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cdogs_v4\db_export\xls\svy\"/>
    </mc:Choice>
  </mc:AlternateContent>
  <bookViews>
    <workbookView xWindow="120" yWindow="96" windowWidth="23892" windowHeight="14532"/>
  </bookViews>
  <sheets>
    <sheet name="svy210104_pkg_0277c.xlsx" sheetId="1" r:id="rId1"/>
  </sheets>
  <definedNames>
    <definedName name="_xlnm._FilterDatabase" localSheetId="0" hidden="1">svy210104_pkg_0277c.xlsx!$A$1:$N$4890</definedName>
    <definedName name="pkg_0277c">svy210104_pkg_0277c.xlsx!$A$1:$AV$4890</definedName>
  </definedNames>
  <calcPr calcId="152511"/>
</workbook>
</file>

<file path=xl/calcChain.xml><?xml version="1.0" encoding="utf-8"?>
<calcChain xmlns="http://schemas.openxmlformats.org/spreadsheetml/2006/main">
  <c r="K2" i="1" l="1"/>
  <c r="K3" i="1"/>
  <c r="K4" i="1"/>
  <c r="K5" i="1"/>
  <c r="K6" i="1"/>
  <c r="K7" i="1"/>
  <c r="K8" i="1"/>
  <c r="K9" i="1"/>
  <c r="K10" i="1"/>
  <c r="K12" i="1"/>
  <c r="K13" i="1"/>
  <c r="K14" i="1"/>
  <c r="K15" i="1"/>
  <c r="K16" i="1"/>
  <c r="K17" i="1"/>
  <c r="K18" i="1"/>
  <c r="K19" i="1"/>
  <c r="K20" i="1"/>
  <c r="K21" i="1"/>
  <c r="K22" i="1"/>
  <c r="K23" i="1"/>
  <c r="K24" i="1"/>
  <c r="K25" i="1"/>
  <c r="K26" i="1"/>
  <c r="K27" i="1"/>
  <c r="K28" i="1"/>
  <c r="K29" i="1"/>
  <c r="K30" i="1"/>
  <c r="K31" i="1"/>
  <c r="K32" i="1"/>
  <c r="K34" i="1"/>
  <c r="K35" i="1"/>
  <c r="K36" i="1"/>
  <c r="K37" i="1"/>
  <c r="K38" i="1"/>
  <c r="K39" i="1"/>
  <c r="K40" i="1"/>
  <c r="K41" i="1"/>
  <c r="K42" i="1"/>
  <c r="K43" i="1"/>
  <c r="K45" i="1"/>
  <c r="K46" i="1"/>
  <c r="K47" i="1"/>
  <c r="K48" i="1"/>
  <c r="K49" i="1"/>
  <c r="K50" i="1"/>
  <c r="K51" i="1"/>
  <c r="K52" i="1"/>
  <c r="K53" i="1"/>
  <c r="K54" i="1"/>
  <c r="K55" i="1"/>
  <c r="K56" i="1"/>
  <c r="K57" i="1"/>
  <c r="K58" i="1"/>
  <c r="K59" i="1"/>
  <c r="K60" i="1"/>
  <c r="K61" i="1"/>
  <c r="K62" i="1"/>
  <c r="K63" i="1"/>
  <c r="K64" i="1"/>
  <c r="K65" i="1"/>
  <c r="K66" i="1"/>
  <c r="K67" i="1"/>
  <c r="K68" i="1"/>
  <c r="K69" i="1"/>
  <c r="K70" i="1"/>
  <c r="K71" i="1"/>
  <c r="K72" i="1"/>
  <c r="K73" i="1"/>
  <c r="K74" i="1"/>
  <c r="K75" i="1"/>
  <c r="K76" i="1"/>
  <c r="K77" i="1"/>
  <c r="K79" i="1"/>
  <c r="K80" i="1"/>
  <c r="K81" i="1"/>
  <c r="K82" i="1"/>
  <c r="K83" i="1"/>
  <c r="K84" i="1"/>
  <c r="K85" i="1"/>
  <c r="K86" i="1"/>
  <c r="K87" i="1"/>
  <c r="K88" i="1"/>
  <c r="K89" i="1"/>
  <c r="K91" i="1"/>
  <c r="K92" i="1"/>
  <c r="K93" i="1"/>
  <c r="K94" i="1"/>
  <c r="K95" i="1"/>
  <c r="K96" i="1"/>
  <c r="K97" i="1"/>
  <c r="K98" i="1"/>
  <c r="K99" i="1"/>
  <c r="K100" i="1"/>
  <c r="K101" i="1"/>
  <c r="K102" i="1"/>
  <c r="K103" i="1"/>
  <c r="K104" i="1"/>
  <c r="K105" i="1"/>
  <c r="K106" i="1"/>
  <c r="K107" i="1"/>
  <c r="K108" i="1"/>
  <c r="K109" i="1"/>
  <c r="K110" i="1"/>
  <c r="K111" i="1"/>
  <c r="K112" i="1"/>
  <c r="K113" i="1"/>
  <c r="K114" i="1"/>
  <c r="K115" i="1"/>
  <c r="K116" i="1"/>
  <c r="K117" i="1"/>
  <c r="K119" i="1"/>
  <c r="K120" i="1"/>
  <c r="K121" i="1"/>
  <c r="K122" i="1"/>
  <c r="K123" i="1"/>
  <c r="K124" i="1"/>
  <c r="K125" i="1"/>
  <c r="K126" i="1"/>
  <c r="K127" i="1"/>
  <c r="K128" i="1"/>
  <c r="K129" i="1"/>
  <c r="K130" i="1"/>
  <c r="K131" i="1"/>
  <c r="K132" i="1"/>
  <c r="K133" i="1"/>
  <c r="K134" i="1"/>
  <c r="K135" i="1"/>
  <c r="K137" i="1"/>
  <c r="K138" i="1"/>
  <c r="K139" i="1"/>
  <c r="K140" i="1"/>
  <c r="K141" i="1"/>
  <c r="K142" i="1"/>
  <c r="K143" i="1"/>
  <c r="K144" i="1"/>
  <c r="K145" i="1"/>
  <c r="K146" i="1"/>
  <c r="K147" i="1"/>
  <c r="K148" i="1"/>
  <c r="K149" i="1"/>
  <c r="K150" i="1"/>
  <c r="K151" i="1"/>
  <c r="K152" i="1"/>
  <c r="K153" i="1"/>
  <c r="K154" i="1"/>
  <c r="K155" i="1"/>
  <c r="K156" i="1"/>
  <c r="K157" i="1"/>
  <c r="K158" i="1"/>
  <c r="K160" i="1"/>
  <c r="K161" i="1"/>
  <c r="K162" i="1"/>
  <c r="K163" i="1"/>
  <c r="K165" i="1"/>
  <c r="K166" i="1"/>
  <c r="K167" i="1"/>
  <c r="K168" i="1"/>
  <c r="K169" i="1"/>
  <c r="K170" i="1"/>
  <c r="K171" i="1"/>
  <c r="K172" i="1"/>
  <c r="K173" i="1"/>
  <c r="K174" i="1"/>
  <c r="K175" i="1"/>
  <c r="K176" i="1"/>
  <c r="K177" i="1"/>
  <c r="K178" i="1"/>
  <c r="K179" i="1"/>
  <c r="K180" i="1"/>
  <c r="K181" i="1"/>
  <c r="K182" i="1"/>
  <c r="K183" i="1"/>
  <c r="K184" i="1"/>
  <c r="K185" i="1"/>
  <c r="K186" i="1"/>
  <c r="K187" i="1"/>
  <c r="K189" i="1"/>
  <c r="K190" i="1"/>
  <c r="K191" i="1"/>
  <c r="K192" i="1"/>
  <c r="K193" i="1"/>
  <c r="K194" i="1"/>
  <c r="K195" i="1"/>
  <c r="K196" i="1"/>
  <c r="K197" i="1"/>
  <c r="K198" i="1"/>
  <c r="K199" i="1"/>
  <c r="K200" i="1"/>
  <c r="K201" i="1"/>
  <c r="K202" i="1"/>
  <c r="K203" i="1"/>
  <c r="K205" i="1"/>
  <c r="K206" i="1"/>
  <c r="K207" i="1"/>
  <c r="K208" i="1"/>
  <c r="K209" i="1"/>
  <c r="K210" i="1"/>
  <c r="K211" i="1"/>
  <c r="K212" i="1"/>
  <c r="K213" i="1"/>
  <c r="K214" i="1"/>
  <c r="K215" i="1"/>
  <c r="K216" i="1"/>
  <c r="K217" i="1"/>
  <c r="K218" i="1"/>
  <c r="K219" i="1"/>
  <c r="K220" i="1"/>
  <c r="K221" i="1"/>
  <c r="K222" i="1"/>
  <c r="K223" i="1"/>
  <c r="K224" i="1"/>
  <c r="K225" i="1"/>
  <c r="K226" i="1"/>
  <c r="K227" i="1"/>
  <c r="K228" i="1"/>
  <c r="K229" i="1"/>
  <c r="K230" i="1"/>
  <c r="K231" i="1"/>
  <c r="K232" i="1"/>
  <c r="K234" i="1"/>
  <c r="K235" i="1"/>
  <c r="K236" i="1"/>
  <c r="K237" i="1"/>
  <c r="K238" i="1"/>
  <c r="K239" i="1"/>
  <c r="K240" i="1"/>
  <c r="K241" i="1"/>
  <c r="K242" i="1"/>
  <c r="K243" i="1"/>
  <c r="K244" i="1"/>
  <c r="K245" i="1"/>
  <c r="K246" i="1"/>
  <c r="K247" i="1"/>
  <c r="K248" i="1"/>
  <c r="K249" i="1"/>
  <c r="K250" i="1"/>
  <c r="K251" i="1"/>
  <c r="K252" i="1"/>
  <c r="K253" i="1"/>
  <c r="K254" i="1"/>
  <c r="K255" i="1"/>
  <c r="K256" i="1"/>
  <c r="K257" i="1"/>
  <c r="K259" i="1"/>
  <c r="K260" i="1"/>
  <c r="K261" i="1"/>
  <c r="K262" i="1"/>
  <c r="K263" i="1"/>
  <c r="K264" i="1"/>
  <c r="K265" i="1"/>
  <c r="K266" i="1"/>
  <c r="K268" i="1"/>
  <c r="K269" i="1"/>
  <c r="K270" i="1"/>
  <c r="K271" i="1"/>
  <c r="K272" i="1"/>
  <c r="K273" i="1"/>
  <c r="K274" i="1"/>
  <c r="K275" i="1"/>
  <c r="K276" i="1"/>
  <c r="K277" i="1"/>
  <c r="K278" i="1"/>
  <c r="K279" i="1"/>
  <c r="K280" i="1"/>
  <c r="K281" i="1"/>
  <c r="K282" i="1"/>
  <c r="K283" i="1"/>
  <c r="K284" i="1"/>
  <c r="K285" i="1"/>
  <c r="K286" i="1"/>
  <c r="K287" i="1"/>
  <c r="K289" i="1"/>
  <c r="K290" i="1"/>
  <c r="K291" i="1"/>
  <c r="K292" i="1"/>
  <c r="K293" i="1"/>
  <c r="K294" i="1"/>
  <c r="K295" i="1"/>
  <c r="K296" i="1"/>
  <c r="K297" i="1"/>
  <c r="K298" i="1"/>
  <c r="K299" i="1"/>
  <c r="K300" i="1"/>
  <c r="K301" i="1"/>
  <c r="K302" i="1"/>
  <c r="K303" i="1"/>
  <c r="K304" i="1"/>
  <c r="K306" i="1"/>
  <c r="K307" i="1"/>
  <c r="K308" i="1"/>
  <c r="K309" i="1"/>
  <c r="K310" i="1"/>
  <c r="K311" i="1"/>
  <c r="K312" i="1"/>
  <c r="K313" i="1"/>
  <c r="K314" i="1"/>
  <c r="K315" i="1"/>
  <c r="K316" i="1"/>
  <c r="K317" i="1"/>
  <c r="K318" i="1"/>
  <c r="K319" i="1"/>
  <c r="K320" i="1"/>
  <c r="K321" i="1"/>
  <c r="K322" i="1"/>
  <c r="K324" i="1"/>
  <c r="K325" i="1"/>
  <c r="K326" i="1"/>
  <c r="K327" i="1"/>
  <c r="K328" i="1"/>
  <c r="K329" i="1"/>
  <c r="K330" i="1"/>
  <c r="K331" i="1"/>
  <c r="K332" i="1"/>
  <c r="K333" i="1"/>
  <c r="K334" i="1"/>
  <c r="K335" i="1"/>
  <c r="K336" i="1"/>
  <c r="K337" i="1"/>
  <c r="K338" i="1"/>
  <c r="K339" i="1"/>
  <c r="K340" i="1"/>
  <c r="K341" i="1"/>
  <c r="K342" i="1"/>
  <c r="K343" i="1"/>
  <c r="K344" i="1"/>
  <c r="K345" i="1"/>
  <c r="K346" i="1"/>
  <c r="K347" i="1"/>
  <c r="K348" i="1"/>
  <c r="K349" i="1"/>
  <c r="K350" i="1"/>
  <c r="K352" i="1"/>
  <c r="K353" i="1"/>
  <c r="K354" i="1"/>
  <c r="K355" i="1"/>
  <c r="K356" i="1"/>
  <c r="K357" i="1"/>
  <c r="K358" i="1"/>
  <c r="K359" i="1"/>
  <c r="K360" i="1"/>
  <c r="K361" i="1"/>
  <c r="K362" i="1"/>
  <c r="K364" i="1"/>
  <c r="K365" i="1"/>
  <c r="K366" i="1"/>
  <c r="K367" i="1"/>
  <c r="K368" i="1"/>
  <c r="K369" i="1"/>
  <c r="K370" i="1"/>
  <c r="K371" i="1"/>
  <c r="K372" i="1"/>
  <c r="K373" i="1"/>
  <c r="K374" i="1"/>
  <c r="K375" i="1"/>
  <c r="K376" i="1"/>
  <c r="K377" i="1"/>
  <c r="K378" i="1"/>
  <c r="K379" i="1"/>
  <c r="K380" i="1"/>
  <c r="K381" i="1"/>
  <c r="K382" i="1"/>
  <c r="K383" i="1"/>
  <c r="K384" i="1"/>
  <c r="K385" i="1"/>
  <c r="K386" i="1"/>
  <c r="K387" i="1"/>
  <c r="K388" i="1"/>
  <c r="K389" i="1"/>
  <c r="K391" i="1"/>
  <c r="K392" i="1"/>
  <c r="K393" i="1"/>
  <c r="K394" i="1"/>
  <c r="K395" i="1"/>
  <c r="K396" i="1"/>
  <c r="K397" i="1"/>
  <c r="K398" i="1"/>
  <c r="K399" i="1"/>
  <c r="K400" i="1"/>
  <c r="K401" i="1"/>
  <c r="K402" i="1"/>
  <c r="K403" i="1"/>
  <c r="K404" i="1"/>
  <c r="K405" i="1"/>
  <c r="K406" i="1"/>
  <c r="K407" i="1"/>
  <c r="K408" i="1"/>
  <c r="K409" i="1"/>
  <c r="K410" i="1"/>
  <c r="K411" i="1"/>
  <c r="K412" i="1"/>
  <c r="K413" i="1"/>
  <c r="K414" i="1"/>
  <c r="K415" i="1"/>
  <c r="K416" i="1"/>
  <c r="K417" i="1"/>
  <c r="K419" i="1"/>
  <c r="K420" i="1"/>
  <c r="K421" i="1"/>
  <c r="K422" i="1"/>
  <c r="K423" i="1"/>
  <c r="K424" i="1"/>
  <c r="K425" i="1"/>
  <c r="K426" i="1"/>
  <c r="K427" i="1"/>
  <c r="K428" i="1"/>
  <c r="K429" i="1"/>
  <c r="K430" i="1"/>
  <c r="K431" i="1"/>
  <c r="K432" i="1"/>
  <c r="K433" i="1"/>
  <c r="K434" i="1"/>
  <c r="K435" i="1"/>
  <c r="K436" i="1"/>
  <c r="K437" i="1"/>
  <c r="K438" i="1"/>
  <c r="K440" i="1"/>
  <c r="K441" i="1"/>
  <c r="K442" i="1"/>
  <c r="K443" i="1"/>
  <c r="K444" i="1"/>
  <c r="K445" i="1"/>
  <c r="K446" i="1"/>
  <c r="K447" i="1"/>
  <c r="K448" i="1"/>
  <c r="K449" i="1"/>
  <c r="K450" i="1"/>
  <c r="K451" i="1"/>
  <c r="K452" i="1"/>
  <c r="K453" i="1"/>
  <c r="K454" i="1"/>
  <c r="K456" i="1"/>
  <c r="K457" i="1"/>
  <c r="K458" i="1"/>
  <c r="K459" i="1"/>
  <c r="K460" i="1"/>
  <c r="K461" i="1"/>
  <c r="K462" i="1"/>
  <c r="K463" i="1"/>
  <c r="K464" i="1"/>
  <c r="K465" i="1"/>
  <c r="K466" i="1"/>
  <c r="K467" i="1"/>
  <c r="K468" i="1"/>
  <c r="K469" i="1"/>
  <c r="K470" i="1"/>
  <c r="K471" i="1"/>
  <c r="K472" i="1"/>
  <c r="K473" i="1"/>
  <c r="K474" i="1"/>
  <c r="K475" i="1"/>
  <c r="K476" i="1"/>
  <c r="K478" i="1"/>
  <c r="K479" i="1"/>
  <c r="K480" i="1"/>
  <c r="K481" i="1"/>
  <c r="K482" i="1"/>
  <c r="K483" i="1"/>
  <c r="K484" i="1"/>
  <c r="K485" i="1"/>
  <c r="K487" i="1"/>
  <c r="K488" i="1"/>
  <c r="K489" i="1"/>
  <c r="K490" i="1"/>
  <c r="K491" i="1"/>
  <c r="K492" i="1"/>
  <c r="K493" i="1"/>
  <c r="K494" i="1"/>
  <c r="K495" i="1"/>
  <c r="K496" i="1"/>
  <c r="K497" i="1"/>
  <c r="K498" i="1"/>
  <c r="K499" i="1"/>
  <c r="K500" i="1"/>
  <c r="K501" i="1"/>
  <c r="K502" i="1"/>
  <c r="K503" i="1"/>
  <c r="K504" i="1"/>
  <c r="K505" i="1"/>
  <c r="K506" i="1"/>
  <c r="K507" i="1"/>
  <c r="K508" i="1"/>
  <c r="K509" i="1"/>
  <c r="K510" i="1"/>
  <c r="K511" i="1"/>
  <c r="K512" i="1"/>
  <c r="K513" i="1"/>
  <c r="K514" i="1"/>
  <c r="K515" i="1"/>
  <c r="K516" i="1"/>
  <c r="K517" i="1"/>
  <c r="K518" i="1"/>
  <c r="K519" i="1"/>
  <c r="K521" i="1"/>
  <c r="K522" i="1"/>
  <c r="K523" i="1"/>
  <c r="K524" i="1"/>
  <c r="K525" i="1"/>
  <c r="K526" i="1"/>
  <c r="K527" i="1"/>
  <c r="K528" i="1"/>
  <c r="K530" i="1"/>
  <c r="K531" i="1"/>
  <c r="K532" i="1"/>
  <c r="K533" i="1"/>
  <c r="K534" i="1"/>
  <c r="K535" i="1"/>
  <c r="K536" i="1"/>
  <c r="K537" i="1"/>
  <c r="K538" i="1"/>
  <c r="K539" i="1"/>
  <c r="K540" i="1"/>
  <c r="K541" i="1"/>
  <c r="K542" i="1"/>
  <c r="K543" i="1"/>
  <c r="K544" i="1"/>
  <c r="K545" i="1"/>
  <c r="K546" i="1"/>
  <c r="K547" i="1"/>
  <c r="K548" i="1"/>
  <c r="K549" i="1"/>
  <c r="K550" i="1"/>
  <c r="K551" i="1"/>
  <c r="K552" i="1"/>
  <c r="K553" i="1"/>
  <c r="K554" i="1"/>
  <c r="K555" i="1"/>
  <c r="K556" i="1"/>
  <c r="K557" i="1"/>
  <c r="K558" i="1"/>
  <c r="K559" i="1"/>
  <c r="K561" i="1"/>
  <c r="K562" i="1"/>
  <c r="K563" i="1"/>
  <c r="K564" i="1"/>
  <c r="K565" i="1"/>
  <c r="K566" i="1"/>
  <c r="K567" i="1"/>
  <c r="K568" i="1"/>
  <c r="K569" i="1"/>
  <c r="K571" i="1"/>
  <c r="K572" i="1"/>
  <c r="K573" i="1"/>
  <c r="K574" i="1"/>
  <c r="K575" i="1"/>
  <c r="K576" i="1"/>
  <c r="K577" i="1"/>
  <c r="K578" i="1"/>
  <c r="K579" i="1"/>
  <c r="K580" i="1"/>
  <c r="K581" i="1"/>
  <c r="K582" i="1"/>
  <c r="K583" i="1"/>
  <c r="K584" i="1"/>
  <c r="K586" i="1"/>
  <c r="K587" i="1"/>
  <c r="K588" i="1"/>
  <c r="K589" i="1"/>
  <c r="K590" i="1"/>
  <c r="K591" i="1"/>
  <c r="K592" i="1"/>
  <c r="K593" i="1"/>
  <c r="K594" i="1"/>
  <c r="K595" i="1"/>
  <c r="K596" i="1"/>
  <c r="K597" i="1"/>
  <c r="K598" i="1"/>
  <c r="K599" i="1"/>
  <c r="K600" i="1"/>
  <c r="K601" i="1"/>
  <c r="K602" i="1"/>
  <c r="K603" i="1"/>
  <c r="K604" i="1"/>
  <c r="K605" i="1"/>
  <c r="K606" i="1"/>
  <c r="K607" i="1"/>
  <c r="K609" i="1"/>
  <c r="K610" i="1"/>
  <c r="K611" i="1"/>
  <c r="K612" i="1"/>
  <c r="K613" i="1"/>
  <c r="K614" i="1"/>
  <c r="K615" i="1"/>
  <c r="K616" i="1"/>
  <c r="K617" i="1"/>
  <c r="K618" i="1"/>
  <c r="K619" i="1"/>
  <c r="K620" i="1"/>
  <c r="K621" i="1"/>
  <c r="K622" i="1"/>
  <c r="K623" i="1"/>
  <c r="K624" i="1"/>
  <c r="K625" i="1"/>
  <c r="K626" i="1"/>
  <c r="K627" i="1"/>
  <c r="K628" i="1"/>
  <c r="K629" i="1"/>
  <c r="K631" i="1"/>
  <c r="K632" i="1"/>
  <c r="K633" i="1"/>
  <c r="K634" i="1"/>
  <c r="K635" i="1"/>
  <c r="K636" i="1"/>
  <c r="K637" i="1"/>
  <c r="K638" i="1"/>
  <c r="K639" i="1"/>
  <c r="K640" i="1"/>
  <c r="K641" i="1"/>
  <c r="K642" i="1"/>
  <c r="K643" i="1"/>
  <c r="K644" i="1"/>
  <c r="K645" i="1"/>
  <c r="K646" i="1"/>
  <c r="K647" i="1"/>
  <c r="K648" i="1"/>
  <c r="K649" i="1"/>
  <c r="K650" i="1"/>
  <c r="K651" i="1"/>
  <c r="K652" i="1"/>
  <c r="K654" i="1"/>
  <c r="K655" i="1"/>
  <c r="K656" i="1"/>
  <c r="K657" i="1"/>
  <c r="K658" i="1"/>
  <c r="K659" i="1"/>
  <c r="K660" i="1"/>
  <c r="K661" i="1"/>
  <c r="K662" i="1"/>
  <c r="K663" i="1"/>
  <c r="K664" i="1"/>
  <c r="K665" i="1"/>
  <c r="K666" i="1"/>
  <c r="K667" i="1"/>
  <c r="K668" i="1"/>
  <c r="K669" i="1"/>
  <c r="K670" i="1"/>
  <c r="K671" i="1"/>
  <c r="K672" i="1"/>
  <c r="K673" i="1"/>
  <c r="K674" i="1"/>
  <c r="K675" i="1"/>
  <c r="K676" i="1"/>
  <c r="K677" i="1"/>
  <c r="K679" i="1"/>
  <c r="K680" i="1"/>
  <c r="K681" i="1"/>
  <c r="K682" i="1"/>
  <c r="K683" i="1"/>
  <c r="K684" i="1"/>
  <c r="K685" i="1"/>
  <c r="K686" i="1"/>
  <c r="K687" i="1"/>
  <c r="K688" i="1"/>
  <c r="K689" i="1"/>
  <c r="K690" i="1"/>
  <c r="K691" i="1"/>
  <c r="K692" i="1"/>
  <c r="K693" i="1"/>
  <c r="K694" i="1"/>
  <c r="K696" i="1"/>
  <c r="K697" i="1"/>
  <c r="K698" i="1"/>
  <c r="K699" i="1"/>
  <c r="K700" i="1"/>
  <c r="K701" i="1"/>
  <c r="K702" i="1"/>
  <c r="K704" i="1"/>
  <c r="K705" i="1"/>
  <c r="K706" i="1"/>
  <c r="K707" i="1"/>
  <c r="K708" i="1"/>
  <c r="K709" i="1"/>
  <c r="K710" i="1"/>
  <c r="K711" i="1"/>
  <c r="K712" i="1"/>
  <c r="K713" i="1"/>
  <c r="K714" i="1"/>
  <c r="K715" i="1"/>
  <c r="K716" i="1"/>
  <c r="K717" i="1"/>
  <c r="K718" i="1"/>
  <c r="K719" i="1"/>
  <c r="K720" i="1"/>
  <c r="K721" i="1"/>
  <c r="K722" i="1"/>
  <c r="K723" i="1"/>
  <c r="K724" i="1"/>
  <c r="K725" i="1"/>
  <c r="K726" i="1"/>
  <c r="K728" i="1"/>
  <c r="K729" i="1"/>
  <c r="K730" i="1"/>
  <c r="K731" i="1"/>
  <c r="K732" i="1"/>
  <c r="K733" i="1"/>
  <c r="K734" i="1"/>
  <c r="K735" i="1"/>
  <c r="K736" i="1"/>
  <c r="K737" i="1"/>
  <c r="K738" i="1"/>
  <c r="K739" i="1"/>
  <c r="K741" i="1"/>
  <c r="K742" i="1"/>
  <c r="K743" i="1"/>
  <c r="K744" i="1"/>
  <c r="K745" i="1"/>
  <c r="K746" i="1"/>
  <c r="K747" i="1"/>
  <c r="K748" i="1"/>
  <c r="K749" i="1"/>
  <c r="K750" i="1"/>
  <c r="K751" i="1"/>
  <c r="K752" i="1"/>
  <c r="K753" i="1"/>
  <c r="K754" i="1"/>
  <c r="K755" i="1"/>
  <c r="K756" i="1"/>
  <c r="K757" i="1"/>
  <c r="K758" i="1"/>
  <c r="K759" i="1"/>
  <c r="K760" i="1"/>
  <c r="K761" i="1"/>
  <c r="K762" i="1"/>
  <c r="K763" i="1"/>
  <c r="K764" i="1"/>
  <c r="K765" i="1"/>
  <c r="K766" i="1"/>
  <c r="K767" i="1"/>
  <c r="K768" i="1"/>
  <c r="K769" i="1"/>
  <c r="K771" i="1"/>
  <c r="K772" i="1"/>
  <c r="K773" i="1"/>
  <c r="K774" i="1"/>
  <c r="K775" i="1"/>
  <c r="K776" i="1"/>
  <c r="K777" i="1"/>
  <c r="K778" i="1"/>
  <c r="K780" i="1"/>
  <c r="K781" i="1"/>
  <c r="K782" i="1"/>
  <c r="K783" i="1"/>
  <c r="K784" i="1"/>
  <c r="K785" i="1"/>
  <c r="K786" i="1"/>
  <c r="K787" i="1"/>
  <c r="K788" i="1"/>
  <c r="K789" i="1"/>
  <c r="K790" i="1"/>
  <c r="K791" i="1"/>
  <c r="K792" i="1"/>
  <c r="K793" i="1"/>
  <c r="K794" i="1"/>
  <c r="K795" i="1"/>
  <c r="K796" i="1"/>
  <c r="K797" i="1"/>
  <c r="K799" i="1"/>
  <c r="K800" i="1"/>
  <c r="K801" i="1"/>
  <c r="K802" i="1"/>
  <c r="K803" i="1"/>
  <c r="K804" i="1"/>
  <c r="K805" i="1"/>
  <c r="K806" i="1"/>
  <c r="K807" i="1"/>
  <c r="K808" i="1"/>
  <c r="K809" i="1"/>
  <c r="K810" i="1"/>
  <c r="K811" i="1"/>
  <c r="K812" i="1"/>
  <c r="K814" i="1"/>
  <c r="K815" i="1"/>
  <c r="K816" i="1"/>
  <c r="K817" i="1"/>
  <c r="K818" i="1"/>
  <c r="K819" i="1"/>
  <c r="K820" i="1"/>
  <c r="K821" i="1"/>
  <c r="K822" i="1"/>
  <c r="K823" i="1"/>
  <c r="K824" i="1"/>
  <c r="K825" i="1"/>
  <c r="K826" i="1"/>
  <c r="K827" i="1"/>
  <c r="K828" i="1"/>
  <c r="K829" i="1"/>
  <c r="K830" i="1"/>
  <c r="K832" i="1"/>
  <c r="K833" i="1"/>
  <c r="K834" i="1"/>
  <c r="K835" i="1"/>
  <c r="K836" i="1"/>
  <c r="K837" i="1"/>
  <c r="K838" i="1"/>
  <c r="K839" i="1"/>
  <c r="K840" i="1"/>
  <c r="K841" i="1"/>
  <c r="K842" i="1"/>
  <c r="K843" i="1"/>
  <c r="K844" i="1"/>
  <c r="K845" i="1"/>
  <c r="K846" i="1"/>
  <c r="K847" i="1"/>
  <c r="K848" i="1"/>
  <c r="K849" i="1"/>
  <c r="K850" i="1"/>
  <c r="K852" i="1"/>
  <c r="K853" i="1"/>
  <c r="K854" i="1"/>
  <c r="K855" i="1"/>
  <c r="K856" i="1"/>
  <c r="K857" i="1"/>
  <c r="K858" i="1"/>
  <c r="K859" i="1"/>
  <c r="K860" i="1"/>
  <c r="K861" i="1"/>
  <c r="K862" i="1"/>
  <c r="K863" i="1"/>
  <c r="K864" i="1"/>
  <c r="K865" i="1"/>
  <c r="K867" i="1"/>
  <c r="K868" i="1"/>
  <c r="K869" i="1"/>
  <c r="K870" i="1"/>
  <c r="K871" i="1"/>
  <c r="K872" i="1"/>
  <c r="K873" i="1"/>
  <c r="K874" i="1"/>
  <c r="K875" i="1"/>
  <c r="K877" i="1"/>
  <c r="K878" i="1"/>
  <c r="K879" i="1"/>
  <c r="K880" i="1"/>
  <c r="K881" i="1"/>
  <c r="K882" i="1"/>
  <c r="K883" i="1"/>
  <c r="K884" i="1"/>
  <c r="K885" i="1"/>
  <c r="K886" i="1"/>
  <c r="K887" i="1"/>
  <c r="K888" i="1"/>
  <c r="K889" i="1"/>
  <c r="K890" i="1"/>
  <c r="K891" i="1"/>
  <c r="K892" i="1"/>
  <c r="K893" i="1"/>
  <c r="K894" i="1"/>
  <c r="K895" i="1"/>
  <c r="K896" i="1"/>
  <c r="K897" i="1"/>
  <c r="K898" i="1"/>
  <c r="K899" i="1"/>
  <c r="K900" i="1"/>
  <c r="K902" i="1"/>
  <c r="K903" i="1"/>
  <c r="K904" i="1"/>
  <c r="K905" i="1"/>
  <c r="K906" i="1"/>
  <c r="K907" i="1"/>
  <c r="K908" i="1"/>
  <c r="K909" i="1"/>
  <c r="K910" i="1"/>
  <c r="K911" i="1"/>
  <c r="K912" i="1"/>
  <c r="K913" i="1"/>
  <c r="K914" i="1"/>
  <c r="K915" i="1"/>
  <c r="K916" i="1"/>
  <c r="K917" i="1"/>
  <c r="K918" i="1"/>
  <c r="K919" i="1"/>
  <c r="K920" i="1"/>
  <c r="K921" i="1"/>
  <c r="K922" i="1"/>
  <c r="K923" i="1"/>
  <c r="K924" i="1"/>
  <c r="K925" i="1"/>
  <c r="K926" i="1"/>
  <c r="K927" i="1"/>
  <c r="K928" i="1"/>
  <c r="K929" i="1"/>
  <c r="K930" i="1"/>
  <c r="K931" i="1"/>
  <c r="K932" i="1"/>
  <c r="K934" i="1"/>
  <c r="K935" i="1"/>
  <c r="K936" i="1"/>
  <c r="K937" i="1"/>
  <c r="K938" i="1"/>
  <c r="K939" i="1"/>
  <c r="K940" i="1"/>
  <c r="K941" i="1"/>
  <c r="K942" i="1"/>
  <c r="K943" i="1"/>
  <c r="K944" i="1"/>
  <c r="K945" i="1"/>
  <c r="K947" i="1"/>
  <c r="K948" i="1"/>
  <c r="K949" i="1"/>
  <c r="K950" i="1"/>
  <c r="K951" i="1"/>
  <c r="K952" i="1"/>
  <c r="K953" i="1"/>
  <c r="K954" i="1"/>
  <c r="K955" i="1"/>
  <c r="K956" i="1"/>
  <c r="K957" i="1"/>
  <c r="K958" i="1"/>
  <c r="K959" i="1"/>
  <c r="K960" i="1"/>
  <c r="K961" i="1"/>
  <c r="K962" i="1"/>
  <c r="K963" i="1"/>
  <c r="K964" i="1"/>
  <c r="K965" i="1"/>
  <c r="K967" i="1"/>
  <c r="K968" i="1"/>
  <c r="K969" i="1"/>
  <c r="K970" i="1"/>
  <c r="K971" i="1"/>
  <c r="K972" i="1"/>
  <c r="K973" i="1"/>
  <c r="K974" i="1"/>
  <c r="K975" i="1"/>
  <c r="K976" i="1"/>
  <c r="K977" i="1"/>
  <c r="K979" i="1"/>
  <c r="K980" i="1"/>
  <c r="K981" i="1"/>
  <c r="K982" i="1"/>
  <c r="K983" i="1"/>
  <c r="K984" i="1"/>
  <c r="K985" i="1"/>
  <c r="K986" i="1"/>
  <c r="K987" i="1"/>
  <c r="K988" i="1"/>
  <c r="K989" i="1"/>
  <c r="K990" i="1"/>
  <c r="K991" i="1"/>
  <c r="K992" i="1"/>
  <c r="K993" i="1"/>
  <c r="K994" i="1"/>
  <c r="K995" i="1"/>
  <c r="K996" i="1"/>
  <c r="K997" i="1"/>
  <c r="K998" i="1"/>
  <c r="K999" i="1"/>
  <c r="K1000" i="1"/>
  <c r="K1001" i="1"/>
  <c r="K1002" i="1"/>
  <c r="K1003" i="1"/>
  <c r="K1005" i="1"/>
  <c r="K1006" i="1"/>
  <c r="K1007" i="1"/>
  <c r="K1008" i="1"/>
  <c r="K1009" i="1"/>
  <c r="K1010" i="1"/>
  <c r="K1011" i="1"/>
  <c r="K1012" i="1"/>
  <c r="K1013" i="1"/>
  <c r="K1014" i="1"/>
  <c r="K1015" i="1"/>
  <c r="K1016" i="1"/>
  <c r="K1017" i="1"/>
  <c r="K1018" i="1"/>
  <c r="K1019" i="1"/>
  <c r="K1020" i="1"/>
  <c r="K1021" i="1"/>
  <c r="K1022" i="1"/>
  <c r="K1023" i="1"/>
  <c r="K1024" i="1"/>
  <c r="K1025" i="1"/>
  <c r="K1026" i="1"/>
  <c r="K1027" i="1"/>
  <c r="K1028" i="1"/>
  <c r="K1029" i="1"/>
  <c r="K1030" i="1"/>
  <c r="K1031" i="1"/>
  <c r="K1033" i="1"/>
  <c r="K1034" i="1"/>
  <c r="K1035" i="1"/>
  <c r="K1036" i="1"/>
  <c r="K1037" i="1"/>
  <c r="K1038" i="1"/>
  <c r="K1039" i="1"/>
  <c r="K1040" i="1"/>
  <c r="K1041" i="1"/>
  <c r="K1042" i="1"/>
  <c r="K1043" i="1"/>
  <c r="K1044" i="1"/>
  <c r="K1045" i="1"/>
  <c r="K1046" i="1"/>
  <c r="K1047" i="1"/>
  <c r="K1048" i="1"/>
  <c r="K1049" i="1"/>
  <c r="K1050" i="1"/>
  <c r="K1051" i="1"/>
  <c r="K1052" i="1"/>
  <c r="K1054" i="1"/>
  <c r="K1055" i="1"/>
  <c r="K1056" i="1"/>
  <c r="K1057" i="1"/>
  <c r="K1058" i="1"/>
  <c r="K1059" i="1"/>
  <c r="K1060" i="1"/>
  <c r="K1061" i="1"/>
  <c r="K1062" i="1"/>
  <c r="K1063" i="1"/>
  <c r="K1064" i="1"/>
  <c r="K1065" i="1"/>
  <c r="K1066" i="1"/>
  <c r="K1067" i="1"/>
  <c r="K1069" i="1"/>
  <c r="K1070" i="1"/>
  <c r="K1071" i="1"/>
  <c r="K1072" i="1"/>
  <c r="K1073" i="1"/>
  <c r="K1074" i="1"/>
  <c r="K1075" i="1"/>
  <c r="K1076" i="1"/>
  <c r="K1077" i="1"/>
  <c r="K1078" i="1"/>
  <c r="K1079" i="1"/>
  <c r="K1080" i="1"/>
  <c r="K1081" i="1"/>
  <c r="K1082" i="1"/>
  <c r="K1083" i="1"/>
  <c r="K1084" i="1"/>
  <c r="K1085" i="1"/>
  <c r="K1087" i="1"/>
  <c r="K1088" i="1"/>
  <c r="K1089" i="1"/>
  <c r="K1090" i="1"/>
  <c r="K1091" i="1"/>
  <c r="K1092" i="1"/>
  <c r="K1093" i="1"/>
  <c r="K1094" i="1"/>
  <c r="K1095" i="1"/>
  <c r="K1096" i="1"/>
  <c r="K1097" i="1"/>
  <c r="K1098" i="1"/>
  <c r="K1099" i="1"/>
  <c r="K1101" i="1"/>
  <c r="K1102" i="1"/>
  <c r="K1103" i="1"/>
  <c r="K1104" i="1"/>
  <c r="K1105" i="1"/>
  <c r="K1106" i="1"/>
  <c r="K1107" i="1"/>
  <c r="K1108" i="1"/>
  <c r="K1109" i="1"/>
  <c r="K1110" i="1"/>
  <c r="K1111" i="1"/>
  <c r="K1112" i="1"/>
  <c r="K1113" i="1"/>
  <c r="K1114" i="1"/>
  <c r="K1115" i="1"/>
  <c r="K1116" i="1"/>
  <c r="K1117" i="1"/>
  <c r="K1118" i="1"/>
  <c r="K1120" i="1"/>
  <c r="K1121" i="1"/>
  <c r="K1122" i="1"/>
  <c r="K1123" i="1"/>
  <c r="K1124" i="1"/>
  <c r="K1125" i="1"/>
  <c r="K1126" i="1"/>
  <c r="K1127" i="1"/>
  <c r="K1128" i="1"/>
  <c r="K1129" i="1"/>
  <c r="K1130" i="1"/>
  <c r="K1131" i="1"/>
  <c r="K1132" i="1"/>
  <c r="K1133" i="1"/>
  <c r="K1134" i="1"/>
  <c r="K1135" i="1"/>
  <c r="K1136" i="1"/>
  <c r="K1137" i="1"/>
  <c r="K1138" i="1"/>
  <c r="K1139" i="1"/>
  <c r="K1140" i="1"/>
  <c r="K1141" i="1"/>
  <c r="K1142" i="1"/>
  <c r="K1143" i="1"/>
  <c r="K1144" i="1"/>
  <c r="K1145" i="1"/>
  <c r="K1146" i="1"/>
  <c r="K1147" i="1"/>
  <c r="K1149" i="1"/>
  <c r="K1150" i="1"/>
  <c r="K1151" i="1"/>
  <c r="K1152" i="1"/>
  <c r="K1153" i="1"/>
  <c r="K1154" i="1"/>
  <c r="K1155" i="1"/>
  <c r="K1156" i="1"/>
  <c r="K1157" i="1"/>
  <c r="K1158" i="1"/>
  <c r="K1159" i="1"/>
  <c r="K1160" i="1"/>
  <c r="K1161" i="1"/>
  <c r="K1163" i="1"/>
  <c r="K1164" i="1"/>
  <c r="K1165" i="1"/>
  <c r="K1166" i="1"/>
  <c r="K1167" i="1"/>
  <c r="K1168" i="1"/>
  <c r="K1169" i="1"/>
  <c r="K1170" i="1"/>
  <c r="K1171" i="1"/>
  <c r="K1172" i="1"/>
  <c r="K1173" i="1"/>
  <c r="K1174" i="1"/>
  <c r="K1175" i="1"/>
  <c r="K1176" i="1"/>
  <c r="K1177" i="1"/>
  <c r="K1178" i="1"/>
  <c r="K1179" i="1"/>
  <c r="K1180" i="1"/>
  <c r="K1181" i="1"/>
  <c r="K1182" i="1"/>
  <c r="K1183" i="1"/>
  <c r="K1184" i="1"/>
  <c r="K1186" i="1"/>
  <c r="K1187" i="1"/>
  <c r="K1188" i="1"/>
  <c r="K1189" i="1"/>
  <c r="K1190" i="1"/>
  <c r="K1191" i="1"/>
  <c r="K1192" i="1"/>
  <c r="K1193" i="1"/>
  <c r="K1194" i="1"/>
  <c r="K1195" i="1"/>
  <c r="K1196" i="1"/>
  <c r="K1197" i="1"/>
  <c r="K1198" i="1"/>
  <c r="K1200" i="1"/>
  <c r="K1201" i="1"/>
  <c r="K1202" i="1"/>
  <c r="K1203" i="1"/>
  <c r="K1204" i="1"/>
  <c r="K1205" i="1"/>
  <c r="K1206" i="1"/>
  <c r="K1207" i="1"/>
  <c r="K1208" i="1"/>
  <c r="K1209" i="1"/>
  <c r="K1210" i="1"/>
  <c r="K1211" i="1"/>
  <c r="K1212" i="1"/>
  <c r="K1213" i="1"/>
  <c r="K1214" i="1"/>
  <c r="K1215" i="1"/>
  <c r="K1216" i="1"/>
  <c r="K1217" i="1"/>
  <c r="K1218" i="1"/>
  <c r="K1219" i="1"/>
  <c r="K1220" i="1"/>
  <c r="K1221" i="1"/>
  <c r="K1222" i="1"/>
  <c r="K1223" i="1"/>
  <c r="K1224" i="1"/>
  <c r="K1225" i="1"/>
  <c r="K1226" i="1"/>
  <c r="K1227" i="1"/>
  <c r="K1228" i="1"/>
  <c r="K1229" i="1"/>
  <c r="K1230" i="1"/>
  <c r="K1231" i="1"/>
  <c r="K1233" i="1"/>
  <c r="K1234" i="1"/>
  <c r="K1235" i="1"/>
  <c r="K1236" i="1"/>
  <c r="K1237" i="1"/>
  <c r="K1238" i="1"/>
  <c r="K1239" i="1"/>
  <c r="K1240" i="1"/>
  <c r="K1241" i="1"/>
  <c r="K1242" i="1"/>
  <c r="K1243" i="1"/>
  <c r="K1244" i="1"/>
  <c r="K1245" i="1"/>
  <c r="K1246" i="1"/>
  <c r="K1247" i="1"/>
  <c r="K1249" i="1"/>
  <c r="K1250" i="1"/>
  <c r="K1251" i="1"/>
  <c r="K1252" i="1"/>
  <c r="K1253" i="1"/>
  <c r="K1254" i="1"/>
  <c r="K1255" i="1"/>
  <c r="K1256" i="1"/>
  <c r="K1258" i="1"/>
  <c r="K1259" i="1"/>
  <c r="K1260" i="1"/>
  <c r="K1261" i="1"/>
  <c r="K1262" i="1"/>
  <c r="K1263" i="1"/>
  <c r="K1264" i="1"/>
  <c r="K1265" i="1"/>
  <c r="K1266" i="1"/>
  <c r="K1267" i="1"/>
  <c r="K1268" i="1"/>
  <c r="K1269" i="1"/>
  <c r="K1270" i="1"/>
  <c r="K1271" i="1"/>
  <c r="K1272" i="1"/>
  <c r="K1273" i="1"/>
  <c r="K1274" i="1"/>
  <c r="K1275" i="1"/>
  <c r="K1276" i="1"/>
  <c r="K1277" i="1"/>
  <c r="K1278" i="1"/>
  <c r="K1280" i="1"/>
  <c r="K1281" i="1"/>
  <c r="K1282" i="1"/>
  <c r="K1283" i="1"/>
  <c r="K1284" i="1"/>
  <c r="K1285" i="1"/>
  <c r="K1286" i="1"/>
  <c r="K1287" i="1"/>
  <c r="K1288" i="1"/>
  <c r="K1289" i="1"/>
  <c r="K1290" i="1"/>
  <c r="K1291" i="1"/>
  <c r="K1292" i="1"/>
  <c r="K1293" i="1"/>
  <c r="K1294" i="1"/>
  <c r="K1295" i="1"/>
  <c r="K1296" i="1"/>
  <c r="K1297" i="1"/>
  <c r="K1298" i="1"/>
  <c r="K1299" i="1"/>
  <c r="K1300" i="1"/>
  <c r="K1301" i="1"/>
  <c r="K1302" i="1"/>
  <c r="K1303" i="1"/>
  <c r="K1304" i="1"/>
  <c r="K1305" i="1"/>
  <c r="K1306" i="1"/>
  <c r="K1307" i="1"/>
  <c r="K1308" i="1"/>
  <c r="K1309" i="1"/>
  <c r="K1310" i="1"/>
  <c r="K1311" i="1"/>
  <c r="K1313" i="1"/>
  <c r="K1314" i="1"/>
  <c r="K1316" i="1"/>
  <c r="K1317" i="1"/>
  <c r="K1318" i="1"/>
  <c r="K1319" i="1"/>
  <c r="K1320" i="1"/>
  <c r="K1321" i="1"/>
  <c r="K1322" i="1"/>
  <c r="K1323" i="1"/>
  <c r="K1324" i="1"/>
  <c r="K1325" i="1"/>
  <c r="K1326" i="1"/>
  <c r="K1327" i="1"/>
  <c r="K1328" i="1"/>
  <c r="K1329" i="1"/>
  <c r="K1330" i="1"/>
  <c r="K1331" i="1"/>
  <c r="K1332" i="1"/>
  <c r="K1333" i="1"/>
  <c r="K1334" i="1"/>
  <c r="K1335" i="1"/>
  <c r="K1336" i="1"/>
  <c r="K1337" i="1"/>
  <c r="K1338" i="1"/>
  <c r="K1339" i="1"/>
  <c r="K1340" i="1"/>
  <c r="K1341" i="1"/>
  <c r="K1342" i="1"/>
  <c r="K1343" i="1"/>
  <c r="K1344" i="1"/>
  <c r="K1345" i="1"/>
  <c r="K1346" i="1"/>
  <c r="K1348" i="1"/>
  <c r="K1349" i="1"/>
  <c r="K1350" i="1"/>
  <c r="K1351" i="1"/>
  <c r="K1352" i="1"/>
  <c r="K1353" i="1"/>
  <c r="K1354" i="1"/>
  <c r="K1355" i="1"/>
  <c r="K1356" i="1"/>
  <c r="K1357" i="1"/>
  <c r="K1358" i="1"/>
  <c r="K1359" i="1"/>
  <c r="K1360" i="1"/>
  <c r="K1361" i="1"/>
  <c r="K1362" i="1"/>
  <c r="K1363" i="1"/>
  <c r="K1364" i="1"/>
  <c r="K1365" i="1"/>
  <c r="K1366" i="1"/>
  <c r="K1367" i="1"/>
  <c r="K1368" i="1"/>
  <c r="K1369" i="1"/>
  <c r="K1371" i="1"/>
  <c r="K1372" i="1"/>
  <c r="K1373" i="1"/>
  <c r="K1374" i="1"/>
  <c r="K1375" i="1"/>
  <c r="K1376" i="1"/>
  <c r="K1377" i="1"/>
  <c r="K1378" i="1"/>
  <c r="K1379" i="1"/>
  <c r="K1380" i="1"/>
  <c r="K1381" i="1"/>
  <c r="K1382" i="1"/>
  <c r="K1383" i="1"/>
  <c r="K1384" i="1"/>
  <c r="K1385" i="1"/>
  <c r="K1386" i="1"/>
  <c r="K1387" i="1"/>
  <c r="K1388" i="1"/>
  <c r="K1389" i="1"/>
  <c r="K1390" i="1"/>
  <c r="K1392" i="1"/>
  <c r="K1393" i="1"/>
  <c r="K1394" i="1"/>
  <c r="K1395" i="1"/>
  <c r="K1396" i="1"/>
  <c r="K1397" i="1"/>
  <c r="K1398" i="1"/>
  <c r="K1399" i="1"/>
  <c r="K1400" i="1"/>
  <c r="K1401" i="1"/>
  <c r="K1402" i="1"/>
  <c r="K1403" i="1"/>
  <c r="K1404" i="1"/>
  <c r="K1405" i="1"/>
  <c r="K1406" i="1"/>
  <c r="K1407" i="1"/>
  <c r="K1408" i="1"/>
  <c r="K1409" i="1"/>
  <c r="K1411" i="1"/>
  <c r="K1412" i="1"/>
  <c r="K1413" i="1"/>
  <c r="K1414" i="1"/>
  <c r="K1415" i="1"/>
  <c r="K1416" i="1"/>
  <c r="K1417" i="1"/>
  <c r="K1418" i="1"/>
  <c r="K1419" i="1"/>
  <c r="K1420" i="1"/>
  <c r="K1421" i="1"/>
  <c r="K1422" i="1"/>
  <c r="K1423" i="1"/>
  <c r="K1424" i="1"/>
  <c r="K1425" i="1"/>
  <c r="K1426" i="1"/>
  <c r="K1427" i="1"/>
  <c r="K1429" i="1"/>
  <c r="K1430" i="1"/>
  <c r="K1431" i="1"/>
  <c r="K1432" i="1"/>
  <c r="K1433" i="1"/>
  <c r="K1434" i="1"/>
  <c r="K1435" i="1"/>
  <c r="K1436" i="1"/>
  <c r="K1437" i="1"/>
  <c r="K1438" i="1"/>
  <c r="K1439" i="1"/>
  <c r="K1440" i="1"/>
  <c r="K1441" i="1"/>
  <c r="K1442" i="1"/>
  <c r="K1443" i="1"/>
  <c r="K1444" i="1"/>
  <c r="K1445" i="1"/>
  <c r="K1447" i="1"/>
  <c r="K1448" i="1"/>
  <c r="K1449" i="1"/>
  <c r="K1450" i="1"/>
  <c r="K1451" i="1"/>
  <c r="K1452" i="1"/>
  <c r="K1453" i="1"/>
  <c r="K1454" i="1"/>
  <c r="K1455" i="1"/>
  <c r="K1456" i="1"/>
  <c r="K1458" i="1"/>
  <c r="K1459" i="1"/>
  <c r="K1460" i="1"/>
  <c r="K1461" i="1"/>
  <c r="K1462" i="1"/>
  <c r="K1463" i="1"/>
  <c r="K1464" i="1"/>
  <c r="K1465" i="1"/>
  <c r="K1466" i="1"/>
  <c r="K1467" i="1"/>
  <c r="K1468" i="1"/>
  <c r="K1469" i="1"/>
  <c r="K1470" i="1"/>
  <c r="K1471" i="1"/>
  <c r="K1472" i="1"/>
  <c r="K1473" i="1"/>
  <c r="K1474" i="1"/>
  <c r="K1475" i="1"/>
  <c r="K1476" i="1"/>
  <c r="K1477" i="1"/>
  <c r="K1478" i="1"/>
  <c r="K1479" i="1"/>
  <c r="K1480" i="1"/>
  <c r="K1482" i="1"/>
  <c r="K1483" i="1"/>
  <c r="K1484" i="1"/>
  <c r="K1485" i="1"/>
  <c r="K1486" i="1"/>
  <c r="K1487" i="1"/>
  <c r="K1488" i="1"/>
  <c r="K1489" i="1"/>
  <c r="K1490" i="1"/>
  <c r="K1491" i="1"/>
  <c r="K1492" i="1"/>
  <c r="K1493" i="1"/>
  <c r="K1494" i="1"/>
  <c r="K1495" i="1"/>
  <c r="K1496" i="1"/>
  <c r="K1497" i="1"/>
  <c r="K1498" i="1"/>
  <c r="K1499" i="1"/>
  <c r="K1500" i="1"/>
  <c r="K1501" i="1"/>
  <c r="K1502" i="1"/>
  <c r="K1503" i="1"/>
  <c r="K1504" i="1"/>
  <c r="K1505" i="1"/>
  <c r="K1506" i="1"/>
  <c r="K1507" i="1"/>
  <c r="K1508" i="1"/>
  <c r="K1510" i="1"/>
  <c r="K1511" i="1"/>
  <c r="K1512" i="1"/>
  <c r="K1513" i="1"/>
  <c r="K1514" i="1"/>
  <c r="K1515" i="1"/>
  <c r="K1516" i="1"/>
  <c r="K1517" i="1"/>
  <c r="K1518" i="1"/>
  <c r="K1519" i="1"/>
  <c r="K1520" i="1"/>
  <c r="K1521" i="1"/>
  <c r="K1522" i="1"/>
  <c r="K1524" i="1"/>
  <c r="K1525" i="1"/>
  <c r="K1526" i="1"/>
  <c r="K1527" i="1"/>
  <c r="K1528" i="1"/>
  <c r="K1529" i="1"/>
  <c r="K1530" i="1"/>
  <c r="K1531" i="1"/>
  <c r="K1532" i="1"/>
  <c r="K1533" i="1"/>
  <c r="K1534" i="1"/>
  <c r="K1535" i="1"/>
  <c r="K1536" i="1"/>
  <c r="K1537" i="1"/>
  <c r="K1538" i="1"/>
  <c r="K1539" i="1"/>
  <c r="K1540" i="1"/>
  <c r="K1541" i="1"/>
  <c r="K1542" i="1"/>
  <c r="K1543" i="1"/>
  <c r="K1544" i="1"/>
  <c r="K1545" i="1"/>
  <c r="K1546" i="1"/>
  <c r="K1547" i="1"/>
  <c r="K1548" i="1"/>
  <c r="K1549" i="1"/>
  <c r="K1550" i="1"/>
  <c r="K1552" i="1"/>
  <c r="K1553" i="1"/>
  <c r="K1554" i="1"/>
  <c r="K1555" i="1"/>
  <c r="K1556" i="1"/>
  <c r="K1557" i="1"/>
  <c r="K1558" i="1"/>
  <c r="K1559" i="1"/>
  <c r="K1560" i="1"/>
  <c r="K1561" i="1"/>
  <c r="K1562" i="1"/>
  <c r="K1563" i="1"/>
  <c r="K1564" i="1"/>
  <c r="K1565" i="1"/>
  <c r="K1566" i="1"/>
  <c r="K1567" i="1"/>
  <c r="K1568" i="1"/>
  <c r="K1570" i="1"/>
  <c r="K1571" i="1"/>
  <c r="K1572" i="1"/>
  <c r="K1573" i="1"/>
  <c r="K1574" i="1"/>
  <c r="K1575" i="1"/>
  <c r="K1576" i="1"/>
  <c r="K1577" i="1"/>
  <c r="K1578" i="1"/>
  <c r="K1579" i="1"/>
  <c r="K1581" i="1"/>
  <c r="K1582" i="1"/>
  <c r="K1583" i="1"/>
  <c r="K1584" i="1"/>
  <c r="K1585" i="1"/>
  <c r="K1587" i="1"/>
  <c r="K1588" i="1"/>
  <c r="K1589" i="1"/>
  <c r="K1590" i="1"/>
  <c r="K1591" i="1"/>
  <c r="K1592" i="1"/>
  <c r="K1593" i="1"/>
  <c r="K1594" i="1"/>
  <c r="K1595" i="1"/>
  <c r="K1596" i="1"/>
  <c r="K1597" i="1"/>
  <c r="K1598" i="1"/>
  <c r="K1599" i="1"/>
  <c r="K1600" i="1"/>
  <c r="K1601" i="1"/>
  <c r="K1602" i="1"/>
  <c r="K1603" i="1"/>
  <c r="K1604" i="1"/>
  <c r="K1606" i="1"/>
  <c r="K1607" i="1"/>
  <c r="K1608" i="1"/>
  <c r="K1609" i="1"/>
  <c r="K1610" i="1"/>
  <c r="K1611" i="1"/>
  <c r="K1612" i="1"/>
  <c r="K1613" i="1"/>
  <c r="K1614" i="1"/>
  <c r="K1616" i="1"/>
  <c r="K1617" i="1"/>
  <c r="K1618" i="1"/>
  <c r="K1619" i="1"/>
  <c r="K1620" i="1"/>
  <c r="K1621" i="1"/>
  <c r="K1622" i="1"/>
  <c r="K1623" i="1"/>
  <c r="K1624" i="1"/>
  <c r="K1625" i="1"/>
  <c r="K1626" i="1"/>
  <c r="K1627" i="1"/>
  <c r="K1629" i="1"/>
  <c r="K1630" i="1"/>
  <c r="K1631" i="1"/>
  <c r="K1632" i="1"/>
  <c r="K1633" i="1"/>
  <c r="K1634" i="1"/>
  <c r="K1635" i="1"/>
  <c r="K1636" i="1"/>
  <c r="K1637" i="1"/>
  <c r="K1638" i="1"/>
  <c r="K1639" i="1"/>
  <c r="K1640" i="1"/>
  <c r="K1641" i="1"/>
  <c r="K1642" i="1"/>
  <c r="K1643" i="1"/>
  <c r="K1644" i="1"/>
  <c r="K1645" i="1"/>
  <c r="K1646" i="1"/>
  <c r="K1647" i="1"/>
  <c r="K1648" i="1"/>
  <c r="K1649" i="1"/>
  <c r="K1650" i="1"/>
  <c r="K1651" i="1"/>
  <c r="K1652" i="1"/>
  <c r="K1654" i="1"/>
  <c r="K1655" i="1"/>
  <c r="K1656" i="1"/>
  <c r="K1657" i="1"/>
  <c r="K1658" i="1"/>
  <c r="K1659" i="1"/>
  <c r="K1660" i="1"/>
  <c r="K1661" i="1"/>
  <c r="K1662" i="1"/>
  <c r="K1663" i="1"/>
  <c r="K1664" i="1"/>
  <c r="K1665" i="1"/>
  <c r="K1666" i="1"/>
  <c r="K1667" i="1"/>
  <c r="K1668" i="1"/>
  <c r="K1669" i="1"/>
  <c r="K1670" i="1"/>
  <c r="K1671" i="1"/>
  <c r="K1672" i="1"/>
  <c r="K1673" i="1"/>
  <c r="K1674" i="1"/>
  <c r="K1675" i="1"/>
  <c r="K1676" i="1"/>
  <c r="K1677" i="1"/>
  <c r="K1678" i="1"/>
  <c r="K1679" i="1"/>
  <c r="K1680" i="1"/>
  <c r="K1681" i="1"/>
  <c r="K1682" i="1"/>
  <c r="K1684" i="1"/>
  <c r="K1685" i="1"/>
  <c r="K1686" i="1"/>
  <c r="K1687" i="1"/>
  <c r="K1688" i="1"/>
  <c r="K1689" i="1"/>
  <c r="K1690" i="1"/>
  <c r="K1691" i="1"/>
  <c r="K1692" i="1"/>
  <c r="K1693" i="1"/>
  <c r="K1694" i="1"/>
  <c r="K1695" i="1"/>
  <c r="K1696" i="1"/>
  <c r="K1697" i="1"/>
  <c r="K1698" i="1"/>
  <c r="K1699" i="1"/>
  <c r="K1700" i="1"/>
  <c r="K1701" i="1"/>
  <c r="K1702" i="1"/>
  <c r="K1704" i="1"/>
  <c r="K1705" i="1"/>
  <c r="K1706" i="1"/>
  <c r="K1707" i="1"/>
  <c r="K1708" i="1"/>
  <c r="K1709" i="1"/>
  <c r="K1710" i="1"/>
  <c r="K1711" i="1"/>
  <c r="K1712" i="1"/>
  <c r="K1713" i="1"/>
  <c r="K1714" i="1"/>
  <c r="K1715" i="1"/>
  <c r="K1716" i="1"/>
  <c r="K1717" i="1"/>
  <c r="K1718" i="1"/>
  <c r="K1719" i="1"/>
  <c r="K1720" i="1"/>
  <c r="K1722" i="1"/>
  <c r="K1723" i="1"/>
  <c r="K1724" i="1"/>
  <c r="K1725" i="1"/>
  <c r="K1726" i="1"/>
  <c r="K1727" i="1"/>
  <c r="K1728" i="1"/>
  <c r="K1729" i="1"/>
  <c r="K1730" i="1"/>
  <c r="K1731" i="1"/>
  <c r="K1732" i="1"/>
  <c r="K1733" i="1"/>
  <c r="K1734" i="1"/>
  <c r="K1735" i="1"/>
  <c r="K1736" i="1"/>
  <c r="K1737" i="1"/>
  <c r="K1738" i="1"/>
  <c r="K1739" i="1"/>
  <c r="K1740" i="1"/>
  <c r="K1741" i="1"/>
  <c r="K1742" i="1"/>
  <c r="K1743" i="1"/>
  <c r="K1745" i="1"/>
  <c r="K1746" i="1"/>
  <c r="K1747" i="1"/>
  <c r="K1748" i="1"/>
  <c r="K1749" i="1"/>
  <c r="K1750" i="1"/>
  <c r="K1751" i="1"/>
  <c r="K1752" i="1"/>
  <c r="K1753" i="1"/>
  <c r="K1754" i="1"/>
  <c r="K1755" i="1"/>
  <c r="K1756" i="1"/>
  <c r="K1757" i="1"/>
  <c r="K1758" i="1"/>
  <c r="K1759" i="1"/>
  <c r="K1760" i="1"/>
  <c r="K1761" i="1"/>
  <c r="K1762" i="1"/>
  <c r="K1763" i="1"/>
  <c r="K1764" i="1"/>
  <c r="K1765" i="1"/>
  <c r="K1767" i="1"/>
  <c r="K1768" i="1"/>
  <c r="K1769" i="1"/>
  <c r="K1770" i="1"/>
  <c r="K1771" i="1"/>
  <c r="K1772" i="1"/>
  <c r="K1773" i="1"/>
  <c r="K1774" i="1"/>
  <c r="K1775" i="1"/>
  <c r="K1776" i="1"/>
  <c r="K1777" i="1"/>
  <c r="K1778" i="1"/>
  <c r="K1779" i="1"/>
  <c r="K1780" i="1"/>
  <c r="K1781" i="1"/>
  <c r="K1782" i="1"/>
  <c r="K1783" i="1"/>
  <c r="K1784" i="1"/>
  <c r="K1785" i="1"/>
  <c r="K1787" i="1"/>
  <c r="K1788" i="1"/>
  <c r="K1789" i="1"/>
  <c r="K1790" i="1"/>
  <c r="K1791" i="1"/>
  <c r="K1792" i="1"/>
  <c r="K1793" i="1"/>
  <c r="K1794" i="1"/>
  <c r="K1795" i="1"/>
  <c r="K1797" i="1"/>
  <c r="K1798" i="1"/>
  <c r="K1799" i="1"/>
  <c r="K1800" i="1"/>
  <c r="K1801" i="1"/>
  <c r="K1802" i="1"/>
  <c r="K1803" i="1"/>
  <c r="K1804" i="1"/>
  <c r="K1805" i="1"/>
  <c r="K1806" i="1"/>
  <c r="K1807" i="1"/>
  <c r="K1808" i="1"/>
  <c r="K1809" i="1"/>
  <c r="K1810" i="1"/>
  <c r="K1811" i="1"/>
  <c r="K1812" i="1"/>
  <c r="K1813" i="1"/>
  <c r="K1814" i="1"/>
  <c r="K1815" i="1"/>
  <c r="K1816" i="1"/>
  <c r="K1817" i="1"/>
  <c r="K1818" i="1"/>
  <c r="K1819" i="1"/>
  <c r="K1820" i="1"/>
  <c r="K1821" i="1"/>
  <c r="K1822" i="1"/>
  <c r="K1823" i="1"/>
  <c r="K1824" i="1"/>
  <c r="K1825" i="1"/>
  <c r="K1827" i="1"/>
  <c r="K1828" i="1"/>
  <c r="K1829" i="1"/>
  <c r="K1830" i="1"/>
  <c r="K1831" i="1"/>
  <c r="K1832" i="1"/>
  <c r="K1833" i="1"/>
  <c r="K1834" i="1"/>
  <c r="K1835" i="1"/>
  <c r="K1836" i="1"/>
  <c r="K1837" i="1"/>
  <c r="K1838" i="1"/>
  <c r="K1839" i="1"/>
  <c r="K1840" i="1"/>
  <c r="K1841" i="1"/>
  <c r="K1843" i="1"/>
  <c r="K1844" i="1"/>
  <c r="K1845" i="1"/>
  <c r="K1846" i="1"/>
  <c r="K1847" i="1"/>
  <c r="K1848" i="1"/>
  <c r="K1849" i="1"/>
  <c r="K1850" i="1"/>
  <c r="K1851" i="1"/>
  <c r="K1852" i="1"/>
  <c r="K1854" i="1"/>
  <c r="K1855" i="1"/>
  <c r="K1856" i="1"/>
  <c r="K1857" i="1"/>
  <c r="K1858" i="1"/>
  <c r="K1859" i="1"/>
  <c r="K1860" i="1"/>
  <c r="K1861" i="1"/>
  <c r="K1862" i="1"/>
  <c r="K1863" i="1"/>
  <c r="K1864" i="1"/>
  <c r="K1865" i="1"/>
  <c r="K1866" i="1"/>
  <c r="K1867" i="1"/>
  <c r="K1868" i="1"/>
  <c r="K1869" i="1"/>
  <c r="K1870" i="1"/>
  <c r="K1871" i="1"/>
  <c r="K1872" i="1"/>
  <c r="K1873" i="1"/>
  <c r="K1875" i="1"/>
  <c r="K1876" i="1"/>
  <c r="K1877" i="1"/>
  <c r="K1878" i="1"/>
  <c r="K1879" i="1"/>
  <c r="K1880" i="1"/>
  <c r="K1881" i="1"/>
  <c r="K1882" i="1"/>
  <c r="K1883" i="1"/>
  <c r="K1884" i="1"/>
  <c r="K1885" i="1"/>
  <c r="K1886" i="1"/>
  <c r="K1887" i="1"/>
  <c r="K1888" i="1"/>
  <c r="K1890" i="1"/>
  <c r="K1891" i="1"/>
  <c r="K1892" i="1"/>
  <c r="K1893" i="1"/>
  <c r="K1894" i="1"/>
  <c r="K1895" i="1"/>
  <c r="K1896" i="1"/>
  <c r="K1897" i="1"/>
  <c r="K1898" i="1"/>
  <c r="K1899" i="1"/>
  <c r="K1900" i="1"/>
  <c r="K1901" i="1"/>
  <c r="K1902" i="1"/>
  <c r="K1903" i="1"/>
  <c r="K1904" i="1"/>
  <c r="K1905" i="1"/>
  <c r="K1906" i="1"/>
  <c r="K1907" i="1"/>
  <c r="K1908" i="1"/>
  <c r="K1909" i="1"/>
  <c r="K1910" i="1"/>
  <c r="K1911" i="1"/>
  <c r="K1912" i="1"/>
  <c r="K1913" i="1"/>
  <c r="K1915" i="1"/>
  <c r="K1916" i="1"/>
  <c r="K1917" i="1"/>
  <c r="K1918" i="1"/>
  <c r="K1919" i="1"/>
  <c r="K1920" i="1"/>
  <c r="K1921" i="1"/>
  <c r="K1922" i="1"/>
  <c r="K1923" i="1"/>
  <c r="K1924" i="1"/>
  <c r="K1925" i="1"/>
  <c r="K1926" i="1"/>
  <c r="K1927" i="1"/>
  <c r="K1928" i="1"/>
  <c r="K1929" i="1"/>
  <c r="K1930" i="1"/>
  <c r="K1931" i="1"/>
  <c r="K1933" i="1"/>
  <c r="K1934" i="1"/>
  <c r="K1935" i="1"/>
  <c r="K1936" i="1"/>
  <c r="K1937" i="1"/>
  <c r="K1938" i="1"/>
  <c r="K1939" i="1"/>
  <c r="K1940" i="1"/>
  <c r="K1941" i="1"/>
  <c r="K1942" i="1"/>
  <c r="K1943" i="1"/>
  <c r="K1944" i="1"/>
  <c r="K1945" i="1"/>
  <c r="K1946" i="1"/>
  <c r="K1947" i="1"/>
  <c r="K1948" i="1"/>
  <c r="K1950" i="1"/>
  <c r="K1951" i="1"/>
  <c r="K1952" i="1"/>
  <c r="K1953" i="1"/>
  <c r="K1954" i="1"/>
  <c r="K1955" i="1"/>
  <c r="K1956" i="1"/>
  <c r="K1957" i="1"/>
  <c r="K1958" i="1"/>
  <c r="K1959" i="1"/>
  <c r="K1960" i="1"/>
  <c r="K1961" i="1"/>
  <c r="K1962" i="1"/>
  <c r="K1963" i="1"/>
  <c r="K1964" i="1"/>
  <c r="K1965" i="1"/>
  <c r="K1966" i="1"/>
  <c r="K1967" i="1"/>
  <c r="K1969" i="1"/>
  <c r="K1970" i="1"/>
  <c r="K1971" i="1"/>
  <c r="K1972" i="1"/>
  <c r="K1973" i="1"/>
  <c r="K1974" i="1"/>
  <c r="K1975" i="1"/>
  <c r="K1976" i="1"/>
  <c r="K1977" i="1"/>
  <c r="K1978" i="1"/>
  <c r="K1979" i="1"/>
  <c r="K1980" i="1"/>
  <c r="K1981" i="1"/>
  <c r="K1982" i="1"/>
  <c r="K1983" i="1"/>
  <c r="K1984" i="1"/>
  <c r="K1985" i="1"/>
  <c r="K1986" i="1"/>
  <c r="K1987" i="1"/>
  <c r="K1988" i="1"/>
  <c r="K1989" i="1"/>
  <c r="K1990" i="1"/>
  <c r="K1991" i="1"/>
  <c r="K1992" i="1"/>
  <c r="K1994" i="1"/>
  <c r="K1995" i="1"/>
  <c r="K1996" i="1"/>
  <c r="K1997" i="1"/>
  <c r="K1998" i="1"/>
  <c r="K1999" i="1"/>
  <c r="K2000" i="1"/>
  <c r="K2001" i="1"/>
  <c r="K2002" i="1"/>
  <c r="K2003" i="1"/>
  <c r="K2004" i="1"/>
  <c r="K2005" i="1"/>
  <c r="K2006" i="1"/>
  <c r="K2007" i="1"/>
  <c r="K2008" i="1"/>
  <c r="K2009" i="1"/>
  <c r="K2010" i="1"/>
  <c r="K2012" i="1"/>
  <c r="K2013" i="1"/>
  <c r="K2014" i="1"/>
  <c r="K2015" i="1"/>
  <c r="K2016" i="1"/>
  <c r="K2017" i="1"/>
  <c r="K2018" i="1"/>
  <c r="K2019" i="1"/>
  <c r="K2020" i="1"/>
  <c r="K2021" i="1"/>
  <c r="K2022" i="1"/>
  <c r="K2023" i="1"/>
  <c r="K2024" i="1"/>
  <c r="K2025" i="1"/>
  <c r="K2026" i="1"/>
  <c r="K2027" i="1"/>
  <c r="K2028" i="1"/>
  <c r="K2030" i="1"/>
  <c r="K2031" i="1"/>
  <c r="K2032" i="1"/>
  <c r="K2033" i="1"/>
  <c r="K2034" i="1"/>
  <c r="K2035" i="1"/>
  <c r="K2036" i="1"/>
  <c r="K2037" i="1"/>
  <c r="K2038" i="1"/>
  <c r="K2039" i="1"/>
  <c r="K2040" i="1"/>
  <c r="K2041" i="1"/>
  <c r="K2042" i="1"/>
  <c r="K2043" i="1"/>
  <c r="K2044" i="1"/>
  <c r="K2045" i="1"/>
  <c r="K2046" i="1"/>
  <c r="K2047" i="1"/>
  <c r="K2048" i="1"/>
  <c r="K2050" i="1"/>
  <c r="K2051" i="1"/>
  <c r="K2052" i="1"/>
  <c r="K2053" i="1"/>
  <c r="K2054" i="1"/>
  <c r="K2055" i="1"/>
  <c r="K2056" i="1"/>
  <c r="K2057" i="1"/>
  <c r="K2058" i="1"/>
  <c r="K2059" i="1"/>
  <c r="K2060" i="1"/>
  <c r="K2061" i="1"/>
  <c r="K2062" i="1"/>
  <c r="K2063" i="1"/>
  <c r="K2064" i="1"/>
  <c r="K2065" i="1"/>
  <c r="K2066" i="1"/>
  <c r="K2067" i="1"/>
  <c r="K2068" i="1"/>
  <c r="K2069" i="1"/>
  <c r="K2070" i="1"/>
  <c r="K2071" i="1"/>
  <c r="K2072" i="1"/>
  <c r="K2073" i="1"/>
  <c r="K2074" i="1"/>
  <c r="K2075" i="1"/>
  <c r="K2076" i="1"/>
  <c r="K2077" i="1"/>
  <c r="K2078" i="1"/>
  <c r="K2079" i="1"/>
  <c r="K2080" i="1"/>
  <c r="K2081" i="1"/>
  <c r="K2082" i="1"/>
  <c r="K2083" i="1"/>
  <c r="K2084" i="1"/>
  <c r="K2086" i="1"/>
  <c r="K2087" i="1"/>
  <c r="K2088" i="1"/>
  <c r="K2089" i="1"/>
  <c r="K2090" i="1"/>
  <c r="K2091" i="1"/>
  <c r="K2092" i="1"/>
  <c r="K2093" i="1"/>
  <c r="K2094" i="1"/>
  <c r="K2095" i="1"/>
  <c r="K2097" i="1"/>
  <c r="K2098" i="1"/>
  <c r="K2099" i="1"/>
  <c r="K2100" i="1"/>
  <c r="K2101" i="1"/>
  <c r="K2102" i="1"/>
  <c r="K2103" i="1"/>
  <c r="K2104" i="1"/>
  <c r="K2105" i="1"/>
  <c r="K2106" i="1"/>
  <c r="K2107" i="1"/>
  <c r="K2108" i="1"/>
  <c r="K2109" i="1"/>
  <c r="K2110" i="1"/>
  <c r="K2111" i="1"/>
  <c r="K2112" i="1"/>
  <c r="K2113" i="1"/>
  <c r="K2114" i="1"/>
  <c r="K2115" i="1"/>
  <c r="K2116" i="1"/>
  <c r="K2117" i="1"/>
  <c r="K2118" i="1"/>
  <c r="K2119" i="1"/>
  <c r="K2121" i="1"/>
  <c r="K2122" i="1"/>
  <c r="K2123" i="1"/>
  <c r="K2124" i="1"/>
  <c r="K2125" i="1"/>
  <c r="K2126" i="1"/>
  <c r="K2127" i="1"/>
  <c r="K2128" i="1"/>
  <c r="K2129" i="1"/>
  <c r="K2130" i="1"/>
  <c r="K2131" i="1"/>
  <c r="K2132" i="1"/>
  <c r="K2133" i="1"/>
  <c r="K2134" i="1"/>
  <c r="K2136" i="1"/>
  <c r="K2137" i="1"/>
  <c r="K2138" i="1"/>
  <c r="K2139" i="1"/>
  <c r="K2140" i="1"/>
  <c r="K2141" i="1"/>
  <c r="K2142" i="1"/>
  <c r="K2143" i="1"/>
  <c r="K2144" i="1"/>
  <c r="K2145" i="1"/>
  <c r="K2146" i="1"/>
  <c r="K2147" i="1"/>
  <c r="K2148" i="1"/>
  <c r="K2149" i="1"/>
  <c r="K2150" i="1"/>
  <c r="K2151" i="1"/>
  <c r="K2152" i="1"/>
  <c r="K2153" i="1"/>
  <c r="K2154" i="1"/>
  <c r="K2155" i="1"/>
  <c r="K2156" i="1"/>
  <c r="K2157" i="1"/>
  <c r="K2158" i="1"/>
  <c r="K2159" i="1"/>
  <c r="K2161" i="1"/>
  <c r="K2162" i="1"/>
  <c r="K2163" i="1"/>
  <c r="K2164" i="1"/>
  <c r="K2165" i="1"/>
  <c r="K2166" i="1"/>
  <c r="K2167" i="1"/>
  <c r="K2168" i="1"/>
  <c r="K2169" i="1"/>
  <c r="K2170" i="1"/>
  <c r="K2171" i="1"/>
  <c r="K2172" i="1"/>
  <c r="K2173" i="1"/>
  <c r="K2174" i="1"/>
  <c r="K2175" i="1"/>
  <c r="K2176" i="1"/>
  <c r="K2177" i="1"/>
  <c r="K2178" i="1"/>
  <c r="K2179" i="1"/>
  <c r="K2180" i="1"/>
  <c r="K2182" i="1"/>
  <c r="K2183" i="1"/>
  <c r="K2184" i="1"/>
  <c r="K2185" i="1"/>
  <c r="K2186" i="1"/>
  <c r="K2187" i="1"/>
  <c r="K2188" i="1"/>
  <c r="K2189" i="1"/>
  <c r="K2190" i="1"/>
  <c r="K2191" i="1"/>
  <c r="K2192" i="1"/>
  <c r="K2193" i="1"/>
  <c r="K2194" i="1"/>
  <c r="K2195" i="1"/>
  <c r="K2196" i="1"/>
  <c r="K2197" i="1"/>
  <c r="K2198" i="1"/>
  <c r="K2199" i="1"/>
  <c r="K2200" i="1"/>
  <c r="K2201" i="1"/>
  <c r="K2203" i="1"/>
  <c r="K2204" i="1"/>
  <c r="K2205" i="1"/>
  <c r="K2206" i="1"/>
  <c r="K2207" i="1"/>
  <c r="K2208" i="1"/>
  <c r="K2209" i="1"/>
  <c r="K2210" i="1"/>
  <c r="K2212" i="1"/>
  <c r="K2213" i="1"/>
  <c r="K2214" i="1"/>
  <c r="K2215" i="1"/>
  <c r="K2216" i="1"/>
  <c r="K2217" i="1"/>
  <c r="K2218" i="1"/>
  <c r="K2219" i="1"/>
  <c r="K2220" i="1"/>
  <c r="K2221" i="1"/>
  <c r="K2222" i="1"/>
  <c r="K2223" i="1"/>
  <c r="K2224" i="1"/>
  <c r="K2225" i="1"/>
  <c r="K2226" i="1"/>
  <c r="K2227" i="1"/>
  <c r="K2228" i="1"/>
  <c r="K2229" i="1"/>
  <c r="K2230" i="1"/>
  <c r="K2232" i="1"/>
  <c r="K2233" i="1"/>
  <c r="K2234" i="1"/>
  <c r="K2235" i="1"/>
  <c r="K2236" i="1"/>
  <c r="K2237" i="1"/>
  <c r="K2238" i="1"/>
  <c r="K2239" i="1"/>
  <c r="K2240" i="1"/>
  <c r="K2241" i="1"/>
  <c r="K2242" i="1"/>
  <c r="K2243" i="1"/>
  <c r="K2244" i="1"/>
  <c r="K2245" i="1"/>
  <c r="K2246" i="1"/>
  <c r="K2247" i="1"/>
  <c r="K2248" i="1"/>
  <c r="K2249" i="1"/>
  <c r="K2250" i="1"/>
  <c r="K2251" i="1"/>
  <c r="K2252" i="1"/>
  <c r="K2253" i="1"/>
  <c r="K2254" i="1"/>
  <c r="K2255" i="1"/>
  <c r="K2256" i="1"/>
  <c r="K2257" i="1"/>
  <c r="K2258" i="1"/>
  <c r="K2259" i="1"/>
  <c r="K2260" i="1"/>
  <c r="K2261" i="1"/>
  <c r="K2262" i="1"/>
  <c r="K2263" i="1"/>
  <c r="K2265" i="1"/>
  <c r="K2266" i="1"/>
  <c r="K2267" i="1"/>
  <c r="K2269" i="1"/>
  <c r="K2270" i="1"/>
  <c r="K2271" i="1"/>
  <c r="K2272" i="1"/>
  <c r="K2273" i="1"/>
  <c r="K2274" i="1"/>
  <c r="K2275" i="1"/>
  <c r="K2276" i="1"/>
  <c r="K2277" i="1"/>
  <c r="K2278" i="1"/>
  <c r="K2279" i="1"/>
  <c r="K2280" i="1"/>
  <c r="K2281" i="1"/>
  <c r="K2282" i="1"/>
  <c r="K2283" i="1"/>
  <c r="K2284" i="1"/>
  <c r="K2285" i="1"/>
  <c r="K2286" i="1"/>
  <c r="K2287" i="1"/>
  <c r="K2288" i="1"/>
  <c r="K2289" i="1"/>
  <c r="K2290" i="1"/>
  <c r="K2291" i="1"/>
  <c r="K2292" i="1"/>
  <c r="K2293" i="1"/>
  <c r="K2294" i="1"/>
  <c r="K2295" i="1"/>
  <c r="K2296" i="1"/>
  <c r="K2297" i="1"/>
  <c r="K2298" i="1"/>
  <c r="K2299" i="1"/>
  <c r="K2301" i="1"/>
  <c r="K2302" i="1"/>
  <c r="K2303" i="1"/>
  <c r="K2304" i="1"/>
  <c r="K2305" i="1"/>
  <c r="K2306" i="1"/>
  <c r="K2307" i="1"/>
  <c r="K2308" i="1"/>
  <c r="K2309" i="1"/>
  <c r="K2310" i="1"/>
  <c r="K2311" i="1"/>
  <c r="K2312" i="1"/>
  <c r="K2313" i="1"/>
  <c r="K2314" i="1"/>
  <c r="K2315" i="1"/>
  <c r="K2316" i="1"/>
  <c r="K2317" i="1"/>
  <c r="K2318" i="1"/>
  <c r="K2319" i="1"/>
  <c r="K2320" i="1"/>
  <c r="K2321" i="1"/>
  <c r="K2322" i="1"/>
  <c r="K2323" i="1"/>
  <c r="K2324" i="1"/>
  <c r="K2325" i="1"/>
  <c r="K2327" i="1"/>
  <c r="K2328" i="1"/>
  <c r="K2329" i="1"/>
  <c r="K2330" i="1"/>
  <c r="K2331" i="1"/>
  <c r="K2332" i="1"/>
  <c r="K2333" i="1"/>
  <c r="K2334" i="1"/>
  <c r="K2336" i="1"/>
  <c r="K2337" i="1"/>
  <c r="K2338" i="1"/>
  <c r="K2339" i="1"/>
  <c r="K2340" i="1"/>
  <c r="K2341" i="1"/>
  <c r="K2342" i="1"/>
  <c r="K2343" i="1"/>
  <c r="K2344" i="1"/>
  <c r="K2345" i="1"/>
  <c r="K2346" i="1"/>
  <c r="K2347" i="1"/>
  <c r="K2348" i="1"/>
  <c r="K2349" i="1"/>
  <c r="K2350" i="1"/>
  <c r="K2351" i="1"/>
  <c r="K2353" i="1"/>
  <c r="K2354" i="1"/>
  <c r="K2355" i="1"/>
  <c r="K2356" i="1"/>
  <c r="K2357" i="1"/>
  <c r="K2358" i="1"/>
  <c r="K2359" i="1"/>
  <c r="K2360" i="1"/>
  <c r="K2362" i="1"/>
  <c r="K2363" i="1"/>
  <c r="K2364" i="1"/>
  <c r="K2365" i="1"/>
  <c r="K2366" i="1"/>
  <c r="K2367" i="1"/>
  <c r="K2368" i="1"/>
  <c r="K2369" i="1"/>
  <c r="K2370" i="1"/>
  <c r="K2371" i="1"/>
  <c r="K2372" i="1"/>
  <c r="K2373" i="1"/>
  <c r="K2374" i="1"/>
  <c r="K2375" i="1"/>
  <c r="K2376" i="1"/>
  <c r="K2377" i="1"/>
  <c r="K2379" i="1"/>
  <c r="K2380" i="1"/>
  <c r="K2381" i="1"/>
  <c r="K2382" i="1"/>
  <c r="K2383" i="1"/>
  <c r="K2384" i="1"/>
  <c r="K2385" i="1"/>
  <c r="K2386" i="1"/>
  <c r="K2387" i="1"/>
  <c r="K2388" i="1"/>
  <c r="K2389" i="1"/>
  <c r="K2390" i="1"/>
  <c r="K2391" i="1"/>
  <c r="K2392" i="1"/>
  <c r="K2393" i="1"/>
  <c r="K2394" i="1"/>
  <c r="K2395" i="1"/>
  <c r="K2396" i="1"/>
  <c r="K2397" i="1"/>
  <c r="K2398" i="1"/>
  <c r="K2399" i="1"/>
  <c r="K2400" i="1"/>
  <c r="K2401" i="1"/>
  <c r="K2402" i="1"/>
  <c r="K2403" i="1"/>
  <c r="K2404" i="1"/>
  <c r="K2406" i="1"/>
  <c r="K2407" i="1"/>
  <c r="K2408" i="1"/>
  <c r="K2409" i="1"/>
  <c r="K2410" i="1"/>
  <c r="K2411" i="1"/>
  <c r="K2412" i="1"/>
  <c r="K2413" i="1"/>
  <c r="K2414" i="1"/>
  <c r="K2415" i="1"/>
  <c r="K2416" i="1"/>
  <c r="K2417" i="1"/>
  <c r="K2418" i="1"/>
  <c r="K2419" i="1"/>
  <c r="K2420" i="1"/>
  <c r="K2421" i="1"/>
  <c r="K2423" i="1"/>
  <c r="K2424" i="1"/>
  <c r="K2425" i="1"/>
  <c r="K2426" i="1"/>
  <c r="K2427" i="1"/>
  <c r="K2428" i="1"/>
  <c r="K2429" i="1"/>
  <c r="K2430" i="1"/>
  <c r="K2431" i="1"/>
  <c r="K2432" i="1"/>
  <c r="K2433" i="1"/>
  <c r="K2434" i="1"/>
  <c r="K2435" i="1"/>
  <c r="K2436" i="1"/>
  <c r="K2437" i="1"/>
  <c r="K2438" i="1"/>
  <c r="K2439" i="1"/>
  <c r="K2440" i="1"/>
  <c r="K2441" i="1"/>
  <c r="K2442" i="1"/>
  <c r="K2443" i="1"/>
  <c r="K2445" i="1"/>
  <c r="K2446" i="1"/>
  <c r="K2447" i="1"/>
  <c r="K2448" i="1"/>
  <c r="K2449" i="1"/>
  <c r="K2450" i="1"/>
  <c r="K2451" i="1"/>
  <c r="K2452" i="1"/>
  <c r="K2453" i="1"/>
  <c r="K2454" i="1"/>
  <c r="K2455" i="1"/>
  <c r="K2456" i="1"/>
  <c r="K2457" i="1"/>
  <c r="K2458" i="1"/>
  <c r="K2459" i="1"/>
  <c r="K2460" i="1"/>
  <c r="K2461" i="1"/>
  <c r="K2462" i="1"/>
  <c r="K2463" i="1"/>
  <c r="K2464" i="1"/>
  <c r="K2465" i="1"/>
  <c r="K2466" i="1"/>
  <c r="K2468" i="1"/>
  <c r="K2469" i="1"/>
  <c r="K2470" i="1"/>
  <c r="K2471" i="1"/>
  <c r="K2472" i="1"/>
  <c r="K2473" i="1"/>
  <c r="K2474" i="1"/>
  <c r="K2475" i="1"/>
  <c r="K2476" i="1"/>
  <c r="K2477" i="1"/>
  <c r="K2478" i="1"/>
  <c r="K2479" i="1"/>
  <c r="K2480" i="1"/>
  <c r="K2482" i="1"/>
  <c r="K2483" i="1"/>
  <c r="K2484" i="1"/>
  <c r="K2485" i="1"/>
  <c r="K2486" i="1"/>
  <c r="K2487" i="1"/>
  <c r="K2488" i="1"/>
  <c r="K2489" i="1"/>
  <c r="K2490" i="1"/>
  <c r="K2491" i="1"/>
  <c r="K2492" i="1"/>
  <c r="K2493" i="1"/>
  <c r="K2494" i="1"/>
  <c r="K2495" i="1"/>
  <c r="K2496" i="1"/>
  <c r="K2497" i="1"/>
  <c r="K2498" i="1"/>
  <c r="K2499" i="1"/>
  <c r="K2501" i="1"/>
  <c r="K2502" i="1"/>
  <c r="K2503" i="1"/>
  <c r="K2504" i="1"/>
  <c r="K2505" i="1"/>
  <c r="K2506" i="1"/>
  <c r="K2508" i="1"/>
  <c r="K2509" i="1"/>
  <c r="K2510" i="1"/>
  <c r="K2511" i="1"/>
  <c r="K2513" i="1"/>
  <c r="K2514" i="1"/>
  <c r="K2515" i="1"/>
  <c r="K2516" i="1"/>
  <c r="K2517" i="1"/>
  <c r="K2518" i="1"/>
  <c r="K2519" i="1"/>
  <c r="K2520" i="1"/>
  <c r="K2521" i="1"/>
  <c r="K2522" i="1"/>
  <c r="K2523" i="1"/>
  <c r="K2524" i="1"/>
  <c r="K2525" i="1"/>
  <c r="K2526" i="1"/>
  <c r="K2527" i="1"/>
  <c r="K2528" i="1"/>
  <c r="K2529" i="1"/>
  <c r="K2530" i="1"/>
  <c r="K2531" i="1"/>
  <c r="K2532" i="1"/>
  <c r="K2533" i="1"/>
  <c r="K2534" i="1"/>
  <c r="K2535" i="1"/>
  <c r="K2536" i="1"/>
  <c r="K2537" i="1"/>
  <c r="K2538" i="1"/>
  <c r="K2539" i="1"/>
  <c r="K2540" i="1"/>
  <c r="K2541" i="1"/>
  <c r="K2542" i="1"/>
  <c r="K2543" i="1"/>
  <c r="K2544" i="1"/>
  <c r="K2546" i="1"/>
  <c r="K2547" i="1"/>
  <c r="K2548" i="1"/>
  <c r="K2549" i="1"/>
  <c r="K2550" i="1"/>
  <c r="K2551" i="1"/>
  <c r="K2552" i="1"/>
  <c r="K2553" i="1"/>
  <c r="K2554" i="1"/>
  <c r="K2555" i="1"/>
  <c r="K2557" i="1"/>
  <c r="K2558" i="1"/>
  <c r="K2559" i="1"/>
  <c r="K2560" i="1"/>
  <c r="K2561" i="1"/>
  <c r="K2562" i="1"/>
  <c r="K2563" i="1"/>
  <c r="K2564" i="1"/>
  <c r="K2565" i="1"/>
  <c r="K2566" i="1"/>
  <c r="K2567" i="1"/>
  <c r="K2568" i="1"/>
  <c r="K2569" i="1"/>
  <c r="K2570" i="1"/>
  <c r="K2571" i="1"/>
  <c r="K2572" i="1"/>
  <c r="K2573" i="1"/>
  <c r="K2575" i="1"/>
  <c r="K2576" i="1"/>
  <c r="K2577" i="1"/>
  <c r="K2578" i="1"/>
  <c r="K2579" i="1"/>
  <c r="K2580" i="1"/>
  <c r="K2581" i="1"/>
  <c r="K2582" i="1"/>
  <c r="K2583" i="1"/>
  <c r="K2584" i="1"/>
  <c r="K2585" i="1"/>
  <c r="K2586" i="1"/>
  <c r="K2587" i="1"/>
  <c r="K2588" i="1"/>
  <c r="K2589" i="1"/>
  <c r="K2590" i="1"/>
  <c r="K2591" i="1"/>
  <c r="K2592" i="1"/>
  <c r="K2593" i="1"/>
  <c r="K2594" i="1"/>
  <c r="K2595" i="1"/>
  <c r="K2596" i="1"/>
  <c r="K2597" i="1"/>
  <c r="K2598" i="1"/>
  <c r="K2599" i="1"/>
  <c r="K2601" i="1"/>
  <c r="K2602" i="1"/>
  <c r="K2603" i="1"/>
  <c r="K2604" i="1"/>
  <c r="K2605" i="1"/>
  <c r="K2606" i="1"/>
  <c r="K2607" i="1"/>
  <c r="K2608" i="1"/>
  <c r="K2609" i="1"/>
  <c r="K2610" i="1"/>
  <c r="K2611" i="1"/>
  <c r="K2612" i="1"/>
  <c r="K2613" i="1"/>
  <c r="K2614" i="1"/>
  <c r="K2615" i="1"/>
  <c r="K2616" i="1"/>
  <c r="K2617" i="1"/>
  <c r="K2618" i="1"/>
  <c r="K2619" i="1"/>
  <c r="K2620" i="1"/>
  <c r="K2621" i="1"/>
  <c r="K2622" i="1"/>
  <c r="K2624" i="1"/>
  <c r="K2625" i="1"/>
  <c r="K2626" i="1"/>
  <c r="K2627" i="1"/>
  <c r="K2628" i="1"/>
  <c r="K2629" i="1"/>
  <c r="K2630" i="1"/>
  <c r="K2631" i="1"/>
  <c r="K2632" i="1"/>
  <c r="K2633" i="1"/>
  <c r="K2635" i="1"/>
  <c r="K2636" i="1"/>
  <c r="K2637" i="1"/>
  <c r="K2638" i="1"/>
  <c r="K2639" i="1"/>
  <c r="K2640" i="1"/>
  <c r="K2641" i="1"/>
  <c r="K2642" i="1"/>
  <c r="K2643" i="1"/>
  <c r="K2644" i="1"/>
  <c r="K2645" i="1"/>
  <c r="K2646" i="1"/>
  <c r="K2647" i="1"/>
  <c r="K2648" i="1"/>
  <c r="K2649" i="1"/>
  <c r="K2650" i="1"/>
  <c r="K2651" i="1"/>
  <c r="K2652" i="1"/>
  <c r="K2654" i="1"/>
  <c r="K2655" i="1"/>
  <c r="K2656" i="1"/>
  <c r="K2657" i="1"/>
  <c r="K2658" i="1"/>
  <c r="K2659" i="1"/>
  <c r="K2660" i="1"/>
  <c r="K2661" i="1"/>
  <c r="K2662" i="1"/>
  <c r="K2663" i="1"/>
  <c r="K2664" i="1"/>
  <c r="K2665" i="1"/>
  <c r="K2666" i="1"/>
  <c r="K2667" i="1"/>
  <c r="K2668" i="1"/>
  <c r="K2669" i="1"/>
  <c r="K2670" i="1"/>
  <c r="K2671" i="1"/>
  <c r="K2672" i="1"/>
  <c r="K2673" i="1"/>
  <c r="K2674" i="1"/>
  <c r="K2675" i="1"/>
  <c r="K2676" i="1"/>
  <c r="K2677" i="1"/>
  <c r="K2678" i="1"/>
  <c r="K2679" i="1"/>
  <c r="K2680" i="1"/>
  <c r="K2681" i="1"/>
  <c r="K2682" i="1"/>
  <c r="K2683" i="1"/>
  <c r="K2684" i="1"/>
  <c r="K2685" i="1"/>
  <c r="K2687" i="1"/>
  <c r="K2688" i="1"/>
  <c r="K2689" i="1"/>
  <c r="K2690" i="1"/>
  <c r="K2691" i="1"/>
  <c r="K2692" i="1"/>
  <c r="K2693" i="1"/>
  <c r="K2694" i="1"/>
  <c r="K2695" i="1"/>
  <c r="K2696" i="1"/>
  <c r="K2697" i="1"/>
  <c r="K2698" i="1"/>
  <c r="K2699" i="1"/>
  <c r="K2700" i="1"/>
  <c r="K2701" i="1"/>
  <c r="K2702" i="1"/>
  <c r="K2703" i="1"/>
  <c r="K2704" i="1"/>
  <c r="K2705" i="1"/>
  <c r="K2706" i="1"/>
  <c r="K2708" i="1"/>
  <c r="K2709" i="1"/>
  <c r="K2710" i="1"/>
  <c r="K2711" i="1"/>
  <c r="K2712" i="1"/>
  <c r="K2713" i="1"/>
  <c r="K2714" i="1"/>
  <c r="K2715" i="1"/>
  <c r="K2716" i="1"/>
  <c r="K2717" i="1"/>
  <c r="K2718" i="1"/>
  <c r="K2719" i="1"/>
  <c r="K2720" i="1"/>
  <c r="K2721" i="1"/>
  <c r="K2722" i="1"/>
  <c r="K2723" i="1"/>
  <c r="K2724" i="1"/>
  <c r="K2725" i="1"/>
  <c r="K2726" i="1"/>
  <c r="K2728" i="1"/>
  <c r="K2729" i="1"/>
  <c r="K2730" i="1"/>
  <c r="K2731" i="1"/>
  <c r="K2732" i="1"/>
  <c r="K2733" i="1"/>
  <c r="K2734" i="1"/>
  <c r="K2735" i="1"/>
  <c r="K2736" i="1"/>
  <c r="K2738" i="1"/>
  <c r="K2739" i="1"/>
  <c r="K2740" i="1"/>
  <c r="K2741" i="1"/>
  <c r="K2742" i="1"/>
  <c r="K2743" i="1"/>
  <c r="K2744" i="1"/>
  <c r="K2745" i="1"/>
  <c r="K2746" i="1"/>
  <c r="K2747" i="1"/>
  <c r="K2748" i="1"/>
  <c r="K2749" i="1"/>
  <c r="K2750" i="1"/>
  <c r="K2751" i="1"/>
  <c r="K2752" i="1"/>
  <c r="K2753" i="1"/>
  <c r="K2754" i="1"/>
  <c r="K2755" i="1"/>
  <c r="K2756" i="1"/>
  <c r="K2757" i="1"/>
  <c r="K2758" i="1"/>
  <c r="K2759" i="1"/>
  <c r="K2760" i="1"/>
  <c r="K2761" i="1"/>
  <c r="K2762" i="1"/>
  <c r="K2764" i="1"/>
  <c r="K2765" i="1"/>
  <c r="K2766" i="1"/>
  <c r="K2767" i="1"/>
  <c r="K2768" i="1"/>
  <c r="K2769" i="1"/>
  <c r="K2770" i="1"/>
  <c r="K2771" i="1"/>
  <c r="K2772" i="1"/>
  <c r="K2773" i="1"/>
  <c r="K2774" i="1"/>
  <c r="K2775" i="1"/>
  <c r="K2776" i="1"/>
  <c r="K2777" i="1"/>
  <c r="K2778" i="1"/>
  <c r="K2779" i="1"/>
  <c r="K2780" i="1"/>
  <c r="K2781" i="1"/>
  <c r="K2783" i="1"/>
  <c r="K2784" i="1"/>
  <c r="K2785" i="1"/>
  <c r="K2786" i="1"/>
  <c r="K2787" i="1"/>
  <c r="K2788" i="1"/>
  <c r="K2789" i="1"/>
  <c r="K2790" i="1"/>
  <c r="K2791" i="1"/>
  <c r="K2792" i="1"/>
  <c r="K2793" i="1"/>
  <c r="K2794" i="1"/>
  <c r="K2795" i="1"/>
  <c r="K2796" i="1"/>
  <c r="K2797" i="1"/>
  <c r="K2798" i="1"/>
  <c r="K2799" i="1"/>
  <c r="K2800" i="1"/>
  <c r="K2801" i="1"/>
  <c r="K2802" i="1"/>
  <c r="K2803" i="1"/>
  <c r="K2804" i="1"/>
  <c r="K2805" i="1"/>
  <c r="K2806" i="1"/>
  <c r="K2808" i="1"/>
  <c r="K2809" i="1"/>
  <c r="K2810" i="1"/>
  <c r="K2811" i="1"/>
  <c r="K2812" i="1"/>
  <c r="K2814" i="1"/>
  <c r="K2815" i="1"/>
  <c r="K2816" i="1"/>
  <c r="K2817" i="1"/>
  <c r="K2818" i="1"/>
  <c r="K2819" i="1"/>
  <c r="K2820" i="1"/>
  <c r="K2821" i="1"/>
  <c r="K2822" i="1"/>
  <c r="K2823" i="1"/>
  <c r="K2824" i="1"/>
  <c r="K2825" i="1"/>
  <c r="K2826" i="1"/>
  <c r="K2827" i="1"/>
  <c r="K2828" i="1"/>
  <c r="K2829" i="1"/>
  <c r="K2830" i="1"/>
  <c r="K2831" i="1"/>
  <c r="K2832" i="1"/>
  <c r="K2833" i="1"/>
  <c r="K2834" i="1"/>
  <c r="K2836" i="1"/>
  <c r="K2837" i="1"/>
  <c r="K2838" i="1"/>
  <c r="K2839" i="1"/>
  <c r="K2840" i="1"/>
  <c r="K2841" i="1"/>
  <c r="K2842" i="1"/>
  <c r="K2843" i="1"/>
  <c r="K2844" i="1"/>
  <c r="K2845" i="1"/>
  <c r="K2846" i="1"/>
  <c r="K2847" i="1"/>
  <c r="K2848" i="1"/>
  <c r="K2849" i="1"/>
  <c r="K2850" i="1"/>
  <c r="K2851" i="1"/>
  <c r="K2852" i="1"/>
  <c r="K2853" i="1"/>
  <c r="K2854" i="1"/>
  <c r="K2855" i="1"/>
  <c r="K2856" i="1"/>
  <c r="K2857" i="1"/>
  <c r="K2859" i="1"/>
  <c r="K2860" i="1"/>
  <c r="K2861" i="1"/>
  <c r="K2862" i="1"/>
  <c r="K2863" i="1"/>
  <c r="K2864" i="1"/>
  <c r="K2865" i="1"/>
  <c r="K2866" i="1"/>
  <c r="K2867" i="1"/>
  <c r="K2868" i="1"/>
  <c r="K2869" i="1"/>
  <c r="K2870" i="1"/>
  <c r="K2871" i="1"/>
  <c r="K2872" i="1"/>
  <c r="K2874" i="1"/>
  <c r="K2875" i="1"/>
  <c r="K2876" i="1"/>
  <c r="K2877" i="1"/>
  <c r="K2878" i="1"/>
  <c r="K2879" i="1"/>
  <c r="K2880" i="1"/>
  <c r="K2881" i="1"/>
  <c r="K2882" i="1"/>
  <c r="K2883" i="1"/>
  <c r="K2884" i="1"/>
  <c r="K2885" i="1"/>
  <c r="K2886" i="1"/>
  <c r="K2887" i="1"/>
  <c r="K2888" i="1"/>
  <c r="K2889" i="1"/>
  <c r="K2890" i="1"/>
  <c r="K2891" i="1"/>
  <c r="K2892" i="1"/>
  <c r="K2893" i="1"/>
  <c r="K2894" i="1"/>
  <c r="K2895" i="1"/>
  <c r="K2896" i="1"/>
  <c r="K2897" i="1"/>
  <c r="K2898" i="1"/>
  <c r="K2899" i="1"/>
  <c r="K2900" i="1"/>
  <c r="K2902" i="1"/>
  <c r="K2903" i="1"/>
  <c r="K2904" i="1"/>
  <c r="K2905" i="1"/>
  <c r="K2906" i="1"/>
  <c r="K2907" i="1"/>
  <c r="K2908" i="1"/>
  <c r="K2909" i="1"/>
  <c r="K2910" i="1"/>
  <c r="K2911" i="1"/>
  <c r="K2912" i="1"/>
  <c r="K2913" i="1"/>
  <c r="K2914" i="1"/>
  <c r="K2915" i="1"/>
  <c r="K2916" i="1"/>
  <c r="K2917" i="1"/>
  <c r="K2918" i="1"/>
  <c r="K2920" i="1"/>
  <c r="K2921" i="1"/>
  <c r="K2922" i="1"/>
  <c r="K2923" i="1"/>
  <c r="K2924" i="1"/>
  <c r="K2925" i="1"/>
  <c r="K2926" i="1"/>
  <c r="K2927" i="1"/>
  <c r="K2928" i="1"/>
  <c r="K2929" i="1"/>
  <c r="K2930" i="1"/>
  <c r="K2931" i="1"/>
  <c r="K2932" i="1"/>
  <c r="K2933" i="1"/>
  <c r="K2934" i="1"/>
  <c r="K2935" i="1"/>
  <c r="K2936" i="1"/>
  <c r="K2937" i="1"/>
  <c r="K2938" i="1"/>
  <c r="K2939" i="1"/>
  <c r="K2940" i="1"/>
  <c r="K2942" i="1"/>
  <c r="K2943" i="1"/>
  <c r="K2944" i="1"/>
  <c r="K2945" i="1"/>
  <c r="K2946" i="1"/>
  <c r="K2947" i="1"/>
  <c r="K2948" i="1"/>
  <c r="K2949" i="1"/>
  <c r="K2950" i="1"/>
  <c r="K2951" i="1"/>
  <c r="K2952" i="1"/>
  <c r="K2953" i="1"/>
  <c r="K2954" i="1"/>
  <c r="K2955" i="1"/>
  <c r="K2956" i="1"/>
  <c r="K2957" i="1"/>
  <c r="K2959" i="1"/>
  <c r="K2960" i="1"/>
  <c r="K2961" i="1"/>
  <c r="K2962" i="1"/>
  <c r="K2963" i="1"/>
  <c r="K2964" i="1"/>
  <c r="K2965" i="1"/>
  <c r="K2966" i="1"/>
  <c r="K2967" i="1"/>
  <c r="K2968" i="1"/>
  <c r="K2969" i="1"/>
  <c r="K2970" i="1"/>
  <c r="K2971" i="1"/>
  <c r="K2973" i="1"/>
  <c r="K2974" i="1"/>
  <c r="K2975" i="1"/>
  <c r="K2976" i="1"/>
  <c r="K2977" i="1"/>
  <c r="K2978" i="1"/>
  <c r="K2979" i="1"/>
  <c r="K2980" i="1"/>
  <c r="K2981" i="1"/>
  <c r="K2982" i="1"/>
  <c r="K2983" i="1"/>
  <c r="K2984" i="1"/>
  <c r="K2985" i="1"/>
  <c r="K2986" i="1"/>
  <c r="K2987" i="1"/>
  <c r="K2988" i="1"/>
  <c r="K2989" i="1"/>
  <c r="K2990" i="1"/>
  <c r="K2991" i="1"/>
  <c r="K2992" i="1"/>
  <c r="K2993" i="1"/>
  <c r="K2994" i="1"/>
  <c r="K2995" i="1"/>
  <c r="K2996" i="1"/>
  <c r="K2997" i="1"/>
  <c r="K2999" i="1"/>
  <c r="K3000" i="1"/>
  <c r="K3001" i="1"/>
  <c r="K3002" i="1"/>
  <c r="K3003" i="1"/>
  <c r="K3004" i="1"/>
  <c r="K3005" i="1"/>
  <c r="K3006" i="1"/>
  <c r="K3007" i="1"/>
  <c r="K3008" i="1"/>
  <c r="K3009" i="1"/>
  <c r="K3010" i="1"/>
  <c r="K3011" i="1"/>
  <c r="K3012" i="1"/>
  <c r="K3013" i="1"/>
  <c r="K3015" i="1"/>
  <c r="K3016" i="1"/>
  <c r="K3017" i="1"/>
  <c r="K3018" i="1"/>
  <c r="K3019" i="1"/>
  <c r="K3020" i="1"/>
  <c r="K3021" i="1"/>
  <c r="K3022" i="1"/>
  <c r="K3023" i="1"/>
  <c r="K3024" i="1"/>
  <c r="K3025" i="1"/>
  <c r="K3026" i="1"/>
  <c r="K3027" i="1"/>
  <c r="K3028" i="1"/>
  <c r="K3029" i="1"/>
  <c r="K3030" i="1"/>
  <c r="K3031" i="1"/>
  <c r="K3032" i="1"/>
  <c r="K3034" i="1"/>
  <c r="K3035" i="1"/>
  <c r="K3036" i="1"/>
  <c r="K3037" i="1"/>
  <c r="K3038" i="1"/>
  <c r="K3039" i="1"/>
  <c r="K3040" i="1"/>
  <c r="K3041" i="1"/>
  <c r="K3042" i="1"/>
  <c r="K3043" i="1"/>
  <c r="K3044" i="1"/>
  <c r="K3045" i="1"/>
  <c r="K3046" i="1"/>
  <c r="K3047" i="1"/>
  <c r="K3048" i="1"/>
  <c r="K3049" i="1"/>
  <c r="K3050" i="1"/>
  <c r="K3052" i="1"/>
  <c r="K3053" i="1"/>
  <c r="K3054" i="1"/>
  <c r="K3055" i="1"/>
  <c r="K3056" i="1"/>
  <c r="K3057" i="1"/>
  <c r="K3058" i="1"/>
  <c r="K3059" i="1"/>
  <c r="K3060" i="1"/>
  <c r="K3061" i="1"/>
  <c r="K3062" i="1"/>
  <c r="K3063" i="1"/>
  <c r="K3064" i="1"/>
  <c r="K3065" i="1"/>
  <c r="K3066" i="1"/>
  <c r="K3067" i="1"/>
  <c r="K3068" i="1"/>
  <c r="K3069" i="1"/>
  <c r="K3070" i="1"/>
  <c r="K3071" i="1"/>
  <c r="K3073" i="1"/>
  <c r="K3074" i="1"/>
  <c r="K3075" i="1"/>
  <c r="K3076" i="1"/>
  <c r="K3077" i="1"/>
  <c r="K3078" i="1"/>
  <c r="K3079" i="1"/>
  <c r="K3080" i="1"/>
  <c r="K3081" i="1"/>
  <c r="K3082" i="1"/>
  <c r="K3083" i="1"/>
  <c r="K3084" i="1"/>
  <c r="K3085" i="1"/>
  <c r="K3086" i="1"/>
  <c r="K3087" i="1"/>
  <c r="K3088" i="1"/>
  <c r="K3089" i="1"/>
  <c r="K3091" i="1"/>
  <c r="K3092" i="1"/>
  <c r="K3093" i="1"/>
  <c r="K3094" i="1"/>
  <c r="K3095" i="1"/>
  <c r="K3096" i="1"/>
  <c r="K3097" i="1"/>
  <c r="K3098" i="1"/>
  <c r="K3099" i="1"/>
  <c r="K3100" i="1"/>
  <c r="K3101" i="1"/>
  <c r="K3103" i="1"/>
  <c r="K3104" i="1"/>
  <c r="K3105" i="1"/>
  <c r="K3106" i="1"/>
  <c r="K3107" i="1"/>
  <c r="K3108" i="1"/>
  <c r="K3109" i="1"/>
  <c r="K3110" i="1"/>
  <c r="K3111" i="1"/>
  <c r="K3112" i="1"/>
  <c r="K3113" i="1"/>
  <c r="K3114" i="1"/>
  <c r="K3115" i="1"/>
  <c r="K3116" i="1"/>
  <c r="K3117" i="1"/>
  <c r="K3118" i="1"/>
  <c r="K3119" i="1"/>
  <c r="K3120" i="1"/>
  <c r="K3121" i="1"/>
  <c r="K3122" i="1"/>
  <c r="K3123" i="1"/>
  <c r="K3124" i="1"/>
  <c r="K3125" i="1"/>
  <c r="K3126" i="1"/>
  <c r="K3127" i="1"/>
  <c r="K3128" i="1"/>
  <c r="K3130" i="1"/>
  <c r="K3131" i="1"/>
  <c r="K3132" i="1"/>
  <c r="K3133" i="1"/>
  <c r="K3134" i="1"/>
  <c r="K3135" i="1"/>
  <c r="K3136" i="1"/>
  <c r="K3137" i="1"/>
  <c r="K3138" i="1"/>
  <c r="K3139" i="1"/>
  <c r="K3140" i="1"/>
  <c r="K3141" i="1"/>
  <c r="K3142" i="1"/>
  <c r="K3143" i="1"/>
  <c r="K3144" i="1"/>
  <c r="K3146" i="1"/>
  <c r="K3147" i="1"/>
  <c r="K3148" i="1"/>
  <c r="K3149" i="1"/>
  <c r="K3150" i="1"/>
  <c r="K3151" i="1"/>
  <c r="K3152" i="1"/>
  <c r="K3153" i="1"/>
  <c r="K3154" i="1"/>
  <c r="K3156" i="1"/>
  <c r="K3157" i="1"/>
  <c r="K3158" i="1"/>
  <c r="K3159" i="1"/>
  <c r="K3160" i="1"/>
  <c r="K3161" i="1"/>
  <c r="K3162" i="1"/>
  <c r="K3163" i="1"/>
  <c r="K3164" i="1"/>
  <c r="K3165" i="1"/>
  <c r="K3166" i="1"/>
  <c r="K3167" i="1"/>
  <c r="K3168" i="1"/>
  <c r="K3169" i="1"/>
  <c r="K3170" i="1"/>
  <c r="K3171" i="1"/>
  <c r="K3172" i="1"/>
  <c r="K3173" i="1"/>
  <c r="K3174" i="1"/>
  <c r="K3175" i="1"/>
  <c r="K3177" i="1"/>
  <c r="K3178" i="1"/>
  <c r="K3179" i="1"/>
  <c r="K3180" i="1"/>
  <c r="K3181" i="1"/>
  <c r="K3182" i="1"/>
  <c r="K3183" i="1"/>
  <c r="K3184" i="1"/>
  <c r="K3185" i="1"/>
  <c r="K3186" i="1"/>
  <c r="K3187" i="1"/>
  <c r="K3188" i="1"/>
  <c r="K3189" i="1"/>
  <c r="K3190" i="1"/>
  <c r="K3191" i="1"/>
  <c r="K3192" i="1"/>
  <c r="K3193" i="1"/>
  <c r="K3194" i="1"/>
  <c r="K3195" i="1"/>
  <c r="K3196" i="1"/>
  <c r="K3197" i="1"/>
  <c r="K3198" i="1"/>
  <c r="K3199" i="1"/>
  <c r="K3200" i="1"/>
  <c r="K3201" i="1"/>
  <c r="K3203" i="1"/>
  <c r="K3204" i="1"/>
  <c r="K3205" i="1"/>
  <c r="K3206" i="1"/>
  <c r="K3207" i="1"/>
  <c r="K3208" i="1"/>
  <c r="K3209" i="1"/>
  <c r="K3210" i="1"/>
  <c r="K3211" i="1"/>
  <c r="K3212" i="1"/>
  <c r="K3213" i="1"/>
  <c r="K3214" i="1"/>
  <c r="K3215" i="1"/>
  <c r="K3216" i="1"/>
  <c r="K3217" i="1"/>
  <c r="K3218" i="1"/>
  <c r="K3219" i="1"/>
  <c r="K3220" i="1"/>
  <c r="K3221" i="1"/>
  <c r="K3223" i="1"/>
  <c r="K3224" i="1"/>
  <c r="K3225" i="1"/>
  <c r="K3226" i="1"/>
  <c r="K3227" i="1"/>
  <c r="K3228" i="1"/>
  <c r="K3229" i="1"/>
  <c r="K3230" i="1"/>
  <c r="K3231" i="1"/>
  <c r="K3232" i="1"/>
  <c r="K3233" i="1"/>
  <c r="K3234" i="1"/>
  <c r="K3235" i="1"/>
  <c r="K3237" i="1"/>
  <c r="K3238" i="1"/>
  <c r="K3239" i="1"/>
  <c r="K3240" i="1"/>
  <c r="K3241" i="1"/>
  <c r="K3242" i="1"/>
  <c r="K3243" i="1"/>
  <c r="K3244" i="1"/>
  <c r="K3245" i="1"/>
  <c r="K3246" i="1"/>
  <c r="K3247" i="1"/>
  <c r="K3248" i="1"/>
  <c r="K3249" i="1"/>
  <c r="K3250" i="1"/>
  <c r="K3251" i="1"/>
  <c r="K3252" i="1"/>
  <c r="K3253" i="1"/>
  <c r="K3254" i="1"/>
  <c r="K3255" i="1"/>
  <c r="K3257" i="1"/>
  <c r="K3258" i="1"/>
  <c r="K3259" i="1"/>
  <c r="K3260" i="1"/>
  <c r="K3261" i="1"/>
  <c r="K3262" i="1"/>
  <c r="K3263" i="1"/>
  <c r="K3264" i="1"/>
  <c r="K3265" i="1"/>
  <c r="K3266" i="1"/>
  <c r="K3267" i="1"/>
  <c r="K3268" i="1"/>
  <c r="K3269" i="1"/>
  <c r="K3270" i="1"/>
  <c r="K3271" i="1"/>
  <c r="K3272" i="1"/>
  <c r="K3273" i="1"/>
  <c r="K3274" i="1"/>
  <c r="K3275" i="1"/>
  <c r="K3276" i="1"/>
  <c r="K3277" i="1"/>
  <c r="K3278" i="1"/>
  <c r="K3279" i="1"/>
  <c r="K3280" i="1"/>
  <c r="K3281" i="1"/>
  <c r="K3282" i="1"/>
  <c r="K3283" i="1"/>
  <c r="K3284" i="1"/>
  <c r="K3286" i="1"/>
  <c r="K3287" i="1"/>
  <c r="K3288" i="1"/>
  <c r="K3289" i="1"/>
  <c r="K3290" i="1"/>
  <c r="K3291" i="1"/>
  <c r="K3292" i="1"/>
  <c r="K3293" i="1"/>
  <c r="K3294" i="1"/>
  <c r="K3295" i="1"/>
  <c r="K3296" i="1"/>
  <c r="K3297" i="1"/>
  <c r="K3299" i="1"/>
  <c r="K3300" i="1"/>
  <c r="K3301" i="1"/>
  <c r="K3302" i="1"/>
  <c r="K3303" i="1"/>
  <c r="K3304" i="1"/>
  <c r="K3305" i="1"/>
  <c r="K3306" i="1"/>
  <c r="K3307" i="1"/>
  <c r="K3308" i="1"/>
  <c r="K3309" i="1"/>
  <c r="K3310" i="1"/>
  <c r="K3311" i="1"/>
  <c r="K3312" i="1"/>
  <c r="K3313" i="1"/>
  <c r="K3314" i="1"/>
  <c r="K3315" i="1"/>
  <c r="K3316" i="1"/>
  <c r="K3317" i="1"/>
  <c r="K3318" i="1"/>
  <c r="K3319" i="1"/>
  <c r="K3321" i="1"/>
  <c r="K3322" i="1"/>
  <c r="K3323" i="1"/>
  <c r="K3324" i="1"/>
  <c r="K3325" i="1"/>
  <c r="K3326" i="1"/>
  <c r="K3327" i="1"/>
  <c r="K3328" i="1"/>
  <c r="K3329" i="1"/>
  <c r="K3330" i="1"/>
  <c r="K3331" i="1"/>
  <c r="K3332" i="1"/>
  <c r="K3333" i="1"/>
  <c r="K3334" i="1"/>
  <c r="K3335" i="1"/>
  <c r="K3336" i="1"/>
  <c r="K3337" i="1"/>
  <c r="K3338" i="1"/>
  <c r="K3339" i="1"/>
  <c r="K3340" i="1"/>
  <c r="K3341" i="1"/>
  <c r="K3342" i="1"/>
  <c r="K3343" i="1"/>
  <c r="K3344" i="1"/>
  <c r="K3345" i="1"/>
  <c r="K3346" i="1"/>
  <c r="K3347" i="1"/>
  <c r="K3348" i="1"/>
  <c r="K3350" i="1"/>
  <c r="K3351" i="1"/>
  <c r="K3352" i="1"/>
  <c r="K3353" i="1"/>
  <c r="K3354" i="1"/>
  <c r="K3355" i="1"/>
  <c r="K3356" i="1"/>
  <c r="K3357" i="1"/>
  <c r="K3358" i="1"/>
  <c r="K3359" i="1"/>
  <c r="K3360" i="1"/>
  <c r="K3361" i="1"/>
  <c r="K3362" i="1"/>
  <c r="K3363" i="1"/>
  <c r="K3364" i="1"/>
  <c r="K3366" i="1"/>
  <c r="K3367" i="1"/>
  <c r="K3368" i="1"/>
  <c r="K3369" i="1"/>
  <c r="K3370" i="1"/>
  <c r="K3371" i="1"/>
  <c r="K3372" i="1"/>
  <c r="K3373" i="1"/>
  <c r="K3374" i="1"/>
  <c r="K3375" i="1"/>
  <c r="K3376" i="1"/>
  <c r="K3377" i="1"/>
  <c r="K3378" i="1"/>
  <c r="K3380" i="1"/>
  <c r="K3381" i="1"/>
  <c r="K3382" i="1"/>
  <c r="K3383" i="1"/>
  <c r="K3384" i="1"/>
  <c r="K3385" i="1"/>
  <c r="K3386" i="1"/>
  <c r="K3387" i="1"/>
  <c r="K3388" i="1"/>
  <c r="K3389" i="1"/>
  <c r="K3390" i="1"/>
  <c r="K3391" i="1"/>
  <c r="K3392" i="1"/>
  <c r="K3393" i="1"/>
  <c r="K3394" i="1"/>
  <c r="K3396" i="1"/>
  <c r="K3397" i="1"/>
  <c r="K3398" i="1"/>
  <c r="K3399" i="1"/>
  <c r="K3400" i="1"/>
  <c r="K3401" i="1"/>
  <c r="K3402" i="1"/>
  <c r="K3403" i="1"/>
  <c r="K3404" i="1"/>
  <c r="K3405" i="1"/>
  <c r="K3406" i="1"/>
  <c r="K3407" i="1"/>
  <c r="K3408" i="1"/>
  <c r="K3409" i="1"/>
  <c r="K3410" i="1"/>
  <c r="K3411" i="1"/>
  <c r="K3412" i="1"/>
  <c r="K3413" i="1"/>
  <c r="K3414" i="1"/>
  <c r="K3415" i="1"/>
  <c r="K3416" i="1"/>
  <c r="K3417" i="1"/>
  <c r="K3418" i="1"/>
  <c r="K3419" i="1"/>
  <c r="K3420" i="1"/>
  <c r="K3421" i="1"/>
  <c r="K3422" i="1"/>
  <c r="K3423" i="1"/>
  <c r="K3424" i="1"/>
  <c r="K3425" i="1"/>
  <c r="K3426" i="1"/>
  <c r="K3427" i="1"/>
  <c r="K3429" i="1"/>
  <c r="K3430" i="1"/>
  <c r="K3431" i="1"/>
  <c r="K3432" i="1"/>
  <c r="K3433" i="1"/>
  <c r="K3434" i="1"/>
  <c r="K3435" i="1"/>
  <c r="K3436" i="1"/>
  <c r="K3437" i="1"/>
  <c r="K3438" i="1"/>
  <c r="K3439" i="1"/>
  <c r="K3440" i="1"/>
  <c r="K3441" i="1"/>
  <c r="K3442" i="1"/>
  <c r="K3443" i="1"/>
  <c r="K3444" i="1"/>
  <c r="K3446" i="1"/>
  <c r="K3447" i="1"/>
  <c r="K3448" i="1"/>
  <c r="K3449" i="1"/>
  <c r="K3450" i="1"/>
  <c r="K3451" i="1"/>
  <c r="K3452" i="1"/>
  <c r="K3453" i="1"/>
  <c r="K3454" i="1"/>
  <c r="K3455" i="1"/>
  <c r="K3456" i="1"/>
  <c r="K3457" i="1"/>
  <c r="K3458" i="1"/>
  <c r="K3459" i="1"/>
  <c r="K3460" i="1"/>
  <c r="K3461" i="1"/>
  <c r="K3462" i="1"/>
  <c r="K3463" i="1"/>
  <c r="K3464" i="1"/>
  <c r="K3465" i="1"/>
  <c r="K3466" i="1"/>
  <c r="K3467" i="1"/>
  <c r="K3468" i="1"/>
  <c r="K3469" i="1"/>
  <c r="K3471" i="1"/>
  <c r="K3472" i="1"/>
  <c r="K3473" i="1"/>
  <c r="K3474" i="1"/>
  <c r="K3475" i="1"/>
  <c r="K3477" i="1"/>
  <c r="K3478" i="1"/>
  <c r="K3479" i="1"/>
  <c r="K3480" i="1"/>
  <c r="K3481" i="1"/>
  <c r="K3482" i="1"/>
  <c r="K3483" i="1"/>
  <c r="K3484" i="1"/>
  <c r="K3485" i="1"/>
  <c r="K3486" i="1"/>
  <c r="K3487" i="1"/>
  <c r="K3488" i="1"/>
  <c r="K3489" i="1"/>
  <c r="K3490" i="1"/>
  <c r="K3491" i="1"/>
  <c r="K3492" i="1"/>
  <c r="K3493" i="1"/>
  <c r="K3494" i="1"/>
  <c r="K3495" i="1"/>
  <c r="K3496" i="1"/>
  <c r="K3497" i="1"/>
  <c r="K3498" i="1"/>
  <c r="K3499" i="1"/>
  <c r="K3500" i="1"/>
  <c r="K3501" i="1"/>
  <c r="K3502" i="1"/>
  <c r="K3503" i="1"/>
  <c r="K3504" i="1"/>
  <c r="K3505" i="1"/>
  <c r="K3506" i="1"/>
  <c r="K3507" i="1"/>
  <c r="K3509" i="1"/>
  <c r="K3510" i="1"/>
  <c r="K3511" i="1"/>
  <c r="K3512" i="1"/>
  <c r="K3513" i="1"/>
  <c r="K3515" i="1"/>
  <c r="K3516" i="1"/>
  <c r="K3517" i="1"/>
  <c r="K3518" i="1"/>
  <c r="K3519" i="1"/>
  <c r="K3520" i="1"/>
  <c r="K3522" i="1"/>
  <c r="K3523" i="1"/>
  <c r="K3524" i="1"/>
  <c r="K3525" i="1"/>
  <c r="K3526" i="1"/>
  <c r="K3527" i="1"/>
  <c r="K3528" i="1"/>
  <c r="K3529" i="1"/>
  <c r="K3530" i="1"/>
  <c r="K3531" i="1"/>
  <c r="K3532" i="1"/>
  <c r="K3533" i="1"/>
  <c r="K3534" i="1"/>
  <c r="K3535" i="1"/>
  <c r="K3536" i="1"/>
  <c r="K3537" i="1"/>
  <c r="K3538" i="1"/>
  <c r="K3540" i="1"/>
  <c r="K3541" i="1"/>
  <c r="K3542" i="1"/>
  <c r="K3543" i="1"/>
  <c r="K3544" i="1"/>
  <c r="K3545" i="1"/>
  <c r="K3546" i="1"/>
  <c r="K3547" i="1"/>
  <c r="K3548" i="1"/>
  <c r="K3549" i="1"/>
  <c r="K3550" i="1"/>
  <c r="K3551" i="1"/>
  <c r="K3552" i="1"/>
  <c r="K3553" i="1"/>
  <c r="K3554" i="1"/>
  <c r="K3555" i="1"/>
  <c r="K3556" i="1"/>
  <c r="K3557" i="1"/>
  <c r="K3559" i="1"/>
  <c r="K3560" i="1"/>
  <c r="K3561" i="1"/>
  <c r="K3562" i="1"/>
  <c r="K3563" i="1"/>
  <c r="K3564" i="1"/>
  <c r="K3565" i="1"/>
  <c r="K3566" i="1"/>
  <c r="K3567" i="1"/>
  <c r="K3568" i="1"/>
  <c r="K3569" i="1"/>
  <c r="K3570" i="1"/>
  <c r="K3571" i="1"/>
  <c r="K3572" i="1"/>
  <c r="K3573" i="1"/>
  <c r="K3574" i="1"/>
  <c r="K3575" i="1"/>
  <c r="K3576" i="1"/>
  <c r="K3577" i="1"/>
  <c r="K3578" i="1"/>
  <c r="K3579" i="1"/>
  <c r="K3580" i="1"/>
  <c r="K3581" i="1"/>
  <c r="K3583" i="1"/>
  <c r="K3584" i="1"/>
  <c r="K3585" i="1"/>
  <c r="K3586" i="1"/>
  <c r="K3587" i="1"/>
  <c r="K3588" i="1"/>
  <c r="K3589" i="1"/>
  <c r="K3590" i="1"/>
  <c r="K3591" i="1"/>
  <c r="K3592" i="1"/>
  <c r="K3593" i="1"/>
  <c r="K3594" i="1"/>
  <c r="K3595" i="1"/>
  <c r="K3596" i="1"/>
  <c r="K3597" i="1"/>
  <c r="K3599" i="1"/>
  <c r="K3600" i="1"/>
  <c r="K3601" i="1"/>
  <c r="K3602" i="1"/>
  <c r="K3603" i="1"/>
  <c r="K3604" i="1"/>
  <c r="K3605" i="1"/>
  <c r="K3606" i="1"/>
  <c r="K3607" i="1"/>
  <c r="K3608" i="1"/>
  <c r="K3609" i="1"/>
  <c r="K3610" i="1"/>
  <c r="K3612" i="1"/>
  <c r="K3613" i="1"/>
  <c r="K3614" i="1"/>
  <c r="K3615" i="1"/>
  <c r="K3616" i="1"/>
  <c r="K3617" i="1"/>
  <c r="K3618" i="1"/>
  <c r="K3619" i="1"/>
  <c r="K3620" i="1"/>
  <c r="K3621" i="1"/>
  <c r="K3622" i="1"/>
  <c r="K3623" i="1"/>
  <c r="K3624" i="1"/>
  <c r="K3625" i="1"/>
  <c r="K3626" i="1"/>
  <c r="K3627" i="1"/>
  <c r="K3628" i="1"/>
  <c r="K3629" i="1"/>
  <c r="K3630" i="1"/>
  <c r="K3631" i="1"/>
  <c r="K3632" i="1"/>
  <c r="K3633" i="1"/>
  <c r="K3634" i="1"/>
  <c r="K3635" i="1"/>
  <c r="K3637" i="1"/>
  <c r="K3638" i="1"/>
  <c r="K3639" i="1"/>
  <c r="K3640" i="1"/>
  <c r="K3641" i="1"/>
  <c r="K3642" i="1"/>
  <c r="K3643" i="1"/>
  <c r="K3644" i="1"/>
  <c r="K3645" i="1"/>
  <c r="K3646" i="1"/>
  <c r="K3647" i="1"/>
  <c r="K3648" i="1"/>
  <c r="K3649" i="1"/>
  <c r="K3650" i="1"/>
  <c r="K3652" i="1"/>
  <c r="K3653" i="1"/>
  <c r="K3654" i="1"/>
  <c r="K3655" i="1"/>
  <c r="K3656" i="1"/>
  <c r="K3657" i="1"/>
  <c r="K3658" i="1"/>
  <c r="K3659" i="1"/>
  <c r="K3660" i="1"/>
  <c r="K3661" i="1"/>
  <c r="K3662" i="1"/>
  <c r="K3663" i="1"/>
  <c r="K3664" i="1"/>
  <c r="K3665" i="1"/>
  <c r="K3666" i="1"/>
  <c r="K3667" i="1"/>
  <c r="K3668" i="1"/>
  <c r="K3669" i="1"/>
  <c r="K3670" i="1"/>
  <c r="K3671" i="1"/>
  <c r="K3672" i="1"/>
  <c r="K3674" i="1"/>
  <c r="K3675" i="1"/>
  <c r="K3676" i="1"/>
  <c r="K3677" i="1"/>
  <c r="K3678" i="1"/>
  <c r="K3679" i="1"/>
  <c r="K3680" i="1"/>
  <c r="K3681" i="1"/>
  <c r="K3682" i="1"/>
  <c r="K3683" i="1"/>
  <c r="K3684" i="1"/>
  <c r="K3685" i="1"/>
  <c r="K3686" i="1"/>
  <c r="K3687" i="1"/>
  <c r="K3688" i="1"/>
  <c r="K3689" i="1"/>
  <c r="K3690" i="1"/>
  <c r="K3691" i="1"/>
  <c r="K3692" i="1"/>
  <c r="K3693" i="1"/>
  <c r="K3694" i="1"/>
  <c r="K3695" i="1"/>
  <c r="K3696" i="1"/>
  <c r="K3697" i="1"/>
  <c r="K3698" i="1"/>
  <c r="K3699" i="1"/>
  <c r="K3700" i="1"/>
  <c r="K3701" i="1"/>
  <c r="K3703" i="1"/>
  <c r="K3704" i="1"/>
  <c r="K3705" i="1"/>
  <c r="K3706" i="1"/>
  <c r="K3707" i="1"/>
  <c r="K3708" i="1"/>
  <c r="K3709" i="1"/>
  <c r="K3710" i="1"/>
  <c r="K3711" i="1"/>
  <c r="K3712" i="1"/>
  <c r="K3713" i="1"/>
  <c r="K3714" i="1"/>
  <c r="K3715" i="1"/>
  <c r="K3716" i="1"/>
  <c r="K3717" i="1"/>
  <c r="K3718" i="1"/>
  <c r="K3719" i="1"/>
  <c r="K3720" i="1"/>
  <c r="K3721" i="1"/>
  <c r="K3723" i="1"/>
  <c r="K3724" i="1"/>
  <c r="K3725" i="1"/>
  <c r="K3726" i="1"/>
  <c r="K3727" i="1"/>
  <c r="K3728" i="1"/>
  <c r="K3729" i="1"/>
  <c r="K3730" i="1"/>
  <c r="K3731" i="1"/>
  <c r="K3732" i="1"/>
  <c r="K3733" i="1"/>
  <c r="K3734" i="1"/>
  <c r="K3735" i="1"/>
  <c r="K3736" i="1"/>
  <c r="K3737" i="1"/>
  <c r="K3738" i="1"/>
  <c r="K3739" i="1"/>
  <c r="K3740" i="1"/>
  <c r="K3742" i="1"/>
  <c r="K3743" i="1"/>
  <c r="K3744" i="1"/>
  <c r="K3745" i="1"/>
  <c r="K3746" i="1"/>
  <c r="K3747" i="1"/>
  <c r="K3748" i="1"/>
  <c r="K3749" i="1"/>
  <c r="K3750" i="1"/>
  <c r="K3751" i="1"/>
  <c r="K3752" i="1"/>
  <c r="K3753" i="1"/>
  <c r="K3754" i="1"/>
  <c r="K3755" i="1"/>
  <c r="K3756" i="1"/>
  <c r="K3758" i="1"/>
  <c r="K3759" i="1"/>
  <c r="K3760" i="1"/>
  <c r="K3761" i="1"/>
  <c r="K3762" i="1"/>
  <c r="K3763" i="1"/>
  <c r="K3764" i="1"/>
  <c r="K3765" i="1"/>
  <c r="K3767" i="1"/>
  <c r="K3768" i="1"/>
  <c r="K3769" i="1"/>
  <c r="K3770" i="1"/>
  <c r="K3771" i="1"/>
  <c r="K3772" i="1"/>
  <c r="K3773" i="1"/>
  <c r="K3774" i="1"/>
  <c r="K3775" i="1"/>
  <c r="K3776" i="1"/>
  <c r="K3777" i="1"/>
  <c r="K3778" i="1"/>
  <c r="K3779" i="1"/>
  <c r="K3780" i="1"/>
  <c r="K3781" i="1"/>
  <c r="K3782" i="1"/>
  <c r="K3783" i="1"/>
  <c r="K3784" i="1"/>
  <c r="K3785" i="1"/>
  <c r="K3786" i="1"/>
  <c r="K3787" i="1"/>
  <c r="K3788" i="1"/>
  <c r="K3789" i="1"/>
  <c r="K3790" i="1"/>
  <c r="K3791" i="1"/>
  <c r="K3793" i="1"/>
  <c r="K3794" i="1"/>
  <c r="K3795" i="1"/>
  <c r="K3796" i="1"/>
  <c r="K3797" i="1"/>
  <c r="K3798" i="1"/>
  <c r="K3799" i="1"/>
  <c r="K3800" i="1"/>
  <c r="K3801" i="1"/>
  <c r="K3802" i="1"/>
  <c r="K3803" i="1"/>
  <c r="K3804" i="1"/>
  <c r="K3805" i="1"/>
  <c r="K3806" i="1"/>
  <c r="K3807" i="1"/>
  <c r="K3808" i="1"/>
  <c r="K3809" i="1"/>
  <c r="K3810" i="1"/>
  <c r="K3811" i="1"/>
  <c r="K3812" i="1"/>
  <c r="K3813" i="1"/>
  <c r="K3814" i="1"/>
  <c r="K3815" i="1"/>
  <c r="K3816" i="1"/>
  <c r="K3817" i="1"/>
  <c r="K3819" i="1"/>
  <c r="K3820" i="1"/>
  <c r="K3821" i="1"/>
  <c r="K3822" i="1"/>
  <c r="K3823" i="1"/>
  <c r="K3824" i="1"/>
  <c r="K3825" i="1"/>
  <c r="K3827" i="1"/>
  <c r="K3828" i="1"/>
  <c r="K3829" i="1"/>
  <c r="K3830" i="1"/>
  <c r="K3831" i="1"/>
  <c r="K3832" i="1"/>
  <c r="K3833" i="1"/>
  <c r="K3834" i="1"/>
  <c r="K3835" i="1"/>
  <c r="K3836" i="1"/>
  <c r="K3837" i="1"/>
  <c r="K3838" i="1"/>
  <c r="K3839" i="1"/>
  <c r="K3840" i="1"/>
  <c r="K3841" i="1"/>
  <c r="K3842" i="1"/>
  <c r="K3843" i="1"/>
  <c r="K3844" i="1"/>
  <c r="K3845" i="1"/>
  <c r="K3846" i="1"/>
  <c r="K3847" i="1"/>
  <c r="K3848" i="1"/>
  <c r="K3849" i="1"/>
  <c r="K3850" i="1"/>
  <c r="K3851" i="1"/>
  <c r="K3852" i="1"/>
  <c r="K3853" i="1"/>
  <c r="K3854" i="1"/>
  <c r="K3855" i="1"/>
  <c r="K3856" i="1"/>
  <c r="K3857" i="1"/>
  <c r="K3858" i="1"/>
  <c r="K3859" i="1"/>
  <c r="K3860" i="1"/>
  <c r="K3861" i="1"/>
  <c r="K3862" i="1"/>
  <c r="K3863" i="1"/>
  <c r="K3865" i="1"/>
  <c r="K3866" i="1"/>
  <c r="K3867" i="1"/>
  <c r="K3868" i="1"/>
  <c r="K3869" i="1"/>
  <c r="K3870" i="1"/>
  <c r="K3871" i="1"/>
  <c r="K3872" i="1"/>
  <c r="K3873" i="1"/>
  <c r="K3874" i="1"/>
  <c r="K3875" i="1"/>
  <c r="K3876" i="1"/>
  <c r="K3877" i="1"/>
  <c r="K3878" i="1"/>
  <c r="K3879" i="1"/>
  <c r="K3880" i="1"/>
  <c r="K3881" i="1"/>
  <c r="K3882" i="1"/>
  <c r="K3883" i="1"/>
  <c r="K3885" i="1"/>
  <c r="K3886" i="1"/>
  <c r="K3887" i="1"/>
  <c r="K3888" i="1"/>
  <c r="K3889" i="1"/>
  <c r="K3890" i="1"/>
  <c r="K3891" i="1"/>
  <c r="K3892" i="1"/>
  <c r="K3893" i="1"/>
  <c r="K3894" i="1"/>
  <c r="K3895" i="1"/>
  <c r="K3896" i="1"/>
  <c r="K3897" i="1"/>
  <c r="K3898" i="1"/>
  <c r="K3899" i="1"/>
  <c r="K3900" i="1"/>
  <c r="K3901" i="1"/>
  <c r="K3903" i="1"/>
  <c r="K3904" i="1"/>
  <c r="K3905" i="1"/>
  <c r="K3906" i="1"/>
  <c r="K3907" i="1"/>
  <c r="K3908" i="1"/>
  <c r="K3909" i="1"/>
  <c r="K3910" i="1"/>
  <c r="K3911" i="1"/>
  <c r="K3912" i="1"/>
  <c r="K3913" i="1"/>
  <c r="K3914" i="1"/>
  <c r="K3915" i="1"/>
  <c r="K3916" i="1"/>
  <c r="K3917" i="1"/>
  <c r="K3919" i="1"/>
  <c r="K3920" i="1"/>
  <c r="K3921" i="1"/>
  <c r="K3922" i="1"/>
  <c r="K3923" i="1"/>
  <c r="K3924" i="1"/>
  <c r="K3925" i="1"/>
  <c r="K3926" i="1"/>
  <c r="K3927" i="1"/>
  <c r="K3928" i="1"/>
  <c r="K3929" i="1"/>
  <c r="K3930" i="1"/>
  <c r="K3931" i="1"/>
  <c r="K3932" i="1"/>
  <c r="K3933" i="1"/>
  <c r="K3935" i="1"/>
  <c r="K3936" i="1"/>
  <c r="K3937" i="1"/>
  <c r="K3938" i="1"/>
  <c r="K3939" i="1"/>
  <c r="K3940" i="1"/>
  <c r="K3941" i="1"/>
  <c r="K3942" i="1"/>
  <c r="K3943" i="1"/>
  <c r="K3944" i="1"/>
  <c r="K3945" i="1"/>
  <c r="K3947" i="1"/>
  <c r="K3948" i="1"/>
  <c r="K3949" i="1"/>
  <c r="K3950" i="1"/>
  <c r="K3951" i="1"/>
  <c r="K3952" i="1"/>
  <c r="K3953" i="1"/>
  <c r="K3954" i="1"/>
  <c r="K3955" i="1"/>
  <c r="K3956" i="1"/>
  <c r="K3957" i="1"/>
  <c r="K3958" i="1"/>
  <c r="K3959" i="1"/>
  <c r="K3960" i="1"/>
  <c r="K3961" i="1"/>
  <c r="K3962" i="1"/>
  <c r="K3963" i="1"/>
  <c r="K3964" i="1"/>
  <c r="K3965" i="1"/>
  <c r="K3966" i="1"/>
  <c r="K3968" i="1"/>
  <c r="K3969" i="1"/>
  <c r="K3970" i="1"/>
  <c r="K3971" i="1"/>
  <c r="K3972" i="1"/>
  <c r="K3973" i="1"/>
  <c r="K3974" i="1"/>
  <c r="K3975" i="1"/>
  <c r="K3976" i="1"/>
  <c r="K3977" i="1"/>
  <c r="K3978" i="1"/>
  <c r="K3979" i="1"/>
  <c r="K3980" i="1"/>
  <c r="K3981" i="1"/>
  <c r="K3982" i="1"/>
  <c r="K3983" i="1"/>
  <c r="K3984" i="1"/>
  <c r="K3985" i="1"/>
  <c r="K3986" i="1"/>
  <c r="K3987" i="1"/>
  <c r="K3988" i="1"/>
  <c r="K3990" i="1"/>
  <c r="K3991" i="1"/>
  <c r="K3992" i="1"/>
  <c r="K3993" i="1"/>
  <c r="K3994" i="1"/>
  <c r="K3995" i="1"/>
  <c r="K3996" i="1"/>
  <c r="K3997" i="1"/>
  <c r="K3998" i="1"/>
  <c r="K3999" i="1"/>
  <c r="K4000" i="1"/>
  <c r="K4001" i="1"/>
  <c r="K4002" i="1"/>
  <c r="K4003" i="1"/>
  <c r="K4004" i="1"/>
  <c r="K4005" i="1"/>
  <c r="K4006" i="1"/>
  <c r="K4008" i="1"/>
  <c r="K4009" i="1"/>
  <c r="K4010" i="1"/>
  <c r="K4011" i="1"/>
  <c r="K4012" i="1"/>
  <c r="K4013" i="1"/>
  <c r="K4014" i="1"/>
  <c r="K4015" i="1"/>
  <c r="K4016" i="1"/>
  <c r="K4017" i="1"/>
  <c r="K4018" i="1"/>
  <c r="K4019" i="1"/>
  <c r="K4020" i="1"/>
  <c r="K4021" i="1"/>
  <c r="K4022" i="1"/>
  <c r="K4023" i="1"/>
  <c r="K4024" i="1"/>
  <c r="K4025" i="1"/>
  <c r="K4026" i="1"/>
  <c r="K4027" i="1"/>
  <c r="K4028" i="1"/>
  <c r="K4029" i="1"/>
  <c r="K4030" i="1"/>
  <c r="K4031" i="1"/>
  <c r="K4032" i="1"/>
  <c r="K4033" i="1"/>
  <c r="K4034" i="1"/>
  <c r="K4035" i="1"/>
  <c r="K4036" i="1"/>
  <c r="K4037" i="1"/>
  <c r="K4038" i="1"/>
  <c r="K4039" i="1"/>
  <c r="K4040" i="1"/>
  <c r="K4042" i="1"/>
  <c r="K4043" i="1"/>
  <c r="K4044" i="1"/>
  <c r="K4045" i="1"/>
  <c r="K4046" i="1"/>
  <c r="K4047" i="1"/>
  <c r="K4048" i="1"/>
  <c r="K4049" i="1"/>
  <c r="K4050" i="1"/>
  <c r="K4052" i="1"/>
  <c r="K4053" i="1"/>
  <c r="K4054" i="1"/>
  <c r="K4055" i="1"/>
  <c r="K4056" i="1"/>
  <c r="K4057" i="1"/>
  <c r="K4058" i="1"/>
  <c r="K4059" i="1"/>
  <c r="K4060" i="1"/>
  <c r="K4061" i="1"/>
  <c r="K4062" i="1"/>
  <c r="K4063" i="1"/>
  <c r="K4064" i="1"/>
  <c r="K4065" i="1"/>
  <c r="K4067" i="1"/>
  <c r="K4068" i="1"/>
  <c r="K4069" i="1"/>
  <c r="K4070" i="1"/>
  <c r="K4071" i="1"/>
  <c r="K4072" i="1"/>
  <c r="K4073" i="1"/>
  <c r="K4074" i="1"/>
  <c r="K4075" i="1"/>
  <c r="K4076" i="1"/>
  <c r="K4077" i="1"/>
  <c r="K4078" i="1"/>
  <c r="K4079" i="1"/>
  <c r="K4080" i="1"/>
  <c r="K4081" i="1"/>
  <c r="K4082" i="1"/>
  <c r="K4083" i="1"/>
  <c r="K4084" i="1"/>
  <c r="K4085" i="1"/>
  <c r="K4086" i="1"/>
  <c r="K4087" i="1"/>
  <c r="K4088" i="1"/>
  <c r="K4089" i="1"/>
  <c r="K4090" i="1"/>
  <c r="K4091" i="1"/>
  <c r="K4092" i="1"/>
  <c r="K4093" i="1"/>
  <c r="K4094" i="1"/>
  <c r="K4095" i="1"/>
  <c r="K4096" i="1"/>
  <c r="K4098" i="1"/>
  <c r="K4099" i="1"/>
  <c r="K4100" i="1"/>
  <c r="K4101" i="1"/>
  <c r="K4102" i="1"/>
  <c r="K4103" i="1"/>
  <c r="K4104" i="1"/>
  <c r="K4105" i="1"/>
  <c r="K4106" i="1"/>
  <c r="K4107" i="1"/>
  <c r="K4108" i="1"/>
  <c r="K4110" i="1"/>
  <c r="K4111" i="1"/>
  <c r="K4112" i="1"/>
  <c r="K4113" i="1"/>
  <c r="K4114" i="1"/>
  <c r="K4115" i="1"/>
  <c r="K4116" i="1"/>
  <c r="K4117" i="1"/>
  <c r="K4118" i="1"/>
  <c r="K4119" i="1"/>
  <c r="K4120" i="1"/>
  <c r="K4121" i="1"/>
  <c r="K4122" i="1"/>
  <c r="K4123" i="1"/>
  <c r="K4124" i="1"/>
  <c r="K4125" i="1"/>
  <c r="K4126" i="1"/>
  <c r="K4127" i="1"/>
  <c r="K4128" i="1"/>
  <c r="K4129" i="1"/>
  <c r="K4130" i="1"/>
  <c r="K4131" i="1"/>
  <c r="K4133" i="1"/>
  <c r="K4134" i="1"/>
  <c r="K4135" i="1"/>
  <c r="K4136" i="1"/>
  <c r="K4137" i="1"/>
  <c r="K4138" i="1"/>
  <c r="K4139" i="1"/>
  <c r="K4140" i="1"/>
  <c r="K4141" i="1"/>
  <c r="K4142" i="1"/>
  <c r="K4143" i="1"/>
  <c r="K4144" i="1"/>
  <c r="K4145" i="1"/>
  <c r="K4146" i="1"/>
  <c r="K4147" i="1"/>
  <c r="K4148" i="1"/>
  <c r="K4150" i="1"/>
  <c r="K4151" i="1"/>
  <c r="K4152" i="1"/>
  <c r="K4153" i="1"/>
  <c r="K4154" i="1"/>
  <c r="K4155" i="1"/>
  <c r="K4156" i="1"/>
  <c r="K4157" i="1"/>
  <c r="K4158" i="1"/>
  <c r="K4159" i="1"/>
  <c r="K4160" i="1"/>
  <c r="K4161" i="1"/>
  <c r="K4162" i="1"/>
  <c r="K4163" i="1"/>
  <c r="K4164" i="1"/>
  <c r="K4165" i="1"/>
  <c r="K4166" i="1"/>
  <c r="K4167" i="1"/>
  <c r="K4168" i="1"/>
  <c r="K4169" i="1"/>
  <c r="K4170" i="1"/>
  <c r="K4171" i="1"/>
  <c r="K4172" i="1"/>
  <c r="K4173" i="1"/>
  <c r="K4174" i="1"/>
  <c r="K4176" i="1"/>
  <c r="K4177" i="1"/>
  <c r="K4178" i="1"/>
  <c r="K4179" i="1"/>
  <c r="K4180" i="1"/>
  <c r="K4181" i="1"/>
  <c r="K4182" i="1"/>
  <c r="K4183" i="1"/>
  <c r="K4184" i="1"/>
  <c r="K4185" i="1"/>
  <c r="K4186" i="1"/>
  <c r="K4187" i="1"/>
  <c r="K4188" i="1"/>
  <c r="K4189" i="1"/>
  <c r="K4190" i="1"/>
  <c r="K4191" i="1"/>
  <c r="K4192" i="1"/>
  <c r="K4193" i="1"/>
  <c r="K4194" i="1"/>
  <c r="K4196" i="1"/>
  <c r="K4197" i="1"/>
  <c r="K4198" i="1"/>
  <c r="K4199" i="1"/>
  <c r="K4200" i="1"/>
  <c r="K4201" i="1"/>
  <c r="K4202" i="1"/>
  <c r="K4203" i="1"/>
  <c r="K4204" i="1"/>
  <c r="K4205" i="1"/>
  <c r="K4206" i="1"/>
  <c r="K4207" i="1"/>
  <c r="K4208" i="1"/>
  <c r="K4209" i="1"/>
  <c r="K4210" i="1"/>
  <c r="K4211" i="1"/>
  <c r="K4212" i="1"/>
  <c r="K4214" i="1"/>
  <c r="K4215" i="1"/>
  <c r="K4216" i="1"/>
  <c r="K4217" i="1"/>
  <c r="K4218" i="1"/>
  <c r="K4219" i="1"/>
  <c r="K4220" i="1"/>
  <c r="K4221" i="1"/>
  <c r="K4222" i="1"/>
  <c r="K4223" i="1"/>
  <c r="K4224" i="1"/>
  <c r="K4225" i="1"/>
  <c r="K4227" i="1"/>
  <c r="K4228" i="1"/>
  <c r="K4229" i="1"/>
  <c r="K4230" i="1"/>
  <c r="K4231" i="1"/>
  <c r="K4232" i="1"/>
  <c r="K4233" i="1"/>
  <c r="K4234" i="1"/>
  <c r="K4235" i="1"/>
  <c r="K4236" i="1"/>
  <c r="K4237" i="1"/>
  <c r="K4238" i="1"/>
  <c r="K4239" i="1"/>
  <c r="K4240" i="1"/>
  <c r="K4241" i="1"/>
  <c r="K4242" i="1"/>
  <c r="K4243" i="1"/>
  <c r="K4244" i="1"/>
  <c r="K4245" i="1"/>
  <c r="K4246" i="1"/>
  <c r="K4247" i="1"/>
  <c r="K4249" i="1"/>
  <c r="K4250" i="1"/>
  <c r="K4251" i="1"/>
  <c r="K4252" i="1"/>
  <c r="K4253" i="1"/>
  <c r="K4254" i="1"/>
  <c r="K4255" i="1"/>
  <c r="K4256" i="1"/>
  <c r="K4257" i="1"/>
  <c r="K4258" i="1"/>
  <c r="K4259" i="1"/>
  <c r="K4260" i="1"/>
  <c r="K4261" i="1"/>
  <c r="K4262" i="1"/>
  <c r="K4263" i="1"/>
  <c r="K4264" i="1"/>
  <c r="K4265" i="1"/>
  <c r="K4266" i="1"/>
  <c r="K4267" i="1"/>
  <c r="K4268" i="1"/>
  <c r="K4269" i="1"/>
  <c r="K4270" i="1"/>
  <c r="K4271" i="1"/>
  <c r="K4272" i="1"/>
  <c r="K4274" i="1"/>
  <c r="K4275" i="1"/>
  <c r="K4276" i="1"/>
  <c r="K4277" i="1"/>
  <c r="K4278" i="1"/>
  <c r="K4279" i="1"/>
  <c r="K4280" i="1"/>
  <c r="K4281" i="1"/>
  <c r="K4282" i="1"/>
  <c r="K4283" i="1"/>
  <c r="K4284" i="1"/>
  <c r="K4285" i="1"/>
  <c r="K4286" i="1"/>
  <c r="K4287" i="1"/>
  <c r="K4288" i="1"/>
  <c r="K4289" i="1"/>
  <c r="K4290" i="1"/>
  <c r="K4291" i="1"/>
  <c r="K4292" i="1"/>
  <c r="K4293" i="1"/>
  <c r="K4294" i="1"/>
  <c r="K4295" i="1"/>
  <c r="K4296" i="1"/>
  <c r="K4297" i="1"/>
  <c r="K4298" i="1"/>
  <c r="K4299" i="1"/>
  <c r="K4301" i="1"/>
  <c r="K4302" i="1"/>
  <c r="K4303" i="1"/>
  <c r="K4304" i="1"/>
  <c r="K4305" i="1"/>
  <c r="K4306" i="1"/>
  <c r="K4307" i="1"/>
  <c r="K4308" i="1"/>
  <c r="K4309" i="1"/>
  <c r="K4310" i="1"/>
  <c r="K4311" i="1"/>
  <c r="K4312" i="1"/>
  <c r="K4313" i="1"/>
  <c r="K4314" i="1"/>
  <c r="K4315" i="1"/>
  <c r="K4316" i="1"/>
  <c r="K4317" i="1"/>
  <c r="K4318" i="1"/>
  <c r="K4319" i="1"/>
  <c r="K4320" i="1"/>
  <c r="K4321" i="1"/>
  <c r="K4323" i="1"/>
  <c r="K4324" i="1"/>
  <c r="K4325" i="1"/>
  <c r="K4326" i="1"/>
  <c r="K4327" i="1"/>
  <c r="K4328" i="1"/>
  <c r="K4329" i="1"/>
  <c r="K4330" i="1"/>
  <c r="K4331" i="1"/>
  <c r="K4332" i="1"/>
  <c r="K4333" i="1"/>
  <c r="K4334" i="1"/>
  <c r="K4335" i="1"/>
  <c r="K4336" i="1"/>
  <c r="K4337" i="1"/>
  <c r="K4338" i="1"/>
  <c r="K4339" i="1"/>
  <c r="K4340" i="1"/>
  <c r="K4341" i="1"/>
  <c r="K4342" i="1"/>
  <c r="K4344" i="1"/>
  <c r="K4345" i="1"/>
  <c r="K4346" i="1"/>
  <c r="K4347" i="1"/>
  <c r="K4348" i="1"/>
  <c r="K4349" i="1"/>
  <c r="K4350" i="1"/>
  <c r="K4352" i="1"/>
  <c r="K4353" i="1"/>
  <c r="K4354" i="1"/>
  <c r="K4355" i="1"/>
  <c r="K4356" i="1"/>
  <c r="K4357" i="1"/>
  <c r="K4358" i="1"/>
  <c r="K4359" i="1"/>
  <c r="K4360" i="1"/>
  <c r="K4361" i="1"/>
  <c r="K4362" i="1"/>
  <c r="K4363" i="1"/>
  <c r="K4364" i="1"/>
  <c r="K4365" i="1"/>
  <c r="K4366" i="1"/>
  <c r="K4367" i="1"/>
  <c r="K4368" i="1"/>
  <c r="K4369" i="1"/>
  <c r="K4370" i="1"/>
  <c r="K4371" i="1"/>
  <c r="K4372" i="1"/>
  <c r="K4373" i="1"/>
  <c r="K4374" i="1"/>
  <c r="K4375" i="1"/>
  <c r="K4376" i="1"/>
  <c r="K4377" i="1"/>
  <c r="K4378" i="1"/>
  <c r="K4380" i="1"/>
  <c r="K4381" i="1"/>
  <c r="K4382" i="1"/>
  <c r="K4383" i="1"/>
  <c r="K4384" i="1"/>
  <c r="K4385" i="1"/>
  <c r="K4386" i="1"/>
  <c r="K4387" i="1"/>
  <c r="K4388" i="1"/>
  <c r="K4389" i="1"/>
  <c r="K4390" i="1"/>
  <c r="K4392" i="1"/>
  <c r="K4393" i="1"/>
  <c r="K4394" i="1"/>
  <c r="K4395" i="1"/>
  <c r="K4396" i="1"/>
  <c r="K4397" i="1"/>
  <c r="K4398" i="1"/>
  <c r="K4399" i="1"/>
  <c r="K4400" i="1"/>
  <c r="K4401" i="1"/>
  <c r="K4402" i="1"/>
  <c r="K4403" i="1"/>
  <c r="K4404" i="1"/>
  <c r="K4405" i="1"/>
  <c r="K4406" i="1"/>
  <c r="K4407" i="1"/>
  <c r="K4408" i="1"/>
  <c r="K4409" i="1"/>
  <c r="K4410" i="1"/>
  <c r="K4411" i="1"/>
  <c r="K4412" i="1"/>
  <c r="K4413" i="1"/>
  <c r="K4415" i="1"/>
  <c r="K4416" i="1"/>
  <c r="K4417" i="1"/>
  <c r="K4418" i="1"/>
  <c r="K4419" i="1"/>
  <c r="K4420" i="1"/>
  <c r="K4421" i="1"/>
  <c r="K4422" i="1"/>
  <c r="K4423" i="1"/>
  <c r="K4424" i="1"/>
  <c r="K4425" i="1"/>
  <c r="K4426" i="1"/>
  <c r="K4427" i="1"/>
  <c r="K4428" i="1"/>
  <c r="K4429" i="1"/>
  <c r="K4430" i="1"/>
  <c r="K4431" i="1"/>
  <c r="K4432" i="1"/>
  <c r="K4433" i="1"/>
  <c r="K4434" i="1"/>
  <c r="K4435" i="1"/>
  <c r="K4436" i="1"/>
  <c r="K4437" i="1"/>
  <c r="K4438" i="1"/>
  <c r="K4439" i="1"/>
  <c r="K4441" i="1"/>
  <c r="K4442" i="1"/>
  <c r="K4443" i="1"/>
  <c r="K4444" i="1"/>
  <c r="K4445" i="1"/>
  <c r="K4446" i="1"/>
  <c r="K4447" i="1"/>
  <c r="K4449" i="1"/>
  <c r="K4450" i="1"/>
  <c r="K4451" i="1"/>
  <c r="K4452" i="1"/>
  <c r="K4453" i="1"/>
  <c r="K4454" i="1"/>
  <c r="K4455" i="1"/>
  <c r="K4456" i="1"/>
  <c r="K4457" i="1"/>
  <c r="K4458" i="1"/>
  <c r="K4459" i="1"/>
  <c r="K4460" i="1"/>
  <c r="K4461" i="1"/>
  <c r="K4462" i="1"/>
  <c r="K4463" i="1"/>
  <c r="K4464" i="1"/>
  <c r="K4465" i="1"/>
  <c r="K4466" i="1"/>
  <c r="K4468" i="1"/>
  <c r="K4469" i="1"/>
  <c r="K4470" i="1"/>
  <c r="K4471" i="1"/>
  <c r="K4472" i="1"/>
  <c r="K4473" i="1"/>
  <c r="K4474" i="1"/>
  <c r="K4475" i="1"/>
  <c r="K4476" i="1"/>
  <c r="K4477" i="1"/>
  <c r="K4478" i="1"/>
  <c r="K4479" i="1"/>
  <c r="K4480" i="1"/>
  <c r="K4481" i="1"/>
  <c r="K4482" i="1"/>
  <c r="K4483" i="1"/>
  <c r="K4484" i="1"/>
  <c r="K4485" i="1"/>
  <c r="K4486" i="1"/>
  <c r="K4487" i="1"/>
  <c r="K4488" i="1"/>
  <c r="K4489" i="1"/>
  <c r="K4490" i="1"/>
  <c r="K4491" i="1"/>
  <c r="K4492" i="1"/>
  <c r="K4493" i="1"/>
  <c r="K4494" i="1"/>
  <c r="K4495" i="1"/>
  <c r="K4496" i="1"/>
  <c r="K4497" i="1"/>
  <c r="K4498" i="1"/>
  <c r="K4499" i="1"/>
  <c r="K4500" i="1"/>
  <c r="K4501" i="1"/>
  <c r="K4503" i="1"/>
  <c r="K4504" i="1"/>
  <c r="K4505" i="1"/>
  <c r="K4506" i="1"/>
  <c r="K4507" i="1"/>
  <c r="K4508" i="1"/>
  <c r="K4509" i="1"/>
  <c r="K4510" i="1"/>
  <c r="K4511" i="1"/>
  <c r="K4512" i="1"/>
  <c r="K4514" i="1"/>
  <c r="K4515" i="1"/>
  <c r="K4516" i="1"/>
  <c r="K4517" i="1"/>
  <c r="K4518" i="1"/>
  <c r="K4519" i="1"/>
  <c r="K4520" i="1"/>
  <c r="K4521" i="1"/>
  <c r="K4522" i="1"/>
  <c r="K4523" i="1"/>
  <c r="K4524" i="1"/>
  <c r="K4525" i="1"/>
  <c r="K4526" i="1"/>
  <c r="K4527" i="1"/>
  <c r="K4528" i="1"/>
  <c r="K4529" i="1"/>
  <c r="K4530" i="1"/>
  <c r="K4531" i="1"/>
  <c r="K4532" i="1"/>
  <c r="K4533" i="1"/>
  <c r="K4534" i="1"/>
  <c r="K4536" i="1"/>
  <c r="K4537" i="1"/>
  <c r="K4538" i="1"/>
  <c r="K4539" i="1"/>
  <c r="K4540" i="1"/>
  <c r="K4541" i="1"/>
  <c r="K4542" i="1"/>
  <c r="K4543" i="1"/>
  <c r="K4544" i="1"/>
  <c r="K4545" i="1"/>
  <c r="K4546" i="1"/>
  <c r="K4547" i="1"/>
  <c r="K4548" i="1"/>
  <c r="K4549" i="1"/>
  <c r="K4550" i="1"/>
  <c r="K4551" i="1"/>
  <c r="K4552" i="1"/>
  <c r="K4553" i="1"/>
  <c r="K4554" i="1"/>
  <c r="K4555" i="1"/>
  <c r="K4556" i="1"/>
  <c r="K4557" i="1"/>
  <c r="K4558" i="1"/>
  <c r="K4559" i="1"/>
  <c r="K4560" i="1"/>
  <c r="K4561" i="1"/>
  <c r="K4563" i="1"/>
  <c r="K4564" i="1"/>
  <c r="K4565" i="1"/>
  <c r="K4566" i="1"/>
  <c r="K4567" i="1"/>
  <c r="K4569" i="1"/>
  <c r="K4571" i="1"/>
  <c r="K4572" i="1"/>
  <c r="K4573" i="1"/>
  <c r="K4574" i="1"/>
  <c r="K4575" i="1"/>
  <c r="K4576" i="1"/>
  <c r="K4577" i="1"/>
  <c r="K4578" i="1"/>
  <c r="K4580" i="1"/>
  <c r="K4581" i="1"/>
  <c r="K4582" i="1"/>
  <c r="K4583" i="1"/>
  <c r="K4584" i="1"/>
  <c r="K4585" i="1"/>
  <c r="K4586" i="1"/>
  <c r="K4587" i="1"/>
  <c r="K4588" i="1"/>
  <c r="K4589" i="1"/>
  <c r="K4590" i="1"/>
  <c r="K4591" i="1"/>
  <c r="K4592" i="1"/>
  <c r="K4593" i="1"/>
  <c r="K4594" i="1"/>
  <c r="K4595" i="1"/>
  <c r="K4596" i="1"/>
  <c r="K4597" i="1"/>
  <c r="K4598" i="1"/>
  <c r="K4599" i="1"/>
  <c r="K4600" i="1"/>
  <c r="K4602" i="1"/>
  <c r="K4603" i="1"/>
  <c r="K4604" i="1"/>
  <c r="K4605" i="1"/>
  <c r="K4606" i="1"/>
  <c r="K4607" i="1"/>
  <c r="K4608" i="1"/>
  <c r="K4609" i="1"/>
  <c r="K4610" i="1"/>
  <c r="K4611" i="1"/>
  <c r="K4612" i="1"/>
  <c r="K4613" i="1"/>
  <c r="K4614" i="1"/>
  <c r="K4615" i="1"/>
  <c r="K4616" i="1"/>
  <c r="K4617" i="1"/>
  <c r="K4618" i="1"/>
  <c r="K4619" i="1"/>
  <c r="K4621" i="1"/>
  <c r="K4622" i="1"/>
  <c r="K4623" i="1"/>
  <c r="K4624" i="1"/>
  <c r="K4625" i="1"/>
  <c r="K4626" i="1"/>
  <c r="K4627" i="1"/>
  <c r="K4628" i="1"/>
  <c r="K4629" i="1"/>
  <c r="K4630" i="1"/>
  <c r="K4631" i="1"/>
  <c r="K4632" i="1"/>
  <c r="K4633" i="1"/>
  <c r="K4634" i="1"/>
  <c r="K4635" i="1"/>
  <c r="K4636" i="1"/>
  <c r="K4637" i="1"/>
  <c r="K4638" i="1"/>
  <c r="K4639" i="1"/>
  <c r="K4640" i="1"/>
  <c r="K4641" i="1"/>
  <c r="K4642" i="1"/>
  <c r="K4644" i="1"/>
  <c r="K4645" i="1"/>
  <c r="K4646" i="1"/>
  <c r="K4647" i="1"/>
  <c r="K4648" i="1"/>
  <c r="K4649" i="1"/>
  <c r="K4650" i="1"/>
  <c r="K4651" i="1"/>
  <c r="K4652" i="1"/>
  <c r="K4653" i="1"/>
  <c r="K4654" i="1"/>
  <c r="K4655" i="1"/>
  <c r="K4656" i="1"/>
  <c r="K4657" i="1"/>
  <c r="K4658" i="1"/>
  <c r="K4659" i="1"/>
  <c r="K4660" i="1"/>
  <c r="K4661" i="1"/>
  <c r="K4662" i="1"/>
  <c r="K4663" i="1"/>
  <c r="K4665" i="1"/>
  <c r="K4666" i="1"/>
  <c r="K4667" i="1"/>
  <c r="K4668" i="1"/>
  <c r="K4669" i="1"/>
  <c r="K4670" i="1"/>
  <c r="K4671" i="1"/>
  <c r="K4672" i="1"/>
  <c r="K4673" i="1"/>
  <c r="K4674" i="1"/>
  <c r="K4675" i="1"/>
  <c r="K4676" i="1"/>
  <c r="K4677" i="1"/>
  <c r="K4678" i="1"/>
  <c r="K4679" i="1"/>
  <c r="K4680" i="1"/>
  <c r="K4681" i="1"/>
  <c r="K4682" i="1"/>
  <c r="K4683" i="1"/>
  <c r="K4684" i="1"/>
  <c r="K4685" i="1"/>
  <c r="K4686" i="1"/>
  <c r="K4688" i="1"/>
  <c r="K4689" i="1"/>
  <c r="K4690" i="1"/>
  <c r="K4691" i="1"/>
  <c r="K4692" i="1"/>
  <c r="K4693" i="1"/>
  <c r="K4694" i="1"/>
  <c r="K4695" i="1"/>
  <c r="K4696" i="1"/>
  <c r="K4697" i="1"/>
  <c r="K4698" i="1"/>
  <c r="K4699" i="1"/>
  <c r="K4700" i="1"/>
  <c r="K4701" i="1"/>
  <c r="K4702" i="1"/>
  <c r="K4703" i="1"/>
  <c r="K4704" i="1"/>
  <c r="K4705" i="1"/>
  <c r="K4707" i="1"/>
  <c r="K4708" i="1"/>
  <c r="K4709" i="1"/>
  <c r="K4710" i="1"/>
  <c r="K4711" i="1"/>
  <c r="K4712" i="1"/>
  <c r="K4713" i="1"/>
  <c r="K4714" i="1"/>
  <c r="K4715" i="1"/>
  <c r="K4716" i="1"/>
  <c r="K4717" i="1"/>
  <c r="K4718" i="1"/>
  <c r="K4719" i="1"/>
  <c r="K4720" i="1"/>
  <c r="K4721" i="1"/>
  <c r="K4722" i="1"/>
  <c r="K4723" i="1"/>
  <c r="K4724" i="1"/>
  <c r="K4725" i="1"/>
  <c r="K4726" i="1"/>
  <c r="K4727" i="1"/>
  <c r="K4728" i="1"/>
  <c r="K4729" i="1"/>
  <c r="K4731" i="1"/>
  <c r="K4732" i="1"/>
  <c r="K4733" i="1"/>
  <c r="K4734" i="1"/>
  <c r="K4735" i="1"/>
  <c r="K4736" i="1"/>
  <c r="K4737" i="1"/>
  <c r="K4738" i="1"/>
  <c r="K4739" i="1"/>
  <c r="K4740" i="1"/>
  <c r="K4741" i="1"/>
  <c r="K4742" i="1"/>
  <c r="K4743" i="1"/>
  <c r="K4744" i="1"/>
  <c r="K4745" i="1"/>
  <c r="K4746" i="1"/>
  <c r="K4747" i="1"/>
  <c r="K4748" i="1"/>
  <c r="K4749" i="1"/>
  <c r="K4751" i="1"/>
  <c r="K4752" i="1"/>
  <c r="K4753" i="1"/>
  <c r="K4754" i="1"/>
  <c r="K4755" i="1"/>
  <c r="K4756" i="1"/>
  <c r="K4757" i="1"/>
  <c r="K4758" i="1"/>
  <c r="K4759" i="1"/>
  <c r="K4760" i="1"/>
  <c r="K4761" i="1"/>
  <c r="K4762" i="1"/>
  <c r="K4763" i="1"/>
  <c r="K4764" i="1"/>
  <c r="K4765" i="1"/>
  <c r="K4766" i="1"/>
  <c r="K4767" i="1"/>
  <c r="K4769" i="1"/>
  <c r="K4770" i="1"/>
  <c r="K4771" i="1"/>
  <c r="K4772" i="1"/>
  <c r="K4773" i="1"/>
  <c r="K4774" i="1"/>
  <c r="K4775" i="1"/>
  <c r="K4776" i="1"/>
  <c r="K4777" i="1"/>
  <c r="K4778" i="1"/>
  <c r="K4779" i="1"/>
  <c r="K4780" i="1"/>
  <c r="K4781" i="1"/>
  <c r="K4782" i="1"/>
  <c r="K4783" i="1"/>
  <c r="K4784" i="1"/>
  <c r="K4785" i="1"/>
  <c r="K4786" i="1"/>
  <c r="K4787" i="1"/>
  <c r="K4788" i="1"/>
  <c r="K4789" i="1"/>
  <c r="K4790" i="1"/>
  <c r="K4791" i="1"/>
  <c r="K4792" i="1"/>
  <c r="K4793" i="1"/>
  <c r="K4794" i="1"/>
  <c r="K4796" i="1"/>
  <c r="K4797" i="1"/>
  <c r="K4798" i="1"/>
  <c r="K4799" i="1"/>
  <c r="K4800" i="1"/>
  <c r="K4801" i="1"/>
  <c r="K4802" i="1"/>
  <c r="K4803" i="1"/>
  <c r="K4804" i="1"/>
  <c r="K4805" i="1"/>
  <c r="K4806" i="1"/>
  <c r="K4807" i="1"/>
  <c r="K4808" i="1"/>
  <c r="K4810" i="1"/>
  <c r="K4811" i="1"/>
  <c r="K4812" i="1"/>
  <c r="K4813" i="1"/>
  <c r="K4814" i="1"/>
  <c r="K4815" i="1"/>
  <c r="K4816" i="1"/>
  <c r="K4817" i="1"/>
  <c r="K4818" i="1"/>
  <c r="K4819" i="1"/>
  <c r="K4820" i="1"/>
  <c r="K4821" i="1"/>
  <c r="K4822" i="1"/>
  <c r="K4823" i="1"/>
  <c r="K4824" i="1"/>
  <c r="K4825" i="1"/>
  <c r="K4826" i="1"/>
  <c r="K4827" i="1"/>
  <c r="K4828" i="1"/>
  <c r="K4830" i="1"/>
  <c r="K4831" i="1"/>
  <c r="K4832" i="1"/>
  <c r="K4833" i="1"/>
  <c r="K4834" i="1"/>
  <c r="K4835" i="1"/>
  <c r="K4836" i="1"/>
  <c r="K4837" i="1"/>
  <c r="K4838" i="1"/>
  <c r="K4839" i="1"/>
  <c r="K4840" i="1"/>
  <c r="K4841" i="1"/>
  <c r="K4842" i="1"/>
  <c r="K4843" i="1"/>
  <c r="K4844" i="1"/>
  <c r="K4845" i="1"/>
  <c r="K4846" i="1"/>
  <c r="K4847" i="1"/>
  <c r="K4848" i="1"/>
  <c r="K4849" i="1"/>
  <c r="K4851" i="1"/>
  <c r="K4852" i="1"/>
  <c r="K4853" i="1"/>
  <c r="K4854" i="1"/>
  <c r="K4855" i="1"/>
  <c r="K4856" i="1"/>
  <c r="K4857" i="1"/>
  <c r="K4858" i="1"/>
  <c r="K4859" i="1"/>
  <c r="K4860" i="1"/>
  <c r="K4861" i="1"/>
  <c r="K4862" i="1"/>
  <c r="K4863" i="1"/>
  <c r="K4864" i="1"/>
  <c r="K4865" i="1"/>
  <c r="K4866" i="1"/>
  <c r="K4867" i="1"/>
  <c r="K4868" i="1"/>
  <c r="K4869" i="1"/>
  <c r="K4870" i="1"/>
  <c r="K4872" i="1"/>
  <c r="K4873" i="1"/>
  <c r="K4874" i="1"/>
  <c r="K4875" i="1"/>
  <c r="K4876" i="1"/>
  <c r="K4877" i="1"/>
  <c r="K4878" i="1"/>
  <c r="K4879" i="1"/>
  <c r="K4880" i="1"/>
  <c r="K4881" i="1"/>
  <c r="K4883" i="1"/>
  <c r="K4884" i="1"/>
  <c r="K4885" i="1"/>
  <c r="K4886" i="1"/>
  <c r="K4887" i="1"/>
  <c r="K4888" i="1"/>
  <c r="K4889" i="1"/>
  <c r="K4890" i="1"/>
  <c r="J2" i="1"/>
  <c r="J3" i="1"/>
  <c r="J4" i="1"/>
  <c r="J5" i="1"/>
  <c r="J6" i="1"/>
  <c r="J7" i="1"/>
  <c r="J8" i="1"/>
  <c r="J9" i="1"/>
  <c r="J10" i="1"/>
  <c r="J12" i="1"/>
  <c r="J13" i="1"/>
  <c r="J14" i="1"/>
  <c r="J15" i="1"/>
  <c r="J16" i="1"/>
  <c r="J17" i="1"/>
  <c r="J18" i="1"/>
  <c r="J19" i="1"/>
  <c r="J20" i="1"/>
  <c r="J21" i="1"/>
  <c r="J22" i="1"/>
  <c r="J23" i="1"/>
  <c r="J24" i="1"/>
  <c r="J25" i="1"/>
  <c r="J26" i="1"/>
  <c r="J27" i="1"/>
  <c r="J28" i="1"/>
  <c r="J29" i="1"/>
  <c r="J30" i="1"/>
  <c r="J31" i="1"/>
  <c r="J32" i="1"/>
  <c r="J34" i="1"/>
  <c r="J35" i="1"/>
  <c r="J36" i="1"/>
  <c r="J37" i="1"/>
  <c r="J38" i="1"/>
  <c r="J39" i="1"/>
  <c r="J40" i="1"/>
  <c r="J41" i="1"/>
  <c r="J42" i="1"/>
  <c r="J43" i="1"/>
  <c r="J45" i="1"/>
  <c r="J46" i="1"/>
  <c r="J47" i="1"/>
  <c r="J48" i="1"/>
  <c r="J49" i="1"/>
  <c r="J50" i="1"/>
  <c r="J51" i="1"/>
  <c r="J52" i="1"/>
  <c r="J53" i="1"/>
  <c r="J54" i="1"/>
  <c r="J55" i="1"/>
  <c r="J56" i="1"/>
  <c r="J57" i="1"/>
  <c r="J58" i="1"/>
  <c r="J59" i="1"/>
  <c r="J60" i="1"/>
  <c r="J61" i="1"/>
  <c r="J62" i="1"/>
  <c r="J63" i="1"/>
  <c r="J64" i="1"/>
  <c r="J65" i="1"/>
  <c r="J66" i="1"/>
  <c r="J67" i="1"/>
  <c r="J68" i="1"/>
  <c r="J69" i="1"/>
  <c r="J70" i="1"/>
  <c r="J71" i="1"/>
  <c r="J72" i="1"/>
  <c r="J73" i="1"/>
  <c r="J74" i="1"/>
  <c r="J75" i="1"/>
  <c r="J76" i="1"/>
  <c r="J77" i="1"/>
  <c r="J79" i="1"/>
  <c r="J80" i="1"/>
  <c r="J81" i="1"/>
  <c r="J82" i="1"/>
  <c r="J83" i="1"/>
  <c r="J84" i="1"/>
  <c r="J85" i="1"/>
  <c r="J86" i="1"/>
  <c r="J87" i="1"/>
  <c r="J88" i="1"/>
  <c r="J89" i="1"/>
  <c r="J91" i="1"/>
  <c r="J92" i="1"/>
  <c r="J93" i="1"/>
  <c r="J94" i="1"/>
  <c r="J95" i="1"/>
  <c r="J96" i="1"/>
  <c r="J97" i="1"/>
  <c r="J98" i="1"/>
  <c r="J99" i="1"/>
  <c r="J100" i="1"/>
  <c r="J101" i="1"/>
  <c r="J102" i="1"/>
  <c r="J103" i="1"/>
  <c r="J104" i="1"/>
  <c r="J105" i="1"/>
  <c r="J106" i="1"/>
  <c r="J107" i="1"/>
  <c r="J108" i="1"/>
  <c r="J109" i="1"/>
  <c r="J110" i="1"/>
  <c r="J111" i="1"/>
  <c r="J112" i="1"/>
  <c r="J113" i="1"/>
  <c r="J114" i="1"/>
  <c r="J115" i="1"/>
  <c r="J116" i="1"/>
  <c r="J117" i="1"/>
  <c r="J119" i="1"/>
  <c r="J120" i="1"/>
  <c r="J121" i="1"/>
  <c r="J122" i="1"/>
  <c r="J123" i="1"/>
  <c r="J124" i="1"/>
  <c r="J125" i="1"/>
  <c r="J126" i="1"/>
  <c r="J127" i="1"/>
  <c r="J128" i="1"/>
  <c r="J129" i="1"/>
  <c r="J130" i="1"/>
  <c r="J131" i="1"/>
  <c r="J132" i="1"/>
  <c r="J133" i="1"/>
  <c r="J134" i="1"/>
  <c r="J135" i="1"/>
  <c r="J137" i="1"/>
  <c r="J138" i="1"/>
  <c r="J139" i="1"/>
  <c r="J140" i="1"/>
  <c r="J141" i="1"/>
  <c r="J142" i="1"/>
  <c r="J143" i="1"/>
  <c r="J144" i="1"/>
  <c r="J145" i="1"/>
  <c r="J146" i="1"/>
  <c r="J147" i="1"/>
  <c r="J148" i="1"/>
  <c r="J149" i="1"/>
  <c r="J150" i="1"/>
  <c r="J151" i="1"/>
  <c r="J152" i="1"/>
  <c r="J153" i="1"/>
  <c r="J154" i="1"/>
  <c r="J155" i="1"/>
  <c r="J156" i="1"/>
  <c r="J157" i="1"/>
  <c r="J158" i="1"/>
  <c r="J160" i="1"/>
  <c r="J161" i="1"/>
  <c r="J162" i="1"/>
  <c r="J163" i="1"/>
  <c r="J165" i="1"/>
  <c r="J166" i="1"/>
  <c r="J167" i="1"/>
  <c r="J168" i="1"/>
  <c r="J169" i="1"/>
  <c r="J170" i="1"/>
  <c r="J171" i="1"/>
  <c r="J172" i="1"/>
  <c r="J173" i="1"/>
  <c r="J174" i="1"/>
  <c r="J175" i="1"/>
  <c r="J176" i="1"/>
  <c r="J177" i="1"/>
  <c r="J178" i="1"/>
  <c r="J179" i="1"/>
  <c r="J180" i="1"/>
  <c r="J181" i="1"/>
  <c r="J182" i="1"/>
  <c r="J183" i="1"/>
  <c r="J184" i="1"/>
  <c r="J185" i="1"/>
  <c r="J186" i="1"/>
  <c r="J187" i="1"/>
  <c r="J189" i="1"/>
  <c r="J190" i="1"/>
  <c r="J191" i="1"/>
  <c r="J192" i="1"/>
  <c r="J193" i="1"/>
  <c r="J194" i="1"/>
  <c r="J195" i="1"/>
  <c r="J196" i="1"/>
  <c r="J197" i="1"/>
  <c r="J198" i="1"/>
  <c r="J199" i="1"/>
  <c r="J200" i="1"/>
  <c r="J201" i="1"/>
  <c r="J202" i="1"/>
  <c r="J203" i="1"/>
  <c r="J205" i="1"/>
  <c r="J206" i="1"/>
  <c r="J207" i="1"/>
  <c r="J208" i="1"/>
  <c r="J209" i="1"/>
  <c r="J210" i="1"/>
  <c r="J211" i="1"/>
  <c r="J212" i="1"/>
  <c r="J213" i="1"/>
  <c r="J214" i="1"/>
  <c r="J215" i="1"/>
  <c r="J216" i="1"/>
  <c r="J217" i="1"/>
  <c r="J218" i="1"/>
  <c r="J219" i="1"/>
  <c r="J220" i="1"/>
  <c r="J221" i="1"/>
  <c r="J222" i="1"/>
  <c r="J223" i="1"/>
  <c r="J224" i="1"/>
  <c r="J225" i="1"/>
  <c r="J226" i="1"/>
  <c r="J227" i="1"/>
  <c r="J228" i="1"/>
  <c r="J229" i="1"/>
  <c r="J230" i="1"/>
  <c r="J231" i="1"/>
  <c r="J232" i="1"/>
  <c r="J234" i="1"/>
  <c r="J235" i="1"/>
  <c r="J236" i="1"/>
  <c r="J237" i="1"/>
  <c r="J238" i="1"/>
  <c r="J239" i="1"/>
  <c r="J240" i="1"/>
  <c r="J241" i="1"/>
  <c r="J242" i="1"/>
  <c r="J243" i="1"/>
  <c r="J244" i="1"/>
  <c r="J245" i="1"/>
  <c r="J246" i="1"/>
  <c r="J247" i="1"/>
  <c r="J248" i="1"/>
  <c r="J249" i="1"/>
  <c r="J250" i="1"/>
  <c r="J251" i="1"/>
  <c r="J252" i="1"/>
  <c r="J253" i="1"/>
  <c r="J254" i="1"/>
  <c r="J255" i="1"/>
  <c r="J256" i="1"/>
  <c r="J257" i="1"/>
  <c r="J259" i="1"/>
  <c r="J260" i="1"/>
  <c r="J261" i="1"/>
  <c r="J262" i="1"/>
  <c r="J263" i="1"/>
  <c r="J264" i="1"/>
  <c r="J265" i="1"/>
  <c r="J266" i="1"/>
  <c r="J268" i="1"/>
  <c r="J269" i="1"/>
  <c r="J270" i="1"/>
  <c r="J271" i="1"/>
  <c r="J272" i="1"/>
  <c r="J273" i="1"/>
  <c r="J274" i="1"/>
  <c r="J275" i="1"/>
  <c r="J276" i="1"/>
  <c r="J277" i="1"/>
  <c r="J278" i="1"/>
  <c r="J279" i="1"/>
  <c r="J280" i="1"/>
  <c r="J281" i="1"/>
  <c r="J282" i="1"/>
  <c r="J283" i="1"/>
  <c r="J284" i="1"/>
  <c r="J285" i="1"/>
  <c r="J286" i="1"/>
  <c r="J287" i="1"/>
  <c r="J289" i="1"/>
  <c r="J290" i="1"/>
  <c r="J291" i="1"/>
  <c r="J292" i="1"/>
  <c r="J293" i="1"/>
  <c r="J294" i="1"/>
  <c r="J295" i="1"/>
  <c r="J296" i="1"/>
  <c r="J297" i="1"/>
  <c r="J298" i="1"/>
  <c r="J299" i="1"/>
  <c r="J300" i="1"/>
  <c r="J301" i="1"/>
  <c r="J302" i="1"/>
  <c r="J303" i="1"/>
  <c r="J304" i="1"/>
  <c r="J306" i="1"/>
  <c r="J307" i="1"/>
  <c r="J308" i="1"/>
  <c r="J309" i="1"/>
  <c r="J310" i="1"/>
  <c r="J311" i="1"/>
  <c r="J312" i="1"/>
  <c r="J313" i="1"/>
  <c r="J314" i="1"/>
  <c r="J315" i="1"/>
  <c r="J316" i="1"/>
  <c r="J317" i="1"/>
  <c r="J318" i="1"/>
  <c r="J319" i="1"/>
  <c r="J320" i="1"/>
  <c r="J321" i="1"/>
  <c r="J322" i="1"/>
  <c r="J324" i="1"/>
  <c r="J325" i="1"/>
  <c r="J326" i="1"/>
  <c r="J327" i="1"/>
  <c r="J328" i="1"/>
  <c r="J329" i="1"/>
  <c r="J330" i="1"/>
  <c r="J331" i="1"/>
  <c r="J332" i="1"/>
  <c r="J333" i="1"/>
  <c r="J334" i="1"/>
  <c r="J335" i="1"/>
  <c r="J336" i="1"/>
  <c r="J337" i="1"/>
  <c r="J338" i="1"/>
  <c r="J339" i="1"/>
  <c r="J340" i="1"/>
  <c r="J341" i="1"/>
  <c r="J342" i="1"/>
  <c r="J343" i="1"/>
  <c r="J344" i="1"/>
  <c r="J345" i="1"/>
  <c r="J346" i="1"/>
  <c r="J347" i="1"/>
  <c r="J348" i="1"/>
  <c r="J349" i="1"/>
  <c r="J350" i="1"/>
  <c r="J352" i="1"/>
  <c r="J353" i="1"/>
  <c r="J354" i="1"/>
  <c r="J355" i="1"/>
  <c r="J356" i="1"/>
  <c r="J357" i="1"/>
  <c r="J358" i="1"/>
  <c r="J359" i="1"/>
  <c r="J360" i="1"/>
  <c r="J361" i="1"/>
  <c r="J362" i="1"/>
  <c r="J364" i="1"/>
  <c r="J365" i="1"/>
  <c r="J366" i="1"/>
  <c r="J367" i="1"/>
  <c r="J368" i="1"/>
  <c r="J369" i="1"/>
  <c r="J370" i="1"/>
  <c r="J371" i="1"/>
  <c r="J372" i="1"/>
  <c r="J373" i="1"/>
  <c r="J374" i="1"/>
  <c r="J375" i="1"/>
  <c r="J376" i="1"/>
  <c r="J377" i="1"/>
  <c r="J378" i="1"/>
  <c r="J379" i="1"/>
  <c r="J380" i="1"/>
  <c r="J381" i="1"/>
  <c r="J382" i="1"/>
  <c r="J383" i="1"/>
  <c r="J384" i="1"/>
  <c r="J385" i="1"/>
  <c r="J386" i="1"/>
  <c r="J387" i="1"/>
  <c r="J388" i="1"/>
  <c r="J389" i="1"/>
  <c r="J391" i="1"/>
  <c r="J392" i="1"/>
  <c r="J393" i="1"/>
  <c r="J394" i="1"/>
  <c r="J395" i="1"/>
  <c r="J396" i="1"/>
  <c r="J397" i="1"/>
  <c r="J398" i="1"/>
  <c r="J399" i="1"/>
  <c r="J400" i="1"/>
  <c r="J401" i="1"/>
  <c r="J402" i="1"/>
  <c r="J403" i="1"/>
  <c r="J404" i="1"/>
  <c r="J405" i="1"/>
  <c r="J406" i="1"/>
  <c r="J407" i="1"/>
  <c r="J408" i="1"/>
  <c r="J409" i="1"/>
  <c r="J410" i="1"/>
  <c r="J411" i="1"/>
  <c r="J412" i="1"/>
  <c r="J413" i="1"/>
  <c r="J414" i="1"/>
  <c r="J415" i="1"/>
  <c r="J416" i="1"/>
  <c r="J417" i="1"/>
  <c r="J419" i="1"/>
  <c r="J420" i="1"/>
  <c r="J421" i="1"/>
  <c r="J422" i="1"/>
  <c r="J423" i="1"/>
  <c r="J424" i="1"/>
  <c r="J425" i="1"/>
  <c r="J426" i="1"/>
  <c r="J427" i="1"/>
  <c r="J428" i="1"/>
  <c r="J429" i="1"/>
  <c r="J430" i="1"/>
  <c r="J431" i="1"/>
  <c r="J432" i="1"/>
  <c r="J433" i="1"/>
  <c r="J434" i="1"/>
  <c r="J435" i="1"/>
  <c r="J436" i="1"/>
  <c r="J437" i="1"/>
  <c r="J438" i="1"/>
  <c r="J440" i="1"/>
  <c r="J441" i="1"/>
  <c r="J442" i="1"/>
  <c r="J443" i="1"/>
  <c r="J444" i="1"/>
  <c r="J445" i="1"/>
  <c r="J446" i="1"/>
  <c r="J447" i="1"/>
  <c r="J448" i="1"/>
  <c r="J449" i="1"/>
  <c r="J450" i="1"/>
  <c r="J451" i="1"/>
  <c r="J452" i="1"/>
  <c r="J453" i="1"/>
  <c r="J454" i="1"/>
  <c r="J456" i="1"/>
  <c r="J457" i="1"/>
  <c r="J458" i="1"/>
  <c r="J459" i="1"/>
  <c r="J460" i="1"/>
  <c r="J461" i="1"/>
  <c r="J462" i="1"/>
  <c r="J463" i="1"/>
  <c r="J464" i="1"/>
  <c r="J465" i="1"/>
  <c r="J466" i="1"/>
  <c r="J467" i="1"/>
  <c r="J468" i="1"/>
  <c r="J469" i="1"/>
  <c r="J470" i="1"/>
  <c r="J471" i="1"/>
  <c r="J472" i="1"/>
  <c r="J473" i="1"/>
  <c r="J474" i="1"/>
  <c r="J475" i="1"/>
  <c r="J476" i="1"/>
  <c r="J478" i="1"/>
  <c r="J479" i="1"/>
  <c r="J480" i="1"/>
  <c r="J481" i="1"/>
  <c r="J482" i="1"/>
  <c r="J483" i="1"/>
  <c r="J484" i="1"/>
  <c r="J485" i="1"/>
  <c r="J487" i="1"/>
  <c r="J488" i="1"/>
  <c r="J489" i="1"/>
  <c r="J490" i="1"/>
  <c r="J491" i="1"/>
  <c r="J492" i="1"/>
  <c r="J493" i="1"/>
  <c r="J494" i="1"/>
  <c r="J495" i="1"/>
  <c r="J496" i="1"/>
  <c r="J497" i="1"/>
  <c r="J498" i="1"/>
  <c r="J499" i="1"/>
  <c r="J500" i="1"/>
  <c r="J501" i="1"/>
  <c r="J502" i="1"/>
  <c r="J503" i="1"/>
  <c r="J504" i="1"/>
  <c r="J505" i="1"/>
  <c r="J506" i="1"/>
  <c r="J507" i="1"/>
  <c r="J508" i="1"/>
  <c r="J509" i="1"/>
  <c r="J510" i="1"/>
  <c r="J511" i="1"/>
  <c r="J512" i="1"/>
  <c r="J513" i="1"/>
  <c r="J514" i="1"/>
  <c r="J515" i="1"/>
  <c r="J516" i="1"/>
  <c r="J517" i="1"/>
  <c r="J518" i="1"/>
  <c r="J519" i="1"/>
  <c r="J521" i="1"/>
  <c r="J522" i="1"/>
  <c r="J523" i="1"/>
  <c r="J524" i="1"/>
  <c r="J525" i="1"/>
  <c r="J526" i="1"/>
  <c r="J527" i="1"/>
  <c r="J528" i="1"/>
  <c r="J530" i="1"/>
  <c r="J531" i="1"/>
  <c r="J532" i="1"/>
  <c r="J533" i="1"/>
  <c r="J534" i="1"/>
  <c r="J535" i="1"/>
  <c r="J536" i="1"/>
  <c r="J537" i="1"/>
  <c r="J538" i="1"/>
  <c r="J539" i="1"/>
  <c r="J540" i="1"/>
  <c r="J541" i="1"/>
  <c r="J542" i="1"/>
  <c r="J543" i="1"/>
  <c r="J544" i="1"/>
  <c r="J545" i="1"/>
  <c r="J546" i="1"/>
  <c r="J547" i="1"/>
  <c r="J548" i="1"/>
  <c r="J549" i="1"/>
  <c r="J550" i="1"/>
  <c r="J551" i="1"/>
  <c r="J552" i="1"/>
  <c r="J553" i="1"/>
  <c r="J554" i="1"/>
  <c r="J555" i="1"/>
  <c r="J556" i="1"/>
  <c r="J557" i="1"/>
  <c r="J558" i="1"/>
  <c r="J559" i="1"/>
  <c r="J561" i="1"/>
  <c r="J562" i="1"/>
  <c r="J563" i="1"/>
  <c r="J564" i="1"/>
  <c r="J565" i="1"/>
  <c r="J566" i="1"/>
  <c r="J567" i="1"/>
  <c r="J568" i="1"/>
  <c r="J569" i="1"/>
  <c r="J571" i="1"/>
  <c r="J572" i="1"/>
  <c r="J573" i="1"/>
  <c r="J574" i="1"/>
  <c r="J575" i="1"/>
  <c r="J576" i="1"/>
  <c r="J577" i="1"/>
  <c r="J578" i="1"/>
  <c r="J579" i="1"/>
  <c r="J580" i="1"/>
  <c r="J581" i="1"/>
  <c r="J582" i="1"/>
  <c r="J583" i="1"/>
  <c r="J584" i="1"/>
  <c r="J586" i="1"/>
  <c r="J587" i="1"/>
  <c r="J588" i="1"/>
  <c r="J589" i="1"/>
  <c r="J590" i="1"/>
  <c r="J591" i="1"/>
  <c r="J592" i="1"/>
  <c r="J593" i="1"/>
  <c r="J594" i="1"/>
  <c r="J595" i="1"/>
  <c r="J596" i="1"/>
  <c r="J597" i="1"/>
  <c r="J598" i="1"/>
  <c r="J599" i="1"/>
  <c r="J600" i="1"/>
  <c r="J601" i="1"/>
  <c r="J602" i="1"/>
  <c r="J603" i="1"/>
  <c r="J604" i="1"/>
  <c r="J605" i="1"/>
  <c r="J606" i="1"/>
  <c r="J607" i="1"/>
  <c r="J609" i="1"/>
  <c r="J610" i="1"/>
  <c r="J611" i="1"/>
  <c r="J612" i="1"/>
  <c r="J613" i="1"/>
  <c r="J614" i="1"/>
  <c r="J615" i="1"/>
  <c r="J616" i="1"/>
  <c r="J617" i="1"/>
  <c r="J618" i="1"/>
  <c r="J619" i="1"/>
  <c r="J620" i="1"/>
  <c r="J621" i="1"/>
  <c r="J622" i="1"/>
  <c r="J623" i="1"/>
  <c r="J624" i="1"/>
  <c r="J625" i="1"/>
  <c r="J626" i="1"/>
  <c r="J627" i="1"/>
  <c r="J628" i="1"/>
  <c r="J629" i="1"/>
  <c r="J631" i="1"/>
  <c r="J632" i="1"/>
  <c r="J633" i="1"/>
  <c r="J634" i="1"/>
  <c r="J635" i="1"/>
  <c r="J636" i="1"/>
  <c r="J637" i="1"/>
  <c r="J638" i="1"/>
  <c r="J639" i="1"/>
  <c r="J640" i="1"/>
  <c r="J641" i="1"/>
  <c r="J642" i="1"/>
  <c r="J643" i="1"/>
  <c r="J644" i="1"/>
  <c r="J645" i="1"/>
  <c r="J646" i="1"/>
  <c r="J647" i="1"/>
  <c r="J648" i="1"/>
  <c r="J649" i="1"/>
  <c r="J650" i="1"/>
  <c r="J651" i="1"/>
  <c r="J652" i="1"/>
  <c r="J654" i="1"/>
  <c r="J655" i="1"/>
  <c r="J656" i="1"/>
  <c r="J657" i="1"/>
  <c r="J658" i="1"/>
  <c r="J659" i="1"/>
  <c r="J660" i="1"/>
  <c r="J661" i="1"/>
  <c r="J662" i="1"/>
  <c r="J663" i="1"/>
  <c r="J664" i="1"/>
  <c r="J665" i="1"/>
  <c r="J666" i="1"/>
  <c r="J667" i="1"/>
  <c r="J668" i="1"/>
  <c r="J669" i="1"/>
  <c r="J670" i="1"/>
  <c r="J671" i="1"/>
  <c r="J672" i="1"/>
  <c r="J673" i="1"/>
  <c r="J674" i="1"/>
  <c r="J675" i="1"/>
  <c r="J676" i="1"/>
  <c r="J677" i="1"/>
  <c r="J679" i="1"/>
  <c r="J680" i="1"/>
  <c r="J681" i="1"/>
  <c r="J682" i="1"/>
  <c r="J683" i="1"/>
  <c r="J684" i="1"/>
  <c r="J685" i="1"/>
  <c r="J686" i="1"/>
  <c r="J687" i="1"/>
  <c r="J688" i="1"/>
  <c r="J689" i="1"/>
  <c r="J690" i="1"/>
  <c r="J691" i="1"/>
  <c r="J692" i="1"/>
  <c r="J693" i="1"/>
  <c r="J694" i="1"/>
  <c r="J696" i="1"/>
  <c r="J697" i="1"/>
  <c r="J698" i="1"/>
  <c r="J699" i="1"/>
  <c r="J700" i="1"/>
  <c r="J701" i="1"/>
  <c r="J702" i="1"/>
  <c r="J704" i="1"/>
  <c r="J705" i="1"/>
  <c r="J706" i="1"/>
  <c r="J707" i="1"/>
  <c r="J708" i="1"/>
  <c r="J709" i="1"/>
  <c r="J710" i="1"/>
  <c r="J711" i="1"/>
  <c r="J712" i="1"/>
  <c r="J713" i="1"/>
  <c r="J714" i="1"/>
  <c r="J715" i="1"/>
  <c r="J716" i="1"/>
  <c r="J717" i="1"/>
  <c r="J718" i="1"/>
  <c r="J719" i="1"/>
  <c r="J720" i="1"/>
  <c r="J721" i="1"/>
  <c r="J722" i="1"/>
  <c r="J723" i="1"/>
  <c r="J724" i="1"/>
  <c r="J725" i="1"/>
  <c r="J726" i="1"/>
  <c r="J728" i="1"/>
  <c r="J729" i="1"/>
  <c r="J730" i="1"/>
  <c r="J731" i="1"/>
  <c r="J732" i="1"/>
  <c r="J733" i="1"/>
  <c r="J734" i="1"/>
  <c r="J735" i="1"/>
  <c r="J736" i="1"/>
  <c r="J737" i="1"/>
  <c r="J738" i="1"/>
  <c r="J739" i="1"/>
  <c r="J741" i="1"/>
  <c r="J742" i="1"/>
  <c r="J743" i="1"/>
  <c r="J744" i="1"/>
  <c r="J745" i="1"/>
  <c r="J746" i="1"/>
  <c r="J747" i="1"/>
  <c r="J748" i="1"/>
  <c r="J749" i="1"/>
  <c r="J750" i="1"/>
  <c r="J751" i="1"/>
  <c r="J752" i="1"/>
  <c r="J753" i="1"/>
  <c r="J754" i="1"/>
  <c r="J755" i="1"/>
  <c r="J756" i="1"/>
  <c r="J757" i="1"/>
  <c r="J758" i="1"/>
  <c r="J759" i="1"/>
  <c r="J760" i="1"/>
  <c r="J761" i="1"/>
  <c r="J762" i="1"/>
  <c r="J763" i="1"/>
  <c r="J764" i="1"/>
  <c r="J765" i="1"/>
  <c r="J766" i="1"/>
  <c r="J767" i="1"/>
  <c r="J768" i="1"/>
  <c r="J769" i="1"/>
  <c r="J771" i="1"/>
  <c r="J772" i="1"/>
  <c r="J773" i="1"/>
  <c r="J774" i="1"/>
  <c r="J775" i="1"/>
  <c r="J776" i="1"/>
  <c r="J777" i="1"/>
  <c r="J778" i="1"/>
  <c r="J780" i="1"/>
  <c r="J781" i="1"/>
  <c r="J782" i="1"/>
  <c r="J783" i="1"/>
  <c r="J784" i="1"/>
  <c r="J785" i="1"/>
  <c r="J786" i="1"/>
  <c r="J787" i="1"/>
  <c r="J788" i="1"/>
  <c r="J789" i="1"/>
  <c r="J790" i="1"/>
  <c r="J791" i="1"/>
  <c r="J792" i="1"/>
  <c r="J793" i="1"/>
  <c r="J794" i="1"/>
  <c r="J795" i="1"/>
  <c r="J796" i="1"/>
  <c r="J797" i="1"/>
  <c r="J799" i="1"/>
  <c r="J800" i="1"/>
  <c r="J801" i="1"/>
  <c r="J802" i="1"/>
  <c r="J803" i="1"/>
  <c r="J804" i="1"/>
  <c r="J805" i="1"/>
  <c r="J806" i="1"/>
  <c r="J807" i="1"/>
  <c r="J808" i="1"/>
  <c r="J809" i="1"/>
  <c r="J810" i="1"/>
  <c r="J811" i="1"/>
  <c r="J812" i="1"/>
  <c r="J814" i="1"/>
  <c r="J815" i="1"/>
  <c r="J816" i="1"/>
  <c r="J817" i="1"/>
  <c r="J818" i="1"/>
  <c r="J819" i="1"/>
  <c r="J820" i="1"/>
  <c r="J821" i="1"/>
  <c r="J822" i="1"/>
  <c r="J823" i="1"/>
  <c r="J824" i="1"/>
  <c r="J825" i="1"/>
  <c r="J826" i="1"/>
  <c r="J827" i="1"/>
  <c r="J828" i="1"/>
  <c r="J829" i="1"/>
  <c r="J830" i="1"/>
  <c r="J832" i="1"/>
  <c r="J833" i="1"/>
  <c r="J834" i="1"/>
  <c r="J835" i="1"/>
  <c r="J836" i="1"/>
  <c r="J837" i="1"/>
  <c r="J838" i="1"/>
  <c r="J839" i="1"/>
  <c r="J840" i="1"/>
  <c r="J841" i="1"/>
  <c r="J842" i="1"/>
  <c r="J843" i="1"/>
  <c r="J844" i="1"/>
  <c r="J845" i="1"/>
  <c r="J846" i="1"/>
  <c r="J847" i="1"/>
  <c r="J848" i="1"/>
  <c r="J849" i="1"/>
  <c r="J850" i="1"/>
  <c r="J852" i="1"/>
  <c r="J853" i="1"/>
  <c r="J854" i="1"/>
  <c r="J855" i="1"/>
  <c r="J856" i="1"/>
  <c r="J857" i="1"/>
  <c r="J858" i="1"/>
  <c r="J859" i="1"/>
  <c r="J860" i="1"/>
  <c r="J861" i="1"/>
  <c r="J862" i="1"/>
  <c r="J863" i="1"/>
  <c r="J864" i="1"/>
  <c r="J865" i="1"/>
  <c r="J867" i="1"/>
  <c r="J868" i="1"/>
  <c r="J869" i="1"/>
  <c r="J870" i="1"/>
  <c r="J871" i="1"/>
  <c r="J872" i="1"/>
  <c r="J873" i="1"/>
  <c r="J874" i="1"/>
  <c r="J875" i="1"/>
  <c r="J877" i="1"/>
  <c r="J878" i="1"/>
  <c r="J879" i="1"/>
  <c r="J880" i="1"/>
  <c r="J881" i="1"/>
  <c r="J882" i="1"/>
  <c r="J883" i="1"/>
  <c r="J884" i="1"/>
  <c r="J885" i="1"/>
  <c r="J886" i="1"/>
  <c r="J887" i="1"/>
  <c r="J888" i="1"/>
  <c r="J889" i="1"/>
  <c r="J890" i="1"/>
  <c r="J891" i="1"/>
  <c r="J892" i="1"/>
  <c r="J893" i="1"/>
  <c r="J894" i="1"/>
  <c r="J895" i="1"/>
  <c r="J896" i="1"/>
  <c r="J897" i="1"/>
  <c r="J898" i="1"/>
  <c r="J899" i="1"/>
  <c r="J900" i="1"/>
  <c r="J902" i="1"/>
  <c r="J903" i="1"/>
  <c r="J904" i="1"/>
  <c r="J905" i="1"/>
  <c r="J906" i="1"/>
  <c r="J907" i="1"/>
  <c r="J908" i="1"/>
  <c r="J909" i="1"/>
  <c r="J910" i="1"/>
  <c r="J911" i="1"/>
  <c r="J912" i="1"/>
  <c r="J913" i="1"/>
  <c r="J914" i="1"/>
  <c r="J915" i="1"/>
  <c r="J916" i="1"/>
  <c r="J917" i="1"/>
  <c r="J918" i="1"/>
  <c r="J919" i="1"/>
  <c r="J920" i="1"/>
  <c r="J921" i="1"/>
  <c r="J922" i="1"/>
  <c r="J923" i="1"/>
  <c r="J924" i="1"/>
  <c r="J925" i="1"/>
  <c r="J926" i="1"/>
  <c r="J927" i="1"/>
  <c r="J928" i="1"/>
  <c r="J929" i="1"/>
  <c r="J930" i="1"/>
  <c r="J931" i="1"/>
  <c r="J932" i="1"/>
  <c r="J934" i="1"/>
  <c r="J935" i="1"/>
  <c r="J936" i="1"/>
  <c r="J937" i="1"/>
  <c r="J938" i="1"/>
  <c r="J939" i="1"/>
  <c r="J940" i="1"/>
  <c r="J941" i="1"/>
  <c r="J942" i="1"/>
  <c r="J943" i="1"/>
  <c r="J944" i="1"/>
  <c r="J945" i="1"/>
  <c r="J947" i="1"/>
  <c r="J948" i="1"/>
  <c r="J949" i="1"/>
  <c r="J950" i="1"/>
  <c r="J951" i="1"/>
  <c r="J952" i="1"/>
  <c r="J953" i="1"/>
  <c r="J954" i="1"/>
  <c r="J955" i="1"/>
  <c r="J956" i="1"/>
  <c r="J957" i="1"/>
  <c r="J958" i="1"/>
  <c r="J959" i="1"/>
  <c r="J960" i="1"/>
  <c r="J961" i="1"/>
  <c r="J962" i="1"/>
  <c r="J963" i="1"/>
  <c r="J964" i="1"/>
  <c r="J965" i="1"/>
  <c r="J967" i="1"/>
  <c r="J968" i="1"/>
  <c r="J969" i="1"/>
  <c r="J970" i="1"/>
  <c r="J971" i="1"/>
  <c r="J972" i="1"/>
  <c r="J973" i="1"/>
  <c r="J974" i="1"/>
  <c r="J975" i="1"/>
  <c r="J976" i="1"/>
  <c r="J977" i="1"/>
  <c r="J979" i="1"/>
  <c r="J980" i="1"/>
  <c r="J981" i="1"/>
  <c r="J982" i="1"/>
  <c r="J983" i="1"/>
  <c r="J984" i="1"/>
  <c r="J985" i="1"/>
  <c r="J986" i="1"/>
  <c r="J987" i="1"/>
  <c r="J988" i="1"/>
  <c r="J989" i="1"/>
  <c r="J990" i="1"/>
  <c r="J991" i="1"/>
  <c r="J992" i="1"/>
  <c r="J993" i="1"/>
  <c r="J994" i="1"/>
  <c r="J995" i="1"/>
  <c r="J996" i="1"/>
  <c r="J997" i="1"/>
  <c r="J998" i="1"/>
  <c r="J999" i="1"/>
  <c r="J1000" i="1"/>
  <c r="J1001" i="1"/>
  <c r="J1002" i="1"/>
  <c r="J1003" i="1"/>
  <c r="J1005" i="1"/>
  <c r="J1006" i="1"/>
  <c r="J1007" i="1"/>
  <c r="J1008" i="1"/>
  <c r="J1009" i="1"/>
  <c r="J1010" i="1"/>
  <c r="J1011" i="1"/>
  <c r="J1012" i="1"/>
  <c r="J1013" i="1"/>
  <c r="J1014" i="1"/>
  <c r="J1015" i="1"/>
  <c r="J1016" i="1"/>
  <c r="J1017" i="1"/>
  <c r="J1018" i="1"/>
  <c r="J1019" i="1"/>
  <c r="J1020" i="1"/>
  <c r="J1021" i="1"/>
  <c r="J1022" i="1"/>
  <c r="J1023" i="1"/>
  <c r="J1024" i="1"/>
  <c r="J1025" i="1"/>
  <c r="J1026" i="1"/>
  <c r="J1027" i="1"/>
  <c r="J1028" i="1"/>
  <c r="J1029" i="1"/>
  <c r="J1030" i="1"/>
  <c r="J1031" i="1"/>
  <c r="J1033" i="1"/>
  <c r="J1034" i="1"/>
  <c r="J1035" i="1"/>
  <c r="J1036" i="1"/>
  <c r="J1037" i="1"/>
  <c r="J1038" i="1"/>
  <c r="J1039" i="1"/>
  <c r="J1040" i="1"/>
  <c r="J1041" i="1"/>
  <c r="J1042" i="1"/>
  <c r="J1043" i="1"/>
  <c r="J1044" i="1"/>
  <c r="J1045" i="1"/>
  <c r="J1046" i="1"/>
  <c r="J1047" i="1"/>
  <c r="J1048" i="1"/>
  <c r="J1049" i="1"/>
  <c r="J1050" i="1"/>
  <c r="J1051" i="1"/>
  <c r="J1052" i="1"/>
  <c r="J1054" i="1"/>
  <c r="J1055" i="1"/>
  <c r="J1056" i="1"/>
  <c r="J1057" i="1"/>
  <c r="J1058" i="1"/>
  <c r="J1059" i="1"/>
  <c r="J1060" i="1"/>
  <c r="J1061" i="1"/>
  <c r="J1062" i="1"/>
  <c r="J1063" i="1"/>
  <c r="J1064" i="1"/>
  <c r="J1065" i="1"/>
  <c r="J1066" i="1"/>
  <c r="J1067" i="1"/>
  <c r="J1069" i="1"/>
  <c r="J1070" i="1"/>
  <c r="J1071" i="1"/>
  <c r="J1072" i="1"/>
  <c r="J1073" i="1"/>
  <c r="J1074" i="1"/>
  <c r="J1075" i="1"/>
  <c r="J1076" i="1"/>
  <c r="J1077" i="1"/>
  <c r="J1078" i="1"/>
  <c r="J1079" i="1"/>
  <c r="J1080" i="1"/>
  <c r="J1081" i="1"/>
  <c r="J1082" i="1"/>
  <c r="J1083" i="1"/>
  <c r="J1084" i="1"/>
  <c r="J1085" i="1"/>
  <c r="J1087" i="1"/>
  <c r="J1088" i="1"/>
  <c r="J1089" i="1"/>
  <c r="J1090" i="1"/>
  <c r="J1091" i="1"/>
  <c r="J1092" i="1"/>
  <c r="J1093" i="1"/>
  <c r="J1094" i="1"/>
  <c r="J1095" i="1"/>
  <c r="J1096" i="1"/>
  <c r="J1097" i="1"/>
  <c r="J1098" i="1"/>
  <c r="J1099" i="1"/>
  <c r="J1101" i="1"/>
  <c r="J1102" i="1"/>
  <c r="J1103" i="1"/>
  <c r="J1104" i="1"/>
  <c r="J1105" i="1"/>
  <c r="J1106" i="1"/>
  <c r="J1107" i="1"/>
  <c r="J1108" i="1"/>
  <c r="J1109" i="1"/>
  <c r="J1110" i="1"/>
  <c r="J1111" i="1"/>
  <c r="J1112" i="1"/>
  <c r="J1113" i="1"/>
  <c r="J1114" i="1"/>
  <c r="J1115" i="1"/>
  <c r="J1116" i="1"/>
  <c r="J1117" i="1"/>
  <c r="J1118" i="1"/>
  <c r="J1120" i="1"/>
  <c r="J1121" i="1"/>
  <c r="J1122" i="1"/>
  <c r="J1123" i="1"/>
  <c r="J1124" i="1"/>
  <c r="J1125" i="1"/>
  <c r="J1126" i="1"/>
  <c r="J1127" i="1"/>
  <c r="J1128" i="1"/>
  <c r="J1129" i="1"/>
  <c r="J1130" i="1"/>
  <c r="J1131" i="1"/>
  <c r="J1132" i="1"/>
  <c r="J1133" i="1"/>
  <c r="J1134" i="1"/>
  <c r="J1135" i="1"/>
  <c r="J1136" i="1"/>
  <c r="J1137" i="1"/>
  <c r="J1138" i="1"/>
  <c r="J1139" i="1"/>
  <c r="J1140" i="1"/>
  <c r="J1141" i="1"/>
  <c r="J1142" i="1"/>
  <c r="J1143" i="1"/>
  <c r="J1144" i="1"/>
  <c r="J1145" i="1"/>
  <c r="J1146" i="1"/>
  <c r="J1147" i="1"/>
  <c r="J1149" i="1"/>
  <c r="J1150" i="1"/>
  <c r="J1151" i="1"/>
  <c r="J1152" i="1"/>
  <c r="J1153" i="1"/>
  <c r="J1154" i="1"/>
  <c r="J1155" i="1"/>
  <c r="J1156" i="1"/>
  <c r="J1157" i="1"/>
  <c r="J1158" i="1"/>
  <c r="J1159" i="1"/>
  <c r="J1160" i="1"/>
  <c r="J1161" i="1"/>
  <c r="J1163" i="1"/>
  <c r="J1164" i="1"/>
  <c r="J1165" i="1"/>
  <c r="J1166" i="1"/>
  <c r="J1167" i="1"/>
  <c r="J1168" i="1"/>
  <c r="J1169" i="1"/>
  <c r="J1170" i="1"/>
  <c r="J1171" i="1"/>
  <c r="J1172" i="1"/>
  <c r="J1173" i="1"/>
  <c r="J1174" i="1"/>
  <c r="J1175" i="1"/>
  <c r="J1176" i="1"/>
  <c r="J1177" i="1"/>
  <c r="J1178" i="1"/>
  <c r="J1179" i="1"/>
  <c r="J1180" i="1"/>
  <c r="J1181" i="1"/>
  <c r="J1182" i="1"/>
  <c r="J1183" i="1"/>
  <c r="J1184" i="1"/>
  <c r="J1186" i="1"/>
  <c r="J1187" i="1"/>
  <c r="J1188" i="1"/>
  <c r="J1189" i="1"/>
  <c r="J1190" i="1"/>
  <c r="J1191" i="1"/>
  <c r="J1192" i="1"/>
  <c r="J1193" i="1"/>
  <c r="J1194" i="1"/>
  <c r="J1195" i="1"/>
  <c r="J1196" i="1"/>
  <c r="J1197" i="1"/>
  <c r="J1198" i="1"/>
  <c r="J1200" i="1"/>
  <c r="J1201" i="1"/>
  <c r="J1202" i="1"/>
  <c r="J1203" i="1"/>
  <c r="J1204" i="1"/>
  <c r="J1205" i="1"/>
  <c r="J1206" i="1"/>
  <c r="J1207" i="1"/>
  <c r="J1208" i="1"/>
  <c r="J1209" i="1"/>
  <c r="J1210" i="1"/>
  <c r="J1211" i="1"/>
  <c r="J1212" i="1"/>
  <c r="J1213" i="1"/>
  <c r="J1214" i="1"/>
  <c r="J1215" i="1"/>
  <c r="J1216" i="1"/>
  <c r="J1217" i="1"/>
  <c r="J1218" i="1"/>
  <c r="J1219" i="1"/>
  <c r="J1220" i="1"/>
  <c r="J1221" i="1"/>
  <c r="J1222" i="1"/>
  <c r="J1223" i="1"/>
  <c r="J1224" i="1"/>
  <c r="J1225" i="1"/>
  <c r="J1226" i="1"/>
  <c r="J1227" i="1"/>
  <c r="J1228" i="1"/>
  <c r="J1229" i="1"/>
  <c r="J1230" i="1"/>
  <c r="J1231" i="1"/>
  <c r="J1233" i="1"/>
  <c r="J1234" i="1"/>
  <c r="J1235" i="1"/>
  <c r="J1236" i="1"/>
  <c r="J1237" i="1"/>
  <c r="J1238" i="1"/>
  <c r="J1239" i="1"/>
  <c r="J1240" i="1"/>
  <c r="J1241" i="1"/>
  <c r="J1242" i="1"/>
  <c r="J1243" i="1"/>
  <c r="J1244" i="1"/>
  <c r="J1245" i="1"/>
  <c r="J1246" i="1"/>
  <c r="J1247" i="1"/>
  <c r="J1249" i="1"/>
  <c r="J1250" i="1"/>
  <c r="J1251" i="1"/>
  <c r="J1252" i="1"/>
  <c r="J1253" i="1"/>
  <c r="J1254" i="1"/>
  <c r="J1255" i="1"/>
  <c r="J1256" i="1"/>
  <c r="J1258" i="1"/>
  <c r="J1259" i="1"/>
  <c r="J1260" i="1"/>
  <c r="J1261" i="1"/>
  <c r="J1262" i="1"/>
  <c r="J1263" i="1"/>
  <c r="J1264" i="1"/>
  <c r="J1265" i="1"/>
  <c r="J1266" i="1"/>
  <c r="J1267" i="1"/>
  <c r="J1268" i="1"/>
  <c r="J1269" i="1"/>
  <c r="J1270" i="1"/>
  <c r="J1271" i="1"/>
  <c r="J1272" i="1"/>
  <c r="J1273" i="1"/>
  <c r="J1274" i="1"/>
  <c r="J1275" i="1"/>
  <c r="J1276" i="1"/>
  <c r="J1277" i="1"/>
  <c r="J1278" i="1"/>
  <c r="J1280" i="1"/>
  <c r="J1281" i="1"/>
  <c r="J1282" i="1"/>
  <c r="J1283" i="1"/>
  <c r="J1284" i="1"/>
  <c r="J1285" i="1"/>
  <c r="J1286" i="1"/>
  <c r="J1287" i="1"/>
  <c r="J1288" i="1"/>
  <c r="J1289" i="1"/>
  <c r="J1290" i="1"/>
  <c r="J1291" i="1"/>
  <c r="J1292" i="1"/>
  <c r="J1293" i="1"/>
  <c r="J1294" i="1"/>
  <c r="J1295" i="1"/>
  <c r="J1296" i="1"/>
  <c r="J1297" i="1"/>
  <c r="J1298" i="1"/>
  <c r="J1299" i="1"/>
  <c r="J1300" i="1"/>
  <c r="J1301" i="1"/>
  <c r="J1302" i="1"/>
  <c r="J1303" i="1"/>
  <c r="J1304" i="1"/>
  <c r="J1305" i="1"/>
  <c r="J1306" i="1"/>
  <c r="J1307" i="1"/>
  <c r="J1308" i="1"/>
  <c r="J1309" i="1"/>
  <c r="J1310" i="1"/>
  <c r="J1311" i="1"/>
  <c r="J1313" i="1"/>
  <c r="J1314" i="1"/>
  <c r="J1316" i="1"/>
  <c r="J1317" i="1"/>
  <c r="J1318" i="1"/>
  <c r="J1319" i="1"/>
  <c r="J1320" i="1"/>
  <c r="J1321" i="1"/>
  <c r="J1322" i="1"/>
  <c r="J1323" i="1"/>
  <c r="J1324" i="1"/>
  <c r="J1325" i="1"/>
  <c r="J1326" i="1"/>
  <c r="J1327" i="1"/>
  <c r="J1328" i="1"/>
  <c r="J1329" i="1"/>
  <c r="J1330" i="1"/>
  <c r="J1331" i="1"/>
  <c r="J1332" i="1"/>
  <c r="J1333" i="1"/>
  <c r="J1334" i="1"/>
  <c r="J1335" i="1"/>
  <c r="J1336" i="1"/>
  <c r="J1337" i="1"/>
  <c r="J1338" i="1"/>
  <c r="J1339" i="1"/>
  <c r="J1340" i="1"/>
  <c r="J1341" i="1"/>
  <c r="J1342" i="1"/>
  <c r="J1343" i="1"/>
  <c r="J1344" i="1"/>
  <c r="J1345" i="1"/>
  <c r="J1346" i="1"/>
  <c r="J1348" i="1"/>
  <c r="J1349" i="1"/>
  <c r="J1350" i="1"/>
  <c r="J1351" i="1"/>
  <c r="J1352" i="1"/>
  <c r="J1353" i="1"/>
  <c r="J1354" i="1"/>
  <c r="J1355" i="1"/>
  <c r="J1356" i="1"/>
  <c r="J1357" i="1"/>
  <c r="J1358" i="1"/>
  <c r="J1359" i="1"/>
  <c r="J1360" i="1"/>
  <c r="J1361" i="1"/>
  <c r="J1362" i="1"/>
  <c r="J1363" i="1"/>
  <c r="J1364" i="1"/>
  <c r="J1365" i="1"/>
  <c r="J1366" i="1"/>
  <c r="J1367" i="1"/>
  <c r="J1368" i="1"/>
  <c r="J1369" i="1"/>
  <c r="J1371" i="1"/>
  <c r="J1372" i="1"/>
  <c r="J1373" i="1"/>
  <c r="J1374" i="1"/>
  <c r="J1375" i="1"/>
  <c r="J1376" i="1"/>
  <c r="J1377" i="1"/>
  <c r="J1378" i="1"/>
  <c r="J1379" i="1"/>
  <c r="J1380" i="1"/>
  <c r="J1381" i="1"/>
  <c r="J1382" i="1"/>
  <c r="J1383" i="1"/>
  <c r="J1384" i="1"/>
  <c r="J1385" i="1"/>
  <c r="J1386" i="1"/>
  <c r="J1387" i="1"/>
  <c r="J1388" i="1"/>
  <c r="J1389" i="1"/>
  <c r="J1390" i="1"/>
  <c r="J1392" i="1"/>
  <c r="J1393" i="1"/>
  <c r="J1394" i="1"/>
  <c r="J1395" i="1"/>
  <c r="J1396" i="1"/>
  <c r="J1397" i="1"/>
  <c r="J1398" i="1"/>
  <c r="J1399" i="1"/>
  <c r="J1400" i="1"/>
  <c r="J1401" i="1"/>
  <c r="J1402" i="1"/>
  <c r="J1403" i="1"/>
  <c r="J1404" i="1"/>
  <c r="J1405" i="1"/>
  <c r="J1406" i="1"/>
  <c r="J1407" i="1"/>
  <c r="J1408" i="1"/>
  <c r="J1409" i="1"/>
  <c r="J1411" i="1"/>
  <c r="J1412" i="1"/>
  <c r="J1413" i="1"/>
  <c r="J1414" i="1"/>
  <c r="J1415" i="1"/>
  <c r="J1416" i="1"/>
  <c r="J1417" i="1"/>
  <c r="J1418" i="1"/>
  <c r="J1419" i="1"/>
  <c r="J1420" i="1"/>
  <c r="J1421" i="1"/>
  <c r="J1422" i="1"/>
  <c r="J1423" i="1"/>
  <c r="J1424" i="1"/>
  <c r="J1425" i="1"/>
  <c r="J1426" i="1"/>
  <c r="J1427" i="1"/>
  <c r="J1429" i="1"/>
  <c r="J1430" i="1"/>
  <c r="J1431" i="1"/>
  <c r="J1432" i="1"/>
  <c r="J1433" i="1"/>
  <c r="J1434" i="1"/>
  <c r="J1435" i="1"/>
  <c r="J1436" i="1"/>
  <c r="J1437" i="1"/>
  <c r="J1438" i="1"/>
  <c r="J1439" i="1"/>
  <c r="J1440" i="1"/>
  <c r="J1441" i="1"/>
  <c r="J1442" i="1"/>
  <c r="J1443" i="1"/>
  <c r="J1444" i="1"/>
  <c r="J1445" i="1"/>
  <c r="J1447" i="1"/>
  <c r="J1448" i="1"/>
  <c r="J1449" i="1"/>
  <c r="J1450" i="1"/>
  <c r="J1451" i="1"/>
  <c r="J1452" i="1"/>
  <c r="J1453" i="1"/>
  <c r="J1454" i="1"/>
  <c r="J1455" i="1"/>
  <c r="J1456" i="1"/>
  <c r="J1458" i="1"/>
  <c r="J1459" i="1"/>
  <c r="J1460" i="1"/>
  <c r="J1461" i="1"/>
  <c r="J1462" i="1"/>
  <c r="J1463" i="1"/>
  <c r="J1464" i="1"/>
  <c r="J1465" i="1"/>
  <c r="J1466" i="1"/>
  <c r="J1467" i="1"/>
  <c r="J1468" i="1"/>
  <c r="J1469" i="1"/>
  <c r="J1470" i="1"/>
  <c r="J1471" i="1"/>
  <c r="J1472" i="1"/>
  <c r="J1473" i="1"/>
  <c r="J1474" i="1"/>
  <c r="J1475" i="1"/>
  <c r="J1476" i="1"/>
  <c r="J1477" i="1"/>
  <c r="J1478" i="1"/>
  <c r="J1479" i="1"/>
  <c r="J1480" i="1"/>
  <c r="J1482" i="1"/>
  <c r="J1483" i="1"/>
  <c r="J1484" i="1"/>
  <c r="J1485" i="1"/>
  <c r="J1486" i="1"/>
  <c r="J1487" i="1"/>
  <c r="J1488" i="1"/>
  <c r="J1489" i="1"/>
  <c r="J1490" i="1"/>
  <c r="J1491" i="1"/>
  <c r="J1492" i="1"/>
  <c r="J1493" i="1"/>
  <c r="J1494" i="1"/>
  <c r="J1495" i="1"/>
  <c r="J1496" i="1"/>
  <c r="J1497" i="1"/>
  <c r="J1498" i="1"/>
  <c r="J1499" i="1"/>
  <c r="J1500" i="1"/>
  <c r="J1501" i="1"/>
  <c r="J1502" i="1"/>
  <c r="J1503" i="1"/>
  <c r="J1504" i="1"/>
  <c r="J1505" i="1"/>
  <c r="J1506" i="1"/>
  <c r="J1507" i="1"/>
  <c r="J1508" i="1"/>
  <c r="J1510" i="1"/>
  <c r="J1511" i="1"/>
  <c r="J1512" i="1"/>
  <c r="J1513" i="1"/>
  <c r="J1514" i="1"/>
  <c r="J1515" i="1"/>
  <c r="J1516" i="1"/>
  <c r="J1517" i="1"/>
  <c r="J1518" i="1"/>
  <c r="J1519" i="1"/>
  <c r="J1520" i="1"/>
  <c r="J1521" i="1"/>
  <c r="J1522" i="1"/>
  <c r="J1524" i="1"/>
  <c r="J1525" i="1"/>
  <c r="J1526" i="1"/>
  <c r="J1527" i="1"/>
  <c r="J1528" i="1"/>
  <c r="J1529" i="1"/>
  <c r="J1530" i="1"/>
  <c r="J1531" i="1"/>
  <c r="J1532" i="1"/>
  <c r="J1533" i="1"/>
  <c r="J1534" i="1"/>
  <c r="J1535" i="1"/>
  <c r="J1536" i="1"/>
  <c r="J1537" i="1"/>
  <c r="J1538" i="1"/>
  <c r="J1539" i="1"/>
  <c r="J1540" i="1"/>
  <c r="J1541" i="1"/>
  <c r="J1542" i="1"/>
  <c r="J1543" i="1"/>
  <c r="J1544" i="1"/>
  <c r="J1545" i="1"/>
  <c r="J1546" i="1"/>
  <c r="J1547" i="1"/>
  <c r="J1548" i="1"/>
  <c r="J1549" i="1"/>
  <c r="J1550" i="1"/>
  <c r="J1552" i="1"/>
  <c r="J1553" i="1"/>
  <c r="J1554" i="1"/>
  <c r="J1555" i="1"/>
  <c r="J1556" i="1"/>
  <c r="J1557" i="1"/>
  <c r="J1558" i="1"/>
  <c r="J1559" i="1"/>
  <c r="J1560" i="1"/>
  <c r="J1561" i="1"/>
  <c r="J1562" i="1"/>
  <c r="J1563" i="1"/>
  <c r="J1564" i="1"/>
  <c r="J1565" i="1"/>
  <c r="J1566" i="1"/>
  <c r="J1567" i="1"/>
  <c r="J1568" i="1"/>
  <c r="J1570" i="1"/>
  <c r="J1571" i="1"/>
  <c r="J1572" i="1"/>
  <c r="J1573" i="1"/>
  <c r="J1574" i="1"/>
  <c r="J1575" i="1"/>
  <c r="J1576" i="1"/>
  <c r="J1577" i="1"/>
  <c r="J1578" i="1"/>
  <c r="J1579" i="1"/>
  <c r="J1581" i="1"/>
  <c r="J1582" i="1"/>
  <c r="J1583" i="1"/>
  <c r="J1584" i="1"/>
  <c r="J1585" i="1"/>
  <c r="J1587" i="1"/>
  <c r="J1588" i="1"/>
  <c r="J1589" i="1"/>
  <c r="J1590" i="1"/>
  <c r="J1591" i="1"/>
  <c r="J1592" i="1"/>
  <c r="J1593" i="1"/>
  <c r="J1594" i="1"/>
  <c r="J1595" i="1"/>
  <c r="J1596" i="1"/>
  <c r="J1597" i="1"/>
  <c r="J1598" i="1"/>
  <c r="J1599" i="1"/>
  <c r="J1600" i="1"/>
  <c r="J1601" i="1"/>
  <c r="J1602" i="1"/>
  <c r="J1603" i="1"/>
  <c r="J1604" i="1"/>
  <c r="J1606" i="1"/>
  <c r="J1607" i="1"/>
  <c r="J1608" i="1"/>
  <c r="J1609" i="1"/>
  <c r="J1610" i="1"/>
  <c r="J1611" i="1"/>
  <c r="J1612" i="1"/>
  <c r="J1613" i="1"/>
  <c r="J1614" i="1"/>
  <c r="J1616" i="1"/>
  <c r="J1617" i="1"/>
  <c r="J1618" i="1"/>
  <c r="J1619" i="1"/>
  <c r="J1620" i="1"/>
  <c r="J1621" i="1"/>
  <c r="J1622" i="1"/>
  <c r="J1623" i="1"/>
  <c r="J1624" i="1"/>
  <c r="J1625" i="1"/>
  <c r="J1626" i="1"/>
  <c r="J1627" i="1"/>
  <c r="J1629" i="1"/>
  <c r="J1630" i="1"/>
  <c r="J1631" i="1"/>
  <c r="J1632" i="1"/>
  <c r="J1633" i="1"/>
  <c r="J1634" i="1"/>
  <c r="J1635" i="1"/>
  <c r="J1636" i="1"/>
  <c r="J1637" i="1"/>
  <c r="J1638" i="1"/>
  <c r="J1639" i="1"/>
  <c r="J1640" i="1"/>
  <c r="J1641" i="1"/>
  <c r="J1642" i="1"/>
  <c r="J1643" i="1"/>
  <c r="J1644" i="1"/>
  <c r="J1645" i="1"/>
  <c r="J1646" i="1"/>
  <c r="J1647" i="1"/>
  <c r="J1648" i="1"/>
  <c r="J1649" i="1"/>
  <c r="J1650" i="1"/>
  <c r="J1651" i="1"/>
  <c r="J1652" i="1"/>
  <c r="J1654" i="1"/>
  <c r="J1655" i="1"/>
  <c r="J1656" i="1"/>
  <c r="J1657" i="1"/>
  <c r="J1658" i="1"/>
  <c r="J1659" i="1"/>
  <c r="J1660" i="1"/>
  <c r="J1661" i="1"/>
  <c r="J1662" i="1"/>
  <c r="J1663" i="1"/>
  <c r="J1664" i="1"/>
  <c r="J1665" i="1"/>
  <c r="J1666" i="1"/>
  <c r="J1667" i="1"/>
  <c r="J1668" i="1"/>
  <c r="J1669" i="1"/>
  <c r="J1670" i="1"/>
  <c r="J1671" i="1"/>
  <c r="J1672" i="1"/>
  <c r="J1673" i="1"/>
  <c r="J1674" i="1"/>
  <c r="J1675" i="1"/>
  <c r="J1676" i="1"/>
  <c r="J1677" i="1"/>
  <c r="J1678" i="1"/>
  <c r="J1679" i="1"/>
  <c r="J1680" i="1"/>
  <c r="J1681" i="1"/>
  <c r="J1682" i="1"/>
  <c r="J1684" i="1"/>
  <c r="J1685" i="1"/>
  <c r="J1686" i="1"/>
  <c r="J1687" i="1"/>
  <c r="J1688" i="1"/>
  <c r="J1689" i="1"/>
  <c r="J1690" i="1"/>
  <c r="J1691" i="1"/>
  <c r="J1692" i="1"/>
  <c r="J1693" i="1"/>
  <c r="J1694" i="1"/>
  <c r="J1695" i="1"/>
  <c r="J1696" i="1"/>
  <c r="J1697" i="1"/>
  <c r="J1698" i="1"/>
  <c r="J1699" i="1"/>
  <c r="J1700" i="1"/>
  <c r="J1701" i="1"/>
  <c r="J1702" i="1"/>
  <c r="J1704" i="1"/>
  <c r="J1705" i="1"/>
  <c r="J1706" i="1"/>
  <c r="J1707" i="1"/>
  <c r="J1708" i="1"/>
  <c r="J1709" i="1"/>
  <c r="J1710" i="1"/>
  <c r="J1711" i="1"/>
  <c r="J1712" i="1"/>
  <c r="J1713" i="1"/>
  <c r="J1714" i="1"/>
  <c r="J1715" i="1"/>
  <c r="J1716" i="1"/>
  <c r="J1717" i="1"/>
  <c r="J1718" i="1"/>
  <c r="J1719" i="1"/>
  <c r="J1720" i="1"/>
  <c r="J1722" i="1"/>
  <c r="J1723" i="1"/>
  <c r="J1724" i="1"/>
  <c r="J1725" i="1"/>
  <c r="J1726" i="1"/>
  <c r="J1727" i="1"/>
  <c r="J1728" i="1"/>
  <c r="J1729" i="1"/>
  <c r="J1730" i="1"/>
  <c r="J1731" i="1"/>
  <c r="J1732" i="1"/>
  <c r="J1733" i="1"/>
  <c r="J1734" i="1"/>
  <c r="J1735" i="1"/>
  <c r="J1736" i="1"/>
  <c r="J1737" i="1"/>
  <c r="J1738" i="1"/>
  <c r="J1739" i="1"/>
  <c r="J1740" i="1"/>
  <c r="J1741" i="1"/>
  <c r="J1742" i="1"/>
  <c r="J1743" i="1"/>
  <c r="J1745" i="1"/>
  <c r="J1746" i="1"/>
  <c r="J1747" i="1"/>
  <c r="J1748" i="1"/>
  <c r="J1749" i="1"/>
  <c r="J1750" i="1"/>
  <c r="J1751" i="1"/>
  <c r="J1752" i="1"/>
  <c r="J1753" i="1"/>
  <c r="J1754" i="1"/>
  <c r="J1755" i="1"/>
  <c r="J1756" i="1"/>
  <c r="J1757" i="1"/>
  <c r="J1758" i="1"/>
  <c r="J1759" i="1"/>
  <c r="J1760" i="1"/>
  <c r="J1761" i="1"/>
  <c r="J1762" i="1"/>
  <c r="J1763" i="1"/>
  <c r="J1764" i="1"/>
  <c r="J1765" i="1"/>
  <c r="J1767" i="1"/>
  <c r="J1768" i="1"/>
  <c r="J1769" i="1"/>
  <c r="J1770" i="1"/>
  <c r="J1771" i="1"/>
  <c r="J1772" i="1"/>
  <c r="J1773" i="1"/>
  <c r="J1774" i="1"/>
  <c r="J1775" i="1"/>
  <c r="J1776" i="1"/>
  <c r="J1777" i="1"/>
  <c r="J1778" i="1"/>
  <c r="J1779" i="1"/>
  <c r="J1780" i="1"/>
  <c r="J1781" i="1"/>
  <c r="J1782" i="1"/>
  <c r="J1783" i="1"/>
  <c r="J1784" i="1"/>
  <c r="J1785" i="1"/>
  <c r="J1787" i="1"/>
  <c r="J1788" i="1"/>
  <c r="J1789" i="1"/>
  <c r="J1790" i="1"/>
  <c r="J1791" i="1"/>
  <c r="J1792" i="1"/>
  <c r="J1793" i="1"/>
  <c r="J1794" i="1"/>
  <c r="J1795" i="1"/>
  <c r="J1797" i="1"/>
  <c r="J1798" i="1"/>
  <c r="J1799" i="1"/>
  <c r="J1800" i="1"/>
  <c r="J1801" i="1"/>
  <c r="J1802" i="1"/>
  <c r="J1803" i="1"/>
  <c r="J1804" i="1"/>
  <c r="J1805" i="1"/>
  <c r="J1806" i="1"/>
  <c r="J1807" i="1"/>
  <c r="J1808" i="1"/>
  <c r="J1809" i="1"/>
  <c r="J1810" i="1"/>
  <c r="J1811" i="1"/>
  <c r="J1812" i="1"/>
  <c r="J1813" i="1"/>
  <c r="J1814" i="1"/>
  <c r="J1815" i="1"/>
  <c r="J1816" i="1"/>
  <c r="J1817" i="1"/>
  <c r="J1818" i="1"/>
  <c r="J1819" i="1"/>
  <c r="J1820" i="1"/>
  <c r="J1821" i="1"/>
  <c r="J1822" i="1"/>
  <c r="J1823" i="1"/>
  <c r="J1824" i="1"/>
  <c r="J1825" i="1"/>
  <c r="J1827" i="1"/>
  <c r="J1828" i="1"/>
  <c r="J1829" i="1"/>
  <c r="J1830" i="1"/>
  <c r="J1831" i="1"/>
  <c r="J1832" i="1"/>
  <c r="J1833" i="1"/>
  <c r="J1834" i="1"/>
  <c r="J1835" i="1"/>
  <c r="J1836" i="1"/>
  <c r="J1837" i="1"/>
  <c r="J1838" i="1"/>
  <c r="J1839" i="1"/>
  <c r="J1840" i="1"/>
  <c r="J1841" i="1"/>
  <c r="J1843" i="1"/>
  <c r="J1844" i="1"/>
  <c r="J1845" i="1"/>
  <c r="J1846" i="1"/>
  <c r="J1847" i="1"/>
  <c r="J1848" i="1"/>
  <c r="J1849" i="1"/>
  <c r="J1850" i="1"/>
  <c r="J1851" i="1"/>
  <c r="J1852" i="1"/>
  <c r="J1854" i="1"/>
  <c r="J1855" i="1"/>
  <c r="J1856" i="1"/>
  <c r="J1857" i="1"/>
  <c r="J1858" i="1"/>
  <c r="J1859" i="1"/>
  <c r="J1860" i="1"/>
  <c r="J1861" i="1"/>
  <c r="J1862" i="1"/>
  <c r="J1863" i="1"/>
  <c r="J1864" i="1"/>
  <c r="J1865" i="1"/>
  <c r="J1866" i="1"/>
  <c r="J1867" i="1"/>
  <c r="J1868" i="1"/>
  <c r="J1869" i="1"/>
  <c r="J1870" i="1"/>
  <c r="J1871" i="1"/>
  <c r="J1872" i="1"/>
  <c r="J1873" i="1"/>
  <c r="J1875" i="1"/>
  <c r="J1876" i="1"/>
  <c r="J1877" i="1"/>
  <c r="J1878" i="1"/>
  <c r="J1879" i="1"/>
  <c r="J1880" i="1"/>
  <c r="J1881" i="1"/>
  <c r="J1882" i="1"/>
  <c r="J1883" i="1"/>
  <c r="J1884" i="1"/>
  <c r="J1885" i="1"/>
  <c r="J1886" i="1"/>
  <c r="J1887" i="1"/>
  <c r="J1888" i="1"/>
  <c r="J1890" i="1"/>
  <c r="J1891" i="1"/>
  <c r="J1892" i="1"/>
  <c r="J1893" i="1"/>
  <c r="J1894" i="1"/>
  <c r="J1895" i="1"/>
  <c r="J1896" i="1"/>
  <c r="J1897" i="1"/>
  <c r="J1898" i="1"/>
  <c r="J1899" i="1"/>
  <c r="J1900" i="1"/>
  <c r="J1901" i="1"/>
  <c r="J1902" i="1"/>
  <c r="J1903" i="1"/>
  <c r="J1904" i="1"/>
  <c r="J1905" i="1"/>
  <c r="J1906" i="1"/>
  <c r="J1907" i="1"/>
  <c r="J1908" i="1"/>
  <c r="J1909" i="1"/>
  <c r="J1910" i="1"/>
  <c r="J1911" i="1"/>
  <c r="J1912" i="1"/>
  <c r="J1913" i="1"/>
  <c r="J1915" i="1"/>
  <c r="J1916" i="1"/>
  <c r="J1917" i="1"/>
  <c r="J1918" i="1"/>
  <c r="J1919" i="1"/>
  <c r="J1920" i="1"/>
  <c r="J1921" i="1"/>
  <c r="J1922" i="1"/>
  <c r="J1923" i="1"/>
  <c r="J1924" i="1"/>
  <c r="J1925" i="1"/>
  <c r="J1926" i="1"/>
  <c r="J1927" i="1"/>
  <c r="J1928" i="1"/>
  <c r="J1929" i="1"/>
  <c r="J1930" i="1"/>
  <c r="J1931" i="1"/>
  <c r="J1933" i="1"/>
  <c r="J1934" i="1"/>
  <c r="J1935" i="1"/>
  <c r="J1936" i="1"/>
  <c r="J1937" i="1"/>
  <c r="J1938" i="1"/>
  <c r="J1939" i="1"/>
  <c r="J1940" i="1"/>
  <c r="J1941" i="1"/>
  <c r="J1942" i="1"/>
  <c r="J1943" i="1"/>
  <c r="J1944" i="1"/>
  <c r="J1945" i="1"/>
  <c r="J1946" i="1"/>
  <c r="J1947" i="1"/>
  <c r="J1948" i="1"/>
  <c r="J1950" i="1"/>
  <c r="J1951" i="1"/>
  <c r="J1952" i="1"/>
  <c r="J1953" i="1"/>
  <c r="J1954" i="1"/>
  <c r="J1955" i="1"/>
  <c r="J1956" i="1"/>
  <c r="J1957" i="1"/>
  <c r="J1958" i="1"/>
  <c r="J1959" i="1"/>
  <c r="J1960" i="1"/>
  <c r="J1961" i="1"/>
  <c r="J1962" i="1"/>
  <c r="J1963" i="1"/>
  <c r="J1964" i="1"/>
  <c r="J1965" i="1"/>
  <c r="J1966" i="1"/>
  <c r="J1967" i="1"/>
  <c r="J1969" i="1"/>
  <c r="J1970" i="1"/>
  <c r="J1971" i="1"/>
  <c r="J1972" i="1"/>
  <c r="J1973" i="1"/>
  <c r="J1974" i="1"/>
  <c r="J1975" i="1"/>
  <c r="J1976" i="1"/>
  <c r="J1977" i="1"/>
  <c r="J1978" i="1"/>
  <c r="J1979" i="1"/>
  <c r="J1980" i="1"/>
  <c r="J1981" i="1"/>
  <c r="J1982" i="1"/>
  <c r="J1983" i="1"/>
  <c r="J1984" i="1"/>
  <c r="J1985" i="1"/>
  <c r="J1986" i="1"/>
  <c r="J1987" i="1"/>
  <c r="J1988" i="1"/>
  <c r="J1989" i="1"/>
  <c r="J1990" i="1"/>
  <c r="J1991" i="1"/>
  <c r="J1992" i="1"/>
  <c r="J1994" i="1"/>
  <c r="J1995" i="1"/>
  <c r="J1996" i="1"/>
  <c r="J1997" i="1"/>
  <c r="J1998" i="1"/>
  <c r="J1999" i="1"/>
  <c r="J2000" i="1"/>
  <c r="J2001" i="1"/>
  <c r="J2002" i="1"/>
  <c r="J2003" i="1"/>
  <c r="J2004" i="1"/>
  <c r="J2005" i="1"/>
  <c r="J2006" i="1"/>
  <c r="J2007" i="1"/>
  <c r="J2008" i="1"/>
  <c r="J2009" i="1"/>
  <c r="J2010" i="1"/>
  <c r="J2012" i="1"/>
  <c r="J2013" i="1"/>
  <c r="J2014" i="1"/>
  <c r="J2015" i="1"/>
  <c r="J2016" i="1"/>
  <c r="J2017" i="1"/>
  <c r="J2018" i="1"/>
  <c r="J2019" i="1"/>
  <c r="J2020" i="1"/>
  <c r="J2021" i="1"/>
  <c r="J2022" i="1"/>
  <c r="J2023" i="1"/>
  <c r="J2024" i="1"/>
  <c r="J2025" i="1"/>
  <c r="J2026" i="1"/>
  <c r="J2027" i="1"/>
  <c r="J2028" i="1"/>
  <c r="J2030" i="1"/>
  <c r="J2031" i="1"/>
  <c r="J2032" i="1"/>
  <c r="J2033" i="1"/>
  <c r="J2034" i="1"/>
  <c r="J2035" i="1"/>
  <c r="J2036" i="1"/>
  <c r="J2037" i="1"/>
  <c r="J2038" i="1"/>
  <c r="J2039" i="1"/>
  <c r="J2040" i="1"/>
  <c r="J2041" i="1"/>
  <c r="J2042" i="1"/>
  <c r="J2043" i="1"/>
  <c r="J2044" i="1"/>
  <c r="J2045" i="1"/>
  <c r="J2046" i="1"/>
  <c r="J2047" i="1"/>
  <c r="J2048" i="1"/>
  <c r="J2050" i="1"/>
  <c r="J2051" i="1"/>
  <c r="J2052" i="1"/>
  <c r="J2053" i="1"/>
  <c r="J2054" i="1"/>
  <c r="J2055" i="1"/>
  <c r="J2056" i="1"/>
  <c r="J2057" i="1"/>
  <c r="J2058" i="1"/>
  <c r="J2059" i="1"/>
  <c r="J2060" i="1"/>
  <c r="J2061" i="1"/>
  <c r="J2062" i="1"/>
  <c r="J2063" i="1"/>
  <c r="J2064" i="1"/>
  <c r="J2065" i="1"/>
  <c r="J2066" i="1"/>
  <c r="J2067" i="1"/>
  <c r="J2068" i="1"/>
  <c r="J2069" i="1"/>
  <c r="J2070" i="1"/>
  <c r="J2071" i="1"/>
  <c r="J2072" i="1"/>
  <c r="J2073" i="1"/>
  <c r="J2074" i="1"/>
  <c r="J2075" i="1"/>
  <c r="J2076" i="1"/>
  <c r="J2077" i="1"/>
  <c r="J2078" i="1"/>
  <c r="J2079" i="1"/>
  <c r="J2080" i="1"/>
  <c r="J2081" i="1"/>
  <c r="J2082" i="1"/>
  <c r="J2083" i="1"/>
  <c r="J2084" i="1"/>
  <c r="J2086" i="1"/>
  <c r="J2087" i="1"/>
  <c r="J2088" i="1"/>
  <c r="J2089" i="1"/>
  <c r="J2090" i="1"/>
  <c r="J2091" i="1"/>
  <c r="J2092" i="1"/>
  <c r="J2093" i="1"/>
  <c r="J2094" i="1"/>
  <c r="J2095" i="1"/>
  <c r="J2097" i="1"/>
  <c r="J2098" i="1"/>
  <c r="J2099" i="1"/>
  <c r="J2100" i="1"/>
  <c r="J2101" i="1"/>
  <c r="J2102" i="1"/>
  <c r="J2103" i="1"/>
  <c r="J2104" i="1"/>
  <c r="J2105" i="1"/>
  <c r="J2106" i="1"/>
  <c r="J2107" i="1"/>
  <c r="J2108" i="1"/>
  <c r="J2109" i="1"/>
  <c r="J2110" i="1"/>
  <c r="J2111" i="1"/>
  <c r="J2112" i="1"/>
  <c r="J2113" i="1"/>
  <c r="J2114" i="1"/>
  <c r="J2115" i="1"/>
  <c r="J2116" i="1"/>
  <c r="J2117" i="1"/>
  <c r="J2118" i="1"/>
  <c r="J2119" i="1"/>
  <c r="J2121" i="1"/>
  <c r="J2122" i="1"/>
  <c r="J2123" i="1"/>
  <c r="J2124" i="1"/>
  <c r="J2125" i="1"/>
  <c r="J2126" i="1"/>
  <c r="J2127" i="1"/>
  <c r="J2128" i="1"/>
  <c r="J2129" i="1"/>
  <c r="J2130" i="1"/>
  <c r="J2131" i="1"/>
  <c r="J2132" i="1"/>
  <c r="J2133" i="1"/>
  <c r="J2134" i="1"/>
  <c r="J2136" i="1"/>
  <c r="J2137" i="1"/>
  <c r="J2138" i="1"/>
  <c r="J2139" i="1"/>
  <c r="J2140" i="1"/>
  <c r="J2141" i="1"/>
  <c r="J2142" i="1"/>
  <c r="J2143" i="1"/>
  <c r="J2144" i="1"/>
  <c r="J2145" i="1"/>
  <c r="J2146" i="1"/>
  <c r="J2147" i="1"/>
  <c r="J2148" i="1"/>
  <c r="J2149" i="1"/>
  <c r="J2150" i="1"/>
  <c r="J2151" i="1"/>
  <c r="J2152" i="1"/>
  <c r="J2153" i="1"/>
  <c r="J2154" i="1"/>
  <c r="J2155" i="1"/>
  <c r="J2156" i="1"/>
  <c r="J2157" i="1"/>
  <c r="J2158" i="1"/>
  <c r="J2159" i="1"/>
  <c r="J2161" i="1"/>
  <c r="J2162" i="1"/>
  <c r="J2163" i="1"/>
  <c r="J2164" i="1"/>
  <c r="J2165" i="1"/>
  <c r="J2166" i="1"/>
  <c r="J2167" i="1"/>
  <c r="J2168" i="1"/>
  <c r="J2169" i="1"/>
  <c r="J2170" i="1"/>
  <c r="J2171" i="1"/>
  <c r="J2172" i="1"/>
  <c r="J2173" i="1"/>
  <c r="J2174" i="1"/>
  <c r="J2175" i="1"/>
  <c r="J2176" i="1"/>
  <c r="J2177" i="1"/>
  <c r="J2178" i="1"/>
  <c r="J2179" i="1"/>
  <c r="J2180" i="1"/>
  <c r="J2182" i="1"/>
  <c r="J2183" i="1"/>
  <c r="J2184" i="1"/>
  <c r="J2185" i="1"/>
  <c r="J2186" i="1"/>
  <c r="J2187" i="1"/>
  <c r="J2188" i="1"/>
  <c r="J2189" i="1"/>
  <c r="J2190" i="1"/>
  <c r="J2191" i="1"/>
  <c r="J2192" i="1"/>
  <c r="J2193" i="1"/>
  <c r="J2194" i="1"/>
  <c r="J2195" i="1"/>
  <c r="J2196" i="1"/>
  <c r="J2197" i="1"/>
  <c r="J2198" i="1"/>
  <c r="J2199" i="1"/>
  <c r="J2200" i="1"/>
  <c r="J2201" i="1"/>
  <c r="J2203" i="1"/>
  <c r="J2204" i="1"/>
  <c r="J2205" i="1"/>
  <c r="J2206" i="1"/>
  <c r="J2207" i="1"/>
  <c r="J2208" i="1"/>
  <c r="J2209" i="1"/>
  <c r="J2210" i="1"/>
  <c r="J2212" i="1"/>
  <c r="J2213" i="1"/>
  <c r="J2214" i="1"/>
  <c r="J2215" i="1"/>
  <c r="J2216" i="1"/>
  <c r="J2217" i="1"/>
  <c r="J2218" i="1"/>
  <c r="J2219" i="1"/>
  <c r="J2220" i="1"/>
  <c r="J2221" i="1"/>
  <c r="J2222" i="1"/>
  <c r="J2223" i="1"/>
  <c r="J2224" i="1"/>
  <c r="J2225" i="1"/>
  <c r="J2226" i="1"/>
  <c r="J2227" i="1"/>
  <c r="J2228" i="1"/>
  <c r="J2229" i="1"/>
  <c r="J2230" i="1"/>
  <c r="J2232" i="1"/>
  <c r="J2233" i="1"/>
  <c r="J2234" i="1"/>
  <c r="J2235" i="1"/>
  <c r="J2236" i="1"/>
  <c r="J2237" i="1"/>
  <c r="J2238" i="1"/>
  <c r="J2239" i="1"/>
  <c r="J2240" i="1"/>
  <c r="J2241" i="1"/>
  <c r="J2242" i="1"/>
  <c r="J2243" i="1"/>
  <c r="J2244" i="1"/>
  <c r="J2245" i="1"/>
  <c r="J2246" i="1"/>
  <c r="J2247" i="1"/>
  <c r="J2248" i="1"/>
  <c r="J2249" i="1"/>
  <c r="J2250" i="1"/>
  <c r="J2251" i="1"/>
  <c r="J2252" i="1"/>
  <c r="J2253" i="1"/>
  <c r="J2254" i="1"/>
  <c r="J2255" i="1"/>
  <c r="J2256" i="1"/>
  <c r="J2257" i="1"/>
  <c r="J2258" i="1"/>
  <c r="J2259" i="1"/>
  <c r="J2260" i="1"/>
  <c r="J2261" i="1"/>
  <c r="J2262" i="1"/>
  <c r="J2263" i="1"/>
  <c r="J2265" i="1"/>
  <c r="J2266" i="1"/>
  <c r="J2267" i="1"/>
  <c r="J2269" i="1"/>
  <c r="J2270" i="1"/>
  <c r="J2271" i="1"/>
  <c r="J2272" i="1"/>
  <c r="J2273" i="1"/>
  <c r="J2274" i="1"/>
  <c r="J2275" i="1"/>
  <c r="J2276" i="1"/>
  <c r="J2277" i="1"/>
  <c r="J2278" i="1"/>
  <c r="J2279" i="1"/>
  <c r="J2280" i="1"/>
  <c r="J2281" i="1"/>
  <c r="J2282" i="1"/>
  <c r="J2283" i="1"/>
  <c r="J2284" i="1"/>
  <c r="J2285" i="1"/>
  <c r="J2286" i="1"/>
  <c r="J2287" i="1"/>
  <c r="J2288" i="1"/>
  <c r="J2289" i="1"/>
  <c r="J2290" i="1"/>
  <c r="J2291" i="1"/>
  <c r="J2292" i="1"/>
  <c r="J2293" i="1"/>
  <c r="J2294" i="1"/>
  <c r="J2295" i="1"/>
  <c r="J2296" i="1"/>
  <c r="J2297" i="1"/>
  <c r="J2298" i="1"/>
  <c r="J2299" i="1"/>
  <c r="J2301" i="1"/>
  <c r="J2302" i="1"/>
  <c r="J2303" i="1"/>
  <c r="J2304" i="1"/>
  <c r="J2305" i="1"/>
  <c r="J2306" i="1"/>
  <c r="J2307" i="1"/>
  <c r="J2308" i="1"/>
  <c r="J2309" i="1"/>
  <c r="J2310" i="1"/>
  <c r="J2311" i="1"/>
  <c r="J2312" i="1"/>
  <c r="J2313" i="1"/>
  <c r="J2314" i="1"/>
  <c r="J2315" i="1"/>
  <c r="J2316" i="1"/>
  <c r="J2317" i="1"/>
  <c r="J2318" i="1"/>
  <c r="J2319" i="1"/>
  <c r="J2320" i="1"/>
  <c r="J2321" i="1"/>
  <c r="J2322" i="1"/>
  <c r="J2323" i="1"/>
  <c r="J2324" i="1"/>
  <c r="J2325" i="1"/>
  <c r="J2327" i="1"/>
  <c r="J2328" i="1"/>
  <c r="J2329" i="1"/>
  <c r="J2330" i="1"/>
  <c r="J2331" i="1"/>
  <c r="J2332" i="1"/>
  <c r="J2333" i="1"/>
  <c r="J2334" i="1"/>
  <c r="J2336" i="1"/>
  <c r="J2337" i="1"/>
  <c r="J2338" i="1"/>
  <c r="J2339" i="1"/>
  <c r="J2340" i="1"/>
  <c r="J2341" i="1"/>
  <c r="J2342" i="1"/>
  <c r="J2343" i="1"/>
  <c r="J2344" i="1"/>
  <c r="J2345" i="1"/>
  <c r="J2346" i="1"/>
  <c r="J2347" i="1"/>
  <c r="J2348" i="1"/>
  <c r="J2349" i="1"/>
  <c r="J2350" i="1"/>
  <c r="J2351" i="1"/>
  <c r="J2353" i="1"/>
  <c r="J2354" i="1"/>
  <c r="J2355" i="1"/>
  <c r="J2356" i="1"/>
  <c r="J2357" i="1"/>
  <c r="J2358" i="1"/>
  <c r="J2359" i="1"/>
  <c r="J2360" i="1"/>
  <c r="J2362" i="1"/>
  <c r="J2363" i="1"/>
  <c r="J2364" i="1"/>
  <c r="J2365" i="1"/>
  <c r="J2366" i="1"/>
  <c r="J2367" i="1"/>
  <c r="J2368" i="1"/>
  <c r="J2369" i="1"/>
  <c r="J2370" i="1"/>
  <c r="J2371" i="1"/>
  <c r="J2372" i="1"/>
  <c r="J2373" i="1"/>
  <c r="J2374" i="1"/>
  <c r="J2375" i="1"/>
  <c r="J2376" i="1"/>
  <c r="J2377" i="1"/>
  <c r="J2379" i="1"/>
  <c r="J2380" i="1"/>
  <c r="J2381" i="1"/>
  <c r="J2382" i="1"/>
  <c r="J2383" i="1"/>
  <c r="J2384" i="1"/>
  <c r="J2385" i="1"/>
  <c r="J2386" i="1"/>
  <c r="J2387" i="1"/>
  <c r="J2388" i="1"/>
  <c r="J2389" i="1"/>
  <c r="J2390" i="1"/>
  <c r="J2391" i="1"/>
  <c r="J2392" i="1"/>
  <c r="J2393" i="1"/>
  <c r="J2394" i="1"/>
  <c r="J2395" i="1"/>
  <c r="J2396" i="1"/>
  <c r="J2397" i="1"/>
  <c r="J2398" i="1"/>
  <c r="J2399" i="1"/>
  <c r="J2400" i="1"/>
  <c r="J2401" i="1"/>
  <c r="J2402" i="1"/>
  <c r="J2403" i="1"/>
  <c r="J2404" i="1"/>
  <c r="J2406" i="1"/>
  <c r="J2407" i="1"/>
  <c r="J2408" i="1"/>
  <c r="J2409" i="1"/>
  <c r="J2410" i="1"/>
  <c r="J2411" i="1"/>
  <c r="J2412" i="1"/>
  <c r="J2413" i="1"/>
  <c r="J2414" i="1"/>
  <c r="J2415" i="1"/>
  <c r="J2416" i="1"/>
  <c r="J2417" i="1"/>
  <c r="J2418" i="1"/>
  <c r="J2419" i="1"/>
  <c r="J2420" i="1"/>
  <c r="J2421" i="1"/>
  <c r="J2423" i="1"/>
  <c r="J2424" i="1"/>
  <c r="J2425" i="1"/>
  <c r="J2426" i="1"/>
  <c r="J2427" i="1"/>
  <c r="J2428" i="1"/>
  <c r="J2429" i="1"/>
  <c r="J2430" i="1"/>
  <c r="J2431" i="1"/>
  <c r="J2432" i="1"/>
  <c r="J2433" i="1"/>
  <c r="J2434" i="1"/>
  <c r="J2435" i="1"/>
  <c r="J2436" i="1"/>
  <c r="J2437" i="1"/>
  <c r="J2438" i="1"/>
  <c r="J2439" i="1"/>
  <c r="J2440" i="1"/>
  <c r="J2441" i="1"/>
  <c r="J2442" i="1"/>
  <c r="J2443" i="1"/>
  <c r="J2445" i="1"/>
  <c r="J2446" i="1"/>
  <c r="J2447" i="1"/>
  <c r="J2448" i="1"/>
  <c r="J2449" i="1"/>
  <c r="J2450" i="1"/>
  <c r="J2451" i="1"/>
  <c r="J2452" i="1"/>
  <c r="J2453" i="1"/>
  <c r="J2454" i="1"/>
  <c r="J2455" i="1"/>
  <c r="J2456" i="1"/>
  <c r="J2457" i="1"/>
  <c r="J2458" i="1"/>
  <c r="J2459" i="1"/>
  <c r="J2460" i="1"/>
  <c r="J2461" i="1"/>
  <c r="J2462" i="1"/>
  <c r="J2463" i="1"/>
  <c r="J2464" i="1"/>
  <c r="J2465" i="1"/>
  <c r="J2466" i="1"/>
  <c r="J2468" i="1"/>
  <c r="J2469" i="1"/>
  <c r="J2470" i="1"/>
  <c r="J2471" i="1"/>
  <c r="J2472" i="1"/>
  <c r="J2473" i="1"/>
  <c r="J2474" i="1"/>
  <c r="J2475" i="1"/>
  <c r="J2476" i="1"/>
  <c r="J2477" i="1"/>
  <c r="J2478" i="1"/>
  <c r="J2479" i="1"/>
  <c r="J2480" i="1"/>
  <c r="J2482" i="1"/>
  <c r="J2483" i="1"/>
  <c r="J2484" i="1"/>
  <c r="J2485" i="1"/>
  <c r="J2486" i="1"/>
  <c r="J2487" i="1"/>
  <c r="J2488" i="1"/>
  <c r="J2489" i="1"/>
  <c r="J2490" i="1"/>
  <c r="J2491" i="1"/>
  <c r="J2492" i="1"/>
  <c r="J2493" i="1"/>
  <c r="J2494" i="1"/>
  <c r="J2495" i="1"/>
  <c r="J2496" i="1"/>
  <c r="J2497" i="1"/>
  <c r="J2498" i="1"/>
  <c r="J2499" i="1"/>
  <c r="J2501" i="1"/>
  <c r="J2502" i="1"/>
  <c r="J2503" i="1"/>
  <c r="J2504" i="1"/>
  <c r="J2505" i="1"/>
  <c r="J2506" i="1"/>
  <c r="J2508" i="1"/>
  <c r="J2509" i="1"/>
  <c r="J2510" i="1"/>
  <c r="J2511" i="1"/>
  <c r="J2513" i="1"/>
  <c r="J2514" i="1"/>
  <c r="J2515" i="1"/>
  <c r="J2516" i="1"/>
  <c r="J2517" i="1"/>
  <c r="J2518" i="1"/>
  <c r="J2519" i="1"/>
  <c r="J2520" i="1"/>
  <c r="J2521" i="1"/>
  <c r="J2522" i="1"/>
  <c r="J2523" i="1"/>
  <c r="J2524" i="1"/>
  <c r="J2525" i="1"/>
  <c r="J2526" i="1"/>
  <c r="J2527" i="1"/>
  <c r="J2528" i="1"/>
  <c r="J2529" i="1"/>
  <c r="J2530" i="1"/>
  <c r="J2531" i="1"/>
  <c r="J2532" i="1"/>
  <c r="J2533" i="1"/>
  <c r="J2534" i="1"/>
  <c r="J2535" i="1"/>
  <c r="J2536" i="1"/>
  <c r="J2537" i="1"/>
  <c r="J2538" i="1"/>
  <c r="J2539" i="1"/>
  <c r="J2540" i="1"/>
  <c r="J2541" i="1"/>
  <c r="J2542" i="1"/>
  <c r="J2543" i="1"/>
  <c r="J2544" i="1"/>
  <c r="J2546" i="1"/>
  <c r="J2547" i="1"/>
  <c r="J2548" i="1"/>
  <c r="J2549" i="1"/>
  <c r="J2550" i="1"/>
  <c r="J2551" i="1"/>
  <c r="J2552" i="1"/>
  <c r="J2553" i="1"/>
  <c r="J2554" i="1"/>
  <c r="J2555" i="1"/>
  <c r="J2557" i="1"/>
  <c r="J2558" i="1"/>
  <c r="J2559" i="1"/>
  <c r="J2560" i="1"/>
  <c r="J2561" i="1"/>
  <c r="J2562" i="1"/>
  <c r="J2563" i="1"/>
  <c r="J2564" i="1"/>
  <c r="J2565" i="1"/>
  <c r="J2566" i="1"/>
  <c r="J2567" i="1"/>
  <c r="J2568" i="1"/>
  <c r="J2569" i="1"/>
  <c r="J2570" i="1"/>
  <c r="J2571" i="1"/>
  <c r="J2572" i="1"/>
  <c r="J2573" i="1"/>
  <c r="J2575" i="1"/>
  <c r="J2576" i="1"/>
  <c r="J2577" i="1"/>
  <c r="J2578" i="1"/>
  <c r="J2579" i="1"/>
  <c r="J2580" i="1"/>
  <c r="J2581" i="1"/>
  <c r="J2582" i="1"/>
  <c r="J2583" i="1"/>
  <c r="J2584" i="1"/>
  <c r="J2585" i="1"/>
  <c r="J2586" i="1"/>
  <c r="J2587" i="1"/>
  <c r="J2588" i="1"/>
  <c r="J2589" i="1"/>
  <c r="J2590" i="1"/>
  <c r="J2591" i="1"/>
  <c r="J2592" i="1"/>
  <c r="J2593" i="1"/>
  <c r="J2594" i="1"/>
  <c r="J2595" i="1"/>
  <c r="J2596" i="1"/>
  <c r="J2597" i="1"/>
  <c r="J2598" i="1"/>
  <c r="J2599" i="1"/>
  <c r="J2601" i="1"/>
  <c r="J2602" i="1"/>
  <c r="J2603" i="1"/>
  <c r="J2604" i="1"/>
  <c r="J2605" i="1"/>
  <c r="J2606" i="1"/>
  <c r="J2607" i="1"/>
  <c r="J2608" i="1"/>
  <c r="J2609" i="1"/>
  <c r="J2610" i="1"/>
  <c r="J2611" i="1"/>
  <c r="J2612" i="1"/>
  <c r="J2613" i="1"/>
  <c r="J2614" i="1"/>
  <c r="J2615" i="1"/>
  <c r="J2616" i="1"/>
  <c r="J2617" i="1"/>
  <c r="J2618" i="1"/>
  <c r="J2619" i="1"/>
  <c r="J2620" i="1"/>
  <c r="J2621" i="1"/>
  <c r="J2622" i="1"/>
  <c r="J2624" i="1"/>
  <c r="J2625" i="1"/>
  <c r="J2626" i="1"/>
  <c r="J2627" i="1"/>
  <c r="J2628" i="1"/>
  <c r="J2629" i="1"/>
  <c r="J2630" i="1"/>
  <c r="J2631" i="1"/>
  <c r="J2632" i="1"/>
  <c r="J2633" i="1"/>
  <c r="J2635" i="1"/>
  <c r="J2636" i="1"/>
  <c r="J2637" i="1"/>
  <c r="J2638" i="1"/>
  <c r="J2639" i="1"/>
  <c r="J2640" i="1"/>
  <c r="J2641" i="1"/>
  <c r="J2642" i="1"/>
  <c r="J2643" i="1"/>
  <c r="J2644" i="1"/>
  <c r="J2645" i="1"/>
  <c r="J2646" i="1"/>
  <c r="J2647" i="1"/>
  <c r="J2648" i="1"/>
  <c r="J2649" i="1"/>
  <c r="J2650" i="1"/>
  <c r="J2651" i="1"/>
  <c r="J2652" i="1"/>
  <c r="J2654" i="1"/>
  <c r="J2655" i="1"/>
  <c r="J2656" i="1"/>
  <c r="J2657" i="1"/>
  <c r="J2658" i="1"/>
  <c r="J2659" i="1"/>
  <c r="J2660" i="1"/>
  <c r="J2661" i="1"/>
  <c r="J2662" i="1"/>
  <c r="J2663" i="1"/>
  <c r="J2664" i="1"/>
  <c r="J2665" i="1"/>
  <c r="J2666" i="1"/>
  <c r="J2667" i="1"/>
  <c r="J2668" i="1"/>
  <c r="J2669" i="1"/>
  <c r="J2670" i="1"/>
  <c r="J2671" i="1"/>
  <c r="J2672" i="1"/>
  <c r="J2673" i="1"/>
  <c r="J2674" i="1"/>
  <c r="J2675" i="1"/>
  <c r="J2676" i="1"/>
  <c r="J2677" i="1"/>
  <c r="J2678" i="1"/>
  <c r="J2679" i="1"/>
  <c r="J2680" i="1"/>
  <c r="J2681" i="1"/>
  <c r="J2682" i="1"/>
  <c r="J2683" i="1"/>
  <c r="J2684" i="1"/>
  <c r="J2685" i="1"/>
  <c r="J2687" i="1"/>
  <c r="J2688" i="1"/>
  <c r="J2689" i="1"/>
  <c r="J2690" i="1"/>
  <c r="J2691" i="1"/>
  <c r="J2692" i="1"/>
  <c r="J2693" i="1"/>
  <c r="J2694" i="1"/>
  <c r="J2695" i="1"/>
  <c r="J2696" i="1"/>
  <c r="J2697" i="1"/>
  <c r="J2698" i="1"/>
  <c r="J2699" i="1"/>
  <c r="J2700" i="1"/>
  <c r="J2701" i="1"/>
  <c r="J2702" i="1"/>
  <c r="J2703" i="1"/>
  <c r="J2704" i="1"/>
  <c r="J2705" i="1"/>
  <c r="J2706" i="1"/>
  <c r="J2708" i="1"/>
  <c r="J2709" i="1"/>
  <c r="J2710" i="1"/>
  <c r="J2711" i="1"/>
  <c r="J2712" i="1"/>
  <c r="J2713" i="1"/>
  <c r="J2714" i="1"/>
  <c r="J2715" i="1"/>
  <c r="J2716" i="1"/>
  <c r="J2717" i="1"/>
  <c r="J2718" i="1"/>
  <c r="J2719" i="1"/>
  <c r="J2720" i="1"/>
  <c r="J2721" i="1"/>
  <c r="J2722" i="1"/>
  <c r="J2723" i="1"/>
  <c r="J2724" i="1"/>
  <c r="J2725" i="1"/>
  <c r="J2726" i="1"/>
  <c r="J2728" i="1"/>
  <c r="J2729" i="1"/>
  <c r="J2730" i="1"/>
  <c r="J2731" i="1"/>
  <c r="J2732" i="1"/>
  <c r="J2733" i="1"/>
  <c r="J2734" i="1"/>
  <c r="J2735" i="1"/>
  <c r="J2736" i="1"/>
  <c r="J2738" i="1"/>
  <c r="J2739" i="1"/>
  <c r="J2740" i="1"/>
  <c r="J2741" i="1"/>
  <c r="J2742" i="1"/>
  <c r="J2743" i="1"/>
  <c r="J2744" i="1"/>
  <c r="J2745" i="1"/>
  <c r="J2746" i="1"/>
  <c r="J2747" i="1"/>
  <c r="J2748" i="1"/>
  <c r="J2749" i="1"/>
  <c r="J2750" i="1"/>
  <c r="J2751" i="1"/>
  <c r="J2752" i="1"/>
  <c r="J2753" i="1"/>
  <c r="J2754" i="1"/>
  <c r="J2755" i="1"/>
  <c r="J2756" i="1"/>
  <c r="J2757" i="1"/>
  <c r="J2758" i="1"/>
  <c r="J2759" i="1"/>
  <c r="J2760" i="1"/>
  <c r="J2761" i="1"/>
  <c r="J2762" i="1"/>
  <c r="J2764" i="1"/>
  <c r="J2765" i="1"/>
  <c r="J2766" i="1"/>
  <c r="J2767" i="1"/>
  <c r="J2768" i="1"/>
  <c r="J2769" i="1"/>
  <c r="J2770" i="1"/>
  <c r="J2771" i="1"/>
  <c r="J2772" i="1"/>
  <c r="J2773" i="1"/>
  <c r="J2774" i="1"/>
  <c r="J2775" i="1"/>
  <c r="J2776" i="1"/>
  <c r="J2777" i="1"/>
  <c r="J2778" i="1"/>
  <c r="J2779" i="1"/>
  <c r="J2780" i="1"/>
  <c r="J2781" i="1"/>
  <c r="J2783" i="1"/>
  <c r="J2784" i="1"/>
  <c r="J2785" i="1"/>
  <c r="J2786" i="1"/>
  <c r="J2787" i="1"/>
  <c r="J2788" i="1"/>
  <c r="J2789" i="1"/>
  <c r="J2790" i="1"/>
  <c r="J2791" i="1"/>
  <c r="J2792" i="1"/>
  <c r="J2793" i="1"/>
  <c r="J2794" i="1"/>
  <c r="J2795" i="1"/>
  <c r="J2796" i="1"/>
  <c r="J2797" i="1"/>
  <c r="J2798" i="1"/>
  <c r="J2799" i="1"/>
  <c r="J2800" i="1"/>
  <c r="J2801" i="1"/>
  <c r="J2802" i="1"/>
  <c r="J2803" i="1"/>
  <c r="J2804" i="1"/>
  <c r="J2805" i="1"/>
  <c r="J2806" i="1"/>
  <c r="J2808" i="1"/>
  <c r="J2809" i="1"/>
  <c r="J2810" i="1"/>
  <c r="J2811" i="1"/>
  <c r="J2812" i="1"/>
  <c r="J2814" i="1"/>
  <c r="J2815" i="1"/>
  <c r="J2816" i="1"/>
  <c r="J2817" i="1"/>
  <c r="J2818" i="1"/>
  <c r="J2819" i="1"/>
  <c r="J2820" i="1"/>
  <c r="J2821" i="1"/>
  <c r="J2822" i="1"/>
  <c r="J2823" i="1"/>
  <c r="J2824" i="1"/>
  <c r="J2825" i="1"/>
  <c r="J2826" i="1"/>
  <c r="J2827" i="1"/>
  <c r="J2828" i="1"/>
  <c r="J2829" i="1"/>
  <c r="J2830" i="1"/>
  <c r="J2831" i="1"/>
  <c r="J2832" i="1"/>
  <c r="J2833" i="1"/>
  <c r="J2834" i="1"/>
  <c r="J2836" i="1"/>
  <c r="J2837" i="1"/>
  <c r="J2838" i="1"/>
  <c r="J2839" i="1"/>
  <c r="J2840" i="1"/>
  <c r="J2841" i="1"/>
  <c r="J2842" i="1"/>
  <c r="J2843" i="1"/>
  <c r="J2844" i="1"/>
  <c r="J2845" i="1"/>
  <c r="J2846" i="1"/>
  <c r="J2847" i="1"/>
  <c r="J2848" i="1"/>
  <c r="J2849" i="1"/>
  <c r="J2850" i="1"/>
  <c r="J2851" i="1"/>
  <c r="J2852" i="1"/>
  <c r="J2853" i="1"/>
  <c r="J2854" i="1"/>
  <c r="J2855" i="1"/>
  <c r="J2856" i="1"/>
  <c r="J2857" i="1"/>
  <c r="J2859" i="1"/>
  <c r="J2860" i="1"/>
  <c r="J2861" i="1"/>
  <c r="J2862" i="1"/>
  <c r="J2863" i="1"/>
  <c r="J2864" i="1"/>
  <c r="J2865" i="1"/>
  <c r="J2866" i="1"/>
  <c r="J2867" i="1"/>
  <c r="J2868" i="1"/>
  <c r="J2869" i="1"/>
  <c r="J2870" i="1"/>
  <c r="J2871" i="1"/>
  <c r="J2872" i="1"/>
  <c r="J2874" i="1"/>
  <c r="J2875" i="1"/>
  <c r="J2876" i="1"/>
  <c r="J2877" i="1"/>
  <c r="J2878" i="1"/>
  <c r="J2879" i="1"/>
  <c r="J2880" i="1"/>
  <c r="J2881" i="1"/>
  <c r="J2882" i="1"/>
  <c r="J2883" i="1"/>
  <c r="J2884" i="1"/>
  <c r="J2885" i="1"/>
  <c r="J2886" i="1"/>
  <c r="J2887" i="1"/>
  <c r="J2888" i="1"/>
  <c r="J2889" i="1"/>
  <c r="J2890" i="1"/>
  <c r="J2891" i="1"/>
  <c r="J2892" i="1"/>
  <c r="J2893" i="1"/>
  <c r="J2894" i="1"/>
  <c r="J2895" i="1"/>
  <c r="J2896" i="1"/>
  <c r="J2897" i="1"/>
  <c r="J2898" i="1"/>
  <c r="J2899" i="1"/>
  <c r="J2900" i="1"/>
  <c r="J2902" i="1"/>
  <c r="J2903" i="1"/>
  <c r="J2904" i="1"/>
  <c r="J2905" i="1"/>
  <c r="J2906" i="1"/>
  <c r="J2907" i="1"/>
  <c r="J2908" i="1"/>
  <c r="J2909" i="1"/>
  <c r="J2910" i="1"/>
  <c r="J2911" i="1"/>
  <c r="J2912" i="1"/>
  <c r="J2913" i="1"/>
  <c r="J2914" i="1"/>
  <c r="J2915" i="1"/>
  <c r="J2916" i="1"/>
  <c r="J2917" i="1"/>
  <c r="J2918" i="1"/>
  <c r="J2920" i="1"/>
  <c r="J2921" i="1"/>
  <c r="J2922" i="1"/>
  <c r="J2923" i="1"/>
  <c r="J2924" i="1"/>
  <c r="J2925" i="1"/>
  <c r="J2926" i="1"/>
  <c r="J2927" i="1"/>
  <c r="J2928" i="1"/>
  <c r="J2929" i="1"/>
  <c r="J2930" i="1"/>
  <c r="J2931" i="1"/>
  <c r="J2932" i="1"/>
  <c r="J2933" i="1"/>
  <c r="J2934" i="1"/>
  <c r="J2935" i="1"/>
  <c r="J2936" i="1"/>
  <c r="J2937" i="1"/>
  <c r="J2938" i="1"/>
  <c r="J2939" i="1"/>
  <c r="J2940" i="1"/>
  <c r="J2942" i="1"/>
  <c r="J2943" i="1"/>
  <c r="J2944" i="1"/>
  <c r="J2945" i="1"/>
  <c r="J2946" i="1"/>
  <c r="J2947" i="1"/>
  <c r="J2948" i="1"/>
  <c r="J2949" i="1"/>
  <c r="J2950" i="1"/>
  <c r="J2951" i="1"/>
  <c r="J2952" i="1"/>
  <c r="J2953" i="1"/>
  <c r="J2954" i="1"/>
  <c r="J2955" i="1"/>
  <c r="J2956" i="1"/>
  <c r="J2957" i="1"/>
  <c r="J2959" i="1"/>
  <c r="J2960" i="1"/>
  <c r="J2961" i="1"/>
  <c r="J2962" i="1"/>
  <c r="J2963" i="1"/>
  <c r="J2964" i="1"/>
  <c r="J2965" i="1"/>
  <c r="J2966" i="1"/>
  <c r="J2967" i="1"/>
  <c r="J2968" i="1"/>
  <c r="J2969" i="1"/>
  <c r="J2970" i="1"/>
  <c r="J2971" i="1"/>
  <c r="J2973" i="1"/>
  <c r="J2974" i="1"/>
  <c r="J2975" i="1"/>
  <c r="J2976" i="1"/>
  <c r="J2977" i="1"/>
  <c r="J2978" i="1"/>
  <c r="J2979" i="1"/>
  <c r="J2980" i="1"/>
  <c r="J2981" i="1"/>
  <c r="J2982" i="1"/>
  <c r="J2983" i="1"/>
  <c r="J2984" i="1"/>
  <c r="J2985" i="1"/>
  <c r="J2986" i="1"/>
  <c r="J2987" i="1"/>
  <c r="J2988" i="1"/>
  <c r="J2989" i="1"/>
  <c r="J2990" i="1"/>
  <c r="J2991" i="1"/>
  <c r="J2992" i="1"/>
  <c r="J2993" i="1"/>
  <c r="J2994" i="1"/>
  <c r="J2995" i="1"/>
  <c r="J2996" i="1"/>
  <c r="J2997" i="1"/>
  <c r="J2999" i="1"/>
  <c r="J3000" i="1"/>
  <c r="J3001" i="1"/>
  <c r="J3002" i="1"/>
  <c r="J3003" i="1"/>
  <c r="J3004" i="1"/>
  <c r="J3005" i="1"/>
  <c r="J3006" i="1"/>
  <c r="J3007" i="1"/>
  <c r="J3008" i="1"/>
  <c r="J3009" i="1"/>
  <c r="J3010" i="1"/>
  <c r="J3011" i="1"/>
  <c r="J3012" i="1"/>
  <c r="J3013" i="1"/>
  <c r="J3015" i="1"/>
  <c r="J3016" i="1"/>
  <c r="J3017" i="1"/>
  <c r="J3018" i="1"/>
  <c r="J3019" i="1"/>
  <c r="J3020" i="1"/>
  <c r="J3021" i="1"/>
  <c r="J3022" i="1"/>
  <c r="J3023" i="1"/>
  <c r="J3024" i="1"/>
  <c r="J3025" i="1"/>
  <c r="J3026" i="1"/>
  <c r="J3027" i="1"/>
  <c r="J3028" i="1"/>
  <c r="J3029" i="1"/>
  <c r="J3030" i="1"/>
  <c r="J3031" i="1"/>
  <c r="J3032" i="1"/>
  <c r="J3034" i="1"/>
  <c r="J3035" i="1"/>
  <c r="J3036" i="1"/>
  <c r="J3037" i="1"/>
  <c r="J3038" i="1"/>
  <c r="J3039" i="1"/>
  <c r="J3040" i="1"/>
  <c r="J3041" i="1"/>
  <c r="J3042" i="1"/>
  <c r="J3043" i="1"/>
  <c r="J3044" i="1"/>
  <c r="J3045" i="1"/>
  <c r="J3046" i="1"/>
  <c r="J3047" i="1"/>
  <c r="J3048" i="1"/>
  <c r="J3049" i="1"/>
  <c r="J3050" i="1"/>
  <c r="J3052" i="1"/>
  <c r="J3053" i="1"/>
  <c r="J3054" i="1"/>
  <c r="J3055" i="1"/>
  <c r="J3056" i="1"/>
  <c r="J3057" i="1"/>
  <c r="J3058" i="1"/>
  <c r="J3059" i="1"/>
  <c r="J3060" i="1"/>
  <c r="J3061" i="1"/>
  <c r="J3062" i="1"/>
  <c r="J3063" i="1"/>
  <c r="J3064" i="1"/>
  <c r="J3065" i="1"/>
  <c r="J3066" i="1"/>
  <c r="J3067" i="1"/>
  <c r="J3068" i="1"/>
  <c r="J3069" i="1"/>
  <c r="J3070" i="1"/>
  <c r="J3071" i="1"/>
  <c r="J3073" i="1"/>
  <c r="J3074" i="1"/>
  <c r="J3075" i="1"/>
  <c r="J3076" i="1"/>
  <c r="J3077" i="1"/>
  <c r="J3078" i="1"/>
  <c r="J3079" i="1"/>
  <c r="J3080" i="1"/>
  <c r="J3081" i="1"/>
  <c r="J3082" i="1"/>
  <c r="J3083" i="1"/>
  <c r="J3084" i="1"/>
  <c r="J3085" i="1"/>
  <c r="J3086" i="1"/>
  <c r="J3087" i="1"/>
  <c r="J3088" i="1"/>
  <c r="J3089" i="1"/>
  <c r="J3091" i="1"/>
  <c r="J3092" i="1"/>
  <c r="J3093" i="1"/>
  <c r="J3094" i="1"/>
  <c r="J3095" i="1"/>
  <c r="J3096" i="1"/>
  <c r="J3097" i="1"/>
  <c r="J3098" i="1"/>
  <c r="J3099" i="1"/>
  <c r="J3100" i="1"/>
  <c r="J3101" i="1"/>
  <c r="J3103" i="1"/>
  <c r="J3104" i="1"/>
  <c r="J3105" i="1"/>
  <c r="J3106" i="1"/>
  <c r="J3107" i="1"/>
  <c r="J3108" i="1"/>
  <c r="J3109" i="1"/>
  <c r="J3110" i="1"/>
  <c r="J3111" i="1"/>
  <c r="J3112" i="1"/>
  <c r="J3113" i="1"/>
  <c r="J3114" i="1"/>
  <c r="J3115" i="1"/>
  <c r="J3116" i="1"/>
  <c r="J3117" i="1"/>
  <c r="J3118" i="1"/>
  <c r="J3119" i="1"/>
  <c r="J3120" i="1"/>
  <c r="J3121" i="1"/>
  <c r="J3122" i="1"/>
  <c r="J3123" i="1"/>
  <c r="J3124" i="1"/>
  <c r="J3125" i="1"/>
  <c r="J3126" i="1"/>
  <c r="J3127" i="1"/>
  <c r="J3128" i="1"/>
  <c r="J3130" i="1"/>
  <c r="J3131" i="1"/>
  <c r="J3132" i="1"/>
  <c r="J3133" i="1"/>
  <c r="J3134" i="1"/>
  <c r="J3135" i="1"/>
  <c r="J3136" i="1"/>
  <c r="J3137" i="1"/>
  <c r="J3138" i="1"/>
  <c r="J3139" i="1"/>
  <c r="J3140" i="1"/>
  <c r="J3141" i="1"/>
  <c r="J3142" i="1"/>
  <c r="J3143" i="1"/>
  <c r="J3144" i="1"/>
  <c r="J3146" i="1"/>
  <c r="J3147" i="1"/>
  <c r="J3148" i="1"/>
  <c r="J3149" i="1"/>
  <c r="J3150" i="1"/>
  <c r="J3151" i="1"/>
  <c r="J3152" i="1"/>
  <c r="J3153" i="1"/>
  <c r="J3154" i="1"/>
  <c r="J3156" i="1"/>
  <c r="J3157" i="1"/>
  <c r="J3158" i="1"/>
  <c r="J3159" i="1"/>
  <c r="J3160" i="1"/>
  <c r="J3161" i="1"/>
  <c r="J3162" i="1"/>
  <c r="J3163" i="1"/>
  <c r="J3164" i="1"/>
  <c r="J3165" i="1"/>
  <c r="J3166" i="1"/>
  <c r="J3167" i="1"/>
  <c r="J3168" i="1"/>
  <c r="J3169" i="1"/>
  <c r="J3170" i="1"/>
  <c r="J3171" i="1"/>
  <c r="J3172" i="1"/>
  <c r="J3173" i="1"/>
  <c r="J3174" i="1"/>
  <c r="J3175" i="1"/>
  <c r="J3177" i="1"/>
  <c r="J3178" i="1"/>
  <c r="J3179" i="1"/>
  <c r="J3180" i="1"/>
  <c r="J3181" i="1"/>
  <c r="J3182" i="1"/>
  <c r="J3183" i="1"/>
  <c r="J3184" i="1"/>
  <c r="J3185" i="1"/>
  <c r="J3186" i="1"/>
  <c r="J3187" i="1"/>
  <c r="J3188" i="1"/>
  <c r="J3189" i="1"/>
  <c r="J3190" i="1"/>
  <c r="J3191" i="1"/>
  <c r="J3192" i="1"/>
  <c r="J3193" i="1"/>
  <c r="J3194" i="1"/>
  <c r="J3195" i="1"/>
  <c r="J3196" i="1"/>
  <c r="J3197" i="1"/>
  <c r="J3198" i="1"/>
  <c r="J3199" i="1"/>
  <c r="J3200" i="1"/>
  <c r="J3201" i="1"/>
  <c r="J3203" i="1"/>
  <c r="J3204" i="1"/>
  <c r="J3205" i="1"/>
  <c r="J3206" i="1"/>
  <c r="J3207" i="1"/>
  <c r="J3208" i="1"/>
  <c r="J3209" i="1"/>
  <c r="J3210" i="1"/>
  <c r="J3211" i="1"/>
  <c r="J3212" i="1"/>
  <c r="J3213" i="1"/>
  <c r="J3214" i="1"/>
  <c r="J3215" i="1"/>
  <c r="J3216" i="1"/>
  <c r="J3217" i="1"/>
  <c r="J3218" i="1"/>
  <c r="J3219" i="1"/>
  <c r="J3220" i="1"/>
  <c r="J3221" i="1"/>
  <c r="J3223" i="1"/>
  <c r="J3224" i="1"/>
  <c r="J3225" i="1"/>
  <c r="J3226" i="1"/>
  <c r="J3227" i="1"/>
  <c r="J3228" i="1"/>
  <c r="J3229" i="1"/>
  <c r="J3230" i="1"/>
  <c r="J3231" i="1"/>
  <c r="J3232" i="1"/>
  <c r="J3233" i="1"/>
  <c r="J3234" i="1"/>
  <c r="J3235" i="1"/>
  <c r="J3237" i="1"/>
  <c r="J3238" i="1"/>
  <c r="J3239" i="1"/>
  <c r="J3240" i="1"/>
  <c r="J3241" i="1"/>
  <c r="J3242" i="1"/>
  <c r="J3243" i="1"/>
  <c r="J3244" i="1"/>
  <c r="J3245" i="1"/>
  <c r="J3246" i="1"/>
  <c r="J3247" i="1"/>
  <c r="J3248" i="1"/>
  <c r="J3249" i="1"/>
  <c r="J3250" i="1"/>
  <c r="J3251" i="1"/>
  <c r="J3252" i="1"/>
  <c r="J3253" i="1"/>
  <c r="J3254" i="1"/>
  <c r="J3255" i="1"/>
  <c r="J3257" i="1"/>
  <c r="J3258" i="1"/>
  <c r="J3259" i="1"/>
  <c r="J3260" i="1"/>
  <c r="J3261" i="1"/>
  <c r="J3262" i="1"/>
  <c r="J3263" i="1"/>
  <c r="J3264" i="1"/>
  <c r="J3265" i="1"/>
  <c r="J3266" i="1"/>
  <c r="J3267" i="1"/>
  <c r="J3268" i="1"/>
  <c r="J3269" i="1"/>
  <c r="J3270" i="1"/>
  <c r="J3271" i="1"/>
  <c r="J3272" i="1"/>
  <c r="J3273" i="1"/>
  <c r="J3274" i="1"/>
  <c r="J3275" i="1"/>
  <c r="J3276" i="1"/>
  <c r="J3277" i="1"/>
  <c r="J3278" i="1"/>
  <c r="J3279" i="1"/>
  <c r="J3280" i="1"/>
  <c r="J3281" i="1"/>
  <c r="J3282" i="1"/>
  <c r="J3283" i="1"/>
  <c r="J3284" i="1"/>
  <c r="J3286" i="1"/>
  <c r="J3287" i="1"/>
  <c r="J3288" i="1"/>
  <c r="J3289" i="1"/>
  <c r="J3290" i="1"/>
  <c r="J3291" i="1"/>
  <c r="J3292" i="1"/>
  <c r="J3293" i="1"/>
  <c r="J3294" i="1"/>
  <c r="J3295" i="1"/>
  <c r="J3296" i="1"/>
  <c r="J3297" i="1"/>
  <c r="J3299" i="1"/>
  <c r="J3300" i="1"/>
  <c r="J3301" i="1"/>
  <c r="J3302" i="1"/>
  <c r="J3303" i="1"/>
  <c r="J3304" i="1"/>
  <c r="J3305" i="1"/>
  <c r="J3306" i="1"/>
  <c r="J3307" i="1"/>
  <c r="J3308" i="1"/>
  <c r="J3309" i="1"/>
  <c r="J3310" i="1"/>
  <c r="J3311" i="1"/>
  <c r="J3312" i="1"/>
  <c r="J3313" i="1"/>
  <c r="J3314" i="1"/>
  <c r="J3315" i="1"/>
  <c r="J3316" i="1"/>
  <c r="J3317" i="1"/>
  <c r="J3318" i="1"/>
  <c r="J3319" i="1"/>
  <c r="J3321" i="1"/>
  <c r="J3322" i="1"/>
  <c r="J3323" i="1"/>
  <c r="J3324" i="1"/>
  <c r="J3325" i="1"/>
  <c r="J3326" i="1"/>
  <c r="J3327" i="1"/>
  <c r="J3328" i="1"/>
  <c r="J3329" i="1"/>
  <c r="J3330" i="1"/>
  <c r="J3331" i="1"/>
  <c r="J3332" i="1"/>
  <c r="J3333" i="1"/>
  <c r="J3334" i="1"/>
  <c r="J3335" i="1"/>
  <c r="J3336" i="1"/>
  <c r="J3337" i="1"/>
  <c r="J3338" i="1"/>
  <c r="J3339" i="1"/>
  <c r="J3340" i="1"/>
  <c r="J3341" i="1"/>
  <c r="J3342" i="1"/>
  <c r="J3343" i="1"/>
  <c r="J3344" i="1"/>
  <c r="J3345" i="1"/>
  <c r="J3346" i="1"/>
  <c r="J3347" i="1"/>
  <c r="J3348" i="1"/>
  <c r="J3350" i="1"/>
  <c r="J3351" i="1"/>
  <c r="J3352" i="1"/>
  <c r="J3353" i="1"/>
  <c r="J3354" i="1"/>
  <c r="J3355" i="1"/>
  <c r="J3356" i="1"/>
  <c r="J3357" i="1"/>
  <c r="J3358" i="1"/>
  <c r="J3359" i="1"/>
  <c r="J3360" i="1"/>
  <c r="J3361" i="1"/>
  <c r="J3362" i="1"/>
  <c r="J3363" i="1"/>
  <c r="J3364" i="1"/>
  <c r="J3366" i="1"/>
  <c r="J3367" i="1"/>
  <c r="J3368" i="1"/>
  <c r="J3369" i="1"/>
  <c r="J3370" i="1"/>
  <c r="J3371" i="1"/>
  <c r="J3372" i="1"/>
  <c r="J3373" i="1"/>
  <c r="J3374" i="1"/>
  <c r="J3375" i="1"/>
  <c r="J3376" i="1"/>
  <c r="J3377" i="1"/>
  <c r="J3378" i="1"/>
  <c r="J3380" i="1"/>
  <c r="J3381" i="1"/>
  <c r="J3382" i="1"/>
  <c r="J3383" i="1"/>
  <c r="J3384" i="1"/>
  <c r="J3385" i="1"/>
  <c r="J3386" i="1"/>
  <c r="J3387" i="1"/>
  <c r="J3388" i="1"/>
  <c r="J3389" i="1"/>
  <c r="J3390" i="1"/>
  <c r="J3391" i="1"/>
  <c r="J3392" i="1"/>
  <c r="J3393" i="1"/>
  <c r="J3394" i="1"/>
  <c r="J3396" i="1"/>
  <c r="J3397" i="1"/>
  <c r="J3398" i="1"/>
  <c r="J3399" i="1"/>
  <c r="J3400" i="1"/>
  <c r="J3401" i="1"/>
  <c r="J3402" i="1"/>
  <c r="J3403" i="1"/>
  <c r="J3404" i="1"/>
  <c r="J3405" i="1"/>
  <c r="J3406" i="1"/>
  <c r="J3407" i="1"/>
  <c r="J3408" i="1"/>
  <c r="J3409" i="1"/>
  <c r="J3410" i="1"/>
  <c r="J3411" i="1"/>
  <c r="J3412" i="1"/>
  <c r="J3413" i="1"/>
  <c r="J3414" i="1"/>
  <c r="J3415" i="1"/>
  <c r="J3416" i="1"/>
  <c r="J3417" i="1"/>
  <c r="J3418" i="1"/>
  <c r="J3419" i="1"/>
  <c r="J3420" i="1"/>
  <c r="J3421" i="1"/>
  <c r="J3422" i="1"/>
  <c r="J3423" i="1"/>
  <c r="J3424" i="1"/>
  <c r="J3425" i="1"/>
  <c r="J3426" i="1"/>
  <c r="J3427" i="1"/>
  <c r="J3429" i="1"/>
  <c r="J3430" i="1"/>
  <c r="J3431" i="1"/>
  <c r="J3432" i="1"/>
  <c r="J3433" i="1"/>
  <c r="J3434" i="1"/>
  <c r="J3435" i="1"/>
  <c r="J3436" i="1"/>
  <c r="J3437" i="1"/>
  <c r="J3438" i="1"/>
  <c r="J3439" i="1"/>
  <c r="J3440" i="1"/>
  <c r="J3441" i="1"/>
  <c r="J3442" i="1"/>
  <c r="J3443" i="1"/>
  <c r="J3444" i="1"/>
  <c r="J3446" i="1"/>
  <c r="J3447" i="1"/>
  <c r="J3448" i="1"/>
  <c r="J3449" i="1"/>
  <c r="J3450" i="1"/>
  <c r="J3451" i="1"/>
  <c r="J3452" i="1"/>
  <c r="J3453" i="1"/>
  <c r="J3454" i="1"/>
  <c r="J3455" i="1"/>
  <c r="J3456" i="1"/>
  <c r="J3457" i="1"/>
  <c r="J3458" i="1"/>
  <c r="J3459" i="1"/>
  <c r="J3460" i="1"/>
  <c r="J3461" i="1"/>
  <c r="J3462" i="1"/>
  <c r="J3463" i="1"/>
  <c r="J3464" i="1"/>
  <c r="J3465" i="1"/>
  <c r="J3466" i="1"/>
  <c r="J3467" i="1"/>
  <c r="J3468" i="1"/>
  <c r="J3469" i="1"/>
  <c r="J3471" i="1"/>
  <c r="J3472" i="1"/>
  <c r="J3473" i="1"/>
  <c r="J3474" i="1"/>
  <c r="J3475" i="1"/>
  <c r="J3477" i="1"/>
  <c r="J3478" i="1"/>
  <c r="J3479" i="1"/>
  <c r="J3480" i="1"/>
  <c r="J3481" i="1"/>
  <c r="J3482" i="1"/>
  <c r="J3483" i="1"/>
  <c r="J3484" i="1"/>
  <c r="J3485" i="1"/>
  <c r="J3486" i="1"/>
  <c r="J3487" i="1"/>
  <c r="J3488" i="1"/>
  <c r="J3489" i="1"/>
  <c r="J3490" i="1"/>
  <c r="J3491" i="1"/>
  <c r="J3492" i="1"/>
  <c r="J3493" i="1"/>
  <c r="J3494" i="1"/>
  <c r="J3495" i="1"/>
  <c r="J3496" i="1"/>
  <c r="J3497" i="1"/>
  <c r="J3498" i="1"/>
  <c r="J3499" i="1"/>
  <c r="J3500" i="1"/>
  <c r="J3501" i="1"/>
  <c r="J3502" i="1"/>
  <c r="J3503" i="1"/>
  <c r="J3504" i="1"/>
  <c r="J3505" i="1"/>
  <c r="J3506" i="1"/>
  <c r="J3507" i="1"/>
  <c r="J3509" i="1"/>
  <c r="J3510" i="1"/>
  <c r="J3511" i="1"/>
  <c r="J3512" i="1"/>
  <c r="J3513" i="1"/>
  <c r="J3515" i="1"/>
  <c r="J3516" i="1"/>
  <c r="J3517" i="1"/>
  <c r="J3518" i="1"/>
  <c r="J3519" i="1"/>
  <c r="J3520" i="1"/>
  <c r="J3522" i="1"/>
  <c r="J3523" i="1"/>
  <c r="J3524" i="1"/>
  <c r="J3525" i="1"/>
  <c r="J3526" i="1"/>
  <c r="J3527" i="1"/>
  <c r="J3528" i="1"/>
  <c r="J3529" i="1"/>
  <c r="J3530" i="1"/>
  <c r="J3531" i="1"/>
  <c r="J3532" i="1"/>
  <c r="J3533" i="1"/>
  <c r="J3534" i="1"/>
  <c r="J3535" i="1"/>
  <c r="J3536" i="1"/>
  <c r="J3537" i="1"/>
  <c r="J3538" i="1"/>
  <c r="J3540" i="1"/>
  <c r="J3541" i="1"/>
  <c r="J3542" i="1"/>
  <c r="J3543" i="1"/>
  <c r="J3544" i="1"/>
  <c r="J3545" i="1"/>
  <c r="J3546" i="1"/>
  <c r="J3547" i="1"/>
  <c r="J3548" i="1"/>
  <c r="J3549" i="1"/>
  <c r="J3550" i="1"/>
  <c r="J3551" i="1"/>
  <c r="J3552" i="1"/>
  <c r="J3553" i="1"/>
  <c r="J3554" i="1"/>
  <c r="J3555" i="1"/>
  <c r="J3556" i="1"/>
  <c r="J3557" i="1"/>
  <c r="J3559" i="1"/>
  <c r="J3560" i="1"/>
  <c r="J3561" i="1"/>
  <c r="J3562" i="1"/>
  <c r="J3563" i="1"/>
  <c r="J3564" i="1"/>
  <c r="J3565" i="1"/>
  <c r="J3566" i="1"/>
  <c r="J3567" i="1"/>
  <c r="J3568" i="1"/>
  <c r="J3569" i="1"/>
  <c r="J3570" i="1"/>
  <c r="J3571" i="1"/>
  <c r="J3572" i="1"/>
  <c r="J3573" i="1"/>
  <c r="J3574" i="1"/>
  <c r="J3575" i="1"/>
  <c r="J3576" i="1"/>
  <c r="J3577" i="1"/>
  <c r="J3578" i="1"/>
  <c r="J3579" i="1"/>
  <c r="J3580" i="1"/>
  <c r="J3581" i="1"/>
  <c r="J3583" i="1"/>
  <c r="J3584" i="1"/>
  <c r="J3585" i="1"/>
  <c r="J3586" i="1"/>
  <c r="J3587" i="1"/>
  <c r="J3588" i="1"/>
  <c r="J3589" i="1"/>
  <c r="J3590" i="1"/>
  <c r="J3591" i="1"/>
  <c r="J3592" i="1"/>
  <c r="J3593" i="1"/>
  <c r="J3594" i="1"/>
  <c r="J3595" i="1"/>
  <c r="J3596" i="1"/>
  <c r="J3597" i="1"/>
  <c r="J3599" i="1"/>
  <c r="J3600" i="1"/>
  <c r="J3601" i="1"/>
  <c r="J3602" i="1"/>
  <c r="J3603" i="1"/>
  <c r="J3604" i="1"/>
  <c r="J3605" i="1"/>
  <c r="J3606" i="1"/>
  <c r="J3607" i="1"/>
  <c r="J3608" i="1"/>
  <c r="J3609" i="1"/>
  <c r="J3610" i="1"/>
  <c r="J3612" i="1"/>
  <c r="J3613" i="1"/>
  <c r="J3614" i="1"/>
  <c r="J3615" i="1"/>
  <c r="J3616" i="1"/>
  <c r="J3617" i="1"/>
  <c r="J3618" i="1"/>
  <c r="J3619" i="1"/>
  <c r="J3620" i="1"/>
  <c r="J3621" i="1"/>
  <c r="J3622" i="1"/>
  <c r="J3623" i="1"/>
  <c r="J3624" i="1"/>
  <c r="J3625" i="1"/>
  <c r="J3626" i="1"/>
  <c r="J3627" i="1"/>
  <c r="J3628" i="1"/>
  <c r="J3629" i="1"/>
  <c r="J3630" i="1"/>
  <c r="J3631" i="1"/>
  <c r="J3632" i="1"/>
  <c r="J3633" i="1"/>
  <c r="J3634" i="1"/>
  <c r="J3635" i="1"/>
  <c r="J3637" i="1"/>
  <c r="J3638" i="1"/>
  <c r="J3639" i="1"/>
  <c r="J3640" i="1"/>
  <c r="J3641" i="1"/>
  <c r="J3642" i="1"/>
  <c r="J3643" i="1"/>
  <c r="J3644" i="1"/>
  <c r="J3645" i="1"/>
  <c r="J3646" i="1"/>
  <c r="J3647" i="1"/>
  <c r="J3648" i="1"/>
  <c r="J3649" i="1"/>
  <c r="J3650" i="1"/>
  <c r="J3652" i="1"/>
  <c r="J3653" i="1"/>
  <c r="J3654" i="1"/>
  <c r="J3655" i="1"/>
  <c r="J3656" i="1"/>
  <c r="J3657" i="1"/>
  <c r="J3658" i="1"/>
  <c r="J3659" i="1"/>
  <c r="J3660" i="1"/>
  <c r="J3661" i="1"/>
  <c r="J3662" i="1"/>
  <c r="J3663" i="1"/>
  <c r="J3664" i="1"/>
  <c r="J3665" i="1"/>
  <c r="J3666" i="1"/>
  <c r="J3667" i="1"/>
  <c r="J3668" i="1"/>
  <c r="J3669" i="1"/>
  <c r="J3670" i="1"/>
  <c r="J3671" i="1"/>
  <c r="J3672" i="1"/>
  <c r="J3674" i="1"/>
  <c r="J3675" i="1"/>
  <c r="J3676" i="1"/>
  <c r="J3677" i="1"/>
  <c r="J3678" i="1"/>
  <c r="J3679" i="1"/>
  <c r="J3680" i="1"/>
  <c r="J3681" i="1"/>
  <c r="J3682" i="1"/>
  <c r="J3683" i="1"/>
  <c r="J3684" i="1"/>
  <c r="J3685" i="1"/>
  <c r="J3686" i="1"/>
  <c r="J3687" i="1"/>
  <c r="J3688" i="1"/>
  <c r="J3689" i="1"/>
  <c r="J3690" i="1"/>
  <c r="J3691" i="1"/>
  <c r="J3692" i="1"/>
  <c r="J3693" i="1"/>
  <c r="J3694" i="1"/>
  <c r="J3695" i="1"/>
  <c r="J3696" i="1"/>
  <c r="J3697" i="1"/>
  <c r="J3698" i="1"/>
  <c r="J3699" i="1"/>
  <c r="J3700" i="1"/>
  <c r="J3701" i="1"/>
  <c r="J3703" i="1"/>
  <c r="J3704" i="1"/>
  <c r="J3705" i="1"/>
  <c r="J3706" i="1"/>
  <c r="J3707" i="1"/>
  <c r="J3708" i="1"/>
  <c r="J3709" i="1"/>
  <c r="J3710" i="1"/>
  <c r="J3711" i="1"/>
  <c r="J3712" i="1"/>
  <c r="J3713" i="1"/>
  <c r="J3714" i="1"/>
  <c r="J3715" i="1"/>
  <c r="J3716" i="1"/>
  <c r="J3717" i="1"/>
  <c r="J3718" i="1"/>
  <c r="J3719" i="1"/>
  <c r="J3720" i="1"/>
  <c r="J3721" i="1"/>
  <c r="J3723" i="1"/>
  <c r="J3724" i="1"/>
  <c r="J3725" i="1"/>
  <c r="J3726" i="1"/>
  <c r="J3727" i="1"/>
  <c r="J3728" i="1"/>
  <c r="J3729" i="1"/>
  <c r="J3730" i="1"/>
  <c r="J3731" i="1"/>
  <c r="J3732" i="1"/>
  <c r="J3733" i="1"/>
  <c r="J3734" i="1"/>
  <c r="J3735" i="1"/>
  <c r="J3736" i="1"/>
  <c r="J3737" i="1"/>
  <c r="J3738" i="1"/>
  <c r="J3739" i="1"/>
  <c r="J3740" i="1"/>
  <c r="J3742" i="1"/>
  <c r="J3743" i="1"/>
  <c r="J3744" i="1"/>
  <c r="J3745" i="1"/>
  <c r="J3746" i="1"/>
  <c r="J3747" i="1"/>
  <c r="J3748" i="1"/>
  <c r="J3749" i="1"/>
  <c r="J3750" i="1"/>
  <c r="J3751" i="1"/>
  <c r="J3752" i="1"/>
  <c r="J3753" i="1"/>
  <c r="J3754" i="1"/>
  <c r="J3755" i="1"/>
  <c r="J3756" i="1"/>
  <c r="J3758" i="1"/>
  <c r="J3759" i="1"/>
  <c r="J3760" i="1"/>
  <c r="J3761" i="1"/>
  <c r="J3762" i="1"/>
  <c r="J3763" i="1"/>
  <c r="J3764" i="1"/>
  <c r="J3765" i="1"/>
  <c r="J3767" i="1"/>
  <c r="J3768" i="1"/>
  <c r="J3769" i="1"/>
  <c r="J3770" i="1"/>
  <c r="J3771" i="1"/>
  <c r="J3772" i="1"/>
  <c r="J3773" i="1"/>
  <c r="J3774" i="1"/>
  <c r="J3775" i="1"/>
  <c r="J3776" i="1"/>
  <c r="J3777" i="1"/>
  <c r="J3778" i="1"/>
  <c r="J3779" i="1"/>
  <c r="J3780" i="1"/>
  <c r="J3781" i="1"/>
  <c r="J3782" i="1"/>
  <c r="J3783" i="1"/>
  <c r="J3784" i="1"/>
  <c r="J3785" i="1"/>
  <c r="J3786" i="1"/>
  <c r="J3787" i="1"/>
  <c r="J3788" i="1"/>
  <c r="J3789" i="1"/>
  <c r="J3790" i="1"/>
  <c r="J3791" i="1"/>
  <c r="J3793" i="1"/>
  <c r="J3794" i="1"/>
  <c r="J3795" i="1"/>
  <c r="J3796" i="1"/>
  <c r="J3797" i="1"/>
  <c r="J3798" i="1"/>
  <c r="J3799" i="1"/>
  <c r="J3800" i="1"/>
  <c r="J3801" i="1"/>
  <c r="J3802" i="1"/>
  <c r="J3803" i="1"/>
  <c r="J3804" i="1"/>
  <c r="J3805" i="1"/>
  <c r="J3806" i="1"/>
  <c r="J3807" i="1"/>
  <c r="J3808" i="1"/>
  <c r="J3809" i="1"/>
  <c r="J3810" i="1"/>
  <c r="J3811" i="1"/>
  <c r="J3812" i="1"/>
  <c r="J3813" i="1"/>
  <c r="J3814" i="1"/>
  <c r="J3815" i="1"/>
  <c r="J3816" i="1"/>
  <c r="J3817" i="1"/>
  <c r="J3819" i="1"/>
  <c r="J3820" i="1"/>
  <c r="J3821" i="1"/>
  <c r="J3822" i="1"/>
  <c r="J3823" i="1"/>
  <c r="J3824" i="1"/>
  <c r="J3825" i="1"/>
  <c r="J3827" i="1"/>
  <c r="J3828" i="1"/>
  <c r="J3829" i="1"/>
  <c r="J3830" i="1"/>
  <c r="J3831" i="1"/>
  <c r="J3832" i="1"/>
  <c r="J3833" i="1"/>
  <c r="J3834" i="1"/>
  <c r="J3835" i="1"/>
  <c r="J3836" i="1"/>
  <c r="J3837" i="1"/>
  <c r="J3838" i="1"/>
  <c r="J3839" i="1"/>
  <c r="J3840" i="1"/>
  <c r="J3841" i="1"/>
  <c r="J3842" i="1"/>
  <c r="J3843" i="1"/>
  <c r="J3844" i="1"/>
  <c r="J3845" i="1"/>
  <c r="J3846" i="1"/>
  <c r="J3847" i="1"/>
  <c r="J3848" i="1"/>
  <c r="J3849" i="1"/>
  <c r="J3850" i="1"/>
  <c r="J3851" i="1"/>
  <c r="J3852" i="1"/>
  <c r="J3853" i="1"/>
  <c r="J3854" i="1"/>
  <c r="J3855" i="1"/>
  <c r="J3856" i="1"/>
  <c r="J3857" i="1"/>
  <c r="J3858" i="1"/>
  <c r="J3859" i="1"/>
  <c r="J3860" i="1"/>
  <c r="J3861" i="1"/>
  <c r="J3862" i="1"/>
  <c r="J3863" i="1"/>
  <c r="J3865" i="1"/>
  <c r="J3866" i="1"/>
  <c r="J3867" i="1"/>
  <c r="J3868" i="1"/>
  <c r="J3869" i="1"/>
  <c r="J3870" i="1"/>
  <c r="J3871" i="1"/>
  <c r="J3872" i="1"/>
  <c r="J3873" i="1"/>
  <c r="J3874" i="1"/>
  <c r="J3875" i="1"/>
  <c r="J3876" i="1"/>
  <c r="J3877" i="1"/>
  <c r="J3878" i="1"/>
  <c r="J3879" i="1"/>
  <c r="J3880" i="1"/>
  <c r="J3881" i="1"/>
  <c r="J3882" i="1"/>
  <c r="J3883" i="1"/>
  <c r="J3885" i="1"/>
  <c r="J3886" i="1"/>
  <c r="J3887" i="1"/>
  <c r="J3888" i="1"/>
  <c r="J3889" i="1"/>
  <c r="J3890" i="1"/>
  <c r="J3891" i="1"/>
  <c r="J3892" i="1"/>
  <c r="J3893" i="1"/>
  <c r="J3894" i="1"/>
  <c r="J3895" i="1"/>
  <c r="J3896" i="1"/>
  <c r="J3897" i="1"/>
  <c r="J3898" i="1"/>
  <c r="J3899" i="1"/>
  <c r="J3900" i="1"/>
  <c r="J3901" i="1"/>
  <c r="J3903" i="1"/>
  <c r="J3904" i="1"/>
  <c r="J3905" i="1"/>
  <c r="J3906" i="1"/>
  <c r="J3907" i="1"/>
  <c r="J3908" i="1"/>
  <c r="J3909" i="1"/>
  <c r="J3910" i="1"/>
  <c r="J3911" i="1"/>
  <c r="J3912" i="1"/>
  <c r="J3913" i="1"/>
  <c r="J3914" i="1"/>
  <c r="J3915" i="1"/>
  <c r="J3916" i="1"/>
  <c r="J3917" i="1"/>
  <c r="J3919" i="1"/>
  <c r="J3920" i="1"/>
  <c r="J3921" i="1"/>
  <c r="J3922" i="1"/>
  <c r="J3923" i="1"/>
  <c r="J3924" i="1"/>
  <c r="J3925" i="1"/>
  <c r="J3926" i="1"/>
  <c r="J3927" i="1"/>
  <c r="J3928" i="1"/>
  <c r="J3929" i="1"/>
  <c r="J3930" i="1"/>
  <c r="J3931" i="1"/>
  <c r="J3932" i="1"/>
  <c r="J3933" i="1"/>
  <c r="J3935" i="1"/>
  <c r="J3936" i="1"/>
  <c r="J3937" i="1"/>
  <c r="J3938" i="1"/>
  <c r="J3939" i="1"/>
  <c r="J3940" i="1"/>
  <c r="J3941" i="1"/>
  <c r="J3942" i="1"/>
  <c r="J3943" i="1"/>
  <c r="J3944" i="1"/>
  <c r="J3945" i="1"/>
  <c r="J3947" i="1"/>
  <c r="J3948" i="1"/>
  <c r="J3949" i="1"/>
  <c r="J3950" i="1"/>
  <c r="J3951" i="1"/>
  <c r="J3952" i="1"/>
  <c r="J3953" i="1"/>
  <c r="J3954" i="1"/>
  <c r="J3955" i="1"/>
  <c r="J3956" i="1"/>
  <c r="J3957" i="1"/>
  <c r="J3958" i="1"/>
  <c r="J3959" i="1"/>
  <c r="J3960" i="1"/>
  <c r="J3961" i="1"/>
  <c r="J3962" i="1"/>
  <c r="J3963" i="1"/>
  <c r="J3964" i="1"/>
  <c r="J3965" i="1"/>
  <c r="J3966" i="1"/>
  <c r="J3968" i="1"/>
  <c r="J3969" i="1"/>
  <c r="J3970" i="1"/>
  <c r="J3971" i="1"/>
  <c r="J3972" i="1"/>
  <c r="J3973" i="1"/>
  <c r="J3974" i="1"/>
  <c r="J3975" i="1"/>
  <c r="J3976" i="1"/>
  <c r="J3977" i="1"/>
  <c r="J3978" i="1"/>
  <c r="J3979" i="1"/>
  <c r="J3980" i="1"/>
  <c r="J3981" i="1"/>
  <c r="J3982" i="1"/>
  <c r="J3983" i="1"/>
  <c r="J3984" i="1"/>
  <c r="J3985" i="1"/>
  <c r="J3986" i="1"/>
  <c r="J3987" i="1"/>
  <c r="J3988" i="1"/>
  <c r="J3990" i="1"/>
  <c r="J3991" i="1"/>
  <c r="J3992" i="1"/>
  <c r="J3993" i="1"/>
  <c r="J3994" i="1"/>
  <c r="J3995" i="1"/>
  <c r="J3996" i="1"/>
  <c r="J3997" i="1"/>
  <c r="J3998" i="1"/>
  <c r="J3999" i="1"/>
  <c r="J4000" i="1"/>
  <c r="J4001" i="1"/>
  <c r="J4002" i="1"/>
  <c r="J4003" i="1"/>
  <c r="J4004" i="1"/>
  <c r="J4005" i="1"/>
  <c r="J4006" i="1"/>
  <c r="J4008" i="1"/>
  <c r="J4009" i="1"/>
  <c r="J4010" i="1"/>
  <c r="J4011" i="1"/>
  <c r="J4012" i="1"/>
  <c r="J4013" i="1"/>
  <c r="J4014" i="1"/>
  <c r="J4015" i="1"/>
  <c r="J4016" i="1"/>
  <c r="J4017" i="1"/>
  <c r="J4018" i="1"/>
  <c r="J4019" i="1"/>
  <c r="J4020" i="1"/>
  <c r="J4021" i="1"/>
  <c r="J4022" i="1"/>
  <c r="J4023" i="1"/>
  <c r="J4024" i="1"/>
  <c r="J4025" i="1"/>
  <c r="J4026" i="1"/>
  <c r="J4027" i="1"/>
  <c r="J4028" i="1"/>
  <c r="J4029" i="1"/>
  <c r="J4030" i="1"/>
  <c r="J4031" i="1"/>
  <c r="J4032" i="1"/>
  <c r="J4033" i="1"/>
  <c r="J4034" i="1"/>
  <c r="J4035" i="1"/>
  <c r="J4036" i="1"/>
  <c r="J4037" i="1"/>
  <c r="J4038" i="1"/>
  <c r="J4039" i="1"/>
  <c r="J4040" i="1"/>
  <c r="J4042" i="1"/>
  <c r="J4043" i="1"/>
  <c r="J4044" i="1"/>
  <c r="J4045" i="1"/>
  <c r="J4046" i="1"/>
  <c r="J4047" i="1"/>
  <c r="J4048" i="1"/>
  <c r="J4049" i="1"/>
  <c r="J4050" i="1"/>
  <c r="J4052" i="1"/>
  <c r="J4053" i="1"/>
  <c r="J4054" i="1"/>
  <c r="J4055" i="1"/>
  <c r="J4056" i="1"/>
  <c r="J4057" i="1"/>
  <c r="J4058" i="1"/>
  <c r="J4059" i="1"/>
  <c r="J4060" i="1"/>
  <c r="J4061" i="1"/>
  <c r="J4062" i="1"/>
  <c r="J4063" i="1"/>
  <c r="J4064" i="1"/>
  <c r="J4065" i="1"/>
  <c r="J4067" i="1"/>
  <c r="J4068" i="1"/>
  <c r="J4069" i="1"/>
  <c r="J4070" i="1"/>
  <c r="J4071" i="1"/>
  <c r="J4072" i="1"/>
  <c r="J4073" i="1"/>
  <c r="J4074" i="1"/>
  <c r="J4075" i="1"/>
  <c r="J4076" i="1"/>
  <c r="J4077" i="1"/>
  <c r="J4078" i="1"/>
  <c r="J4079" i="1"/>
  <c r="J4080" i="1"/>
  <c r="J4081" i="1"/>
  <c r="J4082" i="1"/>
  <c r="J4083" i="1"/>
  <c r="J4084" i="1"/>
  <c r="J4085" i="1"/>
  <c r="J4086" i="1"/>
  <c r="J4087" i="1"/>
  <c r="J4088" i="1"/>
  <c r="J4089" i="1"/>
  <c r="J4090" i="1"/>
  <c r="J4091" i="1"/>
  <c r="J4092" i="1"/>
  <c r="J4093" i="1"/>
  <c r="J4094" i="1"/>
  <c r="J4095" i="1"/>
  <c r="J4096" i="1"/>
  <c r="J4098" i="1"/>
  <c r="J4099" i="1"/>
  <c r="J4100" i="1"/>
  <c r="J4101" i="1"/>
  <c r="J4102" i="1"/>
  <c r="J4103" i="1"/>
  <c r="J4104" i="1"/>
  <c r="J4105" i="1"/>
  <c r="J4106" i="1"/>
  <c r="J4107" i="1"/>
  <c r="J4108" i="1"/>
  <c r="J4110" i="1"/>
  <c r="J4111" i="1"/>
  <c r="J4112" i="1"/>
  <c r="J4113" i="1"/>
  <c r="J4114" i="1"/>
  <c r="J4115" i="1"/>
  <c r="J4116" i="1"/>
  <c r="J4117" i="1"/>
  <c r="J4118" i="1"/>
  <c r="J4119" i="1"/>
  <c r="J4120" i="1"/>
  <c r="J4121" i="1"/>
  <c r="J4122" i="1"/>
  <c r="J4123" i="1"/>
  <c r="J4124" i="1"/>
  <c r="J4125" i="1"/>
  <c r="J4126" i="1"/>
  <c r="J4127" i="1"/>
  <c r="J4128" i="1"/>
  <c r="J4129" i="1"/>
  <c r="J4130" i="1"/>
  <c r="J4131" i="1"/>
  <c r="J4133" i="1"/>
  <c r="J4134" i="1"/>
  <c r="J4135" i="1"/>
  <c r="J4136" i="1"/>
  <c r="J4137" i="1"/>
  <c r="J4138" i="1"/>
  <c r="J4139" i="1"/>
  <c r="J4140" i="1"/>
  <c r="J4141" i="1"/>
  <c r="J4142" i="1"/>
  <c r="J4143" i="1"/>
  <c r="J4144" i="1"/>
  <c r="J4145" i="1"/>
  <c r="J4146" i="1"/>
  <c r="J4147" i="1"/>
  <c r="J4148" i="1"/>
  <c r="J4150" i="1"/>
  <c r="J4151" i="1"/>
  <c r="J4152" i="1"/>
  <c r="J4153" i="1"/>
  <c r="J4154" i="1"/>
  <c r="J4155" i="1"/>
  <c r="J4156" i="1"/>
  <c r="J4157" i="1"/>
  <c r="J4158" i="1"/>
  <c r="J4159" i="1"/>
  <c r="J4160" i="1"/>
  <c r="J4161" i="1"/>
  <c r="J4162" i="1"/>
  <c r="J4163" i="1"/>
  <c r="J4164" i="1"/>
  <c r="J4165" i="1"/>
  <c r="J4166" i="1"/>
  <c r="J4167" i="1"/>
  <c r="J4168" i="1"/>
  <c r="J4169" i="1"/>
  <c r="J4170" i="1"/>
  <c r="J4171" i="1"/>
  <c r="J4172" i="1"/>
  <c r="J4173" i="1"/>
  <c r="J4174" i="1"/>
  <c r="J4176" i="1"/>
  <c r="J4177" i="1"/>
  <c r="J4178" i="1"/>
  <c r="J4179" i="1"/>
  <c r="J4180" i="1"/>
  <c r="J4181" i="1"/>
  <c r="J4182" i="1"/>
  <c r="J4183" i="1"/>
  <c r="J4184" i="1"/>
  <c r="J4185" i="1"/>
  <c r="J4186" i="1"/>
  <c r="J4187" i="1"/>
  <c r="J4188" i="1"/>
  <c r="J4189" i="1"/>
  <c r="J4190" i="1"/>
  <c r="J4191" i="1"/>
  <c r="J4192" i="1"/>
  <c r="J4193" i="1"/>
  <c r="J4194" i="1"/>
  <c r="J4196" i="1"/>
  <c r="J4197" i="1"/>
  <c r="J4198" i="1"/>
  <c r="J4199" i="1"/>
  <c r="J4200" i="1"/>
  <c r="J4201" i="1"/>
  <c r="J4202" i="1"/>
  <c r="J4203" i="1"/>
  <c r="J4204" i="1"/>
  <c r="J4205" i="1"/>
  <c r="J4206" i="1"/>
  <c r="J4207" i="1"/>
  <c r="J4208" i="1"/>
  <c r="J4209" i="1"/>
  <c r="J4210" i="1"/>
  <c r="J4211" i="1"/>
  <c r="J4212" i="1"/>
  <c r="J4214" i="1"/>
  <c r="J4215" i="1"/>
  <c r="J4216" i="1"/>
  <c r="J4217" i="1"/>
  <c r="J4218" i="1"/>
  <c r="J4219" i="1"/>
  <c r="J4220" i="1"/>
  <c r="J4221" i="1"/>
  <c r="J4222" i="1"/>
  <c r="J4223" i="1"/>
  <c r="J4224" i="1"/>
  <c r="J4225" i="1"/>
  <c r="J4227" i="1"/>
  <c r="J4228" i="1"/>
  <c r="J4229" i="1"/>
  <c r="J4230" i="1"/>
  <c r="J4231" i="1"/>
  <c r="J4232" i="1"/>
  <c r="J4233" i="1"/>
  <c r="J4234" i="1"/>
  <c r="J4235" i="1"/>
  <c r="J4236" i="1"/>
  <c r="J4237" i="1"/>
  <c r="J4238" i="1"/>
  <c r="J4239" i="1"/>
  <c r="J4240" i="1"/>
  <c r="J4241" i="1"/>
  <c r="J4242" i="1"/>
  <c r="J4243" i="1"/>
  <c r="J4244" i="1"/>
  <c r="J4245" i="1"/>
  <c r="J4246" i="1"/>
  <c r="J4247" i="1"/>
  <c r="J4249" i="1"/>
  <c r="J4250" i="1"/>
  <c r="J4251" i="1"/>
  <c r="J4252" i="1"/>
  <c r="J4253" i="1"/>
  <c r="J4254" i="1"/>
  <c r="J4255" i="1"/>
  <c r="J4256" i="1"/>
  <c r="J4257" i="1"/>
  <c r="J4258" i="1"/>
  <c r="J4259" i="1"/>
  <c r="J4260" i="1"/>
  <c r="J4261" i="1"/>
  <c r="J4262" i="1"/>
  <c r="J4263" i="1"/>
  <c r="J4264" i="1"/>
  <c r="J4265" i="1"/>
  <c r="J4266" i="1"/>
  <c r="J4267" i="1"/>
  <c r="J4268" i="1"/>
  <c r="J4269" i="1"/>
  <c r="J4270" i="1"/>
  <c r="J4271" i="1"/>
  <c r="J4272" i="1"/>
  <c r="J4274" i="1"/>
  <c r="J4275" i="1"/>
  <c r="J4276" i="1"/>
  <c r="J4277" i="1"/>
  <c r="J4278" i="1"/>
  <c r="J4279" i="1"/>
  <c r="J4280" i="1"/>
  <c r="J4281" i="1"/>
  <c r="J4282" i="1"/>
  <c r="J4283" i="1"/>
  <c r="J4284" i="1"/>
  <c r="J4285" i="1"/>
  <c r="J4286" i="1"/>
  <c r="J4287" i="1"/>
  <c r="J4288" i="1"/>
  <c r="J4289" i="1"/>
  <c r="J4290" i="1"/>
  <c r="J4291" i="1"/>
  <c r="J4292" i="1"/>
  <c r="J4293" i="1"/>
  <c r="J4294" i="1"/>
  <c r="J4295" i="1"/>
  <c r="J4296" i="1"/>
  <c r="J4297" i="1"/>
  <c r="J4298" i="1"/>
  <c r="J4299" i="1"/>
  <c r="J4301" i="1"/>
  <c r="J4302" i="1"/>
  <c r="J4303" i="1"/>
  <c r="J4304" i="1"/>
  <c r="J4305" i="1"/>
  <c r="J4306" i="1"/>
  <c r="J4307" i="1"/>
  <c r="J4308" i="1"/>
  <c r="J4309" i="1"/>
  <c r="J4310" i="1"/>
  <c r="J4311" i="1"/>
  <c r="J4312" i="1"/>
  <c r="J4313" i="1"/>
  <c r="J4314" i="1"/>
  <c r="J4315" i="1"/>
  <c r="J4316" i="1"/>
  <c r="J4317" i="1"/>
  <c r="J4318" i="1"/>
  <c r="J4319" i="1"/>
  <c r="J4320" i="1"/>
  <c r="J4321" i="1"/>
  <c r="J4323" i="1"/>
  <c r="J4324" i="1"/>
  <c r="J4325" i="1"/>
  <c r="J4326" i="1"/>
  <c r="J4327" i="1"/>
  <c r="J4328" i="1"/>
  <c r="J4329" i="1"/>
  <c r="J4330" i="1"/>
  <c r="J4331" i="1"/>
  <c r="J4332" i="1"/>
  <c r="J4333" i="1"/>
  <c r="J4334" i="1"/>
  <c r="J4335" i="1"/>
  <c r="J4336" i="1"/>
  <c r="J4337" i="1"/>
  <c r="J4338" i="1"/>
  <c r="J4339" i="1"/>
  <c r="J4340" i="1"/>
  <c r="J4341" i="1"/>
  <c r="J4342" i="1"/>
  <c r="J4344" i="1"/>
  <c r="J4345" i="1"/>
  <c r="J4346" i="1"/>
  <c r="J4347" i="1"/>
  <c r="J4348" i="1"/>
  <c r="J4349" i="1"/>
  <c r="J4350" i="1"/>
  <c r="J4352" i="1"/>
  <c r="J4353" i="1"/>
  <c r="J4354" i="1"/>
  <c r="J4355" i="1"/>
  <c r="J4356" i="1"/>
  <c r="J4357" i="1"/>
  <c r="J4358" i="1"/>
  <c r="J4359" i="1"/>
  <c r="J4360" i="1"/>
  <c r="J4361" i="1"/>
  <c r="J4362" i="1"/>
  <c r="J4363" i="1"/>
  <c r="J4364" i="1"/>
  <c r="J4365" i="1"/>
  <c r="J4366" i="1"/>
  <c r="J4367" i="1"/>
  <c r="J4368" i="1"/>
  <c r="J4369" i="1"/>
  <c r="J4370" i="1"/>
  <c r="J4371" i="1"/>
  <c r="J4372" i="1"/>
  <c r="J4373" i="1"/>
  <c r="J4374" i="1"/>
  <c r="J4375" i="1"/>
  <c r="J4376" i="1"/>
  <c r="J4377" i="1"/>
  <c r="J4378" i="1"/>
  <c r="J4380" i="1"/>
  <c r="J4381" i="1"/>
  <c r="J4382" i="1"/>
  <c r="J4383" i="1"/>
  <c r="J4384" i="1"/>
  <c r="J4385" i="1"/>
  <c r="J4386" i="1"/>
  <c r="J4387" i="1"/>
  <c r="J4388" i="1"/>
  <c r="J4389" i="1"/>
  <c r="J4390" i="1"/>
  <c r="J4392" i="1"/>
  <c r="J4393" i="1"/>
  <c r="J4394" i="1"/>
  <c r="J4395" i="1"/>
  <c r="J4396" i="1"/>
  <c r="J4397" i="1"/>
  <c r="J4398" i="1"/>
  <c r="J4399" i="1"/>
  <c r="J4400" i="1"/>
  <c r="J4401" i="1"/>
  <c r="J4402" i="1"/>
  <c r="J4403" i="1"/>
  <c r="J4404" i="1"/>
  <c r="J4405" i="1"/>
  <c r="J4406" i="1"/>
  <c r="J4407" i="1"/>
  <c r="J4408" i="1"/>
  <c r="J4409" i="1"/>
  <c r="J4410" i="1"/>
  <c r="J4411" i="1"/>
  <c r="J4412" i="1"/>
  <c r="J4413" i="1"/>
  <c r="J4415" i="1"/>
  <c r="J4416" i="1"/>
  <c r="J4417" i="1"/>
  <c r="J4418" i="1"/>
  <c r="J4419" i="1"/>
  <c r="J4420" i="1"/>
  <c r="J4421" i="1"/>
  <c r="J4422" i="1"/>
  <c r="J4423" i="1"/>
  <c r="J4424" i="1"/>
  <c r="J4425" i="1"/>
  <c r="J4426" i="1"/>
  <c r="J4427" i="1"/>
  <c r="J4428" i="1"/>
  <c r="J4429" i="1"/>
  <c r="J4430" i="1"/>
  <c r="J4431" i="1"/>
  <c r="J4432" i="1"/>
  <c r="J4433" i="1"/>
  <c r="J4434" i="1"/>
  <c r="J4435" i="1"/>
  <c r="J4436" i="1"/>
  <c r="J4437" i="1"/>
  <c r="J4438" i="1"/>
  <c r="J4439" i="1"/>
  <c r="J4441" i="1"/>
  <c r="J4442" i="1"/>
  <c r="J4443" i="1"/>
  <c r="J4444" i="1"/>
  <c r="J4445" i="1"/>
  <c r="J4446" i="1"/>
  <c r="J4447" i="1"/>
  <c r="J4449" i="1"/>
  <c r="J4450" i="1"/>
  <c r="J4451" i="1"/>
  <c r="J4452" i="1"/>
  <c r="J4453" i="1"/>
  <c r="J4454" i="1"/>
  <c r="J4455" i="1"/>
  <c r="J4456" i="1"/>
  <c r="J4457" i="1"/>
  <c r="J4458" i="1"/>
  <c r="J4459" i="1"/>
  <c r="J4460" i="1"/>
  <c r="J4461" i="1"/>
  <c r="J4462" i="1"/>
  <c r="J4463" i="1"/>
  <c r="J4464" i="1"/>
  <c r="J4465" i="1"/>
  <c r="J4466" i="1"/>
  <c r="J4468" i="1"/>
  <c r="J4469" i="1"/>
  <c r="J4470" i="1"/>
  <c r="J4471" i="1"/>
  <c r="J4472" i="1"/>
  <c r="J4473" i="1"/>
  <c r="J4474" i="1"/>
  <c r="J4475" i="1"/>
  <c r="J4476" i="1"/>
  <c r="J4477" i="1"/>
  <c r="J4478" i="1"/>
  <c r="J4479" i="1"/>
  <c r="J4480" i="1"/>
  <c r="J4481" i="1"/>
  <c r="J4482" i="1"/>
  <c r="J4483" i="1"/>
  <c r="J4484" i="1"/>
  <c r="J4485" i="1"/>
  <c r="J4486" i="1"/>
  <c r="J4487" i="1"/>
  <c r="J4488" i="1"/>
  <c r="J4489" i="1"/>
  <c r="J4490" i="1"/>
  <c r="J4491" i="1"/>
  <c r="J4492" i="1"/>
  <c r="J4493" i="1"/>
  <c r="J4494" i="1"/>
  <c r="J4495" i="1"/>
  <c r="J4496" i="1"/>
  <c r="J4497" i="1"/>
  <c r="J4498" i="1"/>
  <c r="J4499" i="1"/>
  <c r="J4500" i="1"/>
  <c r="J4501" i="1"/>
  <c r="J4503" i="1"/>
  <c r="J4504" i="1"/>
  <c r="J4505" i="1"/>
  <c r="J4506" i="1"/>
  <c r="J4507" i="1"/>
  <c r="J4508" i="1"/>
  <c r="J4509" i="1"/>
  <c r="J4510" i="1"/>
  <c r="J4511" i="1"/>
  <c r="J4512" i="1"/>
  <c r="J4514" i="1"/>
  <c r="J4515" i="1"/>
  <c r="J4516" i="1"/>
  <c r="J4517" i="1"/>
  <c r="J4518" i="1"/>
  <c r="J4519" i="1"/>
  <c r="J4520" i="1"/>
  <c r="J4521" i="1"/>
  <c r="J4522" i="1"/>
  <c r="J4523" i="1"/>
  <c r="J4524" i="1"/>
  <c r="J4525" i="1"/>
  <c r="J4526" i="1"/>
  <c r="J4527" i="1"/>
  <c r="J4528" i="1"/>
  <c r="J4529" i="1"/>
  <c r="J4530" i="1"/>
  <c r="J4531" i="1"/>
  <c r="J4532" i="1"/>
  <c r="J4533" i="1"/>
  <c r="J4534" i="1"/>
  <c r="J4536" i="1"/>
  <c r="J4537" i="1"/>
  <c r="J4538" i="1"/>
  <c r="J4539" i="1"/>
  <c r="J4540" i="1"/>
  <c r="J4541" i="1"/>
  <c r="J4542" i="1"/>
  <c r="J4543" i="1"/>
  <c r="J4544" i="1"/>
  <c r="J4545" i="1"/>
  <c r="J4546" i="1"/>
  <c r="J4547" i="1"/>
  <c r="J4548" i="1"/>
  <c r="J4549" i="1"/>
  <c r="J4550" i="1"/>
  <c r="J4551" i="1"/>
  <c r="J4552" i="1"/>
  <c r="J4553" i="1"/>
  <c r="J4554" i="1"/>
  <c r="J4555" i="1"/>
  <c r="J4556" i="1"/>
  <c r="J4557" i="1"/>
  <c r="J4558" i="1"/>
  <c r="J4559" i="1"/>
  <c r="J4560" i="1"/>
  <c r="J4561" i="1"/>
  <c r="J4563" i="1"/>
  <c r="J4564" i="1"/>
  <c r="J4565" i="1"/>
  <c r="J4566" i="1"/>
  <c r="J4567" i="1"/>
  <c r="J4569" i="1"/>
  <c r="J4571" i="1"/>
  <c r="J4572" i="1"/>
  <c r="J4573" i="1"/>
  <c r="J4574" i="1"/>
  <c r="J4575" i="1"/>
  <c r="J4576" i="1"/>
  <c r="J4577" i="1"/>
  <c r="J4578" i="1"/>
  <c r="J4580" i="1"/>
  <c r="J4581" i="1"/>
  <c r="J4582" i="1"/>
  <c r="J4583" i="1"/>
  <c r="J4584" i="1"/>
  <c r="J4585" i="1"/>
  <c r="J4586" i="1"/>
  <c r="J4587" i="1"/>
  <c r="J4588" i="1"/>
  <c r="J4589" i="1"/>
  <c r="J4590" i="1"/>
  <c r="J4591" i="1"/>
  <c r="J4592" i="1"/>
  <c r="J4593" i="1"/>
  <c r="J4594" i="1"/>
  <c r="J4595" i="1"/>
  <c r="J4596" i="1"/>
  <c r="J4597" i="1"/>
  <c r="J4598" i="1"/>
  <c r="J4599" i="1"/>
  <c r="J4600" i="1"/>
  <c r="J4602" i="1"/>
  <c r="J4603" i="1"/>
  <c r="J4604" i="1"/>
  <c r="J4605" i="1"/>
  <c r="J4606" i="1"/>
  <c r="J4607" i="1"/>
  <c r="J4608" i="1"/>
  <c r="J4609" i="1"/>
  <c r="J4610" i="1"/>
  <c r="J4611" i="1"/>
  <c r="J4612" i="1"/>
  <c r="J4613" i="1"/>
  <c r="J4614" i="1"/>
  <c r="J4615" i="1"/>
  <c r="J4616" i="1"/>
  <c r="J4617" i="1"/>
  <c r="J4618" i="1"/>
  <c r="J4619" i="1"/>
  <c r="J4621" i="1"/>
  <c r="J4622" i="1"/>
  <c r="J4623" i="1"/>
  <c r="J4624" i="1"/>
  <c r="J4625" i="1"/>
  <c r="J4626" i="1"/>
  <c r="J4627" i="1"/>
  <c r="J4628" i="1"/>
  <c r="J4629" i="1"/>
  <c r="J4630" i="1"/>
  <c r="J4631" i="1"/>
  <c r="J4632" i="1"/>
  <c r="J4633" i="1"/>
  <c r="J4634" i="1"/>
  <c r="J4635" i="1"/>
  <c r="J4636" i="1"/>
  <c r="J4637" i="1"/>
  <c r="J4638" i="1"/>
  <c r="J4639" i="1"/>
  <c r="J4640" i="1"/>
  <c r="J4641" i="1"/>
  <c r="J4642" i="1"/>
  <c r="J4644" i="1"/>
  <c r="J4645" i="1"/>
  <c r="J4646" i="1"/>
  <c r="J4647" i="1"/>
  <c r="J4648" i="1"/>
  <c r="J4649" i="1"/>
  <c r="J4650" i="1"/>
  <c r="J4651" i="1"/>
  <c r="J4652" i="1"/>
  <c r="J4653" i="1"/>
  <c r="J4654" i="1"/>
  <c r="J4655" i="1"/>
  <c r="J4656" i="1"/>
  <c r="J4657" i="1"/>
  <c r="J4658" i="1"/>
  <c r="J4659" i="1"/>
  <c r="J4660" i="1"/>
  <c r="J4661" i="1"/>
  <c r="J4662" i="1"/>
  <c r="J4663" i="1"/>
  <c r="J4665" i="1"/>
  <c r="J4666" i="1"/>
  <c r="J4667" i="1"/>
  <c r="J4668" i="1"/>
  <c r="J4669" i="1"/>
  <c r="J4670" i="1"/>
  <c r="J4671" i="1"/>
  <c r="J4672" i="1"/>
  <c r="J4673" i="1"/>
  <c r="J4674" i="1"/>
  <c r="J4675" i="1"/>
  <c r="J4676" i="1"/>
  <c r="J4677" i="1"/>
  <c r="J4678" i="1"/>
  <c r="J4679" i="1"/>
  <c r="J4680" i="1"/>
  <c r="J4681" i="1"/>
  <c r="J4682" i="1"/>
  <c r="J4683" i="1"/>
  <c r="J4684" i="1"/>
  <c r="J4685" i="1"/>
  <c r="J4686" i="1"/>
  <c r="J4688" i="1"/>
  <c r="J4689" i="1"/>
  <c r="J4690" i="1"/>
  <c r="J4691" i="1"/>
  <c r="J4692" i="1"/>
  <c r="J4693" i="1"/>
  <c r="J4694" i="1"/>
  <c r="J4695" i="1"/>
  <c r="J4696" i="1"/>
  <c r="J4697" i="1"/>
  <c r="J4698" i="1"/>
  <c r="J4699" i="1"/>
  <c r="J4700" i="1"/>
  <c r="J4701" i="1"/>
  <c r="J4702" i="1"/>
  <c r="J4703" i="1"/>
  <c r="J4704" i="1"/>
  <c r="J4705" i="1"/>
  <c r="J4707" i="1"/>
  <c r="J4708" i="1"/>
  <c r="J4709" i="1"/>
  <c r="J4710" i="1"/>
  <c r="J4711" i="1"/>
  <c r="J4712" i="1"/>
  <c r="J4713" i="1"/>
  <c r="J4714" i="1"/>
  <c r="J4715" i="1"/>
  <c r="J4716" i="1"/>
  <c r="J4717" i="1"/>
  <c r="J4718" i="1"/>
  <c r="J4719" i="1"/>
  <c r="J4720" i="1"/>
  <c r="J4721" i="1"/>
  <c r="J4722" i="1"/>
  <c r="J4723" i="1"/>
  <c r="J4724" i="1"/>
  <c r="J4725" i="1"/>
  <c r="J4726" i="1"/>
  <c r="J4727" i="1"/>
  <c r="J4728" i="1"/>
  <c r="J4729" i="1"/>
  <c r="J4731" i="1"/>
  <c r="J4732" i="1"/>
  <c r="J4733" i="1"/>
  <c r="J4734" i="1"/>
  <c r="J4735" i="1"/>
  <c r="J4736" i="1"/>
  <c r="J4737" i="1"/>
  <c r="J4738" i="1"/>
  <c r="J4739" i="1"/>
  <c r="J4740" i="1"/>
  <c r="J4741" i="1"/>
  <c r="J4742" i="1"/>
  <c r="J4743" i="1"/>
  <c r="J4744" i="1"/>
  <c r="J4745" i="1"/>
  <c r="J4746" i="1"/>
  <c r="J4747" i="1"/>
  <c r="J4748" i="1"/>
  <c r="J4749" i="1"/>
  <c r="J4751" i="1"/>
  <c r="J4752" i="1"/>
  <c r="J4753" i="1"/>
  <c r="J4754" i="1"/>
  <c r="J4755" i="1"/>
  <c r="J4756" i="1"/>
  <c r="J4757" i="1"/>
  <c r="J4758" i="1"/>
  <c r="J4759" i="1"/>
  <c r="J4760" i="1"/>
  <c r="J4761" i="1"/>
  <c r="J4762" i="1"/>
  <c r="J4763" i="1"/>
  <c r="J4764" i="1"/>
  <c r="J4765" i="1"/>
  <c r="J4766" i="1"/>
  <c r="J4767" i="1"/>
  <c r="J4769" i="1"/>
  <c r="J4770" i="1"/>
  <c r="J4771" i="1"/>
  <c r="J4772" i="1"/>
  <c r="J4773" i="1"/>
  <c r="J4774" i="1"/>
  <c r="J4775" i="1"/>
  <c r="J4776" i="1"/>
  <c r="J4777" i="1"/>
  <c r="J4778" i="1"/>
  <c r="J4779" i="1"/>
  <c r="J4780" i="1"/>
  <c r="J4781" i="1"/>
  <c r="J4782" i="1"/>
  <c r="J4783" i="1"/>
  <c r="J4784" i="1"/>
  <c r="J4785" i="1"/>
  <c r="J4786" i="1"/>
  <c r="J4787" i="1"/>
  <c r="J4788" i="1"/>
  <c r="J4789" i="1"/>
  <c r="J4790" i="1"/>
  <c r="J4791" i="1"/>
  <c r="J4792" i="1"/>
  <c r="J4793" i="1"/>
  <c r="J4794" i="1"/>
  <c r="J4796" i="1"/>
  <c r="J4797" i="1"/>
  <c r="J4798" i="1"/>
  <c r="J4799" i="1"/>
  <c r="J4800" i="1"/>
  <c r="J4801" i="1"/>
  <c r="J4802" i="1"/>
  <c r="J4803" i="1"/>
  <c r="J4804" i="1"/>
  <c r="J4805" i="1"/>
  <c r="J4806" i="1"/>
  <c r="J4807" i="1"/>
  <c r="J4808" i="1"/>
  <c r="J4810" i="1"/>
  <c r="J4811" i="1"/>
  <c r="J4812" i="1"/>
  <c r="J4813" i="1"/>
  <c r="J4814" i="1"/>
  <c r="J4815" i="1"/>
  <c r="J4816" i="1"/>
  <c r="J4817" i="1"/>
  <c r="J4818" i="1"/>
  <c r="J4819" i="1"/>
  <c r="J4820" i="1"/>
  <c r="J4821" i="1"/>
  <c r="J4822" i="1"/>
  <c r="J4823" i="1"/>
  <c r="J4824" i="1"/>
  <c r="J4825" i="1"/>
  <c r="J4826" i="1"/>
  <c r="J4827" i="1"/>
  <c r="J4828" i="1"/>
  <c r="J4830" i="1"/>
  <c r="J4831" i="1"/>
  <c r="J4832" i="1"/>
  <c r="J4833" i="1"/>
  <c r="J4834" i="1"/>
  <c r="J4835" i="1"/>
  <c r="J4836" i="1"/>
  <c r="J4837" i="1"/>
  <c r="J4838" i="1"/>
  <c r="J4839" i="1"/>
  <c r="J4840" i="1"/>
  <c r="J4841" i="1"/>
  <c r="J4842" i="1"/>
  <c r="J4843" i="1"/>
  <c r="J4844" i="1"/>
  <c r="J4845" i="1"/>
  <c r="J4846" i="1"/>
  <c r="J4847" i="1"/>
  <c r="J4848" i="1"/>
  <c r="J4849" i="1"/>
  <c r="J4851" i="1"/>
  <c r="J4852" i="1"/>
  <c r="J4853" i="1"/>
  <c r="J4854" i="1"/>
  <c r="J4855" i="1"/>
  <c r="J4856" i="1"/>
  <c r="J4857" i="1"/>
  <c r="J4858" i="1"/>
  <c r="J4859" i="1"/>
  <c r="J4860" i="1"/>
  <c r="J4861" i="1"/>
  <c r="J4862" i="1"/>
  <c r="J4863" i="1"/>
  <c r="J4864" i="1"/>
  <c r="J4865" i="1"/>
  <c r="J4866" i="1"/>
  <c r="J4867" i="1"/>
  <c r="J4868" i="1"/>
  <c r="J4869" i="1"/>
  <c r="J4870" i="1"/>
  <c r="J4872" i="1"/>
  <c r="J4873" i="1"/>
  <c r="J4874" i="1"/>
  <c r="J4875" i="1"/>
  <c r="J4876" i="1"/>
  <c r="J4877" i="1"/>
  <c r="J4878" i="1"/>
  <c r="J4879" i="1"/>
  <c r="J4880" i="1"/>
  <c r="J4881" i="1"/>
  <c r="J4883" i="1"/>
  <c r="J4884" i="1"/>
  <c r="J4885" i="1"/>
  <c r="J4886" i="1"/>
  <c r="J4887" i="1"/>
  <c r="J4888" i="1"/>
  <c r="J4889" i="1"/>
  <c r="J4890" i="1"/>
  <c r="G11" i="1"/>
  <c r="G33" i="1"/>
  <c r="G44" i="1"/>
  <c r="G78" i="1"/>
  <c r="G90" i="1"/>
  <c r="G118" i="1"/>
  <c r="G136" i="1"/>
  <c r="G159" i="1"/>
  <c r="G164" i="1"/>
  <c r="G188" i="1"/>
  <c r="G204" i="1"/>
  <c r="G233" i="1"/>
  <c r="G258" i="1"/>
  <c r="G267" i="1"/>
  <c r="G288" i="1"/>
  <c r="G305" i="1"/>
  <c r="G323" i="1"/>
  <c r="G351" i="1"/>
  <c r="G363" i="1"/>
  <c r="G390" i="1"/>
  <c r="G418" i="1"/>
  <c r="G439" i="1"/>
  <c r="G455" i="1"/>
  <c r="G477" i="1"/>
  <c r="G486" i="1"/>
  <c r="G520" i="1"/>
  <c r="G529" i="1"/>
  <c r="G560" i="1"/>
  <c r="G570" i="1"/>
  <c r="G585" i="1"/>
  <c r="G608" i="1"/>
  <c r="G630" i="1"/>
  <c r="G653" i="1"/>
  <c r="G678" i="1"/>
  <c r="G695" i="1"/>
  <c r="G703" i="1"/>
  <c r="G727" i="1"/>
  <c r="G740" i="1"/>
  <c r="G770" i="1"/>
  <c r="G779" i="1"/>
  <c r="G798" i="1"/>
  <c r="G813" i="1"/>
  <c r="G831" i="1"/>
  <c r="G851" i="1"/>
  <c r="G866" i="1"/>
  <c r="G876" i="1"/>
  <c r="G901" i="1"/>
  <c r="G933" i="1"/>
  <c r="G946" i="1"/>
  <c r="G966" i="1"/>
  <c r="G978" i="1"/>
  <c r="G1004" i="1"/>
  <c r="G1032" i="1"/>
  <c r="G1053" i="1"/>
  <c r="G1068" i="1"/>
  <c r="G1086" i="1"/>
  <c r="G1100" i="1"/>
  <c r="G1119" i="1"/>
  <c r="G1148" i="1"/>
  <c r="G1162" i="1"/>
  <c r="G1185" i="1"/>
  <c r="G1199" i="1"/>
  <c r="G1232" i="1"/>
  <c r="G1248" i="1"/>
  <c r="G1257" i="1"/>
  <c r="G1279" i="1"/>
  <c r="G1312" i="1"/>
  <c r="G1315" i="1"/>
  <c r="G1347" i="1"/>
  <c r="G1370" i="1"/>
  <c r="G1391" i="1"/>
  <c r="G1410" i="1"/>
  <c r="G1428" i="1"/>
  <c r="G1446" i="1"/>
  <c r="G1457" i="1"/>
  <c r="G1481" i="1"/>
  <c r="G1509" i="1"/>
  <c r="G1523" i="1"/>
  <c r="G1551" i="1"/>
  <c r="G1569" i="1"/>
  <c r="G1580" i="1"/>
  <c r="G1586" i="1"/>
  <c r="G1605" i="1"/>
  <c r="G1615" i="1"/>
  <c r="G1628" i="1"/>
  <c r="G1653" i="1"/>
  <c r="G1683" i="1"/>
  <c r="G1703" i="1"/>
  <c r="G1721" i="1"/>
  <c r="G1744" i="1"/>
  <c r="G1766" i="1"/>
  <c r="G1786" i="1"/>
  <c r="G1796" i="1"/>
  <c r="G1826" i="1"/>
  <c r="G1842" i="1"/>
  <c r="G1853" i="1"/>
  <c r="G1874" i="1"/>
  <c r="G1889" i="1"/>
  <c r="G1914" i="1"/>
  <c r="G1932" i="1"/>
  <c r="G1949" i="1"/>
  <c r="G1968" i="1"/>
  <c r="G1993" i="1"/>
  <c r="G2011" i="1"/>
  <c r="G2029" i="1"/>
  <c r="G2049" i="1"/>
  <c r="G2085" i="1"/>
  <c r="G2096" i="1"/>
  <c r="G2120" i="1"/>
  <c r="G2135" i="1"/>
  <c r="G2160" i="1"/>
  <c r="G2181" i="1"/>
  <c r="G2202" i="1"/>
  <c r="G2211" i="1"/>
  <c r="G2231" i="1"/>
  <c r="G2264" i="1"/>
  <c r="G2268" i="1"/>
  <c r="G2300" i="1"/>
  <c r="G2326" i="1"/>
  <c r="G2335" i="1"/>
  <c r="G2352" i="1"/>
  <c r="G2361" i="1"/>
  <c r="G2378" i="1"/>
  <c r="G2405" i="1"/>
  <c r="G2422" i="1"/>
  <c r="G2444" i="1"/>
  <c r="G2467" i="1"/>
  <c r="G2481" i="1"/>
  <c r="G2500" i="1"/>
  <c r="G2507" i="1"/>
  <c r="G2512" i="1"/>
  <c r="G2545" i="1"/>
  <c r="G2556" i="1"/>
  <c r="G2574" i="1"/>
  <c r="G2600" i="1"/>
  <c r="G2623" i="1"/>
  <c r="G2634" i="1"/>
  <c r="G2653" i="1"/>
  <c r="G2686" i="1"/>
  <c r="G2707" i="1"/>
  <c r="G2727" i="1"/>
  <c r="G2737" i="1"/>
  <c r="G2763" i="1"/>
  <c r="G2782" i="1"/>
  <c r="G2807" i="1"/>
  <c r="G2813" i="1"/>
  <c r="G2835" i="1"/>
  <c r="G2858" i="1"/>
  <c r="G2873" i="1"/>
  <c r="G2901" i="1"/>
  <c r="G2919" i="1"/>
  <c r="G2941" i="1"/>
  <c r="G2958" i="1"/>
  <c r="G2972" i="1"/>
  <c r="G2998" i="1"/>
  <c r="G3014" i="1"/>
  <c r="G3033" i="1"/>
  <c r="G3051" i="1"/>
  <c r="G3072" i="1"/>
  <c r="G3090" i="1"/>
  <c r="G3102" i="1"/>
  <c r="G3129" i="1"/>
  <c r="G3145" i="1"/>
  <c r="G3155" i="1"/>
  <c r="G3176" i="1"/>
  <c r="G3202" i="1"/>
  <c r="G3222" i="1"/>
  <c r="G3236" i="1"/>
  <c r="G3256" i="1"/>
  <c r="G3285" i="1"/>
  <c r="G3298" i="1"/>
  <c r="G3320" i="1"/>
  <c r="G3349" i="1"/>
  <c r="G3365" i="1"/>
  <c r="G3379" i="1"/>
  <c r="G3395" i="1"/>
  <c r="G3428" i="1"/>
  <c r="G3445" i="1"/>
  <c r="G3470" i="1"/>
  <c r="G3476" i="1"/>
  <c r="G3508" i="1"/>
  <c r="G3514" i="1"/>
  <c r="G3521" i="1"/>
  <c r="G3539" i="1"/>
  <c r="G3558" i="1"/>
  <c r="G3582" i="1"/>
  <c r="G3598" i="1"/>
  <c r="G3611" i="1"/>
  <c r="G3636" i="1"/>
  <c r="G3651" i="1"/>
  <c r="G3673" i="1"/>
  <c r="G3702" i="1"/>
  <c r="G3722" i="1"/>
  <c r="G3741" i="1"/>
  <c r="G3757" i="1"/>
  <c r="G3766" i="1"/>
  <c r="G3792" i="1"/>
  <c r="G3818" i="1"/>
  <c r="G3826" i="1"/>
  <c r="G3864" i="1"/>
  <c r="G3884" i="1"/>
  <c r="G3902" i="1"/>
  <c r="G3918" i="1"/>
  <c r="G3934" i="1"/>
  <c r="G3946" i="1"/>
  <c r="G3967" i="1"/>
  <c r="G3989" i="1"/>
  <c r="G4007" i="1"/>
  <c r="G4041" i="1"/>
  <c r="G4051" i="1"/>
  <c r="G4066" i="1"/>
  <c r="G4097" i="1"/>
  <c r="G4109" i="1"/>
  <c r="G4132" i="1"/>
  <c r="G4149" i="1"/>
  <c r="G4175" i="1"/>
  <c r="G4195" i="1"/>
  <c r="G4213" i="1"/>
  <c r="G4226" i="1"/>
  <c r="G4248" i="1"/>
  <c r="G4273" i="1"/>
  <c r="G4300" i="1"/>
  <c r="G4322" i="1"/>
  <c r="G4343" i="1"/>
  <c r="G4351" i="1"/>
  <c r="G4379" i="1"/>
  <c r="G4391" i="1"/>
  <c r="G4414" i="1"/>
  <c r="G4440" i="1"/>
  <c r="G4448" i="1"/>
  <c r="G4467" i="1"/>
  <c r="G4502" i="1"/>
  <c r="G4513" i="1"/>
  <c r="G4535" i="1"/>
  <c r="G4562" i="1"/>
  <c r="G4568" i="1"/>
  <c r="G4570" i="1"/>
  <c r="G4579" i="1"/>
  <c r="G4601" i="1"/>
  <c r="G4620" i="1"/>
  <c r="G4643" i="1"/>
  <c r="G4664" i="1"/>
  <c r="G4687" i="1"/>
  <c r="G4706" i="1"/>
  <c r="G4730" i="1"/>
  <c r="G4750" i="1"/>
  <c r="G4768" i="1"/>
  <c r="G4795" i="1"/>
  <c r="G4809" i="1"/>
  <c r="G4829" i="1"/>
  <c r="G4850" i="1"/>
  <c r="G4871" i="1"/>
  <c r="G4882" i="1"/>
  <c r="C2" i="1"/>
  <c r="C3" i="1"/>
  <c r="C4" i="1"/>
  <c r="C5" i="1"/>
  <c r="C6" i="1"/>
  <c r="C7" i="1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7" i="1"/>
  <c r="C358" i="1"/>
  <c r="C359" i="1"/>
  <c r="C360" i="1"/>
  <c r="C361" i="1"/>
  <c r="C362" i="1"/>
  <c r="C363" i="1"/>
  <c r="C364" i="1"/>
  <c r="C365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79" i="1"/>
  <c r="C380" i="1"/>
  <c r="C381" i="1"/>
  <c r="C382" i="1"/>
  <c r="C383" i="1"/>
  <c r="C384" i="1"/>
  <c r="C385" i="1"/>
  <c r="C386" i="1"/>
  <c r="C387" i="1"/>
  <c r="C388" i="1"/>
  <c r="C389" i="1"/>
  <c r="C390" i="1"/>
  <c r="C391" i="1"/>
  <c r="C392" i="1"/>
  <c r="C393" i="1"/>
  <c r="C394" i="1"/>
  <c r="C395" i="1"/>
  <c r="C396" i="1"/>
  <c r="C397" i="1"/>
  <c r="C398" i="1"/>
  <c r="C399" i="1"/>
  <c r="C400" i="1"/>
  <c r="C401" i="1"/>
  <c r="C402" i="1"/>
  <c r="C403" i="1"/>
  <c r="C404" i="1"/>
  <c r="C405" i="1"/>
  <c r="C406" i="1"/>
  <c r="C407" i="1"/>
  <c r="C408" i="1"/>
  <c r="C409" i="1"/>
  <c r="C410" i="1"/>
  <c r="C411" i="1"/>
  <c r="C412" i="1"/>
  <c r="C413" i="1"/>
  <c r="C414" i="1"/>
  <c r="C415" i="1"/>
  <c r="C416" i="1"/>
  <c r="C417" i="1"/>
  <c r="C418" i="1"/>
  <c r="C419" i="1"/>
  <c r="C420" i="1"/>
  <c r="C421" i="1"/>
  <c r="C422" i="1"/>
  <c r="C423" i="1"/>
  <c r="C424" i="1"/>
  <c r="C425" i="1"/>
  <c r="C426" i="1"/>
  <c r="C427" i="1"/>
  <c r="C428" i="1"/>
  <c r="C429" i="1"/>
  <c r="C430" i="1"/>
  <c r="C431" i="1"/>
  <c r="C432" i="1"/>
  <c r="C433" i="1"/>
  <c r="C434" i="1"/>
  <c r="C435" i="1"/>
  <c r="C436" i="1"/>
  <c r="C437" i="1"/>
  <c r="C438" i="1"/>
  <c r="C439" i="1"/>
  <c r="C440" i="1"/>
  <c r="C441" i="1"/>
  <c r="C442" i="1"/>
  <c r="C443" i="1"/>
  <c r="C444" i="1"/>
  <c r="C445" i="1"/>
  <c r="C446" i="1"/>
  <c r="C447" i="1"/>
  <c r="C448" i="1"/>
  <c r="C449" i="1"/>
  <c r="C450" i="1"/>
  <c r="C451" i="1"/>
  <c r="C452" i="1"/>
  <c r="C453" i="1"/>
  <c r="C454" i="1"/>
  <c r="C455" i="1"/>
  <c r="C456" i="1"/>
  <c r="C457" i="1"/>
  <c r="C458" i="1"/>
  <c r="C459" i="1"/>
  <c r="C460" i="1"/>
  <c r="C461" i="1"/>
  <c r="C462" i="1"/>
  <c r="C463" i="1"/>
  <c r="C464" i="1"/>
  <c r="C465" i="1"/>
  <c r="C466" i="1"/>
  <c r="C467" i="1"/>
  <c r="C468" i="1"/>
  <c r="C469" i="1"/>
  <c r="C470" i="1"/>
  <c r="C471" i="1"/>
  <c r="C472" i="1"/>
  <c r="C473" i="1"/>
  <c r="C474" i="1"/>
  <c r="C475" i="1"/>
  <c r="C476" i="1"/>
  <c r="C477" i="1"/>
  <c r="C478" i="1"/>
  <c r="C479" i="1"/>
  <c r="C480" i="1"/>
  <c r="C481" i="1"/>
  <c r="C482" i="1"/>
  <c r="C483" i="1"/>
  <c r="C484" i="1"/>
  <c r="C485" i="1"/>
  <c r="C486" i="1"/>
  <c r="C487" i="1"/>
  <c r="C488" i="1"/>
  <c r="C489" i="1"/>
  <c r="C490" i="1"/>
  <c r="C491" i="1"/>
  <c r="C492" i="1"/>
  <c r="C493" i="1"/>
  <c r="C494" i="1"/>
  <c r="C495" i="1"/>
  <c r="C496" i="1"/>
  <c r="C497" i="1"/>
  <c r="C498" i="1"/>
  <c r="C499" i="1"/>
  <c r="C500" i="1"/>
  <c r="C501" i="1"/>
  <c r="C502" i="1"/>
  <c r="C503" i="1"/>
  <c r="C504" i="1"/>
  <c r="C505" i="1"/>
  <c r="C506" i="1"/>
  <c r="C507" i="1"/>
  <c r="C508" i="1"/>
  <c r="C509" i="1"/>
  <c r="C510" i="1"/>
  <c r="C511" i="1"/>
  <c r="C512" i="1"/>
  <c r="C513" i="1"/>
  <c r="C514" i="1"/>
  <c r="C515" i="1"/>
  <c r="C516" i="1"/>
  <c r="C517" i="1"/>
  <c r="C518" i="1"/>
  <c r="C519" i="1"/>
  <c r="C520" i="1"/>
  <c r="C521" i="1"/>
  <c r="C522" i="1"/>
  <c r="C523" i="1"/>
  <c r="C524" i="1"/>
  <c r="C525" i="1"/>
  <c r="C526" i="1"/>
  <c r="C527" i="1"/>
  <c r="C528" i="1"/>
  <c r="C529" i="1"/>
  <c r="C530" i="1"/>
  <c r="C531" i="1"/>
  <c r="C532" i="1"/>
  <c r="C533" i="1"/>
  <c r="C534" i="1"/>
  <c r="C535" i="1"/>
  <c r="C536" i="1"/>
  <c r="C537" i="1"/>
  <c r="C538" i="1"/>
  <c r="C539" i="1"/>
  <c r="C540" i="1"/>
  <c r="C541" i="1"/>
  <c r="C542" i="1"/>
  <c r="C543" i="1"/>
  <c r="C544" i="1"/>
  <c r="C545" i="1"/>
  <c r="C546" i="1"/>
  <c r="C547" i="1"/>
  <c r="C548" i="1"/>
  <c r="C549" i="1"/>
  <c r="C550" i="1"/>
  <c r="C551" i="1"/>
  <c r="C552" i="1"/>
  <c r="C553" i="1"/>
  <c r="C554" i="1"/>
  <c r="C555" i="1"/>
  <c r="C556" i="1"/>
  <c r="C557" i="1"/>
  <c r="C558" i="1"/>
  <c r="C559" i="1"/>
  <c r="C560" i="1"/>
  <c r="C561" i="1"/>
  <c r="C562" i="1"/>
  <c r="C563" i="1"/>
  <c r="C564" i="1"/>
  <c r="C565" i="1"/>
  <c r="C566" i="1"/>
  <c r="C567" i="1"/>
  <c r="C568" i="1"/>
  <c r="C569" i="1"/>
  <c r="C570" i="1"/>
  <c r="C571" i="1"/>
  <c r="C572" i="1"/>
  <c r="C573" i="1"/>
  <c r="C574" i="1"/>
  <c r="C575" i="1"/>
  <c r="C576" i="1"/>
  <c r="C577" i="1"/>
  <c r="C578" i="1"/>
  <c r="C579" i="1"/>
  <c r="C580" i="1"/>
  <c r="C581" i="1"/>
  <c r="C582" i="1"/>
  <c r="C583" i="1"/>
  <c r="C584" i="1"/>
  <c r="C585" i="1"/>
  <c r="C586" i="1"/>
  <c r="C587" i="1"/>
  <c r="C588" i="1"/>
  <c r="C589" i="1"/>
  <c r="C590" i="1"/>
  <c r="C591" i="1"/>
  <c r="C592" i="1"/>
  <c r="C593" i="1"/>
  <c r="C594" i="1"/>
  <c r="C595" i="1"/>
  <c r="C596" i="1"/>
  <c r="C597" i="1"/>
  <c r="C598" i="1"/>
  <c r="C599" i="1"/>
  <c r="C600" i="1"/>
  <c r="C601" i="1"/>
  <c r="C602" i="1"/>
  <c r="C603" i="1"/>
  <c r="C604" i="1"/>
  <c r="C605" i="1"/>
  <c r="C606" i="1"/>
  <c r="C607" i="1"/>
  <c r="C608" i="1"/>
  <c r="C609" i="1"/>
  <c r="C610" i="1"/>
  <c r="C611" i="1"/>
  <c r="C612" i="1"/>
  <c r="C613" i="1"/>
  <c r="C614" i="1"/>
  <c r="C615" i="1"/>
  <c r="C616" i="1"/>
  <c r="C617" i="1"/>
  <c r="C618" i="1"/>
  <c r="C619" i="1"/>
  <c r="C620" i="1"/>
  <c r="C621" i="1"/>
  <c r="C622" i="1"/>
  <c r="C623" i="1"/>
  <c r="C624" i="1"/>
  <c r="C625" i="1"/>
  <c r="C626" i="1"/>
  <c r="C627" i="1"/>
  <c r="C628" i="1"/>
  <c r="C629" i="1"/>
  <c r="C630" i="1"/>
  <c r="C631" i="1"/>
  <c r="C632" i="1"/>
  <c r="C633" i="1"/>
  <c r="C634" i="1"/>
  <c r="C635" i="1"/>
  <c r="C636" i="1"/>
  <c r="C637" i="1"/>
  <c r="C638" i="1"/>
  <c r="C639" i="1"/>
  <c r="C640" i="1"/>
  <c r="C641" i="1"/>
  <c r="C642" i="1"/>
  <c r="C643" i="1"/>
  <c r="C644" i="1"/>
  <c r="C645" i="1"/>
  <c r="C646" i="1"/>
  <c r="C647" i="1"/>
  <c r="C648" i="1"/>
  <c r="C649" i="1"/>
  <c r="C650" i="1"/>
  <c r="C651" i="1"/>
  <c r="C652" i="1"/>
  <c r="C653" i="1"/>
  <c r="C654" i="1"/>
  <c r="C655" i="1"/>
  <c r="C656" i="1"/>
  <c r="C657" i="1"/>
  <c r="C658" i="1"/>
  <c r="C659" i="1"/>
  <c r="C660" i="1"/>
  <c r="C661" i="1"/>
  <c r="C662" i="1"/>
  <c r="C663" i="1"/>
  <c r="C664" i="1"/>
  <c r="C665" i="1"/>
  <c r="C666" i="1"/>
  <c r="C667" i="1"/>
  <c r="C668" i="1"/>
  <c r="C669" i="1"/>
  <c r="C670" i="1"/>
  <c r="C671" i="1"/>
  <c r="C672" i="1"/>
  <c r="C673" i="1"/>
  <c r="C674" i="1"/>
  <c r="C675" i="1"/>
  <c r="C676" i="1"/>
  <c r="C677" i="1"/>
  <c r="C678" i="1"/>
  <c r="C679" i="1"/>
  <c r="C680" i="1"/>
  <c r="C681" i="1"/>
  <c r="C682" i="1"/>
  <c r="C683" i="1"/>
  <c r="C684" i="1"/>
  <c r="C685" i="1"/>
  <c r="C686" i="1"/>
  <c r="C687" i="1"/>
  <c r="C688" i="1"/>
  <c r="C689" i="1"/>
  <c r="C690" i="1"/>
  <c r="C691" i="1"/>
  <c r="C692" i="1"/>
  <c r="C693" i="1"/>
  <c r="C694" i="1"/>
  <c r="C695" i="1"/>
  <c r="C696" i="1"/>
  <c r="C697" i="1"/>
  <c r="C698" i="1"/>
  <c r="C699" i="1"/>
  <c r="C700" i="1"/>
  <c r="C701" i="1"/>
  <c r="C702" i="1"/>
  <c r="C703" i="1"/>
  <c r="C704" i="1"/>
  <c r="C705" i="1"/>
  <c r="C706" i="1"/>
  <c r="C707" i="1"/>
  <c r="C708" i="1"/>
  <c r="C709" i="1"/>
  <c r="C710" i="1"/>
  <c r="C711" i="1"/>
  <c r="C712" i="1"/>
  <c r="C713" i="1"/>
  <c r="C714" i="1"/>
  <c r="C715" i="1"/>
  <c r="C716" i="1"/>
  <c r="C717" i="1"/>
  <c r="C718" i="1"/>
  <c r="C719" i="1"/>
  <c r="C720" i="1"/>
  <c r="C721" i="1"/>
  <c r="C722" i="1"/>
  <c r="C723" i="1"/>
  <c r="C724" i="1"/>
  <c r="C725" i="1"/>
  <c r="C726" i="1"/>
  <c r="C727" i="1"/>
  <c r="C728" i="1"/>
  <c r="C729" i="1"/>
  <c r="C730" i="1"/>
  <c r="C731" i="1"/>
  <c r="C732" i="1"/>
  <c r="C733" i="1"/>
  <c r="C734" i="1"/>
  <c r="C735" i="1"/>
  <c r="C736" i="1"/>
  <c r="C737" i="1"/>
  <c r="C738" i="1"/>
  <c r="C739" i="1"/>
  <c r="C740" i="1"/>
  <c r="C741" i="1"/>
  <c r="C742" i="1"/>
  <c r="C743" i="1"/>
  <c r="C744" i="1"/>
  <c r="C745" i="1"/>
  <c r="C746" i="1"/>
  <c r="C747" i="1"/>
  <c r="C748" i="1"/>
  <c r="C749" i="1"/>
  <c r="C750" i="1"/>
  <c r="C751" i="1"/>
  <c r="C752" i="1"/>
  <c r="C753" i="1"/>
  <c r="C754" i="1"/>
  <c r="C755" i="1"/>
  <c r="C756" i="1"/>
  <c r="C757" i="1"/>
  <c r="C758" i="1"/>
  <c r="C759" i="1"/>
  <c r="C760" i="1"/>
  <c r="C761" i="1"/>
  <c r="C762" i="1"/>
  <c r="C763" i="1"/>
  <c r="C764" i="1"/>
  <c r="C765" i="1"/>
  <c r="C766" i="1"/>
  <c r="C767" i="1"/>
  <c r="C768" i="1"/>
  <c r="C769" i="1"/>
  <c r="C770" i="1"/>
  <c r="C771" i="1"/>
  <c r="C772" i="1"/>
  <c r="C773" i="1"/>
  <c r="C774" i="1"/>
  <c r="C775" i="1"/>
  <c r="C776" i="1"/>
  <c r="C777" i="1"/>
  <c r="C778" i="1"/>
  <c r="C779" i="1"/>
  <c r="C780" i="1"/>
  <c r="C781" i="1"/>
  <c r="C782" i="1"/>
  <c r="C783" i="1"/>
  <c r="C784" i="1"/>
  <c r="C785" i="1"/>
  <c r="C786" i="1"/>
  <c r="C787" i="1"/>
  <c r="C788" i="1"/>
  <c r="C789" i="1"/>
  <c r="C790" i="1"/>
  <c r="C791" i="1"/>
  <c r="C792" i="1"/>
  <c r="C793" i="1"/>
  <c r="C794" i="1"/>
  <c r="C795" i="1"/>
  <c r="C796" i="1"/>
  <c r="C797" i="1"/>
  <c r="C798" i="1"/>
  <c r="C799" i="1"/>
  <c r="C800" i="1"/>
  <c r="C801" i="1"/>
  <c r="C802" i="1"/>
  <c r="C803" i="1"/>
  <c r="C804" i="1"/>
  <c r="C805" i="1"/>
  <c r="C806" i="1"/>
  <c r="C807" i="1"/>
  <c r="C808" i="1"/>
  <c r="C809" i="1"/>
  <c r="C810" i="1"/>
  <c r="C811" i="1"/>
  <c r="C812" i="1"/>
  <c r="C813" i="1"/>
  <c r="C814" i="1"/>
  <c r="C815" i="1"/>
  <c r="C816" i="1"/>
  <c r="C817" i="1"/>
  <c r="C818" i="1"/>
  <c r="C819" i="1"/>
  <c r="C820" i="1"/>
  <c r="C821" i="1"/>
  <c r="C822" i="1"/>
  <c r="C823" i="1"/>
  <c r="C824" i="1"/>
  <c r="C825" i="1"/>
  <c r="C826" i="1"/>
  <c r="C827" i="1"/>
  <c r="C828" i="1"/>
  <c r="C829" i="1"/>
  <c r="C830" i="1"/>
  <c r="C831" i="1"/>
  <c r="C832" i="1"/>
  <c r="C833" i="1"/>
  <c r="C834" i="1"/>
  <c r="C835" i="1"/>
  <c r="C836" i="1"/>
  <c r="C837" i="1"/>
  <c r="C838" i="1"/>
  <c r="C839" i="1"/>
  <c r="C840" i="1"/>
  <c r="C841" i="1"/>
  <c r="C842" i="1"/>
  <c r="C843" i="1"/>
  <c r="C844" i="1"/>
  <c r="C845" i="1"/>
  <c r="C846" i="1"/>
  <c r="C847" i="1"/>
  <c r="C848" i="1"/>
  <c r="C849" i="1"/>
  <c r="C850" i="1"/>
  <c r="C851" i="1"/>
  <c r="C852" i="1"/>
  <c r="C853" i="1"/>
  <c r="C854" i="1"/>
  <c r="C855" i="1"/>
  <c r="C856" i="1"/>
  <c r="C857" i="1"/>
  <c r="C858" i="1"/>
  <c r="C859" i="1"/>
  <c r="C860" i="1"/>
  <c r="C861" i="1"/>
  <c r="C862" i="1"/>
  <c r="C863" i="1"/>
  <c r="C864" i="1"/>
  <c r="C865" i="1"/>
  <c r="C866" i="1"/>
  <c r="C867" i="1"/>
  <c r="C868" i="1"/>
  <c r="C869" i="1"/>
  <c r="C870" i="1"/>
  <c r="C871" i="1"/>
  <c r="C872" i="1"/>
  <c r="C873" i="1"/>
  <c r="C874" i="1"/>
  <c r="C875" i="1"/>
  <c r="C876" i="1"/>
  <c r="C877" i="1"/>
  <c r="C878" i="1"/>
  <c r="C879" i="1"/>
  <c r="C880" i="1"/>
  <c r="C881" i="1"/>
  <c r="C882" i="1"/>
  <c r="C883" i="1"/>
  <c r="C884" i="1"/>
  <c r="C885" i="1"/>
  <c r="C886" i="1"/>
  <c r="C887" i="1"/>
  <c r="C888" i="1"/>
  <c r="C889" i="1"/>
  <c r="C890" i="1"/>
  <c r="C891" i="1"/>
  <c r="C892" i="1"/>
  <c r="C893" i="1"/>
  <c r="C894" i="1"/>
  <c r="C895" i="1"/>
  <c r="C896" i="1"/>
  <c r="C897" i="1"/>
  <c r="C898" i="1"/>
  <c r="C899" i="1"/>
  <c r="C900" i="1"/>
  <c r="C901" i="1"/>
  <c r="C902" i="1"/>
  <c r="C903" i="1"/>
  <c r="C904" i="1"/>
  <c r="C905" i="1"/>
  <c r="C906" i="1"/>
  <c r="C907" i="1"/>
  <c r="C908" i="1"/>
  <c r="C909" i="1"/>
  <c r="C910" i="1"/>
  <c r="C911" i="1"/>
  <c r="C912" i="1"/>
  <c r="C913" i="1"/>
  <c r="C914" i="1"/>
  <c r="C915" i="1"/>
  <c r="C916" i="1"/>
  <c r="C917" i="1"/>
  <c r="C918" i="1"/>
  <c r="C919" i="1"/>
  <c r="C920" i="1"/>
  <c r="C921" i="1"/>
  <c r="C922" i="1"/>
  <c r="C923" i="1"/>
  <c r="C924" i="1"/>
  <c r="C925" i="1"/>
  <c r="C926" i="1"/>
  <c r="C927" i="1"/>
  <c r="C928" i="1"/>
  <c r="C929" i="1"/>
  <c r="C930" i="1"/>
  <c r="C931" i="1"/>
  <c r="C932" i="1"/>
  <c r="C933" i="1"/>
  <c r="C934" i="1"/>
  <c r="C935" i="1"/>
  <c r="C936" i="1"/>
  <c r="C937" i="1"/>
  <c r="C938" i="1"/>
  <c r="C939" i="1"/>
  <c r="C940" i="1"/>
  <c r="C941" i="1"/>
  <c r="C942" i="1"/>
  <c r="C943" i="1"/>
  <c r="C944" i="1"/>
  <c r="C945" i="1"/>
  <c r="C946" i="1"/>
  <c r="C947" i="1"/>
  <c r="C948" i="1"/>
  <c r="C949" i="1"/>
  <c r="C950" i="1"/>
  <c r="C951" i="1"/>
  <c r="C952" i="1"/>
  <c r="C953" i="1"/>
  <c r="C954" i="1"/>
  <c r="C955" i="1"/>
  <c r="C956" i="1"/>
  <c r="C957" i="1"/>
  <c r="C958" i="1"/>
  <c r="C959" i="1"/>
  <c r="C960" i="1"/>
  <c r="C961" i="1"/>
  <c r="C962" i="1"/>
  <c r="C963" i="1"/>
  <c r="C964" i="1"/>
  <c r="C965" i="1"/>
  <c r="C966" i="1"/>
  <c r="C967" i="1"/>
  <c r="C968" i="1"/>
  <c r="C969" i="1"/>
  <c r="C970" i="1"/>
  <c r="C971" i="1"/>
  <c r="C972" i="1"/>
  <c r="C973" i="1"/>
  <c r="C974" i="1"/>
  <c r="C975" i="1"/>
  <c r="C976" i="1"/>
  <c r="C977" i="1"/>
  <c r="C978" i="1"/>
  <c r="C979" i="1"/>
  <c r="C980" i="1"/>
  <c r="C981" i="1"/>
  <c r="C982" i="1"/>
  <c r="C983" i="1"/>
  <c r="C984" i="1"/>
  <c r="C985" i="1"/>
  <c r="C986" i="1"/>
  <c r="C987" i="1"/>
  <c r="C988" i="1"/>
  <c r="C989" i="1"/>
  <c r="C990" i="1"/>
  <c r="C991" i="1"/>
  <c r="C992" i="1"/>
  <c r="C993" i="1"/>
  <c r="C994" i="1"/>
  <c r="C995" i="1"/>
  <c r="C996" i="1"/>
  <c r="C997" i="1"/>
  <c r="C998" i="1"/>
  <c r="C999" i="1"/>
  <c r="C1000" i="1"/>
  <c r="C1001" i="1"/>
  <c r="C1002" i="1"/>
  <c r="C1003" i="1"/>
  <c r="C1004" i="1"/>
  <c r="C1005" i="1"/>
  <c r="C1006" i="1"/>
  <c r="C1007" i="1"/>
  <c r="C1008" i="1"/>
  <c r="C1009" i="1"/>
  <c r="C1010" i="1"/>
  <c r="C1011" i="1"/>
  <c r="C1012" i="1"/>
  <c r="C1013" i="1"/>
  <c r="C1014" i="1"/>
  <c r="C1015" i="1"/>
  <c r="C1016" i="1"/>
  <c r="C1017" i="1"/>
  <c r="C1018" i="1"/>
  <c r="C1019" i="1"/>
  <c r="C1020" i="1"/>
  <c r="C1021" i="1"/>
  <c r="C1022" i="1"/>
  <c r="C1023" i="1"/>
  <c r="C1024" i="1"/>
  <c r="C1025" i="1"/>
  <c r="C1026" i="1"/>
  <c r="C1027" i="1"/>
  <c r="C1028" i="1"/>
  <c r="C1029" i="1"/>
  <c r="C1030" i="1"/>
  <c r="C1031" i="1"/>
  <c r="C1032" i="1"/>
  <c r="C1033" i="1"/>
  <c r="C1034" i="1"/>
  <c r="C1035" i="1"/>
  <c r="C1036" i="1"/>
  <c r="C1037" i="1"/>
  <c r="C1038" i="1"/>
  <c r="C1039" i="1"/>
  <c r="C1040" i="1"/>
  <c r="C1041" i="1"/>
  <c r="C1042" i="1"/>
  <c r="C1043" i="1"/>
  <c r="C1044" i="1"/>
  <c r="C1045" i="1"/>
  <c r="C1046" i="1"/>
  <c r="C1047" i="1"/>
  <c r="C1048" i="1"/>
  <c r="C1049" i="1"/>
  <c r="C1050" i="1"/>
  <c r="C1051" i="1"/>
  <c r="C1052" i="1"/>
  <c r="C1053" i="1"/>
  <c r="C1054" i="1"/>
  <c r="C1055" i="1"/>
  <c r="C1056" i="1"/>
  <c r="C1057" i="1"/>
  <c r="C1058" i="1"/>
  <c r="C1059" i="1"/>
  <c r="C1060" i="1"/>
  <c r="C1061" i="1"/>
  <c r="C1062" i="1"/>
  <c r="C1063" i="1"/>
  <c r="C1064" i="1"/>
  <c r="C1065" i="1"/>
  <c r="C1066" i="1"/>
  <c r="C1067" i="1"/>
  <c r="C1068" i="1"/>
  <c r="C1069" i="1"/>
  <c r="C1070" i="1"/>
  <c r="C1071" i="1"/>
  <c r="C1072" i="1"/>
  <c r="C1073" i="1"/>
  <c r="C1074" i="1"/>
  <c r="C1075" i="1"/>
  <c r="C1076" i="1"/>
  <c r="C1077" i="1"/>
  <c r="C1078" i="1"/>
  <c r="C1079" i="1"/>
  <c r="C1080" i="1"/>
  <c r="C1081" i="1"/>
  <c r="C1082" i="1"/>
  <c r="C1083" i="1"/>
  <c r="C1084" i="1"/>
  <c r="C1085" i="1"/>
  <c r="C1086" i="1"/>
  <c r="C1087" i="1"/>
  <c r="C1088" i="1"/>
  <c r="C1089" i="1"/>
  <c r="C1090" i="1"/>
  <c r="C1091" i="1"/>
  <c r="C1092" i="1"/>
  <c r="C1093" i="1"/>
  <c r="C1094" i="1"/>
  <c r="C1095" i="1"/>
  <c r="C1096" i="1"/>
  <c r="C1097" i="1"/>
  <c r="C1098" i="1"/>
  <c r="C1099" i="1"/>
  <c r="C1100" i="1"/>
  <c r="C1101" i="1"/>
  <c r="C1102" i="1"/>
  <c r="C1103" i="1"/>
  <c r="C1104" i="1"/>
  <c r="C1105" i="1"/>
  <c r="C1106" i="1"/>
  <c r="C1107" i="1"/>
  <c r="C1108" i="1"/>
  <c r="C1109" i="1"/>
  <c r="C1110" i="1"/>
  <c r="C1111" i="1"/>
  <c r="C1112" i="1"/>
  <c r="C1113" i="1"/>
  <c r="C1114" i="1"/>
  <c r="C1115" i="1"/>
  <c r="C1116" i="1"/>
  <c r="C1117" i="1"/>
  <c r="C1118" i="1"/>
  <c r="C1119" i="1"/>
  <c r="C1120" i="1"/>
  <c r="C1121" i="1"/>
  <c r="C1122" i="1"/>
  <c r="C1123" i="1"/>
  <c r="C1124" i="1"/>
  <c r="C1125" i="1"/>
  <c r="C1126" i="1"/>
  <c r="C1127" i="1"/>
  <c r="C1128" i="1"/>
  <c r="C1129" i="1"/>
  <c r="C1130" i="1"/>
  <c r="C1131" i="1"/>
  <c r="C1132" i="1"/>
  <c r="C1133" i="1"/>
  <c r="C1134" i="1"/>
  <c r="C1135" i="1"/>
  <c r="C1136" i="1"/>
  <c r="C1137" i="1"/>
  <c r="C1138" i="1"/>
  <c r="C1139" i="1"/>
  <c r="C1140" i="1"/>
  <c r="C1141" i="1"/>
  <c r="C1142" i="1"/>
  <c r="C1143" i="1"/>
  <c r="C1144" i="1"/>
  <c r="C1145" i="1"/>
  <c r="C1146" i="1"/>
  <c r="C1147" i="1"/>
  <c r="C1148" i="1"/>
  <c r="C1149" i="1"/>
  <c r="C1150" i="1"/>
  <c r="C1151" i="1"/>
  <c r="C1152" i="1"/>
  <c r="C1153" i="1"/>
  <c r="C1154" i="1"/>
  <c r="C1155" i="1"/>
  <c r="C1156" i="1"/>
  <c r="C1157" i="1"/>
  <c r="C1158" i="1"/>
  <c r="C1159" i="1"/>
  <c r="C1160" i="1"/>
  <c r="C1161" i="1"/>
  <c r="C1162" i="1"/>
  <c r="C1163" i="1"/>
  <c r="C1164" i="1"/>
  <c r="C1165" i="1"/>
  <c r="C1166" i="1"/>
  <c r="C1167" i="1"/>
  <c r="C1168" i="1"/>
  <c r="C1169" i="1"/>
  <c r="C1170" i="1"/>
  <c r="C1171" i="1"/>
  <c r="C1172" i="1"/>
  <c r="C1173" i="1"/>
  <c r="C1174" i="1"/>
  <c r="C1175" i="1"/>
  <c r="C1176" i="1"/>
  <c r="C1177" i="1"/>
  <c r="C1178" i="1"/>
  <c r="C1179" i="1"/>
  <c r="C1180" i="1"/>
  <c r="C1181" i="1"/>
  <c r="C1182" i="1"/>
  <c r="C1183" i="1"/>
  <c r="C1184" i="1"/>
  <c r="C1185" i="1"/>
  <c r="C1186" i="1"/>
  <c r="C1187" i="1"/>
  <c r="C1188" i="1"/>
  <c r="C1189" i="1"/>
  <c r="C1190" i="1"/>
  <c r="C1191" i="1"/>
  <c r="C1192" i="1"/>
  <c r="C1193" i="1"/>
  <c r="C1194" i="1"/>
  <c r="C1195" i="1"/>
  <c r="C1196" i="1"/>
  <c r="C1197" i="1"/>
  <c r="C1198" i="1"/>
  <c r="C1199" i="1"/>
  <c r="C1200" i="1"/>
  <c r="C1201" i="1"/>
  <c r="C1202" i="1"/>
  <c r="C1203" i="1"/>
  <c r="C1204" i="1"/>
  <c r="C1205" i="1"/>
  <c r="C1206" i="1"/>
  <c r="C1207" i="1"/>
  <c r="C1208" i="1"/>
  <c r="C1209" i="1"/>
  <c r="C1210" i="1"/>
  <c r="C1211" i="1"/>
  <c r="C1212" i="1"/>
  <c r="C1213" i="1"/>
  <c r="C1214" i="1"/>
  <c r="C1215" i="1"/>
  <c r="C1216" i="1"/>
  <c r="C1217" i="1"/>
  <c r="C1218" i="1"/>
  <c r="C1219" i="1"/>
  <c r="C1220" i="1"/>
  <c r="C1221" i="1"/>
  <c r="C1222" i="1"/>
  <c r="C1223" i="1"/>
  <c r="C1224" i="1"/>
  <c r="C1225" i="1"/>
  <c r="C1226" i="1"/>
  <c r="C1227" i="1"/>
  <c r="C1228" i="1"/>
  <c r="C1229" i="1"/>
  <c r="C1230" i="1"/>
  <c r="C1231" i="1"/>
  <c r="C1232" i="1"/>
  <c r="C1233" i="1"/>
  <c r="C1234" i="1"/>
  <c r="C1235" i="1"/>
  <c r="C1236" i="1"/>
  <c r="C1237" i="1"/>
  <c r="C1238" i="1"/>
  <c r="C1239" i="1"/>
  <c r="C1240" i="1"/>
  <c r="C1241" i="1"/>
  <c r="C1242" i="1"/>
  <c r="C1243" i="1"/>
  <c r="C1244" i="1"/>
  <c r="C1245" i="1"/>
  <c r="C1246" i="1"/>
  <c r="C1247" i="1"/>
  <c r="C1248" i="1"/>
  <c r="C1249" i="1"/>
  <c r="C1250" i="1"/>
  <c r="C1251" i="1"/>
  <c r="C1252" i="1"/>
  <c r="C1253" i="1"/>
  <c r="C1254" i="1"/>
  <c r="C1255" i="1"/>
  <c r="C1256" i="1"/>
  <c r="C1257" i="1"/>
  <c r="C1258" i="1"/>
  <c r="C1259" i="1"/>
  <c r="C1260" i="1"/>
  <c r="C1261" i="1"/>
  <c r="C1262" i="1"/>
  <c r="C1263" i="1"/>
  <c r="C1264" i="1"/>
  <c r="C1265" i="1"/>
  <c r="C1266" i="1"/>
  <c r="C1267" i="1"/>
  <c r="C1268" i="1"/>
  <c r="C1269" i="1"/>
  <c r="C1270" i="1"/>
  <c r="C1271" i="1"/>
  <c r="C1272" i="1"/>
  <c r="C1273" i="1"/>
  <c r="C1274" i="1"/>
  <c r="C1275" i="1"/>
  <c r="C1276" i="1"/>
  <c r="C1277" i="1"/>
  <c r="C1278" i="1"/>
  <c r="C1279" i="1"/>
  <c r="C1280" i="1"/>
  <c r="C1281" i="1"/>
  <c r="C1282" i="1"/>
  <c r="C1283" i="1"/>
  <c r="C1284" i="1"/>
  <c r="C1285" i="1"/>
  <c r="C1286" i="1"/>
  <c r="C1287" i="1"/>
  <c r="C1288" i="1"/>
  <c r="C1289" i="1"/>
  <c r="C1290" i="1"/>
  <c r="C1291" i="1"/>
  <c r="C1292" i="1"/>
  <c r="C1293" i="1"/>
  <c r="C1294" i="1"/>
  <c r="C1295" i="1"/>
  <c r="C1296" i="1"/>
  <c r="C1297" i="1"/>
  <c r="C1298" i="1"/>
  <c r="C1299" i="1"/>
  <c r="C1300" i="1"/>
  <c r="C1301" i="1"/>
  <c r="C1302" i="1"/>
  <c r="C1303" i="1"/>
  <c r="C1304" i="1"/>
  <c r="C1305" i="1"/>
  <c r="C1306" i="1"/>
  <c r="C1307" i="1"/>
  <c r="C1308" i="1"/>
  <c r="C1309" i="1"/>
  <c r="C1310" i="1"/>
  <c r="C1311" i="1"/>
  <c r="C1312" i="1"/>
  <c r="C1313" i="1"/>
  <c r="C1314" i="1"/>
  <c r="C1315" i="1"/>
  <c r="C1316" i="1"/>
  <c r="C1317" i="1"/>
  <c r="C1318" i="1"/>
  <c r="C1319" i="1"/>
  <c r="C1320" i="1"/>
  <c r="C1321" i="1"/>
  <c r="C1322" i="1"/>
  <c r="C1323" i="1"/>
  <c r="C1324" i="1"/>
  <c r="C1325" i="1"/>
  <c r="C1326" i="1"/>
  <c r="C1327" i="1"/>
  <c r="C1328" i="1"/>
  <c r="C1329" i="1"/>
  <c r="C1330" i="1"/>
  <c r="C1331" i="1"/>
  <c r="C1332" i="1"/>
  <c r="C1333" i="1"/>
  <c r="C1334" i="1"/>
  <c r="C1335" i="1"/>
  <c r="C1336" i="1"/>
  <c r="C1337" i="1"/>
  <c r="C1338" i="1"/>
  <c r="C1339" i="1"/>
  <c r="C1340" i="1"/>
  <c r="C1341" i="1"/>
  <c r="C1342" i="1"/>
  <c r="C1343" i="1"/>
  <c r="C1344" i="1"/>
  <c r="C1345" i="1"/>
  <c r="C1346" i="1"/>
  <c r="C1347" i="1"/>
  <c r="C1348" i="1"/>
  <c r="C1349" i="1"/>
  <c r="C1350" i="1"/>
  <c r="C1351" i="1"/>
  <c r="C1352" i="1"/>
  <c r="C1353" i="1"/>
  <c r="C1354" i="1"/>
  <c r="C1355" i="1"/>
  <c r="C1356" i="1"/>
  <c r="C1357" i="1"/>
  <c r="C1358" i="1"/>
  <c r="C1359" i="1"/>
  <c r="C1360" i="1"/>
  <c r="C1361" i="1"/>
  <c r="C1362" i="1"/>
  <c r="C1363" i="1"/>
  <c r="C1364" i="1"/>
  <c r="C1365" i="1"/>
  <c r="C1366" i="1"/>
  <c r="C1367" i="1"/>
  <c r="C1368" i="1"/>
  <c r="C1369" i="1"/>
  <c r="C1370" i="1"/>
  <c r="C1371" i="1"/>
  <c r="C1372" i="1"/>
  <c r="C1373" i="1"/>
  <c r="C1374" i="1"/>
  <c r="C1375" i="1"/>
  <c r="C1376" i="1"/>
  <c r="C1377" i="1"/>
  <c r="C1378" i="1"/>
  <c r="C1379" i="1"/>
  <c r="C1380" i="1"/>
  <c r="C1381" i="1"/>
  <c r="C1382" i="1"/>
  <c r="C1383" i="1"/>
  <c r="C1384" i="1"/>
  <c r="C1385" i="1"/>
  <c r="C1386" i="1"/>
  <c r="C1387" i="1"/>
  <c r="C1388" i="1"/>
  <c r="C1389" i="1"/>
  <c r="C1390" i="1"/>
  <c r="C1391" i="1"/>
  <c r="C1392" i="1"/>
  <c r="C1393" i="1"/>
  <c r="C1394" i="1"/>
  <c r="C1395" i="1"/>
  <c r="C1396" i="1"/>
  <c r="C1397" i="1"/>
  <c r="C1398" i="1"/>
  <c r="C1399" i="1"/>
  <c r="C1400" i="1"/>
  <c r="C1401" i="1"/>
  <c r="C1402" i="1"/>
  <c r="C1403" i="1"/>
  <c r="C1404" i="1"/>
  <c r="C1405" i="1"/>
  <c r="C1406" i="1"/>
  <c r="C1407" i="1"/>
  <c r="C1408" i="1"/>
  <c r="C1409" i="1"/>
  <c r="C1410" i="1"/>
  <c r="C1411" i="1"/>
  <c r="C1412" i="1"/>
  <c r="C1413" i="1"/>
  <c r="C1414" i="1"/>
  <c r="C1415" i="1"/>
  <c r="C1416" i="1"/>
  <c r="C1417" i="1"/>
  <c r="C1418" i="1"/>
  <c r="C1419" i="1"/>
  <c r="C1420" i="1"/>
  <c r="C1421" i="1"/>
  <c r="C1422" i="1"/>
  <c r="C1423" i="1"/>
  <c r="C1424" i="1"/>
  <c r="C1425" i="1"/>
  <c r="C1426" i="1"/>
  <c r="C1427" i="1"/>
  <c r="C1428" i="1"/>
  <c r="C1429" i="1"/>
  <c r="C1430" i="1"/>
  <c r="C1431" i="1"/>
  <c r="C1432" i="1"/>
  <c r="C1433" i="1"/>
  <c r="C1434" i="1"/>
  <c r="C1435" i="1"/>
  <c r="C1436" i="1"/>
  <c r="C1437" i="1"/>
  <c r="C1438" i="1"/>
  <c r="C1439" i="1"/>
  <c r="C1440" i="1"/>
  <c r="C1441" i="1"/>
  <c r="C1442" i="1"/>
  <c r="C1443" i="1"/>
  <c r="C1444" i="1"/>
  <c r="C1445" i="1"/>
  <c r="C1446" i="1"/>
  <c r="C1447" i="1"/>
  <c r="C1448" i="1"/>
  <c r="C1449" i="1"/>
  <c r="C1450" i="1"/>
  <c r="C1451" i="1"/>
  <c r="C1452" i="1"/>
  <c r="C1453" i="1"/>
  <c r="C1454" i="1"/>
  <c r="C1455" i="1"/>
  <c r="C1456" i="1"/>
  <c r="C1457" i="1"/>
  <c r="C1458" i="1"/>
  <c r="C1459" i="1"/>
  <c r="C1460" i="1"/>
  <c r="C1461" i="1"/>
  <c r="C1462" i="1"/>
  <c r="C1463" i="1"/>
  <c r="C1464" i="1"/>
  <c r="C1465" i="1"/>
  <c r="C1466" i="1"/>
  <c r="C1467" i="1"/>
  <c r="C1468" i="1"/>
  <c r="C1469" i="1"/>
  <c r="C1470" i="1"/>
  <c r="C1471" i="1"/>
  <c r="C1472" i="1"/>
  <c r="C1473" i="1"/>
  <c r="C1474" i="1"/>
  <c r="C1475" i="1"/>
  <c r="C1476" i="1"/>
  <c r="C1477" i="1"/>
  <c r="C1478" i="1"/>
  <c r="C1479" i="1"/>
  <c r="C1480" i="1"/>
  <c r="C1481" i="1"/>
  <c r="C1482" i="1"/>
  <c r="C1483" i="1"/>
  <c r="C1484" i="1"/>
  <c r="C1485" i="1"/>
  <c r="C1486" i="1"/>
  <c r="C1487" i="1"/>
  <c r="C1488" i="1"/>
  <c r="C1489" i="1"/>
  <c r="C1490" i="1"/>
  <c r="C1491" i="1"/>
  <c r="C1492" i="1"/>
  <c r="C1493" i="1"/>
  <c r="C1494" i="1"/>
  <c r="C1495" i="1"/>
  <c r="C1496" i="1"/>
  <c r="C1497" i="1"/>
  <c r="C1498" i="1"/>
  <c r="C1499" i="1"/>
  <c r="C1500" i="1"/>
  <c r="C1501" i="1"/>
  <c r="C1502" i="1"/>
  <c r="C1503" i="1"/>
  <c r="C1504" i="1"/>
  <c r="C1505" i="1"/>
  <c r="C1506" i="1"/>
  <c r="C1507" i="1"/>
  <c r="C1508" i="1"/>
  <c r="C1509" i="1"/>
  <c r="C1510" i="1"/>
  <c r="C1511" i="1"/>
  <c r="C1512" i="1"/>
  <c r="C1513" i="1"/>
  <c r="C1514" i="1"/>
  <c r="C1515" i="1"/>
  <c r="C1516" i="1"/>
  <c r="C1517" i="1"/>
  <c r="C1518" i="1"/>
  <c r="C1519" i="1"/>
  <c r="C1520" i="1"/>
  <c r="C1521" i="1"/>
  <c r="C1522" i="1"/>
  <c r="C1523" i="1"/>
  <c r="C1524" i="1"/>
  <c r="C1525" i="1"/>
  <c r="C1526" i="1"/>
  <c r="C1527" i="1"/>
  <c r="C1528" i="1"/>
  <c r="C1529" i="1"/>
  <c r="C1530" i="1"/>
  <c r="C1531" i="1"/>
  <c r="C1532" i="1"/>
  <c r="C1533" i="1"/>
  <c r="C1534" i="1"/>
  <c r="C1535" i="1"/>
  <c r="C1536" i="1"/>
  <c r="C1537" i="1"/>
  <c r="C1538" i="1"/>
  <c r="C1539" i="1"/>
  <c r="C1540" i="1"/>
  <c r="C1541" i="1"/>
  <c r="C1542" i="1"/>
  <c r="C1543" i="1"/>
  <c r="C1544" i="1"/>
  <c r="C1545" i="1"/>
  <c r="C1546" i="1"/>
  <c r="C1547" i="1"/>
  <c r="C1548" i="1"/>
  <c r="C1549" i="1"/>
  <c r="C1550" i="1"/>
  <c r="C1551" i="1"/>
  <c r="C1552" i="1"/>
  <c r="C1553" i="1"/>
  <c r="C1554" i="1"/>
  <c r="C1555" i="1"/>
  <c r="C1556" i="1"/>
  <c r="C1557" i="1"/>
  <c r="C1558" i="1"/>
  <c r="C1559" i="1"/>
  <c r="C1560" i="1"/>
  <c r="C1561" i="1"/>
  <c r="C1562" i="1"/>
  <c r="C1563" i="1"/>
  <c r="C1564" i="1"/>
  <c r="C1565" i="1"/>
  <c r="C1566" i="1"/>
  <c r="C1567" i="1"/>
  <c r="C1568" i="1"/>
  <c r="C1569" i="1"/>
  <c r="C1570" i="1"/>
  <c r="C1571" i="1"/>
  <c r="C1572" i="1"/>
  <c r="C1573" i="1"/>
  <c r="C1574" i="1"/>
  <c r="C1575" i="1"/>
  <c r="C1576" i="1"/>
  <c r="C1577" i="1"/>
  <c r="C1578" i="1"/>
  <c r="C1579" i="1"/>
  <c r="C1580" i="1"/>
  <c r="C1581" i="1"/>
  <c r="C1582" i="1"/>
  <c r="C1583" i="1"/>
  <c r="C1584" i="1"/>
  <c r="C1585" i="1"/>
  <c r="C1586" i="1"/>
  <c r="C1587" i="1"/>
  <c r="C1588" i="1"/>
  <c r="C1589" i="1"/>
  <c r="C1590" i="1"/>
  <c r="C1591" i="1"/>
  <c r="C1592" i="1"/>
  <c r="C1593" i="1"/>
  <c r="C1594" i="1"/>
  <c r="C1595" i="1"/>
  <c r="C1596" i="1"/>
  <c r="C1597" i="1"/>
  <c r="C1598" i="1"/>
  <c r="C1599" i="1"/>
  <c r="C1600" i="1"/>
  <c r="C1601" i="1"/>
  <c r="C1602" i="1"/>
  <c r="C1603" i="1"/>
  <c r="C1604" i="1"/>
  <c r="C1605" i="1"/>
  <c r="C1606" i="1"/>
  <c r="C1607" i="1"/>
  <c r="C1608" i="1"/>
  <c r="C1609" i="1"/>
  <c r="C1610" i="1"/>
  <c r="C1611" i="1"/>
  <c r="C1612" i="1"/>
  <c r="C1613" i="1"/>
  <c r="C1614" i="1"/>
  <c r="C1615" i="1"/>
  <c r="C1616" i="1"/>
  <c r="C1617" i="1"/>
  <c r="C1618" i="1"/>
  <c r="C1619" i="1"/>
  <c r="C1620" i="1"/>
  <c r="C1621" i="1"/>
  <c r="C1622" i="1"/>
  <c r="C1623" i="1"/>
  <c r="C1624" i="1"/>
  <c r="C1625" i="1"/>
  <c r="C1626" i="1"/>
  <c r="C1627" i="1"/>
  <c r="C1628" i="1"/>
  <c r="C1629" i="1"/>
  <c r="C1630" i="1"/>
  <c r="C1631" i="1"/>
  <c r="C1632" i="1"/>
  <c r="C1633" i="1"/>
  <c r="C1634" i="1"/>
  <c r="C1635" i="1"/>
  <c r="C1636" i="1"/>
  <c r="C1637" i="1"/>
  <c r="C1638" i="1"/>
  <c r="C1639" i="1"/>
  <c r="C1640" i="1"/>
  <c r="C1641" i="1"/>
  <c r="C1642" i="1"/>
  <c r="C1643" i="1"/>
  <c r="C1644" i="1"/>
  <c r="C1645" i="1"/>
  <c r="C1646" i="1"/>
  <c r="C1647" i="1"/>
  <c r="C1648" i="1"/>
  <c r="C1649" i="1"/>
  <c r="C1650" i="1"/>
  <c r="C1651" i="1"/>
  <c r="C1652" i="1"/>
  <c r="C1653" i="1"/>
  <c r="C1654" i="1"/>
  <c r="C1655" i="1"/>
  <c r="C1656" i="1"/>
  <c r="C1657" i="1"/>
  <c r="C1658" i="1"/>
  <c r="C1659" i="1"/>
  <c r="C1660" i="1"/>
  <c r="C1661" i="1"/>
  <c r="C1662" i="1"/>
  <c r="C1663" i="1"/>
  <c r="C1664" i="1"/>
  <c r="C1665" i="1"/>
  <c r="C1666" i="1"/>
  <c r="C1667" i="1"/>
  <c r="C1668" i="1"/>
  <c r="C1669" i="1"/>
  <c r="C1670" i="1"/>
  <c r="C1671" i="1"/>
  <c r="C1672" i="1"/>
  <c r="C1673" i="1"/>
  <c r="C1674" i="1"/>
  <c r="C1675" i="1"/>
  <c r="C1676" i="1"/>
  <c r="C1677" i="1"/>
  <c r="C1678" i="1"/>
  <c r="C1679" i="1"/>
  <c r="C1680" i="1"/>
  <c r="C1681" i="1"/>
  <c r="C1682" i="1"/>
  <c r="C1683" i="1"/>
  <c r="C1684" i="1"/>
  <c r="C1685" i="1"/>
  <c r="C1686" i="1"/>
  <c r="C1687" i="1"/>
  <c r="C1688" i="1"/>
  <c r="C1689" i="1"/>
  <c r="C1690" i="1"/>
  <c r="C1691" i="1"/>
  <c r="C1692" i="1"/>
  <c r="C1693" i="1"/>
  <c r="C1694" i="1"/>
  <c r="C1695" i="1"/>
  <c r="C1696" i="1"/>
  <c r="C1697" i="1"/>
  <c r="C1698" i="1"/>
  <c r="C1699" i="1"/>
  <c r="C1700" i="1"/>
  <c r="C1701" i="1"/>
  <c r="C1702" i="1"/>
  <c r="C1703" i="1"/>
  <c r="C1704" i="1"/>
  <c r="C1705" i="1"/>
  <c r="C1706" i="1"/>
  <c r="C1707" i="1"/>
  <c r="C1708" i="1"/>
  <c r="C1709" i="1"/>
  <c r="C1710" i="1"/>
  <c r="C1711" i="1"/>
  <c r="C1712" i="1"/>
  <c r="C1713" i="1"/>
  <c r="C1714" i="1"/>
  <c r="C1715" i="1"/>
  <c r="C1716" i="1"/>
  <c r="C1717" i="1"/>
  <c r="C1718" i="1"/>
  <c r="C1719" i="1"/>
  <c r="C1720" i="1"/>
  <c r="C1721" i="1"/>
  <c r="C1722" i="1"/>
  <c r="C1723" i="1"/>
  <c r="C1724" i="1"/>
  <c r="C1725" i="1"/>
  <c r="C1726" i="1"/>
  <c r="C1727" i="1"/>
  <c r="C1728" i="1"/>
  <c r="C1729" i="1"/>
  <c r="C1730" i="1"/>
  <c r="C1731" i="1"/>
  <c r="C1732" i="1"/>
  <c r="C1733" i="1"/>
  <c r="C1734" i="1"/>
  <c r="C1735" i="1"/>
  <c r="C1736" i="1"/>
  <c r="C1737" i="1"/>
  <c r="C1738" i="1"/>
  <c r="C1739" i="1"/>
  <c r="C1740" i="1"/>
  <c r="C1741" i="1"/>
  <c r="C1742" i="1"/>
  <c r="C1743" i="1"/>
  <c r="C1744" i="1"/>
  <c r="C1745" i="1"/>
  <c r="C1746" i="1"/>
  <c r="C1747" i="1"/>
  <c r="C1748" i="1"/>
  <c r="C1749" i="1"/>
  <c r="C1750" i="1"/>
  <c r="C1751" i="1"/>
  <c r="C1752" i="1"/>
  <c r="C1753" i="1"/>
  <c r="C1754" i="1"/>
  <c r="C1755" i="1"/>
  <c r="C1756" i="1"/>
  <c r="C1757" i="1"/>
  <c r="C1758" i="1"/>
  <c r="C1759" i="1"/>
  <c r="C1760" i="1"/>
  <c r="C1761" i="1"/>
  <c r="C1762" i="1"/>
  <c r="C1763" i="1"/>
  <c r="C1764" i="1"/>
  <c r="C1765" i="1"/>
  <c r="C1766" i="1"/>
  <c r="C1767" i="1"/>
  <c r="C1768" i="1"/>
  <c r="C1769" i="1"/>
  <c r="C1770" i="1"/>
  <c r="C1771" i="1"/>
  <c r="C1772" i="1"/>
  <c r="C1773" i="1"/>
  <c r="C1774" i="1"/>
  <c r="C1775" i="1"/>
  <c r="C1776" i="1"/>
  <c r="C1777" i="1"/>
  <c r="C1778" i="1"/>
  <c r="C1779" i="1"/>
  <c r="C1780" i="1"/>
  <c r="C1781" i="1"/>
  <c r="C1782" i="1"/>
  <c r="C1783" i="1"/>
  <c r="C1784" i="1"/>
  <c r="C1785" i="1"/>
  <c r="C1786" i="1"/>
  <c r="C1787" i="1"/>
  <c r="C1788" i="1"/>
  <c r="C1789" i="1"/>
  <c r="C1790" i="1"/>
  <c r="C1791" i="1"/>
  <c r="C1792" i="1"/>
  <c r="C1793" i="1"/>
  <c r="C1794" i="1"/>
  <c r="C1795" i="1"/>
  <c r="C1796" i="1"/>
  <c r="C1797" i="1"/>
  <c r="C1798" i="1"/>
  <c r="C1799" i="1"/>
  <c r="C1800" i="1"/>
  <c r="C1801" i="1"/>
  <c r="C1802" i="1"/>
  <c r="C1803" i="1"/>
  <c r="C1804" i="1"/>
  <c r="C1805" i="1"/>
  <c r="C1806" i="1"/>
  <c r="C1807" i="1"/>
  <c r="C1808" i="1"/>
  <c r="C1809" i="1"/>
  <c r="C1810" i="1"/>
  <c r="C1811" i="1"/>
  <c r="C1812" i="1"/>
  <c r="C1813" i="1"/>
  <c r="C1814" i="1"/>
  <c r="C1815" i="1"/>
  <c r="C1816" i="1"/>
  <c r="C1817" i="1"/>
  <c r="C1818" i="1"/>
  <c r="C1819" i="1"/>
  <c r="C1820" i="1"/>
  <c r="C1821" i="1"/>
  <c r="C1822" i="1"/>
  <c r="C1823" i="1"/>
  <c r="C1824" i="1"/>
  <c r="C1825" i="1"/>
  <c r="C1826" i="1"/>
  <c r="C1827" i="1"/>
  <c r="C1828" i="1"/>
  <c r="C1829" i="1"/>
  <c r="C1830" i="1"/>
  <c r="C1831" i="1"/>
  <c r="C1832" i="1"/>
  <c r="C1833" i="1"/>
  <c r="C1834" i="1"/>
  <c r="C1835" i="1"/>
  <c r="C1836" i="1"/>
  <c r="C1837" i="1"/>
  <c r="C1838" i="1"/>
  <c r="C1839" i="1"/>
  <c r="C1840" i="1"/>
  <c r="C1841" i="1"/>
  <c r="C1842" i="1"/>
  <c r="C1843" i="1"/>
  <c r="C1844" i="1"/>
  <c r="C1845" i="1"/>
  <c r="C1846" i="1"/>
  <c r="C1847" i="1"/>
  <c r="C1848" i="1"/>
  <c r="C1849" i="1"/>
  <c r="C1850" i="1"/>
  <c r="C1851" i="1"/>
  <c r="C1852" i="1"/>
  <c r="C1853" i="1"/>
  <c r="C1854" i="1"/>
  <c r="C1855" i="1"/>
  <c r="C1856" i="1"/>
  <c r="C1857" i="1"/>
  <c r="C1858" i="1"/>
  <c r="C1859" i="1"/>
  <c r="C1860" i="1"/>
  <c r="C1861" i="1"/>
  <c r="C1862" i="1"/>
  <c r="C1863" i="1"/>
  <c r="C1864" i="1"/>
  <c r="C1865" i="1"/>
  <c r="C1866" i="1"/>
  <c r="C1867" i="1"/>
  <c r="C1868" i="1"/>
  <c r="C1869" i="1"/>
  <c r="C1870" i="1"/>
  <c r="C1871" i="1"/>
  <c r="C1872" i="1"/>
  <c r="C1873" i="1"/>
  <c r="C1874" i="1"/>
  <c r="C1875" i="1"/>
  <c r="C1876" i="1"/>
  <c r="C1877" i="1"/>
  <c r="C1878" i="1"/>
  <c r="C1879" i="1"/>
  <c r="C1880" i="1"/>
  <c r="C1881" i="1"/>
  <c r="C1882" i="1"/>
  <c r="C1883" i="1"/>
  <c r="C1884" i="1"/>
  <c r="C1885" i="1"/>
  <c r="C1886" i="1"/>
  <c r="C1887" i="1"/>
  <c r="C1888" i="1"/>
  <c r="C1889" i="1"/>
  <c r="C1890" i="1"/>
  <c r="C1891" i="1"/>
  <c r="C1892" i="1"/>
  <c r="C1893" i="1"/>
  <c r="C1894" i="1"/>
  <c r="C1895" i="1"/>
  <c r="C1896" i="1"/>
  <c r="C1897" i="1"/>
  <c r="C1898" i="1"/>
  <c r="C1899" i="1"/>
  <c r="C1900" i="1"/>
  <c r="C1901" i="1"/>
  <c r="C1902" i="1"/>
  <c r="C1903" i="1"/>
  <c r="C1904" i="1"/>
  <c r="C1905" i="1"/>
  <c r="C1906" i="1"/>
  <c r="C1907" i="1"/>
  <c r="C1908" i="1"/>
  <c r="C1909" i="1"/>
  <c r="C1910" i="1"/>
  <c r="C1911" i="1"/>
  <c r="C1912" i="1"/>
  <c r="C1913" i="1"/>
  <c r="C1914" i="1"/>
  <c r="C1915" i="1"/>
  <c r="C1916" i="1"/>
  <c r="C1917" i="1"/>
  <c r="C1918" i="1"/>
  <c r="C1919" i="1"/>
  <c r="C1920" i="1"/>
  <c r="C1921" i="1"/>
  <c r="C1922" i="1"/>
  <c r="C1923" i="1"/>
  <c r="C1924" i="1"/>
  <c r="C1925" i="1"/>
  <c r="C1926" i="1"/>
  <c r="C1927" i="1"/>
  <c r="C1928" i="1"/>
  <c r="C1929" i="1"/>
  <c r="C1930" i="1"/>
  <c r="C1931" i="1"/>
  <c r="C1932" i="1"/>
  <c r="C1933" i="1"/>
  <c r="C1934" i="1"/>
  <c r="C1935" i="1"/>
  <c r="C1936" i="1"/>
  <c r="C1937" i="1"/>
  <c r="C1938" i="1"/>
  <c r="C1939" i="1"/>
  <c r="C1940" i="1"/>
  <c r="C1941" i="1"/>
  <c r="C1942" i="1"/>
  <c r="C1943" i="1"/>
  <c r="C1944" i="1"/>
  <c r="C1945" i="1"/>
  <c r="C1946" i="1"/>
  <c r="C1947" i="1"/>
  <c r="C1948" i="1"/>
  <c r="C1949" i="1"/>
  <c r="C1950" i="1"/>
  <c r="C1951" i="1"/>
  <c r="C1952" i="1"/>
  <c r="C1953" i="1"/>
  <c r="C1954" i="1"/>
  <c r="C1955" i="1"/>
  <c r="C1956" i="1"/>
  <c r="C1957" i="1"/>
  <c r="C1958" i="1"/>
  <c r="C1959" i="1"/>
  <c r="C1960" i="1"/>
  <c r="C1961" i="1"/>
  <c r="C1962" i="1"/>
  <c r="C1963" i="1"/>
  <c r="C1964" i="1"/>
  <c r="C1965" i="1"/>
  <c r="C1966" i="1"/>
  <c r="C1967" i="1"/>
  <c r="C1968" i="1"/>
  <c r="C1969" i="1"/>
  <c r="C1970" i="1"/>
  <c r="C1971" i="1"/>
  <c r="C1972" i="1"/>
  <c r="C1973" i="1"/>
  <c r="C1974" i="1"/>
  <c r="C1975" i="1"/>
  <c r="C1976" i="1"/>
  <c r="C1977" i="1"/>
  <c r="C1978" i="1"/>
  <c r="C1979" i="1"/>
  <c r="C1980" i="1"/>
  <c r="C1981" i="1"/>
  <c r="C1982" i="1"/>
  <c r="C1983" i="1"/>
  <c r="C1984" i="1"/>
  <c r="C1985" i="1"/>
  <c r="C1986" i="1"/>
  <c r="C1987" i="1"/>
  <c r="C1988" i="1"/>
  <c r="C1989" i="1"/>
  <c r="C1990" i="1"/>
  <c r="C1991" i="1"/>
  <c r="C1992" i="1"/>
  <c r="C1993" i="1"/>
  <c r="C1994" i="1"/>
  <c r="C1995" i="1"/>
  <c r="C1996" i="1"/>
  <c r="C1997" i="1"/>
  <c r="C1998" i="1"/>
  <c r="C1999" i="1"/>
  <c r="C2000" i="1"/>
  <c r="C2001" i="1"/>
  <c r="C2002" i="1"/>
  <c r="C2003" i="1"/>
  <c r="C2004" i="1"/>
  <c r="C2005" i="1"/>
  <c r="C2006" i="1"/>
  <c r="C2007" i="1"/>
  <c r="C2008" i="1"/>
  <c r="C2009" i="1"/>
  <c r="C2010" i="1"/>
  <c r="C2011" i="1"/>
  <c r="C2012" i="1"/>
  <c r="C2013" i="1"/>
  <c r="C2014" i="1"/>
  <c r="C2015" i="1"/>
  <c r="C2016" i="1"/>
  <c r="C2017" i="1"/>
  <c r="C2018" i="1"/>
  <c r="C2019" i="1"/>
  <c r="C2020" i="1"/>
  <c r="C2021" i="1"/>
  <c r="C2022" i="1"/>
  <c r="C2023" i="1"/>
  <c r="C2024" i="1"/>
  <c r="C2025" i="1"/>
  <c r="C2026" i="1"/>
  <c r="C2027" i="1"/>
  <c r="C2028" i="1"/>
  <c r="C2029" i="1"/>
  <c r="C2030" i="1"/>
  <c r="C2031" i="1"/>
  <c r="C2032" i="1"/>
  <c r="C2033" i="1"/>
  <c r="C2034" i="1"/>
  <c r="C2035" i="1"/>
  <c r="C2036" i="1"/>
  <c r="C2037" i="1"/>
  <c r="C2038" i="1"/>
  <c r="C2039" i="1"/>
  <c r="C2040" i="1"/>
  <c r="C2041" i="1"/>
  <c r="C2042" i="1"/>
  <c r="C2043" i="1"/>
  <c r="C2044" i="1"/>
  <c r="C2045" i="1"/>
  <c r="C2046" i="1"/>
  <c r="C2047" i="1"/>
  <c r="C2048" i="1"/>
  <c r="C2049" i="1"/>
  <c r="C2050" i="1"/>
  <c r="C2051" i="1"/>
  <c r="C2052" i="1"/>
  <c r="C2053" i="1"/>
  <c r="C2054" i="1"/>
  <c r="C2055" i="1"/>
  <c r="C2056" i="1"/>
  <c r="C2057" i="1"/>
  <c r="C2058" i="1"/>
  <c r="C2059" i="1"/>
  <c r="C2060" i="1"/>
  <c r="C2061" i="1"/>
  <c r="C2062" i="1"/>
  <c r="C2063" i="1"/>
  <c r="C2064" i="1"/>
  <c r="C2065" i="1"/>
  <c r="C2066" i="1"/>
  <c r="C2067" i="1"/>
  <c r="C2068" i="1"/>
  <c r="C2069" i="1"/>
  <c r="C2070" i="1"/>
  <c r="C2071" i="1"/>
  <c r="C2072" i="1"/>
  <c r="C2073" i="1"/>
  <c r="C2074" i="1"/>
  <c r="C2075" i="1"/>
  <c r="C2076" i="1"/>
  <c r="C2077" i="1"/>
  <c r="C2078" i="1"/>
  <c r="C2079" i="1"/>
  <c r="C2080" i="1"/>
  <c r="C2081" i="1"/>
  <c r="C2082" i="1"/>
  <c r="C2083" i="1"/>
  <c r="C2084" i="1"/>
  <c r="C2085" i="1"/>
  <c r="C2086" i="1"/>
  <c r="C2087" i="1"/>
  <c r="C2088" i="1"/>
  <c r="C2089" i="1"/>
  <c r="C2090" i="1"/>
  <c r="C2091" i="1"/>
  <c r="C2092" i="1"/>
  <c r="C2093" i="1"/>
  <c r="C2094" i="1"/>
  <c r="C2095" i="1"/>
  <c r="C2096" i="1"/>
  <c r="C2097" i="1"/>
  <c r="C2098" i="1"/>
  <c r="C2099" i="1"/>
  <c r="C2100" i="1"/>
  <c r="C2101" i="1"/>
  <c r="C2102" i="1"/>
  <c r="C2103" i="1"/>
  <c r="C2104" i="1"/>
  <c r="C2105" i="1"/>
  <c r="C2106" i="1"/>
  <c r="C2107" i="1"/>
  <c r="C2108" i="1"/>
  <c r="C2109" i="1"/>
  <c r="C2110" i="1"/>
  <c r="C2111" i="1"/>
  <c r="C2112" i="1"/>
  <c r="C2113" i="1"/>
  <c r="C2114" i="1"/>
  <c r="C2115" i="1"/>
  <c r="C2116" i="1"/>
  <c r="C2117" i="1"/>
  <c r="C2118" i="1"/>
  <c r="C2119" i="1"/>
  <c r="C2120" i="1"/>
  <c r="C2121" i="1"/>
  <c r="C2122" i="1"/>
  <c r="C2123" i="1"/>
  <c r="C2124" i="1"/>
  <c r="C2125" i="1"/>
  <c r="C2126" i="1"/>
  <c r="C2127" i="1"/>
  <c r="C2128" i="1"/>
  <c r="C2129" i="1"/>
  <c r="C2130" i="1"/>
  <c r="C2131" i="1"/>
  <c r="C2132" i="1"/>
  <c r="C2133" i="1"/>
  <c r="C2134" i="1"/>
  <c r="C2135" i="1"/>
  <c r="C2136" i="1"/>
  <c r="C2137" i="1"/>
  <c r="C2138" i="1"/>
  <c r="C2139" i="1"/>
  <c r="C2140" i="1"/>
  <c r="C2141" i="1"/>
  <c r="C2142" i="1"/>
  <c r="C2143" i="1"/>
  <c r="C2144" i="1"/>
  <c r="C2145" i="1"/>
  <c r="C2146" i="1"/>
  <c r="C2147" i="1"/>
  <c r="C2148" i="1"/>
  <c r="C2149" i="1"/>
  <c r="C2150" i="1"/>
  <c r="C2151" i="1"/>
  <c r="C2152" i="1"/>
  <c r="C2153" i="1"/>
  <c r="C2154" i="1"/>
  <c r="C2155" i="1"/>
  <c r="C2156" i="1"/>
  <c r="C2157" i="1"/>
  <c r="C2158" i="1"/>
  <c r="C2159" i="1"/>
  <c r="C2160" i="1"/>
  <c r="C2161" i="1"/>
  <c r="C2162" i="1"/>
  <c r="C2163" i="1"/>
  <c r="C2164" i="1"/>
  <c r="C2165" i="1"/>
  <c r="C2166" i="1"/>
  <c r="C2167" i="1"/>
  <c r="C2168" i="1"/>
  <c r="C2169" i="1"/>
  <c r="C2170" i="1"/>
  <c r="C2171" i="1"/>
  <c r="C2172" i="1"/>
  <c r="C2173" i="1"/>
  <c r="C2174" i="1"/>
  <c r="C2175" i="1"/>
  <c r="C2176" i="1"/>
  <c r="C2177" i="1"/>
  <c r="C2178" i="1"/>
  <c r="C2179" i="1"/>
  <c r="C2180" i="1"/>
  <c r="C2181" i="1"/>
  <c r="C2182" i="1"/>
  <c r="C2183" i="1"/>
  <c r="C2184" i="1"/>
  <c r="C2185" i="1"/>
  <c r="C2186" i="1"/>
  <c r="C2187" i="1"/>
  <c r="C2188" i="1"/>
  <c r="C2189" i="1"/>
  <c r="C2190" i="1"/>
  <c r="C2191" i="1"/>
  <c r="C2192" i="1"/>
  <c r="C2193" i="1"/>
  <c r="C2194" i="1"/>
  <c r="C2195" i="1"/>
  <c r="C2196" i="1"/>
  <c r="C2197" i="1"/>
  <c r="C2198" i="1"/>
  <c r="C2199" i="1"/>
  <c r="C2200" i="1"/>
  <c r="C2201" i="1"/>
  <c r="C2202" i="1"/>
  <c r="C2203" i="1"/>
  <c r="C2204" i="1"/>
  <c r="C2205" i="1"/>
  <c r="C2206" i="1"/>
  <c r="C2207" i="1"/>
  <c r="C2208" i="1"/>
  <c r="C2209" i="1"/>
  <c r="C2210" i="1"/>
  <c r="C2211" i="1"/>
  <c r="C2212" i="1"/>
  <c r="C2213" i="1"/>
  <c r="C2214" i="1"/>
  <c r="C2215" i="1"/>
  <c r="C2216" i="1"/>
  <c r="C2217" i="1"/>
  <c r="C2218" i="1"/>
  <c r="C2219" i="1"/>
  <c r="C2220" i="1"/>
  <c r="C2221" i="1"/>
  <c r="C2222" i="1"/>
  <c r="C2223" i="1"/>
  <c r="C2224" i="1"/>
  <c r="C2225" i="1"/>
  <c r="C2226" i="1"/>
  <c r="C2227" i="1"/>
  <c r="C2228" i="1"/>
  <c r="C2229" i="1"/>
  <c r="C2230" i="1"/>
  <c r="C2231" i="1"/>
  <c r="C2232" i="1"/>
  <c r="C2233" i="1"/>
  <c r="C2234" i="1"/>
  <c r="C2235" i="1"/>
  <c r="C2236" i="1"/>
  <c r="C2237" i="1"/>
  <c r="C2238" i="1"/>
  <c r="C2239" i="1"/>
  <c r="C2240" i="1"/>
  <c r="C2241" i="1"/>
  <c r="C2242" i="1"/>
  <c r="C2243" i="1"/>
  <c r="C2244" i="1"/>
  <c r="C2245" i="1"/>
  <c r="C2246" i="1"/>
  <c r="C2247" i="1"/>
  <c r="C2248" i="1"/>
  <c r="C2249" i="1"/>
  <c r="C2250" i="1"/>
  <c r="C2251" i="1"/>
  <c r="C2252" i="1"/>
  <c r="C2253" i="1"/>
  <c r="C2254" i="1"/>
  <c r="C2255" i="1"/>
  <c r="C2256" i="1"/>
  <c r="C2257" i="1"/>
  <c r="C2258" i="1"/>
  <c r="C2259" i="1"/>
  <c r="C2260" i="1"/>
  <c r="C2261" i="1"/>
  <c r="C2262" i="1"/>
  <c r="C2263" i="1"/>
  <c r="C2264" i="1"/>
  <c r="C2265" i="1"/>
  <c r="C2266" i="1"/>
  <c r="C2267" i="1"/>
  <c r="C2268" i="1"/>
  <c r="C2269" i="1"/>
  <c r="C2270" i="1"/>
  <c r="C2271" i="1"/>
  <c r="C2272" i="1"/>
  <c r="C2273" i="1"/>
  <c r="C2274" i="1"/>
  <c r="C2275" i="1"/>
  <c r="C2276" i="1"/>
  <c r="C2277" i="1"/>
  <c r="C2278" i="1"/>
  <c r="C2279" i="1"/>
  <c r="C2280" i="1"/>
  <c r="C2281" i="1"/>
  <c r="C2282" i="1"/>
  <c r="C2283" i="1"/>
  <c r="C2284" i="1"/>
  <c r="C2285" i="1"/>
  <c r="C2286" i="1"/>
  <c r="C2287" i="1"/>
  <c r="C2288" i="1"/>
  <c r="C2289" i="1"/>
  <c r="C2290" i="1"/>
  <c r="C2291" i="1"/>
  <c r="C2292" i="1"/>
  <c r="C2293" i="1"/>
  <c r="C2294" i="1"/>
  <c r="C2295" i="1"/>
  <c r="C2296" i="1"/>
  <c r="C2297" i="1"/>
  <c r="C2298" i="1"/>
  <c r="C2299" i="1"/>
  <c r="C2300" i="1"/>
  <c r="C2301" i="1"/>
  <c r="C2302" i="1"/>
  <c r="C2303" i="1"/>
  <c r="C2304" i="1"/>
  <c r="C2305" i="1"/>
  <c r="C2306" i="1"/>
  <c r="C2307" i="1"/>
  <c r="C2308" i="1"/>
  <c r="C2309" i="1"/>
  <c r="C2310" i="1"/>
  <c r="C2311" i="1"/>
  <c r="C2312" i="1"/>
  <c r="C2313" i="1"/>
  <c r="C2314" i="1"/>
  <c r="C2315" i="1"/>
  <c r="C2316" i="1"/>
  <c r="C2317" i="1"/>
  <c r="C2318" i="1"/>
  <c r="C2319" i="1"/>
  <c r="C2320" i="1"/>
  <c r="C2321" i="1"/>
  <c r="C2322" i="1"/>
  <c r="C2323" i="1"/>
  <c r="C2324" i="1"/>
  <c r="C2325" i="1"/>
  <c r="C2326" i="1"/>
  <c r="C2327" i="1"/>
  <c r="C2328" i="1"/>
  <c r="C2329" i="1"/>
  <c r="C2330" i="1"/>
  <c r="C2331" i="1"/>
  <c r="C2332" i="1"/>
  <c r="C2333" i="1"/>
  <c r="C2334" i="1"/>
  <c r="C2335" i="1"/>
  <c r="C2336" i="1"/>
  <c r="C2337" i="1"/>
  <c r="C2338" i="1"/>
  <c r="C2339" i="1"/>
  <c r="C2340" i="1"/>
  <c r="C2341" i="1"/>
  <c r="C2342" i="1"/>
  <c r="C2343" i="1"/>
  <c r="C2344" i="1"/>
  <c r="C2345" i="1"/>
  <c r="C2346" i="1"/>
  <c r="C2347" i="1"/>
  <c r="C2348" i="1"/>
  <c r="C2349" i="1"/>
  <c r="C2350" i="1"/>
  <c r="C2351" i="1"/>
  <c r="C2352" i="1"/>
  <c r="C2353" i="1"/>
  <c r="C2354" i="1"/>
  <c r="C2355" i="1"/>
  <c r="C2356" i="1"/>
  <c r="C2357" i="1"/>
  <c r="C2358" i="1"/>
  <c r="C2359" i="1"/>
  <c r="C2360" i="1"/>
  <c r="C2361" i="1"/>
  <c r="C2362" i="1"/>
  <c r="C2363" i="1"/>
  <c r="C2364" i="1"/>
  <c r="C2365" i="1"/>
  <c r="C2366" i="1"/>
  <c r="C2367" i="1"/>
  <c r="C2368" i="1"/>
  <c r="C2369" i="1"/>
  <c r="C2370" i="1"/>
  <c r="C2371" i="1"/>
  <c r="C2372" i="1"/>
  <c r="C2373" i="1"/>
  <c r="C2374" i="1"/>
  <c r="C2375" i="1"/>
  <c r="C2376" i="1"/>
  <c r="C2377" i="1"/>
  <c r="C2378" i="1"/>
  <c r="C2379" i="1"/>
  <c r="C2380" i="1"/>
  <c r="C2381" i="1"/>
  <c r="C2382" i="1"/>
  <c r="C2383" i="1"/>
  <c r="C2384" i="1"/>
  <c r="C2385" i="1"/>
  <c r="C2386" i="1"/>
  <c r="C2387" i="1"/>
  <c r="C2388" i="1"/>
  <c r="C2389" i="1"/>
  <c r="C2390" i="1"/>
  <c r="C2391" i="1"/>
  <c r="C2392" i="1"/>
  <c r="C2393" i="1"/>
  <c r="C2394" i="1"/>
  <c r="C2395" i="1"/>
  <c r="C2396" i="1"/>
  <c r="C2397" i="1"/>
  <c r="C2398" i="1"/>
  <c r="C2399" i="1"/>
  <c r="C2400" i="1"/>
  <c r="C2401" i="1"/>
  <c r="C2402" i="1"/>
  <c r="C2403" i="1"/>
  <c r="C2404" i="1"/>
  <c r="C2405" i="1"/>
  <c r="C2406" i="1"/>
  <c r="C2407" i="1"/>
  <c r="C2408" i="1"/>
  <c r="C2409" i="1"/>
  <c r="C2410" i="1"/>
  <c r="C2411" i="1"/>
  <c r="C2412" i="1"/>
  <c r="C2413" i="1"/>
  <c r="C2414" i="1"/>
  <c r="C2415" i="1"/>
  <c r="C2416" i="1"/>
  <c r="C2417" i="1"/>
  <c r="C2418" i="1"/>
  <c r="C2419" i="1"/>
  <c r="C2420" i="1"/>
  <c r="C2421" i="1"/>
  <c r="C2422" i="1"/>
  <c r="C2423" i="1"/>
  <c r="C2424" i="1"/>
  <c r="C2425" i="1"/>
  <c r="C2426" i="1"/>
  <c r="C2427" i="1"/>
  <c r="C2428" i="1"/>
  <c r="C2429" i="1"/>
  <c r="C2430" i="1"/>
  <c r="C2431" i="1"/>
  <c r="C2432" i="1"/>
  <c r="C2433" i="1"/>
  <c r="C2434" i="1"/>
  <c r="C2435" i="1"/>
  <c r="C2436" i="1"/>
  <c r="C2437" i="1"/>
  <c r="C2438" i="1"/>
  <c r="C2439" i="1"/>
  <c r="C2440" i="1"/>
  <c r="C2441" i="1"/>
  <c r="C2442" i="1"/>
  <c r="C2443" i="1"/>
  <c r="C2444" i="1"/>
  <c r="C2445" i="1"/>
  <c r="C2446" i="1"/>
  <c r="C2447" i="1"/>
  <c r="C2448" i="1"/>
  <c r="C2449" i="1"/>
  <c r="C2450" i="1"/>
  <c r="C2451" i="1"/>
  <c r="C2452" i="1"/>
  <c r="C2453" i="1"/>
  <c r="C2454" i="1"/>
  <c r="C2455" i="1"/>
  <c r="C2456" i="1"/>
  <c r="C2457" i="1"/>
  <c r="C2458" i="1"/>
  <c r="C2459" i="1"/>
  <c r="C2460" i="1"/>
  <c r="C2461" i="1"/>
  <c r="C2462" i="1"/>
  <c r="C2463" i="1"/>
  <c r="C2464" i="1"/>
  <c r="C2465" i="1"/>
  <c r="C2466" i="1"/>
  <c r="C2467" i="1"/>
  <c r="C2468" i="1"/>
  <c r="C2469" i="1"/>
  <c r="C2470" i="1"/>
  <c r="C2471" i="1"/>
  <c r="C2472" i="1"/>
  <c r="C2473" i="1"/>
  <c r="C2474" i="1"/>
  <c r="C2475" i="1"/>
  <c r="C2476" i="1"/>
  <c r="C2477" i="1"/>
  <c r="C2478" i="1"/>
  <c r="C2479" i="1"/>
  <c r="C2480" i="1"/>
  <c r="C2481" i="1"/>
  <c r="C2482" i="1"/>
  <c r="C2483" i="1"/>
  <c r="C2484" i="1"/>
  <c r="C2485" i="1"/>
  <c r="C2486" i="1"/>
  <c r="C2487" i="1"/>
  <c r="C2488" i="1"/>
  <c r="C2489" i="1"/>
  <c r="C2490" i="1"/>
  <c r="C2491" i="1"/>
  <c r="C2492" i="1"/>
  <c r="C2493" i="1"/>
  <c r="C2494" i="1"/>
  <c r="C2495" i="1"/>
  <c r="C2496" i="1"/>
  <c r="C2497" i="1"/>
  <c r="C2498" i="1"/>
  <c r="C2499" i="1"/>
  <c r="C2500" i="1"/>
  <c r="C2501" i="1"/>
  <c r="C2502" i="1"/>
  <c r="C2503" i="1"/>
  <c r="C2504" i="1"/>
  <c r="C2505" i="1"/>
  <c r="C2506" i="1"/>
  <c r="C2507" i="1"/>
  <c r="C2508" i="1"/>
  <c r="C2509" i="1"/>
  <c r="C2510" i="1"/>
  <c r="C2511" i="1"/>
  <c r="C2512" i="1"/>
  <c r="C2513" i="1"/>
  <c r="C2514" i="1"/>
  <c r="C2515" i="1"/>
  <c r="C2516" i="1"/>
  <c r="C2517" i="1"/>
  <c r="C2518" i="1"/>
  <c r="C2519" i="1"/>
  <c r="C2520" i="1"/>
  <c r="C2521" i="1"/>
  <c r="C2522" i="1"/>
  <c r="C2523" i="1"/>
  <c r="C2524" i="1"/>
  <c r="C2525" i="1"/>
  <c r="C2526" i="1"/>
  <c r="C2527" i="1"/>
  <c r="C2528" i="1"/>
  <c r="C2529" i="1"/>
  <c r="C2530" i="1"/>
  <c r="C2531" i="1"/>
  <c r="C2532" i="1"/>
  <c r="C2533" i="1"/>
  <c r="C2534" i="1"/>
  <c r="C2535" i="1"/>
  <c r="C2536" i="1"/>
  <c r="C2537" i="1"/>
  <c r="C2538" i="1"/>
  <c r="C2539" i="1"/>
  <c r="C2540" i="1"/>
  <c r="C2541" i="1"/>
  <c r="C2542" i="1"/>
  <c r="C2543" i="1"/>
  <c r="C2544" i="1"/>
  <c r="C2545" i="1"/>
  <c r="C2546" i="1"/>
  <c r="C2547" i="1"/>
  <c r="C2548" i="1"/>
  <c r="C2549" i="1"/>
  <c r="C2550" i="1"/>
  <c r="C2551" i="1"/>
  <c r="C2552" i="1"/>
  <c r="C2553" i="1"/>
  <c r="C2554" i="1"/>
  <c r="C2555" i="1"/>
  <c r="C2556" i="1"/>
  <c r="C2557" i="1"/>
  <c r="C2558" i="1"/>
  <c r="C2559" i="1"/>
  <c r="C2560" i="1"/>
  <c r="C2561" i="1"/>
  <c r="C2562" i="1"/>
  <c r="C2563" i="1"/>
  <c r="C2564" i="1"/>
  <c r="C2565" i="1"/>
  <c r="C2566" i="1"/>
  <c r="C2567" i="1"/>
  <c r="C2568" i="1"/>
  <c r="C2569" i="1"/>
  <c r="C2570" i="1"/>
  <c r="C2571" i="1"/>
  <c r="C2572" i="1"/>
  <c r="C2573" i="1"/>
  <c r="C2574" i="1"/>
  <c r="C2575" i="1"/>
  <c r="C2576" i="1"/>
  <c r="C2577" i="1"/>
  <c r="C2578" i="1"/>
  <c r="C2579" i="1"/>
  <c r="C2580" i="1"/>
  <c r="C2581" i="1"/>
  <c r="C2582" i="1"/>
  <c r="C2583" i="1"/>
  <c r="C2584" i="1"/>
  <c r="C2585" i="1"/>
  <c r="C2586" i="1"/>
  <c r="C2587" i="1"/>
  <c r="C2588" i="1"/>
  <c r="C2589" i="1"/>
  <c r="C2590" i="1"/>
  <c r="C2591" i="1"/>
  <c r="C2592" i="1"/>
  <c r="C2593" i="1"/>
  <c r="C2594" i="1"/>
  <c r="C2595" i="1"/>
  <c r="C2596" i="1"/>
  <c r="C2597" i="1"/>
  <c r="C2598" i="1"/>
  <c r="C2599" i="1"/>
  <c r="C2600" i="1"/>
  <c r="C2601" i="1"/>
  <c r="C2602" i="1"/>
  <c r="C2603" i="1"/>
  <c r="C2604" i="1"/>
  <c r="C2605" i="1"/>
  <c r="C2606" i="1"/>
  <c r="C2607" i="1"/>
  <c r="C2608" i="1"/>
  <c r="C2609" i="1"/>
  <c r="C2610" i="1"/>
  <c r="C2611" i="1"/>
  <c r="C2612" i="1"/>
  <c r="C2613" i="1"/>
  <c r="C2614" i="1"/>
  <c r="C2615" i="1"/>
  <c r="C2616" i="1"/>
  <c r="C2617" i="1"/>
  <c r="C2618" i="1"/>
  <c r="C2619" i="1"/>
  <c r="C2620" i="1"/>
  <c r="C2621" i="1"/>
  <c r="C2622" i="1"/>
  <c r="C2623" i="1"/>
  <c r="C2624" i="1"/>
  <c r="C2625" i="1"/>
  <c r="C2626" i="1"/>
  <c r="C2627" i="1"/>
  <c r="C2628" i="1"/>
  <c r="C2629" i="1"/>
  <c r="C2630" i="1"/>
  <c r="C2631" i="1"/>
  <c r="C2632" i="1"/>
  <c r="C2633" i="1"/>
  <c r="C2634" i="1"/>
  <c r="C2635" i="1"/>
  <c r="C2636" i="1"/>
  <c r="C2637" i="1"/>
  <c r="C2638" i="1"/>
  <c r="C2639" i="1"/>
  <c r="C2640" i="1"/>
  <c r="C2641" i="1"/>
  <c r="C2642" i="1"/>
  <c r="C2643" i="1"/>
  <c r="C2644" i="1"/>
  <c r="C2645" i="1"/>
  <c r="C2646" i="1"/>
  <c r="C2647" i="1"/>
  <c r="C2648" i="1"/>
  <c r="C2649" i="1"/>
  <c r="C2650" i="1"/>
  <c r="C2651" i="1"/>
  <c r="C2652" i="1"/>
  <c r="C2653" i="1"/>
  <c r="C2654" i="1"/>
  <c r="C2655" i="1"/>
  <c r="C2656" i="1"/>
  <c r="C2657" i="1"/>
  <c r="C2658" i="1"/>
  <c r="C2659" i="1"/>
  <c r="C2660" i="1"/>
  <c r="C2661" i="1"/>
  <c r="C2662" i="1"/>
  <c r="C2663" i="1"/>
  <c r="C2664" i="1"/>
  <c r="C2665" i="1"/>
  <c r="C2666" i="1"/>
  <c r="C2667" i="1"/>
  <c r="C2668" i="1"/>
  <c r="C2669" i="1"/>
  <c r="C2670" i="1"/>
  <c r="C2671" i="1"/>
  <c r="C2672" i="1"/>
  <c r="C2673" i="1"/>
  <c r="C2674" i="1"/>
  <c r="C2675" i="1"/>
  <c r="C2676" i="1"/>
  <c r="C2677" i="1"/>
  <c r="C2678" i="1"/>
  <c r="C2679" i="1"/>
  <c r="C2680" i="1"/>
  <c r="C2681" i="1"/>
  <c r="C2682" i="1"/>
  <c r="C2683" i="1"/>
  <c r="C2684" i="1"/>
  <c r="C2685" i="1"/>
  <c r="C2686" i="1"/>
  <c r="C2687" i="1"/>
  <c r="C2688" i="1"/>
  <c r="C2689" i="1"/>
  <c r="C2690" i="1"/>
  <c r="C2691" i="1"/>
  <c r="C2692" i="1"/>
  <c r="C2693" i="1"/>
  <c r="C2694" i="1"/>
  <c r="C2695" i="1"/>
  <c r="C2696" i="1"/>
  <c r="C2697" i="1"/>
  <c r="C2698" i="1"/>
  <c r="C2699" i="1"/>
  <c r="C2700" i="1"/>
  <c r="C2701" i="1"/>
  <c r="C2702" i="1"/>
  <c r="C2703" i="1"/>
  <c r="C2704" i="1"/>
  <c r="C2705" i="1"/>
  <c r="C2706" i="1"/>
  <c r="C2707" i="1"/>
  <c r="C2708" i="1"/>
  <c r="C2709" i="1"/>
  <c r="C2710" i="1"/>
  <c r="C2711" i="1"/>
  <c r="C2712" i="1"/>
  <c r="C2713" i="1"/>
  <c r="C2714" i="1"/>
  <c r="C2715" i="1"/>
  <c r="C2716" i="1"/>
  <c r="C2717" i="1"/>
  <c r="C2718" i="1"/>
  <c r="C2719" i="1"/>
  <c r="C2720" i="1"/>
  <c r="C2721" i="1"/>
  <c r="C2722" i="1"/>
  <c r="C2723" i="1"/>
  <c r="C2724" i="1"/>
  <c r="C2725" i="1"/>
  <c r="C2726" i="1"/>
  <c r="C2727" i="1"/>
  <c r="C2728" i="1"/>
  <c r="C2729" i="1"/>
  <c r="C2730" i="1"/>
  <c r="C2731" i="1"/>
  <c r="C2732" i="1"/>
  <c r="C2733" i="1"/>
  <c r="C2734" i="1"/>
  <c r="C2735" i="1"/>
  <c r="C2736" i="1"/>
  <c r="C2737" i="1"/>
  <c r="C2738" i="1"/>
  <c r="C2739" i="1"/>
  <c r="C2740" i="1"/>
  <c r="C2741" i="1"/>
  <c r="C2742" i="1"/>
  <c r="C2743" i="1"/>
  <c r="C2744" i="1"/>
  <c r="C2745" i="1"/>
  <c r="C2746" i="1"/>
  <c r="C2747" i="1"/>
  <c r="C2748" i="1"/>
  <c r="C2749" i="1"/>
  <c r="C2750" i="1"/>
  <c r="C2751" i="1"/>
  <c r="C2752" i="1"/>
  <c r="C2753" i="1"/>
  <c r="C2754" i="1"/>
  <c r="C2755" i="1"/>
  <c r="C2756" i="1"/>
  <c r="C2757" i="1"/>
  <c r="C2758" i="1"/>
  <c r="C2759" i="1"/>
  <c r="C2760" i="1"/>
  <c r="C2761" i="1"/>
  <c r="C2762" i="1"/>
  <c r="C2763" i="1"/>
  <c r="C2764" i="1"/>
  <c r="C2765" i="1"/>
  <c r="C2766" i="1"/>
  <c r="C2767" i="1"/>
  <c r="C2768" i="1"/>
  <c r="C2769" i="1"/>
  <c r="C2770" i="1"/>
  <c r="C2771" i="1"/>
  <c r="C2772" i="1"/>
  <c r="C2773" i="1"/>
  <c r="C2774" i="1"/>
  <c r="C2775" i="1"/>
  <c r="C2776" i="1"/>
  <c r="C2777" i="1"/>
  <c r="C2778" i="1"/>
  <c r="C2779" i="1"/>
  <c r="C2780" i="1"/>
  <c r="C2781" i="1"/>
  <c r="C2782" i="1"/>
  <c r="C2783" i="1"/>
  <c r="C2784" i="1"/>
  <c r="C2785" i="1"/>
  <c r="C2786" i="1"/>
  <c r="C2787" i="1"/>
  <c r="C2788" i="1"/>
  <c r="C2789" i="1"/>
  <c r="C2790" i="1"/>
  <c r="C2791" i="1"/>
  <c r="C2792" i="1"/>
  <c r="C2793" i="1"/>
  <c r="C2794" i="1"/>
  <c r="C2795" i="1"/>
  <c r="C2796" i="1"/>
  <c r="C2797" i="1"/>
  <c r="C2798" i="1"/>
  <c r="C2799" i="1"/>
  <c r="C2800" i="1"/>
  <c r="C2801" i="1"/>
  <c r="C2802" i="1"/>
  <c r="C2803" i="1"/>
  <c r="C2804" i="1"/>
  <c r="C2805" i="1"/>
  <c r="C2806" i="1"/>
  <c r="C2807" i="1"/>
  <c r="C2808" i="1"/>
  <c r="C2809" i="1"/>
  <c r="C2810" i="1"/>
  <c r="C2811" i="1"/>
  <c r="C2812" i="1"/>
  <c r="C2813" i="1"/>
  <c r="C2814" i="1"/>
  <c r="C2815" i="1"/>
  <c r="C2816" i="1"/>
  <c r="C2817" i="1"/>
  <c r="C2818" i="1"/>
  <c r="C2819" i="1"/>
  <c r="C2820" i="1"/>
  <c r="C2821" i="1"/>
  <c r="C2822" i="1"/>
  <c r="C2823" i="1"/>
  <c r="C2824" i="1"/>
  <c r="C2825" i="1"/>
  <c r="C2826" i="1"/>
  <c r="C2827" i="1"/>
  <c r="C2828" i="1"/>
  <c r="C2829" i="1"/>
  <c r="C2830" i="1"/>
  <c r="C2831" i="1"/>
  <c r="C2832" i="1"/>
  <c r="C2833" i="1"/>
  <c r="C2834" i="1"/>
  <c r="C2835" i="1"/>
  <c r="C2836" i="1"/>
  <c r="C2837" i="1"/>
  <c r="C2838" i="1"/>
  <c r="C2839" i="1"/>
  <c r="C2840" i="1"/>
  <c r="C2841" i="1"/>
  <c r="C2842" i="1"/>
  <c r="C2843" i="1"/>
  <c r="C2844" i="1"/>
  <c r="C2845" i="1"/>
  <c r="C2846" i="1"/>
  <c r="C2847" i="1"/>
  <c r="C2848" i="1"/>
  <c r="C2849" i="1"/>
  <c r="C2850" i="1"/>
  <c r="C2851" i="1"/>
  <c r="C2852" i="1"/>
  <c r="C2853" i="1"/>
  <c r="C2854" i="1"/>
  <c r="C2855" i="1"/>
  <c r="C2856" i="1"/>
  <c r="C2857" i="1"/>
  <c r="C2858" i="1"/>
  <c r="C2859" i="1"/>
  <c r="C2860" i="1"/>
  <c r="C2861" i="1"/>
  <c r="C2862" i="1"/>
  <c r="C2863" i="1"/>
  <c r="C2864" i="1"/>
  <c r="C2865" i="1"/>
  <c r="C2866" i="1"/>
  <c r="C2867" i="1"/>
  <c r="C2868" i="1"/>
  <c r="C2869" i="1"/>
  <c r="C2870" i="1"/>
  <c r="C2871" i="1"/>
  <c r="C2872" i="1"/>
  <c r="C2873" i="1"/>
  <c r="C2874" i="1"/>
  <c r="C2875" i="1"/>
  <c r="C2876" i="1"/>
  <c r="C2877" i="1"/>
  <c r="C2878" i="1"/>
  <c r="C2879" i="1"/>
  <c r="C2880" i="1"/>
  <c r="C2881" i="1"/>
  <c r="C2882" i="1"/>
  <c r="C2883" i="1"/>
  <c r="C2884" i="1"/>
  <c r="C2885" i="1"/>
  <c r="C2886" i="1"/>
  <c r="C2887" i="1"/>
  <c r="C2888" i="1"/>
  <c r="C2889" i="1"/>
  <c r="C2890" i="1"/>
  <c r="C2891" i="1"/>
  <c r="C2892" i="1"/>
  <c r="C2893" i="1"/>
  <c r="C2894" i="1"/>
  <c r="C2895" i="1"/>
  <c r="C2896" i="1"/>
  <c r="C2897" i="1"/>
  <c r="C2898" i="1"/>
  <c r="C2899" i="1"/>
  <c r="C2900" i="1"/>
  <c r="C2901" i="1"/>
  <c r="C2902" i="1"/>
  <c r="C2903" i="1"/>
  <c r="C2904" i="1"/>
  <c r="C2905" i="1"/>
  <c r="C2906" i="1"/>
  <c r="C2907" i="1"/>
  <c r="C2908" i="1"/>
  <c r="C2909" i="1"/>
  <c r="C2910" i="1"/>
  <c r="C2911" i="1"/>
  <c r="C2912" i="1"/>
  <c r="C2913" i="1"/>
  <c r="C2914" i="1"/>
  <c r="C2915" i="1"/>
  <c r="C2916" i="1"/>
  <c r="C2917" i="1"/>
  <c r="C2918" i="1"/>
  <c r="C2919" i="1"/>
  <c r="C2920" i="1"/>
  <c r="C2921" i="1"/>
  <c r="C2922" i="1"/>
  <c r="C2923" i="1"/>
  <c r="C2924" i="1"/>
  <c r="C2925" i="1"/>
  <c r="C2926" i="1"/>
  <c r="C2927" i="1"/>
  <c r="C2928" i="1"/>
  <c r="C2929" i="1"/>
  <c r="C2930" i="1"/>
  <c r="C2931" i="1"/>
  <c r="C2932" i="1"/>
  <c r="C2933" i="1"/>
  <c r="C2934" i="1"/>
  <c r="C2935" i="1"/>
  <c r="C2936" i="1"/>
  <c r="C2937" i="1"/>
  <c r="C2938" i="1"/>
  <c r="C2939" i="1"/>
  <c r="C2940" i="1"/>
  <c r="C2941" i="1"/>
  <c r="C2942" i="1"/>
  <c r="C2943" i="1"/>
  <c r="C2944" i="1"/>
  <c r="C2945" i="1"/>
  <c r="C2946" i="1"/>
  <c r="C2947" i="1"/>
  <c r="C2948" i="1"/>
  <c r="C2949" i="1"/>
  <c r="C2950" i="1"/>
  <c r="C2951" i="1"/>
  <c r="C2952" i="1"/>
  <c r="C2953" i="1"/>
  <c r="C2954" i="1"/>
  <c r="C2955" i="1"/>
  <c r="C2956" i="1"/>
  <c r="C2957" i="1"/>
  <c r="C2958" i="1"/>
  <c r="C2959" i="1"/>
  <c r="C2960" i="1"/>
  <c r="C2961" i="1"/>
  <c r="C2962" i="1"/>
  <c r="C2963" i="1"/>
  <c r="C2964" i="1"/>
  <c r="C2965" i="1"/>
  <c r="C2966" i="1"/>
  <c r="C2967" i="1"/>
  <c r="C2968" i="1"/>
  <c r="C2969" i="1"/>
  <c r="C2970" i="1"/>
  <c r="C2971" i="1"/>
  <c r="C2972" i="1"/>
  <c r="C2973" i="1"/>
  <c r="C2974" i="1"/>
  <c r="C2975" i="1"/>
  <c r="C2976" i="1"/>
  <c r="C2977" i="1"/>
  <c r="C2978" i="1"/>
  <c r="C2979" i="1"/>
  <c r="C2980" i="1"/>
  <c r="C2981" i="1"/>
  <c r="C2982" i="1"/>
  <c r="C2983" i="1"/>
  <c r="C2984" i="1"/>
  <c r="C2985" i="1"/>
  <c r="C2986" i="1"/>
  <c r="C2987" i="1"/>
  <c r="C2988" i="1"/>
  <c r="C2989" i="1"/>
  <c r="C2990" i="1"/>
  <c r="C2991" i="1"/>
  <c r="C2992" i="1"/>
  <c r="C2993" i="1"/>
  <c r="C2994" i="1"/>
  <c r="C2995" i="1"/>
  <c r="C2996" i="1"/>
  <c r="C2997" i="1"/>
  <c r="C2998" i="1"/>
  <c r="C2999" i="1"/>
  <c r="C3000" i="1"/>
  <c r="C3001" i="1"/>
  <c r="C3002" i="1"/>
  <c r="C3003" i="1"/>
  <c r="C3004" i="1"/>
  <c r="C3005" i="1"/>
  <c r="C3006" i="1"/>
  <c r="C3007" i="1"/>
  <c r="C3008" i="1"/>
  <c r="C3009" i="1"/>
  <c r="C3010" i="1"/>
  <c r="C3011" i="1"/>
  <c r="C3012" i="1"/>
  <c r="C3013" i="1"/>
  <c r="C3014" i="1"/>
  <c r="C3015" i="1"/>
  <c r="C3016" i="1"/>
  <c r="C3017" i="1"/>
  <c r="C3018" i="1"/>
  <c r="C3019" i="1"/>
  <c r="C3020" i="1"/>
  <c r="C3021" i="1"/>
  <c r="C3022" i="1"/>
  <c r="C3023" i="1"/>
  <c r="C3024" i="1"/>
  <c r="C3025" i="1"/>
  <c r="C3026" i="1"/>
  <c r="C3027" i="1"/>
  <c r="C3028" i="1"/>
  <c r="C3029" i="1"/>
  <c r="C3030" i="1"/>
  <c r="C3031" i="1"/>
  <c r="C3032" i="1"/>
  <c r="C3033" i="1"/>
  <c r="C3034" i="1"/>
  <c r="C3035" i="1"/>
  <c r="C3036" i="1"/>
  <c r="C3037" i="1"/>
  <c r="C3038" i="1"/>
  <c r="C3039" i="1"/>
  <c r="C3040" i="1"/>
  <c r="C3041" i="1"/>
  <c r="C3042" i="1"/>
  <c r="C3043" i="1"/>
  <c r="C3044" i="1"/>
  <c r="C3045" i="1"/>
  <c r="C3046" i="1"/>
  <c r="C3047" i="1"/>
  <c r="C3048" i="1"/>
  <c r="C3049" i="1"/>
  <c r="C3050" i="1"/>
  <c r="C3051" i="1"/>
  <c r="C3052" i="1"/>
  <c r="C3053" i="1"/>
  <c r="C3054" i="1"/>
  <c r="C3055" i="1"/>
  <c r="C3056" i="1"/>
  <c r="C3057" i="1"/>
  <c r="C3058" i="1"/>
  <c r="C3059" i="1"/>
  <c r="C3060" i="1"/>
  <c r="C3061" i="1"/>
  <c r="C3062" i="1"/>
  <c r="C3063" i="1"/>
  <c r="C3064" i="1"/>
  <c r="C3065" i="1"/>
  <c r="C3066" i="1"/>
  <c r="C3067" i="1"/>
  <c r="C3068" i="1"/>
  <c r="C3069" i="1"/>
  <c r="C3070" i="1"/>
  <c r="C3071" i="1"/>
  <c r="C3072" i="1"/>
  <c r="C3073" i="1"/>
  <c r="C3074" i="1"/>
  <c r="C3075" i="1"/>
  <c r="C3076" i="1"/>
  <c r="C3077" i="1"/>
  <c r="C3078" i="1"/>
  <c r="C3079" i="1"/>
  <c r="C3080" i="1"/>
  <c r="C3081" i="1"/>
  <c r="C3082" i="1"/>
  <c r="C3083" i="1"/>
  <c r="C3084" i="1"/>
  <c r="C3085" i="1"/>
  <c r="C3086" i="1"/>
  <c r="C3087" i="1"/>
  <c r="C3088" i="1"/>
  <c r="C3089" i="1"/>
  <c r="C3090" i="1"/>
  <c r="C3091" i="1"/>
  <c r="C3092" i="1"/>
  <c r="C3093" i="1"/>
  <c r="C3094" i="1"/>
  <c r="C3095" i="1"/>
  <c r="C3096" i="1"/>
  <c r="C3097" i="1"/>
  <c r="C3098" i="1"/>
  <c r="C3099" i="1"/>
  <c r="C3100" i="1"/>
  <c r="C3101" i="1"/>
  <c r="C3102" i="1"/>
  <c r="C3103" i="1"/>
  <c r="C3104" i="1"/>
  <c r="C3105" i="1"/>
  <c r="C3106" i="1"/>
  <c r="C3107" i="1"/>
  <c r="C3108" i="1"/>
  <c r="C3109" i="1"/>
  <c r="C3110" i="1"/>
  <c r="C3111" i="1"/>
  <c r="C3112" i="1"/>
  <c r="C3113" i="1"/>
  <c r="C3114" i="1"/>
  <c r="C3115" i="1"/>
  <c r="C3116" i="1"/>
  <c r="C3117" i="1"/>
  <c r="C3118" i="1"/>
  <c r="C3119" i="1"/>
  <c r="C3120" i="1"/>
  <c r="C3121" i="1"/>
  <c r="C3122" i="1"/>
  <c r="C3123" i="1"/>
  <c r="C3124" i="1"/>
  <c r="C3125" i="1"/>
  <c r="C3126" i="1"/>
  <c r="C3127" i="1"/>
  <c r="C3128" i="1"/>
  <c r="C3129" i="1"/>
  <c r="C3130" i="1"/>
  <c r="C3131" i="1"/>
  <c r="C3132" i="1"/>
  <c r="C3133" i="1"/>
  <c r="C3134" i="1"/>
  <c r="C3135" i="1"/>
  <c r="C3136" i="1"/>
  <c r="C3137" i="1"/>
  <c r="C3138" i="1"/>
  <c r="C3139" i="1"/>
  <c r="C3140" i="1"/>
  <c r="C3141" i="1"/>
  <c r="C3142" i="1"/>
  <c r="C3143" i="1"/>
  <c r="C3144" i="1"/>
  <c r="C3145" i="1"/>
  <c r="C3146" i="1"/>
  <c r="C3147" i="1"/>
  <c r="C3148" i="1"/>
  <c r="C3149" i="1"/>
  <c r="C3150" i="1"/>
  <c r="C3151" i="1"/>
  <c r="C3152" i="1"/>
  <c r="C3153" i="1"/>
  <c r="C3154" i="1"/>
  <c r="C3155" i="1"/>
  <c r="C3156" i="1"/>
  <c r="C3157" i="1"/>
  <c r="C3158" i="1"/>
  <c r="C3159" i="1"/>
  <c r="C3160" i="1"/>
  <c r="C3161" i="1"/>
  <c r="C3162" i="1"/>
  <c r="C3163" i="1"/>
  <c r="C3164" i="1"/>
  <c r="C3165" i="1"/>
  <c r="C3166" i="1"/>
  <c r="C3167" i="1"/>
  <c r="C3168" i="1"/>
  <c r="C3169" i="1"/>
  <c r="C3170" i="1"/>
  <c r="C3171" i="1"/>
  <c r="C3172" i="1"/>
  <c r="C3173" i="1"/>
  <c r="C3174" i="1"/>
  <c r="C3175" i="1"/>
  <c r="C3176" i="1"/>
  <c r="C3177" i="1"/>
  <c r="C3178" i="1"/>
  <c r="C3179" i="1"/>
  <c r="C3180" i="1"/>
  <c r="C3181" i="1"/>
  <c r="C3182" i="1"/>
  <c r="C3183" i="1"/>
  <c r="C3184" i="1"/>
  <c r="C3185" i="1"/>
  <c r="C3186" i="1"/>
  <c r="C3187" i="1"/>
  <c r="C3188" i="1"/>
  <c r="C3189" i="1"/>
  <c r="C3190" i="1"/>
  <c r="C3191" i="1"/>
  <c r="C3192" i="1"/>
  <c r="C3193" i="1"/>
  <c r="C3194" i="1"/>
  <c r="C3195" i="1"/>
  <c r="C3196" i="1"/>
  <c r="C3197" i="1"/>
  <c r="C3198" i="1"/>
  <c r="C3199" i="1"/>
  <c r="C3200" i="1"/>
  <c r="C3201" i="1"/>
  <c r="C3202" i="1"/>
  <c r="C3203" i="1"/>
  <c r="C3204" i="1"/>
  <c r="C3205" i="1"/>
  <c r="C3206" i="1"/>
  <c r="C3207" i="1"/>
  <c r="C3208" i="1"/>
  <c r="C3209" i="1"/>
  <c r="C3210" i="1"/>
  <c r="C3211" i="1"/>
  <c r="C3212" i="1"/>
  <c r="C3213" i="1"/>
  <c r="C3214" i="1"/>
  <c r="C3215" i="1"/>
  <c r="C3216" i="1"/>
  <c r="C3217" i="1"/>
  <c r="C3218" i="1"/>
  <c r="C3219" i="1"/>
  <c r="C3220" i="1"/>
  <c r="C3221" i="1"/>
  <c r="C3222" i="1"/>
  <c r="C3223" i="1"/>
  <c r="C3224" i="1"/>
  <c r="C3225" i="1"/>
  <c r="C3226" i="1"/>
  <c r="C3227" i="1"/>
  <c r="C3228" i="1"/>
  <c r="C3229" i="1"/>
  <c r="C3230" i="1"/>
  <c r="C3231" i="1"/>
  <c r="C3232" i="1"/>
  <c r="C3233" i="1"/>
  <c r="C3234" i="1"/>
  <c r="C3235" i="1"/>
  <c r="C3236" i="1"/>
  <c r="C3237" i="1"/>
  <c r="C3238" i="1"/>
  <c r="C3239" i="1"/>
  <c r="C3240" i="1"/>
  <c r="C3241" i="1"/>
  <c r="C3242" i="1"/>
  <c r="C3243" i="1"/>
  <c r="C3244" i="1"/>
  <c r="C3245" i="1"/>
  <c r="C3246" i="1"/>
  <c r="C3247" i="1"/>
  <c r="C3248" i="1"/>
  <c r="C3249" i="1"/>
  <c r="C3250" i="1"/>
  <c r="C3251" i="1"/>
  <c r="C3252" i="1"/>
  <c r="C3253" i="1"/>
  <c r="C3254" i="1"/>
  <c r="C3255" i="1"/>
  <c r="C3256" i="1"/>
  <c r="C3257" i="1"/>
  <c r="C3258" i="1"/>
  <c r="C3259" i="1"/>
  <c r="C3260" i="1"/>
  <c r="C3261" i="1"/>
  <c r="C3262" i="1"/>
  <c r="C3263" i="1"/>
  <c r="C3264" i="1"/>
  <c r="C3265" i="1"/>
  <c r="C3266" i="1"/>
  <c r="C3267" i="1"/>
  <c r="C3268" i="1"/>
  <c r="C3269" i="1"/>
  <c r="C3270" i="1"/>
  <c r="C3271" i="1"/>
  <c r="C3272" i="1"/>
  <c r="C3273" i="1"/>
  <c r="C3274" i="1"/>
  <c r="C3275" i="1"/>
  <c r="C3276" i="1"/>
  <c r="C3277" i="1"/>
  <c r="C3278" i="1"/>
  <c r="C3279" i="1"/>
  <c r="C3280" i="1"/>
  <c r="C3281" i="1"/>
  <c r="C3282" i="1"/>
  <c r="C3283" i="1"/>
  <c r="C3284" i="1"/>
  <c r="C3285" i="1"/>
  <c r="C3286" i="1"/>
  <c r="C3287" i="1"/>
  <c r="C3288" i="1"/>
  <c r="C3289" i="1"/>
  <c r="C3290" i="1"/>
  <c r="C3291" i="1"/>
  <c r="C3292" i="1"/>
  <c r="C3293" i="1"/>
  <c r="C3294" i="1"/>
  <c r="C3295" i="1"/>
  <c r="C3296" i="1"/>
  <c r="C3297" i="1"/>
  <c r="C3298" i="1"/>
  <c r="C3299" i="1"/>
  <c r="C3300" i="1"/>
  <c r="C3301" i="1"/>
  <c r="C3302" i="1"/>
  <c r="C3303" i="1"/>
  <c r="C3304" i="1"/>
  <c r="C3305" i="1"/>
  <c r="C3306" i="1"/>
  <c r="C3307" i="1"/>
  <c r="C3308" i="1"/>
  <c r="C3309" i="1"/>
  <c r="C3310" i="1"/>
  <c r="C3311" i="1"/>
  <c r="C3312" i="1"/>
  <c r="C3313" i="1"/>
  <c r="C3314" i="1"/>
  <c r="C3315" i="1"/>
  <c r="C3316" i="1"/>
  <c r="C3317" i="1"/>
  <c r="C3318" i="1"/>
  <c r="C3319" i="1"/>
  <c r="C3320" i="1"/>
  <c r="C3321" i="1"/>
  <c r="C3322" i="1"/>
  <c r="C3323" i="1"/>
  <c r="C3324" i="1"/>
  <c r="C3325" i="1"/>
  <c r="C3326" i="1"/>
  <c r="C3327" i="1"/>
  <c r="C3328" i="1"/>
  <c r="C3329" i="1"/>
  <c r="C3330" i="1"/>
  <c r="C3331" i="1"/>
  <c r="C3332" i="1"/>
  <c r="C3333" i="1"/>
  <c r="C3334" i="1"/>
  <c r="C3335" i="1"/>
  <c r="C3336" i="1"/>
  <c r="C3337" i="1"/>
  <c r="C3338" i="1"/>
  <c r="C3339" i="1"/>
  <c r="C3340" i="1"/>
  <c r="C3341" i="1"/>
  <c r="C3342" i="1"/>
  <c r="C3343" i="1"/>
  <c r="C3344" i="1"/>
  <c r="C3345" i="1"/>
  <c r="C3346" i="1"/>
  <c r="C3347" i="1"/>
  <c r="C3348" i="1"/>
  <c r="C3349" i="1"/>
  <c r="C3350" i="1"/>
  <c r="C3351" i="1"/>
  <c r="C3352" i="1"/>
  <c r="C3353" i="1"/>
  <c r="C3354" i="1"/>
  <c r="C3355" i="1"/>
  <c r="C3356" i="1"/>
  <c r="C3357" i="1"/>
  <c r="C3358" i="1"/>
  <c r="C3359" i="1"/>
  <c r="C3360" i="1"/>
  <c r="C3361" i="1"/>
  <c r="C3362" i="1"/>
  <c r="C3363" i="1"/>
  <c r="C3364" i="1"/>
  <c r="C3365" i="1"/>
  <c r="C3366" i="1"/>
  <c r="C3367" i="1"/>
  <c r="C3368" i="1"/>
  <c r="C3369" i="1"/>
  <c r="C3370" i="1"/>
  <c r="C3371" i="1"/>
  <c r="C3372" i="1"/>
  <c r="C3373" i="1"/>
  <c r="C3374" i="1"/>
  <c r="C3375" i="1"/>
  <c r="C3376" i="1"/>
  <c r="C3377" i="1"/>
  <c r="C3378" i="1"/>
  <c r="C3379" i="1"/>
  <c r="C3380" i="1"/>
  <c r="C3381" i="1"/>
  <c r="C3382" i="1"/>
  <c r="C3383" i="1"/>
  <c r="C3384" i="1"/>
  <c r="C3385" i="1"/>
  <c r="C3386" i="1"/>
  <c r="C3387" i="1"/>
  <c r="C3388" i="1"/>
  <c r="C3389" i="1"/>
  <c r="C3390" i="1"/>
  <c r="C3391" i="1"/>
  <c r="C3392" i="1"/>
  <c r="C3393" i="1"/>
  <c r="C3394" i="1"/>
  <c r="C3395" i="1"/>
  <c r="C3396" i="1"/>
  <c r="C3397" i="1"/>
  <c r="C3398" i="1"/>
  <c r="C3399" i="1"/>
  <c r="C3400" i="1"/>
  <c r="C3401" i="1"/>
  <c r="C3402" i="1"/>
  <c r="C3403" i="1"/>
  <c r="C3404" i="1"/>
  <c r="C3405" i="1"/>
  <c r="C3406" i="1"/>
  <c r="C3407" i="1"/>
  <c r="C3408" i="1"/>
  <c r="C3409" i="1"/>
  <c r="C3410" i="1"/>
  <c r="C3411" i="1"/>
  <c r="C3412" i="1"/>
  <c r="C3413" i="1"/>
  <c r="C3414" i="1"/>
  <c r="C3415" i="1"/>
  <c r="C3416" i="1"/>
  <c r="C3417" i="1"/>
  <c r="C3418" i="1"/>
  <c r="C3419" i="1"/>
  <c r="C3420" i="1"/>
  <c r="C3421" i="1"/>
  <c r="C3422" i="1"/>
  <c r="C3423" i="1"/>
  <c r="C3424" i="1"/>
  <c r="C3425" i="1"/>
  <c r="C3426" i="1"/>
  <c r="C3427" i="1"/>
  <c r="C3428" i="1"/>
  <c r="C3429" i="1"/>
  <c r="C3430" i="1"/>
  <c r="C3431" i="1"/>
  <c r="C3432" i="1"/>
  <c r="C3433" i="1"/>
  <c r="C3434" i="1"/>
  <c r="C3435" i="1"/>
  <c r="C3436" i="1"/>
  <c r="C3437" i="1"/>
  <c r="C3438" i="1"/>
  <c r="C3439" i="1"/>
  <c r="C3440" i="1"/>
  <c r="C3441" i="1"/>
  <c r="C3442" i="1"/>
  <c r="C3443" i="1"/>
  <c r="C3444" i="1"/>
  <c r="C3445" i="1"/>
  <c r="C3446" i="1"/>
  <c r="C3447" i="1"/>
  <c r="C3448" i="1"/>
  <c r="C3449" i="1"/>
  <c r="C3450" i="1"/>
  <c r="C3451" i="1"/>
  <c r="C3452" i="1"/>
  <c r="C3453" i="1"/>
  <c r="C3454" i="1"/>
  <c r="C3455" i="1"/>
  <c r="C3456" i="1"/>
  <c r="C3457" i="1"/>
  <c r="C3458" i="1"/>
  <c r="C3459" i="1"/>
  <c r="C3460" i="1"/>
  <c r="C3461" i="1"/>
  <c r="C3462" i="1"/>
  <c r="C3463" i="1"/>
  <c r="C3464" i="1"/>
  <c r="C3465" i="1"/>
  <c r="C3466" i="1"/>
  <c r="C3467" i="1"/>
  <c r="C3468" i="1"/>
  <c r="C3469" i="1"/>
  <c r="C3470" i="1"/>
  <c r="C3471" i="1"/>
  <c r="C3472" i="1"/>
  <c r="C3473" i="1"/>
  <c r="C3474" i="1"/>
  <c r="C3475" i="1"/>
  <c r="C3476" i="1"/>
  <c r="C3477" i="1"/>
  <c r="C3478" i="1"/>
  <c r="C3479" i="1"/>
  <c r="C3480" i="1"/>
  <c r="C3481" i="1"/>
  <c r="C3482" i="1"/>
  <c r="C3483" i="1"/>
  <c r="C3484" i="1"/>
  <c r="C3485" i="1"/>
  <c r="C3486" i="1"/>
  <c r="C3487" i="1"/>
  <c r="C3488" i="1"/>
  <c r="C3489" i="1"/>
  <c r="C3490" i="1"/>
  <c r="C3491" i="1"/>
  <c r="C3492" i="1"/>
  <c r="C3493" i="1"/>
  <c r="C3494" i="1"/>
  <c r="C3495" i="1"/>
  <c r="C3496" i="1"/>
  <c r="C3497" i="1"/>
  <c r="C3498" i="1"/>
  <c r="C3499" i="1"/>
  <c r="C3500" i="1"/>
  <c r="C3501" i="1"/>
  <c r="C3502" i="1"/>
  <c r="C3503" i="1"/>
  <c r="C3504" i="1"/>
  <c r="C3505" i="1"/>
  <c r="C3506" i="1"/>
  <c r="C3507" i="1"/>
  <c r="C3508" i="1"/>
  <c r="C3509" i="1"/>
  <c r="C3510" i="1"/>
  <c r="C3511" i="1"/>
  <c r="C3512" i="1"/>
  <c r="C3513" i="1"/>
  <c r="C3514" i="1"/>
  <c r="C3515" i="1"/>
  <c r="C3516" i="1"/>
  <c r="C3517" i="1"/>
  <c r="C3518" i="1"/>
  <c r="C3519" i="1"/>
  <c r="C3520" i="1"/>
  <c r="C3521" i="1"/>
  <c r="C3522" i="1"/>
  <c r="C3523" i="1"/>
  <c r="C3524" i="1"/>
  <c r="C3525" i="1"/>
  <c r="C3526" i="1"/>
  <c r="C3527" i="1"/>
  <c r="C3528" i="1"/>
  <c r="C3529" i="1"/>
  <c r="C3530" i="1"/>
  <c r="C3531" i="1"/>
  <c r="C3532" i="1"/>
  <c r="C3533" i="1"/>
  <c r="C3534" i="1"/>
  <c r="C3535" i="1"/>
  <c r="C3536" i="1"/>
  <c r="C3537" i="1"/>
  <c r="C3538" i="1"/>
  <c r="C3539" i="1"/>
  <c r="C3540" i="1"/>
  <c r="C3541" i="1"/>
  <c r="C3542" i="1"/>
  <c r="C3543" i="1"/>
  <c r="C3544" i="1"/>
  <c r="C3545" i="1"/>
  <c r="C3546" i="1"/>
  <c r="C3547" i="1"/>
  <c r="C3548" i="1"/>
  <c r="C3549" i="1"/>
  <c r="C3550" i="1"/>
  <c r="C3551" i="1"/>
  <c r="C3552" i="1"/>
  <c r="C3553" i="1"/>
  <c r="C3554" i="1"/>
  <c r="C3555" i="1"/>
  <c r="C3556" i="1"/>
  <c r="C3557" i="1"/>
  <c r="C3558" i="1"/>
  <c r="C3559" i="1"/>
  <c r="C3560" i="1"/>
  <c r="C3561" i="1"/>
  <c r="C3562" i="1"/>
  <c r="C3563" i="1"/>
  <c r="C3564" i="1"/>
  <c r="C3565" i="1"/>
  <c r="C3566" i="1"/>
  <c r="C3567" i="1"/>
  <c r="C3568" i="1"/>
  <c r="C3569" i="1"/>
  <c r="C3570" i="1"/>
  <c r="C3571" i="1"/>
  <c r="C3572" i="1"/>
  <c r="C3573" i="1"/>
  <c r="C3574" i="1"/>
  <c r="C3575" i="1"/>
  <c r="C3576" i="1"/>
  <c r="C3577" i="1"/>
  <c r="C3578" i="1"/>
  <c r="C3579" i="1"/>
  <c r="C3580" i="1"/>
  <c r="C3581" i="1"/>
  <c r="C3582" i="1"/>
  <c r="C3583" i="1"/>
  <c r="C3584" i="1"/>
  <c r="C3585" i="1"/>
  <c r="C3586" i="1"/>
  <c r="C3587" i="1"/>
  <c r="C3588" i="1"/>
  <c r="C3589" i="1"/>
  <c r="C3590" i="1"/>
  <c r="C3591" i="1"/>
  <c r="C3592" i="1"/>
  <c r="C3593" i="1"/>
  <c r="C3594" i="1"/>
  <c r="C3595" i="1"/>
  <c r="C3596" i="1"/>
  <c r="C3597" i="1"/>
  <c r="C3598" i="1"/>
  <c r="C3599" i="1"/>
  <c r="C3600" i="1"/>
  <c r="C3601" i="1"/>
  <c r="C3602" i="1"/>
  <c r="C3603" i="1"/>
  <c r="C3604" i="1"/>
  <c r="C3605" i="1"/>
  <c r="C3606" i="1"/>
  <c r="C3607" i="1"/>
  <c r="C3608" i="1"/>
  <c r="C3609" i="1"/>
  <c r="C3610" i="1"/>
  <c r="C3611" i="1"/>
  <c r="C3612" i="1"/>
  <c r="C3613" i="1"/>
  <c r="C3614" i="1"/>
  <c r="C3615" i="1"/>
  <c r="C3616" i="1"/>
  <c r="C3617" i="1"/>
  <c r="C3618" i="1"/>
  <c r="C3619" i="1"/>
  <c r="C3620" i="1"/>
  <c r="C3621" i="1"/>
  <c r="C3622" i="1"/>
  <c r="C3623" i="1"/>
  <c r="C3624" i="1"/>
  <c r="C3625" i="1"/>
  <c r="C3626" i="1"/>
  <c r="C3627" i="1"/>
  <c r="C3628" i="1"/>
  <c r="C3629" i="1"/>
  <c r="C3630" i="1"/>
  <c r="C3631" i="1"/>
  <c r="C3632" i="1"/>
  <c r="C3633" i="1"/>
  <c r="C3634" i="1"/>
  <c r="C3635" i="1"/>
  <c r="C3636" i="1"/>
  <c r="C3637" i="1"/>
  <c r="C3638" i="1"/>
  <c r="C3639" i="1"/>
  <c r="C3640" i="1"/>
  <c r="C3641" i="1"/>
  <c r="C3642" i="1"/>
  <c r="C3643" i="1"/>
  <c r="C3644" i="1"/>
  <c r="C3645" i="1"/>
  <c r="C3646" i="1"/>
  <c r="C3647" i="1"/>
  <c r="C3648" i="1"/>
  <c r="C3649" i="1"/>
  <c r="C3650" i="1"/>
  <c r="C3651" i="1"/>
  <c r="C3652" i="1"/>
  <c r="C3653" i="1"/>
  <c r="C3654" i="1"/>
  <c r="C3655" i="1"/>
  <c r="C3656" i="1"/>
  <c r="C3657" i="1"/>
  <c r="C3658" i="1"/>
  <c r="C3659" i="1"/>
  <c r="C3660" i="1"/>
  <c r="C3661" i="1"/>
  <c r="C3662" i="1"/>
  <c r="C3663" i="1"/>
  <c r="C3664" i="1"/>
  <c r="C3665" i="1"/>
  <c r="C3666" i="1"/>
  <c r="C3667" i="1"/>
  <c r="C3668" i="1"/>
  <c r="C3669" i="1"/>
  <c r="C3670" i="1"/>
  <c r="C3671" i="1"/>
  <c r="C3672" i="1"/>
  <c r="C3673" i="1"/>
  <c r="C3674" i="1"/>
  <c r="C3675" i="1"/>
  <c r="C3676" i="1"/>
  <c r="C3677" i="1"/>
  <c r="C3678" i="1"/>
  <c r="C3679" i="1"/>
  <c r="C3680" i="1"/>
  <c r="C3681" i="1"/>
  <c r="C3682" i="1"/>
  <c r="C3683" i="1"/>
  <c r="C3684" i="1"/>
  <c r="C3685" i="1"/>
  <c r="C3686" i="1"/>
  <c r="C3687" i="1"/>
  <c r="C3688" i="1"/>
  <c r="C3689" i="1"/>
  <c r="C3690" i="1"/>
  <c r="C3691" i="1"/>
  <c r="C3692" i="1"/>
  <c r="C3693" i="1"/>
  <c r="C3694" i="1"/>
  <c r="C3695" i="1"/>
  <c r="C3696" i="1"/>
  <c r="C3697" i="1"/>
  <c r="C3698" i="1"/>
  <c r="C3699" i="1"/>
  <c r="C3700" i="1"/>
  <c r="C3701" i="1"/>
  <c r="C3702" i="1"/>
  <c r="C3703" i="1"/>
  <c r="C3704" i="1"/>
  <c r="C3705" i="1"/>
  <c r="C3706" i="1"/>
  <c r="C3707" i="1"/>
  <c r="C3708" i="1"/>
  <c r="C3709" i="1"/>
  <c r="C3710" i="1"/>
  <c r="C3711" i="1"/>
  <c r="C3712" i="1"/>
  <c r="C3713" i="1"/>
  <c r="C3714" i="1"/>
  <c r="C3715" i="1"/>
  <c r="C3716" i="1"/>
  <c r="C3717" i="1"/>
  <c r="C3718" i="1"/>
  <c r="C3719" i="1"/>
  <c r="C3720" i="1"/>
  <c r="C3721" i="1"/>
  <c r="C3722" i="1"/>
  <c r="C3723" i="1"/>
  <c r="C3724" i="1"/>
  <c r="C3725" i="1"/>
  <c r="C3726" i="1"/>
  <c r="C3727" i="1"/>
  <c r="C3728" i="1"/>
  <c r="C3729" i="1"/>
  <c r="C3730" i="1"/>
  <c r="C3731" i="1"/>
  <c r="C3732" i="1"/>
  <c r="C3733" i="1"/>
  <c r="C3734" i="1"/>
  <c r="C3735" i="1"/>
  <c r="C3736" i="1"/>
  <c r="C3737" i="1"/>
  <c r="C3738" i="1"/>
  <c r="C3739" i="1"/>
  <c r="C3740" i="1"/>
  <c r="C3741" i="1"/>
  <c r="C3742" i="1"/>
  <c r="C3743" i="1"/>
  <c r="C3744" i="1"/>
  <c r="C3745" i="1"/>
  <c r="C3746" i="1"/>
  <c r="C3747" i="1"/>
  <c r="C3748" i="1"/>
  <c r="C3749" i="1"/>
  <c r="C3750" i="1"/>
  <c r="C3751" i="1"/>
  <c r="C3752" i="1"/>
  <c r="C3753" i="1"/>
  <c r="C3754" i="1"/>
  <c r="C3755" i="1"/>
  <c r="C3756" i="1"/>
  <c r="C3757" i="1"/>
  <c r="C3758" i="1"/>
  <c r="C3759" i="1"/>
  <c r="C3760" i="1"/>
  <c r="C3761" i="1"/>
  <c r="C3762" i="1"/>
  <c r="C3763" i="1"/>
  <c r="C3764" i="1"/>
  <c r="C3765" i="1"/>
  <c r="C3766" i="1"/>
  <c r="C3767" i="1"/>
  <c r="C3768" i="1"/>
  <c r="C3769" i="1"/>
  <c r="C3770" i="1"/>
  <c r="C3771" i="1"/>
  <c r="C3772" i="1"/>
  <c r="C3773" i="1"/>
  <c r="C3774" i="1"/>
  <c r="C3775" i="1"/>
  <c r="C3776" i="1"/>
  <c r="C3777" i="1"/>
  <c r="C3778" i="1"/>
  <c r="C3779" i="1"/>
  <c r="C3780" i="1"/>
  <c r="C3781" i="1"/>
  <c r="C3782" i="1"/>
  <c r="C3783" i="1"/>
  <c r="C3784" i="1"/>
  <c r="C3785" i="1"/>
  <c r="C3786" i="1"/>
  <c r="C3787" i="1"/>
  <c r="C3788" i="1"/>
  <c r="C3789" i="1"/>
  <c r="C3790" i="1"/>
  <c r="C3791" i="1"/>
  <c r="C3792" i="1"/>
  <c r="C3793" i="1"/>
  <c r="C3794" i="1"/>
  <c r="C3795" i="1"/>
  <c r="C3796" i="1"/>
  <c r="C3797" i="1"/>
  <c r="C3798" i="1"/>
  <c r="C3799" i="1"/>
  <c r="C3800" i="1"/>
  <c r="C3801" i="1"/>
  <c r="C3802" i="1"/>
  <c r="C3803" i="1"/>
  <c r="C3804" i="1"/>
  <c r="C3805" i="1"/>
  <c r="C3806" i="1"/>
  <c r="C3807" i="1"/>
  <c r="C3808" i="1"/>
  <c r="C3809" i="1"/>
  <c r="C3810" i="1"/>
  <c r="C3811" i="1"/>
  <c r="C3812" i="1"/>
  <c r="C3813" i="1"/>
  <c r="C3814" i="1"/>
  <c r="C3815" i="1"/>
  <c r="C3816" i="1"/>
  <c r="C3817" i="1"/>
  <c r="C3818" i="1"/>
  <c r="C3819" i="1"/>
  <c r="C3820" i="1"/>
  <c r="C3821" i="1"/>
  <c r="C3822" i="1"/>
  <c r="C3823" i="1"/>
  <c r="C3824" i="1"/>
  <c r="C3825" i="1"/>
  <c r="C3826" i="1"/>
  <c r="C3827" i="1"/>
  <c r="C3828" i="1"/>
  <c r="C3829" i="1"/>
  <c r="C3830" i="1"/>
  <c r="C3831" i="1"/>
  <c r="C3832" i="1"/>
  <c r="C3833" i="1"/>
  <c r="C3834" i="1"/>
  <c r="C3835" i="1"/>
  <c r="C3836" i="1"/>
  <c r="C3837" i="1"/>
  <c r="C3838" i="1"/>
  <c r="C3839" i="1"/>
  <c r="C3840" i="1"/>
  <c r="C3841" i="1"/>
  <c r="C3842" i="1"/>
  <c r="C3843" i="1"/>
  <c r="C3844" i="1"/>
  <c r="C3845" i="1"/>
  <c r="C3846" i="1"/>
  <c r="C3847" i="1"/>
  <c r="C3848" i="1"/>
  <c r="C3849" i="1"/>
  <c r="C3850" i="1"/>
  <c r="C3851" i="1"/>
  <c r="C3852" i="1"/>
  <c r="C3853" i="1"/>
  <c r="C3854" i="1"/>
  <c r="C3855" i="1"/>
  <c r="C3856" i="1"/>
  <c r="C3857" i="1"/>
  <c r="C3858" i="1"/>
  <c r="C3859" i="1"/>
  <c r="C3860" i="1"/>
  <c r="C3861" i="1"/>
  <c r="C3862" i="1"/>
  <c r="C3863" i="1"/>
  <c r="C3864" i="1"/>
  <c r="C3865" i="1"/>
  <c r="C3866" i="1"/>
  <c r="C3867" i="1"/>
  <c r="C3868" i="1"/>
  <c r="C3869" i="1"/>
  <c r="C3870" i="1"/>
  <c r="C3871" i="1"/>
  <c r="C3872" i="1"/>
  <c r="C3873" i="1"/>
  <c r="C3874" i="1"/>
  <c r="C3875" i="1"/>
  <c r="C3876" i="1"/>
  <c r="C3877" i="1"/>
  <c r="C3878" i="1"/>
  <c r="C3879" i="1"/>
  <c r="C3880" i="1"/>
  <c r="C3881" i="1"/>
  <c r="C3882" i="1"/>
  <c r="C3883" i="1"/>
  <c r="C3884" i="1"/>
  <c r="C3885" i="1"/>
  <c r="C3886" i="1"/>
  <c r="C3887" i="1"/>
  <c r="C3888" i="1"/>
  <c r="C3889" i="1"/>
  <c r="C3890" i="1"/>
  <c r="C3891" i="1"/>
  <c r="C3892" i="1"/>
  <c r="C3893" i="1"/>
  <c r="C3894" i="1"/>
  <c r="C3895" i="1"/>
  <c r="C3896" i="1"/>
  <c r="C3897" i="1"/>
  <c r="C3898" i="1"/>
  <c r="C3899" i="1"/>
  <c r="C3900" i="1"/>
  <c r="C3901" i="1"/>
  <c r="C3902" i="1"/>
  <c r="C3903" i="1"/>
  <c r="C3904" i="1"/>
  <c r="C3905" i="1"/>
  <c r="C3906" i="1"/>
  <c r="C3907" i="1"/>
  <c r="C3908" i="1"/>
  <c r="C3909" i="1"/>
  <c r="C3910" i="1"/>
  <c r="C3911" i="1"/>
  <c r="C3912" i="1"/>
  <c r="C3913" i="1"/>
  <c r="C3914" i="1"/>
  <c r="C3915" i="1"/>
  <c r="C3916" i="1"/>
  <c r="C3917" i="1"/>
  <c r="C3918" i="1"/>
  <c r="C3919" i="1"/>
  <c r="C3920" i="1"/>
  <c r="C3921" i="1"/>
  <c r="C3922" i="1"/>
  <c r="C3923" i="1"/>
  <c r="C3924" i="1"/>
  <c r="C3925" i="1"/>
  <c r="C3926" i="1"/>
  <c r="C3927" i="1"/>
  <c r="C3928" i="1"/>
  <c r="C3929" i="1"/>
  <c r="C3930" i="1"/>
  <c r="C3931" i="1"/>
  <c r="C3932" i="1"/>
  <c r="C3933" i="1"/>
  <c r="C3934" i="1"/>
  <c r="C3935" i="1"/>
  <c r="C3936" i="1"/>
  <c r="C3937" i="1"/>
  <c r="C3938" i="1"/>
  <c r="C3939" i="1"/>
  <c r="C3940" i="1"/>
  <c r="C3941" i="1"/>
  <c r="C3942" i="1"/>
  <c r="C3943" i="1"/>
  <c r="C3944" i="1"/>
  <c r="C3945" i="1"/>
  <c r="C3946" i="1"/>
  <c r="C3947" i="1"/>
  <c r="C3948" i="1"/>
  <c r="C3949" i="1"/>
  <c r="C3950" i="1"/>
  <c r="C3951" i="1"/>
  <c r="C3952" i="1"/>
  <c r="C3953" i="1"/>
  <c r="C3954" i="1"/>
  <c r="C3955" i="1"/>
  <c r="C3956" i="1"/>
  <c r="C3957" i="1"/>
  <c r="C3958" i="1"/>
  <c r="C3959" i="1"/>
  <c r="C3960" i="1"/>
  <c r="C3961" i="1"/>
  <c r="C3962" i="1"/>
  <c r="C3963" i="1"/>
  <c r="C3964" i="1"/>
  <c r="C3965" i="1"/>
  <c r="C3966" i="1"/>
  <c r="C3967" i="1"/>
  <c r="C3968" i="1"/>
  <c r="C3969" i="1"/>
  <c r="C3970" i="1"/>
  <c r="C3971" i="1"/>
  <c r="C3972" i="1"/>
  <c r="C3973" i="1"/>
  <c r="C3974" i="1"/>
  <c r="C3975" i="1"/>
  <c r="C3976" i="1"/>
  <c r="C3977" i="1"/>
  <c r="C3978" i="1"/>
  <c r="C3979" i="1"/>
  <c r="C3980" i="1"/>
  <c r="C3981" i="1"/>
  <c r="C3982" i="1"/>
  <c r="C3983" i="1"/>
  <c r="C3984" i="1"/>
  <c r="C3985" i="1"/>
  <c r="C3986" i="1"/>
  <c r="C3987" i="1"/>
  <c r="C3988" i="1"/>
  <c r="C3989" i="1"/>
  <c r="C3990" i="1"/>
  <c r="C3991" i="1"/>
  <c r="C3992" i="1"/>
  <c r="C3993" i="1"/>
  <c r="C3994" i="1"/>
  <c r="C3995" i="1"/>
  <c r="C3996" i="1"/>
  <c r="C3997" i="1"/>
  <c r="C3998" i="1"/>
  <c r="C3999" i="1"/>
  <c r="C4000" i="1"/>
  <c r="C4001" i="1"/>
  <c r="C4002" i="1"/>
  <c r="C4003" i="1"/>
  <c r="C4004" i="1"/>
  <c r="C4005" i="1"/>
  <c r="C4006" i="1"/>
  <c r="C4007" i="1"/>
  <c r="C4008" i="1"/>
  <c r="C4009" i="1"/>
  <c r="C4010" i="1"/>
  <c r="C4011" i="1"/>
  <c r="C4012" i="1"/>
  <c r="C4013" i="1"/>
  <c r="C4014" i="1"/>
  <c r="C4015" i="1"/>
  <c r="C4016" i="1"/>
  <c r="C4017" i="1"/>
  <c r="C4018" i="1"/>
  <c r="C4019" i="1"/>
  <c r="C4020" i="1"/>
  <c r="C4021" i="1"/>
  <c r="C4022" i="1"/>
  <c r="C4023" i="1"/>
  <c r="C4024" i="1"/>
  <c r="C4025" i="1"/>
  <c r="C4026" i="1"/>
  <c r="C4027" i="1"/>
  <c r="C4028" i="1"/>
  <c r="C4029" i="1"/>
  <c r="C4030" i="1"/>
  <c r="C4031" i="1"/>
  <c r="C4032" i="1"/>
  <c r="C4033" i="1"/>
  <c r="C4034" i="1"/>
  <c r="C4035" i="1"/>
  <c r="C4036" i="1"/>
  <c r="C4037" i="1"/>
  <c r="C4038" i="1"/>
  <c r="C4039" i="1"/>
  <c r="C4040" i="1"/>
  <c r="C4041" i="1"/>
  <c r="C4042" i="1"/>
  <c r="C4043" i="1"/>
  <c r="C4044" i="1"/>
  <c r="C4045" i="1"/>
  <c r="C4046" i="1"/>
  <c r="C4047" i="1"/>
  <c r="C4048" i="1"/>
  <c r="C4049" i="1"/>
  <c r="C4050" i="1"/>
  <c r="C4051" i="1"/>
  <c r="C4052" i="1"/>
  <c r="C4053" i="1"/>
  <c r="C4054" i="1"/>
  <c r="C4055" i="1"/>
  <c r="C4056" i="1"/>
  <c r="C4057" i="1"/>
  <c r="C4058" i="1"/>
  <c r="C4059" i="1"/>
  <c r="C4060" i="1"/>
  <c r="C4061" i="1"/>
  <c r="C4062" i="1"/>
  <c r="C4063" i="1"/>
  <c r="C4064" i="1"/>
  <c r="C4065" i="1"/>
  <c r="C4066" i="1"/>
  <c r="C4067" i="1"/>
  <c r="C4068" i="1"/>
  <c r="C4069" i="1"/>
  <c r="C4070" i="1"/>
  <c r="C4071" i="1"/>
  <c r="C4072" i="1"/>
  <c r="C4073" i="1"/>
  <c r="C4074" i="1"/>
  <c r="C4075" i="1"/>
  <c r="C4076" i="1"/>
  <c r="C4077" i="1"/>
  <c r="C4078" i="1"/>
  <c r="C4079" i="1"/>
  <c r="C4080" i="1"/>
  <c r="C4081" i="1"/>
  <c r="C4082" i="1"/>
  <c r="C4083" i="1"/>
  <c r="C4084" i="1"/>
  <c r="C4085" i="1"/>
  <c r="C4086" i="1"/>
  <c r="C4087" i="1"/>
  <c r="C4088" i="1"/>
  <c r="C4089" i="1"/>
  <c r="C4090" i="1"/>
  <c r="C4091" i="1"/>
  <c r="C4092" i="1"/>
  <c r="C4093" i="1"/>
  <c r="C4094" i="1"/>
  <c r="C4095" i="1"/>
  <c r="C4096" i="1"/>
  <c r="C4097" i="1"/>
  <c r="C4098" i="1"/>
  <c r="C4099" i="1"/>
  <c r="C4100" i="1"/>
  <c r="C4101" i="1"/>
  <c r="C4102" i="1"/>
  <c r="C4103" i="1"/>
  <c r="C4104" i="1"/>
  <c r="C4105" i="1"/>
  <c r="C4106" i="1"/>
  <c r="C4107" i="1"/>
  <c r="C4108" i="1"/>
  <c r="C4109" i="1"/>
  <c r="C4110" i="1"/>
  <c r="C4111" i="1"/>
  <c r="C4112" i="1"/>
  <c r="C4113" i="1"/>
  <c r="C4114" i="1"/>
  <c r="C4115" i="1"/>
  <c r="C4116" i="1"/>
  <c r="C4117" i="1"/>
  <c r="C4118" i="1"/>
  <c r="C4119" i="1"/>
  <c r="C4120" i="1"/>
  <c r="C4121" i="1"/>
  <c r="C4122" i="1"/>
  <c r="C4123" i="1"/>
  <c r="C4124" i="1"/>
  <c r="C4125" i="1"/>
  <c r="C4126" i="1"/>
  <c r="C4127" i="1"/>
  <c r="C4128" i="1"/>
  <c r="C4129" i="1"/>
  <c r="C4130" i="1"/>
  <c r="C4131" i="1"/>
  <c r="C4132" i="1"/>
  <c r="C4133" i="1"/>
  <c r="C4134" i="1"/>
  <c r="C4135" i="1"/>
  <c r="C4136" i="1"/>
  <c r="C4137" i="1"/>
  <c r="C4138" i="1"/>
  <c r="C4139" i="1"/>
  <c r="C4140" i="1"/>
  <c r="C4141" i="1"/>
  <c r="C4142" i="1"/>
  <c r="C4143" i="1"/>
  <c r="C4144" i="1"/>
  <c r="C4145" i="1"/>
  <c r="C4146" i="1"/>
  <c r="C4147" i="1"/>
  <c r="C4148" i="1"/>
  <c r="C4149" i="1"/>
  <c r="C4150" i="1"/>
  <c r="C4151" i="1"/>
  <c r="C4152" i="1"/>
  <c r="C4153" i="1"/>
  <c r="C4154" i="1"/>
  <c r="C4155" i="1"/>
  <c r="C4156" i="1"/>
  <c r="C4157" i="1"/>
  <c r="C4158" i="1"/>
  <c r="C4159" i="1"/>
  <c r="C4160" i="1"/>
  <c r="C4161" i="1"/>
  <c r="C4162" i="1"/>
  <c r="C4163" i="1"/>
  <c r="C4164" i="1"/>
  <c r="C4165" i="1"/>
  <c r="C4166" i="1"/>
  <c r="C4167" i="1"/>
  <c r="C4168" i="1"/>
  <c r="C4169" i="1"/>
  <c r="C4170" i="1"/>
  <c r="C4171" i="1"/>
  <c r="C4172" i="1"/>
  <c r="C4173" i="1"/>
  <c r="C4174" i="1"/>
  <c r="C4175" i="1"/>
  <c r="C4176" i="1"/>
  <c r="C4177" i="1"/>
  <c r="C4178" i="1"/>
  <c r="C4179" i="1"/>
  <c r="C4180" i="1"/>
  <c r="C4181" i="1"/>
  <c r="C4182" i="1"/>
  <c r="C4183" i="1"/>
  <c r="C4184" i="1"/>
  <c r="C4185" i="1"/>
  <c r="C4186" i="1"/>
  <c r="C4187" i="1"/>
  <c r="C4188" i="1"/>
  <c r="C4189" i="1"/>
  <c r="C4190" i="1"/>
  <c r="C4191" i="1"/>
  <c r="C4192" i="1"/>
  <c r="C4193" i="1"/>
  <c r="C4194" i="1"/>
  <c r="C4195" i="1"/>
  <c r="C4196" i="1"/>
  <c r="C4197" i="1"/>
  <c r="C4198" i="1"/>
  <c r="C4199" i="1"/>
  <c r="C4200" i="1"/>
  <c r="C4201" i="1"/>
  <c r="C4202" i="1"/>
  <c r="C4203" i="1"/>
  <c r="C4204" i="1"/>
  <c r="C4205" i="1"/>
  <c r="C4206" i="1"/>
  <c r="C4207" i="1"/>
  <c r="C4208" i="1"/>
  <c r="C4209" i="1"/>
  <c r="C4210" i="1"/>
  <c r="C4211" i="1"/>
  <c r="C4212" i="1"/>
  <c r="C4213" i="1"/>
  <c r="C4214" i="1"/>
  <c r="C4215" i="1"/>
  <c r="C4216" i="1"/>
  <c r="C4217" i="1"/>
  <c r="C4218" i="1"/>
  <c r="C4219" i="1"/>
  <c r="C4220" i="1"/>
  <c r="C4221" i="1"/>
  <c r="C4222" i="1"/>
  <c r="C4223" i="1"/>
  <c r="C4224" i="1"/>
  <c r="C4225" i="1"/>
  <c r="C4226" i="1"/>
  <c r="C4227" i="1"/>
  <c r="C4228" i="1"/>
  <c r="C4229" i="1"/>
  <c r="C4230" i="1"/>
  <c r="C4231" i="1"/>
  <c r="C4232" i="1"/>
  <c r="C4233" i="1"/>
  <c r="C4234" i="1"/>
  <c r="C4235" i="1"/>
  <c r="C4236" i="1"/>
  <c r="C4237" i="1"/>
  <c r="C4238" i="1"/>
  <c r="C4239" i="1"/>
  <c r="C4240" i="1"/>
  <c r="C4241" i="1"/>
  <c r="C4242" i="1"/>
  <c r="C4243" i="1"/>
  <c r="C4244" i="1"/>
  <c r="C4245" i="1"/>
  <c r="C4246" i="1"/>
  <c r="C4247" i="1"/>
  <c r="C4248" i="1"/>
  <c r="C4249" i="1"/>
  <c r="C4250" i="1"/>
  <c r="C4251" i="1"/>
  <c r="C4252" i="1"/>
  <c r="C4253" i="1"/>
  <c r="C4254" i="1"/>
  <c r="C4255" i="1"/>
  <c r="C4256" i="1"/>
  <c r="C4257" i="1"/>
  <c r="C4258" i="1"/>
  <c r="C4259" i="1"/>
  <c r="C4260" i="1"/>
  <c r="C4261" i="1"/>
  <c r="C4262" i="1"/>
  <c r="C4263" i="1"/>
  <c r="C4264" i="1"/>
  <c r="C4265" i="1"/>
  <c r="C4266" i="1"/>
  <c r="C4267" i="1"/>
  <c r="C4268" i="1"/>
  <c r="C4269" i="1"/>
  <c r="C4270" i="1"/>
  <c r="C4271" i="1"/>
  <c r="C4272" i="1"/>
  <c r="C4273" i="1"/>
  <c r="C4274" i="1"/>
  <c r="C4275" i="1"/>
  <c r="C4276" i="1"/>
  <c r="C4277" i="1"/>
  <c r="C4278" i="1"/>
  <c r="C4279" i="1"/>
  <c r="C4280" i="1"/>
  <c r="C4281" i="1"/>
  <c r="C4282" i="1"/>
  <c r="C4283" i="1"/>
  <c r="C4284" i="1"/>
  <c r="C4285" i="1"/>
  <c r="C4286" i="1"/>
  <c r="C4287" i="1"/>
  <c r="C4288" i="1"/>
  <c r="C4289" i="1"/>
  <c r="C4290" i="1"/>
  <c r="C4291" i="1"/>
  <c r="C4292" i="1"/>
  <c r="C4293" i="1"/>
  <c r="C4294" i="1"/>
  <c r="C4295" i="1"/>
  <c r="C4296" i="1"/>
  <c r="C4297" i="1"/>
  <c r="C4298" i="1"/>
  <c r="C4299" i="1"/>
  <c r="C4300" i="1"/>
  <c r="C4301" i="1"/>
  <c r="C4302" i="1"/>
  <c r="C4303" i="1"/>
  <c r="C4304" i="1"/>
  <c r="C4305" i="1"/>
  <c r="C4306" i="1"/>
  <c r="C4307" i="1"/>
  <c r="C4308" i="1"/>
  <c r="C4309" i="1"/>
  <c r="C4310" i="1"/>
  <c r="C4311" i="1"/>
  <c r="C4312" i="1"/>
  <c r="C4313" i="1"/>
  <c r="C4314" i="1"/>
  <c r="C4315" i="1"/>
  <c r="C4316" i="1"/>
  <c r="C4317" i="1"/>
  <c r="C4318" i="1"/>
  <c r="C4319" i="1"/>
  <c r="C4320" i="1"/>
  <c r="C4321" i="1"/>
  <c r="C4322" i="1"/>
  <c r="C4323" i="1"/>
  <c r="C4324" i="1"/>
  <c r="C4325" i="1"/>
  <c r="C4326" i="1"/>
  <c r="C4327" i="1"/>
  <c r="C4328" i="1"/>
  <c r="C4329" i="1"/>
  <c r="C4330" i="1"/>
  <c r="C4331" i="1"/>
  <c r="C4332" i="1"/>
  <c r="C4333" i="1"/>
  <c r="C4334" i="1"/>
  <c r="C4335" i="1"/>
  <c r="C4336" i="1"/>
  <c r="C4337" i="1"/>
  <c r="C4338" i="1"/>
  <c r="C4339" i="1"/>
  <c r="C4340" i="1"/>
  <c r="C4341" i="1"/>
  <c r="C4342" i="1"/>
  <c r="C4343" i="1"/>
  <c r="C4344" i="1"/>
  <c r="C4345" i="1"/>
  <c r="C4346" i="1"/>
  <c r="C4347" i="1"/>
  <c r="C4348" i="1"/>
  <c r="C4349" i="1"/>
  <c r="C4350" i="1"/>
  <c r="C4351" i="1"/>
  <c r="C4352" i="1"/>
  <c r="C4353" i="1"/>
  <c r="C4354" i="1"/>
  <c r="C4355" i="1"/>
  <c r="C4356" i="1"/>
  <c r="C4357" i="1"/>
  <c r="C4358" i="1"/>
  <c r="C4359" i="1"/>
  <c r="C4360" i="1"/>
  <c r="C4361" i="1"/>
  <c r="C4362" i="1"/>
  <c r="C4363" i="1"/>
  <c r="C4364" i="1"/>
  <c r="C4365" i="1"/>
  <c r="C4366" i="1"/>
  <c r="C4367" i="1"/>
  <c r="C4368" i="1"/>
  <c r="C4369" i="1"/>
  <c r="C4370" i="1"/>
  <c r="C4371" i="1"/>
  <c r="C4372" i="1"/>
  <c r="C4373" i="1"/>
  <c r="C4374" i="1"/>
  <c r="C4375" i="1"/>
  <c r="C4376" i="1"/>
  <c r="C4377" i="1"/>
  <c r="C4378" i="1"/>
  <c r="C4379" i="1"/>
  <c r="C4380" i="1"/>
  <c r="C4381" i="1"/>
  <c r="C4382" i="1"/>
  <c r="C4383" i="1"/>
  <c r="C4384" i="1"/>
  <c r="C4385" i="1"/>
  <c r="C4386" i="1"/>
  <c r="C4387" i="1"/>
  <c r="C4388" i="1"/>
  <c r="C4389" i="1"/>
  <c r="C4390" i="1"/>
  <c r="C4391" i="1"/>
  <c r="C4392" i="1"/>
  <c r="C4393" i="1"/>
  <c r="C4394" i="1"/>
  <c r="C4395" i="1"/>
  <c r="C4396" i="1"/>
  <c r="C4397" i="1"/>
  <c r="C4398" i="1"/>
  <c r="C4399" i="1"/>
  <c r="C4400" i="1"/>
  <c r="C4401" i="1"/>
  <c r="C4402" i="1"/>
  <c r="C4403" i="1"/>
  <c r="C4404" i="1"/>
  <c r="C4405" i="1"/>
  <c r="C4406" i="1"/>
  <c r="C4407" i="1"/>
  <c r="C4408" i="1"/>
  <c r="C4409" i="1"/>
  <c r="C4410" i="1"/>
  <c r="C4411" i="1"/>
  <c r="C4412" i="1"/>
  <c r="C4413" i="1"/>
  <c r="C4414" i="1"/>
  <c r="C4415" i="1"/>
  <c r="C4416" i="1"/>
  <c r="C4417" i="1"/>
  <c r="C4418" i="1"/>
  <c r="C4419" i="1"/>
  <c r="C4420" i="1"/>
  <c r="C4421" i="1"/>
  <c r="C4422" i="1"/>
  <c r="C4423" i="1"/>
  <c r="C4424" i="1"/>
  <c r="C4425" i="1"/>
  <c r="C4426" i="1"/>
  <c r="C4427" i="1"/>
  <c r="C4428" i="1"/>
  <c r="C4429" i="1"/>
  <c r="C4430" i="1"/>
  <c r="C4431" i="1"/>
  <c r="C4432" i="1"/>
  <c r="C4433" i="1"/>
  <c r="C4434" i="1"/>
  <c r="C4435" i="1"/>
  <c r="C4436" i="1"/>
  <c r="C4437" i="1"/>
  <c r="C4438" i="1"/>
  <c r="C4439" i="1"/>
  <c r="C4440" i="1"/>
  <c r="C4441" i="1"/>
  <c r="C4442" i="1"/>
  <c r="C4443" i="1"/>
  <c r="C4444" i="1"/>
  <c r="C4445" i="1"/>
  <c r="C4446" i="1"/>
  <c r="C4447" i="1"/>
  <c r="C4448" i="1"/>
  <c r="C4449" i="1"/>
  <c r="C4450" i="1"/>
  <c r="C4451" i="1"/>
  <c r="C4452" i="1"/>
  <c r="C4453" i="1"/>
  <c r="C4454" i="1"/>
  <c r="C4455" i="1"/>
  <c r="C4456" i="1"/>
  <c r="C4457" i="1"/>
  <c r="C4458" i="1"/>
  <c r="C4459" i="1"/>
  <c r="C4460" i="1"/>
  <c r="C4461" i="1"/>
  <c r="C4462" i="1"/>
  <c r="C4463" i="1"/>
  <c r="C4464" i="1"/>
  <c r="C4465" i="1"/>
  <c r="C4466" i="1"/>
  <c r="C4467" i="1"/>
  <c r="C4468" i="1"/>
  <c r="C4469" i="1"/>
  <c r="C4470" i="1"/>
  <c r="C4471" i="1"/>
  <c r="C4472" i="1"/>
  <c r="C4473" i="1"/>
  <c r="C4474" i="1"/>
  <c r="C4475" i="1"/>
  <c r="C4476" i="1"/>
  <c r="C4477" i="1"/>
  <c r="C4478" i="1"/>
  <c r="C4479" i="1"/>
  <c r="C4480" i="1"/>
  <c r="C4481" i="1"/>
  <c r="C4482" i="1"/>
  <c r="C4483" i="1"/>
  <c r="C4484" i="1"/>
  <c r="C4485" i="1"/>
  <c r="C4486" i="1"/>
  <c r="C4487" i="1"/>
  <c r="C4488" i="1"/>
  <c r="C4489" i="1"/>
  <c r="C4490" i="1"/>
  <c r="C4491" i="1"/>
  <c r="C4492" i="1"/>
  <c r="C4493" i="1"/>
  <c r="C4494" i="1"/>
  <c r="C4495" i="1"/>
  <c r="C4496" i="1"/>
  <c r="C4497" i="1"/>
  <c r="C4498" i="1"/>
  <c r="C4499" i="1"/>
  <c r="C4500" i="1"/>
  <c r="C4501" i="1"/>
  <c r="C4502" i="1"/>
  <c r="C4503" i="1"/>
  <c r="C4504" i="1"/>
  <c r="C4505" i="1"/>
  <c r="C4506" i="1"/>
  <c r="C4507" i="1"/>
  <c r="C4508" i="1"/>
  <c r="C4509" i="1"/>
  <c r="C4510" i="1"/>
  <c r="C4511" i="1"/>
  <c r="C4512" i="1"/>
  <c r="C4513" i="1"/>
  <c r="C4514" i="1"/>
  <c r="C4515" i="1"/>
  <c r="C4516" i="1"/>
  <c r="C4517" i="1"/>
  <c r="C4518" i="1"/>
  <c r="C4519" i="1"/>
  <c r="C4520" i="1"/>
  <c r="C4521" i="1"/>
  <c r="C4522" i="1"/>
  <c r="C4523" i="1"/>
  <c r="C4524" i="1"/>
  <c r="C4525" i="1"/>
  <c r="C4526" i="1"/>
  <c r="C4527" i="1"/>
  <c r="C4528" i="1"/>
  <c r="C4529" i="1"/>
  <c r="C4530" i="1"/>
  <c r="C4531" i="1"/>
  <c r="C4532" i="1"/>
  <c r="C4533" i="1"/>
  <c r="C4534" i="1"/>
  <c r="C4535" i="1"/>
  <c r="C4536" i="1"/>
  <c r="C4537" i="1"/>
  <c r="C4538" i="1"/>
  <c r="C4539" i="1"/>
  <c r="C4540" i="1"/>
  <c r="C4541" i="1"/>
  <c r="C4542" i="1"/>
  <c r="C4543" i="1"/>
  <c r="C4544" i="1"/>
  <c r="C4545" i="1"/>
  <c r="C4546" i="1"/>
  <c r="C4547" i="1"/>
  <c r="C4548" i="1"/>
  <c r="C4549" i="1"/>
  <c r="C4550" i="1"/>
  <c r="C4551" i="1"/>
  <c r="C4552" i="1"/>
  <c r="C4553" i="1"/>
  <c r="C4554" i="1"/>
  <c r="C4555" i="1"/>
  <c r="C4556" i="1"/>
  <c r="C4557" i="1"/>
  <c r="C4558" i="1"/>
  <c r="C4559" i="1"/>
  <c r="C4560" i="1"/>
  <c r="C4561" i="1"/>
  <c r="C4562" i="1"/>
  <c r="C4563" i="1"/>
  <c r="C4564" i="1"/>
  <c r="C4565" i="1"/>
  <c r="C4566" i="1"/>
  <c r="C4567" i="1"/>
  <c r="C4568" i="1"/>
  <c r="C4569" i="1"/>
  <c r="C4570" i="1"/>
  <c r="C4571" i="1"/>
  <c r="C4572" i="1"/>
  <c r="C4573" i="1"/>
  <c r="C4574" i="1"/>
  <c r="C4575" i="1"/>
  <c r="C4576" i="1"/>
  <c r="C4577" i="1"/>
  <c r="C4578" i="1"/>
  <c r="C4579" i="1"/>
  <c r="C4580" i="1"/>
  <c r="C4581" i="1"/>
  <c r="C4582" i="1"/>
  <c r="C4583" i="1"/>
  <c r="C4584" i="1"/>
  <c r="C4585" i="1"/>
  <c r="C4586" i="1"/>
  <c r="C4587" i="1"/>
  <c r="C4588" i="1"/>
  <c r="C4589" i="1"/>
  <c r="C4590" i="1"/>
  <c r="C4591" i="1"/>
  <c r="C4592" i="1"/>
  <c r="C4593" i="1"/>
  <c r="C4594" i="1"/>
  <c r="C4595" i="1"/>
  <c r="C4596" i="1"/>
  <c r="C4597" i="1"/>
  <c r="C4598" i="1"/>
  <c r="C4599" i="1"/>
  <c r="C4600" i="1"/>
  <c r="C4601" i="1"/>
  <c r="C4602" i="1"/>
  <c r="C4603" i="1"/>
  <c r="C4604" i="1"/>
  <c r="C4605" i="1"/>
  <c r="C4606" i="1"/>
  <c r="C4607" i="1"/>
  <c r="C4608" i="1"/>
  <c r="C4609" i="1"/>
  <c r="C4610" i="1"/>
  <c r="C4611" i="1"/>
  <c r="C4612" i="1"/>
  <c r="C4613" i="1"/>
  <c r="C4614" i="1"/>
  <c r="C4615" i="1"/>
  <c r="C4616" i="1"/>
  <c r="C4617" i="1"/>
  <c r="C4618" i="1"/>
  <c r="C4619" i="1"/>
  <c r="C4620" i="1"/>
  <c r="C4621" i="1"/>
  <c r="C4622" i="1"/>
  <c r="C4623" i="1"/>
  <c r="C4624" i="1"/>
  <c r="C4625" i="1"/>
  <c r="C4626" i="1"/>
  <c r="C4627" i="1"/>
  <c r="C4628" i="1"/>
  <c r="C4629" i="1"/>
  <c r="C4630" i="1"/>
  <c r="C4631" i="1"/>
  <c r="C4632" i="1"/>
  <c r="C4633" i="1"/>
  <c r="C4634" i="1"/>
  <c r="C4635" i="1"/>
  <c r="C4636" i="1"/>
  <c r="C4637" i="1"/>
  <c r="C4638" i="1"/>
  <c r="C4639" i="1"/>
  <c r="C4640" i="1"/>
  <c r="C4641" i="1"/>
  <c r="C4642" i="1"/>
  <c r="C4643" i="1"/>
  <c r="C4644" i="1"/>
  <c r="C4645" i="1"/>
  <c r="C4646" i="1"/>
  <c r="C4647" i="1"/>
  <c r="C4648" i="1"/>
  <c r="C4649" i="1"/>
  <c r="C4650" i="1"/>
  <c r="C4651" i="1"/>
  <c r="C4652" i="1"/>
  <c r="C4653" i="1"/>
  <c r="C4654" i="1"/>
  <c r="C4655" i="1"/>
  <c r="C4656" i="1"/>
  <c r="C4657" i="1"/>
  <c r="C4658" i="1"/>
  <c r="C4659" i="1"/>
  <c r="C4660" i="1"/>
  <c r="C4661" i="1"/>
  <c r="C4662" i="1"/>
  <c r="C4663" i="1"/>
  <c r="C4664" i="1"/>
  <c r="C4665" i="1"/>
  <c r="C4666" i="1"/>
  <c r="C4667" i="1"/>
  <c r="C4668" i="1"/>
  <c r="C4669" i="1"/>
  <c r="C4670" i="1"/>
  <c r="C4671" i="1"/>
  <c r="C4672" i="1"/>
  <c r="C4673" i="1"/>
  <c r="C4674" i="1"/>
  <c r="C4675" i="1"/>
  <c r="C4676" i="1"/>
  <c r="C4677" i="1"/>
  <c r="C4678" i="1"/>
  <c r="C4679" i="1"/>
  <c r="C4680" i="1"/>
  <c r="C4681" i="1"/>
  <c r="C4682" i="1"/>
  <c r="C4683" i="1"/>
  <c r="C4684" i="1"/>
  <c r="C4685" i="1"/>
  <c r="C4686" i="1"/>
  <c r="C4687" i="1"/>
  <c r="C4688" i="1"/>
  <c r="C4689" i="1"/>
  <c r="C4690" i="1"/>
  <c r="C4691" i="1"/>
  <c r="C4692" i="1"/>
  <c r="C4693" i="1"/>
  <c r="C4694" i="1"/>
  <c r="C4695" i="1"/>
  <c r="C4696" i="1"/>
  <c r="C4697" i="1"/>
  <c r="C4698" i="1"/>
  <c r="C4699" i="1"/>
  <c r="C4700" i="1"/>
  <c r="C4701" i="1"/>
  <c r="C4702" i="1"/>
  <c r="C4703" i="1"/>
  <c r="C4704" i="1"/>
  <c r="C4705" i="1"/>
  <c r="C4706" i="1"/>
  <c r="C4707" i="1"/>
  <c r="C4708" i="1"/>
  <c r="C4709" i="1"/>
  <c r="C4710" i="1"/>
  <c r="C4711" i="1"/>
  <c r="C4712" i="1"/>
  <c r="C4713" i="1"/>
  <c r="C4714" i="1"/>
  <c r="C4715" i="1"/>
  <c r="C4716" i="1"/>
  <c r="C4717" i="1"/>
  <c r="C4718" i="1"/>
  <c r="C4719" i="1"/>
  <c r="C4720" i="1"/>
  <c r="C4721" i="1"/>
  <c r="C4722" i="1"/>
  <c r="C4723" i="1"/>
  <c r="C4724" i="1"/>
  <c r="C4725" i="1"/>
  <c r="C4726" i="1"/>
  <c r="C4727" i="1"/>
  <c r="C4728" i="1"/>
  <c r="C4729" i="1"/>
  <c r="C4730" i="1"/>
  <c r="C4731" i="1"/>
  <c r="C4732" i="1"/>
  <c r="C4733" i="1"/>
  <c r="C4734" i="1"/>
  <c r="C4735" i="1"/>
  <c r="C4736" i="1"/>
  <c r="C4737" i="1"/>
  <c r="C4738" i="1"/>
  <c r="C4739" i="1"/>
  <c r="C4740" i="1"/>
  <c r="C4741" i="1"/>
  <c r="C4742" i="1"/>
  <c r="C4743" i="1"/>
  <c r="C4744" i="1"/>
  <c r="C4745" i="1"/>
  <c r="C4746" i="1"/>
  <c r="C4747" i="1"/>
  <c r="C4748" i="1"/>
  <c r="C4749" i="1"/>
  <c r="C4750" i="1"/>
  <c r="C4751" i="1"/>
  <c r="C4752" i="1"/>
  <c r="C4753" i="1"/>
  <c r="C4754" i="1"/>
  <c r="C4755" i="1"/>
  <c r="C4756" i="1"/>
  <c r="C4757" i="1"/>
  <c r="C4758" i="1"/>
  <c r="C4759" i="1"/>
  <c r="C4760" i="1"/>
  <c r="C4761" i="1"/>
  <c r="C4762" i="1"/>
  <c r="C4763" i="1"/>
  <c r="C4764" i="1"/>
  <c r="C4765" i="1"/>
  <c r="C4766" i="1"/>
  <c r="C4767" i="1"/>
  <c r="C4768" i="1"/>
  <c r="C4769" i="1"/>
  <c r="C4770" i="1"/>
  <c r="C4771" i="1"/>
  <c r="C4772" i="1"/>
  <c r="C4773" i="1"/>
  <c r="C4774" i="1"/>
  <c r="C4775" i="1"/>
  <c r="C4776" i="1"/>
  <c r="C4777" i="1"/>
  <c r="C4778" i="1"/>
  <c r="C4779" i="1"/>
  <c r="C4780" i="1"/>
  <c r="C4781" i="1"/>
  <c r="C4782" i="1"/>
  <c r="C4783" i="1"/>
  <c r="C4784" i="1"/>
  <c r="C4785" i="1"/>
  <c r="C4786" i="1"/>
  <c r="C4787" i="1"/>
  <c r="C4788" i="1"/>
  <c r="C4789" i="1"/>
  <c r="C4790" i="1"/>
  <c r="C4791" i="1"/>
  <c r="C4792" i="1"/>
  <c r="C4793" i="1"/>
  <c r="C4794" i="1"/>
  <c r="C4795" i="1"/>
  <c r="C4796" i="1"/>
  <c r="C4797" i="1"/>
  <c r="C4798" i="1"/>
  <c r="C4799" i="1"/>
  <c r="C4800" i="1"/>
  <c r="C4801" i="1"/>
  <c r="C4802" i="1"/>
  <c r="C4803" i="1"/>
  <c r="C4804" i="1"/>
  <c r="C4805" i="1"/>
  <c r="C4806" i="1"/>
  <c r="C4807" i="1"/>
  <c r="C4808" i="1"/>
  <c r="C4809" i="1"/>
  <c r="C4810" i="1"/>
  <c r="C4811" i="1"/>
  <c r="C4812" i="1"/>
  <c r="C4813" i="1"/>
  <c r="C4814" i="1"/>
  <c r="C4815" i="1"/>
  <c r="C4816" i="1"/>
  <c r="C4817" i="1"/>
  <c r="C4818" i="1"/>
  <c r="C4819" i="1"/>
  <c r="C4820" i="1"/>
  <c r="C4821" i="1"/>
  <c r="C4822" i="1"/>
  <c r="C4823" i="1"/>
  <c r="C4824" i="1"/>
  <c r="C4825" i="1"/>
  <c r="C4826" i="1"/>
  <c r="C4827" i="1"/>
  <c r="C4828" i="1"/>
  <c r="C4829" i="1"/>
  <c r="C4830" i="1"/>
  <c r="C4831" i="1"/>
  <c r="C4832" i="1"/>
  <c r="C4833" i="1"/>
  <c r="C4834" i="1"/>
  <c r="C4835" i="1"/>
  <c r="C4836" i="1"/>
  <c r="C4837" i="1"/>
  <c r="C4838" i="1"/>
  <c r="C4839" i="1"/>
  <c r="C4840" i="1"/>
  <c r="C4841" i="1"/>
  <c r="C4842" i="1"/>
  <c r="C4843" i="1"/>
  <c r="C4844" i="1"/>
  <c r="C4845" i="1"/>
  <c r="C4846" i="1"/>
  <c r="C4847" i="1"/>
  <c r="C4848" i="1"/>
  <c r="C4849" i="1"/>
  <c r="C4850" i="1"/>
  <c r="C4851" i="1"/>
  <c r="C4852" i="1"/>
  <c r="C4853" i="1"/>
  <c r="C4854" i="1"/>
  <c r="C4855" i="1"/>
  <c r="C4856" i="1"/>
  <c r="C4857" i="1"/>
  <c r="C4858" i="1"/>
  <c r="C4859" i="1"/>
  <c r="C4860" i="1"/>
  <c r="C4861" i="1"/>
  <c r="C4862" i="1"/>
  <c r="C4863" i="1"/>
  <c r="C4864" i="1"/>
  <c r="C4865" i="1"/>
  <c r="C4866" i="1"/>
  <c r="C4867" i="1"/>
  <c r="C4868" i="1"/>
  <c r="C4869" i="1"/>
  <c r="C4870" i="1"/>
  <c r="C4871" i="1"/>
  <c r="C4872" i="1"/>
  <c r="C4873" i="1"/>
  <c r="C4874" i="1"/>
  <c r="C4875" i="1"/>
  <c r="C4876" i="1"/>
  <c r="C4877" i="1"/>
  <c r="C4878" i="1"/>
  <c r="C4879" i="1"/>
  <c r="C4880" i="1"/>
  <c r="C4881" i="1"/>
  <c r="C4882" i="1"/>
  <c r="C4883" i="1"/>
  <c r="C4884" i="1"/>
  <c r="C4885" i="1"/>
  <c r="C4886" i="1"/>
  <c r="C4887" i="1"/>
  <c r="C4888" i="1"/>
  <c r="C4889" i="1"/>
  <c r="C4890" i="1"/>
  <c r="D2" i="1"/>
  <c r="D3" i="1"/>
  <c r="D4" i="1"/>
  <c r="D5" i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448" i="1"/>
  <c r="D449" i="1"/>
  <c r="D450" i="1"/>
  <c r="D451" i="1"/>
  <c r="D452" i="1"/>
  <c r="D453" i="1"/>
  <c r="D454" i="1"/>
  <c r="D455" i="1"/>
  <c r="D456" i="1"/>
  <c r="D457" i="1"/>
  <c r="D458" i="1"/>
  <c r="D459" i="1"/>
  <c r="D460" i="1"/>
  <c r="D461" i="1"/>
  <c r="D462" i="1"/>
  <c r="D463" i="1"/>
  <c r="D464" i="1"/>
  <c r="D465" i="1"/>
  <c r="D466" i="1"/>
  <c r="D467" i="1"/>
  <c r="D468" i="1"/>
  <c r="D469" i="1"/>
  <c r="D470" i="1"/>
  <c r="D471" i="1"/>
  <c r="D472" i="1"/>
  <c r="D473" i="1"/>
  <c r="D474" i="1"/>
  <c r="D475" i="1"/>
  <c r="D476" i="1"/>
  <c r="D477" i="1"/>
  <c r="D478" i="1"/>
  <c r="D479" i="1"/>
  <c r="D480" i="1"/>
  <c r="D481" i="1"/>
  <c r="D482" i="1"/>
  <c r="D483" i="1"/>
  <c r="D484" i="1"/>
  <c r="D485" i="1"/>
  <c r="D486" i="1"/>
  <c r="D487" i="1"/>
  <c r="D488" i="1"/>
  <c r="D489" i="1"/>
  <c r="D490" i="1"/>
  <c r="D491" i="1"/>
  <c r="D492" i="1"/>
  <c r="D493" i="1"/>
  <c r="D494" i="1"/>
  <c r="D495" i="1"/>
  <c r="D496" i="1"/>
  <c r="D497" i="1"/>
  <c r="D498" i="1"/>
  <c r="D499" i="1"/>
  <c r="D500" i="1"/>
  <c r="D501" i="1"/>
  <c r="D502" i="1"/>
  <c r="D503" i="1"/>
  <c r="D504" i="1"/>
  <c r="D505" i="1"/>
  <c r="D506" i="1"/>
  <c r="D507" i="1"/>
  <c r="D508" i="1"/>
  <c r="D509" i="1"/>
  <c r="D510" i="1"/>
  <c r="D511" i="1"/>
  <c r="D512" i="1"/>
  <c r="D513" i="1"/>
  <c r="D514" i="1"/>
  <c r="D515" i="1"/>
  <c r="D516" i="1"/>
  <c r="D517" i="1"/>
  <c r="D518" i="1"/>
  <c r="D519" i="1"/>
  <c r="D520" i="1"/>
  <c r="D521" i="1"/>
  <c r="D522" i="1"/>
  <c r="D523" i="1"/>
  <c r="D524" i="1"/>
  <c r="D525" i="1"/>
  <c r="D526" i="1"/>
  <c r="D527" i="1"/>
  <c r="D528" i="1"/>
  <c r="D529" i="1"/>
  <c r="D530" i="1"/>
  <c r="D531" i="1"/>
  <c r="D532" i="1"/>
  <c r="D533" i="1"/>
  <c r="D534" i="1"/>
  <c r="D535" i="1"/>
  <c r="D536" i="1"/>
  <c r="D537" i="1"/>
  <c r="D538" i="1"/>
  <c r="D539" i="1"/>
  <c r="D540" i="1"/>
  <c r="D541" i="1"/>
  <c r="D542" i="1"/>
  <c r="D543" i="1"/>
  <c r="D544" i="1"/>
  <c r="D545" i="1"/>
  <c r="D546" i="1"/>
  <c r="D547" i="1"/>
  <c r="D548" i="1"/>
  <c r="D549" i="1"/>
  <c r="D550" i="1"/>
  <c r="D551" i="1"/>
  <c r="D552" i="1"/>
  <c r="D553" i="1"/>
  <c r="D554" i="1"/>
  <c r="D555" i="1"/>
  <c r="D556" i="1"/>
  <c r="D557" i="1"/>
  <c r="D558" i="1"/>
  <c r="D559" i="1"/>
  <c r="D560" i="1"/>
  <c r="D561" i="1"/>
  <c r="D562" i="1"/>
  <c r="D563" i="1"/>
  <c r="D564" i="1"/>
  <c r="D565" i="1"/>
  <c r="D566" i="1"/>
  <c r="D567" i="1"/>
  <c r="D568" i="1"/>
  <c r="D569" i="1"/>
  <c r="D570" i="1"/>
  <c r="D571" i="1"/>
  <c r="D572" i="1"/>
  <c r="D573" i="1"/>
  <c r="D574" i="1"/>
  <c r="D575" i="1"/>
  <c r="D576" i="1"/>
  <c r="D577" i="1"/>
  <c r="D578" i="1"/>
  <c r="D579" i="1"/>
  <c r="D580" i="1"/>
  <c r="D581" i="1"/>
  <c r="D582" i="1"/>
  <c r="D583" i="1"/>
  <c r="D584" i="1"/>
  <c r="D585" i="1"/>
  <c r="D586" i="1"/>
  <c r="D587" i="1"/>
  <c r="D588" i="1"/>
  <c r="D589" i="1"/>
  <c r="D590" i="1"/>
  <c r="D591" i="1"/>
  <c r="D592" i="1"/>
  <c r="D593" i="1"/>
  <c r="D594" i="1"/>
  <c r="D595" i="1"/>
  <c r="D596" i="1"/>
  <c r="D597" i="1"/>
  <c r="D598" i="1"/>
  <c r="D599" i="1"/>
  <c r="D600" i="1"/>
  <c r="D601" i="1"/>
  <c r="D602" i="1"/>
  <c r="D603" i="1"/>
  <c r="D604" i="1"/>
  <c r="D605" i="1"/>
  <c r="D606" i="1"/>
  <c r="D607" i="1"/>
  <c r="D608" i="1"/>
  <c r="D609" i="1"/>
  <c r="D610" i="1"/>
  <c r="D611" i="1"/>
  <c r="D612" i="1"/>
  <c r="D613" i="1"/>
  <c r="D614" i="1"/>
  <c r="D615" i="1"/>
  <c r="D616" i="1"/>
  <c r="D617" i="1"/>
  <c r="D618" i="1"/>
  <c r="D619" i="1"/>
  <c r="D620" i="1"/>
  <c r="D621" i="1"/>
  <c r="D622" i="1"/>
  <c r="D623" i="1"/>
  <c r="D624" i="1"/>
  <c r="D625" i="1"/>
  <c r="D626" i="1"/>
  <c r="D627" i="1"/>
  <c r="D628" i="1"/>
  <c r="D629" i="1"/>
  <c r="D630" i="1"/>
  <c r="D631" i="1"/>
  <c r="D632" i="1"/>
  <c r="D633" i="1"/>
  <c r="D634" i="1"/>
  <c r="D635" i="1"/>
  <c r="D636" i="1"/>
  <c r="D637" i="1"/>
  <c r="D638" i="1"/>
  <c r="D639" i="1"/>
  <c r="D640" i="1"/>
  <c r="D641" i="1"/>
  <c r="D642" i="1"/>
  <c r="D643" i="1"/>
  <c r="D644" i="1"/>
  <c r="D645" i="1"/>
  <c r="D646" i="1"/>
  <c r="D647" i="1"/>
  <c r="D648" i="1"/>
  <c r="D649" i="1"/>
  <c r="D650" i="1"/>
  <c r="D651" i="1"/>
  <c r="D652" i="1"/>
  <c r="D653" i="1"/>
  <c r="D654" i="1"/>
  <c r="D655" i="1"/>
  <c r="D656" i="1"/>
  <c r="D657" i="1"/>
  <c r="D658" i="1"/>
  <c r="D659" i="1"/>
  <c r="D660" i="1"/>
  <c r="D661" i="1"/>
  <c r="D662" i="1"/>
  <c r="D663" i="1"/>
  <c r="D664" i="1"/>
  <c r="D665" i="1"/>
  <c r="D666" i="1"/>
  <c r="D667" i="1"/>
  <c r="D668" i="1"/>
  <c r="D669" i="1"/>
  <c r="D670" i="1"/>
  <c r="D671" i="1"/>
  <c r="D672" i="1"/>
  <c r="D673" i="1"/>
  <c r="D674" i="1"/>
  <c r="D675" i="1"/>
  <c r="D676" i="1"/>
  <c r="D677" i="1"/>
  <c r="D678" i="1"/>
  <c r="D679" i="1"/>
  <c r="D680" i="1"/>
  <c r="D681" i="1"/>
  <c r="D682" i="1"/>
  <c r="D683" i="1"/>
  <c r="D684" i="1"/>
  <c r="D685" i="1"/>
  <c r="D686" i="1"/>
  <c r="D687" i="1"/>
  <c r="D688" i="1"/>
  <c r="D689" i="1"/>
  <c r="D690" i="1"/>
  <c r="D691" i="1"/>
  <c r="D692" i="1"/>
  <c r="D693" i="1"/>
  <c r="D694" i="1"/>
  <c r="D695" i="1"/>
  <c r="D696" i="1"/>
  <c r="D697" i="1"/>
  <c r="D698" i="1"/>
  <c r="D699" i="1"/>
  <c r="D700" i="1"/>
  <c r="D701" i="1"/>
  <c r="D702" i="1"/>
  <c r="D703" i="1"/>
  <c r="D704" i="1"/>
  <c r="D705" i="1"/>
  <c r="D706" i="1"/>
  <c r="D707" i="1"/>
  <c r="D708" i="1"/>
  <c r="D709" i="1"/>
  <c r="D710" i="1"/>
  <c r="D711" i="1"/>
  <c r="D712" i="1"/>
  <c r="D713" i="1"/>
  <c r="D714" i="1"/>
  <c r="D715" i="1"/>
  <c r="D716" i="1"/>
  <c r="D717" i="1"/>
  <c r="D718" i="1"/>
  <c r="D719" i="1"/>
  <c r="D720" i="1"/>
  <c r="D721" i="1"/>
  <c r="D722" i="1"/>
  <c r="D723" i="1"/>
  <c r="D724" i="1"/>
  <c r="D725" i="1"/>
  <c r="D726" i="1"/>
  <c r="D727" i="1"/>
  <c r="D728" i="1"/>
  <c r="D729" i="1"/>
  <c r="D730" i="1"/>
  <c r="D731" i="1"/>
  <c r="D732" i="1"/>
  <c r="D733" i="1"/>
  <c r="D734" i="1"/>
  <c r="D735" i="1"/>
  <c r="D736" i="1"/>
  <c r="D737" i="1"/>
  <c r="D738" i="1"/>
  <c r="D739" i="1"/>
  <c r="D740" i="1"/>
  <c r="D741" i="1"/>
  <c r="D742" i="1"/>
  <c r="D743" i="1"/>
  <c r="D744" i="1"/>
  <c r="D745" i="1"/>
  <c r="D746" i="1"/>
  <c r="D747" i="1"/>
  <c r="D748" i="1"/>
  <c r="D749" i="1"/>
  <c r="D750" i="1"/>
  <c r="D751" i="1"/>
  <c r="D752" i="1"/>
  <c r="D753" i="1"/>
  <c r="D754" i="1"/>
  <c r="D755" i="1"/>
  <c r="D756" i="1"/>
  <c r="D757" i="1"/>
  <c r="D758" i="1"/>
  <c r="D759" i="1"/>
  <c r="D760" i="1"/>
  <c r="D761" i="1"/>
  <c r="D762" i="1"/>
  <c r="D763" i="1"/>
  <c r="D764" i="1"/>
  <c r="D765" i="1"/>
  <c r="D766" i="1"/>
  <c r="D767" i="1"/>
  <c r="D768" i="1"/>
  <c r="D769" i="1"/>
  <c r="D770" i="1"/>
  <c r="D771" i="1"/>
  <c r="D772" i="1"/>
  <c r="D773" i="1"/>
  <c r="D774" i="1"/>
  <c r="D775" i="1"/>
  <c r="D776" i="1"/>
  <c r="D777" i="1"/>
  <c r="D778" i="1"/>
  <c r="D779" i="1"/>
  <c r="D780" i="1"/>
  <c r="D781" i="1"/>
  <c r="D782" i="1"/>
  <c r="D783" i="1"/>
  <c r="D784" i="1"/>
  <c r="D785" i="1"/>
  <c r="D786" i="1"/>
  <c r="D787" i="1"/>
  <c r="D788" i="1"/>
  <c r="D789" i="1"/>
  <c r="D790" i="1"/>
  <c r="D791" i="1"/>
  <c r="D792" i="1"/>
  <c r="D793" i="1"/>
  <c r="D794" i="1"/>
  <c r="D795" i="1"/>
  <c r="D796" i="1"/>
  <c r="D797" i="1"/>
  <c r="D798" i="1"/>
  <c r="D799" i="1"/>
  <c r="D800" i="1"/>
  <c r="D801" i="1"/>
  <c r="D802" i="1"/>
  <c r="D803" i="1"/>
  <c r="D804" i="1"/>
  <c r="D805" i="1"/>
  <c r="D806" i="1"/>
  <c r="D807" i="1"/>
  <c r="D808" i="1"/>
  <c r="D809" i="1"/>
  <c r="D810" i="1"/>
  <c r="D811" i="1"/>
  <c r="D812" i="1"/>
  <c r="D813" i="1"/>
  <c r="D814" i="1"/>
  <c r="D815" i="1"/>
  <c r="D816" i="1"/>
  <c r="D817" i="1"/>
  <c r="D818" i="1"/>
  <c r="D819" i="1"/>
  <c r="D820" i="1"/>
  <c r="D821" i="1"/>
  <c r="D822" i="1"/>
  <c r="D823" i="1"/>
  <c r="D824" i="1"/>
  <c r="D825" i="1"/>
  <c r="D826" i="1"/>
  <c r="D827" i="1"/>
  <c r="D828" i="1"/>
  <c r="D829" i="1"/>
  <c r="D830" i="1"/>
  <c r="D831" i="1"/>
  <c r="D832" i="1"/>
  <c r="D833" i="1"/>
  <c r="D834" i="1"/>
  <c r="D835" i="1"/>
  <c r="D836" i="1"/>
  <c r="D837" i="1"/>
  <c r="D838" i="1"/>
  <c r="D839" i="1"/>
  <c r="D840" i="1"/>
  <c r="D841" i="1"/>
  <c r="D842" i="1"/>
  <c r="D843" i="1"/>
  <c r="D844" i="1"/>
  <c r="D845" i="1"/>
  <c r="D846" i="1"/>
  <c r="D847" i="1"/>
  <c r="D848" i="1"/>
  <c r="D849" i="1"/>
  <c r="D850" i="1"/>
  <c r="D851" i="1"/>
  <c r="D852" i="1"/>
  <c r="D853" i="1"/>
  <c r="D854" i="1"/>
  <c r="D855" i="1"/>
  <c r="D856" i="1"/>
  <c r="D857" i="1"/>
  <c r="D858" i="1"/>
  <c r="D859" i="1"/>
  <c r="D860" i="1"/>
  <c r="D861" i="1"/>
  <c r="D862" i="1"/>
  <c r="D863" i="1"/>
  <c r="D864" i="1"/>
  <c r="D865" i="1"/>
  <c r="D866" i="1"/>
  <c r="D867" i="1"/>
  <c r="D868" i="1"/>
  <c r="D869" i="1"/>
  <c r="D870" i="1"/>
  <c r="D871" i="1"/>
  <c r="D872" i="1"/>
  <c r="D873" i="1"/>
  <c r="D874" i="1"/>
  <c r="D875" i="1"/>
  <c r="D876" i="1"/>
  <c r="D877" i="1"/>
  <c r="D878" i="1"/>
  <c r="D879" i="1"/>
  <c r="D880" i="1"/>
  <c r="D881" i="1"/>
  <c r="D882" i="1"/>
  <c r="D883" i="1"/>
  <c r="D884" i="1"/>
  <c r="D885" i="1"/>
  <c r="D886" i="1"/>
  <c r="D887" i="1"/>
  <c r="D888" i="1"/>
  <c r="D889" i="1"/>
  <c r="D890" i="1"/>
  <c r="D891" i="1"/>
  <c r="D892" i="1"/>
  <c r="D893" i="1"/>
  <c r="D894" i="1"/>
  <c r="D895" i="1"/>
  <c r="D896" i="1"/>
  <c r="D897" i="1"/>
  <c r="D898" i="1"/>
  <c r="D899" i="1"/>
  <c r="D900" i="1"/>
  <c r="D901" i="1"/>
  <c r="D902" i="1"/>
  <c r="D903" i="1"/>
  <c r="D904" i="1"/>
  <c r="D905" i="1"/>
  <c r="D906" i="1"/>
  <c r="D907" i="1"/>
  <c r="D908" i="1"/>
  <c r="D909" i="1"/>
  <c r="D910" i="1"/>
  <c r="D911" i="1"/>
  <c r="D912" i="1"/>
  <c r="D913" i="1"/>
  <c r="D914" i="1"/>
  <c r="D915" i="1"/>
  <c r="D916" i="1"/>
  <c r="D917" i="1"/>
  <c r="D918" i="1"/>
  <c r="D919" i="1"/>
  <c r="D920" i="1"/>
  <c r="D921" i="1"/>
  <c r="D922" i="1"/>
  <c r="D923" i="1"/>
  <c r="D924" i="1"/>
  <c r="D925" i="1"/>
  <c r="D926" i="1"/>
  <c r="D927" i="1"/>
  <c r="D928" i="1"/>
  <c r="D929" i="1"/>
  <c r="D930" i="1"/>
  <c r="D931" i="1"/>
  <c r="D932" i="1"/>
  <c r="D933" i="1"/>
  <c r="D934" i="1"/>
  <c r="D935" i="1"/>
  <c r="D936" i="1"/>
  <c r="D937" i="1"/>
  <c r="D938" i="1"/>
  <c r="D939" i="1"/>
  <c r="D940" i="1"/>
  <c r="D941" i="1"/>
  <c r="D942" i="1"/>
  <c r="D943" i="1"/>
  <c r="D944" i="1"/>
  <c r="D945" i="1"/>
  <c r="D946" i="1"/>
  <c r="D947" i="1"/>
  <c r="D948" i="1"/>
  <c r="D949" i="1"/>
  <c r="D950" i="1"/>
  <c r="D951" i="1"/>
  <c r="D952" i="1"/>
  <c r="D953" i="1"/>
  <c r="D954" i="1"/>
  <c r="D955" i="1"/>
  <c r="D956" i="1"/>
  <c r="D957" i="1"/>
  <c r="D958" i="1"/>
  <c r="D959" i="1"/>
  <c r="D960" i="1"/>
  <c r="D961" i="1"/>
  <c r="D962" i="1"/>
  <c r="D963" i="1"/>
  <c r="D964" i="1"/>
  <c r="D965" i="1"/>
  <c r="D966" i="1"/>
  <c r="D967" i="1"/>
  <c r="D968" i="1"/>
  <c r="D969" i="1"/>
  <c r="D970" i="1"/>
  <c r="D971" i="1"/>
  <c r="D972" i="1"/>
  <c r="D973" i="1"/>
  <c r="D974" i="1"/>
  <c r="D975" i="1"/>
  <c r="D976" i="1"/>
  <c r="D977" i="1"/>
  <c r="D978" i="1"/>
  <c r="D979" i="1"/>
  <c r="D980" i="1"/>
  <c r="D981" i="1"/>
  <c r="D982" i="1"/>
  <c r="D983" i="1"/>
  <c r="D984" i="1"/>
  <c r="D985" i="1"/>
  <c r="D986" i="1"/>
  <c r="D987" i="1"/>
  <c r="D988" i="1"/>
  <c r="D989" i="1"/>
  <c r="D990" i="1"/>
  <c r="D991" i="1"/>
  <c r="D992" i="1"/>
  <c r="D993" i="1"/>
  <c r="D994" i="1"/>
  <c r="D995" i="1"/>
  <c r="D996" i="1"/>
  <c r="D997" i="1"/>
  <c r="D998" i="1"/>
  <c r="D999" i="1"/>
  <c r="D1000" i="1"/>
  <c r="D1001" i="1"/>
  <c r="D1002" i="1"/>
  <c r="D1003" i="1"/>
  <c r="D1004" i="1"/>
  <c r="D1005" i="1"/>
  <c r="D1006" i="1"/>
  <c r="D1007" i="1"/>
  <c r="D1008" i="1"/>
  <c r="D1009" i="1"/>
  <c r="D1010" i="1"/>
  <c r="D1011" i="1"/>
  <c r="D1012" i="1"/>
  <c r="D1013" i="1"/>
  <c r="D1014" i="1"/>
  <c r="D1015" i="1"/>
  <c r="D1016" i="1"/>
  <c r="D1017" i="1"/>
  <c r="D1018" i="1"/>
  <c r="D1019" i="1"/>
  <c r="D1020" i="1"/>
  <c r="D1021" i="1"/>
  <c r="D1022" i="1"/>
  <c r="D1023" i="1"/>
  <c r="D1024" i="1"/>
  <c r="D1025" i="1"/>
  <c r="D1026" i="1"/>
  <c r="D1027" i="1"/>
  <c r="D1028" i="1"/>
  <c r="D1029" i="1"/>
  <c r="D1030" i="1"/>
  <c r="D1031" i="1"/>
  <c r="D1032" i="1"/>
  <c r="D1033" i="1"/>
  <c r="D1034" i="1"/>
  <c r="D1035" i="1"/>
  <c r="D1036" i="1"/>
  <c r="D1037" i="1"/>
  <c r="D1038" i="1"/>
  <c r="D1039" i="1"/>
  <c r="D1040" i="1"/>
  <c r="D1041" i="1"/>
  <c r="D1042" i="1"/>
  <c r="D1043" i="1"/>
  <c r="D1044" i="1"/>
  <c r="D1045" i="1"/>
  <c r="D1046" i="1"/>
  <c r="D1047" i="1"/>
  <c r="D1048" i="1"/>
  <c r="D1049" i="1"/>
  <c r="D1050" i="1"/>
  <c r="D1051" i="1"/>
  <c r="D1052" i="1"/>
  <c r="D1053" i="1"/>
  <c r="D1054" i="1"/>
  <c r="D1055" i="1"/>
  <c r="D1056" i="1"/>
  <c r="D1057" i="1"/>
  <c r="D1058" i="1"/>
  <c r="D1059" i="1"/>
  <c r="D1060" i="1"/>
  <c r="D1061" i="1"/>
  <c r="D1062" i="1"/>
  <c r="D1063" i="1"/>
  <c r="D1064" i="1"/>
  <c r="D1065" i="1"/>
  <c r="D1066" i="1"/>
  <c r="D1067" i="1"/>
  <c r="D1068" i="1"/>
  <c r="D1069" i="1"/>
  <c r="D1070" i="1"/>
  <c r="D1071" i="1"/>
  <c r="D1072" i="1"/>
  <c r="D1073" i="1"/>
  <c r="D1074" i="1"/>
  <c r="D1075" i="1"/>
  <c r="D1076" i="1"/>
  <c r="D1077" i="1"/>
  <c r="D1078" i="1"/>
  <c r="D1079" i="1"/>
  <c r="D1080" i="1"/>
  <c r="D1081" i="1"/>
  <c r="D1082" i="1"/>
  <c r="D1083" i="1"/>
  <c r="D1084" i="1"/>
  <c r="D1085" i="1"/>
  <c r="D1086" i="1"/>
  <c r="D1087" i="1"/>
  <c r="D1088" i="1"/>
  <c r="D1089" i="1"/>
  <c r="D1090" i="1"/>
  <c r="D1091" i="1"/>
  <c r="D1092" i="1"/>
  <c r="D1093" i="1"/>
  <c r="D1094" i="1"/>
  <c r="D1095" i="1"/>
  <c r="D1096" i="1"/>
  <c r="D1097" i="1"/>
  <c r="D1098" i="1"/>
  <c r="D1099" i="1"/>
  <c r="D1100" i="1"/>
  <c r="D1101" i="1"/>
  <c r="D1102" i="1"/>
  <c r="D1103" i="1"/>
  <c r="D1104" i="1"/>
  <c r="D1105" i="1"/>
  <c r="D1106" i="1"/>
  <c r="D1107" i="1"/>
  <c r="D1108" i="1"/>
  <c r="D1109" i="1"/>
  <c r="D1110" i="1"/>
  <c r="D1111" i="1"/>
  <c r="D1112" i="1"/>
  <c r="D1113" i="1"/>
  <c r="D1114" i="1"/>
  <c r="D1115" i="1"/>
  <c r="D1116" i="1"/>
  <c r="D1117" i="1"/>
  <c r="D1118" i="1"/>
  <c r="D1119" i="1"/>
  <c r="D1120" i="1"/>
  <c r="D1121" i="1"/>
  <c r="D1122" i="1"/>
  <c r="D1123" i="1"/>
  <c r="D1124" i="1"/>
  <c r="D1125" i="1"/>
  <c r="D1126" i="1"/>
  <c r="D1127" i="1"/>
  <c r="D1128" i="1"/>
  <c r="D1129" i="1"/>
  <c r="D1130" i="1"/>
  <c r="D1131" i="1"/>
  <c r="D1132" i="1"/>
  <c r="D1133" i="1"/>
  <c r="D1134" i="1"/>
  <c r="D1135" i="1"/>
  <c r="D1136" i="1"/>
  <c r="D1137" i="1"/>
  <c r="D1138" i="1"/>
  <c r="D1139" i="1"/>
  <c r="D1140" i="1"/>
  <c r="D1141" i="1"/>
  <c r="D1142" i="1"/>
  <c r="D1143" i="1"/>
  <c r="D1144" i="1"/>
  <c r="D1145" i="1"/>
  <c r="D1146" i="1"/>
  <c r="D1147" i="1"/>
  <c r="D1148" i="1"/>
  <c r="D1149" i="1"/>
  <c r="D1150" i="1"/>
  <c r="D1151" i="1"/>
  <c r="D1152" i="1"/>
  <c r="D1153" i="1"/>
  <c r="D1154" i="1"/>
  <c r="D1155" i="1"/>
  <c r="D1156" i="1"/>
  <c r="D1157" i="1"/>
  <c r="D1158" i="1"/>
  <c r="D1159" i="1"/>
  <c r="D1160" i="1"/>
  <c r="D1161" i="1"/>
  <c r="D1162" i="1"/>
  <c r="D1163" i="1"/>
  <c r="D1164" i="1"/>
  <c r="D1165" i="1"/>
  <c r="D1166" i="1"/>
  <c r="D1167" i="1"/>
  <c r="D1168" i="1"/>
  <c r="D1169" i="1"/>
  <c r="D1170" i="1"/>
  <c r="D1171" i="1"/>
  <c r="D1172" i="1"/>
  <c r="D1173" i="1"/>
  <c r="D1174" i="1"/>
  <c r="D1175" i="1"/>
  <c r="D1176" i="1"/>
  <c r="D1177" i="1"/>
  <c r="D1178" i="1"/>
  <c r="D1179" i="1"/>
  <c r="D1180" i="1"/>
  <c r="D1181" i="1"/>
  <c r="D1182" i="1"/>
  <c r="D1183" i="1"/>
  <c r="D1184" i="1"/>
  <c r="D1185" i="1"/>
  <c r="D1186" i="1"/>
  <c r="D1187" i="1"/>
  <c r="D1188" i="1"/>
  <c r="D1189" i="1"/>
  <c r="D1190" i="1"/>
  <c r="D1191" i="1"/>
  <c r="D1192" i="1"/>
  <c r="D1193" i="1"/>
  <c r="D1194" i="1"/>
  <c r="D1195" i="1"/>
  <c r="D1196" i="1"/>
  <c r="D1197" i="1"/>
  <c r="D1198" i="1"/>
  <c r="D1199" i="1"/>
  <c r="D1200" i="1"/>
  <c r="D1201" i="1"/>
  <c r="D1202" i="1"/>
  <c r="D1203" i="1"/>
  <c r="D1204" i="1"/>
  <c r="D1205" i="1"/>
  <c r="D1206" i="1"/>
  <c r="D1207" i="1"/>
  <c r="D1208" i="1"/>
  <c r="D1209" i="1"/>
  <c r="D1210" i="1"/>
  <c r="D1211" i="1"/>
  <c r="D1212" i="1"/>
  <c r="D1213" i="1"/>
  <c r="D1214" i="1"/>
  <c r="D1215" i="1"/>
  <c r="D1216" i="1"/>
  <c r="D1217" i="1"/>
  <c r="D1218" i="1"/>
  <c r="D1219" i="1"/>
  <c r="D1220" i="1"/>
  <c r="D1221" i="1"/>
  <c r="D1222" i="1"/>
  <c r="D1223" i="1"/>
  <c r="D1224" i="1"/>
  <c r="D1225" i="1"/>
  <c r="D1226" i="1"/>
  <c r="D1227" i="1"/>
  <c r="D1228" i="1"/>
  <c r="D1229" i="1"/>
  <c r="D1230" i="1"/>
  <c r="D1231" i="1"/>
  <c r="D1232" i="1"/>
  <c r="D1233" i="1"/>
  <c r="D1234" i="1"/>
  <c r="D1235" i="1"/>
  <c r="D1236" i="1"/>
  <c r="D1237" i="1"/>
  <c r="D1238" i="1"/>
  <c r="D1239" i="1"/>
  <c r="D1240" i="1"/>
  <c r="D1241" i="1"/>
  <c r="D1242" i="1"/>
  <c r="D1243" i="1"/>
  <c r="D1244" i="1"/>
  <c r="D1245" i="1"/>
  <c r="D1246" i="1"/>
  <c r="D1247" i="1"/>
  <c r="D1248" i="1"/>
  <c r="D1249" i="1"/>
  <c r="D1250" i="1"/>
  <c r="D1251" i="1"/>
  <c r="D1252" i="1"/>
  <c r="D1253" i="1"/>
  <c r="D1254" i="1"/>
  <c r="D1255" i="1"/>
  <c r="D1256" i="1"/>
  <c r="D1257" i="1"/>
  <c r="D1258" i="1"/>
  <c r="D1259" i="1"/>
  <c r="D1260" i="1"/>
  <c r="D1261" i="1"/>
  <c r="D1262" i="1"/>
  <c r="D1263" i="1"/>
  <c r="D1264" i="1"/>
  <c r="D1265" i="1"/>
  <c r="D1266" i="1"/>
  <c r="D1267" i="1"/>
  <c r="D1268" i="1"/>
  <c r="D1269" i="1"/>
  <c r="D1270" i="1"/>
  <c r="D1271" i="1"/>
  <c r="D1272" i="1"/>
  <c r="D1273" i="1"/>
  <c r="D1274" i="1"/>
  <c r="D1275" i="1"/>
  <c r="D1276" i="1"/>
  <c r="D1277" i="1"/>
  <c r="D1278" i="1"/>
  <c r="D1279" i="1"/>
  <c r="D1280" i="1"/>
  <c r="D1281" i="1"/>
  <c r="D1282" i="1"/>
  <c r="D1283" i="1"/>
  <c r="D1284" i="1"/>
  <c r="D1285" i="1"/>
  <c r="D1286" i="1"/>
  <c r="D1287" i="1"/>
  <c r="D1288" i="1"/>
  <c r="D1289" i="1"/>
  <c r="D1290" i="1"/>
  <c r="D1291" i="1"/>
  <c r="D1292" i="1"/>
  <c r="D1293" i="1"/>
  <c r="D1294" i="1"/>
  <c r="D1295" i="1"/>
  <c r="D1296" i="1"/>
  <c r="D1297" i="1"/>
  <c r="D1298" i="1"/>
  <c r="D1299" i="1"/>
  <c r="D1300" i="1"/>
  <c r="D1301" i="1"/>
  <c r="D1302" i="1"/>
  <c r="D1303" i="1"/>
  <c r="D1304" i="1"/>
  <c r="D1305" i="1"/>
  <c r="D1306" i="1"/>
  <c r="D1307" i="1"/>
  <c r="D1308" i="1"/>
  <c r="D1309" i="1"/>
  <c r="D1310" i="1"/>
  <c r="D1311" i="1"/>
  <c r="D1312" i="1"/>
  <c r="D1313" i="1"/>
  <c r="D1314" i="1"/>
  <c r="D1315" i="1"/>
  <c r="D1316" i="1"/>
  <c r="D1317" i="1"/>
  <c r="D1318" i="1"/>
  <c r="D1319" i="1"/>
  <c r="D1320" i="1"/>
  <c r="D1321" i="1"/>
  <c r="D1322" i="1"/>
  <c r="D1323" i="1"/>
  <c r="D1324" i="1"/>
  <c r="D1325" i="1"/>
  <c r="D1326" i="1"/>
  <c r="D1327" i="1"/>
  <c r="D1328" i="1"/>
  <c r="D1329" i="1"/>
  <c r="D1330" i="1"/>
  <c r="D1331" i="1"/>
  <c r="D1332" i="1"/>
  <c r="D1333" i="1"/>
  <c r="D1334" i="1"/>
  <c r="D1335" i="1"/>
  <c r="D1336" i="1"/>
  <c r="D1337" i="1"/>
  <c r="D1338" i="1"/>
  <c r="D1339" i="1"/>
  <c r="D1340" i="1"/>
  <c r="D1341" i="1"/>
  <c r="D1342" i="1"/>
  <c r="D1343" i="1"/>
  <c r="D1344" i="1"/>
  <c r="D1345" i="1"/>
  <c r="D1346" i="1"/>
  <c r="D1347" i="1"/>
  <c r="D1348" i="1"/>
  <c r="D1349" i="1"/>
  <c r="D1350" i="1"/>
  <c r="D1351" i="1"/>
  <c r="D1352" i="1"/>
  <c r="D1353" i="1"/>
  <c r="D1354" i="1"/>
  <c r="D1355" i="1"/>
  <c r="D1356" i="1"/>
  <c r="D1357" i="1"/>
  <c r="D1358" i="1"/>
  <c r="D1359" i="1"/>
  <c r="D1360" i="1"/>
  <c r="D1361" i="1"/>
  <c r="D1362" i="1"/>
  <c r="D1363" i="1"/>
  <c r="D1364" i="1"/>
  <c r="D1365" i="1"/>
  <c r="D1366" i="1"/>
  <c r="D1367" i="1"/>
  <c r="D1368" i="1"/>
  <c r="D1369" i="1"/>
  <c r="D1370" i="1"/>
  <c r="D1371" i="1"/>
  <c r="D1372" i="1"/>
  <c r="D1373" i="1"/>
  <c r="D1374" i="1"/>
  <c r="D1375" i="1"/>
  <c r="D1376" i="1"/>
  <c r="D1377" i="1"/>
  <c r="D1378" i="1"/>
  <c r="D1379" i="1"/>
  <c r="D1380" i="1"/>
  <c r="D1381" i="1"/>
  <c r="D1382" i="1"/>
  <c r="D1383" i="1"/>
  <c r="D1384" i="1"/>
  <c r="D1385" i="1"/>
  <c r="D1386" i="1"/>
  <c r="D1387" i="1"/>
  <c r="D1388" i="1"/>
  <c r="D1389" i="1"/>
  <c r="D1390" i="1"/>
  <c r="D1391" i="1"/>
  <c r="D1392" i="1"/>
  <c r="D1393" i="1"/>
  <c r="D1394" i="1"/>
  <c r="D1395" i="1"/>
  <c r="D1396" i="1"/>
  <c r="D1397" i="1"/>
  <c r="D1398" i="1"/>
  <c r="D1399" i="1"/>
  <c r="D1400" i="1"/>
  <c r="D1401" i="1"/>
  <c r="D1402" i="1"/>
  <c r="D1403" i="1"/>
  <c r="D1404" i="1"/>
  <c r="D1405" i="1"/>
  <c r="D1406" i="1"/>
  <c r="D1407" i="1"/>
  <c r="D1408" i="1"/>
  <c r="D1409" i="1"/>
  <c r="D1410" i="1"/>
  <c r="D1411" i="1"/>
  <c r="D1412" i="1"/>
  <c r="D1413" i="1"/>
  <c r="D1414" i="1"/>
  <c r="D1415" i="1"/>
  <c r="D1416" i="1"/>
  <c r="D1417" i="1"/>
  <c r="D1418" i="1"/>
  <c r="D1419" i="1"/>
  <c r="D1420" i="1"/>
  <c r="D1421" i="1"/>
  <c r="D1422" i="1"/>
  <c r="D1423" i="1"/>
  <c r="D1424" i="1"/>
  <c r="D1425" i="1"/>
  <c r="D1426" i="1"/>
  <c r="D1427" i="1"/>
  <c r="D1428" i="1"/>
  <c r="D1429" i="1"/>
  <c r="D1430" i="1"/>
  <c r="D1431" i="1"/>
  <c r="D1432" i="1"/>
  <c r="D1433" i="1"/>
  <c r="D1434" i="1"/>
  <c r="D1435" i="1"/>
  <c r="D1436" i="1"/>
  <c r="D1437" i="1"/>
  <c r="D1438" i="1"/>
  <c r="D1439" i="1"/>
  <c r="D1440" i="1"/>
  <c r="D1441" i="1"/>
  <c r="D1442" i="1"/>
  <c r="D1443" i="1"/>
  <c r="D1444" i="1"/>
  <c r="D1445" i="1"/>
  <c r="D1446" i="1"/>
  <c r="D1447" i="1"/>
  <c r="D1448" i="1"/>
  <c r="D1449" i="1"/>
  <c r="D1450" i="1"/>
  <c r="D1451" i="1"/>
  <c r="D1452" i="1"/>
  <c r="D1453" i="1"/>
  <c r="D1454" i="1"/>
  <c r="D1455" i="1"/>
  <c r="D1456" i="1"/>
  <c r="D1457" i="1"/>
  <c r="D1458" i="1"/>
  <c r="D1459" i="1"/>
  <c r="D1460" i="1"/>
  <c r="D1461" i="1"/>
  <c r="D1462" i="1"/>
  <c r="D1463" i="1"/>
  <c r="D1464" i="1"/>
  <c r="D1465" i="1"/>
  <c r="D1466" i="1"/>
  <c r="D1467" i="1"/>
  <c r="D1468" i="1"/>
  <c r="D1469" i="1"/>
  <c r="D1470" i="1"/>
  <c r="D1471" i="1"/>
  <c r="D1472" i="1"/>
  <c r="D1473" i="1"/>
  <c r="D1474" i="1"/>
  <c r="D1475" i="1"/>
  <c r="D1476" i="1"/>
  <c r="D1477" i="1"/>
  <c r="D1478" i="1"/>
  <c r="D1479" i="1"/>
  <c r="D1480" i="1"/>
  <c r="D1481" i="1"/>
  <c r="D1482" i="1"/>
  <c r="D1483" i="1"/>
  <c r="D1484" i="1"/>
  <c r="D1485" i="1"/>
  <c r="D1486" i="1"/>
  <c r="D1487" i="1"/>
  <c r="D1488" i="1"/>
  <c r="D1489" i="1"/>
  <c r="D1490" i="1"/>
  <c r="D1491" i="1"/>
  <c r="D1492" i="1"/>
  <c r="D1493" i="1"/>
  <c r="D1494" i="1"/>
  <c r="D1495" i="1"/>
  <c r="D1496" i="1"/>
  <c r="D1497" i="1"/>
  <c r="D1498" i="1"/>
  <c r="D1499" i="1"/>
  <c r="D1500" i="1"/>
  <c r="D1501" i="1"/>
  <c r="D1502" i="1"/>
  <c r="D1503" i="1"/>
  <c r="D1504" i="1"/>
  <c r="D1505" i="1"/>
  <c r="D1506" i="1"/>
  <c r="D1507" i="1"/>
  <c r="D1508" i="1"/>
  <c r="D1509" i="1"/>
  <c r="D1510" i="1"/>
  <c r="D1511" i="1"/>
  <c r="D1512" i="1"/>
  <c r="D1513" i="1"/>
  <c r="D1514" i="1"/>
  <c r="D1515" i="1"/>
  <c r="D1516" i="1"/>
  <c r="D1517" i="1"/>
  <c r="D1518" i="1"/>
  <c r="D1519" i="1"/>
  <c r="D1520" i="1"/>
  <c r="D1521" i="1"/>
  <c r="D1522" i="1"/>
  <c r="D1523" i="1"/>
  <c r="D1524" i="1"/>
  <c r="D1525" i="1"/>
  <c r="D1526" i="1"/>
  <c r="D1527" i="1"/>
  <c r="D1528" i="1"/>
  <c r="D1529" i="1"/>
  <c r="D1530" i="1"/>
  <c r="D1531" i="1"/>
  <c r="D1532" i="1"/>
  <c r="D1533" i="1"/>
  <c r="D1534" i="1"/>
  <c r="D1535" i="1"/>
  <c r="D1536" i="1"/>
  <c r="D1537" i="1"/>
  <c r="D1538" i="1"/>
  <c r="D1539" i="1"/>
  <c r="D1540" i="1"/>
  <c r="D1541" i="1"/>
  <c r="D1542" i="1"/>
  <c r="D1543" i="1"/>
  <c r="D1544" i="1"/>
  <c r="D1545" i="1"/>
  <c r="D1546" i="1"/>
  <c r="D1547" i="1"/>
  <c r="D1548" i="1"/>
  <c r="D1549" i="1"/>
  <c r="D1550" i="1"/>
  <c r="D1551" i="1"/>
  <c r="D1552" i="1"/>
  <c r="D1553" i="1"/>
  <c r="D1554" i="1"/>
  <c r="D1555" i="1"/>
  <c r="D1556" i="1"/>
  <c r="D1557" i="1"/>
  <c r="D1558" i="1"/>
  <c r="D1559" i="1"/>
  <c r="D1560" i="1"/>
  <c r="D1561" i="1"/>
  <c r="D1562" i="1"/>
  <c r="D1563" i="1"/>
  <c r="D1564" i="1"/>
  <c r="D1565" i="1"/>
  <c r="D1566" i="1"/>
  <c r="D1567" i="1"/>
  <c r="D1568" i="1"/>
  <c r="D1569" i="1"/>
  <c r="D1570" i="1"/>
  <c r="D1571" i="1"/>
  <c r="D1572" i="1"/>
  <c r="D1573" i="1"/>
  <c r="D1574" i="1"/>
  <c r="D1575" i="1"/>
  <c r="D1576" i="1"/>
  <c r="D1577" i="1"/>
  <c r="D1578" i="1"/>
  <c r="D1579" i="1"/>
  <c r="D1580" i="1"/>
  <c r="D1581" i="1"/>
  <c r="D1582" i="1"/>
  <c r="D1583" i="1"/>
  <c r="D1584" i="1"/>
  <c r="D1585" i="1"/>
  <c r="D1586" i="1"/>
  <c r="D1587" i="1"/>
  <c r="D1588" i="1"/>
  <c r="D1589" i="1"/>
  <c r="D1590" i="1"/>
  <c r="D1591" i="1"/>
  <c r="D1592" i="1"/>
  <c r="D1593" i="1"/>
  <c r="D1594" i="1"/>
  <c r="D1595" i="1"/>
  <c r="D1596" i="1"/>
  <c r="D1597" i="1"/>
  <c r="D1598" i="1"/>
  <c r="D1599" i="1"/>
  <c r="D1600" i="1"/>
  <c r="D1601" i="1"/>
  <c r="D1602" i="1"/>
  <c r="D1603" i="1"/>
  <c r="D1604" i="1"/>
  <c r="D1605" i="1"/>
  <c r="D1606" i="1"/>
  <c r="D1607" i="1"/>
  <c r="D1608" i="1"/>
  <c r="D1609" i="1"/>
  <c r="D1610" i="1"/>
  <c r="D1611" i="1"/>
  <c r="D1612" i="1"/>
  <c r="D1613" i="1"/>
  <c r="D1614" i="1"/>
  <c r="D1615" i="1"/>
  <c r="D1616" i="1"/>
  <c r="D1617" i="1"/>
  <c r="D1618" i="1"/>
  <c r="D1619" i="1"/>
  <c r="D1620" i="1"/>
  <c r="D1621" i="1"/>
  <c r="D1622" i="1"/>
  <c r="D1623" i="1"/>
  <c r="D1624" i="1"/>
  <c r="D1625" i="1"/>
  <c r="D1626" i="1"/>
  <c r="D1627" i="1"/>
  <c r="D1628" i="1"/>
  <c r="D1629" i="1"/>
  <c r="D1630" i="1"/>
  <c r="D1631" i="1"/>
  <c r="D1632" i="1"/>
  <c r="D1633" i="1"/>
  <c r="D1634" i="1"/>
  <c r="D1635" i="1"/>
  <c r="D1636" i="1"/>
  <c r="D1637" i="1"/>
  <c r="D1638" i="1"/>
  <c r="D1639" i="1"/>
  <c r="D1640" i="1"/>
  <c r="D1641" i="1"/>
  <c r="D1642" i="1"/>
  <c r="D1643" i="1"/>
  <c r="D1644" i="1"/>
  <c r="D1645" i="1"/>
  <c r="D1646" i="1"/>
  <c r="D1647" i="1"/>
  <c r="D1648" i="1"/>
  <c r="D1649" i="1"/>
  <c r="D1650" i="1"/>
  <c r="D1651" i="1"/>
  <c r="D1652" i="1"/>
  <c r="D1653" i="1"/>
  <c r="D1654" i="1"/>
  <c r="D1655" i="1"/>
  <c r="D1656" i="1"/>
  <c r="D1657" i="1"/>
  <c r="D1658" i="1"/>
  <c r="D1659" i="1"/>
  <c r="D1660" i="1"/>
  <c r="D1661" i="1"/>
  <c r="D1662" i="1"/>
  <c r="D1663" i="1"/>
  <c r="D1664" i="1"/>
  <c r="D1665" i="1"/>
  <c r="D1666" i="1"/>
  <c r="D1667" i="1"/>
  <c r="D1668" i="1"/>
  <c r="D1669" i="1"/>
  <c r="D1670" i="1"/>
  <c r="D1671" i="1"/>
  <c r="D1672" i="1"/>
  <c r="D1673" i="1"/>
  <c r="D1674" i="1"/>
  <c r="D1675" i="1"/>
  <c r="D1676" i="1"/>
  <c r="D1677" i="1"/>
  <c r="D1678" i="1"/>
  <c r="D1679" i="1"/>
  <c r="D1680" i="1"/>
  <c r="D1681" i="1"/>
  <c r="D1682" i="1"/>
  <c r="D1683" i="1"/>
  <c r="D1684" i="1"/>
  <c r="D1685" i="1"/>
  <c r="D1686" i="1"/>
  <c r="D1687" i="1"/>
  <c r="D1688" i="1"/>
  <c r="D1689" i="1"/>
  <c r="D1690" i="1"/>
  <c r="D1691" i="1"/>
  <c r="D1692" i="1"/>
  <c r="D1693" i="1"/>
  <c r="D1694" i="1"/>
  <c r="D1695" i="1"/>
  <c r="D1696" i="1"/>
  <c r="D1697" i="1"/>
  <c r="D1698" i="1"/>
  <c r="D1699" i="1"/>
  <c r="D1700" i="1"/>
  <c r="D1701" i="1"/>
  <c r="D1702" i="1"/>
  <c r="D1703" i="1"/>
  <c r="D1704" i="1"/>
  <c r="D1705" i="1"/>
  <c r="D1706" i="1"/>
  <c r="D1707" i="1"/>
  <c r="D1708" i="1"/>
  <c r="D1709" i="1"/>
  <c r="D1710" i="1"/>
  <c r="D1711" i="1"/>
  <c r="D1712" i="1"/>
  <c r="D1713" i="1"/>
  <c r="D1714" i="1"/>
  <c r="D1715" i="1"/>
  <c r="D1716" i="1"/>
  <c r="D1717" i="1"/>
  <c r="D1718" i="1"/>
  <c r="D1719" i="1"/>
  <c r="D1720" i="1"/>
  <c r="D1721" i="1"/>
  <c r="D1722" i="1"/>
  <c r="D1723" i="1"/>
  <c r="D1724" i="1"/>
  <c r="D1725" i="1"/>
  <c r="D1726" i="1"/>
  <c r="D1727" i="1"/>
  <c r="D1728" i="1"/>
  <c r="D1729" i="1"/>
  <c r="D1730" i="1"/>
  <c r="D1731" i="1"/>
  <c r="D1732" i="1"/>
  <c r="D1733" i="1"/>
  <c r="D1734" i="1"/>
  <c r="D1735" i="1"/>
  <c r="D1736" i="1"/>
  <c r="D1737" i="1"/>
  <c r="D1738" i="1"/>
  <c r="D1739" i="1"/>
  <c r="D1740" i="1"/>
  <c r="D1741" i="1"/>
  <c r="D1742" i="1"/>
  <c r="D1743" i="1"/>
  <c r="D1744" i="1"/>
  <c r="D1745" i="1"/>
  <c r="D1746" i="1"/>
  <c r="D1747" i="1"/>
  <c r="D1748" i="1"/>
  <c r="D1749" i="1"/>
  <c r="D1750" i="1"/>
  <c r="D1751" i="1"/>
  <c r="D1752" i="1"/>
  <c r="D1753" i="1"/>
  <c r="D1754" i="1"/>
  <c r="D1755" i="1"/>
  <c r="D1756" i="1"/>
  <c r="D1757" i="1"/>
  <c r="D1758" i="1"/>
  <c r="D1759" i="1"/>
  <c r="D1760" i="1"/>
  <c r="D1761" i="1"/>
  <c r="D1762" i="1"/>
  <c r="D1763" i="1"/>
  <c r="D1764" i="1"/>
  <c r="D1765" i="1"/>
  <c r="D1766" i="1"/>
  <c r="D1767" i="1"/>
  <c r="D1768" i="1"/>
  <c r="D1769" i="1"/>
  <c r="D1770" i="1"/>
  <c r="D1771" i="1"/>
  <c r="D1772" i="1"/>
  <c r="D1773" i="1"/>
  <c r="D1774" i="1"/>
  <c r="D1775" i="1"/>
  <c r="D1776" i="1"/>
  <c r="D1777" i="1"/>
  <c r="D1778" i="1"/>
  <c r="D1779" i="1"/>
  <c r="D1780" i="1"/>
  <c r="D1781" i="1"/>
  <c r="D1782" i="1"/>
  <c r="D1783" i="1"/>
  <c r="D1784" i="1"/>
  <c r="D1785" i="1"/>
  <c r="D1786" i="1"/>
  <c r="D1787" i="1"/>
  <c r="D1788" i="1"/>
  <c r="D1789" i="1"/>
  <c r="D1790" i="1"/>
  <c r="D1791" i="1"/>
  <c r="D1792" i="1"/>
  <c r="D1793" i="1"/>
  <c r="D1794" i="1"/>
  <c r="D1795" i="1"/>
  <c r="D1796" i="1"/>
  <c r="D1797" i="1"/>
  <c r="D1798" i="1"/>
  <c r="D1799" i="1"/>
  <c r="D1800" i="1"/>
  <c r="D1801" i="1"/>
  <c r="D1802" i="1"/>
  <c r="D1803" i="1"/>
  <c r="D1804" i="1"/>
  <c r="D1805" i="1"/>
  <c r="D1806" i="1"/>
  <c r="D1807" i="1"/>
  <c r="D1808" i="1"/>
  <c r="D1809" i="1"/>
  <c r="D1810" i="1"/>
  <c r="D1811" i="1"/>
  <c r="D1812" i="1"/>
  <c r="D1813" i="1"/>
  <c r="D1814" i="1"/>
  <c r="D1815" i="1"/>
  <c r="D1816" i="1"/>
  <c r="D1817" i="1"/>
  <c r="D1818" i="1"/>
  <c r="D1819" i="1"/>
  <c r="D1820" i="1"/>
  <c r="D1821" i="1"/>
  <c r="D1822" i="1"/>
  <c r="D1823" i="1"/>
  <c r="D1824" i="1"/>
  <c r="D1825" i="1"/>
  <c r="D1826" i="1"/>
  <c r="D1827" i="1"/>
  <c r="D1828" i="1"/>
  <c r="D1829" i="1"/>
  <c r="D1830" i="1"/>
  <c r="D1831" i="1"/>
  <c r="D1832" i="1"/>
  <c r="D1833" i="1"/>
  <c r="D1834" i="1"/>
  <c r="D1835" i="1"/>
  <c r="D1836" i="1"/>
  <c r="D1837" i="1"/>
  <c r="D1838" i="1"/>
  <c r="D1839" i="1"/>
  <c r="D1840" i="1"/>
  <c r="D1841" i="1"/>
  <c r="D1842" i="1"/>
  <c r="D1843" i="1"/>
  <c r="D1844" i="1"/>
  <c r="D1845" i="1"/>
  <c r="D1846" i="1"/>
  <c r="D1847" i="1"/>
  <c r="D1848" i="1"/>
  <c r="D1849" i="1"/>
  <c r="D1850" i="1"/>
  <c r="D1851" i="1"/>
  <c r="D1852" i="1"/>
  <c r="D1853" i="1"/>
  <c r="D1854" i="1"/>
  <c r="D1855" i="1"/>
  <c r="D1856" i="1"/>
  <c r="D1857" i="1"/>
  <c r="D1858" i="1"/>
  <c r="D1859" i="1"/>
  <c r="D1860" i="1"/>
  <c r="D1861" i="1"/>
  <c r="D1862" i="1"/>
  <c r="D1863" i="1"/>
  <c r="D1864" i="1"/>
  <c r="D1865" i="1"/>
  <c r="D1866" i="1"/>
  <c r="D1867" i="1"/>
  <c r="D1868" i="1"/>
  <c r="D1869" i="1"/>
  <c r="D1870" i="1"/>
  <c r="D1871" i="1"/>
  <c r="D1872" i="1"/>
  <c r="D1873" i="1"/>
  <c r="D1874" i="1"/>
  <c r="D1875" i="1"/>
  <c r="D1876" i="1"/>
  <c r="D1877" i="1"/>
  <c r="D1878" i="1"/>
  <c r="D1879" i="1"/>
  <c r="D1880" i="1"/>
  <c r="D1881" i="1"/>
  <c r="D1882" i="1"/>
  <c r="D1883" i="1"/>
  <c r="D1884" i="1"/>
  <c r="D1885" i="1"/>
  <c r="D1886" i="1"/>
  <c r="D1887" i="1"/>
  <c r="D1888" i="1"/>
  <c r="D1889" i="1"/>
  <c r="D1890" i="1"/>
  <c r="D1891" i="1"/>
  <c r="D1892" i="1"/>
  <c r="D1893" i="1"/>
  <c r="D1894" i="1"/>
  <c r="D1895" i="1"/>
  <c r="D1896" i="1"/>
  <c r="D1897" i="1"/>
  <c r="D1898" i="1"/>
  <c r="D1899" i="1"/>
  <c r="D1900" i="1"/>
  <c r="D1901" i="1"/>
  <c r="D1902" i="1"/>
  <c r="D1903" i="1"/>
  <c r="D1904" i="1"/>
  <c r="D1905" i="1"/>
  <c r="D1906" i="1"/>
  <c r="D1907" i="1"/>
  <c r="D1908" i="1"/>
  <c r="D1909" i="1"/>
  <c r="D1910" i="1"/>
  <c r="D1911" i="1"/>
  <c r="D1912" i="1"/>
  <c r="D1913" i="1"/>
  <c r="D1914" i="1"/>
  <c r="D1915" i="1"/>
  <c r="D1916" i="1"/>
  <c r="D1917" i="1"/>
  <c r="D1918" i="1"/>
  <c r="D1919" i="1"/>
  <c r="D1920" i="1"/>
  <c r="D1921" i="1"/>
  <c r="D1922" i="1"/>
  <c r="D1923" i="1"/>
  <c r="D1924" i="1"/>
  <c r="D1925" i="1"/>
  <c r="D1926" i="1"/>
  <c r="D1927" i="1"/>
  <c r="D1928" i="1"/>
  <c r="D1929" i="1"/>
  <c r="D1930" i="1"/>
  <c r="D1931" i="1"/>
  <c r="D1932" i="1"/>
  <c r="D1933" i="1"/>
  <c r="D1934" i="1"/>
  <c r="D1935" i="1"/>
  <c r="D1936" i="1"/>
  <c r="D1937" i="1"/>
  <c r="D1938" i="1"/>
  <c r="D1939" i="1"/>
  <c r="D1940" i="1"/>
  <c r="D1941" i="1"/>
  <c r="D1942" i="1"/>
  <c r="D1943" i="1"/>
  <c r="D1944" i="1"/>
  <c r="D1945" i="1"/>
  <c r="D1946" i="1"/>
  <c r="D1947" i="1"/>
  <c r="D1948" i="1"/>
  <c r="D1949" i="1"/>
  <c r="D1950" i="1"/>
  <c r="D1951" i="1"/>
  <c r="D1952" i="1"/>
  <c r="D1953" i="1"/>
  <c r="D1954" i="1"/>
  <c r="D1955" i="1"/>
  <c r="D1956" i="1"/>
  <c r="D1957" i="1"/>
  <c r="D1958" i="1"/>
  <c r="D1959" i="1"/>
  <c r="D1960" i="1"/>
  <c r="D1961" i="1"/>
  <c r="D1962" i="1"/>
  <c r="D1963" i="1"/>
  <c r="D1964" i="1"/>
  <c r="D1965" i="1"/>
  <c r="D1966" i="1"/>
  <c r="D1967" i="1"/>
  <c r="D1968" i="1"/>
  <c r="D1969" i="1"/>
  <c r="D1970" i="1"/>
  <c r="D1971" i="1"/>
  <c r="D1972" i="1"/>
  <c r="D1973" i="1"/>
  <c r="D1974" i="1"/>
  <c r="D1975" i="1"/>
  <c r="D1976" i="1"/>
  <c r="D1977" i="1"/>
  <c r="D1978" i="1"/>
  <c r="D1979" i="1"/>
  <c r="D1980" i="1"/>
  <c r="D1981" i="1"/>
  <c r="D1982" i="1"/>
  <c r="D1983" i="1"/>
  <c r="D1984" i="1"/>
  <c r="D1985" i="1"/>
  <c r="D1986" i="1"/>
  <c r="D1987" i="1"/>
  <c r="D1988" i="1"/>
  <c r="D1989" i="1"/>
  <c r="D1990" i="1"/>
  <c r="D1991" i="1"/>
  <c r="D1992" i="1"/>
  <c r="D1993" i="1"/>
  <c r="D1994" i="1"/>
  <c r="D1995" i="1"/>
  <c r="D1996" i="1"/>
  <c r="D1997" i="1"/>
  <c r="D1998" i="1"/>
  <c r="D1999" i="1"/>
  <c r="D2000" i="1"/>
  <c r="D2001" i="1"/>
  <c r="D2002" i="1"/>
  <c r="D2003" i="1"/>
  <c r="D2004" i="1"/>
  <c r="D2005" i="1"/>
  <c r="D2006" i="1"/>
  <c r="D2007" i="1"/>
  <c r="D2008" i="1"/>
  <c r="D2009" i="1"/>
  <c r="D2010" i="1"/>
  <c r="D2011" i="1"/>
  <c r="D2012" i="1"/>
  <c r="D2013" i="1"/>
  <c r="D2014" i="1"/>
  <c r="D2015" i="1"/>
  <c r="D2016" i="1"/>
  <c r="D2017" i="1"/>
  <c r="D2018" i="1"/>
  <c r="D2019" i="1"/>
  <c r="D2020" i="1"/>
  <c r="D2021" i="1"/>
  <c r="D2022" i="1"/>
  <c r="D2023" i="1"/>
  <c r="D2024" i="1"/>
  <c r="D2025" i="1"/>
  <c r="D2026" i="1"/>
  <c r="D2027" i="1"/>
  <c r="D2028" i="1"/>
  <c r="D2029" i="1"/>
  <c r="D2030" i="1"/>
  <c r="D2031" i="1"/>
  <c r="D2032" i="1"/>
  <c r="D2033" i="1"/>
  <c r="D2034" i="1"/>
  <c r="D2035" i="1"/>
  <c r="D2036" i="1"/>
  <c r="D2037" i="1"/>
  <c r="D2038" i="1"/>
  <c r="D2039" i="1"/>
  <c r="D2040" i="1"/>
  <c r="D2041" i="1"/>
  <c r="D2042" i="1"/>
  <c r="D2043" i="1"/>
  <c r="D2044" i="1"/>
  <c r="D2045" i="1"/>
  <c r="D2046" i="1"/>
  <c r="D2047" i="1"/>
  <c r="D2048" i="1"/>
  <c r="D2049" i="1"/>
  <c r="D2050" i="1"/>
  <c r="D2051" i="1"/>
  <c r="D2052" i="1"/>
  <c r="D2053" i="1"/>
  <c r="D2054" i="1"/>
  <c r="D2055" i="1"/>
  <c r="D2056" i="1"/>
  <c r="D2057" i="1"/>
  <c r="D2058" i="1"/>
  <c r="D2059" i="1"/>
  <c r="D2060" i="1"/>
  <c r="D2061" i="1"/>
  <c r="D2062" i="1"/>
  <c r="D2063" i="1"/>
  <c r="D2064" i="1"/>
  <c r="D2065" i="1"/>
  <c r="D2066" i="1"/>
  <c r="D2067" i="1"/>
  <c r="D2068" i="1"/>
  <c r="D2069" i="1"/>
  <c r="D2070" i="1"/>
  <c r="D2071" i="1"/>
  <c r="D2072" i="1"/>
  <c r="D2073" i="1"/>
  <c r="D2074" i="1"/>
  <c r="D2075" i="1"/>
  <c r="D2076" i="1"/>
  <c r="D2077" i="1"/>
  <c r="D2078" i="1"/>
  <c r="D2079" i="1"/>
  <c r="D2080" i="1"/>
  <c r="D2081" i="1"/>
  <c r="D2082" i="1"/>
  <c r="D2083" i="1"/>
  <c r="D2084" i="1"/>
  <c r="D2085" i="1"/>
  <c r="D2086" i="1"/>
  <c r="D2087" i="1"/>
  <c r="D2088" i="1"/>
  <c r="D2089" i="1"/>
  <c r="D2090" i="1"/>
  <c r="D2091" i="1"/>
  <c r="D2092" i="1"/>
  <c r="D2093" i="1"/>
  <c r="D2094" i="1"/>
  <c r="D2095" i="1"/>
  <c r="D2096" i="1"/>
  <c r="D2097" i="1"/>
  <c r="D2098" i="1"/>
  <c r="D2099" i="1"/>
  <c r="D2100" i="1"/>
  <c r="D2101" i="1"/>
  <c r="D2102" i="1"/>
  <c r="D2103" i="1"/>
  <c r="D2104" i="1"/>
  <c r="D2105" i="1"/>
  <c r="D2106" i="1"/>
  <c r="D2107" i="1"/>
  <c r="D2108" i="1"/>
  <c r="D2109" i="1"/>
  <c r="D2110" i="1"/>
  <c r="D2111" i="1"/>
  <c r="D2112" i="1"/>
  <c r="D2113" i="1"/>
  <c r="D2114" i="1"/>
  <c r="D2115" i="1"/>
  <c r="D2116" i="1"/>
  <c r="D2117" i="1"/>
  <c r="D2118" i="1"/>
  <c r="D2119" i="1"/>
  <c r="D2120" i="1"/>
  <c r="D2121" i="1"/>
  <c r="D2122" i="1"/>
  <c r="D2123" i="1"/>
  <c r="D2124" i="1"/>
  <c r="D2125" i="1"/>
  <c r="D2126" i="1"/>
  <c r="D2127" i="1"/>
  <c r="D2128" i="1"/>
  <c r="D2129" i="1"/>
  <c r="D2130" i="1"/>
  <c r="D2131" i="1"/>
  <c r="D2132" i="1"/>
  <c r="D2133" i="1"/>
  <c r="D2134" i="1"/>
  <c r="D2135" i="1"/>
  <c r="D2136" i="1"/>
  <c r="D2137" i="1"/>
  <c r="D2138" i="1"/>
  <c r="D2139" i="1"/>
  <c r="D2140" i="1"/>
  <c r="D2141" i="1"/>
  <c r="D2142" i="1"/>
  <c r="D2143" i="1"/>
  <c r="D2144" i="1"/>
  <c r="D2145" i="1"/>
  <c r="D2146" i="1"/>
  <c r="D2147" i="1"/>
  <c r="D2148" i="1"/>
  <c r="D2149" i="1"/>
  <c r="D2150" i="1"/>
  <c r="D2151" i="1"/>
  <c r="D2152" i="1"/>
  <c r="D2153" i="1"/>
  <c r="D2154" i="1"/>
  <c r="D2155" i="1"/>
  <c r="D2156" i="1"/>
  <c r="D2157" i="1"/>
  <c r="D2158" i="1"/>
  <c r="D2159" i="1"/>
  <c r="D2160" i="1"/>
  <c r="D2161" i="1"/>
  <c r="D2162" i="1"/>
  <c r="D2163" i="1"/>
  <c r="D2164" i="1"/>
  <c r="D2165" i="1"/>
  <c r="D2166" i="1"/>
  <c r="D2167" i="1"/>
  <c r="D2168" i="1"/>
  <c r="D2169" i="1"/>
  <c r="D2170" i="1"/>
  <c r="D2171" i="1"/>
  <c r="D2172" i="1"/>
  <c r="D2173" i="1"/>
  <c r="D2174" i="1"/>
  <c r="D2175" i="1"/>
  <c r="D2176" i="1"/>
  <c r="D2177" i="1"/>
  <c r="D2178" i="1"/>
  <c r="D2179" i="1"/>
  <c r="D2180" i="1"/>
  <c r="D2181" i="1"/>
  <c r="D2182" i="1"/>
  <c r="D2183" i="1"/>
  <c r="D2184" i="1"/>
  <c r="D2185" i="1"/>
  <c r="D2186" i="1"/>
  <c r="D2187" i="1"/>
  <c r="D2188" i="1"/>
  <c r="D2189" i="1"/>
  <c r="D2190" i="1"/>
  <c r="D2191" i="1"/>
  <c r="D2192" i="1"/>
  <c r="D2193" i="1"/>
  <c r="D2194" i="1"/>
  <c r="D2195" i="1"/>
  <c r="D2196" i="1"/>
  <c r="D2197" i="1"/>
  <c r="D2198" i="1"/>
  <c r="D2199" i="1"/>
  <c r="D2200" i="1"/>
  <c r="D2201" i="1"/>
  <c r="D2202" i="1"/>
  <c r="D2203" i="1"/>
  <c r="D2204" i="1"/>
  <c r="D2205" i="1"/>
  <c r="D2206" i="1"/>
  <c r="D2207" i="1"/>
  <c r="D2208" i="1"/>
  <c r="D2209" i="1"/>
  <c r="D2210" i="1"/>
  <c r="D2211" i="1"/>
  <c r="D2212" i="1"/>
  <c r="D2213" i="1"/>
  <c r="D2214" i="1"/>
  <c r="D2215" i="1"/>
  <c r="D2216" i="1"/>
  <c r="D2217" i="1"/>
  <c r="D2218" i="1"/>
  <c r="D2219" i="1"/>
  <c r="D2220" i="1"/>
  <c r="D2221" i="1"/>
  <c r="D2222" i="1"/>
  <c r="D2223" i="1"/>
  <c r="D2224" i="1"/>
  <c r="D2225" i="1"/>
  <c r="D2226" i="1"/>
  <c r="D2227" i="1"/>
  <c r="D2228" i="1"/>
  <c r="D2229" i="1"/>
  <c r="D2230" i="1"/>
  <c r="D2231" i="1"/>
  <c r="D2232" i="1"/>
  <c r="D2233" i="1"/>
  <c r="D2234" i="1"/>
  <c r="D2235" i="1"/>
  <c r="D2236" i="1"/>
  <c r="D2237" i="1"/>
  <c r="D2238" i="1"/>
  <c r="D2239" i="1"/>
  <c r="D2240" i="1"/>
  <c r="D2241" i="1"/>
  <c r="D2242" i="1"/>
  <c r="D2243" i="1"/>
  <c r="D2244" i="1"/>
  <c r="D2245" i="1"/>
  <c r="D2246" i="1"/>
  <c r="D2247" i="1"/>
  <c r="D2248" i="1"/>
  <c r="D2249" i="1"/>
  <c r="D2250" i="1"/>
  <c r="D2251" i="1"/>
  <c r="D2252" i="1"/>
  <c r="D2253" i="1"/>
  <c r="D2254" i="1"/>
  <c r="D2255" i="1"/>
  <c r="D2256" i="1"/>
  <c r="D2257" i="1"/>
  <c r="D2258" i="1"/>
  <c r="D2259" i="1"/>
  <c r="D2260" i="1"/>
  <c r="D2261" i="1"/>
  <c r="D2262" i="1"/>
  <c r="D2263" i="1"/>
  <c r="D2264" i="1"/>
  <c r="D2265" i="1"/>
  <c r="D2266" i="1"/>
  <c r="D2267" i="1"/>
  <c r="D2268" i="1"/>
  <c r="D2269" i="1"/>
  <c r="D2270" i="1"/>
  <c r="D2271" i="1"/>
  <c r="D2272" i="1"/>
  <c r="D2273" i="1"/>
  <c r="D2274" i="1"/>
  <c r="D2275" i="1"/>
  <c r="D2276" i="1"/>
  <c r="D2277" i="1"/>
  <c r="D2278" i="1"/>
  <c r="D2279" i="1"/>
  <c r="D2280" i="1"/>
  <c r="D2281" i="1"/>
  <c r="D2282" i="1"/>
  <c r="D2283" i="1"/>
  <c r="D2284" i="1"/>
  <c r="D2285" i="1"/>
  <c r="D2286" i="1"/>
  <c r="D2287" i="1"/>
  <c r="D2288" i="1"/>
  <c r="D2289" i="1"/>
  <c r="D2290" i="1"/>
  <c r="D2291" i="1"/>
  <c r="D2292" i="1"/>
  <c r="D2293" i="1"/>
  <c r="D2294" i="1"/>
  <c r="D2295" i="1"/>
  <c r="D2296" i="1"/>
  <c r="D2297" i="1"/>
  <c r="D2298" i="1"/>
  <c r="D2299" i="1"/>
  <c r="D2300" i="1"/>
  <c r="D2301" i="1"/>
  <c r="D2302" i="1"/>
  <c r="D2303" i="1"/>
  <c r="D2304" i="1"/>
  <c r="D2305" i="1"/>
  <c r="D2306" i="1"/>
  <c r="D2307" i="1"/>
  <c r="D2308" i="1"/>
  <c r="D2309" i="1"/>
  <c r="D2310" i="1"/>
  <c r="D2311" i="1"/>
  <c r="D2312" i="1"/>
  <c r="D2313" i="1"/>
  <c r="D2314" i="1"/>
  <c r="D2315" i="1"/>
  <c r="D2316" i="1"/>
  <c r="D2317" i="1"/>
  <c r="D2318" i="1"/>
  <c r="D2319" i="1"/>
  <c r="D2320" i="1"/>
  <c r="D2321" i="1"/>
  <c r="D2322" i="1"/>
  <c r="D2323" i="1"/>
  <c r="D2324" i="1"/>
  <c r="D2325" i="1"/>
  <c r="D2326" i="1"/>
  <c r="D2327" i="1"/>
  <c r="D2328" i="1"/>
  <c r="D2329" i="1"/>
  <c r="D2330" i="1"/>
  <c r="D2331" i="1"/>
  <c r="D2332" i="1"/>
  <c r="D2333" i="1"/>
  <c r="D2334" i="1"/>
  <c r="D2335" i="1"/>
  <c r="D2336" i="1"/>
  <c r="D2337" i="1"/>
  <c r="D2338" i="1"/>
  <c r="D2339" i="1"/>
  <c r="D2340" i="1"/>
  <c r="D2341" i="1"/>
  <c r="D2342" i="1"/>
  <c r="D2343" i="1"/>
  <c r="D2344" i="1"/>
  <c r="D2345" i="1"/>
  <c r="D2346" i="1"/>
  <c r="D2347" i="1"/>
  <c r="D2348" i="1"/>
  <c r="D2349" i="1"/>
  <c r="D2350" i="1"/>
  <c r="D2351" i="1"/>
  <c r="D2352" i="1"/>
  <c r="D2353" i="1"/>
  <c r="D2354" i="1"/>
  <c r="D2355" i="1"/>
  <c r="D2356" i="1"/>
  <c r="D2357" i="1"/>
  <c r="D2358" i="1"/>
  <c r="D2359" i="1"/>
  <c r="D2360" i="1"/>
  <c r="D2361" i="1"/>
  <c r="D2362" i="1"/>
  <c r="D2363" i="1"/>
  <c r="D2364" i="1"/>
  <c r="D2365" i="1"/>
  <c r="D2366" i="1"/>
  <c r="D2367" i="1"/>
  <c r="D2368" i="1"/>
  <c r="D2369" i="1"/>
  <c r="D2370" i="1"/>
  <c r="D2371" i="1"/>
  <c r="D2372" i="1"/>
  <c r="D2373" i="1"/>
  <c r="D2374" i="1"/>
  <c r="D2375" i="1"/>
  <c r="D2376" i="1"/>
  <c r="D2377" i="1"/>
  <c r="D2378" i="1"/>
  <c r="D2379" i="1"/>
  <c r="D2380" i="1"/>
  <c r="D2381" i="1"/>
  <c r="D2382" i="1"/>
  <c r="D2383" i="1"/>
  <c r="D2384" i="1"/>
  <c r="D2385" i="1"/>
  <c r="D2386" i="1"/>
  <c r="D2387" i="1"/>
  <c r="D2388" i="1"/>
  <c r="D2389" i="1"/>
  <c r="D2390" i="1"/>
  <c r="D2391" i="1"/>
  <c r="D2392" i="1"/>
  <c r="D2393" i="1"/>
  <c r="D2394" i="1"/>
  <c r="D2395" i="1"/>
  <c r="D2396" i="1"/>
  <c r="D2397" i="1"/>
  <c r="D2398" i="1"/>
  <c r="D2399" i="1"/>
  <c r="D2400" i="1"/>
  <c r="D2401" i="1"/>
  <c r="D2402" i="1"/>
  <c r="D2403" i="1"/>
  <c r="D2404" i="1"/>
  <c r="D2405" i="1"/>
  <c r="D2406" i="1"/>
  <c r="D2407" i="1"/>
  <c r="D2408" i="1"/>
  <c r="D2409" i="1"/>
  <c r="D2410" i="1"/>
  <c r="D2411" i="1"/>
  <c r="D2412" i="1"/>
  <c r="D2413" i="1"/>
  <c r="D2414" i="1"/>
  <c r="D2415" i="1"/>
  <c r="D2416" i="1"/>
  <c r="D2417" i="1"/>
  <c r="D2418" i="1"/>
  <c r="D2419" i="1"/>
  <c r="D2420" i="1"/>
  <c r="D2421" i="1"/>
  <c r="D2422" i="1"/>
  <c r="D2423" i="1"/>
  <c r="D2424" i="1"/>
  <c r="D2425" i="1"/>
  <c r="D2426" i="1"/>
  <c r="D2427" i="1"/>
  <c r="D2428" i="1"/>
  <c r="D2429" i="1"/>
  <c r="D2430" i="1"/>
  <c r="D2431" i="1"/>
  <c r="D2432" i="1"/>
  <c r="D2433" i="1"/>
  <c r="D2434" i="1"/>
  <c r="D2435" i="1"/>
  <c r="D2436" i="1"/>
  <c r="D2437" i="1"/>
  <c r="D2438" i="1"/>
  <c r="D2439" i="1"/>
  <c r="D2440" i="1"/>
  <c r="D2441" i="1"/>
  <c r="D2442" i="1"/>
  <c r="D2443" i="1"/>
  <c r="D2444" i="1"/>
  <c r="D2445" i="1"/>
  <c r="D2446" i="1"/>
  <c r="D2447" i="1"/>
  <c r="D2448" i="1"/>
  <c r="D2449" i="1"/>
  <c r="D2450" i="1"/>
  <c r="D2451" i="1"/>
  <c r="D2452" i="1"/>
  <c r="D2453" i="1"/>
  <c r="D2454" i="1"/>
  <c r="D2455" i="1"/>
  <c r="D2456" i="1"/>
  <c r="D2457" i="1"/>
  <c r="D2458" i="1"/>
  <c r="D2459" i="1"/>
  <c r="D2460" i="1"/>
  <c r="D2461" i="1"/>
  <c r="D2462" i="1"/>
  <c r="D2463" i="1"/>
  <c r="D2464" i="1"/>
  <c r="D2465" i="1"/>
  <c r="D2466" i="1"/>
  <c r="D2467" i="1"/>
  <c r="D2468" i="1"/>
  <c r="D2469" i="1"/>
  <c r="D2470" i="1"/>
  <c r="D2471" i="1"/>
  <c r="D2472" i="1"/>
  <c r="D2473" i="1"/>
  <c r="D2474" i="1"/>
  <c r="D2475" i="1"/>
  <c r="D2476" i="1"/>
  <c r="D2477" i="1"/>
  <c r="D2478" i="1"/>
  <c r="D2479" i="1"/>
  <c r="D2480" i="1"/>
  <c r="D2481" i="1"/>
  <c r="D2482" i="1"/>
  <c r="D2483" i="1"/>
  <c r="D2484" i="1"/>
  <c r="D2485" i="1"/>
  <c r="D2486" i="1"/>
  <c r="D2487" i="1"/>
  <c r="D2488" i="1"/>
  <c r="D2489" i="1"/>
  <c r="D2490" i="1"/>
  <c r="D2491" i="1"/>
  <c r="D2492" i="1"/>
  <c r="D2493" i="1"/>
  <c r="D2494" i="1"/>
  <c r="D2495" i="1"/>
  <c r="D2496" i="1"/>
  <c r="D2497" i="1"/>
  <c r="D2498" i="1"/>
  <c r="D2499" i="1"/>
  <c r="D2500" i="1"/>
  <c r="D2501" i="1"/>
  <c r="D2502" i="1"/>
  <c r="D2503" i="1"/>
  <c r="D2504" i="1"/>
  <c r="D2505" i="1"/>
  <c r="D2506" i="1"/>
  <c r="D2507" i="1"/>
  <c r="D2508" i="1"/>
  <c r="D2509" i="1"/>
  <c r="D2510" i="1"/>
  <c r="D2511" i="1"/>
  <c r="D2512" i="1"/>
  <c r="D2513" i="1"/>
  <c r="D2514" i="1"/>
  <c r="D2515" i="1"/>
  <c r="D2516" i="1"/>
  <c r="D2517" i="1"/>
  <c r="D2518" i="1"/>
  <c r="D2519" i="1"/>
  <c r="D2520" i="1"/>
  <c r="D2521" i="1"/>
  <c r="D2522" i="1"/>
  <c r="D2523" i="1"/>
  <c r="D2524" i="1"/>
  <c r="D2525" i="1"/>
  <c r="D2526" i="1"/>
  <c r="D2527" i="1"/>
  <c r="D2528" i="1"/>
  <c r="D2529" i="1"/>
  <c r="D2530" i="1"/>
  <c r="D2531" i="1"/>
  <c r="D2532" i="1"/>
  <c r="D2533" i="1"/>
  <c r="D2534" i="1"/>
  <c r="D2535" i="1"/>
  <c r="D2536" i="1"/>
  <c r="D2537" i="1"/>
  <c r="D2538" i="1"/>
  <c r="D2539" i="1"/>
  <c r="D2540" i="1"/>
  <c r="D2541" i="1"/>
  <c r="D2542" i="1"/>
  <c r="D2543" i="1"/>
  <c r="D2544" i="1"/>
  <c r="D2545" i="1"/>
  <c r="D2546" i="1"/>
  <c r="D2547" i="1"/>
  <c r="D2548" i="1"/>
  <c r="D2549" i="1"/>
  <c r="D2550" i="1"/>
  <c r="D2551" i="1"/>
  <c r="D2552" i="1"/>
  <c r="D2553" i="1"/>
  <c r="D2554" i="1"/>
  <c r="D2555" i="1"/>
  <c r="D2556" i="1"/>
  <c r="D2557" i="1"/>
  <c r="D2558" i="1"/>
  <c r="D2559" i="1"/>
  <c r="D2560" i="1"/>
  <c r="D2561" i="1"/>
  <c r="D2562" i="1"/>
  <c r="D2563" i="1"/>
  <c r="D2564" i="1"/>
  <c r="D2565" i="1"/>
  <c r="D2566" i="1"/>
  <c r="D2567" i="1"/>
  <c r="D2568" i="1"/>
  <c r="D2569" i="1"/>
  <c r="D2570" i="1"/>
  <c r="D2571" i="1"/>
  <c r="D2572" i="1"/>
  <c r="D2573" i="1"/>
  <c r="D2574" i="1"/>
  <c r="D2575" i="1"/>
  <c r="D2576" i="1"/>
  <c r="D2577" i="1"/>
  <c r="D2578" i="1"/>
  <c r="D2579" i="1"/>
  <c r="D2580" i="1"/>
  <c r="D2581" i="1"/>
  <c r="D2582" i="1"/>
  <c r="D2583" i="1"/>
  <c r="D2584" i="1"/>
  <c r="D2585" i="1"/>
  <c r="D2586" i="1"/>
  <c r="D2587" i="1"/>
  <c r="D2588" i="1"/>
  <c r="D2589" i="1"/>
  <c r="D2590" i="1"/>
  <c r="D2591" i="1"/>
  <c r="D2592" i="1"/>
  <c r="D2593" i="1"/>
  <c r="D2594" i="1"/>
  <c r="D2595" i="1"/>
  <c r="D2596" i="1"/>
  <c r="D2597" i="1"/>
  <c r="D2598" i="1"/>
  <c r="D2599" i="1"/>
  <c r="D2600" i="1"/>
  <c r="D2601" i="1"/>
  <c r="D2602" i="1"/>
  <c r="D2603" i="1"/>
  <c r="D2604" i="1"/>
  <c r="D2605" i="1"/>
  <c r="D2606" i="1"/>
  <c r="D2607" i="1"/>
  <c r="D2608" i="1"/>
  <c r="D2609" i="1"/>
  <c r="D2610" i="1"/>
  <c r="D2611" i="1"/>
  <c r="D2612" i="1"/>
  <c r="D2613" i="1"/>
  <c r="D2614" i="1"/>
  <c r="D2615" i="1"/>
  <c r="D2616" i="1"/>
  <c r="D2617" i="1"/>
  <c r="D2618" i="1"/>
  <c r="D2619" i="1"/>
  <c r="D2620" i="1"/>
  <c r="D2621" i="1"/>
  <c r="D2622" i="1"/>
  <c r="D2623" i="1"/>
  <c r="D2624" i="1"/>
  <c r="D2625" i="1"/>
  <c r="D2626" i="1"/>
  <c r="D2627" i="1"/>
  <c r="D2628" i="1"/>
  <c r="D2629" i="1"/>
  <c r="D2630" i="1"/>
  <c r="D2631" i="1"/>
  <c r="D2632" i="1"/>
  <c r="D2633" i="1"/>
  <c r="D2634" i="1"/>
  <c r="D2635" i="1"/>
  <c r="D2636" i="1"/>
  <c r="D2637" i="1"/>
  <c r="D2638" i="1"/>
  <c r="D2639" i="1"/>
  <c r="D2640" i="1"/>
  <c r="D2641" i="1"/>
  <c r="D2642" i="1"/>
  <c r="D2643" i="1"/>
  <c r="D2644" i="1"/>
  <c r="D2645" i="1"/>
  <c r="D2646" i="1"/>
  <c r="D2647" i="1"/>
  <c r="D2648" i="1"/>
  <c r="D2649" i="1"/>
  <c r="D2650" i="1"/>
  <c r="D2651" i="1"/>
  <c r="D2652" i="1"/>
  <c r="D2653" i="1"/>
  <c r="D2654" i="1"/>
  <c r="D2655" i="1"/>
  <c r="D2656" i="1"/>
  <c r="D2657" i="1"/>
  <c r="D2658" i="1"/>
  <c r="D2659" i="1"/>
  <c r="D2660" i="1"/>
  <c r="D2661" i="1"/>
  <c r="D2662" i="1"/>
  <c r="D2663" i="1"/>
  <c r="D2664" i="1"/>
  <c r="D2665" i="1"/>
  <c r="D2666" i="1"/>
  <c r="D2667" i="1"/>
  <c r="D2668" i="1"/>
  <c r="D2669" i="1"/>
  <c r="D2670" i="1"/>
  <c r="D2671" i="1"/>
  <c r="D2672" i="1"/>
  <c r="D2673" i="1"/>
  <c r="D2674" i="1"/>
  <c r="D2675" i="1"/>
  <c r="D2676" i="1"/>
  <c r="D2677" i="1"/>
  <c r="D2678" i="1"/>
  <c r="D2679" i="1"/>
  <c r="D2680" i="1"/>
  <c r="D2681" i="1"/>
  <c r="D2682" i="1"/>
  <c r="D2683" i="1"/>
  <c r="D2684" i="1"/>
  <c r="D2685" i="1"/>
  <c r="D2686" i="1"/>
  <c r="D2687" i="1"/>
  <c r="D2688" i="1"/>
  <c r="D2689" i="1"/>
  <c r="D2690" i="1"/>
  <c r="D2691" i="1"/>
  <c r="D2692" i="1"/>
  <c r="D2693" i="1"/>
  <c r="D2694" i="1"/>
  <c r="D2695" i="1"/>
  <c r="D2696" i="1"/>
  <c r="D2697" i="1"/>
  <c r="D2698" i="1"/>
  <c r="D2699" i="1"/>
  <c r="D2700" i="1"/>
  <c r="D2701" i="1"/>
  <c r="D2702" i="1"/>
  <c r="D2703" i="1"/>
  <c r="D2704" i="1"/>
  <c r="D2705" i="1"/>
  <c r="D2706" i="1"/>
  <c r="D2707" i="1"/>
  <c r="D2708" i="1"/>
  <c r="D2709" i="1"/>
  <c r="D2710" i="1"/>
  <c r="D2711" i="1"/>
  <c r="D2712" i="1"/>
  <c r="D2713" i="1"/>
  <c r="D2714" i="1"/>
  <c r="D2715" i="1"/>
  <c r="D2716" i="1"/>
  <c r="D2717" i="1"/>
  <c r="D2718" i="1"/>
  <c r="D2719" i="1"/>
  <c r="D2720" i="1"/>
  <c r="D2721" i="1"/>
  <c r="D2722" i="1"/>
  <c r="D2723" i="1"/>
  <c r="D2724" i="1"/>
  <c r="D2725" i="1"/>
  <c r="D2726" i="1"/>
  <c r="D2727" i="1"/>
  <c r="D2728" i="1"/>
  <c r="D2729" i="1"/>
  <c r="D2730" i="1"/>
  <c r="D2731" i="1"/>
  <c r="D2732" i="1"/>
  <c r="D2733" i="1"/>
  <c r="D2734" i="1"/>
  <c r="D2735" i="1"/>
  <c r="D2736" i="1"/>
  <c r="D2737" i="1"/>
  <c r="D2738" i="1"/>
  <c r="D2739" i="1"/>
  <c r="D2740" i="1"/>
  <c r="D2741" i="1"/>
  <c r="D2742" i="1"/>
  <c r="D2743" i="1"/>
  <c r="D2744" i="1"/>
  <c r="D2745" i="1"/>
  <c r="D2746" i="1"/>
  <c r="D2747" i="1"/>
  <c r="D2748" i="1"/>
  <c r="D2749" i="1"/>
  <c r="D2750" i="1"/>
  <c r="D2751" i="1"/>
  <c r="D2752" i="1"/>
  <c r="D2753" i="1"/>
  <c r="D2754" i="1"/>
  <c r="D2755" i="1"/>
  <c r="D2756" i="1"/>
  <c r="D2757" i="1"/>
  <c r="D2758" i="1"/>
  <c r="D2759" i="1"/>
  <c r="D2760" i="1"/>
  <c r="D2761" i="1"/>
  <c r="D2762" i="1"/>
  <c r="D2763" i="1"/>
  <c r="D2764" i="1"/>
  <c r="D2765" i="1"/>
  <c r="D2766" i="1"/>
  <c r="D2767" i="1"/>
  <c r="D2768" i="1"/>
  <c r="D2769" i="1"/>
  <c r="D2770" i="1"/>
  <c r="D2771" i="1"/>
  <c r="D2772" i="1"/>
  <c r="D2773" i="1"/>
  <c r="D2774" i="1"/>
  <c r="D2775" i="1"/>
  <c r="D2776" i="1"/>
  <c r="D2777" i="1"/>
  <c r="D2778" i="1"/>
  <c r="D2779" i="1"/>
  <c r="D2780" i="1"/>
  <c r="D2781" i="1"/>
  <c r="D2782" i="1"/>
  <c r="D2783" i="1"/>
  <c r="D2784" i="1"/>
  <c r="D2785" i="1"/>
  <c r="D2786" i="1"/>
  <c r="D2787" i="1"/>
  <c r="D2788" i="1"/>
  <c r="D2789" i="1"/>
  <c r="D2790" i="1"/>
  <c r="D2791" i="1"/>
  <c r="D2792" i="1"/>
  <c r="D2793" i="1"/>
  <c r="D2794" i="1"/>
  <c r="D2795" i="1"/>
  <c r="D2796" i="1"/>
  <c r="D2797" i="1"/>
  <c r="D2798" i="1"/>
  <c r="D2799" i="1"/>
  <c r="D2800" i="1"/>
  <c r="D2801" i="1"/>
  <c r="D2802" i="1"/>
  <c r="D2803" i="1"/>
  <c r="D2804" i="1"/>
  <c r="D2805" i="1"/>
  <c r="D2806" i="1"/>
  <c r="D2807" i="1"/>
  <c r="D2808" i="1"/>
  <c r="D2809" i="1"/>
  <c r="D2810" i="1"/>
  <c r="D2811" i="1"/>
  <c r="D2812" i="1"/>
  <c r="D2813" i="1"/>
  <c r="D2814" i="1"/>
  <c r="D2815" i="1"/>
  <c r="D2816" i="1"/>
  <c r="D2817" i="1"/>
  <c r="D2818" i="1"/>
  <c r="D2819" i="1"/>
  <c r="D2820" i="1"/>
  <c r="D2821" i="1"/>
  <c r="D2822" i="1"/>
  <c r="D2823" i="1"/>
  <c r="D2824" i="1"/>
  <c r="D2825" i="1"/>
  <c r="D2826" i="1"/>
  <c r="D2827" i="1"/>
  <c r="D2828" i="1"/>
  <c r="D2829" i="1"/>
  <c r="D2830" i="1"/>
  <c r="D2831" i="1"/>
  <c r="D2832" i="1"/>
  <c r="D2833" i="1"/>
  <c r="D2834" i="1"/>
  <c r="D2835" i="1"/>
  <c r="D2836" i="1"/>
  <c r="D2837" i="1"/>
  <c r="D2838" i="1"/>
  <c r="D2839" i="1"/>
  <c r="D2840" i="1"/>
  <c r="D2841" i="1"/>
  <c r="D2842" i="1"/>
  <c r="D2843" i="1"/>
  <c r="D2844" i="1"/>
  <c r="D2845" i="1"/>
  <c r="D2846" i="1"/>
  <c r="D2847" i="1"/>
  <c r="D2848" i="1"/>
  <c r="D2849" i="1"/>
  <c r="D2850" i="1"/>
  <c r="D2851" i="1"/>
  <c r="D2852" i="1"/>
  <c r="D2853" i="1"/>
  <c r="D2854" i="1"/>
  <c r="D2855" i="1"/>
  <c r="D2856" i="1"/>
  <c r="D2857" i="1"/>
  <c r="D2858" i="1"/>
  <c r="D2859" i="1"/>
  <c r="D2860" i="1"/>
  <c r="D2861" i="1"/>
  <c r="D2862" i="1"/>
  <c r="D2863" i="1"/>
  <c r="D2864" i="1"/>
  <c r="D2865" i="1"/>
  <c r="D2866" i="1"/>
  <c r="D2867" i="1"/>
  <c r="D2868" i="1"/>
  <c r="D2869" i="1"/>
  <c r="D2870" i="1"/>
  <c r="D2871" i="1"/>
  <c r="D2872" i="1"/>
  <c r="D2873" i="1"/>
  <c r="D2874" i="1"/>
  <c r="D2875" i="1"/>
  <c r="D2876" i="1"/>
  <c r="D2877" i="1"/>
  <c r="D2878" i="1"/>
  <c r="D2879" i="1"/>
  <c r="D2880" i="1"/>
  <c r="D2881" i="1"/>
  <c r="D2882" i="1"/>
  <c r="D2883" i="1"/>
  <c r="D2884" i="1"/>
  <c r="D2885" i="1"/>
  <c r="D2886" i="1"/>
  <c r="D2887" i="1"/>
  <c r="D2888" i="1"/>
  <c r="D2889" i="1"/>
  <c r="D2890" i="1"/>
  <c r="D2891" i="1"/>
  <c r="D2892" i="1"/>
  <c r="D2893" i="1"/>
  <c r="D2894" i="1"/>
  <c r="D2895" i="1"/>
  <c r="D2896" i="1"/>
  <c r="D2897" i="1"/>
  <c r="D2898" i="1"/>
  <c r="D2899" i="1"/>
  <c r="D2900" i="1"/>
  <c r="D2901" i="1"/>
  <c r="D2902" i="1"/>
  <c r="D2903" i="1"/>
  <c r="D2904" i="1"/>
  <c r="D2905" i="1"/>
  <c r="D2906" i="1"/>
  <c r="D2907" i="1"/>
  <c r="D2908" i="1"/>
  <c r="D2909" i="1"/>
  <c r="D2910" i="1"/>
  <c r="D2911" i="1"/>
  <c r="D2912" i="1"/>
  <c r="D2913" i="1"/>
  <c r="D2914" i="1"/>
  <c r="D2915" i="1"/>
  <c r="D2916" i="1"/>
  <c r="D2917" i="1"/>
  <c r="D2918" i="1"/>
  <c r="D2919" i="1"/>
  <c r="D2920" i="1"/>
  <c r="D2921" i="1"/>
  <c r="D2922" i="1"/>
  <c r="D2923" i="1"/>
  <c r="D2924" i="1"/>
  <c r="D2925" i="1"/>
  <c r="D2926" i="1"/>
  <c r="D2927" i="1"/>
  <c r="D2928" i="1"/>
  <c r="D2929" i="1"/>
  <c r="D2930" i="1"/>
  <c r="D2931" i="1"/>
  <c r="D2932" i="1"/>
  <c r="D2933" i="1"/>
  <c r="D2934" i="1"/>
  <c r="D2935" i="1"/>
  <c r="D2936" i="1"/>
  <c r="D2937" i="1"/>
  <c r="D2938" i="1"/>
  <c r="D2939" i="1"/>
  <c r="D2940" i="1"/>
  <c r="D2941" i="1"/>
  <c r="D2942" i="1"/>
  <c r="D2943" i="1"/>
  <c r="D2944" i="1"/>
  <c r="D2945" i="1"/>
  <c r="D2946" i="1"/>
  <c r="D2947" i="1"/>
  <c r="D2948" i="1"/>
  <c r="D2949" i="1"/>
  <c r="D2950" i="1"/>
  <c r="D2951" i="1"/>
  <c r="D2952" i="1"/>
  <c r="D2953" i="1"/>
  <c r="D2954" i="1"/>
  <c r="D2955" i="1"/>
  <c r="D2956" i="1"/>
  <c r="D2957" i="1"/>
  <c r="D2958" i="1"/>
  <c r="D2959" i="1"/>
  <c r="D2960" i="1"/>
  <c r="D2961" i="1"/>
  <c r="D2962" i="1"/>
  <c r="D2963" i="1"/>
  <c r="D2964" i="1"/>
  <c r="D2965" i="1"/>
  <c r="D2966" i="1"/>
  <c r="D2967" i="1"/>
  <c r="D2968" i="1"/>
  <c r="D2969" i="1"/>
  <c r="D2970" i="1"/>
  <c r="D2971" i="1"/>
  <c r="D2972" i="1"/>
  <c r="D2973" i="1"/>
  <c r="D2974" i="1"/>
  <c r="D2975" i="1"/>
  <c r="D2976" i="1"/>
  <c r="D2977" i="1"/>
  <c r="D2978" i="1"/>
  <c r="D2979" i="1"/>
  <c r="D2980" i="1"/>
  <c r="D2981" i="1"/>
  <c r="D2982" i="1"/>
  <c r="D2983" i="1"/>
  <c r="D2984" i="1"/>
  <c r="D2985" i="1"/>
  <c r="D2986" i="1"/>
  <c r="D2987" i="1"/>
  <c r="D2988" i="1"/>
  <c r="D2989" i="1"/>
  <c r="D2990" i="1"/>
  <c r="D2991" i="1"/>
  <c r="D2992" i="1"/>
  <c r="D2993" i="1"/>
  <c r="D2994" i="1"/>
  <c r="D2995" i="1"/>
  <c r="D2996" i="1"/>
  <c r="D2997" i="1"/>
  <c r="D2998" i="1"/>
  <c r="D2999" i="1"/>
  <c r="D3000" i="1"/>
  <c r="D3001" i="1"/>
  <c r="D3002" i="1"/>
  <c r="D3003" i="1"/>
  <c r="D3004" i="1"/>
  <c r="D3005" i="1"/>
  <c r="D3006" i="1"/>
  <c r="D3007" i="1"/>
  <c r="D3008" i="1"/>
  <c r="D3009" i="1"/>
  <c r="D3010" i="1"/>
  <c r="D3011" i="1"/>
  <c r="D3012" i="1"/>
  <c r="D3013" i="1"/>
  <c r="D3014" i="1"/>
  <c r="D3015" i="1"/>
  <c r="D3016" i="1"/>
  <c r="D3017" i="1"/>
  <c r="D3018" i="1"/>
  <c r="D3019" i="1"/>
  <c r="D3020" i="1"/>
  <c r="D3021" i="1"/>
  <c r="D3022" i="1"/>
  <c r="D3023" i="1"/>
  <c r="D3024" i="1"/>
  <c r="D3025" i="1"/>
  <c r="D3026" i="1"/>
  <c r="D3027" i="1"/>
  <c r="D3028" i="1"/>
  <c r="D3029" i="1"/>
  <c r="D3030" i="1"/>
  <c r="D3031" i="1"/>
  <c r="D3032" i="1"/>
  <c r="D3033" i="1"/>
  <c r="D3034" i="1"/>
  <c r="D3035" i="1"/>
  <c r="D3036" i="1"/>
  <c r="D3037" i="1"/>
  <c r="D3038" i="1"/>
  <c r="D3039" i="1"/>
  <c r="D3040" i="1"/>
  <c r="D3041" i="1"/>
  <c r="D3042" i="1"/>
  <c r="D3043" i="1"/>
  <c r="D3044" i="1"/>
  <c r="D3045" i="1"/>
  <c r="D3046" i="1"/>
  <c r="D3047" i="1"/>
  <c r="D3048" i="1"/>
  <c r="D3049" i="1"/>
  <c r="D3050" i="1"/>
  <c r="D3051" i="1"/>
  <c r="D3052" i="1"/>
  <c r="D3053" i="1"/>
  <c r="D3054" i="1"/>
  <c r="D3055" i="1"/>
  <c r="D3056" i="1"/>
  <c r="D3057" i="1"/>
  <c r="D3058" i="1"/>
  <c r="D3059" i="1"/>
  <c r="D3060" i="1"/>
  <c r="D3061" i="1"/>
  <c r="D3062" i="1"/>
  <c r="D3063" i="1"/>
  <c r="D3064" i="1"/>
  <c r="D3065" i="1"/>
  <c r="D3066" i="1"/>
  <c r="D3067" i="1"/>
  <c r="D3068" i="1"/>
  <c r="D3069" i="1"/>
  <c r="D3070" i="1"/>
  <c r="D3071" i="1"/>
  <c r="D3072" i="1"/>
  <c r="D3073" i="1"/>
  <c r="D3074" i="1"/>
  <c r="D3075" i="1"/>
  <c r="D3076" i="1"/>
  <c r="D3077" i="1"/>
  <c r="D3078" i="1"/>
  <c r="D3079" i="1"/>
  <c r="D3080" i="1"/>
  <c r="D3081" i="1"/>
  <c r="D3082" i="1"/>
  <c r="D3083" i="1"/>
  <c r="D3084" i="1"/>
  <c r="D3085" i="1"/>
  <c r="D3086" i="1"/>
  <c r="D3087" i="1"/>
  <c r="D3088" i="1"/>
  <c r="D3089" i="1"/>
  <c r="D3090" i="1"/>
  <c r="D3091" i="1"/>
  <c r="D3092" i="1"/>
  <c r="D3093" i="1"/>
  <c r="D3094" i="1"/>
  <c r="D3095" i="1"/>
  <c r="D3096" i="1"/>
  <c r="D3097" i="1"/>
  <c r="D3098" i="1"/>
  <c r="D3099" i="1"/>
  <c r="D3100" i="1"/>
  <c r="D3101" i="1"/>
  <c r="D3102" i="1"/>
  <c r="D3103" i="1"/>
  <c r="D3104" i="1"/>
  <c r="D3105" i="1"/>
  <c r="D3106" i="1"/>
  <c r="D3107" i="1"/>
  <c r="D3108" i="1"/>
  <c r="D3109" i="1"/>
  <c r="D3110" i="1"/>
  <c r="D3111" i="1"/>
  <c r="D3112" i="1"/>
  <c r="D3113" i="1"/>
  <c r="D3114" i="1"/>
  <c r="D3115" i="1"/>
  <c r="D3116" i="1"/>
  <c r="D3117" i="1"/>
  <c r="D3118" i="1"/>
  <c r="D3119" i="1"/>
  <c r="D3120" i="1"/>
  <c r="D3121" i="1"/>
  <c r="D3122" i="1"/>
  <c r="D3123" i="1"/>
  <c r="D3124" i="1"/>
  <c r="D3125" i="1"/>
  <c r="D3126" i="1"/>
  <c r="D3127" i="1"/>
  <c r="D3128" i="1"/>
  <c r="D3129" i="1"/>
  <c r="D3130" i="1"/>
  <c r="D3131" i="1"/>
  <c r="D3132" i="1"/>
  <c r="D3133" i="1"/>
  <c r="D3134" i="1"/>
  <c r="D3135" i="1"/>
  <c r="D3136" i="1"/>
  <c r="D3137" i="1"/>
  <c r="D3138" i="1"/>
  <c r="D3139" i="1"/>
  <c r="D3140" i="1"/>
  <c r="D3141" i="1"/>
  <c r="D3142" i="1"/>
  <c r="D3143" i="1"/>
  <c r="D3144" i="1"/>
  <c r="D3145" i="1"/>
  <c r="D3146" i="1"/>
  <c r="D3147" i="1"/>
  <c r="D3148" i="1"/>
  <c r="D3149" i="1"/>
  <c r="D3150" i="1"/>
  <c r="D3151" i="1"/>
  <c r="D3152" i="1"/>
  <c r="D3153" i="1"/>
  <c r="D3154" i="1"/>
  <c r="D3155" i="1"/>
  <c r="D3156" i="1"/>
  <c r="D3157" i="1"/>
  <c r="D3158" i="1"/>
  <c r="D3159" i="1"/>
  <c r="D3160" i="1"/>
  <c r="D3161" i="1"/>
  <c r="D3162" i="1"/>
  <c r="D3163" i="1"/>
  <c r="D3164" i="1"/>
  <c r="D3165" i="1"/>
  <c r="D3166" i="1"/>
  <c r="D3167" i="1"/>
  <c r="D3168" i="1"/>
  <c r="D3169" i="1"/>
  <c r="D3170" i="1"/>
  <c r="D3171" i="1"/>
  <c r="D3172" i="1"/>
  <c r="D3173" i="1"/>
  <c r="D3174" i="1"/>
  <c r="D3175" i="1"/>
  <c r="D3176" i="1"/>
  <c r="D3177" i="1"/>
  <c r="D3178" i="1"/>
  <c r="D3179" i="1"/>
  <c r="D3180" i="1"/>
  <c r="D3181" i="1"/>
  <c r="D3182" i="1"/>
  <c r="D3183" i="1"/>
  <c r="D3184" i="1"/>
  <c r="D3185" i="1"/>
  <c r="D3186" i="1"/>
  <c r="D3187" i="1"/>
  <c r="D3188" i="1"/>
  <c r="D3189" i="1"/>
  <c r="D3190" i="1"/>
  <c r="D3191" i="1"/>
  <c r="D3192" i="1"/>
  <c r="D3193" i="1"/>
  <c r="D3194" i="1"/>
  <c r="D3195" i="1"/>
  <c r="D3196" i="1"/>
  <c r="D3197" i="1"/>
  <c r="D3198" i="1"/>
  <c r="D3199" i="1"/>
  <c r="D3200" i="1"/>
  <c r="D3201" i="1"/>
  <c r="D3202" i="1"/>
  <c r="D3203" i="1"/>
  <c r="D3204" i="1"/>
  <c r="D3205" i="1"/>
  <c r="D3206" i="1"/>
  <c r="D3207" i="1"/>
  <c r="D3208" i="1"/>
  <c r="D3209" i="1"/>
  <c r="D3210" i="1"/>
  <c r="D3211" i="1"/>
  <c r="D3212" i="1"/>
  <c r="D3213" i="1"/>
  <c r="D3214" i="1"/>
  <c r="D3215" i="1"/>
  <c r="D3216" i="1"/>
  <c r="D3217" i="1"/>
  <c r="D3218" i="1"/>
  <c r="D3219" i="1"/>
  <c r="D3220" i="1"/>
  <c r="D3221" i="1"/>
  <c r="D3222" i="1"/>
  <c r="D3223" i="1"/>
  <c r="D3224" i="1"/>
  <c r="D3225" i="1"/>
  <c r="D3226" i="1"/>
  <c r="D3227" i="1"/>
  <c r="D3228" i="1"/>
  <c r="D3229" i="1"/>
  <c r="D3230" i="1"/>
  <c r="D3231" i="1"/>
  <c r="D3232" i="1"/>
  <c r="D3233" i="1"/>
  <c r="D3234" i="1"/>
  <c r="D3235" i="1"/>
  <c r="D3236" i="1"/>
  <c r="D3237" i="1"/>
  <c r="D3238" i="1"/>
  <c r="D3239" i="1"/>
  <c r="D3240" i="1"/>
  <c r="D3241" i="1"/>
  <c r="D3242" i="1"/>
  <c r="D3243" i="1"/>
  <c r="D3244" i="1"/>
  <c r="D3245" i="1"/>
  <c r="D3246" i="1"/>
  <c r="D3247" i="1"/>
  <c r="D3248" i="1"/>
  <c r="D3249" i="1"/>
  <c r="D3250" i="1"/>
  <c r="D3251" i="1"/>
  <c r="D3252" i="1"/>
  <c r="D3253" i="1"/>
  <c r="D3254" i="1"/>
  <c r="D3255" i="1"/>
  <c r="D3256" i="1"/>
  <c r="D3257" i="1"/>
  <c r="D3258" i="1"/>
  <c r="D3259" i="1"/>
  <c r="D3260" i="1"/>
  <c r="D3261" i="1"/>
  <c r="D3262" i="1"/>
  <c r="D3263" i="1"/>
  <c r="D3264" i="1"/>
  <c r="D3265" i="1"/>
  <c r="D3266" i="1"/>
  <c r="D3267" i="1"/>
  <c r="D3268" i="1"/>
  <c r="D3269" i="1"/>
  <c r="D3270" i="1"/>
  <c r="D3271" i="1"/>
  <c r="D3272" i="1"/>
  <c r="D3273" i="1"/>
  <c r="D3274" i="1"/>
  <c r="D3275" i="1"/>
  <c r="D3276" i="1"/>
  <c r="D3277" i="1"/>
  <c r="D3278" i="1"/>
  <c r="D3279" i="1"/>
  <c r="D3280" i="1"/>
  <c r="D3281" i="1"/>
  <c r="D3282" i="1"/>
  <c r="D3283" i="1"/>
  <c r="D3284" i="1"/>
  <c r="D3285" i="1"/>
  <c r="D3286" i="1"/>
  <c r="D3287" i="1"/>
  <c r="D3288" i="1"/>
  <c r="D3289" i="1"/>
  <c r="D3290" i="1"/>
  <c r="D3291" i="1"/>
  <c r="D3292" i="1"/>
  <c r="D3293" i="1"/>
  <c r="D3294" i="1"/>
  <c r="D3295" i="1"/>
  <c r="D3296" i="1"/>
  <c r="D3297" i="1"/>
  <c r="D3298" i="1"/>
  <c r="D3299" i="1"/>
  <c r="D3300" i="1"/>
  <c r="D3301" i="1"/>
  <c r="D3302" i="1"/>
  <c r="D3303" i="1"/>
  <c r="D3304" i="1"/>
  <c r="D3305" i="1"/>
  <c r="D3306" i="1"/>
  <c r="D3307" i="1"/>
  <c r="D3308" i="1"/>
  <c r="D3309" i="1"/>
  <c r="D3310" i="1"/>
  <c r="D3311" i="1"/>
  <c r="D3312" i="1"/>
  <c r="D3313" i="1"/>
  <c r="D3314" i="1"/>
  <c r="D3315" i="1"/>
  <c r="D3316" i="1"/>
  <c r="D3317" i="1"/>
  <c r="D3318" i="1"/>
  <c r="D3319" i="1"/>
  <c r="D3320" i="1"/>
  <c r="D3321" i="1"/>
  <c r="D3322" i="1"/>
  <c r="D3323" i="1"/>
  <c r="D3324" i="1"/>
  <c r="D3325" i="1"/>
  <c r="D3326" i="1"/>
  <c r="D3327" i="1"/>
  <c r="D3328" i="1"/>
  <c r="D3329" i="1"/>
  <c r="D3330" i="1"/>
  <c r="D3331" i="1"/>
  <c r="D3332" i="1"/>
  <c r="D3333" i="1"/>
  <c r="D3334" i="1"/>
  <c r="D3335" i="1"/>
  <c r="D3336" i="1"/>
  <c r="D3337" i="1"/>
  <c r="D3338" i="1"/>
  <c r="D3339" i="1"/>
  <c r="D3340" i="1"/>
  <c r="D3341" i="1"/>
  <c r="D3342" i="1"/>
  <c r="D3343" i="1"/>
  <c r="D3344" i="1"/>
  <c r="D3345" i="1"/>
  <c r="D3346" i="1"/>
  <c r="D3347" i="1"/>
  <c r="D3348" i="1"/>
  <c r="D3349" i="1"/>
  <c r="D3350" i="1"/>
  <c r="D3351" i="1"/>
  <c r="D3352" i="1"/>
  <c r="D3353" i="1"/>
  <c r="D3354" i="1"/>
  <c r="D3355" i="1"/>
  <c r="D3356" i="1"/>
  <c r="D3357" i="1"/>
  <c r="D3358" i="1"/>
  <c r="D3359" i="1"/>
  <c r="D3360" i="1"/>
  <c r="D3361" i="1"/>
  <c r="D3362" i="1"/>
  <c r="D3363" i="1"/>
  <c r="D3364" i="1"/>
  <c r="D3365" i="1"/>
  <c r="D3366" i="1"/>
  <c r="D3367" i="1"/>
  <c r="D3368" i="1"/>
  <c r="D3369" i="1"/>
  <c r="D3370" i="1"/>
  <c r="D3371" i="1"/>
  <c r="D3372" i="1"/>
  <c r="D3373" i="1"/>
  <c r="D3374" i="1"/>
  <c r="D3375" i="1"/>
  <c r="D3376" i="1"/>
  <c r="D3377" i="1"/>
  <c r="D3378" i="1"/>
  <c r="D3379" i="1"/>
  <c r="D3380" i="1"/>
  <c r="D3381" i="1"/>
  <c r="D3382" i="1"/>
  <c r="D3383" i="1"/>
  <c r="D3384" i="1"/>
  <c r="D3385" i="1"/>
  <c r="D3386" i="1"/>
  <c r="D3387" i="1"/>
  <c r="D3388" i="1"/>
  <c r="D3389" i="1"/>
  <c r="D3390" i="1"/>
  <c r="D3391" i="1"/>
  <c r="D3392" i="1"/>
  <c r="D3393" i="1"/>
  <c r="D3394" i="1"/>
  <c r="D3395" i="1"/>
  <c r="D3396" i="1"/>
  <c r="D3397" i="1"/>
  <c r="D3398" i="1"/>
  <c r="D3399" i="1"/>
  <c r="D3400" i="1"/>
  <c r="D3401" i="1"/>
  <c r="D3402" i="1"/>
  <c r="D3403" i="1"/>
  <c r="D3404" i="1"/>
  <c r="D3405" i="1"/>
  <c r="D3406" i="1"/>
  <c r="D3407" i="1"/>
  <c r="D3408" i="1"/>
  <c r="D3409" i="1"/>
  <c r="D3410" i="1"/>
  <c r="D3411" i="1"/>
  <c r="D3412" i="1"/>
  <c r="D3413" i="1"/>
  <c r="D3414" i="1"/>
  <c r="D3415" i="1"/>
  <c r="D3416" i="1"/>
  <c r="D3417" i="1"/>
  <c r="D3418" i="1"/>
  <c r="D3419" i="1"/>
  <c r="D3420" i="1"/>
  <c r="D3421" i="1"/>
  <c r="D3422" i="1"/>
  <c r="D3423" i="1"/>
  <c r="D3424" i="1"/>
  <c r="D3425" i="1"/>
  <c r="D3426" i="1"/>
  <c r="D3427" i="1"/>
  <c r="D3428" i="1"/>
  <c r="D3429" i="1"/>
  <c r="D3430" i="1"/>
  <c r="D3431" i="1"/>
  <c r="D3432" i="1"/>
  <c r="D3433" i="1"/>
  <c r="D3434" i="1"/>
  <c r="D3435" i="1"/>
  <c r="D3436" i="1"/>
  <c r="D3437" i="1"/>
  <c r="D3438" i="1"/>
  <c r="D3439" i="1"/>
  <c r="D3440" i="1"/>
  <c r="D3441" i="1"/>
  <c r="D3442" i="1"/>
  <c r="D3443" i="1"/>
  <c r="D3444" i="1"/>
  <c r="D3445" i="1"/>
  <c r="D3446" i="1"/>
  <c r="D3447" i="1"/>
  <c r="D3448" i="1"/>
  <c r="D3449" i="1"/>
  <c r="D3450" i="1"/>
  <c r="D3451" i="1"/>
  <c r="D3452" i="1"/>
  <c r="D3453" i="1"/>
  <c r="D3454" i="1"/>
  <c r="D3455" i="1"/>
  <c r="D3456" i="1"/>
  <c r="D3457" i="1"/>
  <c r="D3458" i="1"/>
  <c r="D3459" i="1"/>
  <c r="D3460" i="1"/>
  <c r="D3461" i="1"/>
  <c r="D3462" i="1"/>
  <c r="D3463" i="1"/>
  <c r="D3464" i="1"/>
  <c r="D3465" i="1"/>
  <c r="D3466" i="1"/>
  <c r="D3467" i="1"/>
  <c r="D3468" i="1"/>
  <c r="D3469" i="1"/>
  <c r="D3470" i="1"/>
  <c r="D3471" i="1"/>
  <c r="D3472" i="1"/>
  <c r="D3473" i="1"/>
  <c r="D3474" i="1"/>
  <c r="D3475" i="1"/>
  <c r="D3476" i="1"/>
  <c r="D3477" i="1"/>
  <c r="D3478" i="1"/>
  <c r="D3479" i="1"/>
  <c r="D3480" i="1"/>
  <c r="D3481" i="1"/>
  <c r="D3482" i="1"/>
  <c r="D3483" i="1"/>
  <c r="D3484" i="1"/>
  <c r="D3485" i="1"/>
  <c r="D3486" i="1"/>
  <c r="D3487" i="1"/>
  <c r="D3488" i="1"/>
  <c r="D3489" i="1"/>
  <c r="D3490" i="1"/>
  <c r="D3491" i="1"/>
  <c r="D3492" i="1"/>
  <c r="D3493" i="1"/>
  <c r="D3494" i="1"/>
  <c r="D3495" i="1"/>
  <c r="D3496" i="1"/>
  <c r="D3497" i="1"/>
  <c r="D3498" i="1"/>
  <c r="D3499" i="1"/>
  <c r="D3500" i="1"/>
  <c r="D3501" i="1"/>
  <c r="D3502" i="1"/>
  <c r="D3503" i="1"/>
  <c r="D3504" i="1"/>
  <c r="D3505" i="1"/>
  <c r="D3506" i="1"/>
  <c r="D3507" i="1"/>
  <c r="D3508" i="1"/>
  <c r="D3509" i="1"/>
  <c r="D3510" i="1"/>
  <c r="D3511" i="1"/>
  <c r="D3512" i="1"/>
  <c r="D3513" i="1"/>
  <c r="D3514" i="1"/>
  <c r="D3515" i="1"/>
  <c r="D3516" i="1"/>
  <c r="D3517" i="1"/>
  <c r="D3518" i="1"/>
  <c r="D3519" i="1"/>
  <c r="D3520" i="1"/>
  <c r="D3521" i="1"/>
  <c r="D3522" i="1"/>
  <c r="D3523" i="1"/>
  <c r="D3524" i="1"/>
  <c r="D3525" i="1"/>
  <c r="D3526" i="1"/>
  <c r="D3527" i="1"/>
  <c r="D3528" i="1"/>
  <c r="D3529" i="1"/>
  <c r="D3530" i="1"/>
  <c r="D3531" i="1"/>
  <c r="D3532" i="1"/>
  <c r="D3533" i="1"/>
  <c r="D3534" i="1"/>
  <c r="D3535" i="1"/>
  <c r="D3536" i="1"/>
  <c r="D3537" i="1"/>
  <c r="D3538" i="1"/>
  <c r="D3539" i="1"/>
  <c r="D3540" i="1"/>
  <c r="D3541" i="1"/>
  <c r="D3542" i="1"/>
  <c r="D3543" i="1"/>
  <c r="D3544" i="1"/>
  <c r="D3545" i="1"/>
  <c r="D3546" i="1"/>
  <c r="D3547" i="1"/>
  <c r="D3548" i="1"/>
  <c r="D3549" i="1"/>
  <c r="D3550" i="1"/>
  <c r="D3551" i="1"/>
  <c r="D3552" i="1"/>
  <c r="D3553" i="1"/>
  <c r="D3554" i="1"/>
  <c r="D3555" i="1"/>
  <c r="D3556" i="1"/>
  <c r="D3557" i="1"/>
  <c r="D3558" i="1"/>
  <c r="D3559" i="1"/>
  <c r="D3560" i="1"/>
  <c r="D3561" i="1"/>
  <c r="D3562" i="1"/>
  <c r="D3563" i="1"/>
  <c r="D3564" i="1"/>
  <c r="D3565" i="1"/>
  <c r="D3566" i="1"/>
  <c r="D3567" i="1"/>
  <c r="D3568" i="1"/>
  <c r="D3569" i="1"/>
  <c r="D3570" i="1"/>
  <c r="D3571" i="1"/>
  <c r="D3572" i="1"/>
  <c r="D3573" i="1"/>
  <c r="D3574" i="1"/>
  <c r="D3575" i="1"/>
  <c r="D3576" i="1"/>
  <c r="D3577" i="1"/>
  <c r="D3578" i="1"/>
  <c r="D3579" i="1"/>
  <c r="D3580" i="1"/>
  <c r="D3581" i="1"/>
  <c r="D3582" i="1"/>
  <c r="D3583" i="1"/>
  <c r="D3584" i="1"/>
  <c r="D3585" i="1"/>
  <c r="D3586" i="1"/>
  <c r="D3587" i="1"/>
  <c r="D3588" i="1"/>
  <c r="D3589" i="1"/>
  <c r="D3590" i="1"/>
  <c r="D3591" i="1"/>
  <c r="D3592" i="1"/>
  <c r="D3593" i="1"/>
  <c r="D3594" i="1"/>
  <c r="D3595" i="1"/>
  <c r="D3596" i="1"/>
  <c r="D3597" i="1"/>
  <c r="D3598" i="1"/>
  <c r="D3599" i="1"/>
  <c r="D3600" i="1"/>
  <c r="D3601" i="1"/>
  <c r="D3602" i="1"/>
  <c r="D3603" i="1"/>
  <c r="D3604" i="1"/>
  <c r="D3605" i="1"/>
  <c r="D3606" i="1"/>
  <c r="D3607" i="1"/>
  <c r="D3608" i="1"/>
  <c r="D3609" i="1"/>
  <c r="D3610" i="1"/>
  <c r="D3611" i="1"/>
  <c r="D3612" i="1"/>
  <c r="D3613" i="1"/>
  <c r="D3614" i="1"/>
  <c r="D3615" i="1"/>
  <c r="D3616" i="1"/>
  <c r="D3617" i="1"/>
  <c r="D3618" i="1"/>
  <c r="D3619" i="1"/>
  <c r="D3620" i="1"/>
  <c r="D3621" i="1"/>
  <c r="D3622" i="1"/>
  <c r="D3623" i="1"/>
  <c r="D3624" i="1"/>
  <c r="D3625" i="1"/>
  <c r="D3626" i="1"/>
  <c r="D3627" i="1"/>
  <c r="D3628" i="1"/>
  <c r="D3629" i="1"/>
  <c r="D3630" i="1"/>
  <c r="D3631" i="1"/>
  <c r="D3632" i="1"/>
  <c r="D3633" i="1"/>
  <c r="D3634" i="1"/>
  <c r="D3635" i="1"/>
  <c r="D3636" i="1"/>
  <c r="D3637" i="1"/>
  <c r="D3638" i="1"/>
  <c r="D3639" i="1"/>
  <c r="D3640" i="1"/>
  <c r="D3641" i="1"/>
  <c r="D3642" i="1"/>
  <c r="D3643" i="1"/>
  <c r="D3644" i="1"/>
  <c r="D3645" i="1"/>
  <c r="D3646" i="1"/>
  <c r="D3647" i="1"/>
  <c r="D3648" i="1"/>
  <c r="D3649" i="1"/>
  <c r="D3650" i="1"/>
  <c r="D3651" i="1"/>
  <c r="D3652" i="1"/>
  <c r="D3653" i="1"/>
  <c r="D3654" i="1"/>
  <c r="D3655" i="1"/>
  <c r="D3656" i="1"/>
  <c r="D3657" i="1"/>
  <c r="D3658" i="1"/>
  <c r="D3659" i="1"/>
  <c r="D3660" i="1"/>
  <c r="D3661" i="1"/>
  <c r="D3662" i="1"/>
  <c r="D3663" i="1"/>
  <c r="D3664" i="1"/>
  <c r="D3665" i="1"/>
  <c r="D3666" i="1"/>
  <c r="D3667" i="1"/>
  <c r="D3668" i="1"/>
  <c r="D3669" i="1"/>
  <c r="D3670" i="1"/>
  <c r="D3671" i="1"/>
  <c r="D3672" i="1"/>
  <c r="D3673" i="1"/>
  <c r="D3674" i="1"/>
  <c r="D3675" i="1"/>
  <c r="D3676" i="1"/>
  <c r="D3677" i="1"/>
  <c r="D3678" i="1"/>
  <c r="D3679" i="1"/>
  <c r="D3680" i="1"/>
  <c r="D3681" i="1"/>
  <c r="D3682" i="1"/>
  <c r="D3683" i="1"/>
  <c r="D3684" i="1"/>
  <c r="D3685" i="1"/>
  <c r="D3686" i="1"/>
  <c r="D3687" i="1"/>
  <c r="D3688" i="1"/>
  <c r="D3689" i="1"/>
  <c r="D3690" i="1"/>
  <c r="D3691" i="1"/>
  <c r="D3692" i="1"/>
  <c r="D3693" i="1"/>
  <c r="D3694" i="1"/>
  <c r="D3695" i="1"/>
  <c r="D3696" i="1"/>
  <c r="D3697" i="1"/>
  <c r="D3698" i="1"/>
  <c r="D3699" i="1"/>
  <c r="D3700" i="1"/>
  <c r="D3701" i="1"/>
  <c r="D3702" i="1"/>
  <c r="D3703" i="1"/>
  <c r="D3704" i="1"/>
  <c r="D3705" i="1"/>
  <c r="D3706" i="1"/>
  <c r="D3707" i="1"/>
  <c r="D3708" i="1"/>
  <c r="D3709" i="1"/>
  <c r="D3710" i="1"/>
  <c r="D3711" i="1"/>
  <c r="D3712" i="1"/>
  <c r="D3713" i="1"/>
  <c r="D3714" i="1"/>
  <c r="D3715" i="1"/>
  <c r="D3716" i="1"/>
  <c r="D3717" i="1"/>
  <c r="D3718" i="1"/>
  <c r="D3719" i="1"/>
  <c r="D3720" i="1"/>
  <c r="D3721" i="1"/>
  <c r="D3722" i="1"/>
  <c r="D3723" i="1"/>
  <c r="D3724" i="1"/>
  <c r="D3725" i="1"/>
  <c r="D3726" i="1"/>
  <c r="D3727" i="1"/>
  <c r="D3728" i="1"/>
  <c r="D3729" i="1"/>
  <c r="D3730" i="1"/>
  <c r="D3731" i="1"/>
  <c r="D3732" i="1"/>
  <c r="D3733" i="1"/>
  <c r="D3734" i="1"/>
  <c r="D3735" i="1"/>
  <c r="D3736" i="1"/>
  <c r="D3737" i="1"/>
  <c r="D3738" i="1"/>
  <c r="D3739" i="1"/>
  <c r="D3740" i="1"/>
  <c r="D3741" i="1"/>
  <c r="D3742" i="1"/>
  <c r="D3743" i="1"/>
  <c r="D3744" i="1"/>
  <c r="D3745" i="1"/>
  <c r="D3746" i="1"/>
  <c r="D3747" i="1"/>
  <c r="D3748" i="1"/>
  <c r="D3749" i="1"/>
  <c r="D3750" i="1"/>
  <c r="D3751" i="1"/>
  <c r="D3752" i="1"/>
  <c r="D3753" i="1"/>
  <c r="D3754" i="1"/>
  <c r="D3755" i="1"/>
  <c r="D3756" i="1"/>
  <c r="D3757" i="1"/>
  <c r="D3758" i="1"/>
  <c r="D3759" i="1"/>
  <c r="D3760" i="1"/>
  <c r="D3761" i="1"/>
  <c r="D3762" i="1"/>
  <c r="D3763" i="1"/>
  <c r="D3764" i="1"/>
  <c r="D3765" i="1"/>
  <c r="D3766" i="1"/>
  <c r="D3767" i="1"/>
  <c r="D3768" i="1"/>
  <c r="D3769" i="1"/>
  <c r="D3770" i="1"/>
  <c r="D3771" i="1"/>
  <c r="D3772" i="1"/>
  <c r="D3773" i="1"/>
  <c r="D3774" i="1"/>
  <c r="D3775" i="1"/>
  <c r="D3776" i="1"/>
  <c r="D3777" i="1"/>
  <c r="D3778" i="1"/>
  <c r="D3779" i="1"/>
  <c r="D3780" i="1"/>
  <c r="D3781" i="1"/>
  <c r="D3782" i="1"/>
  <c r="D3783" i="1"/>
  <c r="D3784" i="1"/>
  <c r="D3785" i="1"/>
  <c r="D3786" i="1"/>
  <c r="D3787" i="1"/>
  <c r="D3788" i="1"/>
  <c r="D3789" i="1"/>
  <c r="D3790" i="1"/>
  <c r="D3791" i="1"/>
  <c r="D3792" i="1"/>
  <c r="D3793" i="1"/>
  <c r="D3794" i="1"/>
  <c r="D3795" i="1"/>
  <c r="D3796" i="1"/>
  <c r="D3797" i="1"/>
  <c r="D3798" i="1"/>
  <c r="D3799" i="1"/>
  <c r="D3800" i="1"/>
  <c r="D3801" i="1"/>
  <c r="D3802" i="1"/>
  <c r="D3803" i="1"/>
  <c r="D3804" i="1"/>
  <c r="D3805" i="1"/>
  <c r="D3806" i="1"/>
  <c r="D3807" i="1"/>
  <c r="D3808" i="1"/>
  <c r="D3809" i="1"/>
  <c r="D3810" i="1"/>
  <c r="D3811" i="1"/>
  <c r="D3812" i="1"/>
  <c r="D3813" i="1"/>
  <c r="D3814" i="1"/>
  <c r="D3815" i="1"/>
  <c r="D3816" i="1"/>
  <c r="D3817" i="1"/>
  <c r="D3818" i="1"/>
  <c r="D3819" i="1"/>
  <c r="D3820" i="1"/>
  <c r="D3821" i="1"/>
  <c r="D3822" i="1"/>
  <c r="D3823" i="1"/>
  <c r="D3824" i="1"/>
  <c r="D3825" i="1"/>
  <c r="D3826" i="1"/>
  <c r="D3827" i="1"/>
  <c r="D3828" i="1"/>
  <c r="D3829" i="1"/>
  <c r="D3830" i="1"/>
  <c r="D3831" i="1"/>
  <c r="D3832" i="1"/>
  <c r="D3833" i="1"/>
  <c r="D3834" i="1"/>
  <c r="D3835" i="1"/>
  <c r="D3836" i="1"/>
  <c r="D3837" i="1"/>
  <c r="D3838" i="1"/>
  <c r="D3839" i="1"/>
  <c r="D3840" i="1"/>
  <c r="D3841" i="1"/>
  <c r="D3842" i="1"/>
  <c r="D3843" i="1"/>
  <c r="D3844" i="1"/>
  <c r="D3845" i="1"/>
  <c r="D3846" i="1"/>
  <c r="D3847" i="1"/>
  <c r="D3848" i="1"/>
  <c r="D3849" i="1"/>
  <c r="D3850" i="1"/>
  <c r="D3851" i="1"/>
  <c r="D3852" i="1"/>
  <c r="D3853" i="1"/>
  <c r="D3854" i="1"/>
  <c r="D3855" i="1"/>
  <c r="D3856" i="1"/>
  <c r="D3857" i="1"/>
  <c r="D3858" i="1"/>
  <c r="D3859" i="1"/>
  <c r="D3860" i="1"/>
  <c r="D3861" i="1"/>
  <c r="D3862" i="1"/>
  <c r="D3863" i="1"/>
  <c r="D3864" i="1"/>
  <c r="D3865" i="1"/>
  <c r="D3866" i="1"/>
  <c r="D3867" i="1"/>
  <c r="D3868" i="1"/>
  <c r="D3869" i="1"/>
  <c r="D3870" i="1"/>
  <c r="D3871" i="1"/>
  <c r="D3872" i="1"/>
  <c r="D3873" i="1"/>
  <c r="D3874" i="1"/>
  <c r="D3875" i="1"/>
  <c r="D3876" i="1"/>
  <c r="D3877" i="1"/>
  <c r="D3878" i="1"/>
  <c r="D3879" i="1"/>
  <c r="D3880" i="1"/>
  <c r="D3881" i="1"/>
  <c r="D3882" i="1"/>
  <c r="D3883" i="1"/>
  <c r="D3884" i="1"/>
  <c r="D3885" i="1"/>
  <c r="D3886" i="1"/>
  <c r="D3887" i="1"/>
  <c r="D3888" i="1"/>
  <c r="D3889" i="1"/>
  <c r="D3890" i="1"/>
  <c r="D3891" i="1"/>
  <c r="D3892" i="1"/>
  <c r="D3893" i="1"/>
  <c r="D3894" i="1"/>
  <c r="D3895" i="1"/>
  <c r="D3896" i="1"/>
  <c r="D3897" i="1"/>
  <c r="D3898" i="1"/>
  <c r="D3899" i="1"/>
  <c r="D3900" i="1"/>
  <c r="D3901" i="1"/>
  <c r="D3902" i="1"/>
  <c r="D3903" i="1"/>
  <c r="D3904" i="1"/>
  <c r="D3905" i="1"/>
  <c r="D3906" i="1"/>
  <c r="D3907" i="1"/>
  <c r="D3908" i="1"/>
  <c r="D3909" i="1"/>
  <c r="D3910" i="1"/>
  <c r="D3911" i="1"/>
  <c r="D3912" i="1"/>
  <c r="D3913" i="1"/>
  <c r="D3914" i="1"/>
  <c r="D3915" i="1"/>
  <c r="D3916" i="1"/>
  <c r="D3917" i="1"/>
  <c r="D3918" i="1"/>
  <c r="D3919" i="1"/>
  <c r="D3920" i="1"/>
  <c r="D3921" i="1"/>
  <c r="D3922" i="1"/>
  <c r="D3923" i="1"/>
  <c r="D3924" i="1"/>
  <c r="D3925" i="1"/>
  <c r="D3926" i="1"/>
  <c r="D3927" i="1"/>
  <c r="D3928" i="1"/>
  <c r="D3929" i="1"/>
  <c r="D3930" i="1"/>
  <c r="D3931" i="1"/>
  <c r="D3932" i="1"/>
  <c r="D3933" i="1"/>
  <c r="D3934" i="1"/>
  <c r="D3935" i="1"/>
  <c r="D3936" i="1"/>
  <c r="D3937" i="1"/>
  <c r="D3938" i="1"/>
  <c r="D3939" i="1"/>
  <c r="D3940" i="1"/>
  <c r="D3941" i="1"/>
  <c r="D3942" i="1"/>
  <c r="D3943" i="1"/>
  <c r="D3944" i="1"/>
  <c r="D3945" i="1"/>
  <c r="D3946" i="1"/>
  <c r="D3947" i="1"/>
  <c r="D3948" i="1"/>
  <c r="D3949" i="1"/>
  <c r="D3950" i="1"/>
  <c r="D3951" i="1"/>
  <c r="D3952" i="1"/>
  <c r="D3953" i="1"/>
  <c r="D3954" i="1"/>
  <c r="D3955" i="1"/>
  <c r="D3956" i="1"/>
  <c r="D3957" i="1"/>
  <c r="D3958" i="1"/>
  <c r="D3959" i="1"/>
  <c r="D3960" i="1"/>
  <c r="D3961" i="1"/>
  <c r="D3962" i="1"/>
  <c r="D3963" i="1"/>
  <c r="D3964" i="1"/>
  <c r="D3965" i="1"/>
  <c r="D3966" i="1"/>
  <c r="D3967" i="1"/>
  <c r="D3968" i="1"/>
  <c r="D3969" i="1"/>
  <c r="D3970" i="1"/>
  <c r="D3971" i="1"/>
  <c r="D3972" i="1"/>
  <c r="D3973" i="1"/>
  <c r="D3974" i="1"/>
  <c r="D3975" i="1"/>
  <c r="D3976" i="1"/>
  <c r="D3977" i="1"/>
  <c r="D3978" i="1"/>
  <c r="D3979" i="1"/>
  <c r="D3980" i="1"/>
  <c r="D3981" i="1"/>
  <c r="D3982" i="1"/>
  <c r="D3983" i="1"/>
  <c r="D3984" i="1"/>
  <c r="D3985" i="1"/>
  <c r="D3986" i="1"/>
  <c r="D3987" i="1"/>
  <c r="D3988" i="1"/>
  <c r="D3989" i="1"/>
  <c r="D3990" i="1"/>
  <c r="D3991" i="1"/>
  <c r="D3992" i="1"/>
  <c r="D3993" i="1"/>
  <c r="D3994" i="1"/>
  <c r="D3995" i="1"/>
  <c r="D3996" i="1"/>
  <c r="D3997" i="1"/>
  <c r="D3998" i="1"/>
  <c r="D3999" i="1"/>
  <c r="D4000" i="1"/>
  <c r="D4001" i="1"/>
  <c r="D4002" i="1"/>
  <c r="D4003" i="1"/>
  <c r="D4004" i="1"/>
  <c r="D4005" i="1"/>
  <c r="D4006" i="1"/>
  <c r="D4007" i="1"/>
  <c r="D4008" i="1"/>
  <c r="D4009" i="1"/>
  <c r="D4010" i="1"/>
  <c r="D4011" i="1"/>
  <c r="D4012" i="1"/>
  <c r="D4013" i="1"/>
  <c r="D4014" i="1"/>
  <c r="D4015" i="1"/>
  <c r="D4016" i="1"/>
  <c r="D4017" i="1"/>
  <c r="D4018" i="1"/>
  <c r="D4019" i="1"/>
  <c r="D4020" i="1"/>
  <c r="D4021" i="1"/>
  <c r="D4022" i="1"/>
  <c r="D4023" i="1"/>
  <c r="D4024" i="1"/>
  <c r="D4025" i="1"/>
  <c r="D4026" i="1"/>
  <c r="D4027" i="1"/>
  <c r="D4028" i="1"/>
  <c r="D4029" i="1"/>
  <c r="D4030" i="1"/>
  <c r="D4031" i="1"/>
  <c r="D4032" i="1"/>
  <c r="D4033" i="1"/>
  <c r="D4034" i="1"/>
  <c r="D4035" i="1"/>
  <c r="D4036" i="1"/>
  <c r="D4037" i="1"/>
  <c r="D4038" i="1"/>
  <c r="D4039" i="1"/>
  <c r="D4040" i="1"/>
  <c r="D4041" i="1"/>
  <c r="D4042" i="1"/>
  <c r="D4043" i="1"/>
  <c r="D4044" i="1"/>
  <c r="D4045" i="1"/>
  <c r="D4046" i="1"/>
  <c r="D4047" i="1"/>
  <c r="D4048" i="1"/>
  <c r="D4049" i="1"/>
  <c r="D4050" i="1"/>
  <c r="D4051" i="1"/>
  <c r="D4052" i="1"/>
  <c r="D4053" i="1"/>
  <c r="D4054" i="1"/>
  <c r="D4055" i="1"/>
  <c r="D4056" i="1"/>
  <c r="D4057" i="1"/>
  <c r="D4058" i="1"/>
  <c r="D4059" i="1"/>
  <c r="D4060" i="1"/>
  <c r="D4061" i="1"/>
  <c r="D4062" i="1"/>
  <c r="D4063" i="1"/>
  <c r="D4064" i="1"/>
  <c r="D4065" i="1"/>
  <c r="D4066" i="1"/>
  <c r="D4067" i="1"/>
  <c r="D4068" i="1"/>
  <c r="D4069" i="1"/>
  <c r="D4070" i="1"/>
  <c r="D4071" i="1"/>
  <c r="D4072" i="1"/>
  <c r="D4073" i="1"/>
  <c r="D4074" i="1"/>
  <c r="D4075" i="1"/>
  <c r="D4076" i="1"/>
  <c r="D4077" i="1"/>
  <c r="D4078" i="1"/>
  <c r="D4079" i="1"/>
  <c r="D4080" i="1"/>
  <c r="D4081" i="1"/>
  <c r="D4082" i="1"/>
  <c r="D4083" i="1"/>
  <c r="D4084" i="1"/>
  <c r="D4085" i="1"/>
  <c r="D4086" i="1"/>
  <c r="D4087" i="1"/>
  <c r="D4088" i="1"/>
  <c r="D4089" i="1"/>
  <c r="D4090" i="1"/>
  <c r="D4091" i="1"/>
  <c r="D4092" i="1"/>
  <c r="D4093" i="1"/>
  <c r="D4094" i="1"/>
  <c r="D4095" i="1"/>
  <c r="D4096" i="1"/>
  <c r="D4097" i="1"/>
  <c r="D4098" i="1"/>
  <c r="D4099" i="1"/>
  <c r="D4100" i="1"/>
  <c r="D4101" i="1"/>
  <c r="D4102" i="1"/>
  <c r="D4103" i="1"/>
  <c r="D4104" i="1"/>
  <c r="D4105" i="1"/>
  <c r="D4106" i="1"/>
  <c r="D4107" i="1"/>
  <c r="D4108" i="1"/>
  <c r="D4109" i="1"/>
  <c r="D4110" i="1"/>
  <c r="D4111" i="1"/>
  <c r="D4112" i="1"/>
  <c r="D4113" i="1"/>
  <c r="D4114" i="1"/>
  <c r="D4115" i="1"/>
  <c r="D4116" i="1"/>
  <c r="D4117" i="1"/>
  <c r="D4118" i="1"/>
  <c r="D4119" i="1"/>
  <c r="D4120" i="1"/>
  <c r="D4121" i="1"/>
  <c r="D4122" i="1"/>
  <c r="D4123" i="1"/>
  <c r="D4124" i="1"/>
  <c r="D4125" i="1"/>
  <c r="D4126" i="1"/>
  <c r="D4127" i="1"/>
  <c r="D4128" i="1"/>
  <c r="D4129" i="1"/>
  <c r="D4130" i="1"/>
  <c r="D4131" i="1"/>
  <c r="D4132" i="1"/>
  <c r="D4133" i="1"/>
  <c r="D4134" i="1"/>
  <c r="D4135" i="1"/>
  <c r="D4136" i="1"/>
  <c r="D4137" i="1"/>
  <c r="D4138" i="1"/>
  <c r="D4139" i="1"/>
  <c r="D4140" i="1"/>
  <c r="D4141" i="1"/>
  <c r="D4142" i="1"/>
  <c r="D4143" i="1"/>
  <c r="D4144" i="1"/>
  <c r="D4145" i="1"/>
  <c r="D4146" i="1"/>
  <c r="D4147" i="1"/>
  <c r="D4148" i="1"/>
  <c r="D4149" i="1"/>
  <c r="D4150" i="1"/>
  <c r="D4151" i="1"/>
  <c r="D4152" i="1"/>
  <c r="D4153" i="1"/>
  <c r="D4154" i="1"/>
  <c r="D4155" i="1"/>
  <c r="D4156" i="1"/>
  <c r="D4157" i="1"/>
  <c r="D4158" i="1"/>
  <c r="D4159" i="1"/>
  <c r="D4160" i="1"/>
  <c r="D4161" i="1"/>
  <c r="D4162" i="1"/>
  <c r="D4163" i="1"/>
  <c r="D4164" i="1"/>
  <c r="D4165" i="1"/>
  <c r="D4166" i="1"/>
  <c r="D4167" i="1"/>
  <c r="D4168" i="1"/>
  <c r="D4169" i="1"/>
  <c r="D4170" i="1"/>
  <c r="D4171" i="1"/>
  <c r="D4172" i="1"/>
  <c r="D4173" i="1"/>
  <c r="D4174" i="1"/>
  <c r="D4175" i="1"/>
  <c r="D4176" i="1"/>
  <c r="D4177" i="1"/>
  <c r="D4178" i="1"/>
  <c r="D4179" i="1"/>
  <c r="D4180" i="1"/>
  <c r="D4181" i="1"/>
  <c r="D4182" i="1"/>
  <c r="D4183" i="1"/>
  <c r="D4184" i="1"/>
  <c r="D4185" i="1"/>
  <c r="D4186" i="1"/>
  <c r="D4187" i="1"/>
  <c r="D4188" i="1"/>
  <c r="D4189" i="1"/>
  <c r="D4190" i="1"/>
  <c r="D4191" i="1"/>
  <c r="D4192" i="1"/>
  <c r="D4193" i="1"/>
  <c r="D4194" i="1"/>
  <c r="D4195" i="1"/>
  <c r="D4196" i="1"/>
  <c r="D4197" i="1"/>
  <c r="D4198" i="1"/>
  <c r="D4199" i="1"/>
  <c r="D4200" i="1"/>
  <c r="D4201" i="1"/>
  <c r="D4202" i="1"/>
  <c r="D4203" i="1"/>
  <c r="D4204" i="1"/>
  <c r="D4205" i="1"/>
  <c r="D4206" i="1"/>
  <c r="D4207" i="1"/>
  <c r="D4208" i="1"/>
  <c r="D4209" i="1"/>
  <c r="D4210" i="1"/>
  <c r="D4211" i="1"/>
  <c r="D4212" i="1"/>
  <c r="D4213" i="1"/>
  <c r="D4214" i="1"/>
  <c r="D4215" i="1"/>
  <c r="D4216" i="1"/>
  <c r="D4217" i="1"/>
  <c r="D4218" i="1"/>
  <c r="D4219" i="1"/>
  <c r="D4220" i="1"/>
  <c r="D4221" i="1"/>
  <c r="D4222" i="1"/>
  <c r="D4223" i="1"/>
  <c r="D4224" i="1"/>
  <c r="D4225" i="1"/>
  <c r="D4226" i="1"/>
  <c r="D4227" i="1"/>
  <c r="D4228" i="1"/>
  <c r="D4229" i="1"/>
  <c r="D4230" i="1"/>
  <c r="D4231" i="1"/>
  <c r="D4232" i="1"/>
  <c r="D4233" i="1"/>
  <c r="D4234" i="1"/>
  <c r="D4235" i="1"/>
  <c r="D4236" i="1"/>
  <c r="D4237" i="1"/>
  <c r="D4238" i="1"/>
  <c r="D4239" i="1"/>
  <c r="D4240" i="1"/>
  <c r="D4241" i="1"/>
  <c r="D4242" i="1"/>
  <c r="D4243" i="1"/>
  <c r="D4244" i="1"/>
  <c r="D4245" i="1"/>
  <c r="D4246" i="1"/>
  <c r="D4247" i="1"/>
  <c r="D4248" i="1"/>
  <c r="D4249" i="1"/>
  <c r="D4250" i="1"/>
  <c r="D4251" i="1"/>
  <c r="D4252" i="1"/>
  <c r="D4253" i="1"/>
  <c r="D4254" i="1"/>
  <c r="D4255" i="1"/>
  <c r="D4256" i="1"/>
  <c r="D4257" i="1"/>
  <c r="D4258" i="1"/>
  <c r="D4259" i="1"/>
  <c r="D4260" i="1"/>
  <c r="D4261" i="1"/>
  <c r="D4262" i="1"/>
  <c r="D4263" i="1"/>
  <c r="D4264" i="1"/>
  <c r="D4265" i="1"/>
  <c r="D4266" i="1"/>
  <c r="D4267" i="1"/>
  <c r="D4268" i="1"/>
  <c r="D4269" i="1"/>
  <c r="D4270" i="1"/>
  <c r="D4271" i="1"/>
  <c r="D4272" i="1"/>
  <c r="D4273" i="1"/>
  <c r="D4274" i="1"/>
  <c r="D4275" i="1"/>
  <c r="D4276" i="1"/>
  <c r="D4277" i="1"/>
  <c r="D4278" i="1"/>
  <c r="D4279" i="1"/>
  <c r="D4280" i="1"/>
  <c r="D4281" i="1"/>
  <c r="D4282" i="1"/>
  <c r="D4283" i="1"/>
  <c r="D4284" i="1"/>
  <c r="D4285" i="1"/>
  <c r="D4286" i="1"/>
  <c r="D4287" i="1"/>
  <c r="D4288" i="1"/>
  <c r="D4289" i="1"/>
  <c r="D4290" i="1"/>
  <c r="D4291" i="1"/>
  <c r="D4292" i="1"/>
  <c r="D4293" i="1"/>
  <c r="D4294" i="1"/>
  <c r="D4295" i="1"/>
  <c r="D4296" i="1"/>
  <c r="D4297" i="1"/>
  <c r="D4298" i="1"/>
  <c r="D4299" i="1"/>
  <c r="D4300" i="1"/>
  <c r="D4301" i="1"/>
  <c r="D4302" i="1"/>
  <c r="D4303" i="1"/>
  <c r="D4304" i="1"/>
  <c r="D4305" i="1"/>
  <c r="D4306" i="1"/>
  <c r="D4307" i="1"/>
  <c r="D4308" i="1"/>
  <c r="D4309" i="1"/>
  <c r="D4310" i="1"/>
  <c r="D4311" i="1"/>
  <c r="D4312" i="1"/>
  <c r="D4313" i="1"/>
  <c r="D4314" i="1"/>
  <c r="D4315" i="1"/>
  <c r="D4316" i="1"/>
  <c r="D4317" i="1"/>
  <c r="D4318" i="1"/>
  <c r="D4319" i="1"/>
  <c r="D4320" i="1"/>
  <c r="D4321" i="1"/>
  <c r="D4322" i="1"/>
  <c r="D4323" i="1"/>
  <c r="D4324" i="1"/>
  <c r="D4325" i="1"/>
  <c r="D4326" i="1"/>
  <c r="D4327" i="1"/>
  <c r="D4328" i="1"/>
  <c r="D4329" i="1"/>
  <c r="D4330" i="1"/>
  <c r="D4331" i="1"/>
  <c r="D4332" i="1"/>
  <c r="D4333" i="1"/>
  <c r="D4334" i="1"/>
  <c r="D4335" i="1"/>
  <c r="D4336" i="1"/>
  <c r="D4337" i="1"/>
  <c r="D4338" i="1"/>
  <c r="D4339" i="1"/>
  <c r="D4340" i="1"/>
  <c r="D4341" i="1"/>
  <c r="D4342" i="1"/>
  <c r="D4343" i="1"/>
  <c r="D4344" i="1"/>
  <c r="D4345" i="1"/>
  <c r="D4346" i="1"/>
  <c r="D4347" i="1"/>
  <c r="D4348" i="1"/>
  <c r="D4349" i="1"/>
  <c r="D4350" i="1"/>
  <c r="D4351" i="1"/>
  <c r="D4352" i="1"/>
  <c r="D4353" i="1"/>
  <c r="D4354" i="1"/>
  <c r="D4355" i="1"/>
  <c r="D4356" i="1"/>
  <c r="D4357" i="1"/>
  <c r="D4358" i="1"/>
  <c r="D4359" i="1"/>
  <c r="D4360" i="1"/>
  <c r="D4361" i="1"/>
  <c r="D4362" i="1"/>
  <c r="D4363" i="1"/>
  <c r="D4364" i="1"/>
  <c r="D4365" i="1"/>
  <c r="D4366" i="1"/>
  <c r="D4367" i="1"/>
  <c r="D4368" i="1"/>
  <c r="D4369" i="1"/>
  <c r="D4370" i="1"/>
  <c r="D4371" i="1"/>
  <c r="D4372" i="1"/>
  <c r="D4373" i="1"/>
  <c r="D4374" i="1"/>
  <c r="D4375" i="1"/>
  <c r="D4376" i="1"/>
  <c r="D4377" i="1"/>
  <c r="D4378" i="1"/>
  <c r="D4379" i="1"/>
  <c r="D4380" i="1"/>
  <c r="D4381" i="1"/>
  <c r="D4382" i="1"/>
  <c r="D4383" i="1"/>
  <c r="D4384" i="1"/>
  <c r="D4385" i="1"/>
  <c r="D4386" i="1"/>
  <c r="D4387" i="1"/>
  <c r="D4388" i="1"/>
  <c r="D4389" i="1"/>
  <c r="D4390" i="1"/>
  <c r="D4391" i="1"/>
  <c r="D4392" i="1"/>
  <c r="D4393" i="1"/>
  <c r="D4394" i="1"/>
  <c r="D4395" i="1"/>
  <c r="D4396" i="1"/>
  <c r="D4397" i="1"/>
  <c r="D4398" i="1"/>
  <c r="D4399" i="1"/>
  <c r="D4400" i="1"/>
  <c r="D4401" i="1"/>
  <c r="D4402" i="1"/>
  <c r="D4403" i="1"/>
  <c r="D4404" i="1"/>
  <c r="D4405" i="1"/>
  <c r="D4406" i="1"/>
  <c r="D4407" i="1"/>
  <c r="D4408" i="1"/>
  <c r="D4409" i="1"/>
  <c r="D4410" i="1"/>
  <c r="D4411" i="1"/>
  <c r="D4412" i="1"/>
  <c r="D4413" i="1"/>
  <c r="D4414" i="1"/>
  <c r="D4415" i="1"/>
  <c r="D4416" i="1"/>
  <c r="D4417" i="1"/>
  <c r="D4418" i="1"/>
  <c r="D4419" i="1"/>
  <c r="D4420" i="1"/>
  <c r="D4421" i="1"/>
  <c r="D4422" i="1"/>
  <c r="D4423" i="1"/>
  <c r="D4424" i="1"/>
  <c r="D4425" i="1"/>
  <c r="D4426" i="1"/>
  <c r="D4427" i="1"/>
  <c r="D4428" i="1"/>
  <c r="D4429" i="1"/>
  <c r="D4430" i="1"/>
  <c r="D4431" i="1"/>
  <c r="D4432" i="1"/>
  <c r="D4433" i="1"/>
  <c r="D4434" i="1"/>
  <c r="D4435" i="1"/>
  <c r="D4436" i="1"/>
  <c r="D4437" i="1"/>
  <c r="D4438" i="1"/>
  <c r="D4439" i="1"/>
  <c r="D4440" i="1"/>
  <c r="D4441" i="1"/>
  <c r="D4442" i="1"/>
  <c r="D4443" i="1"/>
  <c r="D4444" i="1"/>
  <c r="D4445" i="1"/>
  <c r="D4446" i="1"/>
  <c r="D4447" i="1"/>
  <c r="D4448" i="1"/>
  <c r="D4449" i="1"/>
  <c r="D4450" i="1"/>
  <c r="D4451" i="1"/>
  <c r="D4452" i="1"/>
  <c r="D4453" i="1"/>
  <c r="D4454" i="1"/>
  <c r="D4455" i="1"/>
  <c r="D4456" i="1"/>
  <c r="D4457" i="1"/>
  <c r="D4458" i="1"/>
  <c r="D4459" i="1"/>
  <c r="D4460" i="1"/>
  <c r="D4461" i="1"/>
  <c r="D4462" i="1"/>
  <c r="D4463" i="1"/>
  <c r="D4464" i="1"/>
  <c r="D4465" i="1"/>
  <c r="D4466" i="1"/>
  <c r="D4467" i="1"/>
  <c r="D4468" i="1"/>
  <c r="D4469" i="1"/>
  <c r="D4470" i="1"/>
  <c r="D4471" i="1"/>
  <c r="D4472" i="1"/>
  <c r="D4473" i="1"/>
  <c r="D4474" i="1"/>
  <c r="D4475" i="1"/>
  <c r="D4476" i="1"/>
  <c r="D4477" i="1"/>
  <c r="D4478" i="1"/>
  <c r="D4479" i="1"/>
  <c r="D4480" i="1"/>
  <c r="D4481" i="1"/>
  <c r="D4482" i="1"/>
  <c r="D4483" i="1"/>
  <c r="D4484" i="1"/>
  <c r="D4485" i="1"/>
  <c r="D4486" i="1"/>
  <c r="D4487" i="1"/>
  <c r="D4488" i="1"/>
  <c r="D4489" i="1"/>
  <c r="D4490" i="1"/>
  <c r="D4491" i="1"/>
  <c r="D4492" i="1"/>
  <c r="D4493" i="1"/>
  <c r="D4494" i="1"/>
  <c r="D4495" i="1"/>
  <c r="D4496" i="1"/>
  <c r="D4497" i="1"/>
  <c r="D4498" i="1"/>
  <c r="D4499" i="1"/>
  <c r="D4500" i="1"/>
  <c r="D4501" i="1"/>
  <c r="D4502" i="1"/>
  <c r="D4503" i="1"/>
  <c r="D4504" i="1"/>
  <c r="D4505" i="1"/>
  <c r="D4506" i="1"/>
  <c r="D4507" i="1"/>
  <c r="D4508" i="1"/>
  <c r="D4509" i="1"/>
  <c r="D4510" i="1"/>
  <c r="D4511" i="1"/>
  <c r="D4512" i="1"/>
  <c r="D4513" i="1"/>
  <c r="D4514" i="1"/>
  <c r="D4515" i="1"/>
  <c r="D4516" i="1"/>
  <c r="D4517" i="1"/>
  <c r="D4518" i="1"/>
  <c r="D4519" i="1"/>
  <c r="D4520" i="1"/>
  <c r="D4521" i="1"/>
  <c r="D4522" i="1"/>
  <c r="D4523" i="1"/>
  <c r="D4524" i="1"/>
  <c r="D4525" i="1"/>
  <c r="D4526" i="1"/>
  <c r="D4527" i="1"/>
  <c r="D4528" i="1"/>
  <c r="D4529" i="1"/>
  <c r="D4530" i="1"/>
  <c r="D4531" i="1"/>
  <c r="D4532" i="1"/>
  <c r="D4533" i="1"/>
  <c r="D4534" i="1"/>
  <c r="D4535" i="1"/>
  <c r="D4536" i="1"/>
  <c r="D4537" i="1"/>
  <c r="D4538" i="1"/>
  <c r="D4539" i="1"/>
  <c r="D4540" i="1"/>
  <c r="D4541" i="1"/>
  <c r="D4542" i="1"/>
  <c r="D4543" i="1"/>
  <c r="D4544" i="1"/>
  <c r="D4545" i="1"/>
  <c r="D4546" i="1"/>
  <c r="D4547" i="1"/>
  <c r="D4548" i="1"/>
  <c r="D4549" i="1"/>
  <c r="D4550" i="1"/>
  <c r="D4551" i="1"/>
  <c r="D4552" i="1"/>
  <c r="D4553" i="1"/>
  <c r="D4554" i="1"/>
  <c r="D4555" i="1"/>
  <c r="D4556" i="1"/>
  <c r="D4557" i="1"/>
  <c r="D4558" i="1"/>
  <c r="D4559" i="1"/>
  <c r="D4560" i="1"/>
  <c r="D4561" i="1"/>
  <c r="D4562" i="1"/>
  <c r="D4563" i="1"/>
  <c r="D4564" i="1"/>
  <c r="D4565" i="1"/>
  <c r="D4566" i="1"/>
  <c r="D4567" i="1"/>
  <c r="D4568" i="1"/>
  <c r="D4569" i="1"/>
  <c r="D4570" i="1"/>
  <c r="D4571" i="1"/>
  <c r="D4572" i="1"/>
  <c r="D4573" i="1"/>
  <c r="D4574" i="1"/>
  <c r="D4575" i="1"/>
  <c r="D4576" i="1"/>
  <c r="D4577" i="1"/>
  <c r="D4578" i="1"/>
  <c r="D4579" i="1"/>
  <c r="D4580" i="1"/>
  <c r="D4581" i="1"/>
  <c r="D4582" i="1"/>
  <c r="D4583" i="1"/>
  <c r="D4584" i="1"/>
  <c r="D4585" i="1"/>
  <c r="D4586" i="1"/>
  <c r="D4587" i="1"/>
  <c r="D4588" i="1"/>
  <c r="D4589" i="1"/>
  <c r="D4590" i="1"/>
  <c r="D4591" i="1"/>
  <c r="D4592" i="1"/>
  <c r="D4593" i="1"/>
  <c r="D4594" i="1"/>
  <c r="D4595" i="1"/>
  <c r="D4596" i="1"/>
  <c r="D4597" i="1"/>
  <c r="D4598" i="1"/>
  <c r="D4599" i="1"/>
  <c r="D4600" i="1"/>
  <c r="D4601" i="1"/>
  <c r="D4602" i="1"/>
  <c r="D4603" i="1"/>
  <c r="D4604" i="1"/>
  <c r="D4605" i="1"/>
  <c r="D4606" i="1"/>
  <c r="D4607" i="1"/>
  <c r="D4608" i="1"/>
  <c r="D4609" i="1"/>
  <c r="D4610" i="1"/>
  <c r="D4611" i="1"/>
  <c r="D4612" i="1"/>
  <c r="D4613" i="1"/>
  <c r="D4614" i="1"/>
  <c r="D4615" i="1"/>
  <c r="D4616" i="1"/>
  <c r="D4617" i="1"/>
  <c r="D4618" i="1"/>
  <c r="D4619" i="1"/>
  <c r="D4620" i="1"/>
  <c r="D4621" i="1"/>
  <c r="D4622" i="1"/>
  <c r="D4623" i="1"/>
  <c r="D4624" i="1"/>
  <c r="D4625" i="1"/>
  <c r="D4626" i="1"/>
  <c r="D4627" i="1"/>
  <c r="D4628" i="1"/>
  <c r="D4629" i="1"/>
  <c r="D4630" i="1"/>
  <c r="D4631" i="1"/>
  <c r="D4632" i="1"/>
  <c r="D4633" i="1"/>
  <c r="D4634" i="1"/>
  <c r="D4635" i="1"/>
  <c r="D4636" i="1"/>
  <c r="D4637" i="1"/>
  <c r="D4638" i="1"/>
  <c r="D4639" i="1"/>
  <c r="D4640" i="1"/>
  <c r="D4641" i="1"/>
  <c r="D4642" i="1"/>
  <c r="D4643" i="1"/>
  <c r="D4644" i="1"/>
  <c r="D4645" i="1"/>
  <c r="D4646" i="1"/>
  <c r="D4647" i="1"/>
  <c r="D4648" i="1"/>
  <c r="D4649" i="1"/>
  <c r="D4650" i="1"/>
  <c r="D4651" i="1"/>
  <c r="D4652" i="1"/>
  <c r="D4653" i="1"/>
  <c r="D4654" i="1"/>
  <c r="D4655" i="1"/>
  <c r="D4656" i="1"/>
  <c r="D4657" i="1"/>
  <c r="D4658" i="1"/>
  <c r="D4659" i="1"/>
  <c r="D4660" i="1"/>
  <c r="D4661" i="1"/>
  <c r="D4662" i="1"/>
  <c r="D4663" i="1"/>
  <c r="D4664" i="1"/>
  <c r="D4665" i="1"/>
  <c r="D4666" i="1"/>
  <c r="D4667" i="1"/>
  <c r="D4668" i="1"/>
  <c r="D4669" i="1"/>
  <c r="D4670" i="1"/>
  <c r="D4671" i="1"/>
  <c r="D4672" i="1"/>
  <c r="D4673" i="1"/>
  <c r="D4674" i="1"/>
  <c r="D4675" i="1"/>
  <c r="D4676" i="1"/>
  <c r="D4677" i="1"/>
  <c r="D4678" i="1"/>
  <c r="D4679" i="1"/>
  <c r="D4680" i="1"/>
  <c r="D4681" i="1"/>
  <c r="D4682" i="1"/>
  <c r="D4683" i="1"/>
  <c r="D4684" i="1"/>
  <c r="D4685" i="1"/>
  <c r="D4686" i="1"/>
  <c r="D4687" i="1"/>
  <c r="D4688" i="1"/>
  <c r="D4689" i="1"/>
  <c r="D4690" i="1"/>
  <c r="D4691" i="1"/>
  <c r="D4692" i="1"/>
  <c r="D4693" i="1"/>
  <c r="D4694" i="1"/>
  <c r="D4695" i="1"/>
  <c r="D4696" i="1"/>
  <c r="D4697" i="1"/>
  <c r="D4698" i="1"/>
  <c r="D4699" i="1"/>
  <c r="D4700" i="1"/>
  <c r="D4701" i="1"/>
  <c r="D4702" i="1"/>
  <c r="D4703" i="1"/>
  <c r="D4704" i="1"/>
  <c r="D4705" i="1"/>
  <c r="D4706" i="1"/>
  <c r="D4707" i="1"/>
  <c r="D4708" i="1"/>
  <c r="D4709" i="1"/>
  <c r="D4710" i="1"/>
  <c r="D4711" i="1"/>
  <c r="D4712" i="1"/>
  <c r="D4713" i="1"/>
  <c r="D4714" i="1"/>
  <c r="D4715" i="1"/>
  <c r="D4716" i="1"/>
  <c r="D4717" i="1"/>
  <c r="D4718" i="1"/>
  <c r="D4719" i="1"/>
  <c r="D4720" i="1"/>
  <c r="D4721" i="1"/>
  <c r="D4722" i="1"/>
  <c r="D4723" i="1"/>
  <c r="D4724" i="1"/>
  <c r="D4725" i="1"/>
  <c r="D4726" i="1"/>
  <c r="D4727" i="1"/>
  <c r="D4728" i="1"/>
  <c r="D4729" i="1"/>
  <c r="D4730" i="1"/>
  <c r="D4731" i="1"/>
  <c r="D4732" i="1"/>
  <c r="D4733" i="1"/>
  <c r="D4734" i="1"/>
  <c r="D4735" i="1"/>
  <c r="D4736" i="1"/>
  <c r="D4737" i="1"/>
  <c r="D4738" i="1"/>
  <c r="D4739" i="1"/>
  <c r="D4740" i="1"/>
  <c r="D4741" i="1"/>
  <c r="D4742" i="1"/>
  <c r="D4743" i="1"/>
  <c r="D4744" i="1"/>
  <c r="D4745" i="1"/>
  <c r="D4746" i="1"/>
  <c r="D4747" i="1"/>
  <c r="D4748" i="1"/>
  <c r="D4749" i="1"/>
  <c r="D4750" i="1"/>
  <c r="D4751" i="1"/>
  <c r="D4752" i="1"/>
  <c r="D4753" i="1"/>
  <c r="D4754" i="1"/>
  <c r="D4755" i="1"/>
  <c r="D4756" i="1"/>
  <c r="D4757" i="1"/>
  <c r="D4758" i="1"/>
  <c r="D4759" i="1"/>
  <c r="D4760" i="1"/>
  <c r="D4761" i="1"/>
  <c r="D4762" i="1"/>
  <c r="D4763" i="1"/>
  <c r="D4764" i="1"/>
  <c r="D4765" i="1"/>
  <c r="D4766" i="1"/>
  <c r="D4767" i="1"/>
  <c r="D4768" i="1"/>
  <c r="D4769" i="1"/>
  <c r="D4770" i="1"/>
  <c r="D4771" i="1"/>
  <c r="D4772" i="1"/>
  <c r="D4773" i="1"/>
  <c r="D4774" i="1"/>
  <c r="D4775" i="1"/>
  <c r="D4776" i="1"/>
  <c r="D4777" i="1"/>
  <c r="D4778" i="1"/>
  <c r="D4779" i="1"/>
  <c r="D4780" i="1"/>
  <c r="D4781" i="1"/>
  <c r="D4782" i="1"/>
  <c r="D4783" i="1"/>
  <c r="D4784" i="1"/>
  <c r="D4785" i="1"/>
  <c r="D4786" i="1"/>
  <c r="D4787" i="1"/>
  <c r="D4788" i="1"/>
  <c r="D4789" i="1"/>
  <c r="D4790" i="1"/>
  <c r="D4791" i="1"/>
  <c r="D4792" i="1"/>
  <c r="D4793" i="1"/>
  <c r="D4794" i="1"/>
  <c r="D4795" i="1"/>
  <c r="D4796" i="1"/>
  <c r="D4797" i="1"/>
  <c r="D4798" i="1"/>
  <c r="D4799" i="1"/>
  <c r="D4800" i="1"/>
  <c r="D4801" i="1"/>
  <c r="D4802" i="1"/>
  <c r="D4803" i="1"/>
  <c r="D4804" i="1"/>
  <c r="D4805" i="1"/>
  <c r="D4806" i="1"/>
  <c r="D4807" i="1"/>
  <c r="D4808" i="1"/>
  <c r="D4809" i="1"/>
  <c r="D4810" i="1"/>
  <c r="D4811" i="1"/>
  <c r="D4812" i="1"/>
  <c r="D4813" i="1"/>
  <c r="D4814" i="1"/>
  <c r="D4815" i="1"/>
  <c r="D4816" i="1"/>
  <c r="D4817" i="1"/>
  <c r="D4818" i="1"/>
  <c r="D4819" i="1"/>
  <c r="D4820" i="1"/>
  <c r="D4821" i="1"/>
  <c r="D4822" i="1"/>
  <c r="D4823" i="1"/>
  <c r="D4824" i="1"/>
  <c r="D4825" i="1"/>
  <c r="D4826" i="1"/>
  <c r="D4827" i="1"/>
  <c r="D4828" i="1"/>
  <c r="D4829" i="1"/>
  <c r="D4830" i="1"/>
  <c r="D4831" i="1"/>
  <c r="D4832" i="1"/>
  <c r="D4833" i="1"/>
  <c r="D4834" i="1"/>
  <c r="D4835" i="1"/>
  <c r="D4836" i="1"/>
  <c r="D4837" i="1"/>
  <c r="D4838" i="1"/>
  <c r="D4839" i="1"/>
  <c r="D4840" i="1"/>
  <c r="D4841" i="1"/>
  <c r="D4842" i="1"/>
  <c r="D4843" i="1"/>
  <c r="D4844" i="1"/>
  <c r="D4845" i="1"/>
  <c r="D4846" i="1"/>
  <c r="D4847" i="1"/>
  <c r="D4848" i="1"/>
  <c r="D4849" i="1"/>
  <c r="D4850" i="1"/>
  <c r="D4851" i="1"/>
  <c r="D4852" i="1"/>
  <c r="D4853" i="1"/>
  <c r="D4854" i="1"/>
  <c r="D4855" i="1"/>
  <c r="D4856" i="1"/>
  <c r="D4857" i="1"/>
  <c r="D4858" i="1"/>
  <c r="D4859" i="1"/>
  <c r="D4860" i="1"/>
  <c r="D4861" i="1"/>
  <c r="D4862" i="1"/>
  <c r="D4863" i="1"/>
  <c r="D4864" i="1"/>
  <c r="D4865" i="1"/>
  <c r="D4866" i="1"/>
  <c r="D4867" i="1"/>
  <c r="D4868" i="1"/>
  <c r="D4869" i="1"/>
  <c r="D4870" i="1"/>
  <c r="D4871" i="1"/>
  <c r="D4872" i="1"/>
  <c r="D4873" i="1"/>
  <c r="D4874" i="1"/>
  <c r="D4875" i="1"/>
  <c r="D4876" i="1"/>
  <c r="D4877" i="1"/>
  <c r="D4878" i="1"/>
  <c r="D4879" i="1"/>
  <c r="D4880" i="1"/>
  <c r="D4881" i="1"/>
  <c r="D4882" i="1"/>
  <c r="D4883" i="1"/>
  <c r="D4884" i="1"/>
  <c r="D4885" i="1"/>
  <c r="D4886" i="1"/>
  <c r="D4887" i="1"/>
  <c r="D4888" i="1"/>
  <c r="D4889" i="1"/>
  <c r="D4890" i="1"/>
</calcChain>
</file>

<file path=xl/sharedStrings.xml><?xml version="1.0" encoding="utf-8"?>
<sst xmlns="http://schemas.openxmlformats.org/spreadsheetml/2006/main" count="190719" uniqueCount="22473">
  <si>
    <t>Lab_Sample_Identifier</t>
  </si>
  <si>
    <t>Lab_Key</t>
  </si>
  <si>
    <t>Bundle_Key</t>
  </si>
  <si>
    <t>Survey_Key</t>
  </si>
  <si>
    <t>Site_Key</t>
  </si>
  <si>
    <t>Field_Key</t>
  </si>
  <si>
    <t>Control_Reference_ID</t>
  </si>
  <si>
    <t>Latitude_NAD83</t>
  </si>
  <si>
    <t>Longitude_NAD83</t>
  </si>
  <si>
    <t>Sample_Type_Name_en</t>
  </si>
  <si>
    <t>Preparation_Method_Name_en</t>
  </si>
  <si>
    <t>QAQC_Block_ID</t>
  </si>
  <si>
    <t>QAQC_Sample_Identifier</t>
  </si>
  <si>
    <t>Order_Of_Analysis</t>
  </si>
  <si>
    <t>As_INA</t>
  </si>
  <si>
    <t>Au_INA</t>
  </si>
  <si>
    <t>Ba_INA</t>
  </si>
  <si>
    <t>Br_INA</t>
  </si>
  <si>
    <t>Cd_INA</t>
  </si>
  <si>
    <t>Ce_INA</t>
  </si>
  <si>
    <t>Co_INA</t>
  </si>
  <si>
    <t>Cr_INA</t>
  </si>
  <si>
    <t>Cs_INA</t>
  </si>
  <si>
    <t>Eu_INA</t>
  </si>
  <si>
    <t>Fe_INA</t>
  </si>
  <si>
    <t>Hf_INA</t>
  </si>
  <si>
    <t>Ir_INA</t>
  </si>
  <si>
    <t>La_INA</t>
  </si>
  <si>
    <t>Lu_INA</t>
  </si>
  <si>
    <t>Mo_INA</t>
  </si>
  <si>
    <t>Na_INA</t>
  </si>
  <si>
    <t>Ni_INA</t>
  </si>
  <si>
    <t>Rb_INA</t>
  </si>
  <si>
    <t>Sb_INA</t>
  </si>
  <si>
    <t>Sc_INA</t>
  </si>
  <si>
    <t>Sm_INA</t>
  </si>
  <si>
    <t>Sn_INA</t>
  </si>
  <si>
    <t>Ta_INA</t>
  </si>
  <si>
    <t>Tb_INA</t>
  </si>
  <si>
    <t>Te_INA</t>
  </si>
  <si>
    <t>Th_INA</t>
  </si>
  <si>
    <t>Ti_INA</t>
  </si>
  <si>
    <t>U_INA</t>
  </si>
  <si>
    <t>W_INA</t>
  </si>
  <si>
    <t>Yb_INA</t>
  </si>
  <si>
    <t>Zn_INA</t>
  </si>
  <si>
    <t>Zr_INA</t>
  </si>
  <si>
    <t>Wt_INA</t>
  </si>
  <si>
    <t>055M  :761001:80:761019:00</t>
  </si>
  <si>
    <t>21:0973:000001</t>
  </si>
  <si>
    <t>21:0113:000016</t>
  </si>
  <si>
    <t>21:0113:000016:0001:0001:02</t>
  </si>
  <si>
    <t>0041:bs__1</t>
  </si>
  <si>
    <t>6.3</t>
  </si>
  <si>
    <t>&lt;2</t>
  </si>
  <si>
    <t>750</t>
  </si>
  <si>
    <t>5.7</t>
  </si>
  <si>
    <t>&lt;5</t>
  </si>
  <si>
    <t>100</t>
  </si>
  <si>
    <t>7</t>
  </si>
  <si>
    <t>59</t>
  </si>
  <si>
    <t>3.6</t>
  </si>
  <si>
    <t>2</t>
  </si>
  <si>
    <t>2.3</t>
  </si>
  <si>
    <t>&lt;50</t>
  </si>
  <si>
    <t>53</t>
  </si>
  <si>
    <t>&lt;0.2</t>
  </si>
  <si>
    <t>&lt;1</t>
  </si>
  <si>
    <t>1.1</t>
  </si>
  <si>
    <t>28</t>
  </si>
  <si>
    <t>0.3</t>
  </si>
  <si>
    <t>6.9</t>
  </si>
  <si>
    <t>6.8</t>
  </si>
  <si>
    <t>&lt;100</t>
  </si>
  <si>
    <t>1</t>
  </si>
  <si>
    <t>0.6</t>
  </si>
  <si>
    <t>&lt;10</t>
  </si>
  <si>
    <t>16</t>
  </si>
  <si>
    <t>3100</t>
  </si>
  <si>
    <t>2.9</t>
  </si>
  <si>
    <t>230</t>
  </si>
  <si>
    <t>26.17</t>
  </si>
  <si>
    <t>055M  :761002:00:------:--</t>
  </si>
  <si>
    <t>21:0973:000002</t>
  </si>
  <si>
    <t>21:0113:000001</t>
  </si>
  <si>
    <t>21:0113:000001:0001:0001:00</t>
  </si>
  <si>
    <t>0101:s__01</t>
  </si>
  <si>
    <t>4.8</t>
  </si>
  <si>
    <t>9</t>
  </si>
  <si>
    <t>740</t>
  </si>
  <si>
    <t>22</t>
  </si>
  <si>
    <t>120</t>
  </si>
  <si>
    <t>12</t>
  </si>
  <si>
    <t>55</t>
  </si>
  <si>
    <t>3.2</t>
  </si>
  <si>
    <t>2.2</t>
  </si>
  <si>
    <t>5</t>
  </si>
  <si>
    <t>63</t>
  </si>
  <si>
    <t>0.49</t>
  </si>
  <si>
    <t>31</t>
  </si>
  <si>
    <t>68</t>
  </si>
  <si>
    <t>7.3</t>
  </si>
  <si>
    <t>8.4</t>
  </si>
  <si>
    <t>&lt;0.5</t>
  </si>
  <si>
    <t>14</t>
  </si>
  <si>
    <t>1500</t>
  </si>
  <si>
    <t>4.3</t>
  </si>
  <si>
    <t>&lt;200</t>
  </si>
  <si>
    <t>31.19</t>
  </si>
  <si>
    <t>055M  :761003:10:------:--</t>
  </si>
  <si>
    <t>21:0973:000003</t>
  </si>
  <si>
    <t>21:0113:000002</t>
  </si>
  <si>
    <t>21:0113:000002:0001:0001:00</t>
  </si>
  <si>
    <t>0071:ff__1</t>
  </si>
  <si>
    <t>6.6</t>
  </si>
  <si>
    <t>670</t>
  </si>
  <si>
    <t>19</t>
  </si>
  <si>
    <t>8</t>
  </si>
  <si>
    <t>3.5</t>
  </si>
  <si>
    <t>51</t>
  </si>
  <si>
    <t>0.72</t>
  </si>
  <si>
    <t>20</t>
  </si>
  <si>
    <t>79</t>
  </si>
  <si>
    <t>7.4</t>
  </si>
  <si>
    <t>6.2</t>
  </si>
  <si>
    <t>0.8</t>
  </si>
  <si>
    <t>2100</t>
  </si>
  <si>
    <t>4</t>
  </si>
  <si>
    <t>30.89</t>
  </si>
  <si>
    <t>055M  :761004:20:761003:10</t>
  </si>
  <si>
    <t>21:0973:000004</t>
  </si>
  <si>
    <t>21:0113:000002:0002:0001:00</t>
  </si>
  <si>
    <t>0072:ff__1</t>
  </si>
  <si>
    <t>690</t>
  </si>
  <si>
    <t>18</t>
  </si>
  <si>
    <t>99</t>
  </si>
  <si>
    <t>3.3</t>
  </si>
  <si>
    <t>2.1</t>
  </si>
  <si>
    <t>6</t>
  </si>
  <si>
    <t>49</t>
  </si>
  <si>
    <t>0.77</t>
  </si>
  <si>
    <t>26</t>
  </si>
  <si>
    <t>78</t>
  </si>
  <si>
    <t>3.9</t>
  </si>
  <si>
    <t>34.55</t>
  </si>
  <si>
    <t>055M  :761005:00:------:--</t>
  </si>
  <si>
    <t>21:0973:000005</t>
  </si>
  <si>
    <t>21:0113:000003</t>
  </si>
  <si>
    <t>21:0113:000003:0001:0001:00</t>
  </si>
  <si>
    <t>0102:s__02</t>
  </si>
  <si>
    <t>8.9</t>
  </si>
  <si>
    <t>24</t>
  </si>
  <si>
    <t>110</t>
  </si>
  <si>
    <t>62</t>
  </si>
  <si>
    <t>0.91</t>
  </si>
  <si>
    <t>0.4</t>
  </si>
  <si>
    <t>6.5</t>
  </si>
  <si>
    <t>0.9</t>
  </si>
  <si>
    <t>2500</t>
  </si>
  <si>
    <t>5.5</t>
  </si>
  <si>
    <t>35.82</t>
  </si>
  <si>
    <t>055M  :761006:00:------:--</t>
  </si>
  <si>
    <t>21:0973:000006</t>
  </si>
  <si>
    <t>21:0113:000004</t>
  </si>
  <si>
    <t>21:0113:000004:0001:0001:00</t>
  </si>
  <si>
    <t>0103:s__03</t>
  </si>
  <si>
    <t>720</t>
  </si>
  <si>
    <t>96</t>
  </si>
  <si>
    <t>10</t>
  </si>
  <si>
    <t>75</t>
  </si>
  <si>
    <t>3</t>
  </si>
  <si>
    <t>1.8</t>
  </si>
  <si>
    <t>54</t>
  </si>
  <si>
    <t>0.2</t>
  </si>
  <si>
    <t>0.94</t>
  </si>
  <si>
    <t>76</t>
  </si>
  <si>
    <t>9.4</t>
  </si>
  <si>
    <t>0.7</t>
  </si>
  <si>
    <t>13</t>
  </si>
  <si>
    <t>2300</t>
  </si>
  <si>
    <t>35.75</t>
  </si>
  <si>
    <t>055M  :761007:00:------:--</t>
  </si>
  <si>
    <t>21:0973:000007</t>
  </si>
  <si>
    <t>21:0113:000005</t>
  </si>
  <si>
    <t>21:0113:000005:0001:0001:00</t>
  </si>
  <si>
    <t>0104:s__04</t>
  </si>
  <si>
    <t>630</t>
  </si>
  <si>
    <t>32</t>
  </si>
  <si>
    <t>83</t>
  </si>
  <si>
    <t>46</t>
  </si>
  <si>
    <t>42</t>
  </si>
  <si>
    <t>0.41</t>
  </si>
  <si>
    <t>35</t>
  </si>
  <si>
    <t>4.2</t>
  </si>
  <si>
    <t>1000</t>
  </si>
  <si>
    <t>24.17</t>
  </si>
  <si>
    <t>055M  :761008:00:------:--</t>
  </si>
  <si>
    <t>21:0973:000008</t>
  </si>
  <si>
    <t>21:0113:000006</t>
  </si>
  <si>
    <t>21:0113:000006:0001:0001:00</t>
  </si>
  <si>
    <t>0105:s__05</t>
  </si>
  <si>
    <t>5.1</t>
  </si>
  <si>
    <t>790</t>
  </si>
  <si>
    <t>11</t>
  </si>
  <si>
    <t>81</t>
  </si>
  <si>
    <t>2.7</t>
  </si>
  <si>
    <t>1.2</t>
  </si>
  <si>
    <t>88</t>
  </si>
  <si>
    <t>8.8</t>
  </si>
  <si>
    <t>5.9</t>
  </si>
  <si>
    <t>2200</t>
  </si>
  <si>
    <t>3.1</t>
  </si>
  <si>
    <t>48.67</t>
  </si>
  <si>
    <t>055M  :761009:00:------:--</t>
  </si>
  <si>
    <t>21:0973:000009</t>
  </si>
  <si>
    <t>21:0113:000007</t>
  </si>
  <si>
    <t>21:0113:000007:0001:0001:00</t>
  </si>
  <si>
    <t>0106:s__06</t>
  </si>
  <si>
    <t>680</t>
  </si>
  <si>
    <t>85</t>
  </si>
  <si>
    <t>2.8</t>
  </si>
  <si>
    <t>56</t>
  </si>
  <si>
    <t>0.67</t>
  </si>
  <si>
    <t>58</t>
  </si>
  <si>
    <t>0.5</t>
  </si>
  <si>
    <t>1800</t>
  </si>
  <si>
    <t>4.1</t>
  </si>
  <si>
    <t>31.93</t>
  </si>
  <si>
    <t>055M  :761010:90:------:--</t>
  </si>
  <si>
    <t>21:0973:000010</t>
  </si>
  <si>
    <t>Control Reference</t>
  </si>
  <si>
    <t>Unspecified</t>
  </si>
  <si>
    <t>0901:R__01</t>
  </si>
  <si>
    <t>5.2</t>
  </si>
  <si>
    <t>1400</t>
  </si>
  <si>
    <t>89</t>
  </si>
  <si>
    <t>47</t>
  </si>
  <si>
    <t>2.48</t>
  </si>
  <si>
    <t>1.4</t>
  </si>
  <si>
    <t>5700</t>
  </si>
  <si>
    <t>4.4</t>
  </si>
  <si>
    <t>17.48</t>
  </si>
  <si>
    <t>055M  :761011:00:------:--</t>
  </si>
  <si>
    <t>21:0973:000011</t>
  </si>
  <si>
    <t>21:0113:000008</t>
  </si>
  <si>
    <t>21:0113:000008:0001:0001:00</t>
  </si>
  <si>
    <t>0107:s__07</t>
  </si>
  <si>
    <t>910</t>
  </si>
  <si>
    <t>150</t>
  </si>
  <si>
    <t>94</t>
  </si>
  <si>
    <t>80</t>
  </si>
  <si>
    <t>38</t>
  </si>
  <si>
    <t>91</t>
  </si>
  <si>
    <t>3000</t>
  </si>
  <si>
    <t>4.6</t>
  </si>
  <si>
    <t>34.64</t>
  </si>
  <si>
    <t>055M  :761012:00:------:--</t>
  </si>
  <si>
    <t>21:0973:000012</t>
  </si>
  <si>
    <t>21:0113:000009</t>
  </si>
  <si>
    <t>21:0113:000009:0001:0001:00</t>
  </si>
  <si>
    <t>0108:s__08</t>
  </si>
  <si>
    <t>880</t>
  </si>
  <si>
    <t>160</t>
  </si>
  <si>
    <t>4.9</t>
  </si>
  <si>
    <t>36</t>
  </si>
  <si>
    <t>9.1</t>
  </si>
  <si>
    <t>21.1</t>
  </si>
  <si>
    <t>2700</t>
  </si>
  <si>
    <t>33.73</t>
  </si>
  <si>
    <t>055M  :761013:00:------:--</t>
  </si>
  <si>
    <t>21:0973:000013</t>
  </si>
  <si>
    <t>21:0113:000010</t>
  </si>
  <si>
    <t>21:0113:000010:0001:0001:00</t>
  </si>
  <si>
    <t>0109:s__09</t>
  </si>
  <si>
    <t>770</t>
  </si>
  <si>
    <t>280</t>
  </si>
  <si>
    <t>2.6</t>
  </si>
  <si>
    <t>130</t>
  </si>
  <si>
    <t>0.75</t>
  </si>
  <si>
    <t>86</t>
  </si>
  <si>
    <t>8.6</t>
  </si>
  <si>
    <t>15</t>
  </si>
  <si>
    <t>25</t>
  </si>
  <si>
    <t>2400</t>
  </si>
  <si>
    <t>25.83</t>
  </si>
  <si>
    <t>055M  :761014:00:------:--</t>
  </si>
  <si>
    <t>21:0973:000014</t>
  </si>
  <si>
    <t>21:0113:000011</t>
  </si>
  <si>
    <t>21:0113:000011:0001:0001:00</t>
  </si>
  <si>
    <t>0110:s__10</t>
  </si>
  <si>
    <t>17</t>
  </si>
  <si>
    <t>77</t>
  </si>
  <si>
    <t>4.5</t>
  </si>
  <si>
    <t>93</t>
  </si>
  <si>
    <t>10.3</t>
  </si>
  <si>
    <t>2800</t>
  </si>
  <si>
    <t>35.56</t>
  </si>
  <si>
    <t>055M  :761015:00:------:--</t>
  </si>
  <si>
    <t>21:0973:000015</t>
  </si>
  <si>
    <t>21:0113:000012</t>
  </si>
  <si>
    <t>21:0113:000012:0001:0001:00</t>
  </si>
  <si>
    <t>0111:s__11</t>
  </si>
  <si>
    <t>1.7</t>
  </si>
  <si>
    <t>52</t>
  </si>
  <si>
    <t>84</t>
  </si>
  <si>
    <t>6.4</t>
  </si>
  <si>
    <t>6.1</t>
  </si>
  <si>
    <t>2000</t>
  </si>
  <si>
    <t>3.4</t>
  </si>
  <si>
    <t>47.88</t>
  </si>
  <si>
    <t>055M  :761016:00:------:--</t>
  </si>
  <si>
    <t>21:0973:000016</t>
  </si>
  <si>
    <t>21:0113:000013</t>
  </si>
  <si>
    <t>21:0113:000013:0001:0001:00</t>
  </si>
  <si>
    <t>0112:s__12</t>
  </si>
  <si>
    <t>140</t>
  </si>
  <si>
    <t>67</t>
  </si>
  <si>
    <t>30</t>
  </si>
  <si>
    <t>7.2</t>
  </si>
  <si>
    <t>40.64</t>
  </si>
  <si>
    <t>055M  :761017:00:------:--</t>
  </si>
  <si>
    <t>21:0973:000017</t>
  </si>
  <si>
    <t>21:0113:000014</t>
  </si>
  <si>
    <t>21:0113:000014:0001:0001:00</t>
  </si>
  <si>
    <t>0113:s__13</t>
  </si>
  <si>
    <t>780</t>
  </si>
  <si>
    <t>65</t>
  </si>
  <si>
    <t>3.8</t>
  </si>
  <si>
    <t>7.9</t>
  </si>
  <si>
    <t>7.1</t>
  </si>
  <si>
    <t>33.36</t>
  </si>
  <si>
    <t>055M  :761018:00:------:--</t>
  </si>
  <si>
    <t>21:0973:000018</t>
  </si>
  <si>
    <t>21:0113:000015</t>
  </si>
  <si>
    <t>21:0113:000015:0001:0001:00</t>
  </si>
  <si>
    <t>0114:s__14</t>
  </si>
  <si>
    <t>5.3</t>
  </si>
  <si>
    <t>820</t>
  </si>
  <si>
    <t>5.8</t>
  </si>
  <si>
    <t>61</t>
  </si>
  <si>
    <t>6.7</t>
  </si>
  <si>
    <t>37.73</t>
  </si>
  <si>
    <t>055M  :761019:00:------:--</t>
  </si>
  <si>
    <t>21:0973:000019</t>
  </si>
  <si>
    <t>21:0113:000016:0001:0001:01</t>
  </si>
  <si>
    <t>0042:bs__1</t>
  </si>
  <si>
    <t>2.4</t>
  </si>
  <si>
    <t>27</t>
  </si>
  <si>
    <t>7.5</t>
  </si>
  <si>
    <t>28.56</t>
  </si>
  <si>
    <t>055M  :761020:00:------:--</t>
  </si>
  <si>
    <t>21:0973:000020</t>
  </si>
  <si>
    <t>21:0113:000017</t>
  </si>
  <si>
    <t>21:0113:000017:0001:0001:00</t>
  </si>
  <si>
    <t>0115:s__15</t>
  </si>
  <si>
    <t>2.5</t>
  </si>
  <si>
    <t>33</t>
  </si>
  <si>
    <t>21</t>
  </si>
  <si>
    <t>29.56</t>
  </si>
  <si>
    <t>055M  :761021:80:761037:00</t>
  </si>
  <si>
    <t>21:0973:000021</t>
  </si>
  <si>
    <t>21:0113:000031</t>
  </si>
  <si>
    <t>21:0113:000031:0001:0001:02</t>
  </si>
  <si>
    <t>3.7</t>
  </si>
  <si>
    <t>190</t>
  </si>
  <si>
    <t>70</t>
  </si>
  <si>
    <t>12.5</t>
  </si>
  <si>
    <t>39.6</t>
  </si>
  <si>
    <t>24.16</t>
  </si>
  <si>
    <t>055M  :761022:00:------:--</t>
  </si>
  <si>
    <t>21:0973:000022</t>
  </si>
  <si>
    <t>21:0113:000018</t>
  </si>
  <si>
    <t>21:0113:000018:0001:0001:00</t>
  </si>
  <si>
    <t>8.7</t>
  </si>
  <si>
    <t>21.6</t>
  </si>
  <si>
    <t>38.84</t>
  </si>
  <si>
    <t>055M  :761023:10:------:--</t>
  </si>
  <si>
    <t>21:0973:000023</t>
  </si>
  <si>
    <t>21:0113:000019</t>
  </si>
  <si>
    <t>21:0113:000019:0001:0001:00</t>
  </si>
  <si>
    <t>74</t>
  </si>
  <si>
    <t>34</t>
  </si>
  <si>
    <t>7.8</t>
  </si>
  <si>
    <t>31.05</t>
  </si>
  <si>
    <t>055M  :761024:20:761023:10</t>
  </si>
  <si>
    <t>21:0973:000024</t>
  </si>
  <si>
    <t>21:0113:000019:0002:0001:00</t>
  </si>
  <si>
    <t>830</t>
  </si>
  <si>
    <t>4.7</t>
  </si>
  <si>
    <t>21.3</t>
  </si>
  <si>
    <t>32.37</t>
  </si>
  <si>
    <t>055M  :761025:00:------:--</t>
  </si>
  <si>
    <t>21:0973:000025</t>
  </si>
  <si>
    <t>21:0113:000020</t>
  </si>
  <si>
    <t>21:0113:000020:0001:0001:00</t>
  </si>
  <si>
    <t>800</t>
  </si>
  <si>
    <t>1.5</t>
  </si>
  <si>
    <t>36.51</t>
  </si>
  <si>
    <t>055M  :761026:00:------:--</t>
  </si>
  <si>
    <t>21:0973:000026</t>
  </si>
  <si>
    <t>21:0113:000021</t>
  </si>
  <si>
    <t>21:0113:000021:0001:0001:00</t>
  </si>
  <si>
    <t>7.6</t>
  </si>
  <si>
    <t>840</t>
  </si>
  <si>
    <t>82</t>
  </si>
  <si>
    <t>36.39</t>
  </si>
  <si>
    <t>055M  :761027:00:------:--</t>
  </si>
  <si>
    <t>21:0973:000027</t>
  </si>
  <si>
    <t>21:0113:000022</t>
  </si>
  <si>
    <t>21:0113:000022:0001:0001:00</t>
  </si>
  <si>
    <t>700</t>
  </si>
  <si>
    <t>57</t>
  </si>
  <si>
    <t>71</t>
  </si>
  <si>
    <t>8.5</t>
  </si>
  <si>
    <t>1900</t>
  </si>
  <si>
    <t>39.66</t>
  </si>
  <si>
    <t>055M  :761028:00:------:--</t>
  </si>
  <si>
    <t>21:0973:000028</t>
  </si>
  <si>
    <t>21:0113:000023</t>
  </si>
  <si>
    <t>21:0113:000023:0001:0001:00</t>
  </si>
  <si>
    <t>570</t>
  </si>
  <si>
    <t>1.6</t>
  </si>
  <si>
    <t>30.8</t>
  </si>
  <si>
    <t>055M  :761029:00:------:--</t>
  </si>
  <si>
    <t>21:0973:000029</t>
  </si>
  <si>
    <t>21:0113:000024</t>
  </si>
  <si>
    <t>21:0113:000024:0001:0001:00</t>
  </si>
  <si>
    <t>72</t>
  </si>
  <si>
    <t>66</t>
  </si>
  <si>
    <t>7.7</t>
  </si>
  <si>
    <t>40.37</t>
  </si>
  <si>
    <t>055M  :761030:00:------:--</t>
  </si>
  <si>
    <t>21:0973:000030</t>
  </si>
  <si>
    <t>21:0113:000025</t>
  </si>
  <si>
    <t>21:0113:000025:0001:0001:00</t>
  </si>
  <si>
    <t>590</t>
  </si>
  <si>
    <t>23</t>
  </si>
  <si>
    <t>180</t>
  </si>
  <si>
    <t>97</t>
  </si>
  <si>
    <t>8.2</t>
  </si>
  <si>
    <t>8.1</t>
  </si>
  <si>
    <t>36.65</t>
  </si>
  <si>
    <t>055M  :761031:00:------:--</t>
  </si>
  <si>
    <t>21:0973:000031</t>
  </si>
  <si>
    <t>21:0113:000026</t>
  </si>
  <si>
    <t>21:0113:000026:0001:0001:00</t>
  </si>
  <si>
    <t>660</t>
  </si>
  <si>
    <t>200</t>
  </si>
  <si>
    <t>1.9</t>
  </si>
  <si>
    <t>87</t>
  </si>
  <si>
    <t>12.1</t>
  </si>
  <si>
    <t>29.47</t>
  </si>
  <si>
    <t>055M  :761032:90:------:--</t>
  </si>
  <si>
    <t>21:0973:000032</t>
  </si>
  <si>
    <t>95</t>
  </si>
  <si>
    <t>2.45</t>
  </si>
  <si>
    <t>5800</t>
  </si>
  <si>
    <t>15.37</t>
  </si>
  <si>
    <t>055M  :761033:00:------:--</t>
  </si>
  <si>
    <t>21:0973:000033</t>
  </si>
  <si>
    <t>21:0113:000027</t>
  </si>
  <si>
    <t>21:0113:000027:0001:0001:00</t>
  </si>
  <si>
    <t>240</t>
  </si>
  <si>
    <t>14.5</t>
  </si>
  <si>
    <t>32.8</t>
  </si>
  <si>
    <t>31.03</t>
  </si>
  <si>
    <t>055M  :761034:00:------:--</t>
  </si>
  <si>
    <t>21:0973:000034</t>
  </si>
  <si>
    <t>21:0113:000028</t>
  </si>
  <si>
    <t>21:0113:000028:0001:0001:00</t>
  </si>
  <si>
    <t>650</t>
  </si>
  <si>
    <t>40</t>
  </si>
  <si>
    <t>0.1</t>
  </si>
  <si>
    <t>53.62</t>
  </si>
  <si>
    <t>055M  :761035:00:------:--</t>
  </si>
  <si>
    <t>21:0973:000035</t>
  </si>
  <si>
    <t>21:0113:000029</t>
  </si>
  <si>
    <t>21:0113:000029:0001:0001:00</t>
  </si>
  <si>
    <t>44</t>
  </si>
  <si>
    <t>210</t>
  </si>
  <si>
    <t>10.9</t>
  </si>
  <si>
    <t>28.6</t>
  </si>
  <si>
    <t>2900</t>
  </si>
  <si>
    <t>29.4</t>
  </si>
  <si>
    <t>055M  :761036:00:------:--</t>
  </si>
  <si>
    <t>21:0973:000036</t>
  </si>
  <si>
    <t>21:0113:000030</t>
  </si>
  <si>
    <t>21:0113:000030:0001:0001:00</t>
  </si>
  <si>
    <t>480</t>
  </si>
  <si>
    <t>290</t>
  </si>
  <si>
    <t>0.84</t>
  </si>
  <si>
    <t>18.7</t>
  </si>
  <si>
    <t>45</t>
  </si>
  <si>
    <t>22.5</t>
  </si>
  <si>
    <t>29.68</t>
  </si>
  <si>
    <t>055M  :761037:00:------:--</t>
  </si>
  <si>
    <t>21:0973:000037</t>
  </si>
  <si>
    <t>21:0113:000031:0001:0001:01</t>
  </si>
  <si>
    <t>12.8</t>
  </si>
  <si>
    <t>40.3</t>
  </si>
  <si>
    <t>23.38</t>
  </si>
  <si>
    <t>055M  :761038:00:------:--</t>
  </si>
  <si>
    <t>21:0973:000038</t>
  </si>
  <si>
    <t>21:0113:000032</t>
  </si>
  <si>
    <t>21:0113:000032:0001:0001:00</t>
  </si>
  <si>
    <t>340</t>
  </si>
  <si>
    <t>239</t>
  </si>
  <si>
    <t>17.2</t>
  </si>
  <si>
    <t>60.4</t>
  </si>
  <si>
    <t>34.79</t>
  </si>
  <si>
    <t>055M  :761039:00:------:--</t>
  </si>
  <si>
    <t>21:0973:000039</t>
  </si>
  <si>
    <t>21:0113:000033</t>
  </si>
  <si>
    <t>21:0113:000033:0001:0001:00</t>
  </si>
  <si>
    <t>8.3</t>
  </si>
  <si>
    <t>20.2</t>
  </si>
  <si>
    <t>37.52</t>
  </si>
  <si>
    <t>055M  :761040:00:------:--</t>
  </si>
  <si>
    <t>21:0973:000040</t>
  </si>
  <si>
    <t>21:0113:000034</t>
  </si>
  <si>
    <t>21:0113:000034:0001:0001:00</t>
  </si>
  <si>
    <t>540</t>
  </si>
  <si>
    <t>48</t>
  </si>
  <si>
    <t>420</t>
  </si>
  <si>
    <t>271</t>
  </si>
  <si>
    <t>22.2</t>
  </si>
  <si>
    <t>1.3</t>
  </si>
  <si>
    <t>43.8</t>
  </si>
  <si>
    <t>28.98</t>
  </si>
  <si>
    <t>055M  :761041:80:761054:00</t>
  </si>
  <si>
    <t>21:0973:000041</t>
  </si>
  <si>
    <t>21:0113:000045</t>
  </si>
  <si>
    <t>21:0113:000045:0001:0001:02</t>
  </si>
  <si>
    <t>22.4</t>
  </si>
  <si>
    <t>31.17</t>
  </si>
  <si>
    <t>055M  :761042:00:------:--</t>
  </si>
  <si>
    <t>21:0973:000042</t>
  </si>
  <si>
    <t>21:0113:000035</t>
  </si>
  <si>
    <t>21:0113:000035:0001:0001:00</t>
  </si>
  <si>
    <t>460</t>
  </si>
  <si>
    <t>52.6</t>
  </si>
  <si>
    <t>370</t>
  </si>
  <si>
    <t>288</t>
  </si>
  <si>
    <t>0.89</t>
  </si>
  <si>
    <t>17.4</t>
  </si>
  <si>
    <t>36.8</t>
  </si>
  <si>
    <t>31.11</t>
  </si>
  <si>
    <t>055M  :761043:90:------:--</t>
  </si>
  <si>
    <t>21:0973:000043</t>
  </si>
  <si>
    <t>410</t>
  </si>
  <si>
    <t>37</t>
  </si>
  <si>
    <t>3300</t>
  </si>
  <si>
    <t>350</t>
  </si>
  <si>
    <t>12.41</t>
  </si>
  <si>
    <t>055M  :761044:00:------:--</t>
  </si>
  <si>
    <t>21:0973:000044</t>
  </si>
  <si>
    <t>21:0113:000036</t>
  </si>
  <si>
    <t>21:0113:000036:0001:0001:00</t>
  </si>
  <si>
    <t>470</t>
  </si>
  <si>
    <t>59.6</t>
  </si>
  <si>
    <t>270</t>
  </si>
  <si>
    <t>90</t>
  </si>
  <si>
    <t>170</t>
  </si>
  <si>
    <t>0.65</t>
  </si>
  <si>
    <t>16.8</t>
  </si>
  <si>
    <t>22.3</t>
  </si>
  <si>
    <t>1700</t>
  </si>
  <si>
    <t>24.85</t>
  </si>
  <si>
    <t>055M  :761045:10:------:--</t>
  </si>
  <si>
    <t>21:0973:000045</t>
  </si>
  <si>
    <t>21:0113:000037</t>
  </si>
  <si>
    <t>21:0113:000037:0001:0001:00</t>
  </si>
  <si>
    <t>710</t>
  </si>
  <si>
    <t>330</t>
  </si>
  <si>
    <t>0.61</t>
  </si>
  <si>
    <t>41</t>
  </si>
  <si>
    <t>19.9</t>
  </si>
  <si>
    <t>42.2</t>
  </si>
  <si>
    <t>20.9</t>
  </si>
  <si>
    <t>23.89</t>
  </si>
  <si>
    <t>055M  :761046:20:761045:10</t>
  </si>
  <si>
    <t>21:0973:000046</t>
  </si>
  <si>
    <t>21:0113:000037:0002:0001:00</t>
  </si>
  <si>
    <t>&lt;4</t>
  </si>
  <si>
    <t>0.63</t>
  </si>
  <si>
    <t>42.5</t>
  </si>
  <si>
    <t>21.2</t>
  </si>
  <si>
    <t>26.61</t>
  </si>
  <si>
    <t>055M  :761047:00:------:--</t>
  </si>
  <si>
    <t>21:0973:000047</t>
  </si>
  <si>
    <t>21:0113:000038</t>
  </si>
  <si>
    <t>21:0113:000038:0001:0001:00</t>
  </si>
  <si>
    <t>9.2</t>
  </si>
  <si>
    <t>220</t>
  </si>
  <si>
    <t>14.8</t>
  </si>
  <si>
    <t>28.5</t>
  </si>
  <si>
    <t>2600</t>
  </si>
  <si>
    <t>21.7</t>
  </si>
  <si>
    <t>34.95</t>
  </si>
  <si>
    <t>055M  :761048:00:------:--</t>
  </si>
  <si>
    <t>21:0973:000048</t>
  </si>
  <si>
    <t>21:0113:000039</t>
  </si>
  <si>
    <t>21:0113:000039:0001:0001:00</t>
  </si>
  <si>
    <t>510</t>
  </si>
  <si>
    <t>92</t>
  </si>
  <si>
    <t>228</t>
  </si>
  <si>
    <t>0.73</t>
  </si>
  <si>
    <t>24.1</t>
  </si>
  <si>
    <t>33.9</t>
  </si>
  <si>
    <t>26.3</t>
  </si>
  <si>
    <t>27.97</t>
  </si>
  <si>
    <t>055M  :761049:00:------:--</t>
  </si>
  <si>
    <t>21:0973:000049</t>
  </si>
  <si>
    <t>21:0113:000040</t>
  </si>
  <si>
    <t>21:0113:000040:0001:0001:00</t>
  </si>
  <si>
    <t>50</t>
  </si>
  <si>
    <t>29</t>
  </si>
  <si>
    <t>69</t>
  </si>
  <si>
    <t>26.7</t>
  </si>
  <si>
    <t>33.35</t>
  </si>
  <si>
    <t>055M  :761050:00:------:--</t>
  </si>
  <si>
    <t>21:0973:000050</t>
  </si>
  <si>
    <t>21:0113:000041</t>
  </si>
  <si>
    <t>21:0113:000041:0001:0001:00</t>
  </si>
  <si>
    <t>580</t>
  </si>
  <si>
    <t>62.1</t>
  </si>
  <si>
    <t>564</t>
  </si>
  <si>
    <t>335</t>
  </si>
  <si>
    <t>30.9</t>
  </si>
  <si>
    <t>39.2</t>
  </si>
  <si>
    <t>30.27</t>
  </si>
  <si>
    <t>055M  :761051:00:------:--</t>
  </si>
  <si>
    <t>21:0973:000051</t>
  </si>
  <si>
    <t>21:0113:000042</t>
  </si>
  <si>
    <t>21:0113:000042:0001:0001:00</t>
  </si>
  <si>
    <t>250</t>
  </si>
  <si>
    <t>13.4</t>
  </si>
  <si>
    <t>32.75</t>
  </si>
  <si>
    <t>055M  :761052:00:------:--</t>
  </si>
  <si>
    <t>21:0973:000052</t>
  </si>
  <si>
    <t>21:0113:000043</t>
  </si>
  <si>
    <t>21:0113:000043:0001:0001:00</t>
  </si>
  <si>
    <t>620</t>
  </si>
  <si>
    <t>260</t>
  </si>
  <si>
    <t>203</t>
  </si>
  <si>
    <t>15.1</t>
  </si>
  <si>
    <t>53.1</t>
  </si>
  <si>
    <t>31.87</t>
  </si>
  <si>
    <t>055M  :761053:00:------:--</t>
  </si>
  <si>
    <t>21:0973:000053</t>
  </si>
  <si>
    <t>21:0113:000044</t>
  </si>
  <si>
    <t>21:0113:000044:0001:0001:00</t>
  </si>
  <si>
    <t>390</t>
  </si>
  <si>
    <t>328</t>
  </si>
  <si>
    <t>21.8</t>
  </si>
  <si>
    <t>82.8</t>
  </si>
  <si>
    <t>1600</t>
  </si>
  <si>
    <t>47.5</t>
  </si>
  <si>
    <t>32.66</t>
  </si>
  <si>
    <t>055M  :761054:00:------:--</t>
  </si>
  <si>
    <t>21:0973:000054</t>
  </si>
  <si>
    <t>21:0113:000045:0001:0001:01</t>
  </si>
  <si>
    <t>24.24</t>
  </si>
  <si>
    <t>055M  :761055:00:------:--</t>
  </si>
  <si>
    <t>21:0973:000055</t>
  </si>
  <si>
    <t>21:0113:000046</t>
  </si>
  <si>
    <t>21:0113:000046:0001:0001:00</t>
  </si>
  <si>
    <t>374</t>
  </si>
  <si>
    <t>0.82</t>
  </si>
  <si>
    <t>27.7</t>
  </si>
  <si>
    <t>58.8</t>
  </si>
  <si>
    <t>25.8</t>
  </si>
  <si>
    <t>055M  :761056:00:------:--</t>
  </si>
  <si>
    <t>21:0973:000056</t>
  </si>
  <si>
    <t>21:0113:000047</t>
  </si>
  <si>
    <t>21:0113:000047:0001:0001:00</t>
  </si>
  <si>
    <t>730</t>
  </si>
  <si>
    <t>258</t>
  </si>
  <si>
    <t>18.6</t>
  </si>
  <si>
    <t>45.4</t>
  </si>
  <si>
    <t>31.5</t>
  </si>
  <si>
    <t>32.55</t>
  </si>
  <si>
    <t>055M  :761057:00:------:--</t>
  </si>
  <si>
    <t>21:0973:000057</t>
  </si>
  <si>
    <t>21:0113:000048</t>
  </si>
  <si>
    <t>21:0113:000048:0001:0001:00</t>
  </si>
  <si>
    <t>32.23</t>
  </si>
  <si>
    <t>055M  :761058:00:------:--</t>
  </si>
  <si>
    <t>21:0973:000058</t>
  </si>
  <si>
    <t>21:0113:000049</t>
  </si>
  <si>
    <t>21:0113:000049:0001:0001:00</t>
  </si>
  <si>
    <t>39</t>
  </si>
  <si>
    <t>5.4</t>
  </si>
  <si>
    <t>43.19</t>
  </si>
  <si>
    <t>055M  :761059:00:------:--</t>
  </si>
  <si>
    <t>21:0973:000059</t>
  </si>
  <si>
    <t>21:0113:000050</t>
  </si>
  <si>
    <t>21:0113:000050:0001:0001:00</t>
  </si>
  <si>
    <t>73</t>
  </si>
  <si>
    <t>31.6</t>
  </si>
  <si>
    <t>055M  :761060:00:------:--</t>
  </si>
  <si>
    <t>21:0973:000060</t>
  </si>
  <si>
    <t>21:0113:000051</t>
  </si>
  <si>
    <t>21:0113:000051:0001:0001:00</t>
  </si>
  <si>
    <t>45.93</t>
  </si>
  <si>
    <t>055M  :761061:80:761079:00</t>
  </si>
  <si>
    <t>21:0973:000061</t>
  </si>
  <si>
    <t>21:0113:000067</t>
  </si>
  <si>
    <t>21:0113:000067:0001:0001:02</t>
  </si>
  <si>
    <t>5.6</t>
  </si>
  <si>
    <t>26.58</t>
  </si>
  <si>
    <t>055M  :761062:00:------:--</t>
  </si>
  <si>
    <t>21:0973:000062</t>
  </si>
  <si>
    <t>21:0113:000052</t>
  </si>
  <si>
    <t>21:0113:000052:0001:0001:00</t>
  </si>
  <si>
    <t>28.53</t>
  </si>
  <si>
    <t>055M  :761063:00:------:--</t>
  </si>
  <si>
    <t>21:0973:000063</t>
  </si>
  <si>
    <t>21:0113:000053</t>
  </si>
  <si>
    <t>21:0113:000053:0001:0001:00</t>
  </si>
  <si>
    <t>26.15</t>
  </si>
  <si>
    <t>055M  :761064:00:------:--</t>
  </si>
  <si>
    <t>21:0973:000064</t>
  </si>
  <si>
    <t>21:0113:000054</t>
  </si>
  <si>
    <t>21:0113:000054:0001:0001:00</t>
  </si>
  <si>
    <t>60</t>
  </si>
  <si>
    <t>29.45</t>
  </si>
  <si>
    <t>055M  :761065:10:------:--</t>
  </si>
  <si>
    <t>21:0973:000065</t>
  </si>
  <si>
    <t>21:0113:000055</t>
  </si>
  <si>
    <t>21:0113:000055:0001:0001:00</t>
  </si>
  <si>
    <t>810</t>
  </si>
  <si>
    <t>41.88</t>
  </si>
  <si>
    <t>055M  :761066:20:761065:10</t>
  </si>
  <si>
    <t>21:0973:000066</t>
  </si>
  <si>
    <t>21:0113:000055:0002:0001:00</t>
  </si>
  <si>
    <t>850</t>
  </si>
  <si>
    <t>33.91</t>
  </si>
  <si>
    <t>055M  :761067:00:------:--</t>
  </si>
  <si>
    <t>21:0973:000067</t>
  </si>
  <si>
    <t>21:0113:000056</t>
  </si>
  <si>
    <t>21:0113:000056:0001:0001:00</t>
  </si>
  <si>
    <t>29.17</t>
  </si>
  <si>
    <t>055M  :761068:00:------:--</t>
  </si>
  <si>
    <t>21:0973:000068</t>
  </si>
  <si>
    <t>21:0113:000057</t>
  </si>
  <si>
    <t>21:0113:000057:0001:0001:00</t>
  </si>
  <si>
    <t>900</t>
  </si>
  <si>
    <t>28.52</t>
  </si>
  <si>
    <t>055M  :761069:00:------:--</t>
  </si>
  <si>
    <t>21:0973:000069</t>
  </si>
  <si>
    <t>21:0113:000058</t>
  </si>
  <si>
    <t>21:0113:000058:0001:0001:00</t>
  </si>
  <si>
    <t>37.84</t>
  </si>
  <si>
    <t>055M  :761070:00:------:--</t>
  </si>
  <si>
    <t>21:0973:000070</t>
  </si>
  <si>
    <t>21:0113:000059</t>
  </si>
  <si>
    <t>21:0113:000059:0001:0001:00</t>
  </si>
  <si>
    <t>&lt;3</t>
  </si>
  <si>
    <t>16.7</t>
  </si>
  <si>
    <t>35.6</t>
  </si>
  <si>
    <t>20.8</t>
  </si>
  <si>
    <t>29.71</t>
  </si>
  <si>
    <t>055M  :761071:00:------:--</t>
  </si>
  <si>
    <t>21:0973:000071</t>
  </si>
  <si>
    <t>21:0113:000060</t>
  </si>
  <si>
    <t>21:0113:000060:0001:0001:00</t>
  </si>
  <si>
    <t>28.3</t>
  </si>
  <si>
    <t>69.3</t>
  </si>
  <si>
    <t>35.7</t>
  </si>
  <si>
    <t>27.17</t>
  </si>
  <si>
    <t>055M  :761072:00:------:--</t>
  </si>
  <si>
    <t>21:0973:000072</t>
  </si>
  <si>
    <t>21:0113:000061</t>
  </si>
  <si>
    <t>21:0113:000061:0001:0001:00</t>
  </si>
  <si>
    <t>440</t>
  </si>
  <si>
    <t>51.1</t>
  </si>
  <si>
    <t>490</t>
  </si>
  <si>
    <t>478</t>
  </si>
  <si>
    <t>0.66</t>
  </si>
  <si>
    <t>&lt;0.1</t>
  </si>
  <si>
    <t>&lt;27</t>
  </si>
  <si>
    <t>144</t>
  </si>
  <si>
    <t>81.3</t>
  </si>
  <si>
    <t>24.75</t>
  </si>
  <si>
    <t>055M  :761073:00:------:--</t>
  </si>
  <si>
    <t>21:0973:000073</t>
  </si>
  <si>
    <t>21:0113:000062</t>
  </si>
  <si>
    <t>21:0113:000062:0001:0001:00</t>
  </si>
  <si>
    <t>missing</t>
  </si>
  <si>
    <t>055M  :761074:00:------:--</t>
  </si>
  <si>
    <t>21:0973:000074</t>
  </si>
  <si>
    <t>21:0113:000063</t>
  </si>
  <si>
    <t>21:0113:000063:0001:0001:00</t>
  </si>
  <si>
    <t>347</t>
  </si>
  <si>
    <t>25.5</t>
  </si>
  <si>
    <t>77.5</t>
  </si>
  <si>
    <t>50.5</t>
  </si>
  <si>
    <t>055M  :761075:00:------:--</t>
  </si>
  <si>
    <t>21:0973:000075</t>
  </si>
  <si>
    <t>21:0113:000064</t>
  </si>
  <si>
    <t>21:0113:000064:0001:0001:00</t>
  </si>
  <si>
    <t>360</t>
  </si>
  <si>
    <t>255</t>
  </si>
  <si>
    <t>69.9</t>
  </si>
  <si>
    <t>31.4</t>
  </si>
  <si>
    <t>055M  :761076:00:------:--</t>
  </si>
  <si>
    <t>21:0973:000076</t>
  </si>
  <si>
    <t>21:0113:000065</t>
  </si>
  <si>
    <t>21:0113:000065:0001:0001:00</t>
  </si>
  <si>
    <t>055M  :761077:90:------:--</t>
  </si>
  <si>
    <t>21:0973:000077</t>
  </si>
  <si>
    <t>2.24</t>
  </si>
  <si>
    <t>5900</t>
  </si>
  <si>
    <t>17.05</t>
  </si>
  <si>
    <t>055M  :761078:00:------:--</t>
  </si>
  <si>
    <t>21:0973:000078</t>
  </si>
  <si>
    <t>21:0113:000066</t>
  </si>
  <si>
    <t>21:0113:000066:0001:0001:00</t>
  </si>
  <si>
    <t>13.6</t>
  </si>
  <si>
    <t>30.6</t>
  </si>
  <si>
    <t>26.57</t>
  </si>
  <si>
    <t>055M  :761079:00:------:--</t>
  </si>
  <si>
    <t>21:0973:000079</t>
  </si>
  <si>
    <t>21:0113:000067:0001:0001:01</t>
  </si>
  <si>
    <t>26.33</t>
  </si>
  <si>
    <t>055M  :761080:00:------:--</t>
  </si>
  <si>
    <t>21:0973:000080</t>
  </si>
  <si>
    <t>21:0113:000068</t>
  </si>
  <si>
    <t>21:0113:000068:0001:0001:00</t>
  </si>
  <si>
    <t>890</t>
  </si>
  <si>
    <t>33.04</t>
  </si>
  <si>
    <t>055M  :761081:80:761096:00</t>
  </si>
  <si>
    <t>21:0973:000081</t>
  </si>
  <si>
    <t>21:0113:000081</t>
  </si>
  <si>
    <t>21:0113:000081:0001:0001:02</t>
  </si>
  <si>
    <t>870</t>
  </si>
  <si>
    <t>3200</t>
  </si>
  <si>
    <t>23.16</t>
  </si>
  <si>
    <t>055M  :761082:00:------:--</t>
  </si>
  <si>
    <t>21:0973:000082</t>
  </si>
  <si>
    <t>21:0113:000069</t>
  </si>
  <si>
    <t>21:0113:000069:0001:0001:00</t>
  </si>
  <si>
    <t>31.26</t>
  </si>
  <si>
    <t>055M  :761083:00:------:--</t>
  </si>
  <si>
    <t>21:0973:000083</t>
  </si>
  <si>
    <t>21:0113:000070</t>
  </si>
  <si>
    <t>21:0113:000070:0001:0001:00</t>
  </si>
  <si>
    <t>32.56</t>
  </si>
  <si>
    <t>055M  :761084:00:------:--</t>
  </si>
  <si>
    <t>21:0973:000084</t>
  </si>
  <si>
    <t>21:0113:000071</t>
  </si>
  <si>
    <t>21:0113:000071:0001:0001:00</t>
  </si>
  <si>
    <t>64</t>
  </si>
  <si>
    <t>055M  :761085:00:------:--</t>
  </si>
  <si>
    <t>21:0973:000085</t>
  </si>
  <si>
    <t>21:0113:000072</t>
  </si>
  <si>
    <t>21:0113:000072:0001:0001:00</t>
  </si>
  <si>
    <t>33.62</t>
  </si>
  <si>
    <t>055M  :761086:00:------:--</t>
  </si>
  <si>
    <t>21:0973:000086</t>
  </si>
  <si>
    <t>21:0113:000073</t>
  </si>
  <si>
    <t>21:0113:000073:0001:0001:00</t>
  </si>
  <si>
    <t>760</t>
  </si>
  <si>
    <t>0.79</t>
  </si>
  <si>
    <t>34.13</t>
  </si>
  <si>
    <t>055M  :761087:00:------:--</t>
  </si>
  <si>
    <t>21:0973:000087</t>
  </si>
  <si>
    <t>21:0113:000074</t>
  </si>
  <si>
    <t>21:0113:000074:0001:0001:00</t>
  </si>
  <si>
    <t>44.97</t>
  </si>
  <si>
    <t>055M  :761088:00:------:--</t>
  </si>
  <si>
    <t>21:0973:000088</t>
  </si>
  <si>
    <t>21:0113:000075</t>
  </si>
  <si>
    <t>21:0113:000075:0001:0001:00</t>
  </si>
  <si>
    <t>32.18</t>
  </si>
  <si>
    <t>055M  :761089:90:------:--</t>
  </si>
  <si>
    <t>21:0973:000089</t>
  </si>
  <si>
    <t>2.56</t>
  </si>
  <si>
    <t>5600</t>
  </si>
  <si>
    <t>17.67</t>
  </si>
  <si>
    <t>055M  :761090:00:------:--</t>
  </si>
  <si>
    <t>21:0973:000090</t>
  </si>
  <si>
    <t>21:0113:000076</t>
  </si>
  <si>
    <t>21:0113:000076:0001:0001:00</t>
  </si>
  <si>
    <t>44.02</t>
  </si>
  <si>
    <t>055M  :761091:10:------:--</t>
  </si>
  <si>
    <t>21:0973:000091</t>
  </si>
  <si>
    <t>21:0113:000077</t>
  </si>
  <si>
    <t>21:0113:000077:0001:0001:00</t>
  </si>
  <si>
    <t>43</t>
  </si>
  <si>
    <t>35.48</t>
  </si>
  <si>
    <t>055M  :761092:20:761091:10</t>
  </si>
  <si>
    <t>21:0973:000092</t>
  </si>
  <si>
    <t>21:0113:000077:0002:0001:00</t>
  </si>
  <si>
    <t>33.13</t>
  </si>
  <si>
    <t>055M  :761093:00:------:--</t>
  </si>
  <si>
    <t>21:0973:000093</t>
  </si>
  <si>
    <t>21:0113:000078</t>
  </si>
  <si>
    <t>21:0113:000078:0001:0001:00</t>
  </si>
  <si>
    <t>980</t>
  </si>
  <si>
    <t>34.36</t>
  </si>
  <si>
    <t>055M  :761094:00:------:--</t>
  </si>
  <si>
    <t>21:0973:000094</t>
  </si>
  <si>
    <t>21:0113:000079</t>
  </si>
  <si>
    <t>21:0113:000079:0001:0001:00</t>
  </si>
  <si>
    <t>055M  :761095:00:------:--</t>
  </si>
  <si>
    <t>21:0973:000095</t>
  </si>
  <si>
    <t>21:0113:000080</t>
  </si>
  <si>
    <t>21:0113:000080:0001:0001:00</t>
  </si>
  <si>
    <t>30.48</t>
  </si>
  <si>
    <t>055M  :761096:00:------:--</t>
  </si>
  <si>
    <t>21:0973:000096</t>
  </si>
  <si>
    <t>21:0113:000081:0001:0001:01</t>
  </si>
  <si>
    <t>20.4</t>
  </si>
  <si>
    <t>25.93</t>
  </si>
  <si>
    <t>055M  :761097:00:------:--</t>
  </si>
  <si>
    <t>21:0973:000097</t>
  </si>
  <si>
    <t>21:0113:000082</t>
  </si>
  <si>
    <t>21:0113:000082:0001:0001:00</t>
  </si>
  <si>
    <t>860</t>
  </si>
  <si>
    <t>36.05</t>
  </si>
  <si>
    <t>055M  :761098:00:------:--</t>
  </si>
  <si>
    <t>21:0973:000098</t>
  </si>
  <si>
    <t>21:0113:000083</t>
  </si>
  <si>
    <t>21:0113:000083:0001:0001:00</t>
  </si>
  <si>
    <t>20.6</t>
  </si>
  <si>
    <t>31.59</t>
  </si>
  <si>
    <t>055M  :761099:00:------:--</t>
  </si>
  <si>
    <t>21:0973:000099</t>
  </si>
  <si>
    <t>21:0113:000084</t>
  </si>
  <si>
    <t>21:0113:000084:0001:0001:00</t>
  </si>
  <si>
    <t>13.2</t>
  </si>
  <si>
    <t>30.55</t>
  </si>
  <si>
    <t>055M  :761100:00:------:--</t>
  </si>
  <si>
    <t>21:0973:000100</t>
  </si>
  <si>
    <t>21:0113:000085</t>
  </si>
  <si>
    <t>21:0113:000085:0001:0001:00</t>
  </si>
  <si>
    <t>25.84</t>
  </si>
  <si>
    <t>055M  :761101:80:761109:00</t>
  </si>
  <si>
    <t>21:0973:000101</t>
  </si>
  <si>
    <t>21:0113:000093</t>
  </si>
  <si>
    <t>21:0113:000093:0001:0001:02</t>
  </si>
  <si>
    <t>0.59</t>
  </si>
  <si>
    <t>21.79</t>
  </si>
  <si>
    <t>055M  :761102:00:------:--</t>
  </si>
  <si>
    <t>21:0973:000102</t>
  </si>
  <si>
    <t>21:0113:000086</t>
  </si>
  <si>
    <t>21:0113:000086:0001:0001:00</t>
  </si>
  <si>
    <t>34.16</t>
  </si>
  <si>
    <t>055M  :761103:00:------:--</t>
  </si>
  <si>
    <t>21:0973:000103</t>
  </si>
  <si>
    <t>21:0113:000087</t>
  </si>
  <si>
    <t>21:0113:000087:0001:0001:00</t>
  </si>
  <si>
    <t>990</t>
  </si>
  <si>
    <t>29.63</t>
  </si>
  <si>
    <t>055M  :761104:00:------:--</t>
  </si>
  <si>
    <t>21:0973:000104</t>
  </si>
  <si>
    <t>21:0113:000088</t>
  </si>
  <si>
    <t>21:0113:000088:0001:0001:00</t>
  </si>
  <si>
    <t>35.66</t>
  </si>
  <si>
    <t>055M  :761105:00:------:--</t>
  </si>
  <si>
    <t>21:0973:000105</t>
  </si>
  <si>
    <t>21:0113:000089</t>
  </si>
  <si>
    <t>21:0113:000089:0001:0001:00</t>
  </si>
  <si>
    <t>970</t>
  </si>
  <si>
    <t>29.32</t>
  </si>
  <si>
    <t>055M  :761106:00:------:--</t>
  </si>
  <si>
    <t>21:0973:000106</t>
  </si>
  <si>
    <t>21:0113:000090</t>
  </si>
  <si>
    <t>21:0113:000090:0001:0001:00</t>
  </si>
  <si>
    <t>221</t>
  </si>
  <si>
    <t>49.4</t>
  </si>
  <si>
    <t>22.73</t>
  </si>
  <si>
    <t>055M  :761107:00:------:--</t>
  </si>
  <si>
    <t>21:0973:000107</t>
  </si>
  <si>
    <t>21:0113:000091</t>
  </si>
  <si>
    <t>21:0113:000091:0001:0001:00</t>
  </si>
  <si>
    <t>35.97</t>
  </si>
  <si>
    <t>055M  :761108:00:------:--</t>
  </si>
  <si>
    <t>21:0973:000108</t>
  </si>
  <si>
    <t>21:0113:000092</t>
  </si>
  <si>
    <t>21:0113:000092:0001:0001:00</t>
  </si>
  <si>
    <t>0.31</t>
  </si>
  <si>
    <t>26.75</t>
  </si>
  <si>
    <t>055M  :761109:00:------:--</t>
  </si>
  <si>
    <t>21:0973:000109</t>
  </si>
  <si>
    <t>21:0113:000093:0001:0001:01</t>
  </si>
  <si>
    <t>055M  :761110:10:------:--</t>
  </si>
  <si>
    <t>21:0973:000110</t>
  </si>
  <si>
    <t>21:0113:000094</t>
  </si>
  <si>
    <t>21:0113:000094:0001:0001:00</t>
  </si>
  <si>
    <t>0.78</t>
  </si>
  <si>
    <t>37.29</t>
  </si>
  <si>
    <t>055M  :761111:20:761110:10</t>
  </si>
  <si>
    <t>21:0973:000111</t>
  </si>
  <si>
    <t>21:0113:000094:0002:0001:00</t>
  </si>
  <si>
    <t>560</t>
  </si>
  <si>
    <t>055M  :761112:00:------:--</t>
  </si>
  <si>
    <t>21:0973:000112</t>
  </si>
  <si>
    <t>21:0113:000095</t>
  </si>
  <si>
    <t>21:0113:000095:0001:0001:00</t>
  </si>
  <si>
    <t>47.43</t>
  </si>
  <si>
    <t>055M  :761113:00:------:--</t>
  </si>
  <si>
    <t>21:0973:000113</t>
  </si>
  <si>
    <t>21:0113:000096</t>
  </si>
  <si>
    <t>21:0113:000096:0001:0001:00</t>
  </si>
  <si>
    <t>42.77</t>
  </si>
  <si>
    <t>055M  :761114:00:------:--</t>
  </si>
  <si>
    <t>21:0973:000114</t>
  </si>
  <si>
    <t>21:0113:000097</t>
  </si>
  <si>
    <t>21:0113:000097:0001:0001:00</t>
  </si>
  <si>
    <t>37.42</t>
  </si>
  <si>
    <t>055M  :761115:00:------:--</t>
  </si>
  <si>
    <t>21:0973:000115</t>
  </si>
  <si>
    <t>21:0113:000098</t>
  </si>
  <si>
    <t>21:0113:000098:0001:0001:00</t>
  </si>
  <si>
    <t>36.32</t>
  </si>
  <si>
    <t>055M  :761116:00:------:--</t>
  </si>
  <si>
    <t>21:0973:000116</t>
  </si>
  <si>
    <t>21:0113:000099</t>
  </si>
  <si>
    <t>21:0113:000099:0001:0001:00</t>
  </si>
  <si>
    <t>56.5</t>
  </si>
  <si>
    <t>0.45</t>
  </si>
  <si>
    <t>30.28</t>
  </si>
  <si>
    <t>055M  :761117:90:------:--</t>
  </si>
  <si>
    <t>21:0973:000117</t>
  </si>
  <si>
    <t>2.31</t>
  </si>
  <si>
    <t>21.88</t>
  </si>
  <si>
    <t>055M  :761118:00:------:--</t>
  </si>
  <si>
    <t>21:0973:000118</t>
  </si>
  <si>
    <t>21:0113:000100</t>
  </si>
  <si>
    <t>21:0113:000100:0001:0001:00</t>
  </si>
  <si>
    <t>36.1</t>
  </si>
  <si>
    <t>055M  :761119:00:------:--</t>
  </si>
  <si>
    <t>21:0973:000119</t>
  </si>
  <si>
    <t>21:0113:000101</t>
  </si>
  <si>
    <t>21:0113:000101:0001:0001:00</t>
  </si>
  <si>
    <t>11.1</t>
  </si>
  <si>
    <t>31.2</t>
  </si>
  <si>
    <t>30.37</t>
  </si>
  <si>
    <t>055M  :761120:00:------:--</t>
  </si>
  <si>
    <t>21:0973:000120</t>
  </si>
  <si>
    <t>21:0113:000102</t>
  </si>
  <si>
    <t>21:0113:000102:0001:0001:00</t>
  </si>
  <si>
    <t>32.48</t>
  </si>
  <si>
    <t>055M  :761121:80:761122:00</t>
  </si>
  <si>
    <t>21:0973:000121</t>
  </si>
  <si>
    <t>21:0113:000103</t>
  </si>
  <si>
    <t>21:0113:000103:0001:0001:02</t>
  </si>
  <si>
    <t>12.9</t>
  </si>
  <si>
    <t>30.1</t>
  </si>
  <si>
    <t>18.63</t>
  </si>
  <si>
    <t>055M  :761122:00:------:--</t>
  </si>
  <si>
    <t>21:0973:000122</t>
  </si>
  <si>
    <t>21:0113:000103:0001:0001:01</t>
  </si>
  <si>
    <t>0.92</t>
  </si>
  <si>
    <t>20.39</t>
  </si>
  <si>
    <t>055M  :761123:00:------:--</t>
  </si>
  <si>
    <t>21:0973:000123</t>
  </si>
  <si>
    <t>21:0113:000104</t>
  </si>
  <si>
    <t>21:0113:000104:0001:0001:00</t>
  </si>
  <si>
    <t>37.72</t>
  </si>
  <si>
    <t>055M  :761124:00:------:--</t>
  </si>
  <si>
    <t>21:0973:000124</t>
  </si>
  <si>
    <t>21:0113:000105</t>
  </si>
  <si>
    <t>21:0113:000105:0001:0001:00</t>
  </si>
  <si>
    <t>3500</t>
  </si>
  <si>
    <t>30.99</t>
  </si>
  <si>
    <t>055M  :761125:00:------:--</t>
  </si>
  <si>
    <t>21:0973:000125</t>
  </si>
  <si>
    <t>21:0113:000106</t>
  </si>
  <si>
    <t>21:0113:000106:0001:0001:00</t>
  </si>
  <si>
    <t>9.3</t>
  </si>
  <si>
    <t>30.42</t>
  </si>
  <si>
    <t>055M  :761126:00:------:--</t>
  </si>
  <si>
    <t>21:0973:000126</t>
  </si>
  <si>
    <t>21:0113:000107</t>
  </si>
  <si>
    <t>21:0113:000107:0001:0001:00</t>
  </si>
  <si>
    <t>30.33</t>
  </si>
  <si>
    <t>055M  :761127:00:------:--</t>
  </si>
  <si>
    <t>21:0973:000127</t>
  </si>
  <si>
    <t>21:0113:000108</t>
  </si>
  <si>
    <t>21:0113:000108:0001:0001:00</t>
  </si>
  <si>
    <t>35.68</t>
  </si>
  <si>
    <t>055M  :761128:00:------:--</t>
  </si>
  <si>
    <t>21:0973:000128</t>
  </si>
  <si>
    <t>21:0113:000109</t>
  </si>
  <si>
    <t>21:0113:000109:0001:0001:00</t>
  </si>
  <si>
    <t>98</t>
  </si>
  <si>
    <t>0.93</t>
  </si>
  <si>
    <t>24.2</t>
  </si>
  <si>
    <t>29.61</t>
  </si>
  <si>
    <t>055M  :761129:00:------:--</t>
  </si>
  <si>
    <t>21:0973:000129</t>
  </si>
  <si>
    <t>21:0113:000110</t>
  </si>
  <si>
    <t>21:0113:000110:0001:0001:00</t>
  </si>
  <si>
    <t>14.9</t>
  </si>
  <si>
    <t>30.46</t>
  </si>
  <si>
    <t>055M  :761130:10:------:--</t>
  </si>
  <si>
    <t>21:0973:000130</t>
  </si>
  <si>
    <t>21:0113:000111</t>
  </si>
  <si>
    <t>21:0113:000111:0001:0001:00</t>
  </si>
  <si>
    <t>41.59</t>
  </si>
  <si>
    <t>055M  :761131:20:761130:10</t>
  </si>
  <si>
    <t>21:0973:000131</t>
  </si>
  <si>
    <t>21:0113:000111:0002:0001:00</t>
  </si>
  <si>
    <t>42.08</t>
  </si>
  <si>
    <t>055M  :761132:00:------:--</t>
  </si>
  <si>
    <t>21:0973:000132</t>
  </si>
  <si>
    <t>21:0113:000112</t>
  </si>
  <si>
    <t>21:0113:000112:0001:0001:00</t>
  </si>
  <si>
    <t>39.08</t>
  </si>
  <si>
    <t>055M  :761133:00:------:--</t>
  </si>
  <si>
    <t>21:0973:000133</t>
  </si>
  <si>
    <t>21:0113:000113</t>
  </si>
  <si>
    <t>21:0113:000113:0001:0001:00</t>
  </si>
  <si>
    <t>48.09</t>
  </si>
  <si>
    <t>055M  :761134:00:------:--</t>
  </si>
  <si>
    <t>21:0973:000134</t>
  </si>
  <si>
    <t>21:0113:000114</t>
  </si>
  <si>
    <t>21:0113:000114:0001:0001:00</t>
  </si>
  <si>
    <t>36.02</t>
  </si>
  <si>
    <t>055M  :761135:90:------:--</t>
  </si>
  <si>
    <t>21:0973:000135</t>
  </si>
  <si>
    <t>9.5</t>
  </si>
  <si>
    <t>2.01</t>
  </si>
  <si>
    <t>5300</t>
  </si>
  <si>
    <t>300</t>
  </si>
  <si>
    <t>21.83</t>
  </si>
  <si>
    <t>055M  :761136:00:------:--</t>
  </si>
  <si>
    <t>21:0973:000136</t>
  </si>
  <si>
    <t>21:0113:000115</t>
  </si>
  <si>
    <t>21:0113:000115:0001:0001:00</t>
  </si>
  <si>
    <t>610</t>
  </si>
  <si>
    <t>60.2</t>
  </si>
  <si>
    <t>28.54</t>
  </si>
  <si>
    <t>055M  :761137:00:------:--</t>
  </si>
  <si>
    <t>21:0973:000137</t>
  </si>
  <si>
    <t>21:0113:000116</t>
  </si>
  <si>
    <t>21:0113:000116:0001:0001:00</t>
  </si>
  <si>
    <t>15.2</t>
  </si>
  <si>
    <t>35.9</t>
  </si>
  <si>
    <t>33.2</t>
  </si>
  <si>
    <t>29.43</t>
  </si>
  <si>
    <t>055M  :761138:00:------:--</t>
  </si>
  <si>
    <t>21:0973:000138</t>
  </si>
  <si>
    <t>21:0113:000117</t>
  </si>
  <si>
    <t>21:0113:000117:0001:0001:00</t>
  </si>
  <si>
    <t>306</t>
  </si>
  <si>
    <t>24.8</t>
  </si>
  <si>
    <t>&lt;24</t>
  </si>
  <si>
    <t>62.2</t>
  </si>
  <si>
    <t>27.03</t>
  </si>
  <si>
    <t>055M  :761139:00:------:--</t>
  </si>
  <si>
    <t>21:0973:000139</t>
  </si>
  <si>
    <t>21:0113:000118</t>
  </si>
  <si>
    <t>21:0113:000118:0001:0001:00</t>
  </si>
  <si>
    <t>520</t>
  </si>
  <si>
    <t>0.54</t>
  </si>
  <si>
    <t>21.26</t>
  </si>
  <si>
    <t>055M  :761140:00:------:--</t>
  </si>
  <si>
    <t>21:0973:000140</t>
  </si>
  <si>
    <t>21:0113:000119</t>
  </si>
  <si>
    <t>21:0113:000119:0001:0001:00</t>
  </si>
  <si>
    <t>205</t>
  </si>
  <si>
    <t>16.6</t>
  </si>
  <si>
    <t>50.8</t>
  </si>
  <si>
    <t>29.2</t>
  </si>
  <si>
    <t>34.42</t>
  </si>
  <si>
    <t>055M  :761141:80:761151:00</t>
  </si>
  <si>
    <t>21:0973:000141</t>
  </si>
  <si>
    <t>21:0113:000128</t>
  </si>
  <si>
    <t>21:0113:000128:0001:0001:02</t>
  </si>
  <si>
    <t>14.7</t>
  </si>
  <si>
    <t>19.46</t>
  </si>
  <si>
    <t>055M  :761142:00:------:--</t>
  </si>
  <si>
    <t>21:0973:000142</t>
  </si>
  <si>
    <t>21:0113:000120</t>
  </si>
  <si>
    <t>21:0113:000120:0001:0001:00</t>
  </si>
  <si>
    <t>22.7</t>
  </si>
  <si>
    <t>055M  :761143:00:------:--</t>
  </si>
  <si>
    <t>21:0973:000143</t>
  </si>
  <si>
    <t>21:0113:000121</t>
  </si>
  <si>
    <t>21:0113:000121:0001:0001:00</t>
  </si>
  <si>
    <t>11.4</t>
  </si>
  <si>
    <t>29.5</t>
  </si>
  <si>
    <t>27.06</t>
  </si>
  <si>
    <t>055M  :761144:00:------:--</t>
  </si>
  <si>
    <t>21:0973:000144</t>
  </si>
  <si>
    <t>21:0113:000122</t>
  </si>
  <si>
    <t>21:0113:000122:0001:0001:00</t>
  </si>
  <si>
    <t>20.3</t>
  </si>
  <si>
    <t>34.11</t>
  </si>
  <si>
    <t>055M  :761145:10:------:--</t>
  </si>
  <si>
    <t>21:0973:000145</t>
  </si>
  <si>
    <t>21:0113:000123</t>
  </si>
  <si>
    <t>21:0113:000123:0001:0001:00</t>
  </si>
  <si>
    <t>13.1</t>
  </si>
  <si>
    <t>32.1</t>
  </si>
  <si>
    <t>34.12</t>
  </si>
  <si>
    <t>055M  :761146:20:761145:10</t>
  </si>
  <si>
    <t>21:0973:000146</t>
  </si>
  <si>
    <t>21:0113:000123:0002:0001:00</t>
  </si>
  <si>
    <t>27.8</t>
  </si>
  <si>
    <t>37.07</t>
  </si>
  <si>
    <t>055M  :761147:00:------:--</t>
  </si>
  <si>
    <t>21:0973:000147</t>
  </si>
  <si>
    <t>21:0113:000124</t>
  </si>
  <si>
    <t>21:0113:000124:0001:0001:00</t>
  </si>
  <si>
    <t>550</t>
  </si>
  <si>
    <t>0.95</t>
  </si>
  <si>
    <t>055M  :761148:00:------:--</t>
  </si>
  <si>
    <t>21:0973:000148</t>
  </si>
  <si>
    <t>21:0113:000125</t>
  </si>
  <si>
    <t>21:0113:000125:0001:0001:00</t>
  </si>
  <si>
    <t>600</t>
  </si>
  <si>
    <t>26.1</t>
  </si>
  <si>
    <t>055M  :761149:00:------:--</t>
  </si>
  <si>
    <t>21:0973:000149</t>
  </si>
  <si>
    <t>21:0113:000126</t>
  </si>
  <si>
    <t>21:0113:000126:0001:0001:00</t>
  </si>
  <si>
    <t>33.88</t>
  </si>
  <si>
    <t>055M  :761150:00:------:--</t>
  </si>
  <si>
    <t>21:0973:000150</t>
  </si>
  <si>
    <t>21:0113:000127</t>
  </si>
  <si>
    <t>21:0113:000127:0001:0001:00</t>
  </si>
  <si>
    <t>530</t>
  </si>
  <si>
    <t>55.58</t>
  </si>
  <si>
    <t>055M  :761151:00:------:--</t>
  </si>
  <si>
    <t>21:0973:000151</t>
  </si>
  <si>
    <t>21:0113:000128:0001:0001:01</t>
  </si>
  <si>
    <t>24.5</t>
  </si>
  <si>
    <t>19.83</t>
  </si>
  <si>
    <t>055M  :761152:00:------:--</t>
  </si>
  <si>
    <t>21:0973:000152</t>
  </si>
  <si>
    <t>21:0113:000129</t>
  </si>
  <si>
    <t>21:0113:000129:0001:0001:00</t>
  </si>
  <si>
    <t>0.88</t>
  </si>
  <si>
    <t>11.5</t>
  </si>
  <si>
    <t>33.07</t>
  </si>
  <si>
    <t>055M  :761153:00:------:--</t>
  </si>
  <si>
    <t>21:0973:000153</t>
  </si>
  <si>
    <t>21:0113:000130</t>
  </si>
  <si>
    <t>21:0113:000130:0001:0001:00</t>
  </si>
  <si>
    <t>32.46</t>
  </si>
  <si>
    <t>055M  :761154:00:------:--</t>
  </si>
  <si>
    <t>21:0973:000154</t>
  </si>
  <si>
    <t>21:0113:000131</t>
  </si>
  <si>
    <t>21:0113:000131:0001:0001:00</t>
  </si>
  <si>
    <t>10.7</t>
  </si>
  <si>
    <t>25.3</t>
  </si>
  <si>
    <t>33.5</t>
  </si>
  <si>
    <t>055M  :761155:00:------:--</t>
  </si>
  <si>
    <t>21:0973:000155</t>
  </si>
  <si>
    <t>21:0113:000132</t>
  </si>
  <si>
    <t>21:0113:000132:0001:0001:00</t>
  </si>
  <si>
    <t>31.69</t>
  </si>
  <si>
    <t>055M  :761156:00:------:--</t>
  </si>
  <si>
    <t>21:0973:000156</t>
  </si>
  <si>
    <t>21:0113:000133</t>
  </si>
  <si>
    <t>21:0113:000133:0001:0001:00</t>
  </si>
  <si>
    <t>40.13</t>
  </si>
  <si>
    <t>055M  :761157:00:------:--</t>
  </si>
  <si>
    <t>21:0973:000157</t>
  </si>
  <si>
    <t>21:0113:000134</t>
  </si>
  <si>
    <t>21:0113:000134:0001:0001:00</t>
  </si>
  <si>
    <t>35.46</t>
  </si>
  <si>
    <t>055M  :761158:90:------:--</t>
  </si>
  <si>
    <t>21:0973:000158</t>
  </si>
  <si>
    <t>2.35</t>
  </si>
  <si>
    <t>6400</t>
  </si>
  <si>
    <t>20.87</t>
  </si>
  <si>
    <t>055M  :761159:00:------:--</t>
  </si>
  <si>
    <t>21:0973:000159</t>
  </si>
  <si>
    <t>21:0113:000135</t>
  </si>
  <si>
    <t>21:0113:000135:0001:0001:00</t>
  </si>
  <si>
    <t>23.2</t>
  </si>
  <si>
    <t>32.97</t>
  </si>
  <si>
    <t>055M  :761160:00:------:--</t>
  </si>
  <si>
    <t>21:0973:000160</t>
  </si>
  <si>
    <t>21:0113:000136</t>
  </si>
  <si>
    <t>21:0113:000136:0001:0001:00</t>
  </si>
  <si>
    <t>36.85</t>
  </si>
  <si>
    <t>055M  :761161:80:761179:00</t>
  </si>
  <si>
    <t>21:0973:000161</t>
  </si>
  <si>
    <t>21:0113:000152</t>
  </si>
  <si>
    <t>21:0113:000152:0001:0001:02</t>
  </si>
  <si>
    <t>13.9</t>
  </si>
  <si>
    <t>36.7</t>
  </si>
  <si>
    <t>16.54</t>
  </si>
  <si>
    <t>055M  :761162:00:------:--</t>
  </si>
  <si>
    <t>21:0973:000162</t>
  </si>
  <si>
    <t>21:0113:000137</t>
  </si>
  <si>
    <t>21:0113:000137:0001:0001:00</t>
  </si>
  <si>
    <t>380</t>
  </si>
  <si>
    <t>34.8</t>
  </si>
  <si>
    <t>28.37</t>
  </si>
  <si>
    <t>055M  :761163:90:------:--</t>
  </si>
  <si>
    <t>21:0973:000163</t>
  </si>
  <si>
    <t>5400</t>
  </si>
  <si>
    <t>18.53</t>
  </si>
  <si>
    <t>055M  :761164:00:------:--</t>
  </si>
  <si>
    <t>21:0973:000164</t>
  </si>
  <si>
    <t>21:0113:000138</t>
  </si>
  <si>
    <t>21:0113:000138:0001:0001:00</t>
  </si>
  <si>
    <t>39.98</t>
  </si>
  <si>
    <t>055M  :761165:00:------:--</t>
  </si>
  <si>
    <t>21:0973:000165</t>
  </si>
  <si>
    <t>21:0113:000139</t>
  </si>
  <si>
    <t>21:0113:000139:0001:0001:00</t>
  </si>
  <si>
    <t>37.58</t>
  </si>
  <si>
    <t>055M  :761166:00:------:--</t>
  </si>
  <si>
    <t>21:0973:000166</t>
  </si>
  <si>
    <t>21:0113:000140</t>
  </si>
  <si>
    <t>21:0113:000140:0001:0001:00</t>
  </si>
  <si>
    <t>30.84</t>
  </si>
  <si>
    <t>055M  :761167:00:------:--</t>
  </si>
  <si>
    <t>21:0973:000167</t>
  </si>
  <si>
    <t>21:0113:000141</t>
  </si>
  <si>
    <t>21:0113:000141:0001:0001:00</t>
  </si>
  <si>
    <t>43.04</t>
  </si>
  <si>
    <t>055M  :761168:00:------:--</t>
  </si>
  <si>
    <t>21:0973:000168</t>
  </si>
  <si>
    <t>21:0113:000142</t>
  </si>
  <si>
    <t>21:0113:000142:0001:0001:00</t>
  </si>
  <si>
    <t>055M  :761169:00:------:--</t>
  </si>
  <si>
    <t>21:0973:000169</t>
  </si>
  <si>
    <t>21:0113:000143</t>
  </si>
  <si>
    <t>21:0113:000143:0001:0001:00</t>
  </si>
  <si>
    <t>54.15</t>
  </si>
  <si>
    <t>055M  :761170:00:------:--</t>
  </si>
  <si>
    <t>21:0973:000170</t>
  </si>
  <si>
    <t>21:0113:000144</t>
  </si>
  <si>
    <t>21:0113:000144:0001:0001:00</t>
  </si>
  <si>
    <t>35.27</t>
  </si>
  <si>
    <t>055M  :761171:10:------:--</t>
  </si>
  <si>
    <t>21:0973:000171</t>
  </si>
  <si>
    <t>21:0113:000145</t>
  </si>
  <si>
    <t>21:0113:000145:0001:0001:00</t>
  </si>
  <si>
    <t>0.85</t>
  </si>
  <si>
    <t>27.2</t>
  </si>
  <si>
    <t>32.72</t>
  </si>
  <si>
    <t>055M  :761172:20:761171:10</t>
  </si>
  <si>
    <t>21:0973:000172</t>
  </si>
  <si>
    <t>21:0113:000145:0002:0001:00</t>
  </si>
  <si>
    <t>26.31</t>
  </si>
  <si>
    <t>055M  :761173:00:------:--</t>
  </si>
  <si>
    <t>21:0973:000173</t>
  </si>
  <si>
    <t>21:0113:000146</t>
  </si>
  <si>
    <t>21:0113:000146:0001:0001:00</t>
  </si>
  <si>
    <t>35.51</t>
  </si>
  <si>
    <t>055M  :761174:00:------:--</t>
  </si>
  <si>
    <t>21:0973:000174</t>
  </si>
  <si>
    <t>21:0113:000147</t>
  </si>
  <si>
    <t>21:0113:000147:0001:0001:00</t>
  </si>
  <si>
    <t>219</t>
  </si>
  <si>
    <t>15.6</t>
  </si>
  <si>
    <t>26.8</t>
  </si>
  <si>
    <t>44.79</t>
  </si>
  <si>
    <t>055M  :761175:00:------:--</t>
  </si>
  <si>
    <t>21:0973:000175</t>
  </si>
  <si>
    <t>21:0113:000148</t>
  </si>
  <si>
    <t>21:0113:000148:0001:0001:00</t>
  </si>
  <si>
    <t>52.1</t>
  </si>
  <si>
    <t>33.61</t>
  </si>
  <si>
    <t>055M  :761176:00:------:--</t>
  </si>
  <si>
    <t>21:0973:000176</t>
  </si>
  <si>
    <t>21:0113:000149</t>
  </si>
  <si>
    <t>21:0113:000149:0001:0001:00</t>
  </si>
  <si>
    <t>45.94</t>
  </si>
  <si>
    <t>055M  :761177:00:------:--</t>
  </si>
  <si>
    <t>21:0973:000177</t>
  </si>
  <si>
    <t>21:0113:000150</t>
  </si>
  <si>
    <t>21:0113:000150:0001:0001:00</t>
  </si>
  <si>
    <t>225</t>
  </si>
  <si>
    <t>17.6</t>
  </si>
  <si>
    <t>45.6</t>
  </si>
  <si>
    <t>23.68</t>
  </si>
  <si>
    <t>055M  :761178:00:------:--</t>
  </si>
  <si>
    <t>21:0973:000178</t>
  </si>
  <si>
    <t>21:0113:000151</t>
  </si>
  <si>
    <t>21:0113:000151:0001:0001:00</t>
  </si>
  <si>
    <t>14.6</t>
  </si>
  <si>
    <t>37.7</t>
  </si>
  <si>
    <t>30.76</t>
  </si>
  <si>
    <t>055M  :761179:00:------:--</t>
  </si>
  <si>
    <t>21:0973:000179</t>
  </si>
  <si>
    <t>21:0113:000152:0001:0001:01</t>
  </si>
  <si>
    <t>14.2</t>
  </si>
  <si>
    <t>38.1</t>
  </si>
  <si>
    <t>055M  :761180:00:------:--</t>
  </si>
  <si>
    <t>21:0973:000180</t>
  </si>
  <si>
    <t>21:0113:000153</t>
  </si>
  <si>
    <t>21:0113:000153:0001:0001:00</t>
  </si>
  <si>
    <t>10.2</t>
  </si>
  <si>
    <t>24.9</t>
  </si>
  <si>
    <t>26.2</t>
  </si>
  <si>
    <t>055M  :761181:80:761200:00</t>
  </si>
  <si>
    <t>21:0973:000181</t>
  </si>
  <si>
    <t>21:0113:000170</t>
  </si>
  <si>
    <t>21:0113:000170:0001:0001:02</t>
  </si>
  <si>
    <t>20.1</t>
  </si>
  <si>
    <t>21.51</t>
  </si>
  <si>
    <t>055M  :761182:00:------:--</t>
  </si>
  <si>
    <t>21:0973:000182</t>
  </si>
  <si>
    <t>21:0113:000154</t>
  </si>
  <si>
    <t>21:0113:000154:0001:0001:00</t>
  </si>
  <si>
    <t>35.3</t>
  </si>
  <si>
    <t>31.65</t>
  </si>
  <si>
    <t>055M  :761183:10:------:--</t>
  </si>
  <si>
    <t>21:0973:000183</t>
  </si>
  <si>
    <t>21:0113:000155</t>
  </si>
  <si>
    <t>21:0113:000155:0001:0001:00</t>
  </si>
  <si>
    <t>44.93</t>
  </si>
  <si>
    <t>055M  :761184:20:761183:10</t>
  </si>
  <si>
    <t>21:0973:000184</t>
  </si>
  <si>
    <t>21:0113:000155:0002:0001:00</t>
  </si>
  <si>
    <t>45.26</t>
  </si>
  <si>
    <t>055M  :761185:00:------:--</t>
  </si>
  <si>
    <t>21:0973:000185</t>
  </si>
  <si>
    <t>21:0113:000156</t>
  </si>
  <si>
    <t>21:0113:000156:0001:0001:00</t>
  </si>
  <si>
    <t>11.8</t>
  </si>
  <si>
    <t>27.67</t>
  </si>
  <si>
    <t>055M  :761186:00:------:--</t>
  </si>
  <si>
    <t>21:0973:000186</t>
  </si>
  <si>
    <t>21:0113:000157</t>
  </si>
  <si>
    <t>21:0113:000157:0001:0001:00</t>
  </si>
  <si>
    <t>11.9</t>
  </si>
  <si>
    <t>25.1</t>
  </si>
  <si>
    <t>36.08</t>
  </si>
  <si>
    <t>055M  :761187:90:------:--</t>
  </si>
  <si>
    <t>21:0973:000187</t>
  </si>
  <si>
    <t>5000</t>
  </si>
  <si>
    <t>17.06</t>
  </si>
  <si>
    <t>055M  :761188:00:------:--</t>
  </si>
  <si>
    <t>21:0973:000188</t>
  </si>
  <si>
    <t>21:0113:000158</t>
  </si>
  <si>
    <t>21:0113:000158:0001:0001:00</t>
  </si>
  <si>
    <t>10.5</t>
  </si>
  <si>
    <t>43.4</t>
  </si>
  <si>
    <t>055M  :761189:00:------:--</t>
  </si>
  <si>
    <t>21:0973:000189</t>
  </si>
  <si>
    <t>21:0113:000159</t>
  </si>
  <si>
    <t>21:0113:000159:0001:0001:00</t>
  </si>
  <si>
    <t>37.04</t>
  </si>
  <si>
    <t>055M  :761190:00:------:--</t>
  </si>
  <si>
    <t>21:0973:000190</t>
  </si>
  <si>
    <t>21:0113:000160</t>
  </si>
  <si>
    <t>21:0113:000160:0001:0001:00</t>
  </si>
  <si>
    <t>40.88</t>
  </si>
  <si>
    <t>055M  :761191:00:------:--</t>
  </si>
  <si>
    <t>21:0973:000191</t>
  </si>
  <si>
    <t>21:0113:000161</t>
  </si>
  <si>
    <t>21:0113:000161:0001:0001:00</t>
  </si>
  <si>
    <t>30.15</t>
  </si>
  <si>
    <t>055M  :761192:00:------:--</t>
  </si>
  <si>
    <t>21:0973:000192</t>
  </si>
  <si>
    <t>21:0113:000162</t>
  </si>
  <si>
    <t>21:0113:000162:0001:0001:00</t>
  </si>
  <si>
    <t>51.11</t>
  </si>
  <si>
    <t>055M  :761193:00:------:--</t>
  </si>
  <si>
    <t>21:0973:000193</t>
  </si>
  <si>
    <t>21:0113:000163</t>
  </si>
  <si>
    <t>21:0113:000163:0001:0001:00</t>
  </si>
  <si>
    <t>23.8</t>
  </si>
  <si>
    <t>35.64</t>
  </si>
  <si>
    <t>055M  :761194:00:------:--</t>
  </si>
  <si>
    <t>21:0973:000194</t>
  </si>
  <si>
    <t>21:0113:000164</t>
  </si>
  <si>
    <t>21:0113:000164:0001:0001:00</t>
  </si>
  <si>
    <t>43.09</t>
  </si>
  <si>
    <t>055M  :761195:00:------:--</t>
  </si>
  <si>
    <t>21:0973:000195</t>
  </si>
  <si>
    <t>21:0113:000165</t>
  </si>
  <si>
    <t>21:0113:000165:0001:0001:00</t>
  </si>
  <si>
    <t>640</t>
  </si>
  <si>
    <t>46.15</t>
  </si>
  <si>
    <t>055M  :761196:00:------:--</t>
  </si>
  <si>
    <t>21:0973:000196</t>
  </si>
  <si>
    <t>21:0113:000166</t>
  </si>
  <si>
    <t>21:0113:000166:0001:0001:00</t>
  </si>
  <si>
    <t>57.8</t>
  </si>
  <si>
    <t>14.3</t>
  </si>
  <si>
    <t>29.07</t>
  </si>
  <si>
    <t>055M  :761197:00:------:--</t>
  </si>
  <si>
    <t>21:0973:000197</t>
  </si>
  <si>
    <t>21:0113:000167</t>
  </si>
  <si>
    <t>21:0113:000167:0001:0001:00</t>
  </si>
  <si>
    <t>12.6</t>
  </si>
  <si>
    <t>055M  :761198:00:------:--</t>
  </si>
  <si>
    <t>21:0973:000198</t>
  </si>
  <si>
    <t>21:0113:000168</t>
  </si>
  <si>
    <t>21:0113:000168:0001:0001:00</t>
  </si>
  <si>
    <t>68.5</t>
  </si>
  <si>
    <t>35.18</t>
  </si>
  <si>
    <t>055M  :761199:00:------:--</t>
  </si>
  <si>
    <t>21:0973:000199</t>
  </si>
  <si>
    <t>21:0113:000169</t>
  </si>
  <si>
    <t>21:0113:000169:0001:0001:00</t>
  </si>
  <si>
    <t>37.44</t>
  </si>
  <si>
    <t>055M  :761200:00:------:--</t>
  </si>
  <si>
    <t>21:0973:000200</t>
  </si>
  <si>
    <t>21:0113:000170:0001:0001:01</t>
  </si>
  <si>
    <t>17.59</t>
  </si>
  <si>
    <t>055M  :761201:80:761218:00</t>
  </si>
  <si>
    <t>21:0973:000201</t>
  </si>
  <si>
    <t>21:0113:000185</t>
  </si>
  <si>
    <t>21:0113:000185:0001:0001:02</t>
  </si>
  <si>
    <t>21.21</t>
  </si>
  <si>
    <t>055M  :761202:00:------:--</t>
  </si>
  <si>
    <t>21:0973:000202</t>
  </si>
  <si>
    <t>21:0113:000171</t>
  </si>
  <si>
    <t>21:0113:000171:0001:0001:00</t>
  </si>
  <si>
    <t>34.5</t>
  </si>
  <si>
    <t>055M  :761203:90:------:--</t>
  </si>
  <si>
    <t>21:0973:000203</t>
  </si>
  <si>
    <t>12.88</t>
  </si>
  <si>
    <t>055M  :761204:00:------:--</t>
  </si>
  <si>
    <t>21:0973:000204</t>
  </si>
  <si>
    <t>21:0113:000172</t>
  </si>
  <si>
    <t>21:0113:000172:0001:0001:00</t>
  </si>
  <si>
    <t>30.75</t>
  </si>
  <si>
    <t>055M  :761205:00:------:--</t>
  </si>
  <si>
    <t>21:0973:000205</t>
  </si>
  <si>
    <t>21:0113:000173</t>
  </si>
  <si>
    <t>21:0113:000173:0001:0001:00</t>
  </si>
  <si>
    <t>66.9</t>
  </si>
  <si>
    <t>213</t>
  </si>
  <si>
    <t>30.7</t>
  </si>
  <si>
    <t>24.46</t>
  </si>
  <si>
    <t>055M  :761206:00:------:--</t>
  </si>
  <si>
    <t>21:0973:000206</t>
  </si>
  <si>
    <t>21:0113:000174</t>
  </si>
  <si>
    <t>21:0113:000174:0001:0001:00</t>
  </si>
  <si>
    <t>40.02</t>
  </si>
  <si>
    <t>055M  :761207:00:------:--</t>
  </si>
  <si>
    <t>21:0973:000207</t>
  </si>
  <si>
    <t>21:0113:000175</t>
  </si>
  <si>
    <t>21:0113:000175:0001:0001:00</t>
  </si>
  <si>
    <t>66.3</t>
  </si>
  <si>
    <t>41.91</t>
  </si>
  <si>
    <t>055M  :761208:00:------:--</t>
  </si>
  <si>
    <t>21:0973:000208</t>
  </si>
  <si>
    <t>21:0113:000176</t>
  </si>
  <si>
    <t>21:0113:000176:0001:0001:00</t>
  </si>
  <si>
    <t>0.81</t>
  </si>
  <si>
    <t>13.8</t>
  </si>
  <si>
    <t>27.77</t>
  </si>
  <si>
    <t>055M  :761209:00:------:--</t>
  </si>
  <si>
    <t>21:0973:000209</t>
  </si>
  <si>
    <t>21:0113:000177</t>
  </si>
  <si>
    <t>21:0113:000177:0001:0001:00</t>
  </si>
  <si>
    <t>11.7</t>
  </si>
  <si>
    <t>34.51</t>
  </si>
  <si>
    <t>055M  :761210:10:------:--</t>
  </si>
  <si>
    <t>21:0973:000210</t>
  </si>
  <si>
    <t>21:0113:000178</t>
  </si>
  <si>
    <t>21:0113:000178:0001:0001:00</t>
  </si>
  <si>
    <t>44.87</t>
  </si>
  <si>
    <t>055M  :761211:20:761210:10</t>
  </si>
  <si>
    <t>21:0973:000211</t>
  </si>
  <si>
    <t>21:0113:000178:0002:0001:00</t>
  </si>
  <si>
    <t>48.53</t>
  </si>
  <si>
    <t>055M  :761212:00:------:--</t>
  </si>
  <si>
    <t>21:0973:000212</t>
  </si>
  <si>
    <t>21:0113:000179</t>
  </si>
  <si>
    <t>21:0113:000179:0001:0001:00</t>
  </si>
  <si>
    <t>17.5</t>
  </si>
  <si>
    <t>27.5</t>
  </si>
  <si>
    <t>055M  :761213:00:------:--</t>
  </si>
  <si>
    <t>21:0973:000213</t>
  </si>
  <si>
    <t>21:0113:000180</t>
  </si>
  <si>
    <t>21:0113:000180:0001:0001:00</t>
  </si>
  <si>
    <t>54.5</t>
  </si>
  <si>
    <t>215</t>
  </si>
  <si>
    <t>33.4</t>
  </si>
  <si>
    <t>23.37</t>
  </si>
  <si>
    <t>055M  :761214:00:------:--</t>
  </si>
  <si>
    <t>21:0973:000214</t>
  </si>
  <si>
    <t>21:0113:000181</t>
  </si>
  <si>
    <t>21:0113:000181:0001:0001:00</t>
  </si>
  <si>
    <t>500</t>
  </si>
  <si>
    <t>15.9</t>
  </si>
  <si>
    <t>26.09</t>
  </si>
  <si>
    <t>055M  :761215:00:------:--</t>
  </si>
  <si>
    <t>21:0973:000215</t>
  </si>
  <si>
    <t>21:0113:000182</t>
  </si>
  <si>
    <t>21:0113:000182:0001:0001:00</t>
  </si>
  <si>
    <t>39.59</t>
  </si>
  <si>
    <t>055M  :761216:00:------:--</t>
  </si>
  <si>
    <t>21:0973:000216</t>
  </si>
  <si>
    <t>21:0113:000183</t>
  </si>
  <si>
    <t>21:0113:000183:0001:0001:00</t>
  </si>
  <si>
    <t>19.14</t>
  </si>
  <si>
    <t>055M  :761217:00:------:--</t>
  </si>
  <si>
    <t>21:0973:000217</t>
  </si>
  <si>
    <t>21:0113:000184</t>
  </si>
  <si>
    <t>21:0113:000184:0001:0001:00</t>
  </si>
  <si>
    <t>42.13</t>
  </si>
  <si>
    <t>055M  :761218:00:------:--</t>
  </si>
  <si>
    <t>21:0973:000218</t>
  </si>
  <si>
    <t>21:0113:000185:0001:0001:01</t>
  </si>
  <si>
    <t>20.57</t>
  </si>
  <si>
    <t>055M  :761219:00:------:--</t>
  </si>
  <si>
    <t>21:0973:000219</t>
  </si>
  <si>
    <t>21:0113:000186</t>
  </si>
  <si>
    <t>21:0113:000186:0001:0001:00</t>
  </si>
  <si>
    <t>61.8</t>
  </si>
  <si>
    <t>17.85</t>
  </si>
  <si>
    <t>055M  :761220:00:------:--</t>
  </si>
  <si>
    <t>21:0973:000220</t>
  </si>
  <si>
    <t>21:0113:000187</t>
  </si>
  <si>
    <t>21:0113:000187:0001:0001:00</t>
  </si>
  <si>
    <t>68.8</t>
  </si>
  <si>
    <t>22.57</t>
  </si>
  <si>
    <t>055M  :761221:80:761237:00</t>
  </si>
  <si>
    <t>21:0973:000221</t>
  </si>
  <si>
    <t>21:0113:000201</t>
  </si>
  <si>
    <t>21:0113:000201:0001:0001:02</t>
  </si>
  <si>
    <t>055M  :761222:00:------:--</t>
  </si>
  <si>
    <t>21:0973:000222</t>
  </si>
  <si>
    <t>21:0113:000188</t>
  </si>
  <si>
    <t>21:0113:000188:0001:0001:00</t>
  </si>
  <si>
    <t>58.4</t>
  </si>
  <si>
    <t>40.15</t>
  </si>
  <si>
    <t>055M  :761223:00:------:--</t>
  </si>
  <si>
    <t>21:0973:000223</t>
  </si>
  <si>
    <t>21:0113:000189</t>
  </si>
  <si>
    <t>21:0113:000189:0001:0001:00</t>
  </si>
  <si>
    <t>11.3</t>
  </si>
  <si>
    <t>21.4</t>
  </si>
  <si>
    <t>33.7</t>
  </si>
  <si>
    <t>055M  :761224:00:------:--</t>
  </si>
  <si>
    <t>21:0973:000224</t>
  </si>
  <si>
    <t>21:0113:000190</t>
  </si>
  <si>
    <t>21:0113:000190:0001:0001:00</t>
  </si>
  <si>
    <t>21.9</t>
  </si>
  <si>
    <t>38.96</t>
  </si>
  <si>
    <t>055M  :761225:00:------:--</t>
  </si>
  <si>
    <t>21:0973:000225</t>
  </si>
  <si>
    <t>21:0113:000191</t>
  </si>
  <si>
    <t>21:0113:000191:0001:0001:00</t>
  </si>
  <si>
    <t>34.74</t>
  </si>
  <si>
    <t>055M  :761226:10:------:--</t>
  </si>
  <si>
    <t>21:0973:000226</t>
  </si>
  <si>
    <t>21:0113:000192</t>
  </si>
  <si>
    <t>21:0113:000192:0001:0001:00</t>
  </si>
  <si>
    <t>41.01</t>
  </si>
  <si>
    <t>055M  :761227:20:761226:10</t>
  </si>
  <si>
    <t>21:0973:000227</t>
  </si>
  <si>
    <t>21:0113:000192:0002:0001:00</t>
  </si>
  <si>
    <t>055M  :761228:00:------:--</t>
  </si>
  <si>
    <t>21:0973:000228</t>
  </si>
  <si>
    <t>21:0113:000193</t>
  </si>
  <si>
    <t>21:0113:000193:0001:0001:00</t>
  </si>
  <si>
    <t>384</t>
  </si>
  <si>
    <t>0.47</t>
  </si>
  <si>
    <t>103</t>
  </si>
  <si>
    <t>17.45</t>
  </si>
  <si>
    <t>055M  :761229:00:------:--</t>
  </si>
  <si>
    <t>21:0973:000229</t>
  </si>
  <si>
    <t>21:0113:000194</t>
  </si>
  <si>
    <t>21:0113:000194:0001:0001:00</t>
  </si>
  <si>
    <t>34.93</t>
  </si>
  <si>
    <t>055M  :761230:00:------:--</t>
  </si>
  <si>
    <t>21:0973:000230</t>
  </si>
  <si>
    <t>21:0113:000195</t>
  </si>
  <si>
    <t>21:0113:000195:0001:0001:00</t>
  </si>
  <si>
    <t>30.35</t>
  </si>
  <si>
    <t>055M  :761231:00:------:--</t>
  </si>
  <si>
    <t>21:0973:000231</t>
  </si>
  <si>
    <t>21:0113:000196</t>
  </si>
  <si>
    <t>21:0113:000196:0001:0001:00</t>
  </si>
  <si>
    <t>36.84</t>
  </si>
  <si>
    <t>055M  :761232:90:------:--</t>
  </si>
  <si>
    <t>21:0973:000232</t>
  </si>
  <si>
    <t>2.23</t>
  </si>
  <si>
    <t>18.62</t>
  </si>
  <si>
    <t>055M  :761233:00:------:--</t>
  </si>
  <si>
    <t>21:0973:000233</t>
  </si>
  <si>
    <t>21:0113:000197</t>
  </si>
  <si>
    <t>21:0113:000197:0001:0001:00</t>
  </si>
  <si>
    <t>46.85</t>
  </si>
  <si>
    <t>055M  :761234:00:------:--</t>
  </si>
  <si>
    <t>21:0973:000234</t>
  </si>
  <si>
    <t>21:0113:000198</t>
  </si>
  <si>
    <t>21:0113:000198:0001:0001:00</t>
  </si>
  <si>
    <t>39.32</t>
  </si>
  <si>
    <t>055M  :761235:00:------:--</t>
  </si>
  <si>
    <t>21:0973:000235</t>
  </si>
  <si>
    <t>21:0113:000199</t>
  </si>
  <si>
    <t>21:0113:000199:0001:0001:00</t>
  </si>
  <si>
    <t>47.69</t>
  </si>
  <si>
    <t>055M  :761236:00:------:--</t>
  </si>
  <si>
    <t>21:0973:000236</t>
  </si>
  <si>
    <t>21:0113:000200</t>
  </si>
  <si>
    <t>21:0113:000200:0001:0001:00</t>
  </si>
  <si>
    <t>52.8</t>
  </si>
  <si>
    <t>35.16</t>
  </si>
  <si>
    <t>055M  :761237:00:------:--</t>
  </si>
  <si>
    <t>21:0973:000237</t>
  </si>
  <si>
    <t>21:0113:000201:0001:0001:01</t>
  </si>
  <si>
    <t>055M  :761238:00:------:--</t>
  </si>
  <si>
    <t>21:0973:000238</t>
  </si>
  <si>
    <t>21:0113:000202</t>
  </si>
  <si>
    <t>21:0113:000202:0001:0001:00</t>
  </si>
  <si>
    <t>29.3</t>
  </si>
  <si>
    <t>28.41</t>
  </si>
  <si>
    <t>055M  :761239:00:------:--</t>
  </si>
  <si>
    <t>21:0973:000239</t>
  </si>
  <si>
    <t>21:0113:000203</t>
  </si>
  <si>
    <t>21:0113:000203:0001:0001:00</t>
  </si>
  <si>
    <t>53.7</t>
  </si>
  <si>
    <t>12.3</t>
  </si>
  <si>
    <t>28.9</t>
  </si>
  <si>
    <t>30.83</t>
  </si>
  <si>
    <t>055M  :761240:00:------:--</t>
  </si>
  <si>
    <t>21:0973:000240</t>
  </si>
  <si>
    <t>21:0113:000204</t>
  </si>
  <si>
    <t>21:0113:000204:0001:0001:00</t>
  </si>
  <si>
    <t>055M  :761241:80:761253:00</t>
  </si>
  <si>
    <t>21:0973:000241</t>
  </si>
  <si>
    <t>21:0113:000215</t>
  </si>
  <si>
    <t>21:0113:000215:0001:0001:02</t>
  </si>
  <si>
    <t>28.44</t>
  </si>
  <si>
    <t>055M  :761242:00:------:--</t>
  </si>
  <si>
    <t>21:0973:000242</t>
  </si>
  <si>
    <t>21:0113:000205</t>
  </si>
  <si>
    <t>21:0113:000205:0001:0001:00</t>
  </si>
  <si>
    <t>322</t>
  </si>
  <si>
    <t>35.2</t>
  </si>
  <si>
    <t>25.35</t>
  </si>
  <si>
    <t>055M  :761243:00:------:--</t>
  </si>
  <si>
    <t>21:0973:000243</t>
  </si>
  <si>
    <t>21:0113:000206</t>
  </si>
  <si>
    <t>21:0113:000206:0001:0001:00</t>
  </si>
  <si>
    <t>44.77</t>
  </si>
  <si>
    <t>055M  :761244:10:------:--</t>
  </si>
  <si>
    <t>21:0973:000244</t>
  </si>
  <si>
    <t>21:0113:000207</t>
  </si>
  <si>
    <t>21:0113:000207:0001:0001:00</t>
  </si>
  <si>
    <t>37.74</t>
  </si>
  <si>
    <t>055M  :761245:20:761244:10</t>
  </si>
  <si>
    <t>21:0973:000245</t>
  </si>
  <si>
    <t>21:0113:000207:0002:0001:00</t>
  </si>
  <si>
    <t>39.46</t>
  </si>
  <si>
    <t>055M  :761246:00:------:--</t>
  </si>
  <si>
    <t>21:0973:000246</t>
  </si>
  <si>
    <t>21:0113:000208</t>
  </si>
  <si>
    <t>21:0113:000208:0001:0001:00</t>
  </si>
  <si>
    <t>51.7</t>
  </si>
  <si>
    <t>22.1</t>
  </si>
  <si>
    <t>30.5</t>
  </si>
  <si>
    <t>26.22</t>
  </si>
  <si>
    <t>055M  :761247:00:------:--</t>
  </si>
  <si>
    <t>21:0973:000247</t>
  </si>
  <si>
    <t>21:0113:000209</t>
  </si>
  <si>
    <t>21:0113:000209:0001:0001:00</t>
  </si>
  <si>
    <t>44.84</t>
  </si>
  <si>
    <t>055M  :761248:00:------:--</t>
  </si>
  <si>
    <t>21:0973:000248</t>
  </si>
  <si>
    <t>21:0113:000210</t>
  </si>
  <si>
    <t>21:0113:000210:0001:0001:00</t>
  </si>
  <si>
    <t>41.51</t>
  </si>
  <si>
    <t>055M  :761249:00:------:--</t>
  </si>
  <si>
    <t>21:0973:000249</t>
  </si>
  <si>
    <t>21:0113:000211</t>
  </si>
  <si>
    <t>21:0113:000211:0001:0001:00</t>
  </si>
  <si>
    <t>48.95</t>
  </si>
  <si>
    <t>055M  :761250:00:------:--</t>
  </si>
  <si>
    <t>21:0973:000250</t>
  </si>
  <si>
    <t>21:0113:000212</t>
  </si>
  <si>
    <t>21:0113:000212:0001:0001:00</t>
  </si>
  <si>
    <t>055M  :761251:00:------:--</t>
  </si>
  <si>
    <t>21:0973:000251</t>
  </si>
  <si>
    <t>21:0113:000213</t>
  </si>
  <si>
    <t>21:0113:000213:0001:0001:00</t>
  </si>
  <si>
    <t>26.03</t>
  </si>
  <si>
    <t>055M  :761252:00:------:--</t>
  </si>
  <si>
    <t>21:0973:000252</t>
  </si>
  <si>
    <t>21:0113:000214</t>
  </si>
  <si>
    <t>21:0113:000214:0001:0001:00</t>
  </si>
  <si>
    <t>33.6</t>
  </si>
  <si>
    <t>055M  :761253:00:------:--</t>
  </si>
  <si>
    <t>21:0973:000253</t>
  </si>
  <si>
    <t>21:0113:000215:0001:0001:01</t>
  </si>
  <si>
    <t>26.83</t>
  </si>
  <si>
    <t>055M  :761254:00:------:--</t>
  </si>
  <si>
    <t>21:0973:000254</t>
  </si>
  <si>
    <t>21:0113:000216</t>
  </si>
  <si>
    <t>21:0113:000216:0001:0001:00</t>
  </si>
  <si>
    <t>40.5</t>
  </si>
  <si>
    <t>40.18</t>
  </si>
  <si>
    <t>055M  :761255:00:------:--</t>
  </si>
  <si>
    <t>21:0973:000255</t>
  </si>
  <si>
    <t>21:0113:000217</t>
  </si>
  <si>
    <t>21:0113:000217:0001:0001:00</t>
  </si>
  <si>
    <t>38.38</t>
  </si>
  <si>
    <t>055M  :761256:00:------:--</t>
  </si>
  <si>
    <t>21:0973:000256</t>
  </si>
  <si>
    <t>21:0113:000218</t>
  </si>
  <si>
    <t>21:0113:000218:0001:0001:00</t>
  </si>
  <si>
    <t>36.69</t>
  </si>
  <si>
    <t>055M  :761257:90:------:--</t>
  </si>
  <si>
    <t>21:0973:000257</t>
  </si>
  <si>
    <t>0.55</t>
  </si>
  <si>
    <t>28.8</t>
  </si>
  <si>
    <t>9.6</t>
  </si>
  <si>
    <t>055M  :761258:00:------:--</t>
  </si>
  <si>
    <t>21:0973:000258</t>
  </si>
  <si>
    <t>21:0113:000219</t>
  </si>
  <si>
    <t>21:0113:000219:0001:0001:00</t>
  </si>
  <si>
    <t>310</t>
  </si>
  <si>
    <t>29.9</t>
  </si>
  <si>
    <t>29.99</t>
  </si>
  <si>
    <t>055M  :761259:00:------:--</t>
  </si>
  <si>
    <t>21:0973:000259</t>
  </si>
  <si>
    <t>21:0113:000220</t>
  </si>
  <si>
    <t>21:0113:000220:0001:0001:00</t>
  </si>
  <si>
    <t>38.73</t>
  </si>
  <si>
    <t>055M  :761260:00:------:--</t>
  </si>
  <si>
    <t>21:0973:000260</t>
  </si>
  <si>
    <t>21:0113:000221</t>
  </si>
  <si>
    <t>21:0113:000221:0001:0001:00</t>
  </si>
  <si>
    <t>30.58</t>
  </si>
  <si>
    <t>055M  :761261:80:761278:00</t>
  </si>
  <si>
    <t>21:0973:000261</t>
  </si>
  <si>
    <t>21:0113:000236</t>
  </si>
  <si>
    <t>21:0113:000236:0001:0001:02</t>
  </si>
  <si>
    <t>28.19</t>
  </si>
  <si>
    <t>055M  :761262:00:------:--</t>
  </si>
  <si>
    <t>21:0973:000262</t>
  </si>
  <si>
    <t>21:0113:000222</t>
  </si>
  <si>
    <t>21:0113:000222:0001:0001:00</t>
  </si>
  <si>
    <t>34.6</t>
  </si>
  <si>
    <t>22.62</t>
  </si>
  <si>
    <t>055M  :761263:00:------:--</t>
  </si>
  <si>
    <t>21:0973:000263</t>
  </si>
  <si>
    <t>21:0113:000223</t>
  </si>
  <si>
    <t>21:0113:000223:0001:0001:00</t>
  </si>
  <si>
    <t>46.71</t>
  </si>
  <si>
    <t>055M  :761264:10:------:--</t>
  </si>
  <si>
    <t>21:0973:000264</t>
  </si>
  <si>
    <t>21:0113:000224</t>
  </si>
  <si>
    <t>21:0113:000224:0001:0001:00</t>
  </si>
  <si>
    <t>39.47</t>
  </si>
  <si>
    <t>055M  :761265:20:761264:10</t>
  </si>
  <si>
    <t>21:0973:000265</t>
  </si>
  <si>
    <t>21:0113:000224:0002:0001:00</t>
  </si>
  <si>
    <t>44.6</t>
  </si>
  <si>
    <t>055M  :761266:90:------:--</t>
  </si>
  <si>
    <t>21:0973:000266</t>
  </si>
  <si>
    <t>0.52</t>
  </si>
  <si>
    <t>10.32</t>
  </si>
  <si>
    <t>055M  :761267:00:------:--</t>
  </si>
  <si>
    <t>21:0973:000267</t>
  </si>
  <si>
    <t>21:0113:000225</t>
  </si>
  <si>
    <t>21:0113:000225:0001:0001:00</t>
  </si>
  <si>
    <t>43.2</t>
  </si>
  <si>
    <t>34.87</t>
  </si>
  <si>
    <t>055M  :761268:00:------:--</t>
  </si>
  <si>
    <t>21:0973:000268</t>
  </si>
  <si>
    <t>21:0113:000226</t>
  </si>
  <si>
    <t>21:0113:000226:0001:0001:00</t>
  </si>
  <si>
    <t>46.57</t>
  </si>
  <si>
    <t>055M  :761269:00:------:--</t>
  </si>
  <si>
    <t>21:0973:000269</t>
  </si>
  <si>
    <t>21:0113:000227</t>
  </si>
  <si>
    <t>21:0113:000227:0001:0001:00</t>
  </si>
  <si>
    <t>267</t>
  </si>
  <si>
    <t>0.69</t>
  </si>
  <si>
    <t>23.3</t>
  </si>
  <si>
    <t>76.2</t>
  </si>
  <si>
    <t>34.1</t>
  </si>
  <si>
    <t>21.99</t>
  </si>
  <si>
    <t>055M  :761270:00:------:--</t>
  </si>
  <si>
    <t>21:0973:000270</t>
  </si>
  <si>
    <t>21:0113:000228</t>
  </si>
  <si>
    <t>21:0113:000228:0001:0001:00</t>
  </si>
  <si>
    <t>37.28</t>
  </si>
  <si>
    <t>055M  :761271:00:------:--</t>
  </si>
  <si>
    <t>21:0973:000271</t>
  </si>
  <si>
    <t>21:0113:000229</t>
  </si>
  <si>
    <t>21:0113:000229:0001:0001:00</t>
  </si>
  <si>
    <t>43.46</t>
  </si>
  <si>
    <t>055M  :761272:00:------:--</t>
  </si>
  <si>
    <t>21:0973:000272</t>
  </si>
  <si>
    <t>21:0113:000230</t>
  </si>
  <si>
    <t>21:0113:000230:0001:0001:00</t>
  </si>
  <si>
    <t>40.42</t>
  </si>
  <si>
    <t>055M  :761273:00:------:--</t>
  </si>
  <si>
    <t>21:0973:000273</t>
  </si>
  <si>
    <t>21:0113:000231</t>
  </si>
  <si>
    <t>21:0113:000231:0001:0001:00</t>
  </si>
  <si>
    <t>42.88</t>
  </si>
  <si>
    <t>055M  :761274:00:------:--</t>
  </si>
  <si>
    <t>21:0973:000274</t>
  </si>
  <si>
    <t>21:0113:000232</t>
  </si>
  <si>
    <t>21:0113:000232:0001:0001:00</t>
  </si>
  <si>
    <t>44.03</t>
  </si>
  <si>
    <t>055M  :761275:00:------:--</t>
  </si>
  <si>
    <t>21:0973:000275</t>
  </si>
  <si>
    <t>21:0113:000233</t>
  </si>
  <si>
    <t>21:0113:000233:0001:0001:00</t>
  </si>
  <si>
    <t>48.39</t>
  </si>
  <si>
    <t>055M  :761276:00:------:--</t>
  </si>
  <si>
    <t>21:0973:000276</t>
  </si>
  <si>
    <t>21:0113:000234</t>
  </si>
  <si>
    <t>21:0113:000234:0001:0001:00</t>
  </si>
  <si>
    <t>0.64</t>
  </si>
  <si>
    <t>32.15</t>
  </si>
  <si>
    <t>055M  :761277:00:------:--</t>
  </si>
  <si>
    <t>21:0973:000277</t>
  </si>
  <si>
    <t>21:0113:000235</t>
  </si>
  <si>
    <t>21:0113:000235:0001:0001:00</t>
  </si>
  <si>
    <t>055M  :761278:00:------:--</t>
  </si>
  <si>
    <t>21:0973:000278</t>
  </si>
  <si>
    <t>21:0113:000236:0001:0001:01</t>
  </si>
  <si>
    <t>19.37</t>
  </si>
  <si>
    <t>055M  :761279:00:------:--</t>
  </si>
  <si>
    <t>21:0973:000279</t>
  </si>
  <si>
    <t>21:0113:000237</t>
  </si>
  <si>
    <t>21:0113:000237:0001:0001:00</t>
  </si>
  <si>
    <t>41.07</t>
  </si>
  <si>
    <t>055M  :761280:00:------:--</t>
  </si>
  <si>
    <t>21:0973:000280</t>
  </si>
  <si>
    <t>21:0113:000238</t>
  </si>
  <si>
    <t>21:0113:000238:0001:0001:00</t>
  </si>
  <si>
    <t>28.2</t>
  </si>
  <si>
    <t>27.21</t>
  </si>
  <si>
    <t>055M  :761281:80:761286:10</t>
  </si>
  <si>
    <t>21:0973:000281</t>
  </si>
  <si>
    <t>21:0113:000243</t>
  </si>
  <si>
    <t>21:0113:000243:0001:0001:02</t>
  </si>
  <si>
    <t>0011:bff_1</t>
  </si>
  <si>
    <t>32.79</t>
  </si>
  <si>
    <t>055M  :761282:00:------:--</t>
  </si>
  <si>
    <t>21:0973:000282</t>
  </si>
  <si>
    <t>21:0113:000239</t>
  </si>
  <si>
    <t>21:0113:000239:0001:0001:00</t>
  </si>
  <si>
    <t>43.11</t>
  </si>
  <si>
    <t>055M  :761283:00:------:--</t>
  </si>
  <si>
    <t>21:0973:000283</t>
  </si>
  <si>
    <t>21:0113:000240</t>
  </si>
  <si>
    <t>21:0113:000240:0001:0001:00</t>
  </si>
  <si>
    <t>31.91</t>
  </si>
  <si>
    <t>055M  :761284:00:------:--</t>
  </si>
  <si>
    <t>21:0973:000284</t>
  </si>
  <si>
    <t>21:0113:000241</t>
  </si>
  <si>
    <t>21:0113:000241:0001:0001:00</t>
  </si>
  <si>
    <t>41.11</t>
  </si>
  <si>
    <t>055M  :761285:00:------:--</t>
  </si>
  <si>
    <t>21:0973:000285</t>
  </si>
  <si>
    <t>21:0113:000242</t>
  </si>
  <si>
    <t>21:0113:000242:0001:0001:00</t>
  </si>
  <si>
    <t>28.84</t>
  </si>
  <si>
    <t>055M  :761286:10:------:--</t>
  </si>
  <si>
    <t>21:0973:000286</t>
  </si>
  <si>
    <t>21:0113:000243:0001:0001:01</t>
  </si>
  <si>
    <t>0012:bff_1</t>
  </si>
  <si>
    <t>22.05</t>
  </si>
  <si>
    <t>055M  :761287:90:------:--</t>
  </si>
  <si>
    <t>21:0973:000287</t>
  </si>
  <si>
    <t>16.78</t>
  </si>
  <si>
    <t>055M  :761288:20:761286:10</t>
  </si>
  <si>
    <t>21:0973:000288</t>
  </si>
  <si>
    <t>21:0113:000243:0002:0001:00</t>
  </si>
  <si>
    <t>0013:bff_1</t>
  </si>
  <si>
    <t>45.55</t>
  </si>
  <si>
    <t>055M  :761289:00:------:--</t>
  </si>
  <si>
    <t>21:0973:000289</t>
  </si>
  <si>
    <t>21:0113:000244</t>
  </si>
  <si>
    <t>21:0113:000244:0001:0001:00</t>
  </si>
  <si>
    <t>50.86</t>
  </si>
  <si>
    <t>055M  :761290:00:------:--</t>
  </si>
  <si>
    <t>21:0973:000290</t>
  </si>
  <si>
    <t>21:0113:000245</t>
  </si>
  <si>
    <t>21:0113:000245:0001:0001:00</t>
  </si>
  <si>
    <t>1100</t>
  </si>
  <si>
    <t>39.96</t>
  </si>
  <si>
    <t>055M  :761291:00:------:--</t>
  </si>
  <si>
    <t>21:0973:000291</t>
  </si>
  <si>
    <t>21:0113:000246</t>
  </si>
  <si>
    <t>21:0113:000246:0001:0001:00</t>
  </si>
  <si>
    <t>38.15</t>
  </si>
  <si>
    <t>055M  :761292:00:------:--</t>
  </si>
  <si>
    <t>21:0973:000292</t>
  </si>
  <si>
    <t>21:0113:000247</t>
  </si>
  <si>
    <t>21:0113:000247:0001:0001:00</t>
  </si>
  <si>
    <t>39.31</t>
  </si>
  <si>
    <t>055M  :761293:00:------:--</t>
  </si>
  <si>
    <t>21:0973:000293</t>
  </si>
  <si>
    <t>21:0113:000248</t>
  </si>
  <si>
    <t>21:0113:000248:0001:0001:00</t>
  </si>
  <si>
    <t>055M  :761294:00:------:--</t>
  </si>
  <si>
    <t>21:0973:000294</t>
  </si>
  <si>
    <t>21:0113:000249</t>
  </si>
  <si>
    <t>21:0113:000249:0001:0001:00</t>
  </si>
  <si>
    <t>40.57</t>
  </si>
  <si>
    <t>055M  :761295:00:------:--</t>
  </si>
  <si>
    <t>21:0973:000295</t>
  </si>
  <si>
    <t>21:0113:000250</t>
  </si>
  <si>
    <t>21:0113:000250:0001:0001:00</t>
  </si>
  <si>
    <t>26.6</t>
  </si>
  <si>
    <t>33.23</t>
  </si>
  <si>
    <t>055M  :761296:00:------:--</t>
  </si>
  <si>
    <t>21:0973:000296</t>
  </si>
  <si>
    <t>21:0113:000251</t>
  </si>
  <si>
    <t>21:0113:000251:0001:0001:00</t>
  </si>
  <si>
    <t>38.65</t>
  </si>
  <si>
    <t>055M  :761297:00:------:--</t>
  </si>
  <si>
    <t>21:0973:000297</t>
  </si>
  <si>
    <t>21:0113:000252</t>
  </si>
  <si>
    <t>21:0113:000252:0001:0001:00</t>
  </si>
  <si>
    <t>34.88</t>
  </si>
  <si>
    <t>055M  :761298:00:------:--</t>
  </si>
  <si>
    <t>21:0973:000298</t>
  </si>
  <si>
    <t>21:0113:000253</t>
  </si>
  <si>
    <t>21:0113:000253:0001:0001:00</t>
  </si>
  <si>
    <t>20.7</t>
  </si>
  <si>
    <t>055M  :761299:00:------:--</t>
  </si>
  <si>
    <t>21:0973:000299</t>
  </si>
  <si>
    <t>21:0113:000254</t>
  </si>
  <si>
    <t>21:0113:000254:0001:0001:00</t>
  </si>
  <si>
    <t>45.51</t>
  </si>
  <si>
    <t>055M  :761300:00:------:--</t>
  </si>
  <si>
    <t>21:0973:000300</t>
  </si>
  <si>
    <t>21:0113:000255</t>
  </si>
  <si>
    <t>21:0113:000255:0001:0001:00</t>
  </si>
  <si>
    <t>0116:s__16</t>
  </si>
  <si>
    <t>0.32</t>
  </si>
  <si>
    <t>1300</t>
  </si>
  <si>
    <t>25.85</t>
  </si>
  <si>
    <t>055M  :761301:80:761308:00</t>
  </si>
  <si>
    <t>21:0973:000301</t>
  </si>
  <si>
    <t>21:0113:000260</t>
  </si>
  <si>
    <t>21:0113:000260:0001:0001:02</t>
  </si>
  <si>
    <t>0.36</t>
  </si>
  <si>
    <t>19.1</t>
  </si>
  <si>
    <t>055M  :761302:00:------:--</t>
  </si>
  <si>
    <t>21:0973:000302</t>
  </si>
  <si>
    <t>21:0113:000256</t>
  </si>
  <si>
    <t>21:0113:000256:0001:0001:00</t>
  </si>
  <si>
    <t>41.13</t>
  </si>
  <si>
    <t>055M  :761303:00:------:--</t>
  </si>
  <si>
    <t>21:0973:000303</t>
  </si>
  <si>
    <t>21:0113:000257</t>
  </si>
  <si>
    <t>21:0113:000257:0001:0001:00</t>
  </si>
  <si>
    <t>0.46</t>
  </si>
  <si>
    <t>28.15</t>
  </si>
  <si>
    <t>055M  :761304:90:------:--</t>
  </si>
  <si>
    <t>21:0973:000304</t>
  </si>
  <si>
    <t>5100</t>
  </si>
  <si>
    <t>19.67</t>
  </si>
  <si>
    <t>055M  :761305:10:------:--</t>
  </si>
  <si>
    <t>21:0973:000305</t>
  </si>
  <si>
    <t>21:0113:000258</t>
  </si>
  <si>
    <t>21:0113:000258:0001:0001:00</t>
  </si>
  <si>
    <t>35.45</t>
  </si>
  <si>
    <t>055M  :761306:20:761305:10</t>
  </si>
  <si>
    <t>21:0973:000306</t>
  </si>
  <si>
    <t>21:0113:000258:0002:0001:00</t>
  </si>
  <si>
    <t>34.46</t>
  </si>
  <si>
    <t>055M  :761307:00:------:--</t>
  </si>
  <si>
    <t>21:0973:000307</t>
  </si>
  <si>
    <t>21:0113:000259</t>
  </si>
  <si>
    <t>21:0113:000259:0001:0001:00</t>
  </si>
  <si>
    <t>31.31</t>
  </si>
  <si>
    <t>055M  :761308:00:------:--</t>
  </si>
  <si>
    <t>21:0973:000308</t>
  </si>
  <si>
    <t>21:0113:000260:0001:0001:01</t>
  </si>
  <si>
    <t>21.13</t>
  </si>
  <si>
    <t>055M  :761309:00:------:--</t>
  </si>
  <si>
    <t>21:0973:000309</t>
  </si>
  <si>
    <t>21:0113:000261</t>
  </si>
  <si>
    <t>21:0113:000261:0001:0001:00</t>
  </si>
  <si>
    <t>0.42</t>
  </si>
  <si>
    <t>27.4</t>
  </si>
  <si>
    <t>055M  :761310:00:------:--</t>
  </si>
  <si>
    <t>21:0973:000310</t>
  </si>
  <si>
    <t>21:0113:000262</t>
  </si>
  <si>
    <t>21:0113:000262:0001:0001:00</t>
  </si>
  <si>
    <t>34.18</t>
  </si>
  <si>
    <t>055M  :761311:00:------:--</t>
  </si>
  <si>
    <t>21:0973:000311</t>
  </si>
  <si>
    <t>21:0113:000263</t>
  </si>
  <si>
    <t>21:0113:000263:0001:0001:00</t>
  </si>
  <si>
    <t>35.57</t>
  </si>
  <si>
    <t>055M  :761312:00:------:--</t>
  </si>
  <si>
    <t>21:0973:000312</t>
  </si>
  <si>
    <t>21:0113:000264</t>
  </si>
  <si>
    <t>21:0113:000264:0001:0001:00</t>
  </si>
  <si>
    <t>23.9</t>
  </si>
  <si>
    <t>28.42</t>
  </si>
  <si>
    <t>055M  :761313:00:------:--</t>
  </si>
  <si>
    <t>21:0973:000313</t>
  </si>
  <si>
    <t>21:0113:000265</t>
  </si>
  <si>
    <t>21:0113:000265:0001:0001:00</t>
  </si>
  <si>
    <t>23.6</t>
  </si>
  <si>
    <t>39.51</t>
  </si>
  <si>
    <t>055M  :761314:00:------:--</t>
  </si>
  <si>
    <t>21:0973:000314</t>
  </si>
  <si>
    <t>21:0113:000266</t>
  </si>
  <si>
    <t>21:0113:000266:0001:0001:00</t>
  </si>
  <si>
    <t>0.83</t>
  </si>
  <si>
    <t>32.7</t>
  </si>
  <si>
    <t>055M  :761315:00:------:--</t>
  </si>
  <si>
    <t>21:0973:000315</t>
  </si>
  <si>
    <t>21:0113:000267</t>
  </si>
  <si>
    <t>21:0113:000267:0001:0001:00</t>
  </si>
  <si>
    <t>46.36</t>
  </si>
  <si>
    <t>055M  :761316:00:------:--</t>
  </si>
  <si>
    <t>21:0973:000316</t>
  </si>
  <si>
    <t>21:0113:000268</t>
  </si>
  <si>
    <t>21:0113:000268:0001:0001:00</t>
  </si>
  <si>
    <t>055M  :761317:00:------:--</t>
  </si>
  <si>
    <t>21:0973:000317</t>
  </si>
  <si>
    <t>21:0113:000269</t>
  </si>
  <si>
    <t>21:0113:000269:0001:0001:00</t>
  </si>
  <si>
    <t>43.71</t>
  </si>
  <si>
    <t>055M  :761318:00:------:--</t>
  </si>
  <si>
    <t>21:0973:000318</t>
  </si>
  <si>
    <t>21:0113:000270</t>
  </si>
  <si>
    <t>21:0113:000270:0001:0001:00</t>
  </si>
  <si>
    <t>44.46</t>
  </si>
  <si>
    <t>055M  :761319:00:------:--</t>
  </si>
  <si>
    <t>21:0973:000319</t>
  </si>
  <si>
    <t>21:0113:000271</t>
  </si>
  <si>
    <t>21:0113:000271:0001:0001:00</t>
  </si>
  <si>
    <t>24.95</t>
  </si>
  <si>
    <t>055M  :761320:00:------:--</t>
  </si>
  <si>
    <t>21:0973:000320</t>
  </si>
  <si>
    <t>21:0113:000272</t>
  </si>
  <si>
    <t>21:0113:000272:0001:0001:00</t>
  </si>
  <si>
    <t>47.41</t>
  </si>
  <si>
    <t>055M  :761321:80:761325:00</t>
  </si>
  <si>
    <t>21:0973:000321</t>
  </si>
  <si>
    <t>21:0113:000275</t>
  </si>
  <si>
    <t>21:0113:000275:0001:0001:02</t>
  </si>
  <si>
    <t>29.04</t>
  </si>
  <si>
    <t>055M  :761322:90:------:--</t>
  </si>
  <si>
    <t>21:0973:000322</t>
  </si>
  <si>
    <t>3600</t>
  </si>
  <si>
    <t>400</t>
  </si>
  <si>
    <t>10.87</t>
  </si>
  <si>
    <t>055M  :761323:00:------:--</t>
  </si>
  <si>
    <t>21:0973:000323</t>
  </si>
  <si>
    <t>21:0113:000273</t>
  </si>
  <si>
    <t>21:0113:000273:0001:0001:00</t>
  </si>
  <si>
    <t>33.28</t>
  </si>
  <si>
    <t>055M  :761324:00:------:--</t>
  </si>
  <si>
    <t>21:0973:000324</t>
  </si>
  <si>
    <t>21:0113:000274</t>
  </si>
  <si>
    <t>21:0113:000274:0001:0001:00</t>
  </si>
  <si>
    <t>36.58</t>
  </si>
  <si>
    <t>055M  :761325:00:------:--</t>
  </si>
  <si>
    <t>21:0973:000325</t>
  </si>
  <si>
    <t>21:0113:000275:0001:0001:01</t>
  </si>
  <si>
    <t>28.63</t>
  </si>
  <si>
    <t>055M  :761326:00:------:--</t>
  </si>
  <si>
    <t>21:0973:000326</t>
  </si>
  <si>
    <t>21:0113:000276</t>
  </si>
  <si>
    <t>21:0113:000276:0001:0001:00</t>
  </si>
  <si>
    <t>51.5</t>
  </si>
  <si>
    <t>33.89</t>
  </si>
  <si>
    <t>055M  :761327:00:------:--</t>
  </si>
  <si>
    <t>21:0973:000327</t>
  </si>
  <si>
    <t>21:0113:000277</t>
  </si>
  <si>
    <t>21:0113:000277:0001:0001:00</t>
  </si>
  <si>
    <t>45.36</t>
  </si>
  <si>
    <t>055M  :761328:00:------:--</t>
  </si>
  <si>
    <t>21:0973:000328</t>
  </si>
  <si>
    <t>21:0113:000278</t>
  </si>
  <si>
    <t>21:0113:000278:0001:0001:00</t>
  </si>
  <si>
    <t>31.61</t>
  </si>
  <si>
    <t>055M  :761329:00:------:--</t>
  </si>
  <si>
    <t>21:0973:000329</t>
  </si>
  <si>
    <t>21:0113:000279</t>
  </si>
  <si>
    <t>21:0113:000279:0001:0001:00</t>
  </si>
  <si>
    <t>0.74</t>
  </si>
  <si>
    <t>28.55</t>
  </si>
  <si>
    <t>055M  :761330:10:------:--</t>
  </si>
  <si>
    <t>21:0973:000330</t>
  </si>
  <si>
    <t>21:0113:000280</t>
  </si>
  <si>
    <t>21:0113:000280:0001:0001:00</t>
  </si>
  <si>
    <t>0.87</t>
  </si>
  <si>
    <t>35.36</t>
  </si>
  <si>
    <t>055M  :761331:20:761330:10</t>
  </si>
  <si>
    <t>21:0973:000331</t>
  </si>
  <si>
    <t>21:0113:000280:0002:0001:00</t>
  </si>
  <si>
    <t>33.72</t>
  </si>
  <si>
    <t>055M  :761332:00:------:--</t>
  </si>
  <si>
    <t>21:0973:000332</t>
  </si>
  <si>
    <t>21:0113:000281</t>
  </si>
  <si>
    <t>21:0113:000281:0001:0001:00</t>
  </si>
  <si>
    <t>055M  :761333:00:------:--</t>
  </si>
  <si>
    <t>21:0973:000333</t>
  </si>
  <si>
    <t>21:0113:000282</t>
  </si>
  <si>
    <t>21:0113:000282:0001:0001:00</t>
  </si>
  <si>
    <t>26.94</t>
  </si>
  <si>
    <t>055M  :761334:00:------:--</t>
  </si>
  <si>
    <t>21:0973:000334</t>
  </si>
  <si>
    <t>21:0113:000283</t>
  </si>
  <si>
    <t>21:0113:000283:0001:0001:00</t>
  </si>
  <si>
    <t>25.13</t>
  </si>
  <si>
    <t>055M  :761335:00:------:--</t>
  </si>
  <si>
    <t>21:0973:000335</t>
  </si>
  <si>
    <t>21:0113:000284</t>
  </si>
  <si>
    <t>21:0113:000284:0001:0001:00</t>
  </si>
  <si>
    <t>33.26</t>
  </si>
  <si>
    <t>055M  :761336:00:------:--</t>
  </si>
  <si>
    <t>21:0973:000336</t>
  </si>
  <si>
    <t>21:0113:000285</t>
  </si>
  <si>
    <t>21:0113:000285:0001:0001:00</t>
  </si>
  <si>
    <t>43.41</t>
  </si>
  <si>
    <t>055M  :761337:00:------:--</t>
  </si>
  <si>
    <t>21:0973:000337</t>
  </si>
  <si>
    <t>21:0113:000286</t>
  </si>
  <si>
    <t>21:0113:000286:0001:0001:00</t>
  </si>
  <si>
    <t>29.59</t>
  </si>
  <si>
    <t>055M  :761338:00:------:--</t>
  </si>
  <si>
    <t>21:0973:000338</t>
  </si>
  <si>
    <t>21:0113:000287</t>
  </si>
  <si>
    <t>21:0113:000287:0001:0001:00</t>
  </si>
  <si>
    <t>35.32</t>
  </si>
  <si>
    <t>055M  :761339:00:------:--</t>
  </si>
  <si>
    <t>21:0973:000339</t>
  </si>
  <si>
    <t>21:0113:000288</t>
  </si>
  <si>
    <t>21:0113:000288:0001:0001:00</t>
  </si>
  <si>
    <t>44.27</t>
  </si>
  <si>
    <t>055M  :761340:00:------:--</t>
  </si>
  <si>
    <t>21:0973:000340</t>
  </si>
  <si>
    <t>21:0113:000289</t>
  </si>
  <si>
    <t>21:0113:000289:0001:0001:00</t>
  </si>
  <si>
    <t>0.58</t>
  </si>
  <si>
    <t>26.68</t>
  </si>
  <si>
    <t>055M  :761341:80:761358:00</t>
  </si>
  <si>
    <t>21:0973:000341</t>
  </si>
  <si>
    <t>21:0113:000304</t>
  </si>
  <si>
    <t>21:0113:000304:0001:0001:02</t>
  </si>
  <si>
    <t>26.73</t>
  </si>
  <si>
    <t>055M  :761342:00:------:--</t>
  </si>
  <si>
    <t>21:0973:000342</t>
  </si>
  <si>
    <t>21:0113:000290</t>
  </si>
  <si>
    <t>21:0113:000290:0001:0001:00</t>
  </si>
  <si>
    <t>40.47</t>
  </si>
  <si>
    <t>055M  :761343:00:------:--</t>
  </si>
  <si>
    <t>21:0973:000343</t>
  </si>
  <si>
    <t>21:0113:000291</t>
  </si>
  <si>
    <t>21:0113:000291:0001:0001:00</t>
  </si>
  <si>
    <t>48.26</t>
  </si>
  <si>
    <t>055M  :761344:00:------:--</t>
  </si>
  <si>
    <t>21:0973:000344</t>
  </si>
  <si>
    <t>21:0113:000292</t>
  </si>
  <si>
    <t>21:0113:000292:0001:0001:00</t>
  </si>
  <si>
    <t>33.11</t>
  </si>
  <si>
    <t>055M  :761345:00:------:--</t>
  </si>
  <si>
    <t>21:0973:000345</t>
  </si>
  <si>
    <t>21:0113:000293</t>
  </si>
  <si>
    <t>21:0113:000293:0001:0001:00</t>
  </si>
  <si>
    <t>37.23</t>
  </si>
  <si>
    <t>055M  :761346:10:------:--</t>
  </si>
  <si>
    <t>21:0973:000346</t>
  </si>
  <si>
    <t>21:0113:000294</t>
  </si>
  <si>
    <t>21:0113:000294:0001:0001:00</t>
  </si>
  <si>
    <t>40.63</t>
  </si>
  <si>
    <t>055M  :761347:20:761346:10</t>
  </si>
  <si>
    <t>21:0973:000347</t>
  </si>
  <si>
    <t>21:0113:000294:0002:0001:00</t>
  </si>
  <si>
    <t>41.08</t>
  </si>
  <si>
    <t>055M  :761348:00:------:--</t>
  </si>
  <si>
    <t>21:0973:000348</t>
  </si>
  <si>
    <t>21:0113:000295</t>
  </si>
  <si>
    <t>21:0113:000295:0001:0001:00</t>
  </si>
  <si>
    <t>055M  :761349:00:------:--</t>
  </si>
  <si>
    <t>21:0973:000349</t>
  </si>
  <si>
    <t>21:0113:000296</t>
  </si>
  <si>
    <t>21:0113:000296:0001:0001:00</t>
  </si>
  <si>
    <t>41.81</t>
  </si>
  <si>
    <t>055M  :761350:90:------:--</t>
  </si>
  <si>
    <t>21:0973:000350</t>
  </si>
  <si>
    <t>2.46</t>
  </si>
  <si>
    <t>20.96</t>
  </si>
  <si>
    <t>055M  :761351:00:------:--</t>
  </si>
  <si>
    <t>21:0973:000351</t>
  </si>
  <si>
    <t>21:0113:000297</t>
  </si>
  <si>
    <t>21:0113:000297:0001:0001:00</t>
  </si>
  <si>
    <t>45.62</t>
  </si>
  <si>
    <t>055M  :761352:00:------:--</t>
  </si>
  <si>
    <t>21:0973:000352</t>
  </si>
  <si>
    <t>21:0113:000298</t>
  </si>
  <si>
    <t>21:0113:000298:0001:0001:00</t>
  </si>
  <si>
    <t>39.78</t>
  </si>
  <si>
    <t>055M  :761353:00:------:--</t>
  </si>
  <si>
    <t>21:0973:000353</t>
  </si>
  <si>
    <t>21:0113:000299</t>
  </si>
  <si>
    <t>21:0113:000299:0001:0001:00</t>
  </si>
  <si>
    <t>27.98</t>
  </si>
  <si>
    <t>055M  :761354:00:------:--</t>
  </si>
  <si>
    <t>21:0973:000354</t>
  </si>
  <si>
    <t>21:0113:000300</t>
  </si>
  <si>
    <t>21:0113:000300:0001:0001:00</t>
  </si>
  <si>
    <t>42.19</t>
  </si>
  <si>
    <t>055M  :761355:00:------:--</t>
  </si>
  <si>
    <t>21:0973:000355</t>
  </si>
  <si>
    <t>21:0113:000301</t>
  </si>
  <si>
    <t>21:0113:000301:0001:0001:00</t>
  </si>
  <si>
    <t>37.55</t>
  </si>
  <si>
    <t>055M  :761356:00:------:--</t>
  </si>
  <si>
    <t>21:0973:000356</t>
  </si>
  <si>
    <t>21:0113:000302</t>
  </si>
  <si>
    <t>21:0113:000302:0001:0001:00</t>
  </si>
  <si>
    <t>38.24</t>
  </si>
  <si>
    <t>055M  :761357:00:------:--</t>
  </si>
  <si>
    <t>21:0973:000357</t>
  </si>
  <si>
    <t>21:0113:000303</t>
  </si>
  <si>
    <t>21:0113:000303:0001:0001:00</t>
  </si>
  <si>
    <t>41.03</t>
  </si>
  <si>
    <t>055M  :761358:00:------:--</t>
  </si>
  <si>
    <t>21:0973:000358</t>
  </si>
  <si>
    <t>21:0113:000304:0001:0001:01</t>
  </si>
  <si>
    <t>24.58</t>
  </si>
  <si>
    <t>055M  :761359:00:------:--</t>
  </si>
  <si>
    <t>21:0973:000359</t>
  </si>
  <si>
    <t>21:0113:000305</t>
  </si>
  <si>
    <t>21:0113:000305:0001:0001:00</t>
  </si>
  <si>
    <t>85.1</t>
  </si>
  <si>
    <t>33.38</t>
  </si>
  <si>
    <t>055M  :761360:00:------:--</t>
  </si>
  <si>
    <t>21:0973:000360</t>
  </si>
  <si>
    <t>21:0113:000306</t>
  </si>
  <si>
    <t>21:0113:000306:0001:0001:00</t>
  </si>
  <si>
    <t>18.14</t>
  </si>
  <si>
    <t>055M  :761361:80:761379:00</t>
  </si>
  <si>
    <t>21:0973:000361</t>
  </si>
  <si>
    <t>21:0113:000322</t>
  </si>
  <si>
    <t>21:0113:000322:0001:0001:02</t>
  </si>
  <si>
    <t>82.1</t>
  </si>
  <si>
    <t>20.98</t>
  </si>
  <si>
    <t>055M  :761362:90:------:--</t>
  </si>
  <si>
    <t>21:0973:000362</t>
  </si>
  <si>
    <t>2.33</t>
  </si>
  <si>
    <t>16.83</t>
  </si>
  <si>
    <t>055M  :761363:00:------:--</t>
  </si>
  <si>
    <t>21:0973:000363</t>
  </si>
  <si>
    <t>21:0113:000307</t>
  </si>
  <si>
    <t>21:0113:000307:0001:0001:00</t>
  </si>
  <si>
    <t>24.59</t>
  </si>
  <si>
    <t>055M  :761364:00:------:--</t>
  </si>
  <si>
    <t>21:0973:000364</t>
  </si>
  <si>
    <t>21:0113:000308</t>
  </si>
  <si>
    <t>21:0113:000308:0001:0001:00</t>
  </si>
  <si>
    <t>30.97</t>
  </si>
  <si>
    <t>055M  :761365:10:------:--</t>
  </si>
  <si>
    <t>21:0973:000365</t>
  </si>
  <si>
    <t>21:0113:000309</t>
  </si>
  <si>
    <t>21:0113:000309:0001:0001:00</t>
  </si>
  <si>
    <t>38.11</t>
  </si>
  <si>
    <t>055M  :761366:20:761365:10</t>
  </si>
  <si>
    <t>21:0973:000366</t>
  </si>
  <si>
    <t>21:0113:000309:0002:0001:00</t>
  </si>
  <si>
    <t>50.1</t>
  </si>
  <si>
    <t>055M  :761367:00:------:--</t>
  </si>
  <si>
    <t>21:0973:000367</t>
  </si>
  <si>
    <t>21:0113:000310</t>
  </si>
  <si>
    <t>21:0113:000310:0001:0001:00</t>
  </si>
  <si>
    <t>3400</t>
  </si>
  <si>
    <t>36.15</t>
  </si>
  <si>
    <t>055M  :761368:00:------:--</t>
  </si>
  <si>
    <t>21:0973:000368</t>
  </si>
  <si>
    <t>21:0113:000311</t>
  </si>
  <si>
    <t>21:0113:000311:0001:0001:00</t>
  </si>
  <si>
    <t>430</t>
  </si>
  <si>
    <t>25.02</t>
  </si>
  <si>
    <t>055M  :761369:00:------:--</t>
  </si>
  <si>
    <t>21:0973:000369</t>
  </si>
  <si>
    <t>21:0113:000312</t>
  </si>
  <si>
    <t>21:0113:000312:0001:0001:00</t>
  </si>
  <si>
    <t>38.78</t>
  </si>
  <si>
    <t>055M  :761370:00:------:--</t>
  </si>
  <si>
    <t>21:0973:000370</t>
  </si>
  <si>
    <t>21:0113:000313</t>
  </si>
  <si>
    <t>21:0113:000313:0001:0001:00</t>
  </si>
  <si>
    <t>51.8</t>
  </si>
  <si>
    <t>2.04</t>
  </si>
  <si>
    <t>41.98</t>
  </si>
  <si>
    <t>055M  :761371:00:------:--</t>
  </si>
  <si>
    <t>21:0973:000371</t>
  </si>
  <si>
    <t>21:0113:000314</t>
  </si>
  <si>
    <t>21:0113:000314:0001:0001:00</t>
  </si>
  <si>
    <t>127</t>
  </si>
  <si>
    <t>26.07</t>
  </si>
  <si>
    <t>055M  :761372:00:------:--</t>
  </si>
  <si>
    <t>21:0973:000372</t>
  </si>
  <si>
    <t>21:0113:000315</t>
  </si>
  <si>
    <t>21:0113:000315:0001:0001:00</t>
  </si>
  <si>
    <t>88.3</t>
  </si>
  <si>
    <t>27.94</t>
  </si>
  <si>
    <t>055M  :761373:00:------:--</t>
  </si>
  <si>
    <t>21:0973:000373</t>
  </si>
  <si>
    <t>21:0113:000316</t>
  </si>
  <si>
    <t>21:0113:000316:0001:0001:00</t>
  </si>
  <si>
    <t>93.8</t>
  </si>
  <si>
    <t>23.91</t>
  </si>
  <si>
    <t>055M  :761374:00:------:--</t>
  </si>
  <si>
    <t>21:0973:000374</t>
  </si>
  <si>
    <t>21:0113:000317</t>
  </si>
  <si>
    <t>21:0113:000317:0001:0001:00</t>
  </si>
  <si>
    <t>131</t>
  </si>
  <si>
    <t>29.01</t>
  </si>
  <si>
    <t>055M  :761375:00:------:--</t>
  </si>
  <si>
    <t>21:0973:000375</t>
  </si>
  <si>
    <t>21:0113:000318</t>
  </si>
  <si>
    <t>21:0113:000318:0001:0001:00</t>
  </si>
  <si>
    <t>055M  :761376:00:------:--</t>
  </si>
  <si>
    <t>21:0973:000376</t>
  </si>
  <si>
    <t>21:0113:000319</t>
  </si>
  <si>
    <t>21:0113:000319:0001:0001:00</t>
  </si>
  <si>
    <t>055M  :761377:00:------:--</t>
  </si>
  <si>
    <t>21:0973:000377</t>
  </si>
  <si>
    <t>21:0113:000320</t>
  </si>
  <si>
    <t>21:0113:000320:0001:0001:00</t>
  </si>
  <si>
    <t>28.14</t>
  </si>
  <si>
    <t>055M  :761378:00:------:--</t>
  </si>
  <si>
    <t>21:0973:000378</t>
  </si>
  <si>
    <t>21:0113:000321</t>
  </si>
  <si>
    <t>21:0113:000321:0001:0001:00</t>
  </si>
  <si>
    <t>055M  :761379:00:------:--</t>
  </si>
  <si>
    <t>21:0973:000379</t>
  </si>
  <si>
    <t>21:0113:000322:0001:0001:01</t>
  </si>
  <si>
    <t>78.5</t>
  </si>
  <si>
    <t>22.93</t>
  </si>
  <si>
    <t>055M  :761380:00:------:--</t>
  </si>
  <si>
    <t>21:0973:000380</t>
  </si>
  <si>
    <t>21:0113:000323</t>
  </si>
  <si>
    <t>21:0113:000323:0001:0001:00</t>
  </si>
  <si>
    <t>23.53</t>
  </si>
  <si>
    <t>055M  :761381:80:761398:00</t>
  </si>
  <si>
    <t>21:0973:000381</t>
  </si>
  <si>
    <t>21:0113:000338</t>
  </si>
  <si>
    <t>21:0113:000338:0001:0001:02</t>
  </si>
  <si>
    <t>181</t>
  </si>
  <si>
    <t>28.65</t>
  </si>
  <si>
    <t>055M  :761382:00:------:--</t>
  </si>
  <si>
    <t>21:0973:000382</t>
  </si>
  <si>
    <t>21:0113:000324</t>
  </si>
  <si>
    <t>21:0113:000324:0001:0001:00</t>
  </si>
  <si>
    <t>51.2</t>
  </si>
  <si>
    <t>055M  :761383:00:------:--</t>
  </si>
  <si>
    <t>21:0973:000383</t>
  </si>
  <si>
    <t>21:0113:000325</t>
  </si>
  <si>
    <t>21:0113:000325:0001:0001:00</t>
  </si>
  <si>
    <t>42.15</t>
  </si>
  <si>
    <t>055M  :761384:00:------:--</t>
  </si>
  <si>
    <t>21:0973:000384</t>
  </si>
  <si>
    <t>21:0113:000326</t>
  </si>
  <si>
    <t>21:0113:000326:0001:0001:00</t>
  </si>
  <si>
    <t>055M  :761385:00:------:--</t>
  </si>
  <si>
    <t>21:0973:000385</t>
  </si>
  <si>
    <t>21:0113:000327</t>
  </si>
  <si>
    <t>21:0113:000327:0001:0001:00</t>
  </si>
  <si>
    <t>51.6</t>
  </si>
  <si>
    <t>055M  :761386:00:------:--</t>
  </si>
  <si>
    <t>21:0973:000386</t>
  </si>
  <si>
    <t>21:0113:000328</t>
  </si>
  <si>
    <t>21:0113:000328:0001:0001:00</t>
  </si>
  <si>
    <t>25.22</t>
  </si>
  <si>
    <t>055M  :761387:00:------:--</t>
  </si>
  <si>
    <t>21:0973:000387</t>
  </si>
  <si>
    <t>21:0113:000329</t>
  </si>
  <si>
    <t>21:0113:000329:0001:0001:00</t>
  </si>
  <si>
    <t>055M  :761388:00:------:--</t>
  </si>
  <si>
    <t>21:0973:000388</t>
  </si>
  <si>
    <t>21:0113:000330</t>
  </si>
  <si>
    <t>21:0113:000330:0001:0001:00</t>
  </si>
  <si>
    <t>51.39</t>
  </si>
  <si>
    <t>055M  :761389:90:------:--</t>
  </si>
  <si>
    <t>21:0973:000389</t>
  </si>
  <si>
    <t>17.73</t>
  </si>
  <si>
    <t>055M  :761390:00:------:--</t>
  </si>
  <si>
    <t>21:0973:000390</t>
  </si>
  <si>
    <t>21:0113:000331</t>
  </si>
  <si>
    <t>21:0113:000331:0001:0001:00</t>
  </si>
  <si>
    <t>055M  :761391:00:------:--</t>
  </si>
  <si>
    <t>21:0973:000391</t>
  </si>
  <si>
    <t>21:0113:000332</t>
  </si>
  <si>
    <t>21:0113:000332:0001:0001:00</t>
  </si>
  <si>
    <t>37.26</t>
  </si>
  <si>
    <t>055M  :761392:00:------:--</t>
  </si>
  <si>
    <t>21:0973:000392</t>
  </si>
  <si>
    <t>21:0113:000333</t>
  </si>
  <si>
    <t>21:0113:000333:0001:0001:00</t>
  </si>
  <si>
    <t>38.27</t>
  </si>
  <si>
    <t>055M  :761393:10:------:--</t>
  </si>
  <si>
    <t>21:0973:000393</t>
  </si>
  <si>
    <t>21:0113:000334</t>
  </si>
  <si>
    <t>21:0113:000334:0001:0001:00</t>
  </si>
  <si>
    <t>48.42</t>
  </si>
  <si>
    <t>055M  :761394:20:761393:10</t>
  </si>
  <si>
    <t>21:0973:000394</t>
  </si>
  <si>
    <t>21:0113:000334:0002:0001:00</t>
  </si>
  <si>
    <t>52.41</t>
  </si>
  <si>
    <t>055M  :761395:00:------:--</t>
  </si>
  <si>
    <t>21:0973:000395</t>
  </si>
  <si>
    <t>21:0113:000335</t>
  </si>
  <si>
    <t>21:0113:000335:0001:0001:00</t>
  </si>
  <si>
    <t>47.65</t>
  </si>
  <si>
    <t>055M  :761396:00:------:--</t>
  </si>
  <si>
    <t>21:0973:000396</t>
  </si>
  <si>
    <t>21:0113:000336</t>
  </si>
  <si>
    <t>21:0113:000336:0001:0001:00</t>
  </si>
  <si>
    <t>055M  :761397:00:------:--</t>
  </si>
  <si>
    <t>21:0973:000397</t>
  </si>
  <si>
    <t>21:0113:000337</t>
  </si>
  <si>
    <t>21:0113:000337:0001:0001:00</t>
  </si>
  <si>
    <t>45.06</t>
  </si>
  <si>
    <t>055M  :761398:00:------:--</t>
  </si>
  <si>
    <t>21:0973:000398</t>
  </si>
  <si>
    <t>21:0113:000338:0001:0001:01</t>
  </si>
  <si>
    <t>173</t>
  </si>
  <si>
    <t>27.27</t>
  </si>
  <si>
    <t>055M  :761399:00:------:--</t>
  </si>
  <si>
    <t>21:0973:000399</t>
  </si>
  <si>
    <t>21:0113:000339</t>
  </si>
  <si>
    <t>21:0113:000339:0001:0001:00</t>
  </si>
  <si>
    <t>41.72</t>
  </si>
  <si>
    <t>055M  :761400:00:------:--</t>
  </si>
  <si>
    <t>21:0973:000400</t>
  </si>
  <si>
    <t>21:0113:000340</t>
  </si>
  <si>
    <t>21:0113:000340:0001:0001:00</t>
  </si>
  <si>
    <t>27.48</t>
  </si>
  <si>
    <t>055M  :761401:80:761408:00</t>
  </si>
  <si>
    <t>21:0973:000401</t>
  </si>
  <si>
    <t>21:0113:000347</t>
  </si>
  <si>
    <t>21:0113:000347:0001:0001:02</t>
  </si>
  <si>
    <t>23.88</t>
  </si>
  <si>
    <t>055M  :761402:00:------:--</t>
  </si>
  <si>
    <t>21:0973:000402</t>
  </si>
  <si>
    <t>21:0113:000341</t>
  </si>
  <si>
    <t>21:0113:000341:0001:0001:00</t>
  </si>
  <si>
    <t>40.29</t>
  </si>
  <si>
    <t>055M  :761403:00:------:--</t>
  </si>
  <si>
    <t>21:0973:000403</t>
  </si>
  <si>
    <t>21:0113:000342</t>
  </si>
  <si>
    <t>21:0113:000342:0001:0001:00</t>
  </si>
  <si>
    <t>29.62</t>
  </si>
  <si>
    <t>055M  :761404:00:------:--</t>
  </si>
  <si>
    <t>21:0973:000404</t>
  </si>
  <si>
    <t>21:0113:000343</t>
  </si>
  <si>
    <t>21:0113:000343:0001:0001:00</t>
  </si>
  <si>
    <t>055M  :761405:00:------:--</t>
  </si>
  <si>
    <t>21:0973:000405</t>
  </si>
  <si>
    <t>21:0113:000344</t>
  </si>
  <si>
    <t>21:0113:000344:0001:0001:00</t>
  </si>
  <si>
    <t>2.25</t>
  </si>
  <si>
    <t>47.95</t>
  </si>
  <si>
    <t>055M  :761406:00:------:--</t>
  </si>
  <si>
    <t>21:0973:000406</t>
  </si>
  <si>
    <t>21:0113:000345</t>
  </si>
  <si>
    <t>21:0113:000345:0001:0001:00</t>
  </si>
  <si>
    <t>40.62</t>
  </si>
  <si>
    <t>055M  :761407:00:------:--</t>
  </si>
  <si>
    <t>21:0973:000407</t>
  </si>
  <si>
    <t>21:0113:000346</t>
  </si>
  <si>
    <t>21:0113:000346:0001:0001:00</t>
  </si>
  <si>
    <t>71.8</t>
  </si>
  <si>
    <t>26.62</t>
  </si>
  <si>
    <t>055M  :761408:00:------:--</t>
  </si>
  <si>
    <t>21:0973:000408</t>
  </si>
  <si>
    <t>21:0113:000347:0001:0001:01</t>
  </si>
  <si>
    <t>21.09</t>
  </si>
  <si>
    <t>055M  :761409:10:------:--</t>
  </si>
  <si>
    <t>21:0973:000409</t>
  </si>
  <si>
    <t>21:0113:000348</t>
  </si>
  <si>
    <t>21:0113:000348:0001:0001:00</t>
  </si>
  <si>
    <t>37.64</t>
  </si>
  <si>
    <t>055M  :761410:20:761409:10</t>
  </si>
  <si>
    <t>21:0973:000410</t>
  </si>
  <si>
    <t>21:0113:000348:0002:0001:00</t>
  </si>
  <si>
    <t>36.68</t>
  </si>
  <si>
    <t>055M  :761411:00:------:--</t>
  </si>
  <si>
    <t>21:0973:000411</t>
  </si>
  <si>
    <t>21:0113:000349</t>
  </si>
  <si>
    <t>21:0113:000349:0001:0001:00</t>
  </si>
  <si>
    <t>055M  :761412:00:------:--</t>
  </si>
  <si>
    <t>21:0973:000412</t>
  </si>
  <si>
    <t>21:0113:000350</t>
  </si>
  <si>
    <t>21:0113:000350:0001:0001:00</t>
  </si>
  <si>
    <t>40.19</t>
  </si>
  <si>
    <t>055M  :761413:00:------:--</t>
  </si>
  <si>
    <t>21:0973:000413</t>
  </si>
  <si>
    <t>21:0113:000351</t>
  </si>
  <si>
    <t>21:0113:000351:0001:0001:00</t>
  </si>
  <si>
    <t>38.17</t>
  </si>
  <si>
    <t>055M  :761414:00:------:--</t>
  </si>
  <si>
    <t>21:0973:000414</t>
  </si>
  <si>
    <t>21:0113:000352</t>
  </si>
  <si>
    <t>21:0113:000352:0001:0001:00</t>
  </si>
  <si>
    <t>055M  :761415:00:------:--</t>
  </si>
  <si>
    <t>21:0973:000415</t>
  </si>
  <si>
    <t>21:0113:000353</t>
  </si>
  <si>
    <t>21:0113:000353:0001:0001:00</t>
  </si>
  <si>
    <t>45.29</t>
  </si>
  <si>
    <t>055M  :761416:00:------:--</t>
  </si>
  <si>
    <t>21:0973:000416</t>
  </si>
  <si>
    <t>21:0113:000354</t>
  </si>
  <si>
    <t>21:0113:000354:0001:0001:00</t>
  </si>
  <si>
    <t>28.25</t>
  </si>
  <si>
    <t>055M  :761417:90:------:--</t>
  </si>
  <si>
    <t>21:0973:000417</t>
  </si>
  <si>
    <t>14.36</t>
  </si>
  <si>
    <t>055M  :761418:00:------:--</t>
  </si>
  <si>
    <t>21:0973:000418</t>
  </si>
  <si>
    <t>21:0113:000355</t>
  </si>
  <si>
    <t>21:0113:000355:0001:0001:00</t>
  </si>
  <si>
    <t>50.07</t>
  </si>
  <si>
    <t>055M  :761419:00:------:--</t>
  </si>
  <si>
    <t>21:0973:000419</t>
  </si>
  <si>
    <t>21:0113:000356</t>
  </si>
  <si>
    <t>21:0113:000356:0001:0001:00</t>
  </si>
  <si>
    <t>34.23</t>
  </si>
  <si>
    <t>055M  :761420:00:------:--</t>
  </si>
  <si>
    <t>21:0973:000420</t>
  </si>
  <si>
    <t>21:0113:000357</t>
  </si>
  <si>
    <t>21:0113:000357:0001:0001:00</t>
  </si>
  <si>
    <t>54.7</t>
  </si>
  <si>
    <t>0.68</t>
  </si>
  <si>
    <t>16.68</t>
  </si>
  <si>
    <t>055M  :761421:80:761439:00</t>
  </si>
  <si>
    <t>21:0973:000421</t>
  </si>
  <si>
    <t>21:0113:000373</t>
  </si>
  <si>
    <t>21:0113:000373:0001:0001:02</t>
  </si>
  <si>
    <t>27.79</t>
  </si>
  <si>
    <t>055M  :761422:00:------:--</t>
  </si>
  <si>
    <t>21:0973:000422</t>
  </si>
  <si>
    <t>21:0113:000358</t>
  </si>
  <si>
    <t>21:0113:000358:0001:0001:00</t>
  </si>
  <si>
    <t>29.76</t>
  </si>
  <si>
    <t>055M  :761423:00:------:--</t>
  </si>
  <si>
    <t>21:0973:000423</t>
  </si>
  <si>
    <t>21:0113:000359</t>
  </si>
  <si>
    <t>21:0113:000359:0001:0001:00</t>
  </si>
  <si>
    <t>055M  :761424:10:------:--</t>
  </si>
  <si>
    <t>21:0973:000424</t>
  </si>
  <si>
    <t>21:0113:000360</t>
  </si>
  <si>
    <t>21:0113:000360:0001:0001:00</t>
  </si>
  <si>
    <t>53.9</t>
  </si>
  <si>
    <t>42.89</t>
  </si>
  <si>
    <t>055M  :761425:20:761424:10</t>
  </si>
  <si>
    <t>21:0973:000425</t>
  </si>
  <si>
    <t>21:0113:000360:0002:0001:00</t>
  </si>
  <si>
    <t>62.7</t>
  </si>
  <si>
    <t>42.76</t>
  </si>
  <si>
    <t>055M  :761426:00:------:--</t>
  </si>
  <si>
    <t>21:0973:000426</t>
  </si>
  <si>
    <t>21:0113:000361</t>
  </si>
  <si>
    <t>21:0113:000361:0001:0001:00</t>
  </si>
  <si>
    <t>34.15</t>
  </si>
  <si>
    <t>055M  :761427:00:------:--</t>
  </si>
  <si>
    <t>21:0973:000427</t>
  </si>
  <si>
    <t>21:0113:000362</t>
  </si>
  <si>
    <t>21:0113:000362:0001:0001:00</t>
  </si>
  <si>
    <t>055M  :761428:00:------:--</t>
  </si>
  <si>
    <t>21:0973:000428</t>
  </si>
  <si>
    <t>21:0113:000363</t>
  </si>
  <si>
    <t>21:0113:000363:0001:0001:00</t>
  </si>
  <si>
    <t>30.74</t>
  </si>
  <si>
    <t>055M  :761429:00:------:--</t>
  </si>
  <si>
    <t>21:0973:000429</t>
  </si>
  <si>
    <t>21:0113:000364</t>
  </si>
  <si>
    <t>21:0113:000364:0001:0001:00</t>
  </si>
  <si>
    <t>32.3</t>
  </si>
  <si>
    <t>055M  :761430:00:------:--</t>
  </si>
  <si>
    <t>21:0973:000430</t>
  </si>
  <si>
    <t>21:0113:000365</t>
  </si>
  <si>
    <t>21:0113:000365:0001:0001:00</t>
  </si>
  <si>
    <t>0.86</t>
  </si>
  <si>
    <t>42.57</t>
  </si>
  <si>
    <t>055M  :761431:00:------:--</t>
  </si>
  <si>
    <t>21:0973:000431</t>
  </si>
  <si>
    <t>21:0113:000366</t>
  </si>
  <si>
    <t>21:0113:000366:0001:0001:00</t>
  </si>
  <si>
    <t>27.58</t>
  </si>
  <si>
    <t>055M  :761432:00:------:--</t>
  </si>
  <si>
    <t>21:0973:000432</t>
  </si>
  <si>
    <t>21:0113:000367</t>
  </si>
  <si>
    <t>21:0113:000367:0001:0001:00</t>
  </si>
  <si>
    <t>32.87</t>
  </si>
  <si>
    <t>055M  :761433:00:------:--</t>
  </si>
  <si>
    <t>21:0973:000433</t>
  </si>
  <si>
    <t>21:0113:000368</t>
  </si>
  <si>
    <t>21:0113:000368:0001:0001:00</t>
  </si>
  <si>
    <t>29.28</t>
  </si>
  <si>
    <t>055M  :761434:00:------:--</t>
  </si>
  <si>
    <t>21:0973:000434</t>
  </si>
  <si>
    <t>21:0113:000369</t>
  </si>
  <si>
    <t>21:0113:000369:0001:0001:00</t>
  </si>
  <si>
    <t>10.1</t>
  </si>
  <si>
    <t>27.46</t>
  </si>
  <si>
    <t>055M  :761435:00:------:--</t>
  </si>
  <si>
    <t>21:0973:000435</t>
  </si>
  <si>
    <t>21:0113:000370</t>
  </si>
  <si>
    <t>21:0113:000370:0001:0001:00</t>
  </si>
  <si>
    <t>950</t>
  </si>
  <si>
    <t>34.59</t>
  </si>
  <si>
    <t>055M  :761436:00:------:--</t>
  </si>
  <si>
    <t>21:0973:000436</t>
  </si>
  <si>
    <t>21:0113:000371</t>
  </si>
  <si>
    <t>21:0113:000371:0001:0001:00</t>
  </si>
  <si>
    <t>055M  :761437:00:------:--</t>
  </si>
  <si>
    <t>21:0973:000437</t>
  </si>
  <si>
    <t>21:0113:000372</t>
  </si>
  <si>
    <t>21:0113:000372:0001:0001:00</t>
  </si>
  <si>
    <t>59.4</t>
  </si>
  <si>
    <t>0.62</t>
  </si>
  <si>
    <t>25.29</t>
  </si>
  <si>
    <t>055M  :761438:90:------:--</t>
  </si>
  <si>
    <t>21:0973:000438</t>
  </si>
  <si>
    <t>15.84</t>
  </si>
  <si>
    <t>055M  :761439:00:------:--</t>
  </si>
  <si>
    <t>21:0973:000439</t>
  </si>
  <si>
    <t>21:0113:000373:0001:0001:01</t>
  </si>
  <si>
    <t>26.76</t>
  </si>
  <si>
    <t>055M  :761440:00:------:--</t>
  </si>
  <si>
    <t>21:0973:000440</t>
  </si>
  <si>
    <t>21:0113:000374</t>
  </si>
  <si>
    <t>21:0113:000374:0001:0001:00</t>
  </si>
  <si>
    <t>55.2</t>
  </si>
  <si>
    <t>33.51</t>
  </si>
  <si>
    <t>055M  :761441:80:761460:00</t>
  </si>
  <si>
    <t>21:0973:000441</t>
  </si>
  <si>
    <t>21:0113:000391</t>
  </si>
  <si>
    <t>21:0113:000391:0001:0001:02</t>
  </si>
  <si>
    <t>29.82</t>
  </si>
  <si>
    <t>055M  :761442:00:------:--</t>
  </si>
  <si>
    <t>21:0973:000442</t>
  </si>
  <si>
    <t>21:0113:000375</t>
  </si>
  <si>
    <t>21:0113:000375:0001:0001:00</t>
  </si>
  <si>
    <t>&lt;20</t>
  </si>
  <si>
    <t>1200</t>
  </si>
  <si>
    <t>055M  :761443:00:------:--</t>
  </si>
  <si>
    <t>21:0973:000443</t>
  </si>
  <si>
    <t>21:0113:000376</t>
  </si>
  <si>
    <t>21:0113:000376:0001:0001:00</t>
  </si>
  <si>
    <t>36.47</t>
  </si>
  <si>
    <t>055M  :761444:00:------:--</t>
  </si>
  <si>
    <t>21:0973:000444</t>
  </si>
  <si>
    <t>21:0113:000377</t>
  </si>
  <si>
    <t>21:0113:000377:0001:0001:00</t>
  </si>
  <si>
    <t>36.36</t>
  </si>
  <si>
    <t>055M  :761445:00:------:--</t>
  </si>
  <si>
    <t>21:0973:000445</t>
  </si>
  <si>
    <t>21:0113:000378</t>
  </si>
  <si>
    <t>21:0113:000378:0001:0001:00</t>
  </si>
  <si>
    <t>33.18</t>
  </si>
  <si>
    <t>055M  :761446:00:------:--</t>
  </si>
  <si>
    <t>21:0973:000446</t>
  </si>
  <si>
    <t>21:0113:000379</t>
  </si>
  <si>
    <t>21:0113:000379:0001:0001:00</t>
  </si>
  <si>
    <t>41.92</t>
  </si>
  <si>
    <t>055M  :761447:00:------:--</t>
  </si>
  <si>
    <t>21:0973:000447</t>
  </si>
  <si>
    <t>21:0113:000380</t>
  </si>
  <si>
    <t>21:0113:000380:0001:0001:00</t>
  </si>
  <si>
    <t>055M  :761448:00:------:--</t>
  </si>
  <si>
    <t>21:0973:000448</t>
  </si>
  <si>
    <t>21:0113:000381</t>
  </si>
  <si>
    <t>21:0113:000381:0001:0001:00</t>
  </si>
  <si>
    <t>68.6</t>
  </si>
  <si>
    <t>22.52</t>
  </si>
  <si>
    <t>055M  :761449:10:------:--</t>
  </si>
  <si>
    <t>21:0973:000449</t>
  </si>
  <si>
    <t>21:0113:000382</t>
  </si>
  <si>
    <t>21:0113:000382:0001:0001:00</t>
  </si>
  <si>
    <t>35.8</t>
  </si>
  <si>
    <t>055M  :761450:20:761449:10</t>
  </si>
  <si>
    <t>21:0973:000450</t>
  </si>
  <si>
    <t>21:0113:000382:0002:0001:00</t>
  </si>
  <si>
    <t>33.25</t>
  </si>
  <si>
    <t>055M  :761451:00:------:--</t>
  </si>
  <si>
    <t>21:0973:000451</t>
  </si>
  <si>
    <t>21:0113:000383</t>
  </si>
  <si>
    <t>21:0113:000383:0001:0001:00</t>
  </si>
  <si>
    <t>055M  :761452:00:------:--</t>
  </si>
  <si>
    <t>21:0973:000452</t>
  </si>
  <si>
    <t>21:0113:000384</t>
  </si>
  <si>
    <t>21:0113:000384:0001:0001:00</t>
  </si>
  <si>
    <t>055M  :761453:00:------:--</t>
  </si>
  <si>
    <t>21:0973:000453</t>
  </si>
  <si>
    <t>21:0113:000385</t>
  </si>
  <si>
    <t>21:0113:000385:0001:0001:00</t>
  </si>
  <si>
    <t>055M  :761454:90:------:--</t>
  </si>
  <si>
    <t>21:0973:000454</t>
  </si>
  <si>
    <t>2.36</t>
  </si>
  <si>
    <t>19.47</t>
  </si>
  <si>
    <t>055M  :761455:00:------:--</t>
  </si>
  <si>
    <t>21:0973:000455</t>
  </si>
  <si>
    <t>21:0113:000386</t>
  </si>
  <si>
    <t>21:0113:000386:0001:0001:00</t>
  </si>
  <si>
    <t>80.1</t>
  </si>
  <si>
    <t>37.34</t>
  </si>
  <si>
    <t>055M  :761456:00:------:--</t>
  </si>
  <si>
    <t>21:0973:000456</t>
  </si>
  <si>
    <t>21:0113:000387</t>
  </si>
  <si>
    <t>21:0113:000387:0001:0001:00</t>
  </si>
  <si>
    <t>26.11</t>
  </si>
  <si>
    <t>055M  :761457:00:------:--</t>
  </si>
  <si>
    <t>21:0973:000457</t>
  </si>
  <si>
    <t>21:0113:000388</t>
  </si>
  <si>
    <t>21:0113:000388:0001:0001:00</t>
  </si>
  <si>
    <t>34.61</t>
  </si>
  <si>
    <t>055M  :761458:00:------:--</t>
  </si>
  <si>
    <t>21:0973:000458</t>
  </si>
  <si>
    <t>21:0113:000389</t>
  </si>
  <si>
    <t>21:0113:000389:0001:0001:00</t>
  </si>
  <si>
    <t>36.52</t>
  </si>
  <si>
    <t>055M  :761459:00:------:--</t>
  </si>
  <si>
    <t>21:0973:000459</t>
  </si>
  <si>
    <t>21:0113:000390</t>
  </si>
  <si>
    <t>21:0113:000390:0001:0001:00</t>
  </si>
  <si>
    <t>29.95</t>
  </si>
  <si>
    <t>055M  :761460:00:------:--</t>
  </si>
  <si>
    <t>21:0973:000460</t>
  </si>
  <si>
    <t>21:0113:000391:0001:0001:01</t>
  </si>
  <si>
    <t>20.62</t>
  </si>
  <si>
    <t>055M  :761461:80:761463:00</t>
  </si>
  <si>
    <t>21:0973:000461</t>
  </si>
  <si>
    <t>21:0113:000393</t>
  </si>
  <si>
    <t>21:0113:000393:0001:0001:02</t>
  </si>
  <si>
    <t>75.3</t>
  </si>
  <si>
    <t>27.29</t>
  </si>
  <si>
    <t>055M  :761462:00:------:--</t>
  </si>
  <si>
    <t>21:0973:000462</t>
  </si>
  <si>
    <t>21:0113:000392</t>
  </si>
  <si>
    <t>21:0113:000392:0001:0001:00</t>
  </si>
  <si>
    <t>055M  :761463:00:------:--</t>
  </si>
  <si>
    <t>21:0973:000463</t>
  </si>
  <si>
    <t>21:0113:000393:0001:0001:01</t>
  </si>
  <si>
    <t>73.8</t>
  </si>
  <si>
    <t>29.51</t>
  </si>
  <si>
    <t>055M  :761464:00:------:--</t>
  </si>
  <si>
    <t>21:0973:000464</t>
  </si>
  <si>
    <t>21:0113:000394</t>
  </si>
  <si>
    <t>21:0113:000394:0001:0001:00</t>
  </si>
  <si>
    <t>45.79</t>
  </si>
  <si>
    <t>055M  :761465:00:------:--</t>
  </si>
  <si>
    <t>21:0973:000465</t>
  </si>
  <si>
    <t>21:0113:000395</t>
  </si>
  <si>
    <t>21:0113:000395:0001:0001:00</t>
  </si>
  <si>
    <t>34.65</t>
  </si>
  <si>
    <t>055M  :761466:10:------:--</t>
  </si>
  <si>
    <t>21:0973:000466</t>
  </si>
  <si>
    <t>21:0113:000396</t>
  </si>
  <si>
    <t>21:0113:000396:0001:0001:00</t>
  </si>
  <si>
    <t>23.73</t>
  </si>
  <si>
    <t>055M  :761467:20:761466:10</t>
  </si>
  <si>
    <t>21:0973:000467</t>
  </si>
  <si>
    <t>21:0113:000396:0002:0001:00</t>
  </si>
  <si>
    <t>34.91</t>
  </si>
  <si>
    <t>055M  :761468:00:------:--</t>
  </si>
  <si>
    <t>21:0973:000468</t>
  </si>
  <si>
    <t>21:0113:000397</t>
  </si>
  <si>
    <t>21:0113:000397:0001:0001:00</t>
  </si>
  <si>
    <t>35.85</t>
  </si>
  <si>
    <t>055M  :761469:00:------:--</t>
  </si>
  <si>
    <t>21:0973:000469</t>
  </si>
  <si>
    <t>21:0113:000398</t>
  </si>
  <si>
    <t>21:0113:000398:0001:0001:00</t>
  </si>
  <si>
    <t>31.92</t>
  </si>
  <si>
    <t>055M  :761470:00:------:--</t>
  </si>
  <si>
    <t>21:0973:000470</t>
  </si>
  <si>
    <t>21:0113:000399</t>
  </si>
  <si>
    <t>21:0113:000399:0001:0001:00</t>
  </si>
  <si>
    <t>10.84</t>
  </si>
  <si>
    <t>055M  :761471:00:------:--</t>
  </si>
  <si>
    <t>21:0973:000471</t>
  </si>
  <si>
    <t>21:0113:000400</t>
  </si>
  <si>
    <t>21:0113:000400:0001:0001:00</t>
  </si>
  <si>
    <t>30.23</t>
  </si>
  <si>
    <t>055M  :761472:00:------:--</t>
  </si>
  <si>
    <t>21:0973:000472</t>
  </si>
  <si>
    <t>21:0113:000401</t>
  </si>
  <si>
    <t>21:0113:000401:0001:0001:00</t>
  </si>
  <si>
    <t>33.3</t>
  </si>
  <si>
    <t>055M  :761473:00:------:--</t>
  </si>
  <si>
    <t>21:0973:000473</t>
  </si>
  <si>
    <t>21:0113:000402</t>
  </si>
  <si>
    <t>21:0113:000402:0001:0001:00</t>
  </si>
  <si>
    <t>33.81</t>
  </si>
  <si>
    <t>055M  :761474:00:------:--</t>
  </si>
  <si>
    <t>21:0973:000474</t>
  </si>
  <si>
    <t>21:0113:000403</t>
  </si>
  <si>
    <t>21:0113:000403:0001:0001:00</t>
  </si>
  <si>
    <t>30.77</t>
  </si>
  <si>
    <t>055M  :761475:00:------:--</t>
  </si>
  <si>
    <t>21:0973:000475</t>
  </si>
  <si>
    <t>21:0113:000404</t>
  </si>
  <si>
    <t>21:0113:000404:0001:0001:00</t>
  </si>
  <si>
    <t>40.95</t>
  </si>
  <si>
    <t>055M  :761476:90:------:--</t>
  </si>
  <si>
    <t>21:0973:000476</t>
  </si>
  <si>
    <t>18.8</t>
  </si>
  <si>
    <t>055M  :761477:00:------:--</t>
  </si>
  <si>
    <t>21:0973:000477</t>
  </si>
  <si>
    <t>21:0113:000405</t>
  </si>
  <si>
    <t>21:0113:000405:0001:0001:00</t>
  </si>
  <si>
    <t>38.37</t>
  </si>
  <si>
    <t>055M  :761478:00:------:--</t>
  </si>
  <si>
    <t>21:0973:000478</t>
  </si>
  <si>
    <t>21:0113:000406</t>
  </si>
  <si>
    <t>21:0113:000406:0001:0001:00</t>
  </si>
  <si>
    <t>35.19</t>
  </si>
  <si>
    <t>055M  :761479:00:------:--</t>
  </si>
  <si>
    <t>21:0973:000479</t>
  </si>
  <si>
    <t>21:0113:000407</t>
  </si>
  <si>
    <t>21:0113:000407:0001:0001:00</t>
  </si>
  <si>
    <t>055M  :761480:00:------:--</t>
  </si>
  <si>
    <t>21:0973:000480</t>
  </si>
  <si>
    <t>21:0113:000408</t>
  </si>
  <si>
    <t>21:0113:000408:0001:0001:00</t>
  </si>
  <si>
    <t>53.78</t>
  </si>
  <si>
    <t>055M  :761481:80:761490:10</t>
  </si>
  <si>
    <t>21:0973:000481</t>
  </si>
  <si>
    <t>21:0113:000416</t>
  </si>
  <si>
    <t>21:0113:000416:0001:0001:02</t>
  </si>
  <si>
    <t>50.3</t>
  </si>
  <si>
    <t>25.16</t>
  </si>
  <si>
    <t>055M  :761482:00:------:--</t>
  </si>
  <si>
    <t>21:0973:000482</t>
  </si>
  <si>
    <t>21:0113:000409</t>
  </si>
  <si>
    <t>21:0113:000409:0001:0001:00</t>
  </si>
  <si>
    <t>0.44</t>
  </si>
  <si>
    <t>25.11</t>
  </si>
  <si>
    <t>055M  :761483:00:------:--</t>
  </si>
  <si>
    <t>21:0973:000483</t>
  </si>
  <si>
    <t>21:0113:000410</t>
  </si>
  <si>
    <t>21:0113:000410:0001:0001:00</t>
  </si>
  <si>
    <t>45.66</t>
  </si>
  <si>
    <t>055M  :761484:00:------:--</t>
  </si>
  <si>
    <t>21:0973:000484</t>
  </si>
  <si>
    <t>21:0113:000411</t>
  </si>
  <si>
    <t>21:0113:000411:0001:0001:00</t>
  </si>
  <si>
    <t>46.91</t>
  </si>
  <si>
    <t>055M  :761485:90:------:--</t>
  </si>
  <si>
    <t>21:0973:000485</t>
  </si>
  <si>
    <t>15.04</t>
  </si>
  <si>
    <t>055M  :761486:00:------:--</t>
  </si>
  <si>
    <t>21:0973:000486</t>
  </si>
  <si>
    <t>21:0113:000412</t>
  </si>
  <si>
    <t>21:0113:000412:0001:0001:00</t>
  </si>
  <si>
    <t>39.38</t>
  </si>
  <si>
    <t>055M  :761487:00:------:--</t>
  </si>
  <si>
    <t>21:0973:000487</t>
  </si>
  <si>
    <t>21:0113:000413</t>
  </si>
  <si>
    <t>21:0113:000413:0001:0001:00</t>
  </si>
  <si>
    <t>39.69</t>
  </si>
  <si>
    <t>055M  :761488:00:------:--</t>
  </si>
  <si>
    <t>21:0973:000488</t>
  </si>
  <si>
    <t>21:0113:000414</t>
  </si>
  <si>
    <t>21:0113:000414:0001:0001:00</t>
  </si>
  <si>
    <t>055M  :761489:00:------:--</t>
  </si>
  <si>
    <t>21:0973:000489</t>
  </si>
  <si>
    <t>21:0113:000415</t>
  </si>
  <si>
    <t>21:0113:000415:0001:0001:00</t>
  </si>
  <si>
    <t>055M  :761490:10:------:--</t>
  </si>
  <si>
    <t>21:0973:000490</t>
  </si>
  <si>
    <t>21:0113:000416:0001:0001:01</t>
  </si>
  <si>
    <t>055M  :761491:20:761490:10</t>
  </si>
  <si>
    <t>21:0973:000491</t>
  </si>
  <si>
    <t>21:0113:000416:0002:0001:00</t>
  </si>
  <si>
    <t>055M  :761492:00:------:--</t>
  </si>
  <si>
    <t>21:0973:000492</t>
  </si>
  <si>
    <t>21:0113:000417</t>
  </si>
  <si>
    <t>21:0113:000417:0001:0001:00</t>
  </si>
  <si>
    <t>53.32</t>
  </si>
  <si>
    <t>055M  :761493:00:------:--</t>
  </si>
  <si>
    <t>21:0973:000493</t>
  </si>
  <si>
    <t>21:0113:000418</t>
  </si>
  <si>
    <t>21:0113:000418:0001:0001:00</t>
  </si>
  <si>
    <t>055M  :761494:00:------:--</t>
  </si>
  <si>
    <t>21:0973:000494</t>
  </si>
  <si>
    <t>21:0113:000419</t>
  </si>
  <si>
    <t>21:0113:000419:0001:0001:00</t>
  </si>
  <si>
    <t>35.88</t>
  </si>
  <si>
    <t>055M  :761495:00:------:--</t>
  </si>
  <si>
    <t>21:0973:000495</t>
  </si>
  <si>
    <t>21:0113:000420</t>
  </si>
  <si>
    <t>21:0113:000420:0001:0001:00</t>
  </si>
  <si>
    <t>77.9</t>
  </si>
  <si>
    <t>055M  :761496:00:------:--</t>
  </si>
  <si>
    <t>21:0973:000496</t>
  </si>
  <si>
    <t>21:0113:000421</t>
  </si>
  <si>
    <t>21:0113:000421:0001:0001:00</t>
  </si>
  <si>
    <t>52.7</t>
  </si>
  <si>
    <t>055M  :761497:00:------:--</t>
  </si>
  <si>
    <t>21:0973:000497</t>
  </si>
  <si>
    <t>21:0113:000422</t>
  </si>
  <si>
    <t>21:0113:000422:0001:0001:00</t>
  </si>
  <si>
    <t>93.7</t>
  </si>
  <si>
    <t>35.92</t>
  </si>
  <si>
    <t>055M  :761498:00:------:--</t>
  </si>
  <si>
    <t>21:0973:000498</t>
  </si>
  <si>
    <t>21:0113:000423</t>
  </si>
  <si>
    <t>21:0113:000423:0001:0001:00</t>
  </si>
  <si>
    <t>055M  :761499:00:------:--</t>
  </si>
  <si>
    <t>21:0973:000499</t>
  </si>
  <si>
    <t>21:0113:000424</t>
  </si>
  <si>
    <t>21:0113:000424:0001:0001:00</t>
  </si>
  <si>
    <t>41.94</t>
  </si>
  <si>
    <t>055M  :761500:00:------:--</t>
  </si>
  <si>
    <t>21:0973:000500</t>
  </si>
  <si>
    <t>21:0113:000425</t>
  </si>
  <si>
    <t>21:0113:000425:0001:0001:00</t>
  </si>
  <si>
    <t>31.52</t>
  </si>
  <si>
    <t>055M  :761501:80:761516:00</t>
  </si>
  <si>
    <t>21:0973:000501</t>
  </si>
  <si>
    <t>21:0113:000439</t>
  </si>
  <si>
    <t>21:0113:000439:0001:0001:02</t>
  </si>
  <si>
    <t>055M  :761502:00:------:--</t>
  </si>
  <si>
    <t>21:0973:000502</t>
  </si>
  <si>
    <t>21:0113:000426</t>
  </si>
  <si>
    <t>21:0113:000426:0001:0001:00</t>
  </si>
  <si>
    <t>055M  :761503:00:------:--</t>
  </si>
  <si>
    <t>21:0973:000503</t>
  </si>
  <si>
    <t>21:0113:000427</t>
  </si>
  <si>
    <t>21:0113:000427:0001:0001:00</t>
  </si>
  <si>
    <t>32.16</t>
  </si>
  <si>
    <t>055M  :761504:00:------:--</t>
  </si>
  <si>
    <t>21:0973:000504</t>
  </si>
  <si>
    <t>21:0113:000428</t>
  </si>
  <si>
    <t>21:0113:000428:0001:0001:00</t>
  </si>
  <si>
    <t>055M  :761505:00:------:--</t>
  </si>
  <si>
    <t>21:0973:000505</t>
  </si>
  <si>
    <t>21:0113:000429</t>
  </si>
  <si>
    <t>21:0113:000429:0001:0001:00</t>
  </si>
  <si>
    <t>43.89</t>
  </si>
  <si>
    <t>055M  :761506:00:------:--</t>
  </si>
  <si>
    <t>21:0973:000506</t>
  </si>
  <si>
    <t>21:0113:000430</t>
  </si>
  <si>
    <t>21:0113:000430:0001:0001:00</t>
  </si>
  <si>
    <t>41.54</t>
  </si>
  <si>
    <t>055M  :761507:00:------:--</t>
  </si>
  <si>
    <t>21:0973:000507</t>
  </si>
  <si>
    <t>21:0113:000431</t>
  </si>
  <si>
    <t>21:0113:000431:0001:0001:00</t>
  </si>
  <si>
    <t>39.36</t>
  </si>
  <si>
    <t>055M  :761508:00:------:--</t>
  </si>
  <si>
    <t>21:0973:000508</t>
  </si>
  <si>
    <t>21:0113:000432</t>
  </si>
  <si>
    <t>21:0113:000432:0001:0001:00</t>
  </si>
  <si>
    <t>28.82</t>
  </si>
  <si>
    <t>055M  :761509:10:------:--</t>
  </si>
  <si>
    <t>21:0973:000509</t>
  </si>
  <si>
    <t>21:0113:000433</t>
  </si>
  <si>
    <t>21:0113:000433:0001:0001:00</t>
  </si>
  <si>
    <t>40.78</t>
  </si>
  <si>
    <t>055M  :761510:20:761509:10</t>
  </si>
  <si>
    <t>21:0973:000510</t>
  </si>
  <si>
    <t>21:0113:000433:0002:0001:00</t>
  </si>
  <si>
    <t>38.36</t>
  </si>
  <si>
    <t>055M  :761511:00:------:--</t>
  </si>
  <si>
    <t>21:0973:000511</t>
  </si>
  <si>
    <t>21:0113:000434</t>
  </si>
  <si>
    <t>21:0113:000434:0001:0001:00</t>
  </si>
  <si>
    <t>15.5</t>
  </si>
  <si>
    <t>055M  :761512:00:------:--</t>
  </si>
  <si>
    <t>21:0973:000512</t>
  </si>
  <si>
    <t>21:0113:000435</t>
  </si>
  <si>
    <t>21:0113:000435:0001:0001:00</t>
  </si>
  <si>
    <t>40.77</t>
  </si>
  <si>
    <t>055M  :761513:00:------:--</t>
  </si>
  <si>
    <t>21:0973:000513</t>
  </si>
  <si>
    <t>21:0113:000436</t>
  </si>
  <si>
    <t>21:0113:000436:0001:0001:00</t>
  </si>
  <si>
    <t>36.3</t>
  </si>
  <si>
    <t>055M  :761514:00:------:--</t>
  </si>
  <si>
    <t>21:0973:000514</t>
  </si>
  <si>
    <t>21:0113:000437</t>
  </si>
  <si>
    <t>21:0113:000437:0001:0001:00</t>
  </si>
  <si>
    <t>47.29</t>
  </si>
  <si>
    <t>055M  :761515:00:------:--</t>
  </si>
  <si>
    <t>21:0973:000515</t>
  </si>
  <si>
    <t>21:0113:000438</t>
  </si>
  <si>
    <t>21:0113:000438:0001:0001:00</t>
  </si>
  <si>
    <t>40.45</t>
  </si>
  <si>
    <t>055M  :761516:00:------:--</t>
  </si>
  <si>
    <t>21:0973:000516</t>
  </si>
  <si>
    <t>21:0113:000439:0001:0001:01</t>
  </si>
  <si>
    <t>25.96</t>
  </si>
  <si>
    <t>055M  :761517:00:------:--</t>
  </si>
  <si>
    <t>21:0973:000517</t>
  </si>
  <si>
    <t>21:0113:000440</t>
  </si>
  <si>
    <t>21:0113:000440:0001:0001:00</t>
  </si>
  <si>
    <t>055M  :761518:00:------:--</t>
  </si>
  <si>
    <t>21:0973:000518</t>
  </si>
  <si>
    <t>21:0113:000441</t>
  </si>
  <si>
    <t>21:0113:000441:0001:0001:00</t>
  </si>
  <si>
    <t>42.16</t>
  </si>
  <si>
    <t>055M  :761519:90:------:--</t>
  </si>
  <si>
    <t>21:0973:000519</t>
  </si>
  <si>
    <t>2.21</t>
  </si>
  <si>
    <t>20.01</t>
  </si>
  <si>
    <t>055M  :761520:00:------:--</t>
  </si>
  <si>
    <t>21:0973:000520</t>
  </si>
  <si>
    <t>21:0113:000442</t>
  </si>
  <si>
    <t>21:0113:000442:0001:0001:00</t>
  </si>
  <si>
    <t>32.07</t>
  </si>
  <si>
    <t>055M  :761521:80:761538:00</t>
  </si>
  <si>
    <t>21:0973:000521</t>
  </si>
  <si>
    <t>21:0113:000457</t>
  </si>
  <si>
    <t>21:0113:000457:0001:0001:02</t>
  </si>
  <si>
    <t>42.86</t>
  </si>
  <si>
    <t>055M  :761522:00:------:--</t>
  </si>
  <si>
    <t>21:0973:000522</t>
  </si>
  <si>
    <t>21:0113:000443</t>
  </si>
  <si>
    <t>21:0113:000443:0001:0001:00</t>
  </si>
  <si>
    <t>50.7</t>
  </si>
  <si>
    <t>055M  :761523:00:------:--</t>
  </si>
  <si>
    <t>21:0973:000523</t>
  </si>
  <si>
    <t>21:0113:000444</t>
  </si>
  <si>
    <t>21:0113:000444:0001:0001:00</t>
  </si>
  <si>
    <t>35.65</t>
  </si>
  <si>
    <t>055M  :761524:00:------:--</t>
  </si>
  <si>
    <t>21:0973:000524</t>
  </si>
  <si>
    <t>21:0113:000445</t>
  </si>
  <si>
    <t>21:0113:000445:0001:0001:00</t>
  </si>
  <si>
    <t>32.26</t>
  </si>
  <si>
    <t>055M  :761525:00:------:--</t>
  </si>
  <si>
    <t>21:0973:000525</t>
  </si>
  <si>
    <t>21:0113:000446</t>
  </si>
  <si>
    <t>21:0113:000446:0001:0001:00</t>
  </si>
  <si>
    <t>35.41</t>
  </si>
  <si>
    <t>055M  :761526:00:------:--</t>
  </si>
  <si>
    <t>21:0973:000526</t>
  </si>
  <si>
    <t>21:0113:000447</t>
  </si>
  <si>
    <t>21:0113:000447:0001:0001:00</t>
  </si>
  <si>
    <t>27.52</t>
  </si>
  <si>
    <t>055M  :761527:00:------:--</t>
  </si>
  <si>
    <t>21:0973:000527</t>
  </si>
  <si>
    <t>21:0113:000448</t>
  </si>
  <si>
    <t>21:0113:000448:0001:0001:00</t>
  </si>
  <si>
    <t>19.01</t>
  </si>
  <si>
    <t>055M  :761528:90:------:--</t>
  </si>
  <si>
    <t>21:0973:000528</t>
  </si>
  <si>
    <t>5200</t>
  </si>
  <si>
    <t>18.17</t>
  </si>
  <si>
    <t>055M  :761529:00:------:--</t>
  </si>
  <si>
    <t>21:0973:000529</t>
  </si>
  <si>
    <t>21:0113:000449</t>
  </si>
  <si>
    <t>21:0113:000449:0001:0001:00</t>
  </si>
  <si>
    <t>39.57</t>
  </si>
  <si>
    <t>055M  :761530:00:------:--</t>
  </si>
  <si>
    <t>21:0973:000530</t>
  </si>
  <si>
    <t>21:0113:000450</t>
  </si>
  <si>
    <t>21:0113:000450:0001:0001:00</t>
  </si>
  <si>
    <t>24.81</t>
  </si>
  <si>
    <t>055M  :761531:00:------:--</t>
  </si>
  <si>
    <t>21:0973:000531</t>
  </si>
  <si>
    <t>21:0113:000451</t>
  </si>
  <si>
    <t>21:0113:000451:0001:0001:00</t>
  </si>
  <si>
    <t>0.56</t>
  </si>
  <si>
    <t>18.9</t>
  </si>
  <si>
    <t>055M  :761532:00:------:--</t>
  </si>
  <si>
    <t>21:0973:000532</t>
  </si>
  <si>
    <t>21:0113:000452</t>
  </si>
  <si>
    <t>21:0113:000452:0001:0001:00</t>
  </si>
  <si>
    <t>48.31</t>
  </si>
  <si>
    <t>055M  :761533:10:------:--</t>
  </si>
  <si>
    <t>21:0973:000533</t>
  </si>
  <si>
    <t>21:0113:000453</t>
  </si>
  <si>
    <t>21:0113:000453:0001:0001:00</t>
  </si>
  <si>
    <t>21.49</t>
  </si>
  <si>
    <t>055M  :761534:20:761533:10</t>
  </si>
  <si>
    <t>21:0973:000534</t>
  </si>
  <si>
    <t>21:0113:000453:0002:0001:00</t>
  </si>
  <si>
    <t>23.79</t>
  </si>
  <si>
    <t>055M  :761535:00:------:--</t>
  </si>
  <si>
    <t>21:0973:000535</t>
  </si>
  <si>
    <t>21:0113:000454</t>
  </si>
  <si>
    <t>21:0113:000454:0001:0001:00</t>
  </si>
  <si>
    <t>35.17</t>
  </si>
  <si>
    <t>055M  :761536:00:------:--</t>
  </si>
  <si>
    <t>21:0973:000536</t>
  </si>
  <si>
    <t>21:0113:000455</t>
  </si>
  <si>
    <t>21:0113:000455:0001:0001:00</t>
  </si>
  <si>
    <t>055M  :761537:00:------:--</t>
  </si>
  <si>
    <t>21:0973:000537</t>
  </si>
  <si>
    <t>21:0113:000456</t>
  </si>
  <si>
    <t>21:0113:000456:0001:0001:00</t>
  </si>
  <si>
    <t>35.93</t>
  </si>
  <si>
    <t>055M  :761538:00:------:--</t>
  </si>
  <si>
    <t>21:0973:000538</t>
  </si>
  <si>
    <t>21:0113:000457:0001:0001:01</t>
  </si>
  <si>
    <t>42.6</t>
  </si>
  <si>
    <t>055M  :761539:00:------:--</t>
  </si>
  <si>
    <t>21:0973:000539</t>
  </si>
  <si>
    <t>21:0113:000458</t>
  </si>
  <si>
    <t>21:0113:000458:0001:0001:00</t>
  </si>
  <si>
    <t>055M  :761540:00:------:--</t>
  </si>
  <si>
    <t>21:0973:000540</t>
  </si>
  <si>
    <t>21:0113:000459</t>
  </si>
  <si>
    <t>21:0113:000459:0001:0001:00</t>
  </si>
  <si>
    <t>37.75</t>
  </si>
  <si>
    <t>055M  :761541:80:761552:00</t>
  </si>
  <si>
    <t>21:0973:000541</t>
  </si>
  <si>
    <t>21:0113:000469</t>
  </si>
  <si>
    <t>21:0113:000469:0001:0001:02</t>
  </si>
  <si>
    <t>30.24</t>
  </si>
  <si>
    <t>055M  :761542:00:------:--</t>
  </si>
  <si>
    <t>21:0973:000542</t>
  </si>
  <si>
    <t>21:0113:000460</t>
  </si>
  <si>
    <t>21:0113:000460:0001:0001:00</t>
  </si>
  <si>
    <t>055M  :761543:00:------:--</t>
  </si>
  <si>
    <t>21:0973:000543</t>
  </si>
  <si>
    <t>21:0113:000461</t>
  </si>
  <si>
    <t>21:0113:000461:0001:0001:00</t>
  </si>
  <si>
    <t>055M  :761544:00:------:--</t>
  </si>
  <si>
    <t>21:0973:000544</t>
  </si>
  <si>
    <t>21:0113:000462</t>
  </si>
  <si>
    <t>21:0113:000462:0001:0001:00</t>
  </si>
  <si>
    <t>055M  :761545:00:------:--</t>
  </si>
  <si>
    <t>21:0973:000545</t>
  </si>
  <si>
    <t>21:0113:000463</t>
  </si>
  <si>
    <t>21:0113:000463:0001:0001:00</t>
  </si>
  <si>
    <t>33.54</t>
  </si>
  <si>
    <t>055M  :761546:00:------:--</t>
  </si>
  <si>
    <t>21:0973:000546</t>
  </si>
  <si>
    <t>21:0113:000464</t>
  </si>
  <si>
    <t>21:0113:000464:0001:0001:00</t>
  </si>
  <si>
    <t>35.5</t>
  </si>
  <si>
    <t>055M  :761547:00:------:--</t>
  </si>
  <si>
    <t>21:0973:000547</t>
  </si>
  <si>
    <t>21:0113:000465</t>
  </si>
  <si>
    <t>21:0113:000465:0001:0001:00</t>
  </si>
  <si>
    <t>0.53</t>
  </si>
  <si>
    <t>44.24</t>
  </si>
  <si>
    <t>055M  :761548:00:------:--</t>
  </si>
  <si>
    <t>21:0973:000548</t>
  </si>
  <si>
    <t>21:0113:000466</t>
  </si>
  <si>
    <t>21:0113:000466:0001:0001:00</t>
  </si>
  <si>
    <t>22.86</t>
  </si>
  <si>
    <t>055M  :761549:10:------:--</t>
  </si>
  <si>
    <t>21:0973:000549</t>
  </si>
  <si>
    <t>21:0113:000467</t>
  </si>
  <si>
    <t>21:0113:000467:0001:0001:00</t>
  </si>
  <si>
    <t>32.61</t>
  </si>
  <si>
    <t>055M  :761550:20:761549:10</t>
  </si>
  <si>
    <t>21:0973:000550</t>
  </si>
  <si>
    <t>21:0113:000467:0002:0001:00</t>
  </si>
  <si>
    <t>055M  :761551:00:------:--</t>
  </si>
  <si>
    <t>21:0973:000551</t>
  </si>
  <si>
    <t>21:0113:000468</t>
  </si>
  <si>
    <t>21:0113:000468:0001:0001:00</t>
  </si>
  <si>
    <t>5.26</t>
  </si>
  <si>
    <t>055M  :761552:00:------:--</t>
  </si>
  <si>
    <t>21:0973:000552</t>
  </si>
  <si>
    <t>21:0113:000469:0001:0001:01</t>
  </si>
  <si>
    <t>28.49</t>
  </si>
  <si>
    <t>055M  :761553:00:------:--</t>
  </si>
  <si>
    <t>21:0973:000553</t>
  </si>
  <si>
    <t>21:0113:000470</t>
  </si>
  <si>
    <t>21:0113:000470:0001:0001:00</t>
  </si>
  <si>
    <t>38.56</t>
  </si>
  <si>
    <t>055M  :761554:00:------:--</t>
  </si>
  <si>
    <t>21:0973:000554</t>
  </si>
  <si>
    <t>21:0113:000471</t>
  </si>
  <si>
    <t>21:0113:000471:0001:0001:00</t>
  </si>
  <si>
    <t>055M  :761555:00:------:--</t>
  </si>
  <si>
    <t>21:0973:000555</t>
  </si>
  <si>
    <t>21:0113:000472</t>
  </si>
  <si>
    <t>21:0113:000472:0001:0001:00</t>
  </si>
  <si>
    <t>42.7</t>
  </si>
  <si>
    <t>055M  :761556:00:------:--</t>
  </si>
  <si>
    <t>21:0973:000556</t>
  </si>
  <si>
    <t>21:0113:000473</t>
  </si>
  <si>
    <t>21:0113:000473:0001:0001:00</t>
  </si>
  <si>
    <t>055M  :761557:00:------:--</t>
  </si>
  <si>
    <t>21:0973:000557</t>
  </si>
  <si>
    <t>21:0113:000474</t>
  </si>
  <si>
    <t>21:0113:000474:0001:0001:00</t>
  </si>
  <si>
    <t>055M  :761558:00:------:--</t>
  </si>
  <si>
    <t>21:0973:000558</t>
  </si>
  <si>
    <t>21:0113:000475</t>
  </si>
  <si>
    <t>21:0113:000475:0001:0001:00</t>
  </si>
  <si>
    <t>34.82</t>
  </si>
  <si>
    <t>055M  :761559:90:------:--</t>
  </si>
  <si>
    <t>21:0973:000559</t>
  </si>
  <si>
    <t>2.05</t>
  </si>
  <si>
    <t>055M  :761560:00:------:--</t>
  </si>
  <si>
    <t>21:0973:000560</t>
  </si>
  <si>
    <t>21:0113:000476</t>
  </si>
  <si>
    <t>21:0113:000476:0001:0001:00</t>
  </si>
  <si>
    <t>35.87</t>
  </si>
  <si>
    <t>055M  :761561:80:761570:00</t>
  </si>
  <si>
    <t>21:0973:000561</t>
  </si>
  <si>
    <t>21:0113:000483</t>
  </si>
  <si>
    <t>21:0113:000483:0001:0001:02</t>
  </si>
  <si>
    <t>320</t>
  </si>
  <si>
    <t>36.11</t>
  </si>
  <si>
    <t>055M  :761562:00:------:--</t>
  </si>
  <si>
    <t>21:0973:000562</t>
  </si>
  <si>
    <t>21:0113:000477</t>
  </si>
  <si>
    <t>21:0113:000477:0001:0001:00</t>
  </si>
  <si>
    <t>33.01</t>
  </si>
  <si>
    <t>055M  :761563:10:------:--</t>
  </si>
  <si>
    <t>21:0973:000563</t>
  </si>
  <si>
    <t>21:0113:000478</t>
  </si>
  <si>
    <t>21:0113:000478:0001:0001:00</t>
  </si>
  <si>
    <t>055M  :761564:20:761563:10</t>
  </si>
  <si>
    <t>21:0973:000564</t>
  </si>
  <si>
    <t>21:0113:000478:0002:0001:00</t>
  </si>
  <si>
    <t>31.44</t>
  </si>
  <si>
    <t>055M  :761565:00:------:--</t>
  </si>
  <si>
    <t>21:0973:000565</t>
  </si>
  <si>
    <t>21:0113:000479</t>
  </si>
  <si>
    <t>21:0113:000479:0001:0001:00</t>
  </si>
  <si>
    <t>055M  :761566:00:------:--</t>
  </si>
  <si>
    <t>21:0973:000566</t>
  </si>
  <si>
    <t>21:0113:000480</t>
  </si>
  <si>
    <t>21:0113:000480:0001:0001:00</t>
  </si>
  <si>
    <t>34.48</t>
  </si>
  <si>
    <t>055M  :761567:00:------:--</t>
  </si>
  <si>
    <t>21:0973:000567</t>
  </si>
  <si>
    <t>21:0113:000481</t>
  </si>
  <si>
    <t>21:0113:000481:0001:0001:00</t>
  </si>
  <si>
    <t>56.8</t>
  </si>
  <si>
    <t>26.63</t>
  </si>
  <si>
    <t>055M  :761568:00:------:--</t>
  </si>
  <si>
    <t>21:0973:000568</t>
  </si>
  <si>
    <t>21:0113:000482</t>
  </si>
  <si>
    <t>21:0113:000482:0001:0001:00</t>
  </si>
  <si>
    <t>32.34</t>
  </si>
  <si>
    <t>055M  :761569:90:------:--</t>
  </si>
  <si>
    <t>21:0973:000569</t>
  </si>
  <si>
    <t>19.8</t>
  </si>
  <si>
    <t>055M  :761570:00:------:--</t>
  </si>
  <si>
    <t>21:0973:000570</t>
  </si>
  <si>
    <t>21:0113:000483:0001:0001:01</t>
  </si>
  <si>
    <t>41.74</t>
  </si>
  <si>
    <t>055M  :761571:00:------:--</t>
  </si>
  <si>
    <t>21:0973:000571</t>
  </si>
  <si>
    <t>21:0113:000484</t>
  </si>
  <si>
    <t>21:0113:000484:0001:0001:00</t>
  </si>
  <si>
    <t>75.8</t>
  </si>
  <si>
    <t>31.94</t>
  </si>
  <si>
    <t>055M  :761572:00:------:--</t>
  </si>
  <si>
    <t>21:0973:000572</t>
  </si>
  <si>
    <t>21:0113:000485</t>
  </si>
  <si>
    <t>21:0113:000485:0001:0001:00</t>
  </si>
  <si>
    <t>055M  :761573:00:------:--</t>
  </si>
  <si>
    <t>21:0973:000573</t>
  </si>
  <si>
    <t>21:0113:000486</t>
  </si>
  <si>
    <t>21:0113:000486:0001:0001:00</t>
  </si>
  <si>
    <t>29.24</t>
  </si>
  <si>
    <t>055M  :761574:00:------:--</t>
  </si>
  <si>
    <t>21:0973:000574</t>
  </si>
  <si>
    <t>21:0113:000487</t>
  </si>
  <si>
    <t>21:0113:000487:0001:0001:00</t>
  </si>
  <si>
    <t>32.02</t>
  </si>
  <si>
    <t>055M  :761575:00:------:--</t>
  </si>
  <si>
    <t>21:0973:000575</t>
  </si>
  <si>
    <t>21:0113:000488</t>
  </si>
  <si>
    <t>21:0113:000488:0001:0001:00</t>
  </si>
  <si>
    <t>055M  :761576:00:------:--</t>
  </si>
  <si>
    <t>21:0973:000576</t>
  </si>
  <si>
    <t>21:0113:000489</t>
  </si>
  <si>
    <t>21:0113:000489:0001:0001:00</t>
  </si>
  <si>
    <t>27.08</t>
  </si>
  <si>
    <t>055M  :761577:00:------:--</t>
  </si>
  <si>
    <t>21:0973:000577</t>
  </si>
  <si>
    <t>21:0113:000490</t>
  </si>
  <si>
    <t>21:0113:000490:0001:0001:00</t>
  </si>
  <si>
    <t>0.76</t>
  </si>
  <si>
    <t>32.49</t>
  </si>
  <si>
    <t>055M  :761578:00:------:--</t>
  </si>
  <si>
    <t>21:0973:000578</t>
  </si>
  <si>
    <t>21:0113:000491</t>
  </si>
  <si>
    <t>21:0113:000491:0001:0001:00</t>
  </si>
  <si>
    <t>57.4</t>
  </si>
  <si>
    <t>33.79</t>
  </si>
  <si>
    <t>055M  :761579:00:------:--</t>
  </si>
  <si>
    <t>21:0973:000579</t>
  </si>
  <si>
    <t>21:0113:000492</t>
  </si>
  <si>
    <t>21:0113:000492:0001:0001:00</t>
  </si>
  <si>
    <t>35.52</t>
  </si>
  <si>
    <t>055M  :761580:00:------:--</t>
  </si>
  <si>
    <t>21:0973:000580</t>
  </si>
  <si>
    <t>21:0113:000493</t>
  </si>
  <si>
    <t>21:0113:000493:0001:0001:00</t>
  </si>
  <si>
    <t>055M  :761581:80:761598:00</t>
  </si>
  <si>
    <t>21:0973:000581</t>
  </si>
  <si>
    <t>21:0113:000508</t>
  </si>
  <si>
    <t>21:0113:000508:0001:0001:02</t>
  </si>
  <si>
    <t>21.86</t>
  </si>
  <si>
    <t>055M  :761582:00:------:--</t>
  </si>
  <si>
    <t>21:0973:000582</t>
  </si>
  <si>
    <t>21:0113:000494</t>
  </si>
  <si>
    <t>21:0113:000494:0001:0001:00</t>
  </si>
  <si>
    <t>43.26</t>
  </si>
  <si>
    <t>055M  :761583:00:------:--</t>
  </si>
  <si>
    <t>21:0973:000583</t>
  </si>
  <si>
    <t>21:0113:000495</t>
  </si>
  <si>
    <t>21:0113:000495:0001:0001:00</t>
  </si>
  <si>
    <t>22.14</t>
  </si>
  <si>
    <t>055M  :761584:90:------:--</t>
  </si>
  <si>
    <t>21:0973:000584</t>
  </si>
  <si>
    <t>2.44</t>
  </si>
  <si>
    <t>6500</t>
  </si>
  <si>
    <t>18.93</t>
  </si>
  <si>
    <t>055M  :761585:10:------:--</t>
  </si>
  <si>
    <t>21:0973:000585</t>
  </si>
  <si>
    <t>21:0113:000496</t>
  </si>
  <si>
    <t>21:0113:000496:0001:0001:00</t>
  </si>
  <si>
    <t>30.52</t>
  </si>
  <si>
    <t>055M  :761586:20:761585:10</t>
  </si>
  <si>
    <t>21:0973:000586</t>
  </si>
  <si>
    <t>21:0113:000496:0002:0001:00</t>
  </si>
  <si>
    <t>055M  :761587:00:------:--</t>
  </si>
  <si>
    <t>21:0973:000587</t>
  </si>
  <si>
    <t>21:0113:000497</t>
  </si>
  <si>
    <t>21:0113:000497:0001:0001:00</t>
  </si>
  <si>
    <t>40.93</t>
  </si>
  <si>
    <t>055M  :761588:00:------:--</t>
  </si>
  <si>
    <t>21:0973:000588</t>
  </si>
  <si>
    <t>21:0113:000498</t>
  </si>
  <si>
    <t>21:0113:000498:0001:0001:00</t>
  </si>
  <si>
    <t>055M  :761589:00:------:--</t>
  </si>
  <si>
    <t>21:0973:000589</t>
  </si>
  <si>
    <t>21:0113:000499</t>
  </si>
  <si>
    <t>21:0113:000499:0001:0001:00</t>
  </si>
  <si>
    <t>40.89</t>
  </si>
  <si>
    <t>055M  :761590:00:------:--</t>
  </si>
  <si>
    <t>21:0973:000590</t>
  </si>
  <si>
    <t>21:0113:000500</t>
  </si>
  <si>
    <t>21:0113:000500:0001:0001:00</t>
  </si>
  <si>
    <t>39.45</t>
  </si>
  <si>
    <t>055M  :761591:00:------:--</t>
  </si>
  <si>
    <t>21:0973:000591</t>
  </si>
  <si>
    <t>21:0113:000501</t>
  </si>
  <si>
    <t>21:0113:000501:0001:0001:00</t>
  </si>
  <si>
    <t>29.54</t>
  </si>
  <si>
    <t>055M  :761592:00:------:--</t>
  </si>
  <si>
    <t>21:0973:000592</t>
  </si>
  <si>
    <t>21:0113:000502</t>
  </si>
  <si>
    <t>21:0113:000502:0001:0001:00</t>
  </si>
  <si>
    <t>38.14</t>
  </si>
  <si>
    <t>055M  :761593:00:------:--</t>
  </si>
  <si>
    <t>21:0973:000593</t>
  </si>
  <si>
    <t>21:0113:000503</t>
  </si>
  <si>
    <t>21:0113:000503:0001:0001:00</t>
  </si>
  <si>
    <t>30.2</t>
  </si>
  <si>
    <t>055M  :761594:00:------:--</t>
  </si>
  <si>
    <t>21:0973:000594</t>
  </si>
  <si>
    <t>21:0113:000504</t>
  </si>
  <si>
    <t>21:0113:000504:0001:0001:00</t>
  </si>
  <si>
    <t>46.55</t>
  </si>
  <si>
    <t>055M  :761595:00:------:--</t>
  </si>
  <si>
    <t>21:0973:000595</t>
  </si>
  <si>
    <t>21:0113:000505</t>
  </si>
  <si>
    <t>21:0113:000505:0001:0001:00</t>
  </si>
  <si>
    <t>055M  :761596:00:------:--</t>
  </si>
  <si>
    <t>21:0973:000596</t>
  </si>
  <si>
    <t>21:0113:000506</t>
  </si>
  <si>
    <t>21:0113:000506:0001:0001:00</t>
  </si>
  <si>
    <t>34.4</t>
  </si>
  <si>
    <t>055M  :761597:00:------:--</t>
  </si>
  <si>
    <t>21:0973:000597</t>
  </si>
  <si>
    <t>21:0113:000507</t>
  </si>
  <si>
    <t>21:0113:000507:0001:0001:00</t>
  </si>
  <si>
    <t>055M  :761598:00:------:--</t>
  </si>
  <si>
    <t>21:0973:000598</t>
  </si>
  <si>
    <t>21:0113:000508:0001:0001:01</t>
  </si>
  <si>
    <t>19.19</t>
  </si>
  <si>
    <t>055M  :761599:00:------:--</t>
  </si>
  <si>
    <t>21:0973:000599</t>
  </si>
  <si>
    <t>21:0113:000509</t>
  </si>
  <si>
    <t>21:0113:000509:0001:0001:00</t>
  </si>
  <si>
    <t>055M  :761600:00:------:--</t>
  </si>
  <si>
    <t>21:0973:000600</t>
  </si>
  <si>
    <t>21:0113:000510</t>
  </si>
  <si>
    <t>21:0113:000510:0001:0001:00</t>
  </si>
  <si>
    <t>055M  :761601:80:761618:00</t>
  </si>
  <si>
    <t>21:0973:000601</t>
  </si>
  <si>
    <t>21:0113:000525</t>
  </si>
  <si>
    <t>21:0113:000525:0001:0001:02</t>
  </si>
  <si>
    <t>22.27</t>
  </si>
  <si>
    <t>055M  :761602:00:------:--</t>
  </si>
  <si>
    <t>21:0973:000602</t>
  </si>
  <si>
    <t>21:0113:000511</t>
  </si>
  <si>
    <t>21:0113:000511:0001:0001:00</t>
  </si>
  <si>
    <t>0.24</t>
  </si>
  <si>
    <t>22.76</t>
  </si>
  <si>
    <t>055M  :761603:00:------:--</t>
  </si>
  <si>
    <t>21:0973:000603</t>
  </si>
  <si>
    <t>21:0113:000512</t>
  </si>
  <si>
    <t>21:0113:000512:0001:0001:00</t>
  </si>
  <si>
    <t>44.41</t>
  </si>
  <si>
    <t>055M  :761604:00:------:--</t>
  </si>
  <si>
    <t>21:0973:000604</t>
  </si>
  <si>
    <t>21:0113:000513</t>
  </si>
  <si>
    <t>21:0113:000513:0001:0001:00</t>
  </si>
  <si>
    <t>055M  :761605:00:------:--</t>
  </si>
  <si>
    <t>21:0973:000605</t>
  </si>
  <si>
    <t>21:0113:000514</t>
  </si>
  <si>
    <t>21:0113:000514:0001:0001:00</t>
  </si>
  <si>
    <t>29.08</t>
  </si>
  <si>
    <t>055M  :761606:00:------:--</t>
  </si>
  <si>
    <t>21:0973:000606</t>
  </si>
  <si>
    <t>21:0113:000515</t>
  </si>
  <si>
    <t>21:0113:000515:0001:0001:00</t>
  </si>
  <si>
    <t>56.46</t>
  </si>
  <si>
    <t>055M  :761607:90:------:--</t>
  </si>
  <si>
    <t>21:0973:000607</t>
  </si>
  <si>
    <t>2.03</t>
  </si>
  <si>
    <t>22.45</t>
  </si>
  <si>
    <t>055M  :761608:10:------:--</t>
  </si>
  <si>
    <t>21:0973:000608</t>
  </si>
  <si>
    <t>21:0113:000516</t>
  </si>
  <si>
    <t>21:0113:000516:0001:0001:00</t>
  </si>
  <si>
    <t>33.47</t>
  </si>
  <si>
    <t>055M  :761609:20:761608:10</t>
  </si>
  <si>
    <t>21:0973:000609</t>
  </si>
  <si>
    <t>21:0113:000516:0002:0001:00</t>
  </si>
  <si>
    <t>31.28</t>
  </si>
  <si>
    <t>055M  :761610:00:------:--</t>
  </si>
  <si>
    <t>21:0973:000610</t>
  </si>
  <si>
    <t>21:0113:000517</t>
  </si>
  <si>
    <t>21:0113:000517:0001:0001:00</t>
  </si>
  <si>
    <t>41.3</t>
  </si>
  <si>
    <t>055M  :761611:00:------:--</t>
  </si>
  <si>
    <t>21:0973:000611</t>
  </si>
  <si>
    <t>21:0113:000518</t>
  </si>
  <si>
    <t>21:0113:000518:0001:0001:00</t>
  </si>
  <si>
    <t>39.82</t>
  </si>
  <si>
    <t>055M  :761612:00:------:--</t>
  </si>
  <si>
    <t>21:0973:000612</t>
  </si>
  <si>
    <t>21:0113:000519</t>
  </si>
  <si>
    <t>21:0113:000519:0001:0001:00</t>
  </si>
  <si>
    <t>38.13</t>
  </si>
  <si>
    <t>055M  :761613:00:------:--</t>
  </si>
  <si>
    <t>21:0973:000613</t>
  </si>
  <si>
    <t>21:0113:000520</t>
  </si>
  <si>
    <t>21:0113:000520:0001:0001:00</t>
  </si>
  <si>
    <t>38.64</t>
  </si>
  <si>
    <t>055M  :761614:00:------:--</t>
  </si>
  <si>
    <t>21:0973:000614</t>
  </si>
  <si>
    <t>21:0113:000521</t>
  </si>
  <si>
    <t>21:0113:000521:0001:0001:00</t>
  </si>
  <si>
    <t>35.74</t>
  </si>
  <si>
    <t>055M  :761615:00:------:--</t>
  </si>
  <si>
    <t>21:0973:000615</t>
  </si>
  <si>
    <t>21:0113:000522</t>
  </si>
  <si>
    <t>21:0113:000522:0001:0001:00</t>
  </si>
  <si>
    <t>18.99</t>
  </si>
  <si>
    <t>055M  :761616:00:------:--</t>
  </si>
  <si>
    <t>21:0973:000616</t>
  </si>
  <si>
    <t>21:0113:000523</t>
  </si>
  <si>
    <t>21:0113:000523:0001:0001:00</t>
  </si>
  <si>
    <t>30.81</t>
  </si>
  <si>
    <t>055M  :761617:00:------:--</t>
  </si>
  <si>
    <t>21:0973:000617</t>
  </si>
  <si>
    <t>21:0113:000524</t>
  </si>
  <si>
    <t>21:0113:000524:0001:0001:00</t>
  </si>
  <si>
    <t>36.93</t>
  </si>
  <si>
    <t>055M  :761618:00:------:--</t>
  </si>
  <si>
    <t>21:0973:000618</t>
  </si>
  <si>
    <t>21:0113:000525:0001:0001:01</t>
  </si>
  <si>
    <t>15.65</t>
  </si>
  <si>
    <t>055M  :761619:00:------:--</t>
  </si>
  <si>
    <t>21:0973:000619</t>
  </si>
  <si>
    <t>21:0113:000526</t>
  </si>
  <si>
    <t>21:0113:000526:0001:0001:00</t>
  </si>
  <si>
    <t>32.19</t>
  </si>
  <si>
    <t>055M  :761620:00:------:--</t>
  </si>
  <si>
    <t>21:0973:000620</t>
  </si>
  <si>
    <t>21:0113:000527</t>
  </si>
  <si>
    <t>21:0113:000527:0001:0001:00</t>
  </si>
  <si>
    <t>055M  :761621:80:761640:00</t>
  </si>
  <si>
    <t>21:0973:000621</t>
  </si>
  <si>
    <t>21:0113:000544</t>
  </si>
  <si>
    <t>21:0113:000544:0001:0001:02</t>
  </si>
  <si>
    <t>27.51</t>
  </si>
  <si>
    <t>055M  :761622:00:------:--</t>
  </si>
  <si>
    <t>21:0973:000622</t>
  </si>
  <si>
    <t>21:0113:000528</t>
  </si>
  <si>
    <t>21:0113:000528:0001:0001:00</t>
  </si>
  <si>
    <t>46.61</t>
  </si>
  <si>
    <t>055M  :761623:00:------:--</t>
  </si>
  <si>
    <t>21:0973:000623</t>
  </si>
  <si>
    <t>21:0113:000529</t>
  </si>
  <si>
    <t>21:0113:000529:0001:0001:00</t>
  </si>
  <si>
    <t>31.55</t>
  </si>
  <si>
    <t>055M  :761624:00:------:--</t>
  </si>
  <si>
    <t>21:0973:000624</t>
  </si>
  <si>
    <t>21:0113:000530</t>
  </si>
  <si>
    <t>21:0113:000530:0001:0001:00</t>
  </si>
  <si>
    <t>39.39</t>
  </si>
  <si>
    <t>055M  :761625:00:------:--</t>
  </si>
  <si>
    <t>21:0973:000625</t>
  </si>
  <si>
    <t>21:0113:000531</t>
  </si>
  <si>
    <t>21:0113:000531:0001:0001:00</t>
  </si>
  <si>
    <t>35.61</t>
  </si>
  <si>
    <t>055M  :761626:00:------:--</t>
  </si>
  <si>
    <t>21:0973:000626</t>
  </si>
  <si>
    <t>21:0113:000532</t>
  </si>
  <si>
    <t>21:0113:000532:0001:0001:00</t>
  </si>
  <si>
    <t>41.33</t>
  </si>
  <si>
    <t>055M  :761627:00:------:--</t>
  </si>
  <si>
    <t>21:0973:000627</t>
  </si>
  <si>
    <t>21:0113:000533</t>
  </si>
  <si>
    <t>21:0113:000533:0001:0001:00</t>
  </si>
  <si>
    <t>37.06</t>
  </si>
  <si>
    <t>055M  :761628:00:------:--</t>
  </si>
  <si>
    <t>21:0973:000628</t>
  </si>
  <si>
    <t>21:0113:000534</t>
  </si>
  <si>
    <t>21:0113:000534:0001:0001:00</t>
  </si>
  <si>
    <t>055M  :761629:90:------:--</t>
  </si>
  <si>
    <t>21:0973:000629</t>
  </si>
  <si>
    <t>13.45</t>
  </si>
  <si>
    <t>055M  :761630:00:------:--</t>
  </si>
  <si>
    <t>21:0973:000630</t>
  </si>
  <si>
    <t>21:0113:000535</t>
  </si>
  <si>
    <t>21:0113:000535:0001:0001:00</t>
  </si>
  <si>
    <t>37.25</t>
  </si>
  <si>
    <t>055M  :761631:00:------:--</t>
  </si>
  <si>
    <t>21:0973:000631</t>
  </si>
  <si>
    <t>21:0113:000536</t>
  </si>
  <si>
    <t>21:0113:000536:0001:0001:00</t>
  </si>
  <si>
    <t>35.37</t>
  </si>
  <si>
    <t>055M  :761632:00:------:--</t>
  </si>
  <si>
    <t>21:0973:000632</t>
  </si>
  <si>
    <t>21:0113:000537</t>
  </si>
  <si>
    <t>21:0113:000537:0001:0001:00</t>
  </si>
  <si>
    <t>29.91</t>
  </si>
  <si>
    <t>055M  :761633:10:------:--</t>
  </si>
  <si>
    <t>21:0973:000633</t>
  </si>
  <si>
    <t>21:0113:000538</t>
  </si>
  <si>
    <t>21:0113:000538:0001:0001:00</t>
  </si>
  <si>
    <t>34.25</t>
  </si>
  <si>
    <t>055M  :761634:20:761633:10</t>
  </si>
  <si>
    <t>21:0973:000634</t>
  </si>
  <si>
    <t>21:0113:000538:0002:0001:00</t>
  </si>
  <si>
    <t>055M  :761635:00:------:--</t>
  </si>
  <si>
    <t>21:0973:000635</t>
  </si>
  <si>
    <t>21:0113:000539</t>
  </si>
  <si>
    <t>21:0113:000539:0001:0001:00</t>
  </si>
  <si>
    <t>055M  :761636:00:------:--</t>
  </si>
  <si>
    <t>21:0973:000636</t>
  </si>
  <si>
    <t>21:0113:000540</t>
  </si>
  <si>
    <t>21:0113:000540:0001:0001:00</t>
  </si>
  <si>
    <t>35.89</t>
  </si>
  <si>
    <t>055M  :761637:00:------:--</t>
  </si>
  <si>
    <t>21:0973:000637</t>
  </si>
  <si>
    <t>21:0113:000541</t>
  </si>
  <si>
    <t>21:0113:000541:0001:0001:00</t>
  </si>
  <si>
    <t>37.11</t>
  </si>
  <si>
    <t>055M  :761638:00:------:--</t>
  </si>
  <si>
    <t>21:0973:000638</t>
  </si>
  <si>
    <t>21:0113:000542</t>
  </si>
  <si>
    <t>21:0113:000542:0001:0001:00</t>
  </si>
  <si>
    <t>38.53</t>
  </si>
  <si>
    <t>055M  :761639:00:------:--</t>
  </si>
  <si>
    <t>21:0973:000639</t>
  </si>
  <si>
    <t>21:0113:000543</t>
  </si>
  <si>
    <t>21:0113:000543:0001:0001:00</t>
  </si>
  <si>
    <t>37.76</t>
  </si>
  <si>
    <t>055M  :761640:00:------:--</t>
  </si>
  <si>
    <t>21:0973:000640</t>
  </si>
  <si>
    <t>21:0113:000544:0001:0001:01</t>
  </si>
  <si>
    <t>26.19</t>
  </si>
  <si>
    <t>055M  :761641:80:761658:00</t>
  </si>
  <si>
    <t>21:0973:000641</t>
  </si>
  <si>
    <t>21:0113:000559</t>
  </si>
  <si>
    <t>21:0113:000559:0001:0001:02</t>
  </si>
  <si>
    <t>22.33</t>
  </si>
  <si>
    <t>055M  :761642:00:------:--</t>
  </si>
  <si>
    <t>21:0973:000642</t>
  </si>
  <si>
    <t>21:0113:000545</t>
  </si>
  <si>
    <t>21:0113:000545:0001:0001:00</t>
  </si>
  <si>
    <t>38.34</t>
  </si>
  <si>
    <t>055M  :761643:00:------:--</t>
  </si>
  <si>
    <t>21:0973:000643</t>
  </si>
  <si>
    <t>21:0113:000546</t>
  </si>
  <si>
    <t>21:0113:000546:0001:0001:00</t>
  </si>
  <si>
    <t>38.66</t>
  </si>
  <si>
    <t>055M  :761644:10:------:--</t>
  </si>
  <si>
    <t>21:0973:000644</t>
  </si>
  <si>
    <t>21:0113:000547</t>
  </si>
  <si>
    <t>21:0113:000547:0001:0001:00</t>
  </si>
  <si>
    <t>42.55</t>
  </si>
  <si>
    <t>055M  :761645:20:761644:10</t>
  </si>
  <si>
    <t>21:0973:000645</t>
  </si>
  <si>
    <t>21:0113:000547:0002:0001:00</t>
  </si>
  <si>
    <t>35.83</t>
  </si>
  <si>
    <t>055M  :761646:00:------:--</t>
  </si>
  <si>
    <t>21:0973:000646</t>
  </si>
  <si>
    <t>21:0113:000548</t>
  </si>
  <si>
    <t>21:0113:000548:0001:0001:00</t>
  </si>
  <si>
    <t>37.48</t>
  </si>
  <si>
    <t>055M  :761647:00:------:--</t>
  </si>
  <si>
    <t>21:0973:000647</t>
  </si>
  <si>
    <t>21:0113:000549</t>
  </si>
  <si>
    <t>21:0113:000549:0001:0001:00</t>
  </si>
  <si>
    <t>055M  :761648:00:------:--</t>
  </si>
  <si>
    <t>21:0973:000648</t>
  </si>
  <si>
    <t>21:0113:000550</t>
  </si>
  <si>
    <t>21:0113:000550:0001:0001:00</t>
  </si>
  <si>
    <t>46.41</t>
  </si>
  <si>
    <t>055M  :761649:00:------:--</t>
  </si>
  <si>
    <t>21:0973:000649</t>
  </si>
  <si>
    <t>21:0113:000551</t>
  </si>
  <si>
    <t>21:0113:000551:0001:0001:00</t>
  </si>
  <si>
    <t>52.81</t>
  </si>
  <si>
    <t>055M  :761650:00:------:--</t>
  </si>
  <si>
    <t>21:0973:000650</t>
  </si>
  <si>
    <t>21:0113:000552</t>
  </si>
  <si>
    <t>21:0113:000552:0001:0001:00</t>
  </si>
  <si>
    <t>450</t>
  </si>
  <si>
    <t>25.24</t>
  </si>
  <si>
    <t>055M  :761651:00:------:--</t>
  </si>
  <si>
    <t>21:0973:000651</t>
  </si>
  <si>
    <t>21:0113:000553</t>
  </si>
  <si>
    <t>21:0113:000553:0001:0001:00</t>
  </si>
  <si>
    <t>26.04</t>
  </si>
  <si>
    <t>055M  :761652:90:------:--</t>
  </si>
  <si>
    <t>21:0973:000652</t>
  </si>
  <si>
    <t>18.28</t>
  </si>
  <si>
    <t>055M  :761653:00:------:--</t>
  </si>
  <si>
    <t>21:0973:000653</t>
  </si>
  <si>
    <t>21:0113:000554</t>
  </si>
  <si>
    <t>21:0113:000554:0001:0001:00</t>
  </si>
  <si>
    <t>055M  :761654:00:------:--</t>
  </si>
  <si>
    <t>21:0973:000654</t>
  </si>
  <si>
    <t>21:0113:000555</t>
  </si>
  <si>
    <t>21:0113:000555:0001:0001:00</t>
  </si>
  <si>
    <t>36.74</t>
  </si>
  <si>
    <t>055M  :761655:00:------:--</t>
  </si>
  <si>
    <t>21:0973:000655</t>
  </si>
  <si>
    <t>21:0113:000556</t>
  </si>
  <si>
    <t>21:0113:000556:0001:0001:00</t>
  </si>
  <si>
    <t>055M  :761656:00:------:--</t>
  </si>
  <si>
    <t>21:0973:000656</t>
  </si>
  <si>
    <t>21:0113:000557</t>
  </si>
  <si>
    <t>21:0113:000557:0001:0001:00</t>
  </si>
  <si>
    <t>055M  :761657:00:------:--</t>
  </si>
  <si>
    <t>21:0973:000657</t>
  </si>
  <si>
    <t>21:0113:000558</t>
  </si>
  <si>
    <t>21:0113:000558:0001:0001:00</t>
  </si>
  <si>
    <t>41.17</t>
  </si>
  <si>
    <t>055M  :761658:00:------:--</t>
  </si>
  <si>
    <t>21:0973:000658</t>
  </si>
  <si>
    <t>21:0113:000559:0001:0001:01</t>
  </si>
  <si>
    <t>19.65</t>
  </si>
  <si>
    <t>055M  :761659:00:------:--</t>
  </si>
  <si>
    <t>21:0973:000659</t>
  </si>
  <si>
    <t>21:0113:000560</t>
  </si>
  <si>
    <t>21:0113:000560:0001:0001:00</t>
  </si>
  <si>
    <t>055M  :761660:00:------:--</t>
  </si>
  <si>
    <t>21:0973:000660</t>
  </si>
  <si>
    <t>21:0113:000561</t>
  </si>
  <si>
    <t>21:0113:000561:0001:0001:00</t>
  </si>
  <si>
    <t>43.16</t>
  </si>
  <si>
    <t>055M  :761661:80:761670:00</t>
  </si>
  <si>
    <t>21:0973:000661</t>
  </si>
  <si>
    <t>21:0113:000569</t>
  </si>
  <si>
    <t>21:0113:000569:0001:0001:02</t>
  </si>
  <si>
    <t>14.64</t>
  </si>
  <si>
    <t>055M  :761662:00:------:--</t>
  </si>
  <si>
    <t>21:0973:000662</t>
  </si>
  <si>
    <t>21:0113:000562</t>
  </si>
  <si>
    <t>21:0113:000562:0001:0001:00</t>
  </si>
  <si>
    <t>18.92</t>
  </si>
  <si>
    <t>055M  :761663:00:------:--</t>
  </si>
  <si>
    <t>21:0973:000663</t>
  </si>
  <si>
    <t>21:0113:000563</t>
  </si>
  <si>
    <t>21:0113:000563:0001:0001:00</t>
  </si>
  <si>
    <t>0.51</t>
  </si>
  <si>
    <t>15.15</t>
  </si>
  <si>
    <t>055M  :761664:10:------:--</t>
  </si>
  <si>
    <t>21:0973:000664</t>
  </si>
  <si>
    <t>21:0113:000564</t>
  </si>
  <si>
    <t>21:0113:000564:0001:0001:00</t>
  </si>
  <si>
    <t>32.98</t>
  </si>
  <si>
    <t>055M  :761665:20:761664:10</t>
  </si>
  <si>
    <t>21:0973:000665</t>
  </si>
  <si>
    <t>21:0113:000564:0002:0001:00</t>
  </si>
  <si>
    <t>055M  :761666:00:------:--</t>
  </si>
  <si>
    <t>21:0973:000666</t>
  </si>
  <si>
    <t>21:0113:000565</t>
  </si>
  <si>
    <t>21:0113:000565:0001:0001:00</t>
  </si>
  <si>
    <t>0.39</t>
  </si>
  <si>
    <t>23.09</t>
  </si>
  <si>
    <t>055M  :761667:00:------:--</t>
  </si>
  <si>
    <t>21:0973:000667</t>
  </si>
  <si>
    <t>21:0113:000566</t>
  </si>
  <si>
    <t>21:0113:000566:0001:0001:00</t>
  </si>
  <si>
    <t>29.46</t>
  </si>
  <si>
    <t>055M  :761668:00:------:--</t>
  </si>
  <si>
    <t>21:0973:000668</t>
  </si>
  <si>
    <t>21:0113:000567</t>
  </si>
  <si>
    <t>21:0113:000567:0001:0001:00</t>
  </si>
  <si>
    <t>30.67</t>
  </si>
  <si>
    <t>055M  :761669:00:------:--</t>
  </si>
  <si>
    <t>21:0973:000669</t>
  </si>
  <si>
    <t>21:0113:000568</t>
  </si>
  <si>
    <t>21:0113:000568:0001:0001:00</t>
  </si>
  <si>
    <t>37.85</t>
  </si>
  <si>
    <t>055M  :761670:00:------:--</t>
  </si>
  <si>
    <t>21:0973:000670</t>
  </si>
  <si>
    <t>21:0113:000569:0001:0001:01</t>
  </si>
  <si>
    <t>41.75</t>
  </si>
  <si>
    <t>055M  :761671:00:------:--</t>
  </si>
  <si>
    <t>21:0973:000671</t>
  </si>
  <si>
    <t>21:0113:000570</t>
  </si>
  <si>
    <t>21:0113:000570:0001:0001:00</t>
  </si>
  <si>
    <t>39.17</t>
  </si>
  <si>
    <t>055M  :761672:00:------:--</t>
  </si>
  <si>
    <t>21:0973:000672</t>
  </si>
  <si>
    <t>21:0113:000571</t>
  </si>
  <si>
    <t>21:0113:000571:0001:0001:00</t>
  </si>
  <si>
    <t>0.21</t>
  </si>
  <si>
    <t>055M  :761673:00:------:--</t>
  </si>
  <si>
    <t>21:0973:000673</t>
  </si>
  <si>
    <t>21:0113:000572</t>
  </si>
  <si>
    <t>21:0113:000572:0001:0001:00</t>
  </si>
  <si>
    <t>44.09</t>
  </si>
  <si>
    <t>055M  :761674:00:------:--</t>
  </si>
  <si>
    <t>21:0973:000674</t>
  </si>
  <si>
    <t>21:0113:000573</t>
  </si>
  <si>
    <t>21:0113:000573:0001:0001:00</t>
  </si>
  <si>
    <t>0.27</t>
  </si>
  <si>
    <t>27.11</t>
  </si>
  <si>
    <t>055M  :761675:00:------:--</t>
  </si>
  <si>
    <t>21:0973:000675</t>
  </si>
  <si>
    <t>21:0113:000574</t>
  </si>
  <si>
    <t>21:0113:000574:0001:0001:00</t>
  </si>
  <si>
    <t>0.18</t>
  </si>
  <si>
    <t>23.01</t>
  </si>
  <si>
    <t>055M  :761676:00:------:--</t>
  </si>
  <si>
    <t>21:0973:000676</t>
  </si>
  <si>
    <t>21:0113:000575</t>
  </si>
  <si>
    <t>21:0113:000575:0001:0001:00</t>
  </si>
  <si>
    <t>0.43</t>
  </si>
  <si>
    <t>26.82</t>
  </si>
  <si>
    <t>055M  :761677:90:------:--</t>
  </si>
  <si>
    <t>21:0973:000677</t>
  </si>
  <si>
    <t>2.38</t>
  </si>
  <si>
    <t>055M  :761678:00:------:--</t>
  </si>
  <si>
    <t>21:0973:000678</t>
  </si>
  <si>
    <t>21:0113:000576</t>
  </si>
  <si>
    <t>21:0113:000576:0001:0001:00</t>
  </si>
  <si>
    <t>0.34</t>
  </si>
  <si>
    <t>055M  :761679:00:------:--</t>
  </si>
  <si>
    <t>21:0973:000679</t>
  </si>
  <si>
    <t>21:0113:000577</t>
  </si>
  <si>
    <t>21:0113:000577:0001:0001:00</t>
  </si>
  <si>
    <t>33.75</t>
  </si>
  <si>
    <t>055M  :761680:00:------:--</t>
  </si>
  <si>
    <t>21:0973:000680</t>
  </si>
  <si>
    <t>21:0113:000578</t>
  </si>
  <si>
    <t>21:0113:000578:0001:0001:00</t>
  </si>
  <si>
    <t>41.21</t>
  </si>
  <si>
    <t>055M  :761681:80:761689:00</t>
  </si>
  <si>
    <t>21:0973:000681</t>
  </si>
  <si>
    <t>21:0113:000586</t>
  </si>
  <si>
    <t>21:0113:000586:0001:0001:02</t>
  </si>
  <si>
    <t>19.95</t>
  </si>
  <si>
    <t>055M  :761682:00:------:--</t>
  </si>
  <si>
    <t>21:0973:000682</t>
  </si>
  <si>
    <t>21:0113:000579</t>
  </si>
  <si>
    <t>21:0113:000579:0001:0001:00</t>
  </si>
  <si>
    <t>39.25</t>
  </si>
  <si>
    <t>055M  :761683:00:------:--</t>
  </si>
  <si>
    <t>21:0973:000683</t>
  </si>
  <si>
    <t>21:0113:000580</t>
  </si>
  <si>
    <t>21:0113:000580:0001:0001:00</t>
  </si>
  <si>
    <t>37.36</t>
  </si>
  <si>
    <t>055M  :761684:00:------:--</t>
  </si>
  <si>
    <t>21:0973:000684</t>
  </si>
  <si>
    <t>21:0113:000581</t>
  </si>
  <si>
    <t>21:0113:000581:0001:0001:00</t>
  </si>
  <si>
    <t>38.04</t>
  </si>
  <si>
    <t>055M  :761685:00:------:--</t>
  </si>
  <si>
    <t>21:0973:000685</t>
  </si>
  <si>
    <t>21:0113:000582</t>
  </si>
  <si>
    <t>21:0113:000582:0001:0001:00</t>
  </si>
  <si>
    <t>35.28</t>
  </si>
  <si>
    <t>055M  :761686:00:------:--</t>
  </si>
  <si>
    <t>21:0973:000686</t>
  </si>
  <si>
    <t>21:0113:000583</t>
  </si>
  <si>
    <t>21:0113:000583:0001:0001:00</t>
  </si>
  <si>
    <t>32.58</t>
  </si>
  <si>
    <t>055M  :761687:00:------:--</t>
  </si>
  <si>
    <t>21:0973:000687</t>
  </si>
  <si>
    <t>21:0113:000584</t>
  </si>
  <si>
    <t>21:0113:000584:0001:0001:00</t>
  </si>
  <si>
    <t>24.4</t>
  </si>
  <si>
    <t>25.86</t>
  </si>
  <si>
    <t>055M  :761688:00:------:--</t>
  </si>
  <si>
    <t>21:0973:000688</t>
  </si>
  <si>
    <t>21:0113:000585</t>
  </si>
  <si>
    <t>21:0113:000585:0001:0001:00</t>
  </si>
  <si>
    <t>28.09</t>
  </si>
  <si>
    <t>055M  :761689:00:------:--</t>
  </si>
  <si>
    <t>21:0973:000689</t>
  </si>
  <si>
    <t>21:0113:000586:0001:0001:01</t>
  </si>
  <si>
    <t>0.57</t>
  </si>
  <si>
    <t>18.18</t>
  </si>
  <si>
    <t>055M  :761690:00:------:--</t>
  </si>
  <si>
    <t>21:0973:000690</t>
  </si>
  <si>
    <t>21:0113:000587</t>
  </si>
  <si>
    <t>21:0113:000587:0001:0001:00</t>
  </si>
  <si>
    <t>58.1</t>
  </si>
  <si>
    <t>44.56</t>
  </si>
  <si>
    <t>055M  :761691:10:------:--</t>
  </si>
  <si>
    <t>21:0973:000691</t>
  </si>
  <si>
    <t>21:0113:000588</t>
  </si>
  <si>
    <t>21:0113:000588:0001:0001:00</t>
  </si>
  <si>
    <t>57.96</t>
  </si>
  <si>
    <t>055M  :761692:20:761691:10</t>
  </si>
  <si>
    <t>21:0973:000692</t>
  </si>
  <si>
    <t>21:0113:000588:0002:0001:00</t>
  </si>
  <si>
    <t>63.11</t>
  </si>
  <si>
    <t>055M  :761693:00:------:--</t>
  </si>
  <si>
    <t>21:0973:000693</t>
  </si>
  <si>
    <t>21:0113:000589</t>
  </si>
  <si>
    <t>21:0113:000589:0001:0001:00</t>
  </si>
  <si>
    <t>49.33</t>
  </si>
  <si>
    <t>055M  :761694:90:------:--</t>
  </si>
  <si>
    <t>21:0973:000694</t>
  </si>
  <si>
    <t>20.06</t>
  </si>
  <si>
    <t>055M  :761695:00:------:--</t>
  </si>
  <si>
    <t>21:0973:000695</t>
  </si>
  <si>
    <t>21:0113:000590</t>
  </si>
  <si>
    <t>21:0113:000590:0001:0001:00</t>
  </si>
  <si>
    <t>41.26</t>
  </si>
  <si>
    <t>055M  :761696:00:------:--</t>
  </si>
  <si>
    <t>21:0973:000696</t>
  </si>
  <si>
    <t>21:0113:000591</t>
  </si>
  <si>
    <t>21:0113:000591:0001:0001:00</t>
  </si>
  <si>
    <t>40.73</t>
  </si>
  <si>
    <t>055M  :761697:00:------:--</t>
  </si>
  <si>
    <t>21:0973:000697</t>
  </si>
  <si>
    <t>21:0113:000592</t>
  </si>
  <si>
    <t>21:0113:000592:0001:0001:00</t>
  </si>
  <si>
    <t>31.63</t>
  </si>
  <si>
    <t>055M  :761698:00:------:--</t>
  </si>
  <si>
    <t>21:0973:000698</t>
  </si>
  <si>
    <t>21:0113:000593</t>
  </si>
  <si>
    <t>21:0113:000593:0001:0001:00</t>
  </si>
  <si>
    <t>39.73</t>
  </si>
  <si>
    <t>055M  :761699:00:------:--</t>
  </si>
  <si>
    <t>21:0973:000699</t>
  </si>
  <si>
    <t>21:0113:000594</t>
  </si>
  <si>
    <t>21:0113:000594:0001:0001:00</t>
  </si>
  <si>
    <t>28.12</t>
  </si>
  <si>
    <t>055M  :761700:00:------:--</t>
  </si>
  <si>
    <t>21:0973:000700</t>
  </si>
  <si>
    <t>21:0113:000595</t>
  </si>
  <si>
    <t>21:0113:000595:0001:0001:00</t>
  </si>
  <si>
    <t>27.53</t>
  </si>
  <si>
    <t>055M  :761701:80:761704:00</t>
  </si>
  <si>
    <t>21:0973:000701</t>
  </si>
  <si>
    <t>21:0113:000597</t>
  </si>
  <si>
    <t>21:0113:000597:0001:0001:02</t>
  </si>
  <si>
    <t>34.83</t>
  </si>
  <si>
    <t>055M  :761702:90:------:--</t>
  </si>
  <si>
    <t>21:0973:000702</t>
  </si>
  <si>
    <t>2.55</t>
  </si>
  <si>
    <t>17.63</t>
  </si>
  <si>
    <t>055M  :761703:00:------:--</t>
  </si>
  <si>
    <t>21:0973:000703</t>
  </si>
  <si>
    <t>21:0113:000596</t>
  </si>
  <si>
    <t>21:0113:000596:0001:0001:00</t>
  </si>
  <si>
    <t>055M  :761704:00:------:--</t>
  </si>
  <si>
    <t>21:0973:000704</t>
  </si>
  <si>
    <t>21:0113:000597:0001:0001:01</t>
  </si>
  <si>
    <t>40.39</t>
  </si>
  <si>
    <t>055M  :761705:00:------:--</t>
  </si>
  <si>
    <t>21:0973:000705</t>
  </si>
  <si>
    <t>21:0113:000598</t>
  </si>
  <si>
    <t>21:0113:000598:0001:0001:00</t>
  </si>
  <si>
    <t>34.77</t>
  </si>
  <si>
    <t>055M  :761706:00:------:--</t>
  </si>
  <si>
    <t>21:0973:000706</t>
  </si>
  <si>
    <t>21:0113:000599</t>
  </si>
  <si>
    <t>21:0113:000599:0001:0001:00</t>
  </si>
  <si>
    <t>0.33</t>
  </si>
  <si>
    <t>055M  :761707:00:------:--</t>
  </si>
  <si>
    <t>21:0973:000707</t>
  </si>
  <si>
    <t>21:0113:000600</t>
  </si>
  <si>
    <t>21:0113:000600:0001:0001:00</t>
  </si>
  <si>
    <t>33.97</t>
  </si>
  <si>
    <t>055M  :761708:00:------:--</t>
  </si>
  <si>
    <t>21:0973:000708</t>
  </si>
  <si>
    <t>21:0113:000601</t>
  </si>
  <si>
    <t>21:0113:000601:0001:0001:00</t>
  </si>
  <si>
    <t>27.44</t>
  </si>
  <si>
    <t>055M  :761709:10:------:--</t>
  </si>
  <si>
    <t>21:0973:000709</t>
  </si>
  <si>
    <t>21:0113:000602</t>
  </si>
  <si>
    <t>21:0113:000602:0001:0001:00</t>
  </si>
  <si>
    <t>31.8</t>
  </si>
  <si>
    <t>055M  :761710:20:761709:10</t>
  </si>
  <si>
    <t>21:0973:000710</t>
  </si>
  <si>
    <t>21:0113:000602:0002:0001:00</t>
  </si>
  <si>
    <t>35.33</t>
  </si>
  <si>
    <t>055M  :761711:00:------:--</t>
  </si>
  <si>
    <t>21:0973:000711</t>
  </si>
  <si>
    <t>21:0113:000603</t>
  </si>
  <si>
    <t>21:0113:000603:0001:0001:00</t>
  </si>
  <si>
    <t>37.09</t>
  </si>
  <si>
    <t>055M  :761712:00:------:--</t>
  </si>
  <si>
    <t>21:0973:000712</t>
  </si>
  <si>
    <t>21:0113:000604</t>
  </si>
  <si>
    <t>21:0113:000604:0001:0001:00</t>
  </si>
  <si>
    <t>055M  :761713:00:------:--</t>
  </si>
  <si>
    <t>21:0973:000713</t>
  </si>
  <si>
    <t>21:0113:000605</t>
  </si>
  <si>
    <t>21:0113:000605:0001:0001:00</t>
  </si>
  <si>
    <t>22.28</t>
  </si>
  <si>
    <t>055M  :761714:00:------:--</t>
  </si>
  <si>
    <t>21:0973:000714</t>
  </si>
  <si>
    <t>21:0113:000606</t>
  </si>
  <si>
    <t>21:0113:000606:0001:0001:00</t>
  </si>
  <si>
    <t>41.65</t>
  </si>
  <si>
    <t>055M  :761715:00:------:--</t>
  </si>
  <si>
    <t>21:0973:000715</t>
  </si>
  <si>
    <t>21:0113:000607</t>
  </si>
  <si>
    <t>21:0113:000607:0001:0001:00</t>
  </si>
  <si>
    <t>34.09</t>
  </si>
  <si>
    <t>055M  :763001:80:763018:00</t>
  </si>
  <si>
    <t>21:0973:000716</t>
  </si>
  <si>
    <t>21:0113:000622</t>
  </si>
  <si>
    <t>21:0113:000622:0001:0001:02</t>
  </si>
  <si>
    <t>11.2</t>
  </si>
  <si>
    <t>15.08</t>
  </si>
  <si>
    <t>055M  :763002:00:------:--</t>
  </si>
  <si>
    <t>21:0973:000717</t>
  </si>
  <si>
    <t>21:0113:000608</t>
  </si>
  <si>
    <t>21:0113:000608:0001:0001:00</t>
  </si>
  <si>
    <t>37.83</t>
  </si>
  <si>
    <t>055M  :763003:10:------:--</t>
  </si>
  <si>
    <t>21:0973:000718</t>
  </si>
  <si>
    <t>21:0113:000609</t>
  </si>
  <si>
    <t>21:0113:000609:0001:0001:00</t>
  </si>
  <si>
    <t>055M  :763004:20:763003:10</t>
  </si>
  <si>
    <t>21:0973:000719</t>
  </si>
  <si>
    <t>21:0113:000609:0002:0001:00</t>
  </si>
  <si>
    <t>36.45</t>
  </si>
  <si>
    <t>055M  :763005:00:------:--</t>
  </si>
  <si>
    <t>21:0973:000720</t>
  </si>
  <si>
    <t>21:0113:000610</t>
  </si>
  <si>
    <t>21:0113:000610:0001:0001:00</t>
  </si>
  <si>
    <t>055M  :763006:00:------:--</t>
  </si>
  <si>
    <t>21:0973:000721</t>
  </si>
  <si>
    <t>21:0113:000611</t>
  </si>
  <si>
    <t>21:0113:000611:0001:0001:00</t>
  </si>
  <si>
    <t>28.04</t>
  </si>
  <si>
    <t>055M  :763007:00:------:--</t>
  </si>
  <si>
    <t>21:0973:000722</t>
  </si>
  <si>
    <t>21:0113:000612</t>
  </si>
  <si>
    <t>21:0113:000612:0001:0001:00</t>
  </si>
  <si>
    <t>19.43</t>
  </si>
  <si>
    <t>055M  :763008:00:------:--</t>
  </si>
  <si>
    <t>21:0973:000723</t>
  </si>
  <si>
    <t>21:0113:000613</t>
  </si>
  <si>
    <t>21:0113:000613:0001:0001:00</t>
  </si>
  <si>
    <t>28.39</t>
  </si>
  <si>
    <t>055M  :763009:00:------:--</t>
  </si>
  <si>
    <t>21:0973:000724</t>
  </si>
  <si>
    <t>21:0113:000614</t>
  </si>
  <si>
    <t>21:0113:000614:0001:0001:00</t>
  </si>
  <si>
    <t>39.05</t>
  </si>
  <si>
    <t>055M  :763010:00:------:--</t>
  </si>
  <si>
    <t>21:0973:000725</t>
  </si>
  <si>
    <t>21:0113:000615</t>
  </si>
  <si>
    <t>21:0113:000615:0001:0001:00</t>
  </si>
  <si>
    <t>10.4</t>
  </si>
  <si>
    <t>24.73</t>
  </si>
  <si>
    <t>055M  :763011:90:------:--</t>
  </si>
  <si>
    <t>21:0973:000726</t>
  </si>
  <si>
    <t>2.29</t>
  </si>
  <si>
    <t>16.56</t>
  </si>
  <si>
    <t>055M  :763012:00:------:--</t>
  </si>
  <si>
    <t>21:0973:000727</t>
  </si>
  <si>
    <t>21:0113:000616</t>
  </si>
  <si>
    <t>21:0113:000616:0001:0001:00</t>
  </si>
  <si>
    <t>26.64</t>
  </si>
  <si>
    <t>055M  :763013:00:------:--</t>
  </si>
  <si>
    <t>21:0973:000728</t>
  </si>
  <si>
    <t>21:0113:000617</t>
  </si>
  <si>
    <t>21:0113:000617:0001:0001:00</t>
  </si>
  <si>
    <t>35.11</t>
  </si>
  <si>
    <t>055M  :763014:00:------:--</t>
  </si>
  <si>
    <t>21:0973:000729</t>
  </si>
  <si>
    <t>21:0113:000618</t>
  </si>
  <si>
    <t>21:0113:000618:0001:0001:00</t>
  </si>
  <si>
    <t>055M  :763015:00:------:--</t>
  </si>
  <si>
    <t>21:0973:000730</t>
  </si>
  <si>
    <t>21:0113:000619</t>
  </si>
  <si>
    <t>21:0113:000619:0001:0001:00</t>
  </si>
  <si>
    <t>055M  :763016:00:------:--</t>
  </si>
  <si>
    <t>21:0973:000731</t>
  </si>
  <si>
    <t>21:0113:000620</t>
  </si>
  <si>
    <t>21:0113:000620:0001:0001:00</t>
  </si>
  <si>
    <t>37.71</t>
  </si>
  <si>
    <t>055M  :763017:00:------:--</t>
  </si>
  <si>
    <t>21:0973:000732</t>
  </si>
  <si>
    <t>21:0113:000621</t>
  </si>
  <si>
    <t>21:0113:000621:0001:0001:00</t>
  </si>
  <si>
    <t>33.24</t>
  </si>
  <si>
    <t>055M  :763018:00:------:--</t>
  </si>
  <si>
    <t>21:0973:000733</t>
  </si>
  <si>
    <t>21:0113:000622:0001:0001:01</t>
  </si>
  <si>
    <t>12.84</t>
  </si>
  <si>
    <t>055M  :763019:00:------:--</t>
  </si>
  <si>
    <t>21:0973:000734</t>
  </si>
  <si>
    <t>21:0113:000623</t>
  </si>
  <si>
    <t>21:0113:000623:0001:0001:00</t>
  </si>
  <si>
    <t>055M  :763020:00:------:--</t>
  </si>
  <si>
    <t>21:0973:000735</t>
  </si>
  <si>
    <t>21:0113:000624</t>
  </si>
  <si>
    <t>21:0113:000624:0001:0001:00</t>
  </si>
  <si>
    <t>24.57</t>
  </si>
  <si>
    <t>055M  :763021:80:763040:00</t>
  </si>
  <si>
    <t>21:0973:000736</t>
  </si>
  <si>
    <t>21:0113:000641</t>
  </si>
  <si>
    <t>21:0113:000641:0001:0001:02</t>
  </si>
  <si>
    <t>20.94</t>
  </si>
  <si>
    <t>055M  :763022:00:------:--</t>
  </si>
  <si>
    <t>21:0973:000737</t>
  </si>
  <si>
    <t>21:0113:000625</t>
  </si>
  <si>
    <t>21:0113:000625:0001:0001:00</t>
  </si>
  <si>
    <t>37.78</t>
  </si>
  <si>
    <t>055M  :763023:10:------:--</t>
  </si>
  <si>
    <t>21:0973:000738</t>
  </si>
  <si>
    <t>21:0113:000626</t>
  </si>
  <si>
    <t>21:0113:000626:0001:0001:00</t>
  </si>
  <si>
    <t>36.41</t>
  </si>
  <si>
    <t>055M  :763024:90:------:--</t>
  </si>
  <si>
    <t>21:0973:000739</t>
  </si>
  <si>
    <t>18.16</t>
  </si>
  <si>
    <t>055M  :763025:20:763023:10</t>
  </si>
  <si>
    <t>21:0973:000740</t>
  </si>
  <si>
    <t>21:0113:000626:0002:0001:00</t>
  </si>
  <si>
    <t>29.83</t>
  </si>
  <si>
    <t>055M  :763026:00:------:--</t>
  </si>
  <si>
    <t>21:0973:000741</t>
  </si>
  <si>
    <t>21:0113:000627</t>
  </si>
  <si>
    <t>21:0113:000627:0001:0001:00</t>
  </si>
  <si>
    <t>29.13</t>
  </si>
  <si>
    <t>055M  :763027:00:------:--</t>
  </si>
  <si>
    <t>21:0973:000742</t>
  </si>
  <si>
    <t>21:0113:000628</t>
  </si>
  <si>
    <t>21:0113:000628:0001:0001:00</t>
  </si>
  <si>
    <t>47.37</t>
  </si>
  <si>
    <t>055M  :763028:00:------:--</t>
  </si>
  <si>
    <t>21:0973:000743</t>
  </si>
  <si>
    <t>21:0113:000629</t>
  </si>
  <si>
    <t>21:0113:000629:0001:0001:00</t>
  </si>
  <si>
    <t>31.73</t>
  </si>
  <si>
    <t>055M  :763029:00:------:--</t>
  </si>
  <si>
    <t>21:0973:000744</t>
  </si>
  <si>
    <t>21:0113:000630</t>
  </si>
  <si>
    <t>21:0113:000630:0001:0001:00</t>
  </si>
  <si>
    <t>2.08</t>
  </si>
  <si>
    <t>18.3</t>
  </si>
  <si>
    <t>38.9</t>
  </si>
  <si>
    <t>6700</t>
  </si>
  <si>
    <t>10.63</t>
  </si>
  <si>
    <t>055M  :763030:00:------:--</t>
  </si>
  <si>
    <t>21:0973:000745</t>
  </si>
  <si>
    <t>21:0113:000631</t>
  </si>
  <si>
    <t>21:0113:000631:0001:0001:00</t>
  </si>
  <si>
    <t>055M  :763031:00:------:--</t>
  </si>
  <si>
    <t>21:0973:000746</t>
  </si>
  <si>
    <t>21:0113:000632</t>
  </si>
  <si>
    <t>21:0113:000632:0001:0001:00</t>
  </si>
  <si>
    <t>11.6</t>
  </si>
  <si>
    <t>31.66</t>
  </si>
  <si>
    <t>055M  :763032:00:------:--</t>
  </si>
  <si>
    <t>21:0973:000747</t>
  </si>
  <si>
    <t>21:0113:000633</t>
  </si>
  <si>
    <t>21:0113:000633:0001:0001:00</t>
  </si>
  <si>
    <t>930</t>
  </si>
  <si>
    <t>36.75</t>
  </si>
  <si>
    <t>055M  :763033:00:------:--</t>
  </si>
  <si>
    <t>21:0973:000748</t>
  </si>
  <si>
    <t>21:0113:000634</t>
  </si>
  <si>
    <t>21:0113:000634:0001:0001:00</t>
  </si>
  <si>
    <t>30.08</t>
  </si>
  <si>
    <t>055M  :763034:00:------:--</t>
  </si>
  <si>
    <t>21:0973:000749</t>
  </si>
  <si>
    <t>21:0113:000635</t>
  </si>
  <si>
    <t>21:0113:000635:0001:0001:00</t>
  </si>
  <si>
    <t>31.62</t>
  </si>
  <si>
    <t>055M  :763035:00:------:--</t>
  </si>
  <si>
    <t>21:0973:000750</t>
  </si>
  <si>
    <t>21:0113:000636</t>
  </si>
  <si>
    <t>21:0113:000636:0001:0001:00</t>
  </si>
  <si>
    <t>27.35</t>
  </si>
  <si>
    <t>055M  :763036:00:------:--</t>
  </si>
  <si>
    <t>21:0973:000751</t>
  </si>
  <si>
    <t>21:0113:000637</t>
  </si>
  <si>
    <t>21:0113:000637:0001:0001:00</t>
  </si>
  <si>
    <t>055M  :763037:00:------:--</t>
  </si>
  <si>
    <t>21:0973:000752</t>
  </si>
  <si>
    <t>21:0113:000638</t>
  </si>
  <si>
    <t>21:0113:000638:0001:0001:00</t>
  </si>
  <si>
    <t>22.9</t>
  </si>
  <si>
    <t>055M  :763038:00:------:--</t>
  </si>
  <si>
    <t>21:0973:000753</t>
  </si>
  <si>
    <t>21:0113:000639</t>
  </si>
  <si>
    <t>21:0113:000639:0001:0001:00</t>
  </si>
  <si>
    <t>920</t>
  </si>
  <si>
    <t>43.25</t>
  </si>
  <si>
    <t>055M  :763039:00:------:--</t>
  </si>
  <si>
    <t>21:0973:000754</t>
  </si>
  <si>
    <t>21:0113:000640</t>
  </si>
  <si>
    <t>21:0113:000640:0001:0001:00</t>
  </si>
  <si>
    <t>49.24</t>
  </si>
  <si>
    <t>055M  :763040:00:------:--</t>
  </si>
  <si>
    <t>21:0973:000755</t>
  </si>
  <si>
    <t>21:0113:000641:0001:0001:01</t>
  </si>
  <si>
    <t>055M  :763041:80:763058:00</t>
  </si>
  <si>
    <t>21:0973:000756</t>
  </si>
  <si>
    <t>21:0113:000656</t>
  </si>
  <si>
    <t>21:0113:000656:0001:0001:02</t>
  </si>
  <si>
    <t>28.08</t>
  </si>
  <si>
    <t>055M  :763042:00:------:--</t>
  </si>
  <si>
    <t>21:0973:000757</t>
  </si>
  <si>
    <t>21:0113:000642</t>
  </si>
  <si>
    <t>21:0113:000642:0001:0001:00</t>
  </si>
  <si>
    <t>32.01</t>
  </si>
  <si>
    <t>055M  :763043:10:------:--</t>
  </si>
  <si>
    <t>21:0973:000758</t>
  </si>
  <si>
    <t>21:0113:000643</t>
  </si>
  <si>
    <t>21:0113:000643:0001:0001:00</t>
  </si>
  <si>
    <t>960</t>
  </si>
  <si>
    <t>27.6</t>
  </si>
  <si>
    <t>27.99</t>
  </si>
  <si>
    <t>055M  :763044:20:763043:10</t>
  </si>
  <si>
    <t>21:0973:000759</t>
  </si>
  <si>
    <t>21:0113:000643:0002:0001:00</t>
  </si>
  <si>
    <t>27.9</t>
  </si>
  <si>
    <t>27.81</t>
  </si>
  <si>
    <t>055M  :763045:00:------:--</t>
  </si>
  <si>
    <t>21:0973:000760</t>
  </si>
  <si>
    <t>21:0113:000644</t>
  </si>
  <si>
    <t>21:0113:000644:0001:0001:00</t>
  </si>
  <si>
    <t>10.6</t>
  </si>
  <si>
    <t>055M  :763046:00:------:--</t>
  </si>
  <si>
    <t>21:0973:000761</t>
  </si>
  <si>
    <t>21:0113:000645</t>
  </si>
  <si>
    <t>21:0113:000645:0001:0001:00</t>
  </si>
  <si>
    <t>37.65</t>
  </si>
  <si>
    <t>055M  :763047:00:------:--</t>
  </si>
  <si>
    <t>21:0973:000762</t>
  </si>
  <si>
    <t>21:0113:000646</t>
  </si>
  <si>
    <t>21:0113:000646:0001:0001:00</t>
  </si>
  <si>
    <t>43.83</t>
  </si>
  <si>
    <t>055M  :763048:00:------:--</t>
  </si>
  <si>
    <t>21:0973:000763</t>
  </si>
  <si>
    <t>21:0113:000647</t>
  </si>
  <si>
    <t>21:0113:000647:0001:0001:00</t>
  </si>
  <si>
    <t>055M  :763049:00:------:--</t>
  </si>
  <si>
    <t>21:0973:000764</t>
  </si>
  <si>
    <t>21:0113:000648</t>
  </si>
  <si>
    <t>21:0113:000648:0001:0001:00</t>
  </si>
  <si>
    <t>35.09</t>
  </si>
  <si>
    <t>055M  :763050:00:------:--</t>
  </si>
  <si>
    <t>21:0973:000765</t>
  </si>
  <si>
    <t>21:0113:000649</t>
  </si>
  <si>
    <t>21:0113:000649:0001:0001:00</t>
  </si>
  <si>
    <t>055M  :763051:00:------:--</t>
  </si>
  <si>
    <t>21:0973:000766</t>
  </si>
  <si>
    <t>21:0113:000650</t>
  </si>
  <si>
    <t>21:0113:000650:0001:0001:00</t>
  </si>
  <si>
    <t>87.7</t>
  </si>
  <si>
    <t>11.32</t>
  </si>
  <si>
    <t>055M  :763052:00:------:--</t>
  </si>
  <si>
    <t>21:0973:000767</t>
  </si>
  <si>
    <t>21:0113:000651</t>
  </si>
  <si>
    <t>21:0113:000651:0001:0001:00</t>
  </si>
  <si>
    <t>46.47</t>
  </si>
  <si>
    <t>055M  :763053:00:------:--</t>
  </si>
  <si>
    <t>21:0973:000768</t>
  </si>
  <si>
    <t>21:0113:000652</t>
  </si>
  <si>
    <t>21:0113:000652:0001:0001:00</t>
  </si>
  <si>
    <t>46.94</t>
  </si>
  <si>
    <t>055M  :763054:90:------:--</t>
  </si>
  <si>
    <t>21:0973:000769</t>
  </si>
  <si>
    <t>5500</t>
  </si>
  <si>
    <t>18.55</t>
  </si>
  <si>
    <t>055M  :763055:00:------:--</t>
  </si>
  <si>
    <t>21:0973:000770</t>
  </si>
  <si>
    <t>21:0113:000653</t>
  </si>
  <si>
    <t>21:0113:000653:0001:0001:00</t>
  </si>
  <si>
    <t>0.26</t>
  </si>
  <si>
    <t>12.93</t>
  </si>
  <si>
    <t>055M  :763056:00:------:--</t>
  </si>
  <si>
    <t>21:0973:000771</t>
  </si>
  <si>
    <t>21:0113:000654</t>
  </si>
  <si>
    <t>21:0113:000654:0001:0001:00</t>
  </si>
  <si>
    <t>055M  :763057:00:------:--</t>
  </si>
  <si>
    <t>21:0973:000772</t>
  </si>
  <si>
    <t>21:0113:000655</t>
  </si>
  <si>
    <t>21:0113:000655:0001:0001:00</t>
  </si>
  <si>
    <t>40.56</t>
  </si>
  <si>
    <t>055M  :763058:00:------:--</t>
  </si>
  <si>
    <t>21:0973:000773</t>
  </si>
  <si>
    <t>21:0113:000656:0001:0001:01</t>
  </si>
  <si>
    <t>21.71</t>
  </si>
  <si>
    <t>055M  :763059:00:------:--</t>
  </si>
  <si>
    <t>21:0973:000774</t>
  </si>
  <si>
    <t>21:0113:000657</t>
  </si>
  <si>
    <t>21:0113:000657:0001:0001:00</t>
  </si>
  <si>
    <t>39.55</t>
  </si>
  <si>
    <t>055M  :763060:00:------:--</t>
  </si>
  <si>
    <t>21:0973:000775</t>
  </si>
  <si>
    <t>21:0113:000658</t>
  </si>
  <si>
    <t>21:0113:000658:0001:0001:00</t>
  </si>
  <si>
    <t>37.39</t>
  </si>
  <si>
    <t>055M  :763061:80:763075:00</t>
  </si>
  <si>
    <t>21:0973:000776</t>
  </si>
  <si>
    <t>21:0113:000670</t>
  </si>
  <si>
    <t>21:0113:000670:0001:0001:02</t>
  </si>
  <si>
    <t>0.71</t>
  </si>
  <si>
    <t>13.11</t>
  </si>
  <si>
    <t>055M  :763062:00:------:--</t>
  </si>
  <si>
    <t>21:0973:000777</t>
  </si>
  <si>
    <t>21:0113:000659</t>
  </si>
  <si>
    <t>21:0113:000659:0001:0001:00</t>
  </si>
  <si>
    <t>29.52</t>
  </si>
  <si>
    <t>055M  :763063:90:------:--</t>
  </si>
  <si>
    <t>21:0973:000778</t>
  </si>
  <si>
    <t>4900</t>
  </si>
  <si>
    <t>18.22</t>
  </si>
  <si>
    <t>055M  :763064:10:------:--</t>
  </si>
  <si>
    <t>21:0973:000779</t>
  </si>
  <si>
    <t>21:0113:000660</t>
  </si>
  <si>
    <t>21:0113:000660:0001:0001:00</t>
  </si>
  <si>
    <t>31.43</t>
  </si>
  <si>
    <t>055M  :763065:20:763064:10</t>
  </si>
  <si>
    <t>21:0973:000780</t>
  </si>
  <si>
    <t>21:0113:000660:0002:0001:00</t>
  </si>
  <si>
    <t>055M  :763066:00:------:--</t>
  </si>
  <si>
    <t>21:0973:000781</t>
  </si>
  <si>
    <t>21:0113:000661</t>
  </si>
  <si>
    <t>21:0113:000661:0001:0001:00</t>
  </si>
  <si>
    <t>52.85</t>
  </si>
  <si>
    <t>055M  :763067:00:------:--</t>
  </si>
  <si>
    <t>21:0973:000782</t>
  </si>
  <si>
    <t>21:0113:000662</t>
  </si>
  <si>
    <t>21:0113:000662:0001:0001:00</t>
  </si>
  <si>
    <t>29.93</t>
  </si>
  <si>
    <t>055M  :763068:00:------:--</t>
  </si>
  <si>
    <t>21:0973:000783</t>
  </si>
  <si>
    <t>21:0113:000663</t>
  </si>
  <si>
    <t>21:0113:000663:0001:0001:00</t>
  </si>
  <si>
    <t>58.9</t>
  </si>
  <si>
    <t>31.75</t>
  </si>
  <si>
    <t>055M  :763069:00:------:--</t>
  </si>
  <si>
    <t>21:0973:000784</t>
  </si>
  <si>
    <t>21:0113:000664</t>
  </si>
  <si>
    <t>21:0113:000664:0001:0001:00</t>
  </si>
  <si>
    <t>37.05</t>
  </si>
  <si>
    <t>055M  :763070:00:------:--</t>
  </si>
  <si>
    <t>21:0973:000785</t>
  </si>
  <si>
    <t>21:0113:000665</t>
  </si>
  <si>
    <t>21:0113:000665:0001:0001:00</t>
  </si>
  <si>
    <t>37.01</t>
  </si>
  <si>
    <t>055M  :763071:00:------:--</t>
  </si>
  <si>
    <t>21:0973:000786</t>
  </si>
  <si>
    <t>21:0113:000666</t>
  </si>
  <si>
    <t>21:0113:000666:0001:0001:00</t>
  </si>
  <si>
    <t>48.41</t>
  </si>
  <si>
    <t>055M  :763072:00:------:--</t>
  </si>
  <si>
    <t>21:0973:000787</t>
  </si>
  <si>
    <t>21:0113:000667</t>
  </si>
  <si>
    <t>21:0113:000667:0001:0001:00</t>
  </si>
  <si>
    <t>22.07</t>
  </si>
  <si>
    <t>055M  :763073:00:------:--</t>
  </si>
  <si>
    <t>21:0973:000788</t>
  </si>
  <si>
    <t>21:0113:000668</t>
  </si>
  <si>
    <t>21:0113:000668:0001:0001:00</t>
  </si>
  <si>
    <t>055M  :763074:00:------:--</t>
  </si>
  <si>
    <t>21:0973:000789</t>
  </si>
  <si>
    <t>21:0113:000669</t>
  </si>
  <si>
    <t>21:0113:000669:0001:0001:00</t>
  </si>
  <si>
    <t>30.63</t>
  </si>
  <si>
    <t>055M  :763075:00:------:--</t>
  </si>
  <si>
    <t>21:0973:000790</t>
  </si>
  <si>
    <t>21:0113:000670:0001:0001:01</t>
  </si>
  <si>
    <t>055M  :763076:00:------:--</t>
  </si>
  <si>
    <t>21:0973:000791</t>
  </si>
  <si>
    <t>21:0113:000671</t>
  </si>
  <si>
    <t>21:0113:000671:0001:0001:00</t>
  </si>
  <si>
    <t>55.8</t>
  </si>
  <si>
    <t>055M  :763077:00:------:--</t>
  </si>
  <si>
    <t>21:0973:000792</t>
  </si>
  <si>
    <t>21:0113:000672</t>
  </si>
  <si>
    <t>21:0113:000672:0001:0001:00</t>
  </si>
  <si>
    <t>43.57</t>
  </si>
  <si>
    <t>055M  :763078:00:------:--</t>
  </si>
  <si>
    <t>21:0973:000793</t>
  </si>
  <si>
    <t>21:0113:000673</t>
  </si>
  <si>
    <t>21:0113:000673:0001:0001:00</t>
  </si>
  <si>
    <t>32.21</t>
  </si>
  <si>
    <t>055M  :763079:00:------:--</t>
  </si>
  <si>
    <t>21:0973:000794</t>
  </si>
  <si>
    <t>21:0113:000674</t>
  </si>
  <si>
    <t>21:0113:000674:0001:0001:00</t>
  </si>
  <si>
    <t>055M  :763080:00:------:--</t>
  </si>
  <si>
    <t>21:0973:000795</t>
  </si>
  <si>
    <t>21:0113:000675</t>
  </si>
  <si>
    <t>21:0113:000675:0001:0001:00</t>
  </si>
  <si>
    <t>42.64</t>
  </si>
  <si>
    <t>055M  :763081:80:763096:00</t>
  </si>
  <si>
    <t>21:0973:000796</t>
  </si>
  <si>
    <t>21:0113:000688</t>
  </si>
  <si>
    <t>21:0113:000688:0001:0001:02</t>
  </si>
  <si>
    <t>29.39</t>
  </si>
  <si>
    <t>055M  :763082:90:------:--</t>
  </si>
  <si>
    <t>21:0973:000797</t>
  </si>
  <si>
    <t>19.03</t>
  </si>
  <si>
    <t>055M  :763083:00:------:--</t>
  </si>
  <si>
    <t>21:0973:000798</t>
  </si>
  <si>
    <t>21:0113:000676</t>
  </si>
  <si>
    <t>21:0113:000676:0001:0001:00</t>
  </si>
  <si>
    <t>56.83</t>
  </si>
  <si>
    <t>055M  :763084:00:------:--</t>
  </si>
  <si>
    <t>21:0973:000799</t>
  </si>
  <si>
    <t>21:0113:000677</t>
  </si>
  <si>
    <t>21:0113:000677:0001:0001:00</t>
  </si>
  <si>
    <t>055M  :763085:00:------:--</t>
  </si>
  <si>
    <t>21:0973:000800</t>
  </si>
  <si>
    <t>21:0113:000678</t>
  </si>
  <si>
    <t>21:0113:000678:0001:0001:00</t>
  </si>
  <si>
    <t>055M  :763086:00:------:--</t>
  </si>
  <si>
    <t>21:0973:000801</t>
  </si>
  <si>
    <t>21:0113:000679</t>
  </si>
  <si>
    <t>21:0113:000679:0001:0001:00</t>
  </si>
  <si>
    <t>52.44</t>
  </si>
  <si>
    <t>055M  :763087:00:------:--</t>
  </si>
  <si>
    <t>21:0973:000802</t>
  </si>
  <si>
    <t>21:0113:000680</t>
  </si>
  <si>
    <t>21:0113:000680:0001:0001:00</t>
  </si>
  <si>
    <t>57.24</t>
  </si>
  <si>
    <t>055M  :763088:00:------:--</t>
  </si>
  <si>
    <t>21:0973:000803</t>
  </si>
  <si>
    <t>21:0113:000681</t>
  </si>
  <si>
    <t>21:0113:000681:0001:0001:00</t>
  </si>
  <si>
    <t>42.24</t>
  </si>
  <si>
    <t>055M  :763089:00:------:--</t>
  </si>
  <si>
    <t>21:0973:000804</t>
  </si>
  <si>
    <t>21:0113:000682</t>
  </si>
  <si>
    <t>21:0113:000682:0001:0001:00</t>
  </si>
  <si>
    <t>54.3</t>
  </si>
  <si>
    <t>055M  :763090:00:------:--</t>
  </si>
  <si>
    <t>21:0973:000805</t>
  </si>
  <si>
    <t>21:0113:000683</t>
  </si>
  <si>
    <t>21:0113:000683:0001:0001:00</t>
  </si>
  <si>
    <t>055M  :763091:00:------:--</t>
  </si>
  <si>
    <t>21:0973:000806</t>
  </si>
  <si>
    <t>21:0113:000684</t>
  </si>
  <si>
    <t>21:0113:000684:0001:0001:00</t>
  </si>
  <si>
    <t>2.02</t>
  </si>
  <si>
    <t>49.36</t>
  </si>
  <si>
    <t>055M  :763092:00:------:--</t>
  </si>
  <si>
    <t>21:0973:000807</t>
  </si>
  <si>
    <t>21:0113:000685</t>
  </si>
  <si>
    <t>21:0113:000685:0001:0001:00</t>
  </si>
  <si>
    <t>59.8</t>
  </si>
  <si>
    <t>055M  :763093:10:------:--</t>
  </si>
  <si>
    <t>21:0973:000808</t>
  </si>
  <si>
    <t>21:0113:000686</t>
  </si>
  <si>
    <t>21:0113:000686:0001:0001:00</t>
  </si>
  <si>
    <t>43.39</t>
  </si>
  <si>
    <t>055M  :763094:20:763093:10</t>
  </si>
  <si>
    <t>21:0973:000809</t>
  </si>
  <si>
    <t>21:0113:000686:0002:0001:00</t>
  </si>
  <si>
    <t>44.39</t>
  </si>
  <si>
    <t>055M  :763095:00:------:--</t>
  </si>
  <si>
    <t>21:0973:000810</t>
  </si>
  <si>
    <t>21:0113:000687</t>
  </si>
  <si>
    <t>21:0113:000687:0001:0001:00</t>
  </si>
  <si>
    <t>33.83</t>
  </si>
  <si>
    <t>055M  :763096:00:------:--</t>
  </si>
  <si>
    <t>21:0973:000811</t>
  </si>
  <si>
    <t>21:0113:000688:0001:0001:01</t>
  </si>
  <si>
    <t>21.77</t>
  </si>
  <si>
    <t>055M  :763097:90:------:--</t>
  </si>
  <si>
    <t>21:0973:000812</t>
  </si>
  <si>
    <t>0902:R__02</t>
  </si>
  <si>
    <t>2.27</t>
  </si>
  <si>
    <t>18.71</t>
  </si>
  <si>
    <t>065P  :763001:80:763008:00</t>
  </si>
  <si>
    <t>21:0973:000813</t>
  </si>
  <si>
    <t>21:0112:000006</t>
  </si>
  <si>
    <t>21:0112:000006:0001:0001:02</t>
  </si>
  <si>
    <t>20.42</t>
  </si>
  <si>
    <t>065P  :763002:10:------:--</t>
  </si>
  <si>
    <t>21:0973:000814</t>
  </si>
  <si>
    <t>21:0112:000001</t>
  </si>
  <si>
    <t>21:0112:000001:0001:0001:00</t>
  </si>
  <si>
    <t>41.28</t>
  </si>
  <si>
    <t>065P  :763003:20:763002:10</t>
  </si>
  <si>
    <t>21:0973:000815</t>
  </si>
  <si>
    <t>21:0112:000001:0002:0001:00</t>
  </si>
  <si>
    <t>28.96</t>
  </si>
  <si>
    <t>065P  :763004:00:------:--</t>
  </si>
  <si>
    <t>21:0973:000816</t>
  </si>
  <si>
    <t>21:0112:000002</t>
  </si>
  <si>
    <t>21:0112:000002:0001:0001:00</t>
  </si>
  <si>
    <t>065P  :763005:00:------:--</t>
  </si>
  <si>
    <t>21:0973:000817</t>
  </si>
  <si>
    <t>21:0112:000003</t>
  </si>
  <si>
    <t>21:0112:000003:0001:0001:00</t>
  </si>
  <si>
    <t>38.05</t>
  </si>
  <si>
    <t>065P  :763006:00:------:--</t>
  </si>
  <si>
    <t>21:0973:000818</t>
  </si>
  <si>
    <t>21:0112:000004</t>
  </si>
  <si>
    <t>21:0112:000004:0001:0001:00</t>
  </si>
  <si>
    <t>17.1</t>
  </si>
  <si>
    <t>27.87</t>
  </si>
  <si>
    <t>065P  :763007:00:------:--</t>
  </si>
  <si>
    <t>21:0973:000819</t>
  </si>
  <si>
    <t>21:0112:000005</t>
  </si>
  <si>
    <t>21:0112:000005:0001:0001:00</t>
  </si>
  <si>
    <t>12.7</t>
  </si>
  <si>
    <t>30.41</t>
  </si>
  <si>
    <t>065P  :763008:00:------:--</t>
  </si>
  <si>
    <t>21:0973:000820</t>
  </si>
  <si>
    <t>21:0112:000006:0001:0001:01</t>
  </si>
  <si>
    <t>17.37</t>
  </si>
  <si>
    <t>065P  :763009:00:------:--</t>
  </si>
  <si>
    <t>21:0973:000821</t>
  </si>
  <si>
    <t>21:0112:000007</t>
  </si>
  <si>
    <t>21:0112:000007:0001:0001:00</t>
  </si>
  <si>
    <t>940</t>
  </si>
  <si>
    <t>35.23</t>
  </si>
  <si>
    <t>065P  :763010:00:------:--</t>
  </si>
  <si>
    <t>21:0973:000822</t>
  </si>
  <si>
    <t>21:0112:000008</t>
  </si>
  <si>
    <t>21:0112:000008:0001:0001:00</t>
  </si>
  <si>
    <t>30.12</t>
  </si>
  <si>
    <t>065P  :763011:00:------:--</t>
  </si>
  <si>
    <t>21:0973:000823</t>
  </si>
  <si>
    <t>21:0112:000009</t>
  </si>
  <si>
    <t>21:0112:000009:0001:0001:00</t>
  </si>
  <si>
    <t>28.28</t>
  </si>
  <si>
    <t>065P  :763012:00:------:--</t>
  </si>
  <si>
    <t>21:0973:000824</t>
  </si>
  <si>
    <t>21:0112:000010</t>
  </si>
  <si>
    <t>21:0112:000010:0001:0001:00</t>
  </si>
  <si>
    <t>23.4</t>
  </si>
  <si>
    <t>065P  :763013:00:------:--</t>
  </si>
  <si>
    <t>21:0973:000825</t>
  </si>
  <si>
    <t>21:0112:000011</t>
  </si>
  <si>
    <t>21:0112:000011:0001:0001:00</t>
  </si>
  <si>
    <t>065P  :763014:00:------:--</t>
  </si>
  <si>
    <t>21:0973:000826</t>
  </si>
  <si>
    <t>21:0112:000012</t>
  </si>
  <si>
    <t>21:0112:000012:0001:0001:00</t>
  </si>
  <si>
    <t>24.44</t>
  </si>
  <si>
    <t>065P  :763015:00:------:--</t>
  </si>
  <si>
    <t>21:0973:000827</t>
  </si>
  <si>
    <t>21:0112:000013</t>
  </si>
  <si>
    <t>21:0112:000013:0001:0001:00</t>
  </si>
  <si>
    <t>22.96</t>
  </si>
  <si>
    <t>065P  :763016:00:------:--</t>
  </si>
  <si>
    <t>21:0973:000828</t>
  </si>
  <si>
    <t>21:0112:000014</t>
  </si>
  <si>
    <t>21:0112:000014:0001:0001:00</t>
  </si>
  <si>
    <t>065P  :763017:00:------:--</t>
  </si>
  <si>
    <t>21:0973:000829</t>
  </si>
  <si>
    <t>21:0112:000015</t>
  </si>
  <si>
    <t>21:0112:000015:0001:0001:00</t>
  </si>
  <si>
    <t>065P  :763018:90:------:--</t>
  </si>
  <si>
    <t>21:0973:000830</t>
  </si>
  <si>
    <t>19.61</t>
  </si>
  <si>
    <t>065P  :763019:00:------:--</t>
  </si>
  <si>
    <t>21:0973:000831</t>
  </si>
  <si>
    <t>21:0112:000016</t>
  </si>
  <si>
    <t>21:0112:000016:0001:0001:00</t>
  </si>
  <si>
    <t>30.47</t>
  </si>
  <si>
    <t>065P  :763020:00:------:--</t>
  </si>
  <si>
    <t>21:0973:000832</t>
  </si>
  <si>
    <t>21:0112:000017</t>
  </si>
  <si>
    <t>21:0112:000017:0001:0001:00</t>
  </si>
  <si>
    <t>22.74</t>
  </si>
  <si>
    <t>065P  :763021:80:763040:00</t>
  </si>
  <si>
    <t>21:0973:000833</t>
  </si>
  <si>
    <t>21:0112:000034</t>
  </si>
  <si>
    <t>21:0112:000034:0001:0001:02</t>
  </si>
  <si>
    <t>25.15</t>
  </si>
  <si>
    <t>065P  :763022:10:------:--</t>
  </si>
  <si>
    <t>21:0973:000834</t>
  </si>
  <si>
    <t>21:0112:000018</t>
  </si>
  <si>
    <t>21:0112:000018:0001:0001:00</t>
  </si>
  <si>
    <t>36.42</t>
  </si>
  <si>
    <t>065P  :763023:20:763022:10</t>
  </si>
  <si>
    <t>21:0973:000835</t>
  </si>
  <si>
    <t>21:0112:000018:0002:0001:00</t>
  </si>
  <si>
    <t>37.2</t>
  </si>
  <si>
    <t>065P  :763024:00:------:--</t>
  </si>
  <si>
    <t>21:0973:000836</t>
  </si>
  <si>
    <t>21:0112:000019</t>
  </si>
  <si>
    <t>21:0112:000019:0001:0001:00</t>
  </si>
  <si>
    <t>35.53</t>
  </si>
  <si>
    <t>065P  :763025:00:------:--</t>
  </si>
  <si>
    <t>21:0973:000837</t>
  </si>
  <si>
    <t>21:0112:000020</t>
  </si>
  <si>
    <t>21:0112:000020:0001:0001:00</t>
  </si>
  <si>
    <t>065P  :763026:00:------:--</t>
  </si>
  <si>
    <t>21:0973:000838</t>
  </si>
  <si>
    <t>21:0112:000021</t>
  </si>
  <si>
    <t>21:0112:000021:0001:0001:00</t>
  </si>
  <si>
    <t>065P  :763027:00:------:--</t>
  </si>
  <si>
    <t>21:0973:000839</t>
  </si>
  <si>
    <t>21:0112:000022</t>
  </si>
  <si>
    <t>21:0112:000022:0001:0001:00</t>
  </si>
  <si>
    <t>36.59</t>
  </si>
  <si>
    <t>065P  :763028:00:------:--</t>
  </si>
  <si>
    <t>21:0973:000840</t>
  </si>
  <si>
    <t>21:0112:000023</t>
  </si>
  <si>
    <t>21:0112:000023:0001:0001:00</t>
  </si>
  <si>
    <t>065P  :763029:00:------:--</t>
  </si>
  <si>
    <t>21:0973:000841</t>
  </si>
  <si>
    <t>21:0112:000024</t>
  </si>
  <si>
    <t>21:0112:000024:0001:0001:00</t>
  </si>
  <si>
    <t>065P  :763030:00:------:--</t>
  </si>
  <si>
    <t>21:0973:000842</t>
  </si>
  <si>
    <t>21:0112:000025</t>
  </si>
  <si>
    <t>21:0112:000025:0001:0001:00</t>
  </si>
  <si>
    <t>2.13</t>
  </si>
  <si>
    <t>49.71</t>
  </si>
  <si>
    <t>065P  :763031:00:------:--</t>
  </si>
  <si>
    <t>21:0973:000843</t>
  </si>
  <si>
    <t>21:0112:000026</t>
  </si>
  <si>
    <t>21:0112:000026:0001:0001:00</t>
  </si>
  <si>
    <t>20.31</t>
  </si>
  <si>
    <t>065P  :763032:00:------:--</t>
  </si>
  <si>
    <t>21:0973:000844</t>
  </si>
  <si>
    <t>21:0112:000027</t>
  </si>
  <si>
    <t>21:0112:000027:0001:0001:00</t>
  </si>
  <si>
    <t>17.51</t>
  </si>
  <si>
    <t>065P  :763033:00:------:--</t>
  </si>
  <si>
    <t>21:0973:000845</t>
  </si>
  <si>
    <t>21:0112:000028</t>
  </si>
  <si>
    <t>21:0112:000028:0001:0001:00</t>
  </si>
  <si>
    <t>065P  :763034:00:------:--</t>
  </si>
  <si>
    <t>21:0973:000846</t>
  </si>
  <si>
    <t>21:0112:000029</t>
  </si>
  <si>
    <t>21:0112:000029:0001:0001:00</t>
  </si>
  <si>
    <t>18.32</t>
  </si>
  <si>
    <t>065P  :763035:00:------:--</t>
  </si>
  <si>
    <t>21:0973:000847</t>
  </si>
  <si>
    <t>21:0112:000030</t>
  </si>
  <si>
    <t>21:0112:000030:0001:0001:00</t>
  </si>
  <si>
    <t>10.92</t>
  </si>
  <si>
    <t>065P  :763036:00:------:--</t>
  </si>
  <si>
    <t>21:0973:000848</t>
  </si>
  <si>
    <t>21:0112:000031</t>
  </si>
  <si>
    <t>21:0112:000031:0001:0001:00</t>
  </si>
  <si>
    <t>26.78</t>
  </si>
  <si>
    <t>065P  :763037:00:------:--</t>
  </si>
  <si>
    <t>21:0973:000849</t>
  </si>
  <si>
    <t>21:0112:000032</t>
  </si>
  <si>
    <t>21:0112:000032:0001:0001:00</t>
  </si>
  <si>
    <t>29.36</t>
  </si>
  <si>
    <t>065P  :763038:90:------:--</t>
  </si>
  <si>
    <t>21:0973:000850</t>
  </si>
  <si>
    <t>19.49</t>
  </si>
  <si>
    <t>065P  :763039:00:------:--</t>
  </si>
  <si>
    <t>21:0973:000851</t>
  </si>
  <si>
    <t>21:0112:000033</t>
  </si>
  <si>
    <t>21:0112:000033:0001:0001:00</t>
  </si>
  <si>
    <t>34.22</t>
  </si>
  <si>
    <t>065P  :763040:00:------:--</t>
  </si>
  <si>
    <t>21:0973:000852</t>
  </si>
  <si>
    <t>21:0112:000034:0001:0001:01</t>
  </si>
  <si>
    <t>24.15</t>
  </si>
  <si>
    <t>065P  :763041:80:763050:00</t>
  </si>
  <si>
    <t>21:0973:000853</t>
  </si>
  <si>
    <t>21:0112:000042</t>
  </si>
  <si>
    <t>21:0112:000042:0001:0001:02</t>
  </si>
  <si>
    <t>065P  :763042:00:------:--</t>
  </si>
  <si>
    <t>21:0973:000854</t>
  </si>
  <si>
    <t>21:0112:000035</t>
  </si>
  <si>
    <t>21:0112:000035:0001:0001:00</t>
  </si>
  <si>
    <t>26.18</t>
  </si>
  <si>
    <t>065P  :763043:00:------:--</t>
  </si>
  <si>
    <t>21:0973:000855</t>
  </si>
  <si>
    <t>21:0112:000036</t>
  </si>
  <si>
    <t>21:0112:000036:0001:0001:00</t>
  </si>
  <si>
    <t>28.23</t>
  </si>
  <si>
    <t>065P  :763044:00:------:--</t>
  </si>
  <si>
    <t>21:0973:000856</t>
  </si>
  <si>
    <t>21:0112:000037</t>
  </si>
  <si>
    <t>21:0112:000037:0001:0001:00</t>
  </si>
  <si>
    <t>065P  :763045:10:------:--</t>
  </si>
  <si>
    <t>21:0973:000857</t>
  </si>
  <si>
    <t>21:0112:000038</t>
  </si>
  <si>
    <t>21:0112:000038:0001:0001:00</t>
  </si>
  <si>
    <t>31.97</t>
  </si>
  <si>
    <t>065P  :763046:20:763045:10</t>
  </si>
  <si>
    <t>21:0973:000858</t>
  </si>
  <si>
    <t>21:0112:000038:0002:0001:00</t>
  </si>
  <si>
    <t>065P  :763047:00:------:--</t>
  </si>
  <si>
    <t>21:0973:000859</t>
  </si>
  <si>
    <t>21:0112:000039</t>
  </si>
  <si>
    <t>21:0112:000039:0001:0001:00</t>
  </si>
  <si>
    <t>27.56</t>
  </si>
  <si>
    <t>065P  :763048:00:------:--</t>
  </si>
  <si>
    <t>21:0973:000860</t>
  </si>
  <si>
    <t>21:0112:000040</t>
  </si>
  <si>
    <t>21:0112:000040:0001:0001:00</t>
  </si>
  <si>
    <t>14.27</t>
  </si>
  <si>
    <t>065P  :763049:00:------:--</t>
  </si>
  <si>
    <t>21:0973:000861</t>
  </si>
  <si>
    <t>21:0112:000041</t>
  </si>
  <si>
    <t>21:0112:000041:0001:0001:00</t>
  </si>
  <si>
    <t>30.68</t>
  </si>
  <si>
    <t>065P  :763050:00:------:--</t>
  </si>
  <si>
    <t>21:0973:000862</t>
  </si>
  <si>
    <t>21:0112:000042:0001:0001:01</t>
  </si>
  <si>
    <t>17.71</t>
  </si>
  <si>
    <t>065P  :763051:00:------:--</t>
  </si>
  <si>
    <t>21:0973:000863</t>
  </si>
  <si>
    <t>21:0112:000043</t>
  </si>
  <si>
    <t>21:0112:000043:0001:0001:00</t>
  </si>
  <si>
    <t>065P  :763052:00:------:--</t>
  </si>
  <si>
    <t>21:0973:000864</t>
  </si>
  <si>
    <t>21:0112:000044</t>
  </si>
  <si>
    <t>21:0112:000044:0001:0001:00</t>
  </si>
  <si>
    <t>40.4</t>
  </si>
  <si>
    <t>065P  :763053:90:------:--</t>
  </si>
  <si>
    <t>21:0973:000865</t>
  </si>
  <si>
    <t>2.28</t>
  </si>
  <si>
    <t>19.93</t>
  </si>
  <si>
    <t>065P  :763054:00:------:--</t>
  </si>
  <si>
    <t>21:0973:000866</t>
  </si>
  <si>
    <t>21:0112:000045</t>
  </si>
  <si>
    <t>21:0112:000045:0001:0001:00</t>
  </si>
  <si>
    <t>36.92</t>
  </si>
  <si>
    <t>065P  :763055:00:------:--</t>
  </si>
  <si>
    <t>21:0973:000867</t>
  </si>
  <si>
    <t>21:0112:000046</t>
  </si>
  <si>
    <t>21:0112:000046:0001:0001:00</t>
  </si>
  <si>
    <t>065P  :763056:00:------:--</t>
  </si>
  <si>
    <t>21:0973:000868</t>
  </si>
  <si>
    <t>21:0112:000047</t>
  </si>
  <si>
    <t>21:0112:000047:0001:0001:00</t>
  </si>
  <si>
    <t>23.83</t>
  </si>
  <si>
    <t>065P  :763057:00:------:--</t>
  </si>
  <si>
    <t>21:0973:000869</t>
  </si>
  <si>
    <t>21:0112:000048</t>
  </si>
  <si>
    <t>21:0112:000048:0001:0001:00</t>
  </si>
  <si>
    <t>20.04</t>
  </si>
  <si>
    <t>065P  :763058:00:------:--</t>
  </si>
  <si>
    <t>21:0973:000870</t>
  </si>
  <si>
    <t>21:0112:000049</t>
  </si>
  <si>
    <t>21:0112:000049:0001:0001:00</t>
  </si>
  <si>
    <t>18.05</t>
  </si>
  <si>
    <t>065P  :763059:00:------:--</t>
  </si>
  <si>
    <t>21:0973:000871</t>
  </si>
  <si>
    <t>21:0112:000050</t>
  </si>
  <si>
    <t>21:0112:000050:0001:0001:00</t>
  </si>
  <si>
    <t>10.8</t>
  </si>
  <si>
    <t>36.83</t>
  </si>
  <si>
    <t>065P  :763060:00:------:--</t>
  </si>
  <si>
    <t>21:0973:000872</t>
  </si>
  <si>
    <t>21:0112:000051</t>
  </si>
  <si>
    <t>21:0112:000051:0001:0001:00</t>
  </si>
  <si>
    <t>64.38</t>
  </si>
  <si>
    <t>065P  :763061:80:763064:00</t>
  </si>
  <si>
    <t>21:0973:000873</t>
  </si>
  <si>
    <t>21:0112:000053</t>
  </si>
  <si>
    <t>21:0112:000053:0001:0001:02</t>
  </si>
  <si>
    <t>22.58</t>
  </si>
  <si>
    <t>065P  :763062:00:------:--</t>
  </si>
  <si>
    <t>21:0973:000874</t>
  </si>
  <si>
    <t>21:0112:000052</t>
  </si>
  <si>
    <t>21:0112:000052:0001:0001:00</t>
  </si>
  <si>
    <t>40.06</t>
  </si>
  <si>
    <t>065P  :763063:90:------:--</t>
  </si>
  <si>
    <t>21:0973:000875</t>
  </si>
  <si>
    <t>19.2</t>
  </si>
  <si>
    <t>065P  :763064:00:------:--</t>
  </si>
  <si>
    <t>21:0973:000876</t>
  </si>
  <si>
    <t>21:0112:000053:0001:0001:01</t>
  </si>
  <si>
    <t>23.76</t>
  </si>
  <si>
    <t>065P  :763065:00:------:--</t>
  </si>
  <si>
    <t>21:0973:000877</t>
  </si>
  <si>
    <t>21:0112:000054</t>
  </si>
  <si>
    <t>21:0112:000054:0001:0001:00</t>
  </si>
  <si>
    <t>24.29</t>
  </si>
  <si>
    <t>065P  :763066:00:------:--</t>
  </si>
  <si>
    <t>21:0973:000878</t>
  </si>
  <si>
    <t>21:0112:000055</t>
  </si>
  <si>
    <t>21:0112:000055:0001:0001:00</t>
  </si>
  <si>
    <t>60.99</t>
  </si>
  <si>
    <t>065P  :763067:00:------:--</t>
  </si>
  <si>
    <t>21:0973:000879</t>
  </si>
  <si>
    <t>21:0112:000056</t>
  </si>
  <si>
    <t>21:0112:000056:0001:0001:00</t>
  </si>
  <si>
    <t>065P  :763068:00:------:--</t>
  </si>
  <si>
    <t>21:0973:000880</t>
  </si>
  <si>
    <t>21:0112:000057</t>
  </si>
  <si>
    <t>21:0112:000057:0001:0001:00</t>
  </si>
  <si>
    <t>18.07</t>
  </si>
  <si>
    <t>065P  :763069:00:------:--</t>
  </si>
  <si>
    <t>21:0973:000881</t>
  </si>
  <si>
    <t>21:0112:000058</t>
  </si>
  <si>
    <t>21:0112:000058:0001:0001:00</t>
  </si>
  <si>
    <t>25.91</t>
  </si>
  <si>
    <t>065P  :763070:00:------:--</t>
  </si>
  <si>
    <t>21:0973:000882</t>
  </si>
  <si>
    <t>21:0112:000059</t>
  </si>
  <si>
    <t>21:0112:000059:0001:0001:00</t>
  </si>
  <si>
    <t>35.22</t>
  </si>
  <si>
    <t>065P  :763071:00:------:--</t>
  </si>
  <si>
    <t>21:0973:000883</t>
  </si>
  <si>
    <t>21:0112:000060</t>
  </si>
  <si>
    <t>21:0112:000060:0001:0001:00</t>
  </si>
  <si>
    <t>44.18</t>
  </si>
  <si>
    <t>065P  :763072:00:------:--</t>
  </si>
  <si>
    <t>21:0973:000884</t>
  </si>
  <si>
    <t>21:0112:000061</t>
  </si>
  <si>
    <t>21:0112:000061:0001:0001:00</t>
  </si>
  <si>
    <t>31.29</t>
  </si>
  <si>
    <t>065P  :763073:10:------:--</t>
  </si>
  <si>
    <t>21:0973:000885</t>
  </si>
  <si>
    <t>21:0112:000062</t>
  </si>
  <si>
    <t>21:0112:000062:0001:0001:00</t>
  </si>
  <si>
    <t>41.16</t>
  </si>
  <si>
    <t>065P  :763074:20:763073:10</t>
  </si>
  <si>
    <t>21:0973:000886</t>
  </si>
  <si>
    <t>21:0112:000062:0002:0001:00</t>
  </si>
  <si>
    <t>40.41</t>
  </si>
  <si>
    <t>065P  :763075:00:------:--</t>
  </si>
  <si>
    <t>21:0973:000887</t>
  </si>
  <si>
    <t>21:0112:000063</t>
  </si>
  <si>
    <t>21:0112:000063:0001:0001:00</t>
  </si>
  <si>
    <t>49.2</t>
  </si>
  <si>
    <t>065P  :763076:00:------:--</t>
  </si>
  <si>
    <t>21:0973:000888</t>
  </si>
  <si>
    <t>21:0112:000064</t>
  </si>
  <si>
    <t>21:0112:000064:0001:0001:00</t>
  </si>
  <si>
    <t>065P  :763077:00:------:--</t>
  </si>
  <si>
    <t>21:0973:000889</t>
  </si>
  <si>
    <t>21:0112:000065</t>
  </si>
  <si>
    <t>21:0112:000065:0001:0001:00</t>
  </si>
  <si>
    <t>37.51</t>
  </si>
  <si>
    <t>065P  :763078:00:------:--</t>
  </si>
  <si>
    <t>21:0973:000890</t>
  </si>
  <si>
    <t>21:0112:000066</t>
  </si>
  <si>
    <t>21:0112:000066:0001:0001:00</t>
  </si>
  <si>
    <t>065P  :763079:00:------:--</t>
  </si>
  <si>
    <t>21:0973:000891</t>
  </si>
  <si>
    <t>21:0112:000067</t>
  </si>
  <si>
    <t>21:0112:000067:0001:0001:00</t>
  </si>
  <si>
    <t>065P  :763080:00:------:--</t>
  </si>
  <si>
    <t>21:0973:000892</t>
  </si>
  <si>
    <t>21:0112:000068</t>
  </si>
  <si>
    <t>21:0112:000068:0001:0001:00</t>
  </si>
  <si>
    <t>34.24</t>
  </si>
  <si>
    <t>065P  :763081:80:763083:10</t>
  </si>
  <si>
    <t>21:0973:000893</t>
  </si>
  <si>
    <t>21:0112:000070</t>
  </si>
  <si>
    <t>21:0112:000070:0001:0001:02</t>
  </si>
  <si>
    <t>14.85</t>
  </si>
  <si>
    <t>065P  :763082:00:------:--</t>
  </si>
  <si>
    <t>21:0973:000894</t>
  </si>
  <si>
    <t>21:0112:000069</t>
  </si>
  <si>
    <t>21:0112:000069:0001:0001:00</t>
  </si>
  <si>
    <t>065P  :763083:10:------:--</t>
  </si>
  <si>
    <t>21:0973:000895</t>
  </si>
  <si>
    <t>21:0112:000070:0001:0001:01</t>
  </si>
  <si>
    <t>17.81</t>
  </si>
  <si>
    <t>065P  :763084:20:763083:10</t>
  </si>
  <si>
    <t>21:0973:000896</t>
  </si>
  <si>
    <t>21:0112:000070:0002:0001:00</t>
  </si>
  <si>
    <t>30.65</t>
  </si>
  <si>
    <t>065P  :763085:00:------:--</t>
  </si>
  <si>
    <t>21:0973:000897</t>
  </si>
  <si>
    <t>21:0112:000071</t>
  </si>
  <si>
    <t>21:0112:000071:0001:0001:00</t>
  </si>
  <si>
    <t>28.07</t>
  </si>
  <si>
    <t>065P  :763086:00:------:--</t>
  </si>
  <si>
    <t>21:0973:000898</t>
  </si>
  <si>
    <t>21:0112:000072</t>
  </si>
  <si>
    <t>21:0112:000072:0001:0001:00</t>
  </si>
  <si>
    <t>35.12</t>
  </si>
  <si>
    <t>065P  :763087:00:------:--</t>
  </si>
  <si>
    <t>21:0973:000899</t>
  </si>
  <si>
    <t>21:0112:000073</t>
  </si>
  <si>
    <t>21:0112:000073:0001:0001:00</t>
  </si>
  <si>
    <t>50.45</t>
  </si>
  <si>
    <t>065P  :763088:90:------:--</t>
  </si>
  <si>
    <t>21:0973:000900</t>
  </si>
  <si>
    <t>19.36</t>
  </si>
  <si>
    <t>065P  :763089:00:------:--</t>
  </si>
  <si>
    <t>21:0973:000901</t>
  </si>
  <si>
    <t>21:0112:000074</t>
  </si>
  <si>
    <t>21:0112:000074:0001:0001:00</t>
  </si>
  <si>
    <t>32.74</t>
  </si>
  <si>
    <t>065P  :763090:00:------:--</t>
  </si>
  <si>
    <t>21:0973:000902</t>
  </si>
  <si>
    <t>21:0112:000075</t>
  </si>
  <si>
    <t>21:0112:000075:0001:0001:00</t>
  </si>
  <si>
    <t>31.78</t>
  </si>
  <si>
    <t>065P  :763091:00:------:--</t>
  </si>
  <si>
    <t>21:0973:000903</t>
  </si>
  <si>
    <t>21:0112:000076</t>
  </si>
  <si>
    <t>21:0112:000076:0001:0001:00</t>
  </si>
  <si>
    <t>34.47</t>
  </si>
  <si>
    <t>065P  :763092:00:------:--</t>
  </si>
  <si>
    <t>21:0973:000904</t>
  </si>
  <si>
    <t>21:0112:000077</t>
  </si>
  <si>
    <t>21:0112:000077:0001:0001:00</t>
  </si>
  <si>
    <t>37.53</t>
  </si>
  <si>
    <t>065P  :763093:00:------:--</t>
  </si>
  <si>
    <t>21:0973:000905</t>
  </si>
  <si>
    <t>21:0112:000078</t>
  </si>
  <si>
    <t>21:0112:000078:0001:0001:00</t>
  </si>
  <si>
    <t>37.41</t>
  </si>
  <si>
    <t>065P  :763094:00:------:--</t>
  </si>
  <si>
    <t>21:0973:000906</t>
  </si>
  <si>
    <t>21:0112:000079</t>
  </si>
  <si>
    <t>21:0112:000079:0001:0001:00</t>
  </si>
  <si>
    <t>065P  :763095:00:------:--</t>
  </si>
  <si>
    <t>21:0973:000907</t>
  </si>
  <si>
    <t>21:0112:000080</t>
  </si>
  <si>
    <t>21:0112:000080:0001:0001:00</t>
  </si>
  <si>
    <t>065P  :763096:00:------:--</t>
  </si>
  <si>
    <t>21:0973:000908</t>
  </si>
  <si>
    <t>21:0112:000081</t>
  </si>
  <si>
    <t>21:0112:000081:0001:0001:00</t>
  </si>
  <si>
    <t>43.18</t>
  </si>
  <si>
    <t>065P  :763097:00:------:--</t>
  </si>
  <si>
    <t>21:0973:000909</t>
  </si>
  <si>
    <t>21:0112:000082</t>
  </si>
  <si>
    <t>21:0112:000082:0001:0001:00</t>
  </si>
  <si>
    <t>43.29</t>
  </si>
  <si>
    <t>065P  :763098:00:------:--</t>
  </si>
  <si>
    <t>21:0973:000910</t>
  </si>
  <si>
    <t>21:0112:000083</t>
  </si>
  <si>
    <t>21:0112:000083:0001:0001:00</t>
  </si>
  <si>
    <t>25.36</t>
  </si>
  <si>
    <t>065P  :763099:00:------:--</t>
  </si>
  <si>
    <t>21:0973:000911</t>
  </si>
  <si>
    <t>21:0112:000084</t>
  </si>
  <si>
    <t>21:0112:000084:0001:0001:00</t>
  </si>
  <si>
    <t>27.45</t>
  </si>
  <si>
    <t>065P  :763100:00:------:--</t>
  </si>
  <si>
    <t>21:0973:000912</t>
  </si>
  <si>
    <t>21:0112:000085</t>
  </si>
  <si>
    <t>21:0112:000085:0001:0001:00</t>
  </si>
  <si>
    <t>16.86</t>
  </si>
  <si>
    <t>065P  :763101:80:763112:00</t>
  </si>
  <si>
    <t>21:0973:000913</t>
  </si>
  <si>
    <t>21:0112:000095</t>
  </si>
  <si>
    <t>21:0112:000095:0001:0001:02</t>
  </si>
  <si>
    <t>065P  :763102:00:------:--</t>
  </si>
  <si>
    <t>21:0973:000914</t>
  </si>
  <si>
    <t>21:0112:000086</t>
  </si>
  <si>
    <t>21:0112:000086:0001:0001:00</t>
  </si>
  <si>
    <t>065P  :763103:00:------:--</t>
  </si>
  <si>
    <t>21:0973:000915</t>
  </si>
  <si>
    <t>21:0112:000087</t>
  </si>
  <si>
    <t>21:0112:000087:0001:0001:00</t>
  </si>
  <si>
    <t>065P  :763104:10:------:--</t>
  </si>
  <si>
    <t>21:0973:000916</t>
  </si>
  <si>
    <t>21:0112:000088</t>
  </si>
  <si>
    <t>21:0112:000088:0001:0001:00</t>
  </si>
  <si>
    <t>36.28</t>
  </si>
  <si>
    <t>065P  :763105:20:763104:10</t>
  </si>
  <si>
    <t>21:0973:000917</t>
  </si>
  <si>
    <t>21:0112:000088:0002:0001:00</t>
  </si>
  <si>
    <t>36.22</t>
  </si>
  <si>
    <t>065P  :763106:00:------:--</t>
  </si>
  <si>
    <t>21:0973:000918</t>
  </si>
  <si>
    <t>21:0112:000089</t>
  </si>
  <si>
    <t>21:0112:000089:0001:0001:00</t>
  </si>
  <si>
    <t>31.38</t>
  </si>
  <si>
    <t>065P  :763107:00:------:--</t>
  </si>
  <si>
    <t>21:0973:000919</t>
  </si>
  <si>
    <t>21:0112:000090</t>
  </si>
  <si>
    <t>21:0112:000090:0001:0001:00</t>
  </si>
  <si>
    <t>50.13</t>
  </si>
  <si>
    <t>065P  :763108:00:------:--</t>
  </si>
  <si>
    <t>21:0973:000920</t>
  </si>
  <si>
    <t>21:0112:000091</t>
  </si>
  <si>
    <t>21:0112:000091:0001:0001:00</t>
  </si>
  <si>
    <t>38.59</t>
  </si>
  <si>
    <t>065P  :763109:00:------:--</t>
  </si>
  <si>
    <t>21:0973:000921</t>
  </si>
  <si>
    <t>21:0112:000092</t>
  </si>
  <si>
    <t>21:0112:000092:0001:0001:00</t>
  </si>
  <si>
    <t>19.41</t>
  </si>
  <si>
    <t>065P  :763110:00:------:--</t>
  </si>
  <si>
    <t>21:0973:000922</t>
  </si>
  <si>
    <t>21:0112:000093</t>
  </si>
  <si>
    <t>21:0112:000093:0001:0001:00</t>
  </si>
  <si>
    <t>38.98</t>
  </si>
  <si>
    <t>065P  :763111:00:------:--</t>
  </si>
  <si>
    <t>21:0973:000923</t>
  </si>
  <si>
    <t>21:0112:000094</t>
  </si>
  <si>
    <t>21:0112:000094:0001:0001:00</t>
  </si>
  <si>
    <t>31.16</t>
  </si>
  <si>
    <t>065P  :763112:00:------:--</t>
  </si>
  <si>
    <t>21:0973:000924</t>
  </si>
  <si>
    <t>21:0112:000095:0001:0001:01</t>
  </si>
  <si>
    <t>065P  :763113:00:------:--</t>
  </si>
  <si>
    <t>21:0973:000925</t>
  </si>
  <si>
    <t>21:0112:000096</t>
  </si>
  <si>
    <t>21:0112:000096:0001:0001:00</t>
  </si>
  <si>
    <t>32.12</t>
  </si>
  <si>
    <t>065P  :763114:00:------:--</t>
  </si>
  <si>
    <t>21:0973:000926</t>
  </si>
  <si>
    <t>21:0112:000097</t>
  </si>
  <si>
    <t>21:0112:000097:0001:0001:00</t>
  </si>
  <si>
    <t>31.57</t>
  </si>
  <si>
    <t>065P  :763115:00:------:--</t>
  </si>
  <si>
    <t>21:0973:000927</t>
  </si>
  <si>
    <t>21:0112:000098</t>
  </si>
  <si>
    <t>21:0112:000098:0001:0001:00</t>
  </si>
  <si>
    <t>36.4</t>
  </si>
  <si>
    <t>065P  :763116:00:------:--</t>
  </si>
  <si>
    <t>21:0973:000928</t>
  </si>
  <si>
    <t>21:0112:000099</t>
  </si>
  <si>
    <t>21:0112:000099:0001:0001:00</t>
  </si>
  <si>
    <t>42.85</t>
  </si>
  <si>
    <t>065P  :763117:00:------:--</t>
  </si>
  <si>
    <t>21:0973:000929</t>
  </si>
  <si>
    <t>21:0112:000100</t>
  </si>
  <si>
    <t>21:0112:000100:0001:0001:00</t>
  </si>
  <si>
    <t>61.17</t>
  </si>
  <si>
    <t>065P  :763118:00:------:--</t>
  </si>
  <si>
    <t>21:0973:000930</t>
  </si>
  <si>
    <t>21:0112:000101</t>
  </si>
  <si>
    <t>21:0112:000101:0001:0001:00</t>
  </si>
  <si>
    <t>065P  :763119:00:------:--</t>
  </si>
  <si>
    <t>21:0973:000931</t>
  </si>
  <si>
    <t>21:0112:000102</t>
  </si>
  <si>
    <t>21:0112:000102:0001:0001:00</t>
  </si>
  <si>
    <t>20.5</t>
  </si>
  <si>
    <t>065P  :763120:90:------:--</t>
  </si>
  <si>
    <t>21:0973:000932</t>
  </si>
  <si>
    <t>065P  :763121:80:763125:00</t>
  </si>
  <si>
    <t>21:0973:000933</t>
  </si>
  <si>
    <t>21:0112:000105</t>
  </si>
  <si>
    <t>21:0112:000105:0001:0001:02</t>
  </si>
  <si>
    <t>22.22</t>
  </si>
  <si>
    <t>065P  :763122:10:------:--</t>
  </si>
  <si>
    <t>21:0973:000934</t>
  </si>
  <si>
    <t>21:0112:000103</t>
  </si>
  <si>
    <t>21:0112:000103:0001:0001:00</t>
  </si>
  <si>
    <t>25.61</t>
  </si>
  <si>
    <t>065P  :763123:20:763122:10</t>
  </si>
  <si>
    <t>21:0973:000935</t>
  </si>
  <si>
    <t>21:0112:000103:0002:0001:00</t>
  </si>
  <si>
    <t>065P  :763124:00:------:--</t>
  </si>
  <si>
    <t>21:0973:000936</t>
  </si>
  <si>
    <t>21:0112:000104</t>
  </si>
  <si>
    <t>21:0112:000104:0001:0001:00</t>
  </si>
  <si>
    <t>065P  :763125:00:------:--</t>
  </si>
  <si>
    <t>21:0973:000937</t>
  </si>
  <si>
    <t>21:0112:000105:0001:0001:01</t>
  </si>
  <si>
    <t>065P  :763126:00:------:--</t>
  </si>
  <si>
    <t>21:0973:000938</t>
  </si>
  <si>
    <t>21:0112:000106</t>
  </si>
  <si>
    <t>21:0112:000106:0001:0001:00</t>
  </si>
  <si>
    <t>37.45</t>
  </si>
  <si>
    <t>065P  :763127:00:------:--</t>
  </si>
  <si>
    <t>21:0973:000939</t>
  </si>
  <si>
    <t>21:0112:000107</t>
  </si>
  <si>
    <t>21:0112:000107:0001:0001:00</t>
  </si>
  <si>
    <t>25.4</t>
  </si>
  <si>
    <t>065P  :763128:00:------:--</t>
  </si>
  <si>
    <t>21:0973:000940</t>
  </si>
  <si>
    <t>21:0112:000108</t>
  </si>
  <si>
    <t>21:0112:000108:0001:0001:00</t>
  </si>
  <si>
    <t>34.86</t>
  </si>
  <si>
    <t>065P  :763129:00:------:--</t>
  </si>
  <si>
    <t>21:0973:000941</t>
  </si>
  <si>
    <t>21:0112:000109</t>
  </si>
  <si>
    <t>21:0112:000109:0001:0001:00</t>
  </si>
  <si>
    <t>065P  :763130:00:------:--</t>
  </si>
  <si>
    <t>21:0973:000942</t>
  </si>
  <si>
    <t>21:0112:000110</t>
  </si>
  <si>
    <t>21:0112:000110:0001:0001:00</t>
  </si>
  <si>
    <t>31.81</t>
  </si>
  <si>
    <t>065P  :763131:00:------:--</t>
  </si>
  <si>
    <t>21:0973:000943</t>
  </si>
  <si>
    <t>21:0112:000111</t>
  </si>
  <si>
    <t>21:0112:000111:0001:0001:00</t>
  </si>
  <si>
    <t>42.23</t>
  </si>
  <si>
    <t>065P  :763132:00:------:--</t>
  </si>
  <si>
    <t>21:0973:000944</t>
  </si>
  <si>
    <t>21:0112:000112</t>
  </si>
  <si>
    <t>21:0112:000112:0001:0001:00</t>
  </si>
  <si>
    <t>34.19</t>
  </si>
  <si>
    <t>065P  :763133:90:------:--</t>
  </si>
  <si>
    <t>21:0973:000945</t>
  </si>
  <si>
    <t>2.12</t>
  </si>
  <si>
    <t>19.54</t>
  </si>
  <si>
    <t>065P  :763134:00:------:--</t>
  </si>
  <si>
    <t>21:0973:000946</t>
  </si>
  <si>
    <t>21:0112:000113</t>
  </si>
  <si>
    <t>21:0112:000113:0001:0001:00</t>
  </si>
  <si>
    <t>065P  :763135:00:------:--</t>
  </si>
  <si>
    <t>21:0973:000947</t>
  </si>
  <si>
    <t>21:0112:000114</t>
  </si>
  <si>
    <t>21:0112:000114:0001:0001:00</t>
  </si>
  <si>
    <t>45.12</t>
  </si>
  <si>
    <t>065P  :763136:00:------:--</t>
  </si>
  <si>
    <t>21:0973:000948</t>
  </si>
  <si>
    <t>21:0112:000115</t>
  </si>
  <si>
    <t>21:0112:000115:0001:0001:00</t>
  </si>
  <si>
    <t>57.34</t>
  </si>
  <si>
    <t>065P  :763137:00:------:--</t>
  </si>
  <si>
    <t>21:0973:000949</t>
  </si>
  <si>
    <t>21:0112:000116</t>
  </si>
  <si>
    <t>21:0112:000116:0001:0001:00</t>
  </si>
  <si>
    <t>37.13</t>
  </si>
  <si>
    <t>065P  :763138:00:------:--</t>
  </si>
  <si>
    <t>21:0973:000950</t>
  </si>
  <si>
    <t>21:0112:000117</t>
  </si>
  <si>
    <t>21:0112:000117:0001:0001:00</t>
  </si>
  <si>
    <t>42.45</t>
  </si>
  <si>
    <t>065P  :763139:00:------:--</t>
  </si>
  <si>
    <t>21:0973:000951</t>
  </si>
  <si>
    <t>21:0112:000118</t>
  </si>
  <si>
    <t>21:0112:000118:0001:0001:00</t>
  </si>
  <si>
    <t>36.13</t>
  </si>
  <si>
    <t>065P  :763140:00:------:--</t>
  </si>
  <si>
    <t>21:0973:000952</t>
  </si>
  <si>
    <t>21:0112:000119</t>
  </si>
  <si>
    <t>21:0112:000119:0001:0001:00</t>
  </si>
  <si>
    <t>065P  :763141:80:763149:00</t>
  </si>
  <si>
    <t>21:0973:000953</t>
  </si>
  <si>
    <t>21:0112:000126</t>
  </si>
  <si>
    <t>21:0112:000126:0001:0001:02</t>
  </si>
  <si>
    <t>16.25</t>
  </si>
  <si>
    <t>065P  :763142:00:------:--</t>
  </si>
  <si>
    <t>21:0973:000954</t>
  </si>
  <si>
    <t>21:0112:000120</t>
  </si>
  <si>
    <t>21:0112:000120:0001:0001:00</t>
  </si>
  <si>
    <t>37.16</t>
  </si>
  <si>
    <t>065P  :763143:00:------:--</t>
  </si>
  <si>
    <t>21:0973:000955</t>
  </si>
  <si>
    <t>21:0112:000121</t>
  </si>
  <si>
    <t>21:0112:000121:0001:0001:00</t>
  </si>
  <si>
    <t>065P  :763144:10:------:--</t>
  </si>
  <si>
    <t>21:0973:000956</t>
  </si>
  <si>
    <t>21:0112:000122</t>
  </si>
  <si>
    <t>21:0112:000122:0001:0001:00</t>
  </si>
  <si>
    <t>48.93</t>
  </si>
  <si>
    <t>065P  :763145:20:763144:10</t>
  </si>
  <si>
    <t>21:0973:000957</t>
  </si>
  <si>
    <t>21:0112:000122:0002:0001:00</t>
  </si>
  <si>
    <t>49.21</t>
  </si>
  <si>
    <t>065P  :763146:00:------:--</t>
  </si>
  <si>
    <t>21:0973:000958</t>
  </si>
  <si>
    <t>21:0112:000123</t>
  </si>
  <si>
    <t>21:0112:000123:0001:0001:00</t>
  </si>
  <si>
    <t>43.22</t>
  </si>
  <si>
    <t>065P  :763147:00:------:--</t>
  </si>
  <si>
    <t>21:0973:000959</t>
  </si>
  <si>
    <t>21:0112:000124</t>
  </si>
  <si>
    <t>21:0112:000124:0001:0001:00</t>
  </si>
  <si>
    <t>32.68</t>
  </si>
  <si>
    <t>065P  :763148:00:------:--</t>
  </si>
  <si>
    <t>21:0973:000960</t>
  </si>
  <si>
    <t>21:0112:000125</t>
  </si>
  <si>
    <t>21:0112:000125:0001:0001:00</t>
  </si>
  <si>
    <t>31.49</t>
  </si>
  <si>
    <t>065P  :763149:00:------:--</t>
  </si>
  <si>
    <t>21:0973:000961</t>
  </si>
  <si>
    <t>21:0112:000126:0001:0001:01</t>
  </si>
  <si>
    <t>19.55</t>
  </si>
  <si>
    <t>065P  :763150:00:------:--</t>
  </si>
  <si>
    <t>21:0973:000962</t>
  </si>
  <si>
    <t>21:0112:000127</t>
  </si>
  <si>
    <t>21:0112:000127:0001:0001:00</t>
  </si>
  <si>
    <t>065P  :763151:00:------:--</t>
  </si>
  <si>
    <t>21:0973:000963</t>
  </si>
  <si>
    <t>21:0112:000128</t>
  </si>
  <si>
    <t>21:0112:000128:0001:0001:00</t>
  </si>
  <si>
    <t>41.04</t>
  </si>
  <si>
    <t>065P  :763152:00:------:--</t>
  </si>
  <si>
    <t>21:0973:000964</t>
  </si>
  <si>
    <t>21:0112:000129</t>
  </si>
  <si>
    <t>21:0112:000129:0001:0001:00</t>
  </si>
  <si>
    <t>065P  :763153:90:------:--</t>
  </si>
  <si>
    <t>21:0973:000965</t>
  </si>
  <si>
    <t>065P  :763154:00:------:--</t>
  </si>
  <si>
    <t>21:0973:000966</t>
  </si>
  <si>
    <t>21:0112:000130</t>
  </si>
  <si>
    <t>21:0112:000130:0001:0001:00</t>
  </si>
  <si>
    <t>24.74</t>
  </si>
  <si>
    <t>065P  :763155:00:------:--</t>
  </si>
  <si>
    <t>21:0973:000967</t>
  </si>
  <si>
    <t>21:0112:000131</t>
  </si>
  <si>
    <t>21:0112:000131:0001:0001:00</t>
  </si>
  <si>
    <t>065P  :763156:00:------:--</t>
  </si>
  <si>
    <t>21:0973:000968</t>
  </si>
  <si>
    <t>21:0112:000132</t>
  </si>
  <si>
    <t>21:0112:000132:0001:0001:00</t>
  </si>
  <si>
    <t>065P  :763157:00:------:--</t>
  </si>
  <si>
    <t>21:0973:000969</t>
  </si>
  <si>
    <t>21:0112:000133</t>
  </si>
  <si>
    <t>21:0112:000133:0001:0001:00</t>
  </si>
  <si>
    <t>33.27</t>
  </si>
  <si>
    <t>065P  :763158:00:------:--</t>
  </si>
  <si>
    <t>21:0973:000970</t>
  </si>
  <si>
    <t>21:0112:000134</t>
  </si>
  <si>
    <t>21:0112:000134:0001:0001:00</t>
  </si>
  <si>
    <t>24.99</t>
  </si>
  <si>
    <t>065P  :763159:00:------:--</t>
  </si>
  <si>
    <t>21:0973:000971</t>
  </si>
  <si>
    <t>21:0112:000135</t>
  </si>
  <si>
    <t>21:0112:000135:0001:0001:00</t>
  </si>
  <si>
    <t>065P  :763160:00:------:--</t>
  </si>
  <si>
    <t>21:0973:000972</t>
  </si>
  <si>
    <t>21:0112:000136</t>
  </si>
  <si>
    <t>21:0112:000136:0001:0001:00</t>
  </si>
  <si>
    <t>25.2</t>
  </si>
  <si>
    <t>065P  :763161:80:763178:00</t>
  </si>
  <si>
    <t>21:0973:000973</t>
  </si>
  <si>
    <t>21:0112:000151</t>
  </si>
  <si>
    <t>21:0112:000151:0001:0001:02</t>
  </si>
  <si>
    <t>20.86</t>
  </si>
  <si>
    <t>065P  :763162:00:------:--</t>
  </si>
  <si>
    <t>21:0973:000974</t>
  </si>
  <si>
    <t>21:0112:000137</t>
  </si>
  <si>
    <t>21:0112:000137:0001:0001:00</t>
  </si>
  <si>
    <t>36.55</t>
  </si>
  <si>
    <t>065P  :763163:00:------:--</t>
  </si>
  <si>
    <t>21:0973:000975</t>
  </si>
  <si>
    <t>21:0112:000138</t>
  </si>
  <si>
    <t>21:0112:000138:0001:0001:00</t>
  </si>
  <si>
    <t>22.71</t>
  </si>
  <si>
    <t>065P  :763164:00:------:--</t>
  </si>
  <si>
    <t>21:0973:000976</t>
  </si>
  <si>
    <t>21:0112:000139</t>
  </si>
  <si>
    <t>21:0112:000139:0001:0001:00</t>
  </si>
  <si>
    <t>58.52</t>
  </si>
  <si>
    <t>065P  :763165:90:------:--</t>
  </si>
  <si>
    <t>21:0973:000977</t>
  </si>
  <si>
    <t>19.13</t>
  </si>
  <si>
    <t>065P  :763166:00:------:--</t>
  </si>
  <si>
    <t>21:0973:000978</t>
  </si>
  <si>
    <t>21:0112:000140</t>
  </si>
  <si>
    <t>21:0112:000140:0001:0001:00</t>
  </si>
  <si>
    <t>33.49</t>
  </si>
  <si>
    <t>065P  :763167:00:------:--</t>
  </si>
  <si>
    <t>21:0973:000979</t>
  </si>
  <si>
    <t>21:0112:000141</t>
  </si>
  <si>
    <t>21:0112:000141:0001:0001:00</t>
  </si>
  <si>
    <t>065P  :763168:00:------:--</t>
  </si>
  <si>
    <t>21:0973:000980</t>
  </si>
  <si>
    <t>21:0112:000142</t>
  </si>
  <si>
    <t>21:0112:000142:0001:0001:00</t>
  </si>
  <si>
    <t>43.1</t>
  </si>
  <si>
    <t>065P  :763169:00:------:--</t>
  </si>
  <si>
    <t>21:0973:000981</t>
  </si>
  <si>
    <t>21:0112:000143</t>
  </si>
  <si>
    <t>21:0112:000143:0001:0001:00</t>
  </si>
  <si>
    <t>065P  :763170:00:------:--</t>
  </si>
  <si>
    <t>21:0973:000982</t>
  </si>
  <si>
    <t>21:0112:000144</t>
  </si>
  <si>
    <t>21:0112:000144:0001:0001:00</t>
  </si>
  <si>
    <t>065P  :763171:00:------:--</t>
  </si>
  <si>
    <t>21:0973:000983</t>
  </si>
  <si>
    <t>21:0112:000145</t>
  </si>
  <si>
    <t>21:0112:000145:0001:0001:00</t>
  </si>
  <si>
    <t>36.35</t>
  </si>
  <si>
    <t>065P  :763172:00:------:--</t>
  </si>
  <si>
    <t>21:0973:000984</t>
  </si>
  <si>
    <t>21:0112:000146</t>
  </si>
  <si>
    <t>21:0112:000146:0001:0001:00</t>
  </si>
  <si>
    <t>28.24</t>
  </si>
  <si>
    <t>065P  :763173:00:------:--</t>
  </si>
  <si>
    <t>21:0973:000985</t>
  </si>
  <si>
    <t>21:0112:000147</t>
  </si>
  <si>
    <t>21:0112:000147:0001:0001:00</t>
  </si>
  <si>
    <t>27.85</t>
  </si>
  <si>
    <t>065P  :763174:10:------:--</t>
  </si>
  <si>
    <t>21:0973:000986</t>
  </si>
  <si>
    <t>21:0112:000148</t>
  </si>
  <si>
    <t>21:0112:000148:0001:0001:00</t>
  </si>
  <si>
    <t>42.78</t>
  </si>
  <si>
    <t>065P  :763175:20:763174:10</t>
  </si>
  <si>
    <t>21:0973:000987</t>
  </si>
  <si>
    <t>21:0112:000148:0002:0001:00</t>
  </si>
  <si>
    <t>065P  :763176:00:------:--</t>
  </si>
  <si>
    <t>21:0973:000988</t>
  </si>
  <si>
    <t>21:0112:000149</t>
  </si>
  <si>
    <t>21:0112:000149:0001:0001:00</t>
  </si>
  <si>
    <t>41.8</t>
  </si>
  <si>
    <t>065P  :763177:00:------:--</t>
  </si>
  <si>
    <t>21:0973:000989</t>
  </si>
  <si>
    <t>21:0112:000150</t>
  </si>
  <si>
    <t>21:0112:000150:0001:0001:00</t>
  </si>
  <si>
    <t>065P  :763178:00:------:--</t>
  </si>
  <si>
    <t>21:0973:000990</t>
  </si>
  <si>
    <t>21:0112:000151:0001:0001:01</t>
  </si>
  <si>
    <t>14.91</t>
  </si>
  <si>
    <t>065P  :763179:00:------:--</t>
  </si>
  <si>
    <t>21:0973:000991</t>
  </si>
  <si>
    <t>21:0112:000152</t>
  </si>
  <si>
    <t>21:0112:000152:0001:0001:00</t>
  </si>
  <si>
    <t>065P  :763180:00:------:--</t>
  </si>
  <si>
    <t>21:0973:000992</t>
  </si>
  <si>
    <t>21:0112:000153</t>
  </si>
  <si>
    <t>21:0112:000153:0001:0001:00</t>
  </si>
  <si>
    <t>28.77</t>
  </si>
  <si>
    <t>065P  :763181:80:763186:00</t>
  </si>
  <si>
    <t>21:0973:000993</t>
  </si>
  <si>
    <t>21:0112:000157</t>
  </si>
  <si>
    <t>21:0112:000157:0001:0001:02</t>
  </si>
  <si>
    <t>24.11</t>
  </si>
  <si>
    <t>065P  :763182:00:------:--</t>
  </si>
  <si>
    <t>21:0973:000994</t>
  </si>
  <si>
    <t>21:0112:000154</t>
  </si>
  <si>
    <t>21:0112:000154:0001:0001:00</t>
  </si>
  <si>
    <t>065P  :763183:10:------:--</t>
  </si>
  <si>
    <t>21:0973:000995</t>
  </si>
  <si>
    <t>21:0112:000155</t>
  </si>
  <si>
    <t>21:0112:000155:0001:0001:00</t>
  </si>
  <si>
    <t>065P  :763184:20:763183:10</t>
  </si>
  <si>
    <t>21:0973:000996</t>
  </si>
  <si>
    <t>21:0112:000155:0002:0001:00</t>
  </si>
  <si>
    <t>37.15</t>
  </si>
  <si>
    <t>065P  :763185:00:------:--</t>
  </si>
  <si>
    <t>21:0973:000997</t>
  </si>
  <si>
    <t>21:0112:000156</t>
  </si>
  <si>
    <t>21:0112:000156:0001:0001:00</t>
  </si>
  <si>
    <t>34.02</t>
  </si>
  <si>
    <t>065P  :763186:00:------:--</t>
  </si>
  <si>
    <t>21:0973:000998</t>
  </si>
  <si>
    <t>21:0112:000157:0001:0001:01</t>
  </si>
  <si>
    <t>21.24</t>
  </si>
  <si>
    <t>065P  :763187:00:------:--</t>
  </si>
  <si>
    <t>21:0973:000999</t>
  </si>
  <si>
    <t>21:0112:000158</t>
  </si>
  <si>
    <t>21:0112:000158:0001:0001:00</t>
  </si>
  <si>
    <t>065P  :763188:00:------:--</t>
  </si>
  <si>
    <t>21:0973:001000</t>
  </si>
  <si>
    <t>21:0112:000159</t>
  </si>
  <si>
    <t>21:0112:000159:0001:0001:00</t>
  </si>
  <si>
    <t>32.82</t>
  </si>
  <si>
    <t>065P  :763189:00:------:--</t>
  </si>
  <si>
    <t>21:0973:001001</t>
  </si>
  <si>
    <t>21:0112:000160</t>
  </si>
  <si>
    <t>21:0112:000160:0001:0001:00</t>
  </si>
  <si>
    <t>25.7</t>
  </si>
  <si>
    <t>065P  :763190:00:------:--</t>
  </si>
  <si>
    <t>21:0973:001002</t>
  </si>
  <si>
    <t>21:0112:000161</t>
  </si>
  <si>
    <t>21:0112:000161:0001:0001:00</t>
  </si>
  <si>
    <t>12.4</t>
  </si>
  <si>
    <t>28.21</t>
  </si>
  <si>
    <t>065P  :763191:90:------:--</t>
  </si>
  <si>
    <t>21:0973:001003</t>
  </si>
  <si>
    <t>19.05</t>
  </si>
  <si>
    <t>065P  :763192:00:------:--</t>
  </si>
  <si>
    <t>21:0973:001004</t>
  </si>
  <si>
    <t>21:0112:000162</t>
  </si>
  <si>
    <t>21:0112:000162:0001:0001:00</t>
  </si>
  <si>
    <t>33.63</t>
  </si>
  <si>
    <t>065P  :763193:00:------:--</t>
  </si>
  <si>
    <t>21:0973:001005</t>
  </si>
  <si>
    <t>21:0112:000163</t>
  </si>
  <si>
    <t>21:0112:000163:0001:0001:00</t>
  </si>
  <si>
    <t>065P  :763194:00:------:--</t>
  </si>
  <si>
    <t>21:0973:001006</t>
  </si>
  <si>
    <t>21:0112:000164</t>
  </si>
  <si>
    <t>21:0112:000164:0001:0001:00</t>
  </si>
  <si>
    <t>40.9</t>
  </si>
  <si>
    <t>065P  :763195:00:------:--</t>
  </si>
  <si>
    <t>21:0973:001007</t>
  </si>
  <si>
    <t>21:0112:000165</t>
  </si>
  <si>
    <t>21:0112:000165:0001:0001:00</t>
  </si>
  <si>
    <t>27.1</t>
  </si>
  <si>
    <t>33.48</t>
  </si>
  <si>
    <t>065P  :763196:00:------:--</t>
  </si>
  <si>
    <t>21:0973:001008</t>
  </si>
  <si>
    <t>21:0112:000166</t>
  </si>
  <si>
    <t>21:0112:000166:0001:0001:00</t>
  </si>
  <si>
    <t>41.43</t>
  </si>
  <si>
    <t>065P  :763197:00:------:--</t>
  </si>
  <si>
    <t>21:0973:001009</t>
  </si>
  <si>
    <t>21:0112:000167</t>
  </si>
  <si>
    <t>21:0112:000167:0001:0001:00</t>
  </si>
  <si>
    <t>065P  :763198:00:------:--</t>
  </si>
  <si>
    <t>21:0973:001010</t>
  </si>
  <si>
    <t>21:0112:000168</t>
  </si>
  <si>
    <t>21:0112:000168:0001:0001:00</t>
  </si>
  <si>
    <t>065P  :763199:00:------:--</t>
  </si>
  <si>
    <t>21:0973:001011</t>
  </si>
  <si>
    <t>21:0112:000169</t>
  </si>
  <si>
    <t>21:0112:000169:0001:0001:00</t>
  </si>
  <si>
    <t>50.26</t>
  </si>
  <si>
    <t>065P  :763200:00:------:--</t>
  </si>
  <si>
    <t>21:0973:001012</t>
  </si>
  <si>
    <t>21:0112:000170</t>
  </si>
  <si>
    <t>21:0112:000170:0001:0001:00</t>
  </si>
  <si>
    <t>47.71</t>
  </si>
  <si>
    <t>065P  :763201:80:763218:00</t>
  </si>
  <si>
    <t>21:0973:001013</t>
  </si>
  <si>
    <t>21:0112:000186</t>
  </si>
  <si>
    <t>21:0112:000186:0001:0001:02</t>
  </si>
  <si>
    <t>27.38</t>
  </si>
  <si>
    <t>065P  :763202:10:------:--</t>
  </si>
  <si>
    <t>21:0973:001014</t>
  </si>
  <si>
    <t>21:0112:000171</t>
  </si>
  <si>
    <t>21:0112:000171:0001:0001:00</t>
  </si>
  <si>
    <t>39.26</t>
  </si>
  <si>
    <t>065P  :763203:20:763202:10</t>
  </si>
  <si>
    <t>21:0973:001015</t>
  </si>
  <si>
    <t>21:0112:000171:0002:0001:00</t>
  </si>
  <si>
    <t>40.12</t>
  </si>
  <si>
    <t>065P  :763204:00:------:--</t>
  </si>
  <si>
    <t>21:0973:001016</t>
  </si>
  <si>
    <t>21:0112:000172</t>
  </si>
  <si>
    <t>21:0112:000172:0001:0001:00</t>
  </si>
  <si>
    <t>065P  :763205:00:------:--</t>
  </si>
  <si>
    <t>21:0973:001017</t>
  </si>
  <si>
    <t>21:0112:000173</t>
  </si>
  <si>
    <t>21:0112:000173:0001:0001:00</t>
  </si>
  <si>
    <t>30.64</t>
  </si>
  <si>
    <t>065P  :763206:00:------:--</t>
  </si>
  <si>
    <t>21:0973:001018</t>
  </si>
  <si>
    <t>21:0112:000174</t>
  </si>
  <si>
    <t>21:0112:000174:0001:0001:00</t>
  </si>
  <si>
    <t>31.12</t>
  </si>
  <si>
    <t>065P  :763207:00:------:--</t>
  </si>
  <si>
    <t>21:0973:001019</t>
  </si>
  <si>
    <t>21:0112:000175</t>
  </si>
  <si>
    <t>21:0112:000175:0001:0001:00</t>
  </si>
  <si>
    <t>38.09</t>
  </si>
  <si>
    <t>065P  :763208:00:------:--</t>
  </si>
  <si>
    <t>21:0973:001020</t>
  </si>
  <si>
    <t>21:0112:000176</t>
  </si>
  <si>
    <t>21:0112:000176:0001:0001:00</t>
  </si>
  <si>
    <t>55.41</t>
  </si>
  <si>
    <t>065P  :763209:00:------:--</t>
  </si>
  <si>
    <t>21:0973:001021</t>
  </si>
  <si>
    <t>21:0112:000177</t>
  </si>
  <si>
    <t>21:0112:000177:0001:0001:00</t>
  </si>
  <si>
    <t>31.21</t>
  </si>
  <si>
    <t>065P  :763210:00:------:--</t>
  </si>
  <si>
    <t>21:0973:001022</t>
  </si>
  <si>
    <t>21:0112:000178</t>
  </si>
  <si>
    <t>21:0112:000178:0001:0001:00</t>
  </si>
  <si>
    <t>54.82</t>
  </si>
  <si>
    <t>065P  :763211:00:------:--</t>
  </si>
  <si>
    <t>21:0973:001023</t>
  </si>
  <si>
    <t>21:0112:000179</t>
  </si>
  <si>
    <t>21:0112:000179:0001:0001:00</t>
  </si>
  <si>
    <t>065P  :763212:00:------:--</t>
  </si>
  <si>
    <t>21:0973:001024</t>
  </si>
  <si>
    <t>21:0112:000180</t>
  </si>
  <si>
    <t>21:0112:000180:0001:0001:00</t>
  </si>
  <si>
    <t>0.25</t>
  </si>
  <si>
    <t>21.17</t>
  </si>
  <si>
    <t>065P  :763213:00:------:--</t>
  </si>
  <si>
    <t>21:0973:001025</t>
  </si>
  <si>
    <t>21:0112:000181</t>
  </si>
  <si>
    <t>21:0112:000181:0001:0001:00</t>
  </si>
  <si>
    <t>34.21</t>
  </si>
  <si>
    <t>065P  :763214:00:------:--</t>
  </si>
  <si>
    <t>21:0973:001026</t>
  </si>
  <si>
    <t>21:0112:000182</t>
  </si>
  <si>
    <t>21:0112:000182:0001:0001:00</t>
  </si>
  <si>
    <t>50.75</t>
  </si>
  <si>
    <t>065P  :763215:00:------:--</t>
  </si>
  <si>
    <t>21:0973:001027</t>
  </si>
  <si>
    <t>21:0112:000183</t>
  </si>
  <si>
    <t>21:0112:000183:0001:0001:00</t>
  </si>
  <si>
    <t>54.16</t>
  </si>
  <si>
    <t>065P  :763216:00:------:--</t>
  </si>
  <si>
    <t>21:0973:001028</t>
  </si>
  <si>
    <t>21:0112:000184</t>
  </si>
  <si>
    <t>21:0112:000184:0001:0001:00</t>
  </si>
  <si>
    <t>37.79</t>
  </si>
  <si>
    <t>065P  :763217:00:------:--</t>
  </si>
  <si>
    <t>21:0973:001029</t>
  </si>
  <si>
    <t>21:0112:000185</t>
  </si>
  <si>
    <t>21:0112:000185:0001:0001:00</t>
  </si>
  <si>
    <t>065P  :763218:00:------:--</t>
  </si>
  <si>
    <t>21:0973:001030</t>
  </si>
  <si>
    <t>21:0112:000186:0001:0001:01</t>
  </si>
  <si>
    <t>22.23</t>
  </si>
  <si>
    <t>065P  :763219:90:------:--</t>
  </si>
  <si>
    <t>21:0973:001031</t>
  </si>
  <si>
    <t>28.7</t>
  </si>
  <si>
    <t>20.03</t>
  </si>
  <si>
    <t>065P  :763220:00:------:--</t>
  </si>
  <si>
    <t>21:0973:001032</t>
  </si>
  <si>
    <t>21:0112:000187</t>
  </si>
  <si>
    <t>21:0112:000187:0001:0001:00</t>
  </si>
  <si>
    <t>33.22</t>
  </si>
  <si>
    <t>065P  :763221:80:763238:00</t>
  </si>
  <si>
    <t>21:0973:001033</t>
  </si>
  <si>
    <t>21:0112:000203</t>
  </si>
  <si>
    <t>21:0112:000203:0001:0001:02</t>
  </si>
  <si>
    <t>16.69</t>
  </si>
  <si>
    <t>065P  :763222:00:------:--</t>
  </si>
  <si>
    <t>21:0973:001034</t>
  </si>
  <si>
    <t>21:0112:000188</t>
  </si>
  <si>
    <t>21:0112:000188:0001:0001:00</t>
  </si>
  <si>
    <t>52.33</t>
  </si>
  <si>
    <t>065P  :763223:10:------:--</t>
  </si>
  <si>
    <t>21:0973:001035</t>
  </si>
  <si>
    <t>21:0112:000189</t>
  </si>
  <si>
    <t>21:0112:000189:0001:0001:00</t>
  </si>
  <si>
    <t>39.11</t>
  </si>
  <si>
    <t>065P  :763224:20:763223:10</t>
  </si>
  <si>
    <t>21:0973:001036</t>
  </si>
  <si>
    <t>21:0112:000189:0002:0001:00</t>
  </si>
  <si>
    <t>45.95</t>
  </si>
  <si>
    <t>065P  :763225:00:------:--</t>
  </si>
  <si>
    <t>21:0973:001037</t>
  </si>
  <si>
    <t>21:0112:000190</t>
  </si>
  <si>
    <t>21:0112:000190:0001:0001:00</t>
  </si>
  <si>
    <t>065P  :763226:00:------:--</t>
  </si>
  <si>
    <t>21:0973:001038</t>
  </si>
  <si>
    <t>21:0112:000191</t>
  </si>
  <si>
    <t>21:0112:000191:0001:0001:00</t>
  </si>
  <si>
    <t>065P  :763227:00:------:--</t>
  </si>
  <si>
    <t>21:0973:001039</t>
  </si>
  <si>
    <t>21:0112:000192</t>
  </si>
  <si>
    <t>21:0112:000192:0001:0001:00</t>
  </si>
  <si>
    <t>30.71</t>
  </si>
  <si>
    <t>065P  :763228:00:------:--</t>
  </si>
  <si>
    <t>21:0973:001040</t>
  </si>
  <si>
    <t>21:0112:000193</t>
  </si>
  <si>
    <t>21:0112:000193:0001:0001:00</t>
  </si>
  <si>
    <t>45.08</t>
  </si>
  <si>
    <t>065P  :763229:00:------:--</t>
  </si>
  <si>
    <t>21:0973:001041</t>
  </si>
  <si>
    <t>21:0112:000194</t>
  </si>
  <si>
    <t>21:0112:000194:0001:0001:00</t>
  </si>
  <si>
    <t>065P  :763230:00:------:--</t>
  </si>
  <si>
    <t>21:0973:001042</t>
  </si>
  <si>
    <t>21:0112:000195</t>
  </si>
  <si>
    <t>21:0112:000195:0001:0001:00</t>
  </si>
  <si>
    <t>065P  :763231:00:------:--</t>
  </si>
  <si>
    <t>21:0973:001043</t>
  </si>
  <si>
    <t>21:0112:000196</t>
  </si>
  <si>
    <t>21:0112:000196:0001:0001:00</t>
  </si>
  <si>
    <t>065P  :763232:00:------:--</t>
  </si>
  <si>
    <t>21:0973:001044</t>
  </si>
  <si>
    <t>21:0112:000197</t>
  </si>
  <si>
    <t>21:0112:000197:0001:0001:00</t>
  </si>
  <si>
    <t>15.33</t>
  </si>
  <si>
    <t>065P  :763233:00:------:--</t>
  </si>
  <si>
    <t>21:0973:001045</t>
  </si>
  <si>
    <t>21:0112:000198</t>
  </si>
  <si>
    <t>21:0112:000198:0001:0001:00</t>
  </si>
  <si>
    <t>33.44</t>
  </si>
  <si>
    <t>065P  :763234:00:------:--</t>
  </si>
  <si>
    <t>21:0973:001046</t>
  </si>
  <si>
    <t>21:0112:000199</t>
  </si>
  <si>
    <t>21:0112:000199:0001:0001:00</t>
  </si>
  <si>
    <t>33.05</t>
  </si>
  <si>
    <t>065P  :763235:00:------:--</t>
  </si>
  <si>
    <t>21:0973:001047</t>
  </si>
  <si>
    <t>21:0112:000200</t>
  </si>
  <si>
    <t>21:0112:000200:0001:0001:00</t>
  </si>
  <si>
    <t>37.8</t>
  </si>
  <si>
    <t>065P  :763236:00:------:--</t>
  </si>
  <si>
    <t>21:0973:001048</t>
  </si>
  <si>
    <t>21:0112:000201</t>
  </si>
  <si>
    <t>21:0112:000201:0001:0001:00</t>
  </si>
  <si>
    <t>0.37</t>
  </si>
  <si>
    <t>18.67</t>
  </si>
  <si>
    <t>065P  :763237:00:------:--</t>
  </si>
  <si>
    <t>21:0973:001049</t>
  </si>
  <si>
    <t>21:0112:000202</t>
  </si>
  <si>
    <t>21:0112:000202:0001:0001:00</t>
  </si>
  <si>
    <t>065P  :763238:00:------:--</t>
  </si>
  <si>
    <t>21:0973:001050</t>
  </si>
  <si>
    <t>21:0112:000203:0001:0001:01</t>
  </si>
  <si>
    <t>065P  :763239:00:------:--</t>
  </si>
  <si>
    <t>21:0973:001051</t>
  </si>
  <si>
    <t>21:0112:000204</t>
  </si>
  <si>
    <t>21:0112:000204:0001:0001:00</t>
  </si>
  <si>
    <t>26.85</t>
  </si>
  <si>
    <t>065P  :763240:90:------:--</t>
  </si>
  <si>
    <t>21:0973:001052</t>
  </si>
  <si>
    <t>2.09</t>
  </si>
  <si>
    <t>4800</t>
  </si>
  <si>
    <t>065P  :763241:80:763256:00</t>
  </si>
  <si>
    <t>21:0973:001053</t>
  </si>
  <si>
    <t>21:0112:000217</t>
  </si>
  <si>
    <t>21:0112:000217:0001:0001:02</t>
  </si>
  <si>
    <t>18.52</t>
  </si>
  <si>
    <t>065P  :763242:00:------:--</t>
  </si>
  <si>
    <t>21:0973:001054</t>
  </si>
  <si>
    <t>21:0112:000205</t>
  </si>
  <si>
    <t>21:0112:000205:0001:0001:00</t>
  </si>
  <si>
    <t>065P  :763243:00:------:--</t>
  </si>
  <si>
    <t>21:0973:001055</t>
  </si>
  <si>
    <t>21:0112:000206</t>
  </si>
  <si>
    <t>21:0112:000206:0001:0001:00</t>
  </si>
  <si>
    <t>45.44</t>
  </si>
  <si>
    <t>065P  :763244:00:------:--</t>
  </si>
  <si>
    <t>21:0973:001056</t>
  </si>
  <si>
    <t>21:0112:000207</t>
  </si>
  <si>
    <t>21:0112:000207:0001:0001:00</t>
  </si>
  <si>
    <t>31.89</t>
  </si>
  <si>
    <t>065P  :763245:00:------:--</t>
  </si>
  <si>
    <t>21:0973:001057</t>
  </si>
  <si>
    <t>21:0112:000208</t>
  </si>
  <si>
    <t>21:0112:000208:0001:0001:00</t>
  </si>
  <si>
    <t>34.9</t>
  </si>
  <si>
    <t>065P  :763246:00:------:--</t>
  </si>
  <si>
    <t>21:0973:001058</t>
  </si>
  <si>
    <t>21:0112:000209</t>
  </si>
  <si>
    <t>21:0112:000209:0001:0001:00</t>
  </si>
  <si>
    <t>21.64</t>
  </si>
  <si>
    <t>065P  :763247:10:------:--</t>
  </si>
  <si>
    <t>21:0973:001059</t>
  </si>
  <si>
    <t>21:0112:000210</t>
  </si>
  <si>
    <t>21:0112:000210:0001:0001:00</t>
  </si>
  <si>
    <t>62.19</t>
  </si>
  <si>
    <t>065P  :763248:20:763247:10</t>
  </si>
  <si>
    <t>21:0973:001060</t>
  </si>
  <si>
    <t>21:0112:000210:0002:0001:00</t>
  </si>
  <si>
    <t>55.78</t>
  </si>
  <si>
    <t>065P  :763249:00:------:--</t>
  </si>
  <si>
    <t>21:0973:001061</t>
  </si>
  <si>
    <t>21:0112:000211</t>
  </si>
  <si>
    <t>21:0112:000211:0001:0001:00</t>
  </si>
  <si>
    <t>34.69</t>
  </si>
  <si>
    <t>065P  :763250:00:------:--</t>
  </si>
  <si>
    <t>21:0973:001062</t>
  </si>
  <si>
    <t>21:0112:000212</t>
  </si>
  <si>
    <t>21:0112:000212:0001:0001:00</t>
  </si>
  <si>
    <t>38.01</t>
  </si>
  <si>
    <t>065P  :763251:00:------:--</t>
  </si>
  <si>
    <t>21:0973:001063</t>
  </si>
  <si>
    <t>21:0112:000213</t>
  </si>
  <si>
    <t>21:0112:000213:0001:0001:00</t>
  </si>
  <si>
    <t>065P  :763252:00:------:--</t>
  </si>
  <si>
    <t>21:0973:001064</t>
  </si>
  <si>
    <t>21:0112:000214</t>
  </si>
  <si>
    <t>21:0112:000214:0001:0001:00</t>
  </si>
  <si>
    <t>40.17</t>
  </si>
  <si>
    <t>065P  :763253:00:------:--</t>
  </si>
  <si>
    <t>21:0973:001065</t>
  </si>
  <si>
    <t>21:0112:000215</t>
  </si>
  <si>
    <t>21:0112:000215:0001:0001:00</t>
  </si>
  <si>
    <t>20.35</t>
  </si>
  <si>
    <t>065P  :763254:00:------:--</t>
  </si>
  <si>
    <t>21:0973:001066</t>
  </si>
  <si>
    <t>21:0112:000216</t>
  </si>
  <si>
    <t>21:0112:000216:0001:0001:00</t>
  </si>
  <si>
    <t>16.3</t>
  </si>
  <si>
    <t>065P  :763255:90:------:--</t>
  </si>
  <si>
    <t>21:0973:001067</t>
  </si>
  <si>
    <t>29.1</t>
  </si>
  <si>
    <t>20.13</t>
  </si>
  <si>
    <t>065P  :763256:00:------:--</t>
  </si>
  <si>
    <t>21:0973:001068</t>
  </si>
  <si>
    <t>21:0112:000217:0001:0001:01</t>
  </si>
  <si>
    <t>065P  :763257:00:------:--</t>
  </si>
  <si>
    <t>21:0973:001069</t>
  </si>
  <si>
    <t>21:0112:000218</t>
  </si>
  <si>
    <t>21:0112:000218:0001:0001:00</t>
  </si>
  <si>
    <t>51.56</t>
  </si>
  <si>
    <t>065P  :763258:00:------:--</t>
  </si>
  <si>
    <t>21:0973:001070</t>
  </si>
  <si>
    <t>21:0112:000219</t>
  </si>
  <si>
    <t>21:0112:000219:0001:0001:00</t>
  </si>
  <si>
    <t>065P  :763259:00:------:--</t>
  </si>
  <si>
    <t>21:0973:001071</t>
  </si>
  <si>
    <t>21:0112:000220</t>
  </si>
  <si>
    <t>21:0112:000220:0001:0001:00</t>
  </si>
  <si>
    <t>065P  :763260:00:------:--</t>
  </si>
  <si>
    <t>21:0973:001072</t>
  </si>
  <si>
    <t>21:0112:000221</t>
  </si>
  <si>
    <t>21:0112:000221:0001:0001:00</t>
  </si>
  <si>
    <t>065P  :763261:80:763277:00</t>
  </si>
  <si>
    <t>21:0973:001073</t>
  </si>
  <si>
    <t>21:0112:000235</t>
  </si>
  <si>
    <t>21:0112:000235:0001:0001:02</t>
  </si>
  <si>
    <t>065P  :763262:00:------:--</t>
  </si>
  <si>
    <t>21:0973:001074</t>
  </si>
  <si>
    <t>21:0112:000222</t>
  </si>
  <si>
    <t>21:0112:000222:0001:0001:00</t>
  </si>
  <si>
    <t>27.83</t>
  </si>
  <si>
    <t>065P  :763263:00:------:--</t>
  </si>
  <si>
    <t>21:0973:001075</t>
  </si>
  <si>
    <t>21:0112:000223</t>
  </si>
  <si>
    <t>21:0112:000223:0001:0001:00</t>
  </si>
  <si>
    <t>24.62</t>
  </si>
  <si>
    <t>065P  :763264:00:------:--</t>
  </si>
  <si>
    <t>21:0973:001076</t>
  </si>
  <si>
    <t>21:0112:000224</t>
  </si>
  <si>
    <t>21:0112:000224:0001:0001:00</t>
  </si>
  <si>
    <t>065P  :763265:00:------:--</t>
  </si>
  <si>
    <t>21:0973:001077</t>
  </si>
  <si>
    <t>21:0112:000225</t>
  </si>
  <si>
    <t>21:0112:000225:0001:0001:00</t>
  </si>
  <si>
    <t>39.07</t>
  </si>
  <si>
    <t>065P  :763266:00:------:--</t>
  </si>
  <si>
    <t>21:0973:001078</t>
  </si>
  <si>
    <t>21:0112:000226</t>
  </si>
  <si>
    <t>21:0112:000226:0001:0001:00</t>
  </si>
  <si>
    <t>065P  :763267:10:------:--</t>
  </si>
  <si>
    <t>21:0973:001079</t>
  </si>
  <si>
    <t>21:0112:000227</t>
  </si>
  <si>
    <t>21:0112:000227:0001:0001:00</t>
  </si>
  <si>
    <t>26.84</t>
  </si>
  <si>
    <t>065P  :763268:20:763267:10</t>
  </si>
  <si>
    <t>21:0973:001080</t>
  </si>
  <si>
    <t>21:0112:000227:0002:0001:00</t>
  </si>
  <si>
    <t>26.39</t>
  </si>
  <si>
    <t>065P  :763269:00:------:--</t>
  </si>
  <si>
    <t>21:0973:001081</t>
  </si>
  <si>
    <t>21:0112:000228</t>
  </si>
  <si>
    <t>21:0112:000228:0001:0001:00</t>
  </si>
  <si>
    <t>23.45</t>
  </si>
  <si>
    <t>065P  :763270:00:------:--</t>
  </si>
  <si>
    <t>21:0973:001082</t>
  </si>
  <si>
    <t>21:0112:000229</t>
  </si>
  <si>
    <t>21:0112:000229:0001:0001:00</t>
  </si>
  <si>
    <t>37.1</t>
  </si>
  <si>
    <t>065P  :763271:00:------:--</t>
  </si>
  <si>
    <t>21:0973:001083</t>
  </si>
  <si>
    <t>21:0112:000230</t>
  </si>
  <si>
    <t>21:0112:000230:0001:0001:00</t>
  </si>
  <si>
    <t>0.35</t>
  </si>
  <si>
    <t>20.48</t>
  </si>
  <si>
    <t>065P  :763272:00:------:--</t>
  </si>
  <si>
    <t>21:0973:001084</t>
  </si>
  <si>
    <t>21:0112:000231</t>
  </si>
  <si>
    <t>21:0112:000231:0001:0001:00</t>
  </si>
  <si>
    <t>065P  :763273:90:------:--</t>
  </si>
  <si>
    <t>21:0973:001085</t>
  </si>
  <si>
    <t>065P  :763274:00:------:--</t>
  </si>
  <si>
    <t>21:0973:001086</t>
  </si>
  <si>
    <t>21:0112:000232</t>
  </si>
  <si>
    <t>21:0112:000232:0001:0001:00</t>
  </si>
  <si>
    <t>36.23</t>
  </si>
  <si>
    <t>065P  :763275:00:------:--</t>
  </si>
  <si>
    <t>21:0973:001087</t>
  </si>
  <si>
    <t>21:0112:000233</t>
  </si>
  <si>
    <t>21:0112:000233:0001:0001:00</t>
  </si>
  <si>
    <t>36.97</t>
  </si>
  <si>
    <t>065P  :763276:00:------:--</t>
  </si>
  <si>
    <t>21:0973:001088</t>
  </si>
  <si>
    <t>21:0112:000234</t>
  </si>
  <si>
    <t>21:0112:000234:0001:0001:00</t>
  </si>
  <si>
    <t>51.47</t>
  </si>
  <si>
    <t>065P  :763277:00:------:--</t>
  </si>
  <si>
    <t>21:0973:001089</t>
  </si>
  <si>
    <t>21:0112:000235:0001:0001:01</t>
  </si>
  <si>
    <t>065P  :763278:00:------:--</t>
  </si>
  <si>
    <t>21:0973:001090</t>
  </si>
  <si>
    <t>21:0112:000236</t>
  </si>
  <si>
    <t>21:0112:000236:0001:0001:00</t>
  </si>
  <si>
    <t>065P  :763279:00:------:--</t>
  </si>
  <si>
    <t>21:0973:001091</t>
  </si>
  <si>
    <t>21:0112:000237</t>
  </si>
  <si>
    <t>21:0112:000237:0001:0001:00</t>
  </si>
  <si>
    <t>30.32</t>
  </si>
  <si>
    <t>065P  :763280:00:------:--</t>
  </si>
  <si>
    <t>21:0973:001092</t>
  </si>
  <si>
    <t>21:0112:000238</t>
  </si>
  <si>
    <t>21:0112:000238:0001:0001:00</t>
  </si>
  <si>
    <t>065P  :763281:80:763299:00</t>
  </si>
  <si>
    <t>21:0973:001093</t>
  </si>
  <si>
    <t>21:0112:000254</t>
  </si>
  <si>
    <t>21:0112:000254:0001:0001:02</t>
  </si>
  <si>
    <t>14.97</t>
  </si>
  <si>
    <t>065P  :763282:00:------:--</t>
  </si>
  <si>
    <t>21:0973:001094</t>
  </si>
  <si>
    <t>21:0112:000239</t>
  </si>
  <si>
    <t>21:0112:000239:0001:0001:00</t>
  </si>
  <si>
    <t>39.21</t>
  </si>
  <si>
    <t>065P  :763283:00:------:--</t>
  </si>
  <si>
    <t>21:0973:001095</t>
  </si>
  <si>
    <t>21:0112:000240</t>
  </si>
  <si>
    <t>21:0112:000240:0001:0001:00</t>
  </si>
  <si>
    <t>38.06</t>
  </si>
  <si>
    <t>065P  :763284:00:------:--</t>
  </si>
  <si>
    <t>21:0973:001096</t>
  </si>
  <si>
    <t>21:0112:000241</t>
  </si>
  <si>
    <t>21:0112:000241:0001:0001:00</t>
  </si>
  <si>
    <t>29.38</t>
  </si>
  <si>
    <t>065P  :763285:10:------:--</t>
  </si>
  <si>
    <t>21:0973:001097</t>
  </si>
  <si>
    <t>21:0112:000242</t>
  </si>
  <si>
    <t>21:0112:000242:0001:0001:00</t>
  </si>
  <si>
    <t>31.32</t>
  </si>
  <si>
    <t>065P  :763286:20:763285:10</t>
  </si>
  <si>
    <t>21:0973:001098</t>
  </si>
  <si>
    <t>21:0112:000242:0002:0001:00</t>
  </si>
  <si>
    <t>33.21</t>
  </si>
  <si>
    <t>065P  :763287:90:------:--</t>
  </si>
  <si>
    <t>21:0973:001099</t>
  </si>
  <si>
    <t>2.22</t>
  </si>
  <si>
    <t>20.26</t>
  </si>
  <si>
    <t>065P  :763288:00:------:--</t>
  </si>
  <si>
    <t>21:0973:001100</t>
  </si>
  <si>
    <t>21:0112:000243</t>
  </si>
  <si>
    <t>21:0112:000243:0001:0001:00</t>
  </si>
  <si>
    <t>32.54</t>
  </si>
  <si>
    <t>065P  :763289:00:------:--</t>
  </si>
  <si>
    <t>21:0973:001101</t>
  </si>
  <si>
    <t>21:0112:000244</t>
  </si>
  <si>
    <t>21:0112:000244:0001:0001:00</t>
  </si>
  <si>
    <t>23.26</t>
  </si>
  <si>
    <t>065P  :763290:00:------:--</t>
  </si>
  <si>
    <t>21:0973:001102</t>
  </si>
  <si>
    <t>21:0112:000245</t>
  </si>
  <si>
    <t>21:0112:000245:0001:0001:00</t>
  </si>
  <si>
    <t>065P  :763291:00:------:--</t>
  </si>
  <si>
    <t>21:0973:001103</t>
  </si>
  <si>
    <t>21:0112:000246</t>
  </si>
  <si>
    <t>21:0112:000246:0001:0001:00</t>
  </si>
  <si>
    <t>065P  :763292:00:------:--</t>
  </si>
  <si>
    <t>21:0973:001104</t>
  </si>
  <si>
    <t>21:0112:000247</t>
  </si>
  <si>
    <t>21:0112:000247:0001:0001:00</t>
  </si>
  <si>
    <t>065P  :763293:00:------:--</t>
  </si>
  <si>
    <t>21:0973:001105</t>
  </si>
  <si>
    <t>21:0112:000248</t>
  </si>
  <si>
    <t>21:0112:000248:0001:0001:00</t>
  </si>
  <si>
    <t>065P  :763294:00:------:--</t>
  </si>
  <si>
    <t>21:0973:001106</t>
  </si>
  <si>
    <t>21:0112:000249</t>
  </si>
  <si>
    <t>21:0112:000249:0001:0001:00</t>
  </si>
  <si>
    <t>0.48</t>
  </si>
  <si>
    <t>31.58</t>
  </si>
  <si>
    <t>065P  :763295:00:------:--</t>
  </si>
  <si>
    <t>21:0973:001107</t>
  </si>
  <si>
    <t>21:0112:000250</t>
  </si>
  <si>
    <t>21:0112:000250:0001:0001:00</t>
  </si>
  <si>
    <t>065P  :763296:00:------:--</t>
  </si>
  <si>
    <t>21:0973:001108</t>
  </si>
  <si>
    <t>21:0112:000251</t>
  </si>
  <si>
    <t>21:0112:000251:0001:0001:00</t>
  </si>
  <si>
    <t>21.5</t>
  </si>
  <si>
    <t>33.8</t>
  </si>
  <si>
    <t>065P  :763297:00:------:--</t>
  </si>
  <si>
    <t>21:0973:001109</t>
  </si>
  <si>
    <t>21:0112:000252</t>
  </si>
  <si>
    <t>21:0112:000252:0001:0001:00</t>
  </si>
  <si>
    <t>35.39</t>
  </si>
  <si>
    <t>065P  :763298:00:------:--</t>
  </si>
  <si>
    <t>21:0973:001110</t>
  </si>
  <si>
    <t>21:0112:000253</t>
  </si>
  <si>
    <t>21:0112:000253:0001:0001:00</t>
  </si>
  <si>
    <t>27.26</t>
  </si>
  <si>
    <t>065P  :763299:00:------:--</t>
  </si>
  <si>
    <t>21:0973:001111</t>
  </si>
  <si>
    <t>21:0112:000254:0001:0001:01</t>
  </si>
  <si>
    <t>13.83</t>
  </si>
  <si>
    <t>065P  :763300:00:------:--</t>
  </si>
  <si>
    <t>21:0973:001112</t>
  </si>
  <si>
    <t>21:0112:000255</t>
  </si>
  <si>
    <t>21:0112:000255:0001:0001:00</t>
  </si>
  <si>
    <t>31.98</t>
  </si>
  <si>
    <t>065P  :763301:80:763308:20</t>
  </si>
  <si>
    <t>21:0973:001113</t>
  </si>
  <si>
    <t>21:0112:000260</t>
  </si>
  <si>
    <t>21:0112:000260:0002:0001:02</t>
  </si>
  <si>
    <t>23.94</t>
  </si>
  <si>
    <t>065P  :763302:00:------:--</t>
  </si>
  <si>
    <t>21:0973:001114</t>
  </si>
  <si>
    <t>21:0112:000256</t>
  </si>
  <si>
    <t>21:0112:000256:0001:0001:00</t>
  </si>
  <si>
    <t>065P  :763303:00:------:--</t>
  </si>
  <si>
    <t>21:0973:001115</t>
  </si>
  <si>
    <t>21:0112:000257</t>
  </si>
  <si>
    <t>21:0112:000257:0001:0001:00</t>
  </si>
  <si>
    <t>065P  :763304:00:------:--</t>
  </si>
  <si>
    <t>21:0973:001116</t>
  </si>
  <si>
    <t>21:0112:000258</t>
  </si>
  <si>
    <t>21:0112:000258:0001:0001:00</t>
  </si>
  <si>
    <t>065P  :763305:00:------:--</t>
  </si>
  <si>
    <t>21:0973:001117</t>
  </si>
  <si>
    <t>21:0112:000259</t>
  </si>
  <si>
    <t>21:0112:000259:0001:0001:00</t>
  </si>
  <si>
    <t>065P  :763306:90:------:--</t>
  </si>
  <si>
    <t>21:0973:001118</t>
  </si>
  <si>
    <t>2.52</t>
  </si>
  <si>
    <t>19.53</t>
  </si>
  <si>
    <t>065P  :763307:10:------:--</t>
  </si>
  <si>
    <t>21:0973:001119</t>
  </si>
  <si>
    <t>21:0112:000260:0001:0001:00</t>
  </si>
  <si>
    <t>33.87</t>
  </si>
  <si>
    <t>065P  :763308:20:763307:10</t>
  </si>
  <si>
    <t>21:0973:001120</t>
  </si>
  <si>
    <t>21:0112:000260:0002:0001:01</t>
  </si>
  <si>
    <t>20.28</t>
  </si>
  <si>
    <t>065P  :763309:00:------:--</t>
  </si>
  <si>
    <t>21:0973:001121</t>
  </si>
  <si>
    <t>21:0112:000261</t>
  </si>
  <si>
    <t>21:0112:000261:0001:0001:00</t>
  </si>
  <si>
    <t>43.84</t>
  </si>
  <si>
    <t>065P  :763310:00:------:--</t>
  </si>
  <si>
    <t>21:0973:001122</t>
  </si>
  <si>
    <t>21:0112:000262</t>
  </si>
  <si>
    <t>21:0112:000262:0001:0001:00</t>
  </si>
  <si>
    <t>065P  :763311:00:------:--</t>
  </si>
  <si>
    <t>21:0973:001123</t>
  </si>
  <si>
    <t>21:0112:000263</t>
  </si>
  <si>
    <t>21:0112:000263:0001:0001:00</t>
  </si>
  <si>
    <t>43.51</t>
  </si>
  <si>
    <t>065P  :763312:00:------:--</t>
  </si>
  <si>
    <t>21:0973:001124</t>
  </si>
  <si>
    <t>21:0112:000264</t>
  </si>
  <si>
    <t>21:0112:000264:0001:0001:00</t>
  </si>
  <si>
    <t>30.04</t>
  </si>
  <si>
    <t>065P  :763313:00:------:--</t>
  </si>
  <si>
    <t>21:0973:001125</t>
  </si>
  <si>
    <t>21:0112:000265</t>
  </si>
  <si>
    <t>21:0112:000265:0001:0001:00</t>
  </si>
  <si>
    <t>40.23</t>
  </si>
  <si>
    <t>065P  :763314:00:------:--</t>
  </si>
  <si>
    <t>21:0973:001126</t>
  </si>
  <si>
    <t>21:0112:000266</t>
  </si>
  <si>
    <t>21:0112:000266:0001:0001:00</t>
  </si>
  <si>
    <t>24.39</t>
  </si>
  <si>
    <t>065P  :763315:00:------:--</t>
  </si>
  <si>
    <t>21:0973:001127</t>
  </si>
  <si>
    <t>21:0112:000267</t>
  </si>
  <si>
    <t>21:0112:000267:0001:0001:00</t>
  </si>
  <si>
    <t>28.34</t>
  </si>
  <si>
    <t>065P  :763316:00:------:--</t>
  </si>
  <si>
    <t>21:0973:001128</t>
  </si>
  <si>
    <t>21:0112:000268</t>
  </si>
  <si>
    <t>21:0112:000268:0001:0001:00</t>
  </si>
  <si>
    <t>38.58</t>
  </si>
  <si>
    <t>065P  :763317:00:------:--</t>
  </si>
  <si>
    <t>21:0973:001129</t>
  </si>
  <si>
    <t>21:0112:000269</t>
  </si>
  <si>
    <t>21:0112:000269:0001:0001:00</t>
  </si>
  <si>
    <t>32.32</t>
  </si>
  <si>
    <t>065P  :763318:00:------:--</t>
  </si>
  <si>
    <t>21:0973:001130</t>
  </si>
  <si>
    <t>21:0112:000270</t>
  </si>
  <si>
    <t>21:0112:000270:0001:0001:00</t>
  </si>
  <si>
    <t>39.58</t>
  </si>
  <si>
    <t>065P  :763319:00:------:--</t>
  </si>
  <si>
    <t>21:0973:001131</t>
  </si>
  <si>
    <t>21:0112:000271</t>
  </si>
  <si>
    <t>21:0112:000271:0001:0001:00</t>
  </si>
  <si>
    <t>065P  :763320:00:------:--</t>
  </si>
  <si>
    <t>21:0973:001132</t>
  </si>
  <si>
    <t>21:0112:000272</t>
  </si>
  <si>
    <t>21:0112:000272:0001:0001:00</t>
  </si>
  <si>
    <t>32.39</t>
  </si>
  <si>
    <t>065P  :763321:80:763324:00</t>
  </si>
  <si>
    <t>21:0973:001133</t>
  </si>
  <si>
    <t>21:0112:000275</t>
  </si>
  <si>
    <t>21:0112:000275:0001:0001:02</t>
  </si>
  <si>
    <t>12.17</t>
  </si>
  <si>
    <t>065P  :763322:00:------:--</t>
  </si>
  <si>
    <t>21:0973:001134</t>
  </si>
  <si>
    <t>21:0112:000273</t>
  </si>
  <si>
    <t>21:0112:000273:0001:0001:00</t>
  </si>
  <si>
    <t>14.45</t>
  </si>
  <si>
    <t>065P  :763323:00:------:--</t>
  </si>
  <si>
    <t>21:0973:001135</t>
  </si>
  <si>
    <t>21:0112:000274</t>
  </si>
  <si>
    <t>21:0112:000274:0001:0001:00</t>
  </si>
  <si>
    <t>16.03</t>
  </si>
  <si>
    <t>065P  :763324:00:------:--</t>
  </si>
  <si>
    <t>21:0973:001136</t>
  </si>
  <si>
    <t>21:0112:000275:0001:0001:01</t>
  </si>
  <si>
    <t>11.42</t>
  </si>
  <si>
    <t>065P  :763325:00:------:--</t>
  </si>
  <si>
    <t>21:0973:001137</t>
  </si>
  <si>
    <t>21:0112:000276</t>
  </si>
  <si>
    <t>21:0112:000276:0001:0001:00</t>
  </si>
  <si>
    <t>065P  :763326:00:------:--</t>
  </si>
  <si>
    <t>21:0973:001138</t>
  </si>
  <si>
    <t>21:0112:000277</t>
  </si>
  <si>
    <t>21:0112:000277:0001:0001:00</t>
  </si>
  <si>
    <t>37.57</t>
  </si>
  <si>
    <t>065P  :763327:00:------:--</t>
  </si>
  <si>
    <t>21:0973:001139</t>
  </si>
  <si>
    <t>21:0112:000278</t>
  </si>
  <si>
    <t>21:0112:000278:0001:0001:00</t>
  </si>
  <si>
    <t>34.35</t>
  </si>
  <si>
    <t>065P  :763328:00:------:--</t>
  </si>
  <si>
    <t>21:0973:001140</t>
  </si>
  <si>
    <t>21:0112:000279</t>
  </si>
  <si>
    <t>21:0112:000279:0001:0001:00</t>
  </si>
  <si>
    <t>065P  :763329:10:------:--</t>
  </si>
  <si>
    <t>21:0973:001141</t>
  </si>
  <si>
    <t>21:0112:000280</t>
  </si>
  <si>
    <t>21:0112:000280:0001:0001:00</t>
  </si>
  <si>
    <t>065P  :763330:20:763329:10</t>
  </si>
  <si>
    <t>21:0973:001142</t>
  </si>
  <si>
    <t>21:0112:000280:0002:0001:00</t>
  </si>
  <si>
    <t>26.44</t>
  </si>
  <si>
    <t>065P  :763331:00:------:--</t>
  </si>
  <si>
    <t>21:0973:001143</t>
  </si>
  <si>
    <t>21:0112:000281</t>
  </si>
  <si>
    <t>21:0112:000281:0001:0001:00</t>
  </si>
  <si>
    <t>22.08</t>
  </si>
  <si>
    <t>065P  :763332:00:------:--</t>
  </si>
  <si>
    <t>21:0973:001144</t>
  </si>
  <si>
    <t>21:0112:000282</t>
  </si>
  <si>
    <t>21:0112:000282:0001:0001:00</t>
  </si>
  <si>
    <t>30.09</t>
  </si>
  <si>
    <t>065P  :763333:00:------:--</t>
  </si>
  <si>
    <t>21:0973:001145</t>
  </si>
  <si>
    <t>21:0112:000283</t>
  </si>
  <si>
    <t>21:0112:000283:0001:0001:00</t>
  </si>
  <si>
    <t>29.26</t>
  </si>
  <si>
    <t>065P  :763334:00:------:--</t>
  </si>
  <si>
    <t>21:0973:001146</t>
  </si>
  <si>
    <t>21:0112:000284</t>
  </si>
  <si>
    <t>21:0112:000284:0001:0001:00</t>
  </si>
  <si>
    <t>24.83</t>
  </si>
  <si>
    <t>065P  :763335:90:------:--</t>
  </si>
  <si>
    <t>21:0973:001147</t>
  </si>
  <si>
    <t>065P  :763336:00:------:--</t>
  </si>
  <si>
    <t>21:0973:001148</t>
  </si>
  <si>
    <t>21:0112:000285</t>
  </si>
  <si>
    <t>21:0112:000285:0001:0001:00</t>
  </si>
  <si>
    <t>065P  :763337:00:------:--</t>
  </si>
  <si>
    <t>21:0973:001149</t>
  </si>
  <si>
    <t>21:0112:000286</t>
  </si>
  <si>
    <t>21:0112:000286:0001:0001:00</t>
  </si>
  <si>
    <t>19.3</t>
  </si>
  <si>
    <t>065P  :763338:00:------:--</t>
  </si>
  <si>
    <t>21:0973:001150</t>
  </si>
  <si>
    <t>21:0112:000287</t>
  </si>
  <si>
    <t>21:0112:000287:0001:0001:00</t>
  </si>
  <si>
    <t>26.98</t>
  </si>
  <si>
    <t>065P  :763339:00:------:--</t>
  </si>
  <si>
    <t>21:0973:001151</t>
  </si>
  <si>
    <t>21:0112:000288</t>
  </si>
  <si>
    <t>21:0112:000288:0001:0001:00</t>
  </si>
  <si>
    <t>065P  :763340:00:------:--</t>
  </si>
  <si>
    <t>21:0973:001152</t>
  </si>
  <si>
    <t>21:0112:000289</t>
  </si>
  <si>
    <t>21:0112:000289:0001:0001:00</t>
  </si>
  <si>
    <t>43.97</t>
  </si>
  <si>
    <t>065P  :763341:80:763359:00</t>
  </si>
  <si>
    <t>21:0973:001153</t>
  </si>
  <si>
    <t>21:0112:000305</t>
  </si>
  <si>
    <t>21:0112:000305:0001:0001:02</t>
  </si>
  <si>
    <t>21.96</t>
  </si>
  <si>
    <t>065P  :763342:00:------:--</t>
  </si>
  <si>
    <t>21:0973:001154</t>
  </si>
  <si>
    <t>21:0112:000290</t>
  </si>
  <si>
    <t>21:0112:000290:0001:0001:00</t>
  </si>
  <si>
    <t>35.49</t>
  </si>
  <si>
    <t>065P  :763343:10:------:--</t>
  </si>
  <si>
    <t>21:0973:001155</t>
  </si>
  <si>
    <t>21:0112:000291</t>
  </si>
  <si>
    <t>21:0112:000291:0001:0001:00</t>
  </si>
  <si>
    <t>21.84</t>
  </si>
  <si>
    <t>065P  :763344:20:763343:10</t>
  </si>
  <si>
    <t>21:0973:001156</t>
  </si>
  <si>
    <t>21:0112:000291:0002:0001:00</t>
  </si>
  <si>
    <t>28.32</t>
  </si>
  <si>
    <t>065P  :763345:00:------:--</t>
  </si>
  <si>
    <t>21:0973:001157</t>
  </si>
  <si>
    <t>21:0112:000292</t>
  </si>
  <si>
    <t>21:0112:000292:0001:0001:00</t>
  </si>
  <si>
    <t>065P  :763346:00:------:--</t>
  </si>
  <si>
    <t>21:0973:001158</t>
  </si>
  <si>
    <t>21:0112:000293</t>
  </si>
  <si>
    <t>21:0112:000293:0001:0001:00</t>
  </si>
  <si>
    <t>43.48</t>
  </si>
  <si>
    <t>065P  :763347:00:------:--</t>
  </si>
  <si>
    <t>21:0973:001159</t>
  </si>
  <si>
    <t>21:0112:000294</t>
  </si>
  <si>
    <t>21:0112:000294:0001:0001:00</t>
  </si>
  <si>
    <t>34.33</t>
  </si>
  <si>
    <t>065P  :763348:00:------:--</t>
  </si>
  <si>
    <t>21:0973:001160</t>
  </si>
  <si>
    <t>21:0112:000295</t>
  </si>
  <si>
    <t>21:0112:000295:0001:0001:00</t>
  </si>
  <si>
    <t>35.38</t>
  </si>
  <si>
    <t>065P  :763349:90:------:--</t>
  </si>
  <si>
    <t>21:0973:001161</t>
  </si>
  <si>
    <t>19.74</t>
  </si>
  <si>
    <t>065P  :763350:00:------:--</t>
  </si>
  <si>
    <t>21:0973:001162</t>
  </si>
  <si>
    <t>21:0112:000296</t>
  </si>
  <si>
    <t>21:0112:000296:0001:0001:00</t>
  </si>
  <si>
    <t>38.94</t>
  </si>
  <si>
    <t>065P  :763351:00:------:--</t>
  </si>
  <si>
    <t>21:0973:001163</t>
  </si>
  <si>
    <t>21:0112:000297</t>
  </si>
  <si>
    <t>21:0112:000297:0001:0001:00</t>
  </si>
  <si>
    <t>065P  :763352:00:------:--</t>
  </si>
  <si>
    <t>21:0973:001164</t>
  </si>
  <si>
    <t>21:0112:000298</t>
  </si>
  <si>
    <t>21:0112:000298:0001:0001:00</t>
  </si>
  <si>
    <t>30.96</t>
  </si>
  <si>
    <t>065P  :763353:00:------:--</t>
  </si>
  <si>
    <t>21:0973:001165</t>
  </si>
  <si>
    <t>21:0112:000299</t>
  </si>
  <si>
    <t>21:0112:000299:0001:0001:00</t>
  </si>
  <si>
    <t>42.83</t>
  </si>
  <si>
    <t>065P  :763354:00:------:--</t>
  </si>
  <si>
    <t>21:0973:001166</t>
  </si>
  <si>
    <t>21:0112:000300</t>
  </si>
  <si>
    <t>21:0112:000300:0001:0001:00</t>
  </si>
  <si>
    <t>39.99</t>
  </si>
  <si>
    <t>065P  :763355:00:------:--</t>
  </si>
  <si>
    <t>21:0973:001167</t>
  </si>
  <si>
    <t>21:0112:000301</t>
  </si>
  <si>
    <t>21:0112:000301:0001:0001:00</t>
  </si>
  <si>
    <t>065P  :763356:00:------:--</t>
  </si>
  <si>
    <t>21:0973:001168</t>
  </si>
  <si>
    <t>21:0112:000302</t>
  </si>
  <si>
    <t>21:0112:000302:0001:0001:00</t>
  </si>
  <si>
    <t>065P  :763357:00:------:--</t>
  </si>
  <si>
    <t>21:0973:001169</t>
  </si>
  <si>
    <t>21:0112:000303</t>
  </si>
  <si>
    <t>21:0112:000303:0001:0001:00</t>
  </si>
  <si>
    <t>37.37</t>
  </si>
  <si>
    <t>065P  :763358:00:------:--</t>
  </si>
  <si>
    <t>21:0973:001170</t>
  </si>
  <si>
    <t>21:0112:000304</t>
  </si>
  <si>
    <t>21:0112:000304:0001:0001:00</t>
  </si>
  <si>
    <t>42.11</t>
  </si>
  <si>
    <t>065P  :763359:00:------:--</t>
  </si>
  <si>
    <t>21:0973:001171</t>
  </si>
  <si>
    <t>21:0112:000305:0001:0001:01</t>
  </si>
  <si>
    <t>065P  :763360:00:------:--</t>
  </si>
  <si>
    <t>21:0973:001172</t>
  </si>
  <si>
    <t>21:0112:000306</t>
  </si>
  <si>
    <t>21:0112:000306:0001:0001:00</t>
  </si>
  <si>
    <t>45.42</t>
  </si>
  <si>
    <t>065P  :763361:80:763380:00</t>
  </si>
  <si>
    <t>21:0973:001173</t>
  </si>
  <si>
    <t>21:0112:000323</t>
  </si>
  <si>
    <t>21:0112:000323:0001:0001:02</t>
  </si>
  <si>
    <t>15.51</t>
  </si>
  <si>
    <t>065P  :763362:00:------:--</t>
  </si>
  <si>
    <t>21:0973:001174</t>
  </si>
  <si>
    <t>21:0112:000307</t>
  </si>
  <si>
    <t>21:0112:000307:0001:0001:00</t>
  </si>
  <si>
    <t>065P  :763363:00:------:--</t>
  </si>
  <si>
    <t>21:0973:001175</t>
  </si>
  <si>
    <t>21:0112:000308</t>
  </si>
  <si>
    <t>21:0112:000308:0001:0001:00</t>
  </si>
  <si>
    <t>065P  :763364:10:------:--</t>
  </si>
  <si>
    <t>21:0973:001176</t>
  </si>
  <si>
    <t>21:0112:000309</t>
  </si>
  <si>
    <t>21:0112:000309:0001:0001:00</t>
  </si>
  <si>
    <t>065P  :763365:20:763364:10</t>
  </si>
  <si>
    <t>21:0973:001177</t>
  </si>
  <si>
    <t>21:0112:000309:0002:0001:00</t>
  </si>
  <si>
    <t>065P  :763366:00:------:--</t>
  </si>
  <si>
    <t>21:0973:001178</t>
  </si>
  <si>
    <t>21:0112:000310</t>
  </si>
  <si>
    <t>21:0112:000310:0001:0001:00</t>
  </si>
  <si>
    <t>36.19</t>
  </si>
  <si>
    <t>065P  :763367:00:------:--</t>
  </si>
  <si>
    <t>21:0973:001179</t>
  </si>
  <si>
    <t>21:0112:000311</t>
  </si>
  <si>
    <t>21:0112:000311:0001:0001:00</t>
  </si>
  <si>
    <t>32.31</t>
  </si>
  <si>
    <t>065P  :763368:00:------:--</t>
  </si>
  <si>
    <t>21:0973:001180</t>
  </si>
  <si>
    <t>21:0112:000312</t>
  </si>
  <si>
    <t>21:0112:000312:0001:0001:00</t>
  </si>
  <si>
    <t>16.5</t>
  </si>
  <si>
    <t>30.73</t>
  </si>
  <si>
    <t>065P  :763369:00:------:--</t>
  </si>
  <si>
    <t>21:0973:001181</t>
  </si>
  <si>
    <t>21:0112:000313</t>
  </si>
  <si>
    <t>21:0112:000313:0001:0001:00</t>
  </si>
  <si>
    <t>065P  :763370:00:------:--</t>
  </si>
  <si>
    <t>21:0973:001182</t>
  </si>
  <si>
    <t>21:0112:000314</t>
  </si>
  <si>
    <t>21:0112:000314:0001:0001:00</t>
  </si>
  <si>
    <t>34.98</t>
  </si>
  <si>
    <t>065P  :763371:00:------:--</t>
  </si>
  <si>
    <t>21:0973:001183</t>
  </si>
  <si>
    <t>21:0112:000315</t>
  </si>
  <si>
    <t>21:0112:000315:0001:0001:00</t>
  </si>
  <si>
    <t>35.4</t>
  </si>
  <si>
    <t>065P  :763372:90:------:--</t>
  </si>
  <si>
    <t>21:0973:001184</t>
  </si>
  <si>
    <t>065P  :763373:00:------:--</t>
  </si>
  <si>
    <t>21:0973:001185</t>
  </si>
  <si>
    <t>21:0112:000316</t>
  </si>
  <si>
    <t>21:0112:000316:0001:0001:00</t>
  </si>
  <si>
    <t>065P  :763374:00:------:--</t>
  </si>
  <si>
    <t>21:0973:001186</t>
  </si>
  <si>
    <t>21:0112:000317</t>
  </si>
  <si>
    <t>21:0112:000317:0001:0001:00</t>
  </si>
  <si>
    <t>065P  :763375:00:------:--</t>
  </si>
  <si>
    <t>21:0973:001187</t>
  </si>
  <si>
    <t>21:0112:000318</t>
  </si>
  <si>
    <t>21:0112:000318:0001:0001:00</t>
  </si>
  <si>
    <t>065P  :763376:00:------:--</t>
  </si>
  <si>
    <t>21:0973:001188</t>
  </si>
  <si>
    <t>21:0112:000319</t>
  </si>
  <si>
    <t>21:0112:000319:0001:0001:00</t>
  </si>
  <si>
    <t>065P  :763377:00:------:--</t>
  </si>
  <si>
    <t>21:0973:001189</t>
  </si>
  <si>
    <t>21:0112:000320</t>
  </si>
  <si>
    <t>21:0112:000320:0001:0001:00</t>
  </si>
  <si>
    <t>35.34</t>
  </si>
  <si>
    <t>065P  :763378:00:------:--</t>
  </si>
  <si>
    <t>21:0973:001190</t>
  </si>
  <si>
    <t>21:0112:000321</t>
  </si>
  <si>
    <t>21:0112:000321:0001:0001:00</t>
  </si>
  <si>
    <t>56.38</t>
  </si>
  <si>
    <t>065P  :763379:00:------:--</t>
  </si>
  <si>
    <t>21:0973:001191</t>
  </si>
  <si>
    <t>21:0112:000322</t>
  </si>
  <si>
    <t>21:0112:000322:0001:0001:00</t>
  </si>
  <si>
    <t>065P  :763380:00:------:--</t>
  </si>
  <si>
    <t>21:0973:001192</t>
  </si>
  <si>
    <t>21:0112:000323:0001:0001:01</t>
  </si>
  <si>
    <t>12.74</t>
  </si>
  <si>
    <t>065P  :763381:80:763384:20</t>
  </si>
  <si>
    <t>21:0973:001193</t>
  </si>
  <si>
    <t>21:0112:000325</t>
  </si>
  <si>
    <t>21:0112:000325:0002:0001:02</t>
  </si>
  <si>
    <t>065P  :763382:00:------:--</t>
  </si>
  <si>
    <t>21:0973:001194</t>
  </si>
  <si>
    <t>21:0112:000324</t>
  </si>
  <si>
    <t>21:0112:000324:0001:0001:00</t>
  </si>
  <si>
    <t>065P  :763383:10:------:--</t>
  </si>
  <si>
    <t>21:0973:001195</t>
  </si>
  <si>
    <t>21:0112:000325:0001:0001:00</t>
  </si>
  <si>
    <t>31.54</t>
  </si>
  <si>
    <t>065P  :763384:20:763383:10</t>
  </si>
  <si>
    <t>21:0973:001196</t>
  </si>
  <si>
    <t>21:0112:000325:0002:0001:01</t>
  </si>
  <si>
    <t>20.38</t>
  </si>
  <si>
    <t>065P  :763385:00:------:--</t>
  </si>
  <si>
    <t>21:0973:001197</t>
  </si>
  <si>
    <t>21:0112:000326</t>
  </si>
  <si>
    <t>21:0112:000326:0001:0001:00</t>
  </si>
  <si>
    <t>30.44</t>
  </si>
  <si>
    <t>065P  :763386:90:------:--</t>
  </si>
  <si>
    <t>21:0973:001198</t>
  </si>
  <si>
    <t>065P  :763387:00:------:--</t>
  </si>
  <si>
    <t>21:0973:001199</t>
  </si>
  <si>
    <t>21:0112:000327</t>
  </si>
  <si>
    <t>21:0112:000327:0001:0001:00</t>
  </si>
  <si>
    <t>36.24</t>
  </si>
  <si>
    <t>065P  :763388:00:------:--</t>
  </si>
  <si>
    <t>21:0973:001200</t>
  </si>
  <si>
    <t>21:0112:000328</t>
  </si>
  <si>
    <t>21:0112:000328:0001:0001:00</t>
  </si>
  <si>
    <t>31.83</t>
  </si>
  <si>
    <t>065P  :763389:00:------:--</t>
  </si>
  <si>
    <t>21:0973:001201</t>
  </si>
  <si>
    <t>21:0112:000329</t>
  </si>
  <si>
    <t>21:0112:000329:0001:0001:00</t>
  </si>
  <si>
    <t>41.63</t>
  </si>
  <si>
    <t>065P  :763390:00:------:--</t>
  </si>
  <si>
    <t>21:0973:001202</t>
  </si>
  <si>
    <t>21:0112:000330</t>
  </si>
  <si>
    <t>21:0112:000330:0001:0001:00</t>
  </si>
  <si>
    <t>065P  :763391:00:------:--</t>
  </si>
  <si>
    <t>21:0973:001203</t>
  </si>
  <si>
    <t>21:0112:000331</t>
  </si>
  <si>
    <t>21:0112:000331:0001:0001:00</t>
  </si>
  <si>
    <t>41.61</t>
  </si>
  <si>
    <t>065P  :763392:00:------:--</t>
  </si>
  <si>
    <t>21:0973:001204</t>
  </si>
  <si>
    <t>21:0112:000332</t>
  </si>
  <si>
    <t>21:0112:000332:0001:0001:00</t>
  </si>
  <si>
    <t>23.7</t>
  </si>
  <si>
    <t>065P  :763393:00:------:--</t>
  </si>
  <si>
    <t>21:0973:001205</t>
  </si>
  <si>
    <t>21:0112:000333</t>
  </si>
  <si>
    <t>21:0112:000333:0001:0001:00</t>
  </si>
  <si>
    <t>24.43</t>
  </si>
  <si>
    <t>065P  :763394:00:------:--</t>
  </si>
  <si>
    <t>21:0973:001206</t>
  </si>
  <si>
    <t>21:0112:000334</t>
  </si>
  <si>
    <t>21:0112:000334:0001:0001:00</t>
  </si>
  <si>
    <t>23.55</t>
  </si>
  <si>
    <t>065P  :763395:00:------:--</t>
  </si>
  <si>
    <t>21:0973:001207</t>
  </si>
  <si>
    <t>21:0112:000335</t>
  </si>
  <si>
    <t>21:0112:000335:0001:0001:00</t>
  </si>
  <si>
    <t>065P  :763396:00:------:--</t>
  </si>
  <si>
    <t>21:0973:001208</t>
  </si>
  <si>
    <t>21:0112:000336</t>
  </si>
  <si>
    <t>21:0112:000336:0001:0001:00</t>
  </si>
  <si>
    <t>065P  :763397:00:------:--</t>
  </si>
  <si>
    <t>21:0973:001209</t>
  </si>
  <si>
    <t>21:0112:000337</t>
  </si>
  <si>
    <t>21:0112:000337:0001:0001:00</t>
  </si>
  <si>
    <t>28.95</t>
  </si>
  <si>
    <t>065P  :763398:00:------:--</t>
  </si>
  <si>
    <t>21:0973:001210</t>
  </si>
  <si>
    <t>21:0112:000338</t>
  </si>
  <si>
    <t>21:0112:000338:0001:0001:00</t>
  </si>
  <si>
    <t>20.53</t>
  </si>
  <si>
    <t>065P  :763399:00:------:--</t>
  </si>
  <si>
    <t>21:0973:001211</t>
  </si>
  <si>
    <t>21:0112:000339</t>
  </si>
  <si>
    <t>21:0112:000339:0001:0001:00</t>
  </si>
  <si>
    <t>065P  :763400:00:------:--</t>
  </si>
  <si>
    <t>21:0973:001212</t>
  </si>
  <si>
    <t>21:0112:000340</t>
  </si>
  <si>
    <t>21:0112:000340:0001:0001:00</t>
  </si>
  <si>
    <t>065P  :763401:80:763409:00</t>
  </si>
  <si>
    <t>21:0973:001213</t>
  </si>
  <si>
    <t>21:0112:000347</t>
  </si>
  <si>
    <t>21:0112:000347:0001:0001:02</t>
  </si>
  <si>
    <t>065P  :763402:00:------:--</t>
  </si>
  <si>
    <t>21:0973:001214</t>
  </si>
  <si>
    <t>21:0112:000341</t>
  </si>
  <si>
    <t>21:0112:000341:0001:0001:00</t>
  </si>
  <si>
    <t>065P  :763403:00:------:--</t>
  </si>
  <si>
    <t>21:0973:001215</t>
  </si>
  <si>
    <t>21:0112:000342</t>
  </si>
  <si>
    <t>21:0112:000342:0001:0001:00</t>
  </si>
  <si>
    <t>065P  :763404:00:------:--</t>
  </si>
  <si>
    <t>21:0973:001216</t>
  </si>
  <si>
    <t>21:0112:000343</t>
  </si>
  <si>
    <t>21:0112:000343:0001:0001:00</t>
  </si>
  <si>
    <t>50.67</t>
  </si>
  <si>
    <t>065P  :763405:10:------:--</t>
  </si>
  <si>
    <t>21:0973:001217</t>
  </si>
  <si>
    <t>21:0112:000344</t>
  </si>
  <si>
    <t>21:0112:000344:0001:0001:00</t>
  </si>
  <si>
    <t>30.78</t>
  </si>
  <si>
    <t>065P  :763406:20:763405:10</t>
  </si>
  <si>
    <t>21:0973:001218</t>
  </si>
  <si>
    <t>21:0112:000344:0002:0001:00</t>
  </si>
  <si>
    <t>33.95</t>
  </si>
  <si>
    <t>065P  :763407:00:------:--</t>
  </si>
  <si>
    <t>21:0973:001219</t>
  </si>
  <si>
    <t>21:0112:000345</t>
  </si>
  <si>
    <t>21:0112:000345:0001:0001:00</t>
  </si>
  <si>
    <t>38.85</t>
  </si>
  <si>
    <t>065P  :763408:00:------:--</t>
  </si>
  <si>
    <t>21:0973:001220</t>
  </si>
  <si>
    <t>21:0112:000346</t>
  </si>
  <si>
    <t>21:0112:000346:0001:0001:00</t>
  </si>
  <si>
    <t>24.52</t>
  </si>
  <si>
    <t>065P  :763409:00:------:--</t>
  </si>
  <si>
    <t>21:0973:001221</t>
  </si>
  <si>
    <t>21:0112:000347:0001:0001:01</t>
  </si>
  <si>
    <t>065P  :763410:00:------:--</t>
  </si>
  <si>
    <t>21:0973:001222</t>
  </si>
  <si>
    <t>21:0112:000348</t>
  </si>
  <si>
    <t>21:0112:000348:0001:0001:00</t>
  </si>
  <si>
    <t>26.55</t>
  </si>
  <si>
    <t>065P  :763411:00:------:--</t>
  </si>
  <si>
    <t>21:0973:001223</t>
  </si>
  <si>
    <t>21:0112:000349</t>
  </si>
  <si>
    <t>21:0112:000349:0001:0001:00</t>
  </si>
  <si>
    <t>38.03</t>
  </si>
  <si>
    <t>065P  :763412:00:------:--</t>
  </si>
  <si>
    <t>21:0973:001224</t>
  </si>
  <si>
    <t>21:0112:000350</t>
  </si>
  <si>
    <t>21:0112:000350:0001:0001:00</t>
  </si>
  <si>
    <t>065P  :763413:00:------:--</t>
  </si>
  <si>
    <t>21:0973:001225</t>
  </si>
  <si>
    <t>21:0112:000351</t>
  </si>
  <si>
    <t>21:0112:000351:0001:0001:00</t>
  </si>
  <si>
    <t>33.58</t>
  </si>
  <si>
    <t>065P  :763414:00:------:--</t>
  </si>
  <si>
    <t>21:0973:001226</t>
  </si>
  <si>
    <t>21:0112:000352</t>
  </si>
  <si>
    <t>21:0112:000352:0001:0001:00</t>
  </si>
  <si>
    <t>39.02</t>
  </si>
  <si>
    <t>065P  :763415:00:------:--</t>
  </si>
  <si>
    <t>21:0973:001227</t>
  </si>
  <si>
    <t>21:0112:000353</t>
  </si>
  <si>
    <t>21:0112:000353:0001:0001:00</t>
  </si>
  <si>
    <t>31.46</t>
  </si>
  <si>
    <t>065P  :763416:00:------:--</t>
  </si>
  <si>
    <t>21:0973:001228</t>
  </si>
  <si>
    <t>21:0112:000354</t>
  </si>
  <si>
    <t>21:0112:000354:0001:0001:00</t>
  </si>
  <si>
    <t>065P  :763417:00:------:--</t>
  </si>
  <si>
    <t>21:0973:001229</t>
  </si>
  <si>
    <t>21:0112:000355</t>
  </si>
  <si>
    <t>21:0112:000355:0001:0001:00</t>
  </si>
  <si>
    <t>065P  :763418:00:------:--</t>
  </si>
  <si>
    <t>21:0973:001230</t>
  </si>
  <si>
    <t>21:0112:000356</t>
  </si>
  <si>
    <t>21:0112:000356:0001:0001:00</t>
  </si>
  <si>
    <t>43.58</t>
  </si>
  <si>
    <t>065P  :763419:90:------:--</t>
  </si>
  <si>
    <t>21:0973:001231</t>
  </si>
  <si>
    <t>065P  :763420:00:------:--</t>
  </si>
  <si>
    <t>21:0973:001232</t>
  </si>
  <si>
    <t>21:0112:000357</t>
  </si>
  <si>
    <t>21:0112:000357:0001:0001:00</t>
  </si>
  <si>
    <t>38.47</t>
  </si>
  <si>
    <t>065P  :763421:80:763423:10</t>
  </si>
  <si>
    <t>21:0973:001233</t>
  </si>
  <si>
    <t>21:0112:000359</t>
  </si>
  <si>
    <t>21:0112:000359:0001:0001:02</t>
  </si>
  <si>
    <t>13.5</t>
  </si>
  <si>
    <t>065P  :763422:00:------:--</t>
  </si>
  <si>
    <t>21:0973:001234</t>
  </si>
  <si>
    <t>21:0112:000358</t>
  </si>
  <si>
    <t>21:0112:000358:0001:0001:00</t>
  </si>
  <si>
    <t>065P  :763423:10:------:--</t>
  </si>
  <si>
    <t>21:0973:001235</t>
  </si>
  <si>
    <t>21:0112:000359:0001:0001:01</t>
  </si>
  <si>
    <t>12.66</t>
  </si>
  <si>
    <t>065P  :763424:20:763423:10</t>
  </si>
  <si>
    <t>21:0973:001236</t>
  </si>
  <si>
    <t>21:0112:000359:0002:0001:00</t>
  </si>
  <si>
    <t>201</t>
  </si>
  <si>
    <t>25.6</t>
  </si>
  <si>
    <t>24.28</t>
  </si>
  <si>
    <t>065P  :763425:00:------:--</t>
  </si>
  <si>
    <t>21:0973:001237</t>
  </si>
  <si>
    <t>21:0112:000360</t>
  </si>
  <si>
    <t>21:0112:000360:0001:0001:00</t>
  </si>
  <si>
    <t>9.14</t>
  </si>
  <si>
    <t>065P  :763426:00:------:--</t>
  </si>
  <si>
    <t>21:0973:001238</t>
  </si>
  <si>
    <t>21:0112:000361</t>
  </si>
  <si>
    <t>21:0112:000361:0001:0001:00</t>
  </si>
  <si>
    <t>68.26</t>
  </si>
  <si>
    <t>065P  :763427:00:------:--</t>
  </si>
  <si>
    <t>21:0973:001239</t>
  </si>
  <si>
    <t>21:0112:000362</t>
  </si>
  <si>
    <t>21:0112:000362:0001:0001:00</t>
  </si>
  <si>
    <t>37.31</t>
  </si>
  <si>
    <t>065P  :763428:00:------:--</t>
  </si>
  <si>
    <t>21:0973:001240</t>
  </si>
  <si>
    <t>21:0112:000363</t>
  </si>
  <si>
    <t>21:0112:000363:0001:0001:00</t>
  </si>
  <si>
    <t>47.23</t>
  </si>
  <si>
    <t>065P  :763429:00:------:--</t>
  </si>
  <si>
    <t>21:0973:001241</t>
  </si>
  <si>
    <t>21:0112:000364</t>
  </si>
  <si>
    <t>21:0112:000364:0001:0001:00</t>
  </si>
  <si>
    <t>065P  :763430:00:------:--</t>
  </si>
  <si>
    <t>21:0973:001242</t>
  </si>
  <si>
    <t>21:0112:000365</t>
  </si>
  <si>
    <t>21:0112:000365:0001:0001:00</t>
  </si>
  <si>
    <t>065P  :763431:00:------:--</t>
  </si>
  <si>
    <t>21:0973:001243</t>
  </si>
  <si>
    <t>21:0112:000366</t>
  </si>
  <si>
    <t>21:0112:000366:0001:0001:00</t>
  </si>
  <si>
    <t>31.74</t>
  </si>
  <si>
    <t>065P  :763432:00:------:--</t>
  </si>
  <si>
    <t>21:0973:001244</t>
  </si>
  <si>
    <t>21:0112:000367</t>
  </si>
  <si>
    <t>21:0112:000367:0001:0001:00</t>
  </si>
  <si>
    <t>31.48</t>
  </si>
  <si>
    <t>065P  :763433:00:------:--</t>
  </si>
  <si>
    <t>21:0973:001245</t>
  </si>
  <si>
    <t>21:0112:000368</t>
  </si>
  <si>
    <t>21:0112:000368:0001:0001:00</t>
  </si>
  <si>
    <t>065P  :763434:00:------:--</t>
  </si>
  <si>
    <t>21:0973:001246</t>
  </si>
  <si>
    <t>21:0112:000369</t>
  </si>
  <si>
    <t>21:0112:000369:0001:0001:00</t>
  </si>
  <si>
    <t>32.77</t>
  </si>
  <si>
    <t>065P  :763435:90:------:--</t>
  </si>
  <si>
    <t>21:0973:001247</t>
  </si>
  <si>
    <t>20.43</t>
  </si>
  <si>
    <t>065P  :763436:00:------:--</t>
  </si>
  <si>
    <t>21:0973:001248</t>
  </si>
  <si>
    <t>21:0112:000370</t>
  </si>
  <si>
    <t>21:0112:000370:0001:0001:00</t>
  </si>
  <si>
    <t>065P  :763437:00:------:--</t>
  </si>
  <si>
    <t>21:0973:001249</t>
  </si>
  <si>
    <t>21:0112:000371</t>
  </si>
  <si>
    <t>21:0112:000371:0001:0001:00</t>
  </si>
  <si>
    <t>065P  :763438:00:------:--</t>
  </si>
  <si>
    <t>21:0973:001250</t>
  </si>
  <si>
    <t>21:0112:000372</t>
  </si>
  <si>
    <t>21:0112:000372:0001:0001:00</t>
  </si>
  <si>
    <t>20.19</t>
  </si>
  <si>
    <t>065P  :763439:00:------:--</t>
  </si>
  <si>
    <t>21:0973:001251</t>
  </si>
  <si>
    <t>21:0112:000373</t>
  </si>
  <si>
    <t>21:0112:000373:0001:0001:00</t>
  </si>
  <si>
    <t>18.66</t>
  </si>
  <si>
    <t>065P  :763440:00:------:--</t>
  </si>
  <si>
    <t>21:0973:001252</t>
  </si>
  <si>
    <t>21:0112:000374</t>
  </si>
  <si>
    <t>21:0112:000374:0001:0001:00</t>
  </si>
  <si>
    <t>24.7</t>
  </si>
  <si>
    <t>065P  :763441:80:763458:00</t>
  </si>
  <si>
    <t>21:0973:001253</t>
  </si>
  <si>
    <t>21:0112:000389</t>
  </si>
  <si>
    <t>21:0112:000389:0001:0001:02</t>
  </si>
  <si>
    <t>27.04</t>
  </si>
  <si>
    <t>065P  :763442:10:------:--</t>
  </si>
  <si>
    <t>21:0973:001254</t>
  </si>
  <si>
    <t>21:0112:000375</t>
  </si>
  <si>
    <t>21:0112:000375:0001:0001:00</t>
  </si>
  <si>
    <t>3.92</t>
  </si>
  <si>
    <t>065P  :763443:20:763442:10</t>
  </si>
  <si>
    <t>21:0973:001255</t>
  </si>
  <si>
    <t>21:0112:000375:0002:0001:00</t>
  </si>
  <si>
    <t>065P  :763444:90:------:--</t>
  </si>
  <si>
    <t>21:0973:001256</t>
  </si>
  <si>
    <t>21.04</t>
  </si>
  <si>
    <t>065P  :763445:00:------:--</t>
  </si>
  <si>
    <t>21:0973:001257</t>
  </si>
  <si>
    <t>21:0112:000376</t>
  </si>
  <si>
    <t>21:0112:000376:0001:0001:00</t>
  </si>
  <si>
    <t>33.06</t>
  </si>
  <si>
    <t>065P  :763446:00:------:--</t>
  </si>
  <si>
    <t>21:0973:001258</t>
  </si>
  <si>
    <t>21:0112:000377</t>
  </si>
  <si>
    <t>21:0112:000377:0001:0001:00</t>
  </si>
  <si>
    <t>065P  :763447:00:------:--</t>
  </si>
  <si>
    <t>21:0973:001259</t>
  </si>
  <si>
    <t>21:0112:000378</t>
  </si>
  <si>
    <t>21:0112:000378:0001:0001:00</t>
  </si>
  <si>
    <t>065P  :763448:00:------:--</t>
  </si>
  <si>
    <t>21:0973:001260</t>
  </si>
  <si>
    <t>21:0112:000379</t>
  </si>
  <si>
    <t>21:0112:000379:0001:0001:00</t>
  </si>
  <si>
    <t>25.71</t>
  </si>
  <si>
    <t>065P  :763449:00:------:--</t>
  </si>
  <si>
    <t>21:0973:001261</t>
  </si>
  <si>
    <t>21:0112:000380</t>
  </si>
  <si>
    <t>21:0112:000380:0001:0001:00</t>
  </si>
  <si>
    <t>42.79</t>
  </si>
  <si>
    <t>065P  :763450:00:------:--</t>
  </si>
  <si>
    <t>21:0973:001262</t>
  </si>
  <si>
    <t>21:0112:000381</t>
  </si>
  <si>
    <t>21:0112:000381:0001:0001:00</t>
  </si>
  <si>
    <t>36.09</t>
  </si>
  <si>
    <t>065P  :763451:00:------:--</t>
  </si>
  <si>
    <t>21:0973:001263</t>
  </si>
  <si>
    <t>21:0112:000382</t>
  </si>
  <si>
    <t>21:0112:000382:0001:0001:00</t>
  </si>
  <si>
    <t>065P  :763452:00:------:--</t>
  </si>
  <si>
    <t>21:0973:001264</t>
  </si>
  <si>
    <t>21:0112:000383</t>
  </si>
  <si>
    <t>21:0112:000383:0001:0001:00</t>
  </si>
  <si>
    <t>065P  :763453:00:------:--</t>
  </si>
  <si>
    <t>21:0973:001265</t>
  </si>
  <si>
    <t>21:0112:000384</t>
  </si>
  <si>
    <t>21:0112:000384:0001:0001:00</t>
  </si>
  <si>
    <t>38.23</t>
  </si>
  <si>
    <t>065P  :763454:00:------:--</t>
  </si>
  <si>
    <t>21:0973:001266</t>
  </si>
  <si>
    <t>21:0112:000385</t>
  </si>
  <si>
    <t>21:0112:000385:0001:0001:00</t>
  </si>
  <si>
    <t>31.45</t>
  </si>
  <si>
    <t>065P  :763455:00:------:--</t>
  </si>
  <si>
    <t>21:0973:001267</t>
  </si>
  <si>
    <t>21:0112:000386</t>
  </si>
  <si>
    <t>21:0112:000386:0001:0001:00</t>
  </si>
  <si>
    <t>065P  :763456:00:------:--</t>
  </si>
  <si>
    <t>21:0973:001268</t>
  </si>
  <si>
    <t>21:0112:000387</t>
  </si>
  <si>
    <t>21:0112:000387:0001:0001:00</t>
  </si>
  <si>
    <t>065P  :763457:00:------:--</t>
  </si>
  <si>
    <t>21:0973:001269</t>
  </si>
  <si>
    <t>21:0112:000388</t>
  </si>
  <si>
    <t>21:0112:000388:0001:0001:00</t>
  </si>
  <si>
    <t>21.74</t>
  </si>
  <si>
    <t>065P  :763458:00:------:--</t>
  </si>
  <si>
    <t>21:0973:001270</t>
  </si>
  <si>
    <t>21:0112:000389:0001:0001:01</t>
  </si>
  <si>
    <t>23.1</t>
  </si>
  <si>
    <t>065P  :763459:00:------:--</t>
  </si>
  <si>
    <t>21:0973:001271</t>
  </si>
  <si>
    <t>21:0112:000390</t>
  </si>
  <si>
    <t>21:0112:000390:0001:0001:00</t>
  </si>
  <si>
    <t>45.47</t>
  </si>
  <si>
    <t>065P  :763460:00:------:--</t>
  </si>
  <si>
    <t>21:0973:001272</t>
  </si>
  <si>
    <t>21:0112:000391</t>
  </si>
  <si>
    <t>21:0112:000391:0001:0001:00</t>
  </si>
  <si>
    <t>065P  :763461:80:763467:00</t>
  </si>
  <si>
    <t>21:0973:001273</t>
  </si>
  <si>
    <t>21:0112:000396</t>
  </si>
  <si>
    <t>21:0112:000396:0001:0001:02</t>
  </si>
  <si>
    <t>13.56</t>
  </si>
  <si>
    <t>065P  :763462:00:------:--</t>
  </si>
  <si>
    <t>21:0973:001274</t>
  </si>
  <si>
    <t>21:0112:000392</t>
  </si>
  <si>
    <t>21:0112:000392:0001:0001:00</t>
  </si>
  <si>
    <t>30.69</t>
  </si>
  <si>
    <t>065P  :763463:00:------:--</t>
  </si>
  <si>
    <t>21:0973:001275</t>
  </si>
  <si>
    <t>21:0112:000393</t>
  </si>
  <si>
    <t>21:0112:000393:0001:0001:00</t>
  </si>
  <si>
    <t>065P  :763464:00:------:--</t>
  </si>
  <si>
    <t>21:0973:001276</t>
  </si>
  <si>
    <t>21:0112:000394</t>
  </si>
  <si>
    <t>21:0112:000394:0001:0001:00</t>
  </si>
  <si>
    <t>065P  :763465:00:------:--</t>
  </si>
  <si>
    <t>21:0973:001277</t>
  </si>
  <si>
    <t>21:0112:000395</t>
  </si>
  <si>
    <t>21:0112:000395:0001:0001:00</t>
  </si>
  <si>
    <t>32.2</t>
  </si>
  <si>
    <t>065P  :763466:90:------:--</t>
  </si>
  <si>
    <t>21:0973:001278</t>
  </si>
  <si>
    <t>19.62</t>
  </si>
  <si>
    <t>065P  :763467:00:------:--</t>
  </si>
  <si>
    <t>21:0973:001279</t>
  </si>
  <si>
    <t>21:0112:000396:0001:0001:01</t>
  </si>
  <si>
    <t>13.68</t>
  </si>
  <si>
    <t>065P  :763468:10:------:--</t>
  </si>
  <si>
    <t>21:0973:001280</t>
  </si>
  <si>
    <t>21:0112:000397</t>
  </si>
  <si>
    <t>21:0112:000397:0001:0001:00</t>
  </si>
  <si>
    <t>32.42</t>
  </si>
  <si>
    <t>065P  :763469:20:763468:10</t>
  </si>
  <si>
    <t>21:0973:001281</t>
  </si>
  <si>
    <t>21:0112:000397:0002:0001:00</t>
  </si>
  <si>
    <t>56.4</t>
  </si>
  <si>
    <t>065P  :763470:00:------:--</t>
  </si>
  <si>
    <t>21:0973:001282</t>
  </si>
  <si>
    <t>21:0112:000398</t>
  </si>
  <si>
    <t>21:0112:000398:0001:0001:00</t>
  </si>
  <si>
    <t>30.19</t>
  </si>
  <si>
    <t>065P  :763471:00:------:--</t>
  </si>
  <si>
    <t>21:0973:001283</t>
  </si>
  <si>
    <t>21:0112:000399</t>
  </si>
  <si>
    <t>21:0112:000399:0001:0001:00</t>
  </si>
  <si>
    <t>065P  :763472:00:------:--</t>
  </si>
  <si>
    <t>21:0973:001284</t>
  </si>
  <si>
    <t>21:0112:000400</t>
  </si>
  <si>
    <t>21:0112:000400:0001:0001:00</t>
  </si>
  <si>
    <t>065P  :763473:00:------:--</t>
  </si>
  <si>
    <t>21:0973:001285</t>
  </si>
  <si>
    <t>21:0112:000401</t>
  </si>
  <si>
    <t>21:0112:000401:0001:0001:00</t>
  </si>
  <si>
    <t>79.8</t>
  </si>
  <si>
    <t>065P  :763474:00:------:--</t>
  </si>
  <si>
    <t>21:0973:001286</t>
  </si>
  <si>
    <t>21:0112:000402</t>
  </si>
  <si>
    <t>21:0112:000402:0001:0001:00</t>
  </si>
  <si>
    <t>065P  :763475:00:------:--</t>
  </si>
  <si>
    <t>21:0973:001287</t>
  </si>
  <si>
    <t>21:0112:000403</t>
  </si>
  <si>
    <t>21:0112:000403:0001:0001:00</t>
  </si>
  <si>
    <t>065P  :763476:00:------:--</t>
  </si>
  <si>
    <t>21:0973:001288</t>
  </si>
  <si>
    <t>21:0112:000404</t>
  </si>
  <si>
    <t>21:0112:000404:0001:0001:00</t>
  </si>
  <si>
    <t>31.39</t>
  </si>
  <si>
    <t>065P  :763477:00:------:--</t>
  </si>
  <si>
    <t>21:0973:001289</t>
  </si>
  <si>
    <t>21:0112:000405</t>
  </si>
  <si>
    <t>21:0112:000405:0001:0001:00</t>
  </si>
  <si>
    <t>065P  :763478:00:------:--</t>
  </si>
  <si>
    <t>21:0973:001290</t>
  </si>
  <si>
    <t>21:0112:000406</t>
  </si>
  <si>
    <t>21:0112:000406:0001:0001:00</t>
  </si>
  <si>
    <t>28.67</t>
  </si>
  <si>
    <t>065P  :763479:00:------:--</t>
  </si>
  <si>
    <t>21:0973:001291</t>
  </si>
  <si>
    <t>21:0112:000407</t>
  </si>
  <si>
    <t>21:0112:000407:0001:0001:00</t>
  </si>
  <si>
    <t>29.66</t>
  </si>
  <si>
    <t>065P  :763480:00:------:--</t>
  </si>
  <si>
    <t>21:0973:001292</t>
  </si>
  <si>
    <t>21:0112:000408</t>
  </si>
  <si>
    <t>21:0112:000408:0001:0001:00</t>
  </si>
  <si>
    <t>25.87</t>
  </si>
  <si>
    <t>065P  :763481:80:763493:00</t>
  </si>
  <si>
    <t>21:0973:001293</t>
  </si>
  <si>
    <t>21:0112:000419</t>
  </si>
  <si>
    <t>21:0112:000419:0001:0001:02</t>
  </si>
  <si>
    <t>21.58</t>
  </si>
  <si>
    <t>065P  :763482:00:------:--</t>
  </si>
  <si>
    <t>21:0973:001294</t>
  </si>
  <si>
    <t>21:0112:000409</t>
  </si>
  <si>
    <t>21:0112:000409:0001:0001:00</t>
  </si>
  <si>
    <t>37.4</t>
  </si>
  <si>
    <t>065P  :763483:10:------:--</t>
  </si>
  <si>
    <t>21:0973:001295</t>
  </si>
  <si>
    <t>21:0112:000410</t>
  </si>
  <si>
    <t>21:0112:000410:0001:0001:00</t>
  </si>
  <si>
    <t>065P  :763484:20:763483:10</t>
  </si>
  <si>
    <t>21:0973:001296</t>
  </si>
  <si>
    <t>21:0112:000410:0002:0001:00</t>
  </si>
  <si>
    <t>29.65</t>
  </si>
  <si>
    <t>065P  :763485:00:------:--</t>
  </si>
  <si>
    <t>21:0973:001297</t>
  </si>
  <si>
    <t>21:0112:000411</t>
  </si>
  <si>
    <t>21:0112:000411:0001:0001:00</t>
  </si>
  <si>
    <t>065P  :763486:00:------:--</t>
  </si>
  <si>
    <t>21:0973:001298</t>
  </si>
  <si>
    <t>21:0112:000412</t>
  </si>
  <si>
    <t>21:0112:000412:0001:0001:00</t>
  </si>
  <si>
    <t>33.14</t>
  </si>
  <si>
    <t>065P  :763487:00:------:--</t>
  </si>
  <si>
    <t>21:0973:001299</t>
  </si>
  <si>
    <t>21:0112:000413</t>
  </si>
  <si>
    <t>21:0112:000413:0001:0001:00</t>
  </si>
  <si>
    <t>065P  :763488:00:------:--</t>
  </si>
  <si>
    <t>21:0973:001300</t>
  </si>
  <si>
    <t>21:0112:000414</t>
  </si>
  <si>
    <t>21:0112:000414:0001:0001:00</t>
  </si>
  <si>
    <t>065P  :763489:00:------:--</t>
  </si>
  <si>
    <t>21:0973:001301</t>
  </si>
  <si>
    <t>21:0112:000415</t>
  </si>
  <si>
    <t>21:0112:000415:0001:0001:00</t>
  </si>
  <si>
    <t>065P  :763490:00:------:--</t>
  </si>
  <si>
    <t>21:0973:001302</t>
  </si>
  <si>
    <t>21:0112:000416</t>
  </si>
  <si>
    <t>21:0112:000416:0001:0001:00</t>
  </si>
  <si>
    <t>12.2</t>
  </si>
  <si>
    <t>36.04</t>
  </si>
  <si>
    <t>065P  :763491:00:------:--</t>
  </si>
  <si>
    <t>21:0973:001303</t>
  </si>
  <si>
    <t>21:0112:000417</t>
  </si>
  <si>
    <t>21:0112:000417:0001:0001:00</t>
  </si>
  <si>
    <t>26.69</t>
  </si>
  <si>
    <t>065P  :763492:00:------:--</t>
  </si>
  <si>
    <t>21:0973:001304</t>
  </si>
  <si>
    <t>21:0112:000418</t>
  </si>
  <si>
    <t>21:0112:000418:0001:0001:00</t>
  </si>
  <si>
    <t>34.76</t>
  </si>
  <si>
    <t>065P  :763493:00:------:--</t>
  </si>
  <si>
    <t>21:0973:001305</t>
  </si>
  <si>
    <t>21:0112:000419:0001:0001:01</t>
  </si>
  <si>
    <t>20.64</t>
  </si>
  <si>
    <t>065P  :763494:00:------:--</t>
  </si>
  <si>
    <t>21:0973:001306</t>
  </si>
  <si>
    <t>21:0112:000420</t>
  </si>
  <si>
    <t>21:0112:000420:0001:0001:00</t>
  </si>
  <si>
    <t>25.72</t>
  </si>
  <si>
    <t>065P  :763495:00:------:--</t>
  </si>
  <si>
    <t>21:0973:001307</t>
  </si>
  <si>
    <t>21:0112:000421</t>
  </si>
  <si>
    <t>21:0112:000421:0001:0001:00</t>
  </si>
  <si>
    <t>29.75</t>
  </si>
  <si>
    <t>065P  :763496:00:------:--</t>
  </si>
  <si>
    <t>21:0973:001308</t>
  </si>
  <si>
    <t>21:0112:000422</t>
  </si>
  <si>
    <t>21:0112:000422:0001:0001:00</t>
  </si>
  <si>
    <t>065P  :763497:00:------:--</t>
  </si>
  <si>
    <t>21:0973:001309</t>
  </si>
  <si>
    <t>21:0112:000423</t>
  </si>
  <si>
    <t>21:0112:000423:0001:0001:00</t>
  </si>
  <si>
    <t>32.38</t>
  </si>
  <si>
    <t>065P  :763498:00:------:--</t>
  </si>
  <si>
    <t>21:0973:001310</t>
  </si>
  <si>
    <t>21:0112:000424</t>
  </si>
  <si>
    <t>21:0112:000424:0001:0001:00</t>
  </si>
  <si>
    <t>24.37</t>
  </si>
  <si>
    <t>065P  :763499:90:------:--</t>
  </si>
  <si>
    <t>21:0973:001311</t>
  </si>
  <si>
    <t>065P  :763500:00:------:--</t>
  </si>
  <si>
    <t>21:0973:001312</t>
  </si>
  <si>
    <t>21:0112:000425</t>
  </si>
  <si>
    <t>21:0112:000425:0001:0001:00</t>
  </si>
  <si>
    <t>065P  :763501:80:763520:00</t>
  </si>
  <si>
    <t>21:0973:001313</t>
  </si>
  <si>
    <t>21:0112:000442</t>
  </si>
  <si>
    <t>21:0112:000442:0001:0001:02</t>
  </si>
  <si>
    <t>065P  :763502:90:------:--</t>
  </si>
  <si>
    <t>21:0973:001314</t>
  </si>
  <si>
    <t>19.32</t>
  </si>
  <si>
    <t>065P  :763503:00:------:--</t>
  </si>
  <si>
    <t>21:0973:001315</t>
  </si>
  <si>
    <t>21:0112:000426</t>
  </si>
  <si>
    <t>21:0112:000426:0001:0001:00</t>
  </si>
  <si>
    <t>36.53</t>
  </si>
  <si>
    <t>065P  :763504:00:------:--</t>
  </si>
  <si>
    <t>21:0973:001316</t>
  </si>
  <si>
    <t>21:0112:000427</t>
  </si>
  <si>
    <t>21:0112:000427:0001:0001:00</t>
  </si>
  <si>
    <t>50.69</t>
  </si>
  <si>
    <t>065P  :763505:00:------:--</t>
  </si>
  <si>
    <t>21:0973:001317</t>
  </si>
  <si>
    <t>21:0112:000428</t>
  </si>
  <si>
    <t>21:0112:000428:0001:0001:00</t>
  </si>
  <si>
    <t>27.73</t>
  </si>
  <si>
    <t>065P  :763506:00:------:--</t>
  </si>
  <si>
    <t>21:0973:001318</t>
  </si>
  <si>
    <t>21:0112:000429</t>
  </si>
  <si>
    <t>21:0112:000429:0001:0001:00</t>
  </si>
  <si>
    <t>32.92</t>
  </si>
  <si>
    <t>065P  :763507:00:------:--</t>
  </si>
  <si>
    <t>21:0973:001319</t>
  </si>
  <si>
    <t>21:0112:000430</t>
  </si>
  <si>
    <t>21:0112:000430:0001:0001:00</t>
  </si>
  <si>
    <t>065P  :763508:00:------:--</t>
  </si>
  <si>
    <t>21:0973:001320</t>
  </si>
  <si>
    <t>21:0112:000431</t>
  </si>
  <si>
    <t>21:0112:000431:0001:0001:00</t>
  </si>
  <si>
    <t>065P  :763509:00:------:--</t>
  </si>
  <si>
    <t>21:0973:001321</t>
  </si>
  <si>
    <t>21:0112:000432</t>
  </si>
  <si>
    <t>21:0112:000432:0001:0001:00</t>
  </si>
  <si>
    <t>39.67</t>
  </si>
  <si>
    <t>065P  :763510:00:------:--</t>
  </si>
  <si>
    <t>21:0973:001322</t>
  </si>
  <si>
    <t>21:0112:000433</t>
  </si>
  <si>
    <t>21:0112:000433:0001:0001:00</t>
  </si>
  <si>
    <t>41.93</t>
  </si>
  <si>
    <t>065P  :763511:00:------:--</t>
  </si>
  <si>
    <t>21:0973:001323</t>
  </si>
  <si>
    <t>21:0112:000434</t>
  </si>
  <si>
    <t>21:0112:000434:0001:0001:00</t>
  </si>
  <si>
    <t>42.51</t>
  </si>
  <si>
    <t>065P  :763512:00:------:--</t>
  </si>
  <si>
    <t>21:0973:001324</t>
  </si>
  <si>
    <t>21:0112:000435</t>
  </si>
  <si>
    <t>21:0112:000435:0001:0001:00</t>
  </si>
  <si>
    <t>065P  :763513:00:------:--</t>
  </si>
  <si>
    <t>21:0973:001325</t>
  </si>
  <si>
    <t>21:0112:000436</t>
  </si>
  <si>
    <t>21:0112:000436:0001:0001:00</t>
  </si>
  <si>
    <t>26.79</t>
  </si>
  <si>
    <t>065P  :763514:00:------:--</t>
  </si>
  <si>
    <t>21:0973:001326</t>
  </si>
  <si>
    <t>21:0112:000437</t>
  </si>
  <si>
    <t>21:0112:000437:0001:0001:00</t>
  </si>
  <si>
    <t>065P  :763515:10:------:--</t>
  </si>
  <si>
    <t>21:0973:001327</t>
  </si>
  <si>
    <t>21:0112:000438</t>
  </si>
  <si>
    <t>21:0112:000438:0001:0001:00</t>
  </si>
  <si>
    <t>43.65</t>
  </si>
  <si>
    <t>065P  :763516:20:763515:10</t>
  </si>
  <si>
    <t>21:0973:001328</t>
  </si>
  <si>
    <t>21:0112:000438:0002:0001:00</t>
  </si>
  <si>
    <t>47.35</t>
  </si>
  <si>
    <t>065P  :763517:00:------:--</t>
  </si>
  <si>
    <t>21:0973:001329</t>
  </si>
  <si>
    <t>21:0112:000439</t>
  </si>
  <si>
    <t>21:0112:000439:0001:0001:00</t>
  </si>
  <si>
    <t>065P  :763518:00:------:--</t>
  </si>
  <si>
    <t>21:0973:001330</t>
  </si>
  <si>
    <t>21:0112:000440</t>
  </si>
  <si>
    <t>21:0112:000440:0001:0001:00</t>
  </si>
  <si>
    <t>48.03</t>
  </si>
  <si>
    <t>065P  :763519:00:------:--</t>
  </si>
  <si>
    <t>21:0973:001331</t>
  </si>
  <si>
    <t>21:0112:000441</t>
  </si>
  <si>
    <t>21:0112:000441:0001:0001:00</t>
  </si>
  <si>
    <t>36.31</t>
  </si>
  <si>
    <t>065P  :763520:00:------:--</t>
  </si>
  <si>
    <t>21:0973:001332</t>
  </si>
  <si>
    <t>21:0112:000442:0001:0001:01</t>
  </si>
  <si>
    <t>22.32</t>
  </si>
  <si>
    <t>065P  :763521:80:763537:00</t>
  </si>
  <si>
    <t>21:0973:001333</t>
  </si>
  <si>
    <t>21:0112:000456</t>
  </si>
  <si>
    <t>21:0112:000456:0001:0001:02</t>
  </si>
  <si>
    <t>15.27</t>
  </si>
  <si>
    <t>065P  :763522:10:------:--</t>
  </si>
  <si>
    <t>21:0973:001334</t>
  </si>
  <si>
    <t>21:0112:000443</t>
  </si>
  <si>
    <t>21:0112:000443:0001:0001:00</t>
  </si>
  <si>
    <t>32.76</t>
  </si>
  <si>
    <t>065P  :763523:20:763522:10</t>
  </si>
  <si>
    <t>21:0973:001335</t>
  </si>
  <si>
    <t>21:0112:000443:0002:0001:00</t>
  </si>
  <si>
    <t>065P  :763524:00:------:--</t>
  </si>
  <si>
    <t>21:0973:001336</t>
  </si>
  <si>
    <t>21:0112:000444</t>
  </si>
  <si>
    <t>21:0112:000444:0001:0001:00</t>
  </si>
  <si>
    <t>32.73</t>
  </si>
  <si>
    <t>065P  :763525:00:------:--</t>
  </si>
  <si>
    <t>21:0973:001337</t>
  </si>
  <si>
    <t>21:0112:000445</t>
  </si>
  <si>
    <t>21:0112:000445:0001:0001:00</t>
  </si>
  <si>
    <t>34.26</t>
  </si>
  <si>
    <t>065P  :763526:00:------:--</t>
  </si>
  <si>
    <t>21:0973:001338</t>
  </si>
  <si>
    <t>21:0112:000446</t>
  </si>
  <si>
    <t>21:0112:000446:0001:0001:00</t>
  </si>
  <si>
    <t>54.35</t>
  </si>
  <si>
    <t>065P  :763527:00:------:--</t>
  </si>
  <si>
    <t>21:0973:001339</t>
  </si>
  <si>
    <t>21:0112:000447</t>
  </si>
  <si>
    <t>21:0112:000447:0001:0001:00</t>
  </si>
  <si>
    <t>065P  :763528:00:------:--</t>
  </si>
  <si>
    <t>21:0973:001340</t>
  </si>
  <si>
    <t>21:0112:000448</t>
  </si>
  <si>
    <t>21:0112:000448:0001:0001:00</t>
  </si>
  <si>
    <t>065P  :763529:00:------:--</t>
  </si>
  <si>
    <t>21:0973:001341</t>
  </si>
  <si>
    <t>21:0112:000449</t>
  </si>
  <si>
    <t>21:0112:000449:0001:0001:00</t>
  </si>
  <si>
    <t>065P  :763530:00:------:--</t>
  </si>
  <si>
    <t>21:0973:001342</t>
  </si>
  <si>
    <t>21:0112:000450</t>
  </si>
  <si>
    <t>21:0112:000450:0001:0001:00</t>
  </si>
  <si>
    <t>43.72</t>
  </si>
  <si>
    <t>065P  :763531:00:------:--</t>
  </si>
  <si>
    <t>21:0973:001343</t>
  </si>
  <si>
    <t>21:0112:000451</t>
  </si>
  <si>
    <t>21:0112:000451:0001:0001:00</t>
  </si>
  <si>
    <t>32.99</t>
  </si>
  <si>
    <t>065P  :763532:00:------:--</t>
  </si>
  <si>
    <t>21:0973:001344</t>
  </si>
  <si>
    <t>21:0112:000452</t>
  </si>
  <si>
    <t>21:0112:000452:0001:0001:00</t>
  </si>
  <si>
    <t>44.12</t>
  </si>
  <si>
    <t>065P  :763533:00:------:--</t>
  </si>
  <si>
    <t>21:0973:001345</t>
  </si>
  <si>
    <t>21:0112:000453</t>
  </si>
  <si>
    <t>21:0112:000453:0001:0001:00</t>
  </si>
  <si>
    <t>26.89</t>
  </si>
  <si>
    <t>065P  :763534:90:------:--</t>
  </si>
  <si>
    <t>21:0973:001346</t>
  </si>
  <si>
    <t>20.34</t>
  </si>
  <si>
    <t>065P  :763535:00:------:--</t>
  </si>
  <si>
    <t>21:0973:001347</t>
  </si>
  <si>
    <t>21:0112:000454</t>
  </si>
  <si>
    <t>21:0112:000454:0001:0001:00</t>
  </si>
  <si>
    <t>30.82</t>
  </si>
  <si>
    <t>065P  :763536:00:------:--</t>
  </si>
  <si>
    <t>21:0973:001348</t>
  </si>
  <si>
    <t>21:0112:000455</t>
  </si>
  <si>
    <t>21:0112:000455:0001:0001:00</t>
  </si>
  <si>
    <t>065P  :763537:00:------:--</t>
  </si>
  <si>
    <t>21:0973:001349</t>
  </si>
  <si>
    <t>21:0112:000456:0001:0001:01</t>
  </si>
  <si>
    <t>15.17</t>
  </si>
  <si>
    <t>065P  :763538:00:------:--</t>
  </si>
  <si>
    <t>21:0973:001350</t>
  </si>
  <si>
    <t>21:0112:000457</t>
  </si>
  <si>
    <t>21:0112:000457:0001:0001:00</t>
  </si>
  <si>
    <t>25.45</t>
  </si>
  <si>
    <t>065P  :763539:00:------:--</t>
  </si>
  <si>
    <t>21:0973:001351</t>
  </si>
  <si>
    <t>21:0112:000458</t>
  </si>
  <si>
    <t>21:0112:000458:0001:0001:00</t>
  </si>
  <si>
    <t>26.4</t>
  </si>
  <si>
    <t>065P  :763540:00:------:--</t>
  </si>
  <si>
    <t>21:0973:001352</t>
  </si>
  <si>
    <t>21:0112:000459</t>
  </si>
  <si>
    <t>21:0112:000459:0001:0001:00</t>
  </si>
  <si>
    <t>30.93</t>
  </si>
  <si>
    <t>065P  :763541:80:763545:00</t>
  </si>
  <si>
    <t>21:0973:001353</t>
  </si>
  <si>
    <t>21:0112:000463</t>
  </si>
  <si>
    <t>21:0112:000463:0001:0001:02</t>
  </si>
  <si>
    <t>22.13</t>
  </si>
  <si>
    <t>065P  :763542:00:------:--</t>
  </si>
  <si>
    <t>21:0973:001354</t>
  </si>
  <si>
    <t>21:0112:000460</t>
  </si>
  <si>
    <t>21:0112:000460:0001:0001:00</t>
  </si>
  <si>
    <t>065P  :763543:00:------:--</t>
  </si>
  <si>
    <t>21:0973:001355</t>
  </si>
  <si>
    <t>21:0112:000461</t>
  </si>
  <si>
    <t>21:0112:000461:0001:0001:00</t>
  </si>
  <si>
    <t>24.14</t>
  </si>
  <si>
    <t>065P  :763544:00:------:--</t>
  </si>
  <si>
    <t>21:0973:001356</t>
  </si>
  <si>
    <t>21:0112:000462</t>
  </si>
  <si>
    <t>21:0112:000462:0001:0001:00</t>
  </si>
  <si>
    <t>31.96</t>
  </si>
  <si>
    <t>065P  :763545:00:------:--</t>
  </si>
  <si>
    <t>21:0973:001357</t>
  </si>
  <si>
    <t>21:0112:000463:0001:0001:01</t>
  </si>
  <si>
    <t>19.63</t>
  </si>
  <si>
    <t>065P  :763546:00:------:--</t>
  </si>
  <si>
    <t>21:0973:001358</t>
  </si>
  <si>
    <t>21:0112:000464</t>
  </si>
  <si>
    <t>21:0112:000464:0001:0001:00</t>
  </si>
  <si>
    <t>41.7</t>
  </si>
  <si>
    <t>065P  :763547:00:------:--</t>
  </si>
  <si>
    <t>21:0973:001359</t>
  </si>
  <si>
    <t>21:0112:000465</t>
  </si>
  <si>
    <t>21:0112:000465:0001:0001:00</t>
  </si>
  <si>
    <t>065P  :763548:00:------:--</t>
  </si>
  <si>
    <t>21:0973:001360</t>
  </si>
  <si>
    <t>21:0112:000466</t>
  </si>
  <si>
    <t>21:0112:000466:0001:0001:00</t>
  </si>
  <si>
    <t>37.32</t>
  </si>
  <si>
    <t>065P  :763549:00:------:--</t>
  </si>
  <si>
    <t>21:0973:001361</t>
  </si>
  <si>
    <t>21:0112:000467</t>
  </si>
  <si>
    <t>21:0112:000467:0001:0001:00</t>
  </si>
  <si>
    <t>35.79</t>
  </si>
  <si>
    <t>065P  :763550:00:------:--</t>
  </si>
  <si>
    <t>21:0973:001362</t>
  </si>
  <si>
    <t>21:0112:000468</t>
  </si>
  <si>
    <t>21:0112:000468:0001:0001:00</t>
  </si>
  <si>
    <t>0.23</t>
  </si>
  <si>
    <t>13.24</t>
  </si>
  <si>
    <t>065P  :763551:10:------:--</t>
  </si>
  <si>
    <t>21:0973:001363</t>
  </si>
  <si>
    <t>21:0112:000469</t>
  </si>
  <si>
    <t>21:0112:000469:0001:0001:00</t>
  </si>
  <si>
    <t>24.61</t>
  </si>
  <si>
    <t>065P  :763552:20:763551:10</t>
  </si>
  <si>
    <t>21:0973:001364</t>
  </si>
  <si>
    <t>21:0112:000469:0002:0001:00</t>
  </si>
  <si>
    <t>25.19</t>
  </si>
  <si>
    <t>065P  :763553:00:------:--</t>
  </si>
  <si>
    <t>21:0973:001365</t>
  </si>
  <si>
    <t>21:0112:000470</t>
  </si>
  <si>
    <t>21:0112:000470:0001:0001:00</t>
  </si>
  <si>
    <t>065P  :763554:00:------:--</t>
  </si>
  <si>
    <t>21:0973:001366</t>
  </si>
  <si>
    <t>21:0112:000471</t>
  </si>
  <si>
    <t>21:0112:000471:0001:0001:00</t>
  </si>
  <si>
    <t>28.16</t>
  </si>
  <si>
    <t>065P  :763555:00:------:--</t>
  </si>
  <si>
    <t>21:0973:001367</t>
  </si>
  <si>
    <t>21:0112:000472</t>
  </si>
  <si>
    <t>21:0112:000472:0001:0001:00</t>
  </si>
  <si>
    <t>38.75</t>
  </si>
  <si>
    <t>065P  :763556:00:------:--</t>
  </si>
  <si>
    <t>21:0973:001368</t>
  </si>
  <si>
    <t>21:0112:000473</t>
  </si>
  <si>
    <t>21:0112:000473:0001:0001:00</t>
  </si>
  <si>
    <t>065P  :763557:90:------:--</t>
  </si>
  <si>
    <t>21:0973:001369</t>
  </si>
  <si>
    <t>065P  :763558:00:------:--</t>
  </si>
  <si>
    <t>21:0973:001370</t>
  </si>
  <si>
    <t>21:0112:000474</t>
  </si>
  <si>
    <t>21:0112:000474:0001:0001:00</t>
  </si>
  <si>
    <t>42.43</t>
  </si>
  <si>
    <t>065P  :763559:00:------:--</t>
  </si>
  <si>
    <t>21:0973:001371</t>
  </si>
  <si>
    <t>21:0112:000475</t>
  </si>
  <si>
    <t>21:0112:000475:0001:0001:00</t>
  </si>
  <si>
    <t>30.26</t>
  </si>
  <si>
    <t>065P  :763560:00:------:--</t>
  </si>
  <si>
    <t>21:0973:001372</t>
  </si>
  <si>
    <t>21:0112:000476</t>
  </si>
  <si>
    <t>21:0112:000476:0001:0001:00</t>
  </si>
  <si>
    <t>36.16</t>
  </si>
  <si>
    <t>065P  :763561:80:763576:00</t>
  </si>
  <si>
    <t>21:0973:001373</t>
  </si>
  <si>
    <t>21:0112:000490</t>
  </si>
  <si>
    <t>21:0112:000490:0001:0001:02</t>
  </si>
  <si>
    <t>22.09</t>
  </si>
  <si>
    <t>065P  :763562:00:------:--</t>
  </si>
  <si>
    <t>21:0973:001374</t>
  </si>
  <si>
    <t>21:0112:000477</t>
  </si>
  <si>
    <t>21:0112:000477:0001:0001:00</t>
  </si>
  <si>
    <t>065P  :763563:00:------:--</t>
  </si>
  <si>
    <t>21:0973:001375</t>
  </si>
  <si>
    <t>21:0112:000478</t>
  </si>
  <si>
    <t>21:0112:000478:0001:0001:00</t>
  </si>
  <si>
    <t>32.57</t>
  </si>
  <si>
    <t>065P  :763564:00:------:--</t>
  </si>
  <si>
    <t>21:0973:001376</t>
  </si>
  <si>
    <t>21:0112:000479</t>
  </si>
  <si>
    <t>21:0112:000479:0001:0001:00</t>
  </si>
  <si>
    <t>34.97</t>
  </si>
  <si>
    <t>065P  :763565:10:------:--</t>
  </si>
  <si>
    <t>21:0973:001377</t>
  </si>
  <si>
    <t>21:0112:000480</t>
  </si>
  <si>
    <t>21:0112:000480:0001:0001:00</t>
  </si>
  <si>
    <t>065P  :763566:20:763565:10</t>
  </si>
  <si>
    <t>21:0973:001378</t>
  </si>
  <si>
    <t>21:0112:000480:0002:0001:00</t>
  </si>
  <si>
    <t>29.23</t>
  </si>
  <si>
    <t>065P  :763567:00:------:--</t>
  </si>
  <si>
    <t>21:0973:001379</t>
  </si>
  <si>
    <t>21:0112:000481</t>
  </si>
  <si>
    <t>21:0112:000481:0001:0001:00</t>
  </si>
  <si>
    <t>33.15</t>
  </si>
  <si>
    <t>065P  :763568:00:------:--</t>
  </si>
  <si>
    <t>21:0973:001380</t>
  </si>
  <si>
    <t>21:0112:000482</t>
  </si>
  <si>
    <t>21:0112:000482:0001:0001:00</t>
  </si>
  <si>
    <t>065P  :763569:00:------:--</t>
  </si>
  <si>
    <t>21:0973:001381</t>
  </si>
  <si>
    <t>21:0112:000483</t>
  </si>
  <si>
    <t>21:0112:000483:0001:0001:00</t>
  </si>
  <si>
    <t>32.35</t>
  </si>
  <si>
    <t>065P  :763570:00:------:--</t>
  </si>
  <si>
    <t>21:0973:001382</t>
  </si>
  <si>
    <t>21:0112:000484</t>
  </si>
  <si>
    <t>21:0112:000484:0001:0001:00</t>
  </si>
  <si>
    <t>065P  :763571:00:------:--</t>
  </si>
  <si>
    <t>21:0973:001383</t>
  </si>
  <si>
    <t>21:0112:000485</t>
  </si>
  <si>
    <t>21:0112:000485:0001:0001:00</t>
  </si>
  <si>
    <t>36.2</t>
  </si>
  <si>
    <t>065P  :763572:00:------:--</t>
  </si>
  <si>
    <t>21:0973:001384</t>
  </si>
  <si>
    <t>21:0112:000486</t>
  </si>
  <si>
    <t>21:0112:000486:0001:0001:00</t>
  </si>
  <si>
    <t>065P  :763573:00:------:--</t>
  </si>
  <si>
    <t>21:0973:001385</t>
  </si>
  <si>
    <t>21:0112:000487</t>
  </si>
  <si>
    <t>21:0112:000487:0001:0001:00</t>
  </si>
  <si>
    <t>44.22</t>
  </si>
  <si>
    <t>065P  :763574:00:------:--</t>
  </si>
  <si>
    <t>21:0973:001386</t>
  </si>
  <si>
    <t>21:0112:000488</t>
  </si>
  <si>
    <t>21:0112:000488:0001:0001:00</t>
  </si>
  <si>
    <t>065P  :763575:00:------:--</t>
  </si>
  <si>
    <t>21:0973:001387</t>
  </si>
  <si>
    <t>21:0112:000489</t>
  </si>
  <si>
    <t>21:0112:000489:0001:0001:00</t>
  </si>
  <si>
    <t>50.56</t>
  </si>
  <si>
    <t>065P  :763576:00:------:--</t>
  </si>
  <si>
    <t>21:0973:001388</t>
  </si>
  <si>
    <t>21:0112:000490:0001:0001:01</t>
  </si>
  <si>
    <t>19.52</t>
  </si>
  <si>
    <t>065P  :763577:00:------:--</t>
  </si>
  <si>
    <t>21:0973:001389</t>
  </si>
  <si>
    <t>21:0112:000491</t>
  </si>
  <si>
    <t>21:0112:000491:0001:0001:00</t>
  </si>
  <si>
    <t>52.39</t>
  </si>
  <si>
    <t>065P  :763578:90:------:--</t>
  </si>
  <si>
    <t>21:0973:001390</t>
  </si>
  <si>
    <t>20.15</t>
  </si>
  <si>
    <t>065P  :763579:00:------:--</t>
  </si>
  <si>
    <t>21:0973:001391</t>
  </si>
  <si>
    <t>21:0112:000492</t>
  </si>
  <si>
    <t>21:0112:000492:0001:0001:00</t>
  </si>
  <si>
    <t>15.4</t>
  </si>
  <si>
    <t>065P  :763580:00:------:--</t>
  </si>
  <si>
    <t>21:0973:001392</t>
  </si>
  <si>
    <t>21:0112:000493</t>
  </si>
  <si>
    <t>21:0112:000493:0001:0001:00</t>
  </si>
  <si>
    <t>31.27</t>
  </si>
  <si>
    <t>065P  :763581:80:763586:00</t>
  </si>
  <si>
    <t>21:0973:001393</t>
  </si>
  <si>
    <t>21:0112:000498</t>
  </si>
  <si>
    <t>21:0112:000498:0001:0001:02</t>
  </si>
  <si>
    <t>065P  :763582:00:------:--</t>
  </si>
  <si>
    <t>21:0973:001394</t>
  </si>
  <si>
    <t>21:0112:000494</t>
  </si>
  <si>
    <t>21:0112:000494:0001:0001:00</t>
  </si>
  <si>
    <t>43.43</t>
  </si>
  <si>
    <t>065P  :763583:00:------:--</t>
  </si>
  <si>
    <t>21:0973:001395</t>
  </si>
  <si>
    <t>21:0112:000495</t>
  </si>
  <si>
    <t>21:0112:000495:0001:0001:00</t>
  </si>
  <si>
    <t>37.59</t>
  </si>
  <si>
    <t>065P  :763584:00:------:--</t>
  </si>
  <si>
    <t>21:0973:001396</t>
  </si>
  <si>
    <t>21:0112:000496</t>
  </si>
  <si>
    <t>21:0112:000496:0001:0001:00</t>
  </si>
  <si>
    <t>40.85</t>
  </si>
  <si>
    <t>065P  :763585:00:------:--</t>
  </si>
  <si>
    <t>21:0973:001397</t>
  </si>
  <si>
    <t>21:0112:000497</t>
  </si>
  <si>
    <t>21:0112:000497:0001:0001:00</t>
  </si>
  <si>
    <t>29.49</t>
  </si>
  <si>
    <t>065P  :763586:00:------:--</t>
  </si>
  <si>
    <t>21:0973:001398</t>
  </si>
  <si>
    <t>21:0112:000498:0001:0001:01</t>
  </si>
  <si>
    <t>16.12</t>
  </si>
  <si>
    <t>065P  :763587:00:------:--</t>
  </si>
  <si>
    <t>21:0973:001399</t>
  </si>
  <si>
    <t>21:0112:000499</t>
  </si>
  <si>
    <t>21:0112:000499:0001:0001:00</t>
  </si>
  <si>
    <t>36.14</t>
  </si>
  <si>
    <t>065P  :763588:00:------:--</t>
  </si>
  <si>
    <t>21:0973:001400</t>
  </si>
  <si>
    <t>21:0112:000500</t>
  </si>
  <si>
    <t>21:0112:000500:0001:0001:00</t>
  </si>
  <si>
    <t>065P  :763589:00:------:--</t>
  </si>
  <si>
    <t>21:0973:001401</t>
  </si>
  <si>
    <t>21:0112:000501</t>
  </si>
  <si>
    <t>21:0112:000501:0001:0001:00</t>
  </si>
  <si>
    <t>47.2</t>
  </si>
  <si>
    <t>065P  :763590:00:------:--</t>
  </si>
  <si>
    <t>21:0973:001402</t>
  </si>
  <si>
    <t>21:0112:000502</t>
  </si>
  <si>
    <t>21:0112:000502:0001:0001:00</t>
  </si>
  <si>
    <t>37.08</t>
  </si>
  <si>
    <t>065P  :763591:10:------:--</t>
  </si>
  <si>
    <t>21:0973:001403</t>
  </si>
  <si>
    <t>21:0112:000503</t>
  </si>
  <si>
    <t>21:0112:000503:0001:0001:00</t>
  </si>
  <si>
    <t>36.95</t>
  </si>
  <si>
    <t>065P  :763592:20:763591:10</t>
  </si>
  <si>
    <t>21:0973:001404</t>
  </si>
  <si>
    <t>21:0112:000503:0002:0001:00</t>
  </si>
  <si>
    <t>38.72</t>
  </si>
  <si>
    <t>065P  :763593:00:------:--</t>
  </si>
  <si>
    <t>21:0973:001405</t>
  </si>
  <si>
    <t>21:0112:000504</t>
  </si>
  <si>
    <t>21:0112:000504:0001:0001:00</t>
  </si>
  <si>
    <t>40.01</t>
  </si>
  <si>
    <t>065P  :763594:00:------:--</t>
  </si>
  <si>
    <t>21:0973:001406</t>
  </si>
  <si>
    <t>21:0112:000505</t>
  </si>
  <si>
    <t>21:0112:000505:0001:0001:00</t>
  </si>
  <si>
    <t>60.77</t>
  </si>
  <si>
    <t>065P  :763595:00:------:--</t>
  </si>
  <si>
    <t>21:0973:001407</t>
  </si>
  <si>
    <t>21:0112:000506</t>
  </si>
  <si>
    <t>21:0112:000506:0001:0001:00</t>
  </si>
  <si>
    <t>36.64</t>
  </si>
  <si>
    <t>065P  :763596:00:------:--</t>
  </si>
  <si>
    <t>21:0973:001408</t>
  </si>
  <si>
    <t>21:0112:000507</t>
  </si>
  <si>
    <t>21:0112:000507:0001:0001:00</t>
  </si>
  <si>
    <t>557</t>
  </si>
  <si>
    <t>065P  :763597:90:------:--</t>
  </si>
  <si>
    <t>21:0973:001409</t>
  </si>
  <si>
    <t>065P  :763598:00:------:--</t>
  </si>
  <si>
    <t>21:0973:001410</t>
  </si>
  <si>
    <t>21:0112:000508</t>
  </si>
  <si>
    <t>21:0112:000508:0001:0001:00</t>
  </si>
  <si>
    <t>45.18</t>
  </si>
  <si>
    <t>065P  :763599:00:------:--</t>
  </si>
  <si>
    <t>21:0973:001411</t>
  </si>
  <si>
    <t>21:0112:000509</t>
  </si>
  <si>
    <t>21:0112:000509:0001:0001:00</t>
  </si>
  <si>
    <t>45.1</t>
  </si>
  <si>
    <t>065P  :763600:00:------:--</t>
  </si>
  <si>
    <t>21:0973:001412</t>
  </si>
  <si>
    <t>21:0112:000510</t>
  </si>
  <si>
    <t>21:0112:000510:0001:0001:00</t>
  </si>
  <si>
    <t>065P  :763601:80:763604:20</t>
  </si>
  <si>
    <t>21:0973:001413</t>
  </si>
  <si>
    <t>21:0112:000512</t>
  </si>
  <si>
    <t>21:0112:000512:0002:0001:02</t>
  </si>
  <si>
    <t>13.86</t>
  </si>
  <si>
    <t>065P  :763602:00:------:--</t>
  </si>
  <si>
    <t>21:0973:001414</t>
  </si>
  <si>
    <t>21:0112:000511</t>
  </si>
  <si>
    <t>21:0112:000511:0001:0001:00</t>
  </si>
  <si>
    <t>065P  :763603:10:------:--</t>
  </si>
  <si>
    <t>21:0973:001415</t>
  </si>
  <si>
    <t>21:0112:000512:0001:0001:00</t>
  </si>
  <si>
    <t>065P  :763604:20:763603:10</t>
  </si>
  <si>
    <t>21:0973:001416</t>
  </si>
  <si>
    <t>21:0112:000512:0002:0001:01</t>
  </si>
  <si>
    <t>11.91</t>
  </si>
  <si>
    <t>065P  :763605:00:------:--</t>
  </si>
  <si>
    <t>21:0973:001417</t>
  </si>
  <si>
    <t>21:0112:000513</t>
  </si>
  <si>
    <t>21:0112:000513:0001:0001:00</t>
  </si>
  <si>
    <t>28.75</t>
  </si>
  <si>
    <t>065P  :763606:00:------:--</t>
  </si>
  <si>
    <t>21:0973:001418</t>
  </si>
  <si>
    <t>21:0112:000514</t>
  </si>
  <si>
    <t>21:0112:000514:0001:0001:00</t>
  </si>
  <si>
    <t>40.6</t>
  </si>
  <si>
    <t>065P  :763607:00:------:--</t>
  </si>
  <si>
    <t>21:0973:001419</t>
  </si>
  <si>
    <t>21:0112:000515</t>
  </si>
  <si>
    <t>21:0112:000515:0001:0001:00</t>
  </si>
  <si>
    <t>32.89</t>
  </si>
  <si>
    <t>065P  :763608:00:------:--</t>
  </si>
  <si>
    <t>21:0973:001420</t>
  </si>
  <si>
    <t>21:0112:000516</t>
  </si>
  <si>
    <t>21:0112:000516:0001:0001:00</t>
  </si>
  <si>
    <t>065P  :763609:00:------:--</t>
  </si>
  <si>
    <t>21:0973:001421</t>
  </si>
  <si>
    <t>21:0112:000517</t>
  </si>
  <si>
    <t>21:0112:000517:0001:0001:00</t>
  </si>
  <si>
    <t>065P  :763610:00:------:--</t>
  </si>
  <si>
    <t>21:0973:001422</t>
  </si>
  <si>
    <t>21:0112:000518</t>
  </si>
  <si>
    <t>21:0112:000518:0001:0001:00</t>
  </si>
  <si>
    <t>065P  :763611:00:------:--</t>
  </si>
  <si>
    <t>21:0973:001423</t>
  </si>
  <si>
    <t>21:0112:000519</t>
  </si>
  <si>
    <t>21:0112:000519:0001:0001:00</t>
  </si>
  <si>
    <t>32.71</t>
  </si>
  <si>
    <t>065P  :763612:00:------:--</t>
  </si>
  <si>
    <t>21:0973:001424</t>
  </si>
  <si>
    <t>21:0112:000520</t>
  </si>
  <si>
    <t>21:0112:000520:0001:0001:00</t>
  </si>
  <si>
    <t>25.69</t>
  </si>
  <si>
    <t>065P  :763613:00:------:--</t>
  </si>
  <si>
    <t>21:0973:001425</t>
  </si>
  <si>
    <t>21:0112:000521</t>
  </si>
  <si>
    <t>21:0112:000521:0001:0001:00</t>
  </si>
  <si>
    <t>29.35</t>
  </si>
  <si>
    <t>065P  :763614:00:------:--</t>
  </si>
  <si>
    <t>21:0973:001426</t>
  </si>
  <si>
    <t>21:0112:000522</t>
  </si>
  <si>
    <t>21:0112:000522:0001:0001:00</t>
  </si>
  <si>
    <t>065P  :763615:90:------:--</t>
  </si>
  <si>
    <t>21:0973:001427</t>
  </si>
  <si>
    <t>19.94</t>
  </si>
  <si>
    <t>065P  :763616:00:------:--</t>
  </si>
  <si>
    <t>21:0973:001428</t>
  </si>
  <si>
    <t>21:0112:000523</t>
  </si>
  <si>
    <t>21:0112:000523:0001:0001:00</t>
  </si>
  <si>
    <t>33.74</t>
  </si>
  <si>
    <t>065P  :763617:00:------:--</t>
  </si>
  <si>
    <t>21:0973:001429</t>
  </si>
  <si>
    <t>21:0112:000524</t>
  </si>
  <si>
    <t>21:0112:000524:0001:0001:00</t>
  </si>
  <si>
    <t>37.89</t>
  </si>
  <si>
    <t>065P  :763618:00:------:--</t>
  </si>
  <si>
    <t>21:0973:001430</t>
  </si>
  <si>
    <t>21:0112:000525</t>
  </si>
  <si>
    <t>21:0112:000525:0001:0001:00</t>
  </si>
  <si>
    <t>46.93</t>
  </si>
  <si>
    <t>065P  :763619:00:------:--</t>
  </si>
  <si>
    <t>21:0973:001431</t>
  </si>
  <si>
    <t>21:0112:000526</t>
  </si>
  <si>
    <t>21:0112:000526:0001:0001:00</t>
  </si>
  <si>
    <t>42.91</t>
  </si>
  <si>
    <t>065P  :763620:00:------:--</t>
  </si>
  <si>
    <t>21:0973:001432</t>
  </si>
  <si>
    <t>21:0112:000527</t>
  </si>
  <si>
    <t>21:0112:000527:0001:0001:00</t>
  </si>
  <si>
    <t>29.81</t>
  </si>
  <si>
    <t>065P  :763621:80:763637:00</t>
  </si>
  <si>
    <t>21:0973:001433</t>
  </si>
  <si>
    <t>21:0112:000541</t>
  </si>
  <si>
    <t>21:0112:000541:0001:0001:02</t>
  </si>
  <si>
    <t>19.84</t>
  </si>
  <si>
    <t>065P  :763622:00:------:--</t>
  </si>
  <si>
    <t>21:0973:001434</t>
  </si>
  <si>
    <t>21:0112:000528</t>
  </si>
  <si>
    <t>21:0112:000528:0001:0001:00</t>
  </si>
  <si>
    <t>36.33</t>
  </si>
  <si>
    <t>065P  :763623:00:------:--</t>
  </si>
  <si>
    <t>21:0973:001435</t>
  </si>
  <si>
    <t>21:0112:000529</t>
  </si>
  <si>
    <t>21:0112:000529:0001:0001:00</t>
  </si>
  <si>
    <t>065P  :763624:00:------:--</t>
  </si>
  <si>
    <t>21:0973:001436</t>
  </si>
  <si>
    <t>21:0112:000530</t>
  </si>
  <si>
    <t>21:0112:000530:0001:0001:00</t>
  </si>
  <si>
    <t>065P  :763625:00:------:--</t>
  </si>
  <si>
    <t>21:0973:001437</t>
  </si>
  <si>
    <t>21:0112:000531</t>
  </si>
  <si>
    <t>21:0112:000531:0001:0001:00</t>
  </si>
  <si>
    <t>49.55</t>
  </si>
  <si>
    <t>065P  :763626:00:------:--</t>
  </si>
  <si>
    <t>21:0973:001438</t>
  </si>
  <si>
    <t>21:0112:000532</t>
  </si>
  <si>
    <t>21:0112:000532:0001:0001:00</t>
  </si>
  <si>
    <t>39.37</t>
  </si>
  <si>
    <t>065P  :763627:00:------:--</t>
  </si>
  <si>
    <t>21:0973:001439</t>
  </si>
  <si>
    <t>21:0112:000533</t>
  </si>
  <si>
    <t>21:0112:000533:0001:0001:00</t>
  </si>
  <si>
    <t>15.31</t>
  </si>
  <si>
    <t>065P  :763628:10:------:--</t>
  </si>
  <si>
    <t>21:0973:001440</t>
  </si>
  <si>
    <t>21:0112:000534</t>
  </si>
  <si>
    <t>21:0112:000534:0001:0001:00</t>
  </si>
  <si>
    <t>28.36</t>
  </si>
  <si>
    <t>065P  :763629:20:763628:10</t>
  </si>
  <si>
    <t>21:0973:001441</t>
  </si>
  <si>
    <t>21:0112:000534:0002:0001:00</t>
  </si>
  <si>
    <t>32.47</t>
  </si>
  <si>
    <t>065P  :763630:00:------:--</t>
  </si>
  <si>
    <t>21:0973:001442</t>
  </si>
  <si>
    <t>21:0112:000535</t>
  </si>
  <si>
    <t>21:0112:000535:0001:0001:00</t>
  </si>
  <si>
    <t>46.26</t>
  </si>
  <si>
    <t>065P  :763631:00:------:--</t>
  </si>
  <si>
    <t>21:0973:001443</t>
  </si>
  <si>
    <t>21:0112:000536</t>
  </si>
  <si>
    <t>21:0112:000536:0001:0001:00</t>
  </si>
  <si>
    <t>40.59</t>
  </si>
  <si>
    <t>065P  :763632:00:------:--</t>
  </si>
  <si>
    <t>21:0973:001444</t>
  </si>
  <si>
    <t>21:0112:000537</t>
  </si>
  <si>
    <t>21:0112:000537:0001:0001:00</t>
  </si>
  <si>
    <t>35.76</t>
  </si>
  <si>
    <t>065P  :763633:90:------:--</t>
  </si>
  <si>
    <t>21:0973:001445</t>
  </si>
  <si>
    <t>20.24</t>
  </si>
  <si>
    <t>065P  :763634:00:------:--</t>
  </si>
  <si>
    <t>21:0973:001446</t>
  </si>
  <si>
    <t>21:0112:000538</t>
  </si>
  <si>
    <t>21:0112:000538:0001:0001:00</t>
  </si>
  <si>
    <t>065P  :763635:00:------:--</t>
  </si>
  <si>
    <t>21:0973:001447</t>
  </si>
  <si>
    <t>21:0112:000539</t>
  </si>
  <si>
    <t>21:0112:000539:0001:0001:00</t>
  </si>
  <si>
    <t>26.51</t>
  </si>
  <si>
    <t>065P  :763636:00:------:--</t>
  </si>
  <si>
    <t>21:0973:001448</t>
  </si>
  <si>
    <t>21:0112:000540</t>
  </si>
  <si>
    <t>21:0112:000540:0001:0001:00</t>
  </si>
  <si>
    <t>27.78</t>
  </si>
  <si>
    <t>065P  :763637:00:------:--</t>
  </si>
  <si>
    <t>21:0973:001449</t>
  </si>
  <si>
    <t>21:0112:000541:0001:0001:01</t>
  </si>
  <si>
    <t>21.08</t>
  </si>
  <si>
    <t>065P  :763638:00:------:--</t>
  </si>
  <si>
    <t>21:0973:001450</t>
  </si>
  <si>
    <t>21:0112:000542</t>
  </si>
  <si>
    <t>21:0112:000542:0001:0001:00</t>
  </si>
  <si>
    <t>065P  :763639:00:------:--</t>
  </si>
  <si>
    <t>21:0973:001451</t>
  </si>
  <si>
    <t>21:0112:000543</t>
  </si>
  <si>
    <t>21:0112:000543:0001:0001:00</t>
  </si>
  <si>
    <t>37.92</t>
  </si>
  <si>
    <t>065P  :763640:00:------:--</t>
  </si>
  <si>
    <t>21:0973:001452</t>
  </si>
  <si>
    <t>21:0112:000544</t>
  </si>
  <si>
    <t>21:0112:000544:0001:0001:00</t>
  </si>
  <si>
    <t>29.72</t>
  </si>
  <si>
    <t>065P  :763641:80:763659:00</t>
  </si>
  <si>
    <t>21:0973:001453</t>
  </si>
  <si>
    <t>21:0112:000560</t>
  </si>
  <si>
    <t>21:0112:000560:0001:0001:02</t>
  </si>
  <si>
    <t>20.56</t>
  </si>
  <si>
    <t>065P  :763642:10:------:--</t>
  </si>
  <si>
    <t>21:0973:001454</t>
  </si>
  <si>
    <t>21:0112:000545</t>
  </si>
  <si>
    <t>21:0112:000545:0001:0001:00</t>
  </si>
  <si>
    <t>22.44</t>
  </si>
  <si>
    <t>065P  :763643:20:763642:10</t>
  </si>
  <si>
    <t>21:0973:001455</t>
  </si>
  <si>
    <t>21:0112:000545:0002:0001:00</t>
  </si>
  <si>
    <t>065P  :763644:90:------:--</t>
  </si>
  <si>
    <t>21:0973:001456</t>
  </si>
  <si>
    <t>065P  :763645:00:------:--</t>
  </si>
  <si>
    <t>21:0973:001457</t>
  </si>
  <si>
    <t>21:0112:000546</t>
  </si>
  <si>
    <t>21:0112:000546:0001:0001:00</t>
  </si>
  <si>
    <t>35.25</t>
  </si>
  <si>
    <t>065P  :763646:00:------:--</t>
  </si>
  <si>
    <t>21:0973:001458</t>
  </si>
  <si>
    <t>21:0112:000547</t>
  </si>
  <si>
    <t>21:0112:000547:0001:0001:00</t>
  </si>
  <si>
    <t>31.09</t>
  </si>
  <si>
    <t>065P  :763647:00:------:--</t>
  </si>
  <si>
    <t>21:0973:001459</t>
  </si>
  <si>
    <t>21:0112:000548</t>
  </si>
  <si>
    <t>21:0112:000548:0001:0001:00</t>
  </si>
  <si>
    <t>32.41</t>
  </si>
  <si>
    <t>065P  :763648:00:------:--</t>
  </si>
  <si>
    <t>21:0973:001460</t>
  </si>
  <si>
    <t>21:0112:000549</t>
  </si>
  <si>
    <t>21:0112:000549:0001:0001:00</t>
  </si>
  <si>
    <t>065P  :763649:00:------:--</t>
  </si>
  <si>
    <t>21:0973:001461</t>
  </si>
  <si>
    <t>21:0112:000550</t>
  </si>
  <si>
    <t>21:0112:000550:0001:0001:00</t>
  </si>
  <si>
    <t>065P  :763650:00:------:--</t>
  </si>
  <si>
    <t>21:0973:001462</t>
  </si>
  <si>
    <t>21:0112:000551</t>
  </si>
  <si>
    <t>21:0112:000551:0001:0001:00</t>
  </si>
  <si>
    <t>46.38</t>
  </si>
  <si>
    <t>065P  :763651:00:------:--</t>
  </si>
  <si>
    <t>21:0973:001463</t>
  </si>
  <si>
    <t>21:0112:000552</t>
  </si>
  <si>
    <t>21:0112:000552:0001:0001:00</t>
  </si>
  <si>
    <t>45.19</t>
  </si>
  <si>
    <t>065P  :763652:00:------:--</t>
  </si>
  <si>
    <t>21:0973:001464</t>
  </si>
  <si>
    <t>21:0112:000553</t>
  </si>
  <si>
    <t>21:0112:000553:0001:0001:00</t>
  </si>
  <si>
    <t>065P  :763653:00:------:--</t>
  </si>
  <si>
    <t>21:0973:001465</t>
  </si>
  <si>
    <t>21:0112:000554</t>
  </si>
  <si>
    <t>21:0112:000554:0001:0001:00</t>
  </si>
  <si>
    <t>36.25</t>
  </si>
  <si>
    <t>065P  :763654:00:------:--</t>
  </si>
  <si>
    <t>21:0973:001466</t>
  </si>
  <si>
    <t>21:0112:000555</t>
  </si>
  <si>
    <t>21:0112:000555:0001:0001:00</t>
  </si>
  <si>
    <t>41.68</t>
  </si>
  <si>
    <t>065P  :763655:00:------:--</t>
  </si>
  <si>
    <t>21:0973:001467</t>
  </si>
  <si>
    <t>21:0112:000556</t>
  </si>
  <si>
    <t>21:0112:000556:0001:0001:00</t>
  </si>
  <si>
    <t>0.14</t>
  </si>
  <si>
    <t>23.19</t>
  </si>
  <si>
    <t>065P  :763656:00:------:--</t>
  </si>
  <si>
    <t>21:0973:001468</t>
  </si>
  <si>
    <t>21:0112:000557</t>
  </si>
  <si>
    <t>21:0112:000557:0001:0001:00</t>
  </si>
  <si>
    <t>065P  :763657:00:------:--</t>
  </si>
  <si>
    <t>21:0973:001469</t>
  </si>
  <si>
    <t>21:0112:000558</t>
  </si>
  <si>
    <t>21:0112:000558:0001:0001:00</t>
  </si>
  <si>
    <t>065P  :763658:00:------:--</t>
  </si>
  <si>
    <t>21:0973:001470</t>
  </si>
  <si>
    <t>21:0112:000559</t>
  </si>
  <si>
    <t>21:0112:000559:0001:0001:00</t>
  </si>
  <si>
    <t>32.86</t>
  </si>
  <si>
    <t>065P  :763659:00:------:--</t>
  </si>
  <si>
    <t>21:0973:001471</t>
  </si>
  <si>
    <t>21:0112:000560:0001:0001:01</t>
  </si>
  <si>
    <t>19.56</t>
  </si>
  <si>
    <t>065P  :763660:00:------:--</t>
  </si>
  <si>
    <t>21:0973:001472</t>
  </si>
  <si>
    <t>21:0112:000561</t>
  </si>
  <si>
    <t>21:0112:000561:0001:0001:00</t>
  </si>
  <si>
    <t>37.81</t>
  </si>
  <si>
    <t>065P  :763661:80:763663:00</t>
  </si>
  <si>
    <t>21:0973:001473</t>
  </si>
  <si>
    <t>21:0112:000563</t>
  </si>
  <si>
    <t>21:0112:000563:0001:0001:02</t>
  </si>
  <si>
    <t>16.21</t>
  </si>
  <si>
    <t>065P  :763662:00:------:--</t>
  </si>
  <si>
    <t>21:0973:001474</t>
  </si>
  <si>
    <t>21:0112:000562</t>
  </si>
  <si>
    <t>21:0112:000562:0001:0001:00</t>
  </si>
  <si>
    <t>42.44</t>
  </si>
  <si>
    <t>065P  :763663:00:------:--</t>
  </si>
  <si>
    <t>21:0973:001475</t>
  </si>
  <si>
    <t>21:0112:000563:0001:0001:01</t>
  </si>
  <si>
    <t>16.46</t>
  </si>
  <si>
    <t>065P  :763664:10:------:--</t>
  </si>
  <si>
    <t>21:0973:001476</t>
  </si>
  <si>
    <t>21:0112:000564</t>
  </si>
  <si>
    <t>21:0112:000564:0001:0001:00</t>
  </si>
  <si>
    <t>28.64</t>
  </si>
  <si>
    <t>065P  :763665:20:763664:10</t>
  </si>
  <si>
    <t>21:0973:001477</t>
  </si>
  <si>
    <t>21:0112:000564:0002:0001:00</t>
  </si>
  <si>
    <t>29.57</t>
  </si>
  <si>
    <t>065P  :763666:00:------:--</t>
  </si>
  <si>
    <t>21:0973:001478</t>
  </si>
  <si>
    <t>21:0112:000565</t>
  </si>
  <si>
    <t>21:0112:000565:0001:0001:00</t>
  </si>
  <si>
    <t>065P  :763667:00:------:--</t>
  </si>
  <si>
    <t>21:0973:001479</t>
  </si>
  <si>
    <t>21:0112:000566</t>
  </si>
  <si>
    <t>21:0112:000566:0001:0001:00</t>
  </si>
  <si>
    <t>0.28</t>
  </si>
  <si>
    <t>22.61</t>
  </si>
  <si>
    <t>065P  :763668:90:------:--</t>
  </si>
  <si>
    <t>21:0973:001480</t>
  </si>
  <si>
    <t>19.88</t>
  </si>
  <si>
    <t>065P  :763669:00:------:--</t>
  </si>
  <si>
    <t>21:0973:001481</t>
  </si>
  <si>
    <t>21:0112:000567</t>
  </si>
  <si>
    <t>21:0112:000567:0001:0001:00</t>
  </si>
  <si>
    <t>065P  :763670:00:------:--</t>
  </si>
  <si>
    <t>21:0973:001482</t>
  </si>
  <si>
    <t>21:0112:000568</t>
  </si>
  <si>
    <t>21:0112:000568:0001:0001:00</t>
  </si>
  <si>
    <t>40.26</t>
  </si>
  <si>
    <t>065P  :763671:00:------:--</t>
  </si>
  <si>
    <t>21:0973:001483</t>
  </si>
  <si>
    <t>21:0112:000569</t>
  </si>
  <si>
    <t>21:0112:000569:0001:0001:00</t>
  </si>
  <si>
    <t>065P  :763672:00:------:--</t>
  </si>
  <si>
    <t>21:0973:001484</t>
  </si>
  <si>
    <t>21:0112:000570</t>
  </si>
  <si>
    <t>21:0112:000570:0001:0001:00</t>
  </si>
  <si>
    <t>32.36</t>
  </si>
  <si>
    <t>065P  :763673:00:------:--</t>
  </si>
  <si>
    <t>21:0973:001485</t>
  </si>
  <si>
    <t>21:0112:000571</t>
  </si>
  <si>
    <t>21:0112:000571:0001:0001:00</t>
  </si>
  <si>
    <t>39.85</t>
  </si>
  <si>
    <t>065P  :763674:00:------:--</t>
  </si>
  <si>
    <t>21:0973:001486</t>
  </si>
  <si>
    <t>21:0112:000572</t>
  </si>
  <si>
    <t>21:0112:000572:0001:0001:00</t>
  </si>
  <si>
    <t>34.75</t>
  </si>
  <si>
    <t>065P  :763675:00:------:--</t>
  </si>
  <si>
    <t>21:0973:001487</t>
  </si>
  <si>
    <t>21:0112:000573</t>
  </si>
  <si>
    <t>21:0112:000573:0001:0001:00</t>
  </si>
  <si>
    <t>065P  :763676:00:------:--</t>
  </si>
  <si>
    <t>21:0973:001488</t>
  </si>
  <si>
    <t>21:0112:000574</t>
  </si>
  <si>
    <t>21:0112:000574:0001:0001:00</t>
  </si>
  <si>
    <t>065P  :763677:00:------:--</t>
  </si>
  <si>
    <t>21:0973:001489</t>
  </si>
  <si>
    <t>21:0112:000575</t>
  </si>
  <si>
    <t>21:0112:000575:0001:0001:00</t>
  </si>
  <si>
    <t>41.45</t>
  </si>
  <si>
    <t>065P  :763678:00:------:--</t>
  </si>
  <si>
    <t>21:0973:001490</t>
  </si>
  <si>
    <t>21:0112:000576</t>
  </si>
  <si>
    <t>21:0112:000576:0001:0001:00</t>
  </si>
  <si>
    <t>36.79</t>
  </si>
  <si>
    <t>065P  :763679:00:------:--</t>
  </si>
  <si>
    <t>21:0973:001491</t>
  </si>
  <si>
    <t>21:0112:000577</t>
  </si>
  <si>
    <t>21:0112:000577:0001:0001:00</t>
  </si>
  <si>
    <t>57.62</t>
  </si>
  <si>
    <t>065P  :763680:00:------:--</t>
  </si>
  <si>
    <t>21:0973:001492</t>
  </si>
  <si>
    <t>21:0112:000578</t>
  </si>
  <si>
    <t>21:0112:000578:0001:0001:00</t>
  </si>
  <si>
    <t>39.89</t>
  </si>
  <si>
    <t>065P  :763681:80:763694:00</t>
  </si>
  <si>
    <t>21:0973:001493</t>
  </si>
  <si>
    <t>21:0112:000590</t>
  </si>
  <si>
    <t>21:0112:000590:0001:0001:02</t>
  </si>
  <si>
    <t>065P  :763682:00:------:--</t>
  </si>
  <si>
    <t>21:0973:001494</t>
  </si>
  <si>
    <t>21:0112:000579</t>
  </si>
  <si>
    <t>21:0112:000579:0001:0001:00</t>
  </si>
  <si>
    <t>065P  :763683:00:------:--</t>
  </si>
  <si>
    <t>21:0973:001495</t>
  </si>
  <si>
    <t>21:0112:000580</t>
  </si>
  <si>
    <t>21:0112:000580:0001:0001:00</t>
  </si>
  <si>
    <t>22.56</t>
  </si>
  <si>
    <t>065P  :763684:00:------:--</t>
  </si>
  <si>
    <t>21:0973:001496</t>
  </si>
  <si>
    <t>21:0112:000581</t>
  </si>
  <si>
    <t>21:0112:000581:0001:0001:00</t>
  </si>
  <si>
    <t>24.23</t>
  </si>
  <si>
    <t>065P  :763685:10:------:--</t>
  </si>
  <si>
    <t>21:0973:001497</t>
  </si>
  <si>
    <t>21:0112:000582</t>
  </si>
  <si>
    <t>21:0112:000582:0001:0001:00</t>
  </si>
  <si>
    <t>23.5</t>
  </si>
  <si>
    <t>065P  :763686:20:763685:10</t>
  </si>
  <si>
    <t>21:0973:001498</t>
  </si>
  <si>
    <t>21:0112:000582:0002:0001:00</t>
  </si>
  <si>
    <t>35.72</t>
  </si>
  <si>
    <t>065P  :763687:00:------:--</t>
  </si>
  <si>
    <t>21:0973:001499</t>
  </si>
  <si>
    <t>21:0112:000583</t>
  </si>
  <si>
    <t>21:0112:000583:0001:0001:00</t>
  </si>
  <si>
    <t>24.97</t>
  </si>
  <si>
    <t>065P  :763688:00:------:--</t>
  </si>
  <si>
    <t>21:0973:001500</t>
  </si>
  <si>
    <t>21:0112:000584</t>
  </si>
  <si>
    <t>21:0112:000584:0001:0001:00</t>
  </si>
  <si>
    <t>29.78</t>
  </si>
  <si>
    <t>065P  :763689:00:------:--</t>
  </si>
  <si>
    <t>21:0973:001501</t>
  </si>
  <si>
    <t>21:0112:000585</t>
  </si>
  <si>
    <t>21:0112:000585:0001:0001:00</t>
  </si>
  <si>
    <t>065P  :763690:00:------:--</t>
  </si>
  <si>
    <t>21:0973:001502</t>
  </si>
  <si>
    <t>21:0112:000586</t>
  </si>
  <si>
    <t>21:0112:000586:0001:0001:00</t>
  </si>
  <si>
    <t>065P  :763691:00:------:--</t>
  </si>
  <si>
    <t>21:0973:001503</t>
  </si>
  <si>
    <t>21:0112:000587</t>
  </si>
  <si>
    <t>21:0112:000587:0001:0001:00</t>
  </si>
  <si>
    <t>38.71</t>
  </si>
  <si>
    <t>065P  :763692:00:------:--</t>
  </si>
  <si>
    <t>21:0973:001504</t>
  </si>
  <si>
    <t>21:0112:000588</t>
  </si>
  <si>
    <t>21:0112:000588:0001:0001:00</t>
  </si>
  <si>
    <t>065P  :763693:00:------:--</t>
  </si>
  <si>
    <t>21:0973:001505</t>
  </si>
  <si>
    <t>21:0112:000589</t>
  </si>
  <si>
    <t>21:0112:000589:0001:0001:00</t>
  </si>
  <si>
    <t>065P  :763694:00:------:--</t>
  </si>
  <si>
    <t>21:0973:001506</t>
  </si>
  <si>
    <t>21:0112:000590:0001:0001:01</t>
  </si>
  <si>
    <t>14.24</t>
  </si>
  <si>
    <t>065P  :763695:00:------:--</t>
  </si>
  <si>
    <t>21:0973:001507</t>
  </si>
  <si>
    <t>21:0112:000591</t>
  </si>
  <si>
    <t>21:0112:000591:0001:0001:00</t>
  </si>
  <si>
    <t>31.02</t>
  </si>
  <si>
    <t>065P  :763696:90:------:--</t>
  </si>
  <si>
    <t>21:0973:001508</t>
  </si>
  <si>
    <t>065P  :763697:00:------:--</t>
  </si>
  <si>
    <t>21:0973:001509</t>
  </si>
  <si>
    <t>21:0112:000592</t>
  </si>
  <si>
    <t>21:0112:000592:0001:0001:00</t>
  </si>
  <si>
    <t>56.1</t>
  </si>
  <si>
    <t>065P  :763698:00:------:--</t>
  </si>
  <si>
    <t>21:0973:001510</t>
  </si>
  <si>
    <t>21:0112:000593</t>
  </si>
  <si>
    <t>21:0112:000593:0001:0001:00</t>
  </si>
  <si>
    <t>43.54</t>
  </si>
  <si>
    <t>065P  :763699:00:------:--</t>
  </si>
  <si>
    <t>21:0973:001511</t>
  </si>
  <si>
    <t>21:0112:000594</t>
  </si>
  <si>
    <t>21:0112:000594:0001:0001:00</t>
  </si>
  <si>
    <t>065P  :763700:00:------:--</t>
  </si>
  <si>
    <t>21:0973:001512</t>
  </si>
  <si>
    <t>21:0112:000595</t>
  </si>
  <si>
    <t>21:0112:000595:0001:0001:00</t>
  </si>
  <si>
    <t>45.16</t>
  </si>
  <si>
    <t>065P  :763701:80:763712:00</t>
  </si>
  <si>
    <t>21:0973:001513</t>
  </si>
  <si>
    <t>21:0112:000604</t>
  </si>
  <si>
    <t>21:0112:000604:0001:0001:02</t>
  </si>
  <si>
    <t>065P  :763702:10:------:--</t>
  </si>
  <si>
    <t>21:0973:001514</t>
  </si>
  <si>
    <t>21:0112:000596</t>
  </si>
  <si>
    <t>21:0112:000596:0001:0001:00</t>
  </si>
  <si>
    <t>43.67</t>
  </si>
  <si>
    <t>065P  :763703:20:763702:10</t>
  </si>
  <si>
    <t>21:0973:001515</t>
  </si>
  <si>
    <t>21:0112:000596:0002:0001:00</t>
  </si>
  <si>
    <t>065P  :763704:00:------:--</t>
  </si>
  <si>
    <t>21:0973:001516</t>
  </si>
  <si>
    <t>21:0112:000597</t>
  </si>
  <si>
    <t>21:0112:000597:0001:0001:00</t>
  </si>
  <si>
    <t>065P  :763705:00:------:--</t>
  </si>
  <si>
    <t>21:0973:001517</t>
  </si>
  <si>
    <t>21:0112:000598</t>
  </si>
  <si>
    <t>21:0112:000598:0001:0001:00</t>
  </si>
  <si>
    <t>34.78</t>
  </si>
  <si>
    <t>065P  :763706:00:------:--</t>
  </si>
  <si>
    <t>21:0973:001518</t>
  </si>
  <si>
    <t>21:0112:000599</t>
  </si>
  <si>
    <t>21:0112:000599:0001:0001:00</t>
  </si>
  <si>
    <t>45.69</t>
  </si>
  <si>
    <t>065P  :763707:00:------:--</t>
  </si>
  <si>
    <t>21:0973:001519</t>
  </si>
  <si>
    <t>21:0112:000600</t>
  </si>
  <si>
    <t>21:0112:000600:0001:0001:00</t>
  </si>
  <si>
    <t>065P  :763708:00:------:--</t>
  </si>
  <si>
    <t>21:0973:001520</t>
  </si>
  <si>
    <t>21:0112:000601</t>
  </si>
  <si>
    <t>21:0112:000601:0001:0001:00</t>
  </si>
  <si>
    <t>37.14</t>
  </si>
  <si>
    <t>065P  :763709:00:------:--</t>
  </si>
  <si>
    <t>21:0973:001521</t>
  </si>
  <si>
    <t>21:0112:000602</t>
  </si>
  <si>
    <t>21:0112:000602:0001:0001:00</t>
  </si>
  <si>
    <t>43.78</t>
  </si>
  <si>
    <t>065P  :763710:90:------:--</t>
  </si>
  <si>
    <t>21:0973:001522</t>
  </si>
  <si>
    <t>20.33</t>
  </si>
  <si>
    <t>065P  :763711:00:------:--</t>
  </si>
  <si>
    <t>21:0973:001523</t>
  </si>
  <si>
    <t>21:0112:000603</t>
  </si>
  <si>
    <t>21:0112:000603:0001:0001:00</t>
  </si>
  <si>
    <t>42.07</t>
  </si>
  <si>
    <t>065P  :763712:00:------:--</t>
  </si>
  <si>
    <t>21:0973:001524</t>
  </si>
  <si>
    <t>21:0112:000604:0001:0001:01</t>
  </si>
  <si>
    <t>14.13</t>
  </si>
  <si>
    <t>065P  :763713:00:------:--</t>
  </si>
  <si>
    <t>21:0973:001525</t>
  </si>
  <si>
    <t>21:0112:000605</t>
  </si>
  <si>
    <t>21:0112:000605:0001:0001:00</t>
  </si>
  <si>
    <t>32.4</t>
  </si>
  <si>
    <t>065P  :763714:00:------:--</t>
  </si>
  <si>
    <t>21:0973:001526</t>
  </si>
  <si>
    <t>21:0112:000606</t>
  </si>
  <si>
    <t>21:0112:000606:0001:0001:00</t>
  </si>
  <si>
    <t>41.31</t>
  </si>
  <si>
    <t>065P  :763715:00:------:--</t>
  </si>
  <si>
    <t>21:0973:001527</t>
  </si>
  <si>
    <t>21:0112:000607</t>
  </si>
  <si>
    <t>21:0112:000607:0001:0001:00</t>
  </si>
  <si>
    <t>065P  :763716:00:------:--</t>
  </si>
  <si>
    <t>21:0973:001528</t>
  </si>
  <si>
    <t>21:0112:000608</t>
  </si>
  <si>
    <t>21:0112:000608:0001:0001:00</t>
  </si>
  <si>
    <t>065P  :763717:00:------:--</t>
  </si>
  <si>
    <t>21:0973:001529</t>
  </si>
  <si>
    <t>21:0112:000609</t>
  </si>
  <si>
    <t>21:0112:000609:0001:0001:00</t>
  </si>
  <si>
    <t>27.05</t>
  </si>
  <si>
    <t>065P  :763718:00:------:--</t>
  </si>
  <si>
    <t>21:0973:001530</t>
  </si>
  <si>
    <t>21:0112:000610</t>
  </si>
  <si>
    <t>21:0112:000610:0001:0001:00</t>
  </si>
  <si>
    <t>35.03</t>
  </si>
  <si>
    <t>065P  :763719:00:------:--</t>
  </si>
  <si>
    <t>21:0973:001531</t>
  </si>
  <si>
    <t>21:0112:000611</t>
  </si>
  <si>
    <t>21:0112:000611:0001:0001:00</t>
  </si>
  <si>
    <t>40.94</t>
  </si>
  <si>
    <t>065P  :763720:00:------:--</t>
  </si>
  <si>
    <t>21:0973:001532</t>
  </si>
  <si>
    <t>21:0112:000612</t>
  </si>
  <si>
    <t>21:0112:000612:0001:0001:00</t>
  </si>
  <si>
    <t>065P  :763721:80:763739:00</t>
  </si>
  <si>
    <t>21:0973:001533</t>
  </si>
  <si>
    <t>21:0112:000628</t>
  </si>
  <si>
    <t>21:0112:000628:0001:0001:02</t>
  </si>
  <si>
    <t>28.61</t>
  </si>
  <si>
    <t>065P  :763722:10:------:--</t>
  </si>
  <si>
    <t>21:0973:001534</t>
  </si>
  <si>
    <t>21:0112:000613</t>
  </si>
  <si>
    <t>21:0112:000613:0001:0001:00</t>
  </si>
  <si>
    <t>39.09</t>
  </si>
  <si>
    <t>065P  :763723:20:763722:10</t>
  </si>
  <si>
    <t>21:0973:001535</t>
  </si>
  <si>
    <t>21:0112:000613:0002:0001:00</t>
  </si>
  <si>
    <t>12.24</t>
  </si>
  <si>
    <t>065P  :763724:00:------:--</t>
  </si>
  <si>
    <t>21:0973:001536</t>
  </si>
  <si>
    <t>21:0112:000614</t>
  </si>
  <si>
    <t>21:0112:000614:0001:0001:00</t>
  </si>
  <si>
    <t>29.77</t>
  </si>
  <si>
    <t>065P  :763725:00:------:--</t>
  </si>
  <si>
    <t>21:0973:001537</t>
  </si>
  <si>
    <t>21:0112:000615</t>
  </si>
  <si>
    <t>21:0112:000615:0001:0001:00</t>
  </si>
  <si>
    <t>48.21</t>
  </si>
  <si>
    <t>065P  :763726:00:------:--</t>
  </si>
  <si>
    <t>21:0973:001538</t>
  </si>
  <si>
    <t>21:0112:000616</t>
  </si>
  <si>
    <t>21:0112:000616:0001:0001:00</t>
  </si>
  <si>
    <t>50.62</t>
  </si>
  <si>
    <t>065P  :763727:00:------:--</t>
  </si>
  <si>
    <t>21:0973:001539</t>
  </si>
  <si>
    <t>21:0112:000617</t>
  </si>
  <si>
    <t>21:0112:000617:0001:0001:00</t>
  </si>
  <si>
    <t>23.92</t>
  </si>
  <si>
    <t>065P  :763728:00:------:--</t>
  </si>
  <si>
    <t>21:0973:001540</t>
  </si>
  <si>
    <t>21:0112:000618</t>
  </si>
  <si>
    <t>21:0112:000618:0001:0001:00</t>
  </si>
  <si>
    <t>39.4</t>
  </si>
  <si>
    <t>065P  :763729:00:------:--</t>
  </si>
  <si>
    <t>21:0973:001541</t>
  </si>
  <si>
    <t>21:0112:000619</t>
  </si>
  <si>
    <t>21:0112:000619:0001:0001:00</t>
  </si>
  <si>
    <t>065P  :763730:00:------:--</t>
  </si>
  <si>
    <t>21:0973:001542</t>
  </si>
  <si>
    <t>21:0112:000620</t>
  </si>
  <si>
    <t>21:0112:000620:0001:0001:00</t>
  </si>
  <si>
    <t>065P  :763731:00:------:--</t>
  </si>
  <si>
    <t>21:0973:001543</t>
  </si>
  <si>
    <t>21:0112:000621</t>
  </si>
  <si>
    <t>21:0112:000621:0001:0001:00</t>
  </si>
  <si>
    <t>065P  :763732:00:------:--</t>
  </si>
  <si>
    <t>21:0973:001544</t>
  </si>
  <si>
    <t>21:0112:000622</t>
  </si>
  <si>
    <t>21:0112:000622:0001:0001:00</t>
  </si>
  <si>
    <t>30.16</t>
  </si>
  <si>
    <t>065P  :763733:00:------:--</t>
  </si>
  <si>
    <t>21:0973:001545</t>
  </si>
  <si>
    <t>21:0112:000623</t>
  </si>
  <si>
    <t>21:0112:000623:0001:0001:00</t>
  </si>
  <si>
    <t>34.41</t>
  </si>
  <si>
    <t>065P  :763734:00:------:--</t>
  </si>
  <si>
    <t>21:0973:001546</t>
  </si>
  <si>
    <t>21:0112:000624</t>
  </si>
  <si>
    <t>21:0112:000624:0001:0001:00</t>
  </si>
  <si>
    <t>065P  :763735:00:------:--</t>
  </si>
  <si>
    <t>21:0973:001547</t>
  </si>
  <si>
    <t>21:0112:000625</t>
  </si>
  <si>
    <t>21:0112:000625:0001:0001:00</t>
  </si>
  <si>
    <t>34.28</t>
  </si>
  <si>
    <t>065P  :763736:00:------:--</t>
  </si>
  <si>
    <t>21:0973:001548</t>
  </si>
  <si>
    <t>21:0112:000626</t>
  </si>
  <si>
    <t>21:0112:000626:0001:0001:00</t>
  </si>
  <si>
    <t>31.85</t>
  </si>
  <si>
    <t>065P  :763737:00:------:--</t>
  </si>
  <si>
    <t>21:0973:001549</t>
  </si>
  <si>
    <t>21:0112:000627</t>
  </si>
  <si>
    <t>21:0112:000627:0001:0001:00</t>
  </si>
  <si>
    <t>38.33</t>
  </si>
  <si>
    <t>065P  :763738:90:------:--</t>
  </si>
  <si>
    <t>21:0973:001550</t>
  </si>
  <si>
    <t>20.17</t>
  </si>
  <si>
    <t>065P  :763739:00:------:--</t>
  </si>
  <si>
    <t>21:0973:001551</t>
  </si>
  <si>
    <t>21:0112:000628:0001:0001:01</t>
  </si>
  <si>
    <t>26.59</t>
  </si>
  <si>
    <t>065P  :763740:00:------:--</t>
  </si>
  <si>
    <t>21:0973:001552</t>
  </si>
  <si>
    <t>21:0112:000629</t>
  </si>
  <si>
    <t>21:0112:000629:0001:0001:00</t>
  </si>
  <si>
    <t>37.12</t>
  </si>
  <si>
    <t>065P  :763741:80:763743:10</t>
  </si>
  <si>
    <t>21:0973:001553</t>
  </si>
  <si>
    <t>21:0112:000631</t>
  </si>
  <si>
    <t>21:0112:000631:0001:0001:02</t>
  </si>
  <si>
    <t>065P  :763742:00:------:--</t>
  </si>
  <si>
    <t>21:0973:001554</t>
  </si>
  <si>
    <t>21:0112:000630</t>
  </si>
  <si>
    <t>21:0112:000630:0001:0001:00</t>
  </si>
  <si>
    <t>33.56</t>
  </si>
  <si>
    <t>065P  :763743:10:------:--</t>
  </si>
  <si>
    <t>21:0973:001555</t>
  </si>
  <si>
    <t>21:0112:000631:0001:0001:01</t>
  </si>
  <si>
    <t>065P  :763744:20:763743:10</t>
  </si>
  <si>
    <t>21:0973:001556</t>
  </si>
  <si>
    <t>21:0112:000631:0002:0001:00</t>
  </si>
  <si>
    <t>065P  :763745:00:------:--</t>
  </si>
  <si>
    <t>21:0973:001557</t>
  </si>
  <si>
    <t>21:0112:000632</t>
  </si>
  <si>
    <t>21:0112:000632:0001:0001:00</t>
  </si>
  <si>
    <t>33.37</t>
  </si>
  <si>
    <t>065P  :763746:00:------:--</t>
  </si>
  <si>
    <t>21:0973:001558</t>
  </si>
  <si>
    <t>21:0112:000633</t>
  </si>
  <si>
    <t>21:0112:000633:0001:0001:00</t>
  </si>
  <si>
    <t>37.96</t>
  </si>
  <si>
    <t>065P  :763747:00:------:--</t>
  </si>
  <si>
    <t>21:0973:001559</t>
  </si>
  <si>
    <t>21:0112:000634</t>
  </si>
  <si>
    <t>21:0112:000634:0001:0001:00</t>
  </si>
  <si>
    <t>065P  :763748:00:------:--</t>
  </si>
  <si>
    <t>21:0973:001560</t>
  </si>
  <si>
    <t>21:0112:000635</t>
  </si>
  <si>
    <t>21:0112:000635:0001:0001:00</t>
  </si>
  <si>
    <t>065P  :763749:00:------:--</t>
  </si>
  <si>
    <t>21:0973:001561</t>
  </si>
  <si>
    <t>21:0112:000636</t>
  </si>
  <si>
    <t>21:0112:000636:0001:0001:00</t>
  </si>
  <si>
    <t>45.09</t>
  </si>
  <si>
    <t>065P  :763750:00:------:--</t>
  </si>
  <si>
    <t>21:0973:001562</t>
  </si>
  <si>
    <t>21:0112:000637</t>
  </si>
  <si>
    <t>21:0112:000637:0001:0001:00</t>
  </si>
  <si>
    <t>065P  :763751:00:------:--</t>
  </si>
  <si>
    <t>21:0973:001563</t>
  </si>
  <si>
    <t>21:0112:000638</t>
  </si>
  <si>
    <t>21:0112:000638:0001:0001:00</t>
  </si>
  <si>
    <t>065P  :763752:00:------:--</t>
  </si>
  <si>
    <t>21:0973:001564</t>
  </si>
  <si>
    <t>21:0112:000639</t>
  </si>
  <si>
    <t>21:0112:000639:0001:0001:00</t>
  </si>
  <si>
    <t>22.98</t>
  </si>
  <si>
    <t>065P  :763753:00:------:--</t>
  </si>
  <si>
    <t>21:0973:001565</t>
  </si>
  <si>
    <t>21:0112:000640</t>
  </si>
  <si>
    <t>21:0112:000640:0001:0001:00</t>
  </si>
  <si>
    <t>53.64</t>
  </si>
  <si>
    <t>065P  :763754:00:------:--</t>
  </si>
  <si>
    <t>21:0973:001566</t>
  </si>
  <si>
    <t>21:0112:000641</t>
  </si>
  <si>
    <t>21:0112:000641:0001:0001:00</t>
  </si>
  <si>
    <t>065P  :763755:00:------:--</t>
  </si>
  <si>
    <t>21:0973:001567</t>
  </si>
  <si>
    <t>21:0112:000642</t>
  </si>
  <si>
    <t>21:0112:000642:0001:0001:00</t>
  </si>
  <si>
    <t>15.66</t>
  </si>
  <si>
    <t>065P  :763756:90:------:--</t>
  </si>
  <si>
    <t>21:0973:001568</t>
  </si>
  <si>
    <t>2.07</t>
  </si>
  <si>
    <t>20.02</t>
  </si>
  <si>
    <t>065P  :763757:00:------:--</t>
  </si>
  <si>
    <t>21:0973:001569</t>
  </si>
  <si>
    <t>21:0112:000643</t>
  </si>
  <si>
    <t>21:0112:000643:0001:0001:00</t>
  </si>
  <si>
    <t>55.83</t>
  </si>
  <si>
    <t>065P  :763758:00:------:--</t>
  </si>
  <si>
    <t>21:0973:001570</t>
  </si>
  <si>
    <t>21:0112:000644</t>
  </si>
  <si>
    <t>21:0112:000644:0001:0001:00</t>
  </si>
  <si>
    <t>17.92</t>
  </si>
  <si>
    <t>065P  :763759:00:------:--</t>
  </si>
  <si>
    <t>21:0973:001571</t>
  </si>
  <si>
    <t>21:0112:000645</t>
  </si>
  <si>
    <t>21:0112:000645:0001:0001:00</t>
  </si>
  <si>
    <t>065P  :763760:00:------:--</t>
  </si>
  <si>
    <t>21:0973:001572</t>
  </si>
  <si>
    <t>21:0112:000646</t>
  </si>
  <si>
    <t>21:0112:000646:0001:0001:00</t>
  </si>
  <si>
    <t>50.05</t>
  </si>
  <si>
    <t>065P  :763761:80:763772:00</t>
  </si>
  <si>
    <t>21:0973:001573</t>
  </si>
  <si>
    <t>21:0112:000656</t>
  </si>
  <si>
    <t>21:0112:000656:0001:0001:02</t>
  </si>
  <si>
    <t>065P  :763762:00:------:--</t>
  </si>
  <si>
    <t>21:0973:001574</t>
  </si>
  <si>
    <t>21:0112:000647</t>
  </si>
  <si>
    <t>21:0112:000647:0001:0001:00</t>
  </si>
  <si>
    <t>34.07</t>
  </si>
  <si>
    <t>065P  :763763:00:------:--</t>
  </si>
  <si>
    <t>21:0973:001575</t>
  </si>
  <si>
    <t>21:0112:000648</t>
  </si>
  <si>
    <t>21:0112:000648:0001:0001:00</t>
  </si>
  <si>
    <t>065P  :763764:00:------:--</t>
  </si>
  <si>
    <t>21:0973:001576</t>
  </si>
  <si>
    <t>21:0112:000649</t>
  </si>
  <si>
    <t>21:0112:000649:0001:0001:00</t>
  </si>
  <si>
    <t>38.57</t>
  </si>
  <si>
    <t>065P  :763765:00:------:--</t>
  </si>
  <si>
    <t>21:0973:001577</t>
  </si>
  <si>
    <t>21:0112:000650</t>
  </si>
  <si>
    <t>21:0112:000650:0001:0001:00</t>
  </si>
  <si>
    <t>065P  :763766:00:------:--</t>
  </si>
  <si>
    <t>21:0973:001578</t>
  </si>
  <si>
    <t>21:0112:000651</t>
  </si>
  <si>
    <t>21:0112:000651:0001:0001:00</t>
  </si>
  <si>
    <t>32.91</t>
  </si>
  <si>
    <t>065P  :763767:90:------:--</t>
  </si>
  <si>
    <t>21:0973:001579</t>
  </si>
  <si>
    <t>18.03</t>
  </si>
  <si>
    <t>065P  :763768:00:------:--</t>
  </si>
  <si>
    <t>21:0973:001580</t>
  </si>
  <si>
    <t>21:0112:000652</t>
  </si>
  <si>
    <t>21:0112:000652:0001:0001:00</t>
  </si>
  <si>
    <t>065P  :763769:00:------:--</t>
  </si>
  <si>
    <t>21:0973:001581</t>
  </si>
  <si>
    <t>21:0112:000653</t>
  </si>
  <si>
    <t>21:0112:000653:0001:0001:00</t>
  </si>
  <si>
    <t>38.21</t>
  </si>
  <si>
    <t>065P  :763770:00:------:--</t>
  </si>
  <si>
    <t>21:0973:001582</t>
  </si>
  <si>
    <t>21:0112:000654</t>
  </si>
  <si>
    <t>21:0112:000654:0001:0001:00</t>
  </si>
  <si>
    <t>29.48</t>
  </si>
  <si>
    <t>065P  :763771:00:------:--</t>
  </si>
  <si>
    <t>21:0973:001583</t>
  </si>
  <si>
    <t>21:0112:000655</t>
  </si>
  <si>
    <t>21:0112:000655:0001:0001:00</t>
  </si>
  <si>
    <t>41.53</t>
  </si>
  <si>
    <t>065P  :763772:00:------:--</t>
  </si>
  <si>
    <t>21:0973:001584</t>
  </si>
  <si>
    <t>21:0112:000656:0001:0001:01</t>
  </si>
  <si>
    <t>11.18</t>
  </si>
  <si>
    <t>065P  :763773:90:------:--</t>
  </si>
  <si>
    <t>21:0973:001585</t>
  </si>
  <si>
    <t>19.86</t>
  </si>
  <si>
    <t>065A  :761001:80:761014:00</t>
  </si>
  <si>
    <t>21:0975:000001</t>
  </si>
  <si>
    <t>21:0109:000012</t>
  </si>
  <si>
    <t>21:0109:000012:0001:0001:02</t>
  </si>
  <si>
    <t>10.82</t>
  </si>
  <si>
    <t>065A  :761002:10:------:--</t>
  </si>
  <si>
    <t>21:0975:000002</t>
  </si>
  <si>
    <t>21:0109:000001</t>
  </si>
  <si>
    <t>21:0109:000001:0001:0001:00</t>
  </si>
  <si>
    <t>29.74</t>
  </si>
  <si>
    <t>065A  :761003:20:761002:10</t>
  </si>
  <si>
    <t>21:0975:000003</t>
  </si>
  <si>
    <t>21:0109:000001:0002:0001:00</t>
  </si>
  <si>
    <t>065A  :761004:00:------:--</t>
  </si>
  <si>
    <t>21:0975:000004</t>
  </si>
  <si>
    <t>21:0109:000002</t>
  </si>
  <si>
    <t>21:0109:000002:0001:0001:00</t>
  </si>
  <si>
    <t>42.65</t>
  </si>
  <si>
    <t>065A  :761005:00:------:--</t>
  </si>
  <si>
    <t>21:0975:000005</t>
  </si>
  <si>
    <t>21:0109:000003</t>
  </si>
  <si>
    <t>21:0109:000003:0001:0001:00</t>
  </si>
  <si>
    <t>20.41</t>
  </si>
  <si>
    <t>065A  :761006:00:------:--</t>
  </si>
  <si>
    <t>21:0975:000006</t>
  </si>
  <si>
    <t>21:0109:000004</t>
  </si>
  <si>
    <t>21:0109:000004:0001:0001:00</t>
  </si>
  <si>
    <t>17.31</t>
  </si>
  <si>
    <t>065A  :761007:00:------:--</t>
  </si>
  <si>
    <t>21:0975:000007</t>
  </si>
  <si>
    <t>21:0109:000005</t>
  </si>
  <si>
    <t>21:0109:000005:0001:0001:00</t>
  </si>
  <si>
    <t>13.37</t>
  </si>
  <si>
    <t>065A  :761008:00:------:--</t>
  </si>
  <si>
    <t>21:0975:000008</t>
  </si>
  <si>
    <t>21:0109:000006</t>
  </si>
  <si>
    <t>21:0109:000006:0001:0001:00</t>
  </si>
  <si>
    <t>18.12</t>
  </si>
  <si>
    <t>065A  :761009:00:------:--</t>
  </si>
  <si>
    <t>21:0975:000009</t>
  </si>
  <si>
    <t>21:0109:000007</t>
  </si>
  <si>
    <t>21:0109:000007:0001:0001:00</t>
  </si>
  <si>
    <t>22.88</t>
  </si>
  <si>
    <t>065A  :761010:00:------:--</t>
  </si>
  <si>
    <t>21:0975:000010</t>
  </si>
  <si>
    <t>21:0109:000008</t>
  </si>
  <si>
    <t>21:0109:000008:0001:0001:00</t>
  </si>
  <si>
    <t>065A  :761011:00:------:--</t>
  </si>
  <si>
    <t>21:0975:000011</t>
  </si>
  <si>
    <t>21:0109:000009</t>
  </si>
  <si>
    <t>21:0109:000009:0001:0001:00</t>
  </si>
  <si>
    <t>2.32</t>
  </si>
  <si>
    <t>065A  :761012:00:------:--</t>
  </si>
  <si>
    <t>21:0975:000012</t>
  </si>
  <si>
    <t>21:0109:000010</t>
  </si>
  <si>
    <t>21:0109:000010:0001:0001:00</t>
  </si>
  <si>
    <t>24.13</t>
  </si>
  <si>
    <t>065A  :761013:00:------:--</t>
  </si>
  <si>
    <t>21:0975:000013</t>
  </si>
  <si>
    <t>21:0109:000011</t>
  </si>
  <si>
    <t>21:0109:000011:0001:0001:00</t>
  </si>
  <si>
    <t>36.56</t>
  </si>
  <si>
    <t>065A  :761014:00:------:--</t>
  </si>
  <si>
    <t>21:0975:000014</t>
  </si>
  <si>
    <t>21:0109:000012:0001:0001:01</t>
  </si>
  <si>
    <t>13.71</t>
  </si>
  <si>
    <t>065A  :761015:00:------:--</t>
  </si>
  <si>
    <t>21:0975:000015</t>
  </si>
  <si>
    <t>21:0109:000013</t>
  </si>
  <si>
    <t>21:0109:000013:0001:0001:00</t>
  </si>
  <si>
    <t>42.3</t>
  </si>
  <si>
    <t>065A  :761016:00:------:--</t>
  </si>
  <si>
    <t>21:0975:000016</t>
  </si>
  <si>
    <t>21:0109:000014</t>
  </si>
  <si>
    <t>21:0109:000014:0001:0001:00</t>
  </si>
  <si>
    <t>31.95</t>
  </si>
  <si>
    <t>065A  :761017:00:------:--</t>
  </si>
  <si>
    <t>21:0975:000017</t>
  </si>
  <si>
    <t>21:0109:000015</t>
  </si>
  <si>
    <t>21:0109:000015:0001:0001:00</t>
  </si>
  <si>
    <t>25.34</t>
  </si>
  <si>
    <t>065A  :761018:00:------:--</t>
  </si>
  <si>
    <t>21:0975:000018</t>
  </si>
  <si>
    <t>21:0109:000016</t>
  </si>
  <si>
    <t>21:0109:000016:0001:0001:00</t>
  </si>
  <si>
    <t>22.47</t>
  </si>
  <si>
    <t>065A  :761019:90:------:--</t>
  </si>
  <si>
    <t>21:0975:000019</t>
  </si>
  <si>
    <t>065A  :761020:00:------:--</t>
  </si>
  <si>
    <t>21:0975:000020</t>
  </si>
  <si>
    <t>21:0109:000017</t>
  </si>
  <si>
    <t>21:0109:000017:0001:0001:00</t>
  </si>
  <si>
    <t>45.5</t>
  </si>
  <si>
    <t>065A  :761021:80:761023:00</t>
  </si>
  <si>
    <t>21:0975:000021</t>
  </si>
  <si>
    <t>21:0109:000019</t>
  </si>
  <si>
    <t>21:0109:000019:0001:0001:02</t>
  </si>
  <si>
    <t>16.71</t>
  </si>
  <si>
    <t>065A  :761022:00:------:--</t>
  </si>
  <si>
    <t>21:0975:000022</t>
  </si>
  <si>
    <t>21:0109:000018</t>
  </si>
  <si>
    <t>21:0109:000018:0001:0001:00</t>
  </si>
  <si>
    <t>47.17</t>
  </si>
  <si>
    <t>065A  :761023:00:------:--</t>
  </si>
  <si>
    <t>21:0975:000023</t>
  </si>
  <si>
    <t>21:0109:000019:0001:0001:01</t>
  </si>
  <si>
    <t>26.02</t>
  </si>
  <si>
    <t>065A  :761024:00:------:--</t>
  </si>
  <si>
    <t>21:0975:000024</t>
  </si>
  <si>
    <t>21:0109:000020</t>
  </si>
  <si>
    <t>21:0109:000020:0001:0001:00</t>
  </si>
  <si>
    <t>065A  :761025:00:------:--</t>
  </si>
  <si>
    <t>21:0975:000025</t>
  </si>
  <si>
    <t>21:0109:000021</t>
  </si>
  <si>
    <t>21:0109:000021:0001:0001:00</t>
  </si>
  <si>
    <t>27.28</t>
  </si>
  <si>
    <t>065A  :761026:10:------:--</t>
  </si>
  <si>
    <t>21:0975:000026</t>
  </si>
  <si>
    <t>21:0109:000022</t>
  </si>
  <si>
    <t>21:0109:000022:0001:0001:00</t>
  </si>
  <si>
    <t>37.3</t>
  </si>
  <si>
    <t>065A  :761027:20:761026:10</t>
  </si>
  <si>
    <t>21:0975:000027</t>
  </si>
  <si>
    <t>21:0109:000022:0002:0001:00</t>
  </si>
  <si>
    <t>38.07</t>
  </si>
  <si>
    <t>065A  :761028:00:------:--</t>
  </si>
  <si>
    <t>21:0975:000028</t>
  </si>
  <si>
    <t>21:0109:000023</t>
  </si>
  <si>
    <t>21:0109:000023:0001:0001:00</t>
  </si>
  <si>
    <t>065A  :761029:90:------:--</t>
  </si>
  <si>
    <t>21:0975:000029</t>
  </si>
  <si>
    <t>18.29</t>
  </si>
  <si>
    <t>065A  :761030:00:------:--</t>
  </si>
  <si>
    <t>21:0975:000030</t>
  </si>
  <si>
    <t>21:0109:000024</t>
  </si>
  <si>
    <t>21:0109:000024:0001:0001:00</t>
  </si>
  <si>
    <t>23.18</t>
  </si>
  <si>
    <t>065A  :761031:00:------:--</t>
  </si>
  <si>
    <t>21:0975:000031</t>
  </si>
  <si>
    <t>21:0109:000025</t>
  </si>
  <si>
    <t>21:0109:000025:0001:0001:00</t>
  </si>
  <si>
    <t>36.71</t>
  </si>
  <si>
    <t>065A  :761032:00:------:--</t>
  </si>
  <si>
    <t>21:0975:000032</t>
  </si>
  <si>
    <t>21:0109:000026</t>
  </si>
  <si>
    <t>21:0109:000026:0001:0001:00</t>
  </si>
  <si>
    <t>065A  :761033:00:------:--</t>
  </si>
  <si>
    <t>21:0975:000033</t>
  </si>
  <si>
    <t>21:0109:000027</t>
  </si>
  <si>
    <t>21:0109:000027:0001:0001:00</t>
  </si>
  <si>
    <t>24.05</t>
  </si>
  <si>
    <t>065A  :761034:00:------:--</t>
  </si>
  <si>
    <t>21:0975:000034</t>
  </si>
  <si>
    <t>21:0109:000028</t>
  </si>
  <si>
    <t>21:0109:000028:0001:0001:00</t>
  </si>
  <si>
    <t>065A  :761035:00:------:--</t>
  </si>
  <si>
    <t>21:0975:000035</t>
  </si>
  <si>
    <t>21:0109:000029</t>
  </si>
  <si>
    <t>21:0109:000029:0001:0001:00</t>
  </si>
  <si>
    <t>065A  :761036:00:------:--</t>
  </si>
  <si>
    <t>21:0975:000036</t>
  </si>
  <si>
    <t>21:0109:000030</t>
  </si>
  <si>
    <t>21:0109:000030:0001:0001:00</t>
  </si>
  <si>
    <t>&lt;500</t>
  </si>
  <si>
    <t>16.87</t>
  </si>
  <si>
    <t>065A  :761037:00:------:--</t>
  </si>
  <si>
    <t>21:0975:000037</t>
  </si>
  <si>
    <t>21:0109:000031</t>
  </si>
  <si>
    <t>21:0109:000031:0001:0001:00</t>
  </si>
  <si>
    <t>065A  :761038:00:------:--</t>
  </si>
  <si>
    <t>21:0975:000038</t>
  </si>
  <si>
    <t>21:0109:000032</t>
  </si>
  <si>
    <t>21:0109:000032:0001:0001:00</t>
  </si>
  <si>
    <t>32.28</t>
  </si>
  <si>
    <t>065A  :761039:00:------:--</t>
  </si>
  <si>
    <t>21:0975:000039</t>
  </si>
  <si>
    <t>21:0109:000033</t>
  </si>
  <si>
    <t>21:0109:000033:0001:0001:00</t>
  </si>
  <si>
    <t>23.93</t>
  </si>
  <si>
    <t>065A  :761040:00:------:--</t>
  </si>
  <si>
    <t>21:0975:000040</t>
  </si>
  <si>
    <t>21:0109:000034</t>
  </si>
  <si>
    <t>21:0109:000034:0001:0001:00</t>
  </si>
  <si>
    <t>065A  :761041:80:761059:00</t>
  </si>
  <si>
    <t>21:0975:000041</t>
  </si>
  <si>
    <t>21:0109:000050</t>
  </si>
  <si>
    <t>21:0109:000050:0001:0001:02</t>
  </si>
  <si>
    <t>19.24</t>
  </si>
  <si>
    <t>065A  :761042:90:------:--</t>
  </si>
  <si>
    <t>21:0975:000042</t>
  </si>
  <si>
    <t>17.93</t>
  </si>
  <si>
    <t>065A  :761043:00:------:--</t>
  </si>
  <si>
    <t>21:0975:000043</t>
  </si>
  <si>
    <t>21:0109:000035</t>
  </si>
  <si>
    <t>21:0109:000035:0001:0001:00</t>
  </si>
  <si>
    <t>2.51</t>
  </si>
  <si>
    <t>39.42</t>
  </si>
  <si>
    <t>065A  :761044:00:------:--</t>
  </si>
  <si>
    <t>21:0975:000044</t>
  </si>
  <si>
    <t>21:0109:000036</t>
  </si>
  <si>
    <t>21:0109:000036:0001:0001:00</t>
  </si>
  <si>
    <t>065A  :761045:00:------:--</t>
  </si>
  <si>
    <t>21:0975:000045</t>
  </si>
  <si>
    <t>21:0109:000037</t>
  </si>
  <si>
    <t>21:0109:000037:0001:0001:00</t>
  </si>
  <si>
    <t>21.39</t>
  </si>
  <si>
    <t>065A  :761046:10:------:--</t>
  </si>
  <si>
    <t>21:0975:000046</t>
  </si>
  <si>
    <t>21:0109:000038</t>
  </si>
  <si>
    <t>21:0109:000038:0001:0001:00</t>
  </si>
  <si>
    <t>20.73</t>
  </si>
  <si>
    <t>065A  :761047:20:761046:10</t>
  </si>
  <si>
    <t>21:0975:000047</t>
  </si>
  <si>
    <t>21:0109:000038:0002:0001:00</t>
  </si>
  <si>
    <t>25.57</t>
  </si>
  <si>
    <t>065A  :761048:00:------:--</t>
  </si>
  <si>
    <t>21:0975:000048</t>
  </si>
  <si>
    <t>21:0109:000039</t>
  </si>
  <si>
    <t>21:0109:000039:0001:0001:00</t>
  </si>
  <si>
    <t>065A  :761049:00:------:--</t>
  </si>
  <si>
    <t>21:0975:000049</t>
  </si>
  <si>
    <t>21:0109:000040</t>
  </si>
  <si>
    <t>21:0109:000040:0001:0001:00</t>
  </si>
  <si>
    <t>065A  :761050:00:------:--</t>
  </si>
  <si>
    <t>21:0975:000050</t>
  </si>
  <si>
    <t>21:0109:000041</t>
  </si>
  <si>
    <t>21:0109:000041:0001:0001:00</t>
  </si>
  <si>
    <t>065A  :761051:00:------:--</t>
  </si>
  <si>
    <t>21:0975:000051</t>
  </si>
  <si>
    <t>21:0109:000042</t>
  </si>
  <si>
    <t>21:0109:000042:0001:0001:00</t>
  </si>
  <si>
    <t>24.53</t>
  </si>
  <si>
    <t>065A  :761052:00:------:--</t>
  </si>
  <si>
    <t>21:0975:000052</t>
  </si>
  <si>
    <t>21:0109:000043</t>
  </si>
  <si>
    <t>21:0109:000043:0001:0001:00</t>
  </si>
  <si>
    <t>065A  :761053:00:------:--</t>
  </si>
  <si>
    <t>21:0975:000053</t>
  </si>
  <si>
    <t>21:0109:000044</t>
  </si>
  <si>
    <t>21:0109:000044:0001:0001:00</t>
  </si>
  <si>
    <t>66.7</t>
  </si>
  <si>
    <t>065A  :761054:00:------:--</t>
  </si>
  <si>
    <t>21:0975:000054</t>
  </si>
  <si>
    <t>21:0109:000045</t>
  </si>
  <si>
    <t>21:0109:000045:0001:0001:00</t>
  </si>
  <si>
    <t>17.46</t>
  </si>
  <si>
    <t>065A  :761055:00:------:--</t>
  </si>
  <si>
    <t>21:0975:000055</t>
  </si>
  <si>
    <t>21:0109:000046</t>
  </si>
  <si>
    <t>21:0109:000046:0001:0001:00</t>
  </si>
  <si>
    <t>19.18</t>
  </si>
  <si>
    <t>065A  :761056:00:------:--</t>
  </si>
  <si>
    <t>21:0975:000056</t>
  </si>
  <si>
    <t>21:0109:000047</t>
  </si>
  <si>
    <t>21:0109:000047:0001:0001:00</t>
  </si>
  <si>
    <t>065A  :761057:00:------:--</t>
  </si>
  <si>
    <t>21:0975:000057</t>
  </si>
  <si>
    <t>21:0109:000048</t>
  </si>
  <si>
    <t>21:0109:000048:0001:0001:00</t>
  </si>
  <si>
    <t>24.34</t>
  </si>
  <si>
    <t>065A  :761058:00:------:--</t>
  </si>
  <si>
    <t>21:0975:000058</t>
  </si>
  <si>
    <t>21:0109:000049</t>
  </si>
  <si>
    <t>21:0109:000049:0001:0001:00</t>
  </si>
  <si>
    <t>28.01</t>
  </si>
  <si>
    <t>065A  :761059:00:------:--</t>
  </si>
  <si>
    <t>21:0975:000059</t>
  </si>
  <si>
    <t>21:0109:000050:0001:0001:01</t>
  </si>
  <si>
    <t>065A  :761060:00:------:--</t>
  </si>
  <si>
    <t>21:0975:000060</t>
  </si>
  <si>
    <t>21:0109:000051</t>
  </si>
  <si>
    <t>21:0109:000051:0001:0001:00</t>
  </si>
  <si>
    <t>065A  :761061:80:761070:00</t>
  </si>
  <si>
    <t>21:0975:000061</t>
  </si>
  <si>
    <t>21:0109:000058</t>
  </si>
  <si>
    <t>21:0109:000058:0001:0001:02</t>
  </si>
  <si>
    <t>15.99</t>
  </si>
  <si>
    <t>065A  :761062:00:------:--</t>
  </si>
  <si>
    <t>21:0975:000062</t>
  </si>
  <si>
    <t>21:0109:000052</t>
  </si>
  <si>
    <t>21:0109:000052:0001:0001:00</t>
  </si>
  <si>
    <t>21.31</t>
  </si>
  <si>
    <t>065A  :761063:10:------:--</t>
  </si>
  <si>
    <t>21:0975:000063</t>
  </si>
  <si>
    <t>21:0109:000053</t>
  </si>
  <si>
    <t>21:0109:000053:0001:0001:00</t>
  </si>
  <si>
    <t>43.76</t>
  </si>
  <si>
    <t>065A  :761064:20:761063:10</t>
  </si>
  <si>
    <t>21:0975:000064</t>
  </si>
  <si>
    <t>21:0109:000053:0002:0001:00</t>
  </si>
  <si>
    <t>065A  :761065:00:------:--</t>
  </si>
  <si>
    <t>21:0975:000065</t>
  </si>
  <si>
    <t>21:0109:000054</t>
  </si>
  <si>
    <t>21:0109:000054:0001:0001:00</t>
  </si>
  <si>
    <t>41.05</t>
  </si>
  <si>
    <t>065A  :761066:00:------:--</t>
  </si>
  <si>
    <t>21:0975:000066</t>
  </si>
  <si>
    <t>21:0109:000055</t>
  </si>
  <si>
    <t>21:0109:000055:0001:0001:00</t>
  </si>
  <si>
    <t>2.16</t>
  </si>
  <si>
    <t>44.29</t>
  </si>
  <si>
    <t>065A  :761067:90:------:--</t>
  </si>
  <si>
    <t>21:0975:000067</t>
  </si>
  <si>
    <t>31.3</t>
  </si>
  <si>
    <t>9.7</t>
  </si>
  <si>
    <t>065A  :761068:00:------:--</t>
  </si>
  <si>
    <t>21:0975:000068</t>
  </si>
  <si>
    <t>21:0109:000056</t>
  </si>
  <si>
    <t>21:0109:000056:0001:0001:00</t>
  </si>
  <si>
    <t>065A  :761069:00:------:--</t>
  </si>
  <si>
    <t>21:0975:000069</t>
  </si>
  <si>
    <t>21:0109:000057</t>
  </si>
  <si>
    <t>21:0109:000057:0001:0001:00</t>
  </si>
  <si>
    <t>2.14</t>
  </si>
  <si>
    <t>38.74</t>
  </si>
  <si>
    <t>065A  :761070:00:------:--</t>
  </si>
  <si>
    <t>21:0975:000070</t>
  </si>
  <si>
    <t>21:0109:000058:0001:0001:01</t>
  </si>
  <si>
    <t>18.82</t>
  </si>
  <si>
    <t>065A  :761071:00:------:--</t>
  </si>
  <si>
    <t>21:0975:000071</t>
  </si>
  <si>
    <t>21:0109:000059</t>
  </si>
  <si>
    <t>21:0109:000059:0001:0001:00</t>
  </si>
  <si>
    <t>41.39</t>
  </si>
  <si>
    <t>065A  :761072:00:------:--</t>
  </si>
  <si>
    <t>21:0975:000072</t>
  </si>
  <si>
    <t>21:0109:000060</t>
  </si>
  <si>
    <t>21:0109:000060:0001:0001:00</t>
  </si>
  <si>
    <t>19.28</t>
  </si>
  <si>
    <t>065A  :761073:00:------:--</t>
  </si>
  <si>
    <t>21:0975:000073</t>
  </si>
  <si>
    <t>21:0109:000061</t>
  </si>
  <si>
    <t>21:0109:000061:0001:0001:00</t>
  </si>
  <si>
    <t>065A  :761074:00:------:--</t>
  </si>
  <si>
    <t>21:0975:000074</t>
  </si>
  <si>
    <t>21:0109:000062</t>
  </si>
  <si>
    <t>21:0109:000062:0001:0001:00</t>
  </si>
  <si>
    <t>2.15</t>
  </si>
  <si>
    <t>94.7</t>
  </si>
  <si>
    <t>38.97</t>
  </si>
  <si>
    <t>065A  :761075:00:------:--</t>
  </si>
  <si>
    <t>21:0975:000075</t>
  </si>
  <si>
    <t>21:0109:000063</t>
  </si>
  <si>
    <t>21:0109:000063:0001:0001:00</t>
  </si>
  <si>
    <t>065A  :761076:00:------:--</t>
  </si>
  <si>
    <t>21:0975:000076</t>
  </si>
  <si>
    <t>21:0109:000064</t>
  </si>
  <si>
    <t>21:0109:000064:0001:0001:00</t>
  </si>
  <si>
    <t>22.91</t>
  </si>
  <si>
    <t>065A  :761077:00:------:--</t>
  </si>
  <si>
    <t>21:0975:000077</t>
  </si>
  <si>
    <t>21:0109:000065</t>
  </si>
  <si>
    <t>21:0109:000065:0001:0001:00</t>
  </si>
  <si>
    <t>26.12</t>
  </si>
  <si>
    <t>065A  :761078:00:------:--</t>
  </si>
  <si>
    <t>21:0975:000078</t>
  </si>
  <si>
    <t>21:0109:000066</t>
  </si>
  <si>
    <t>21:0109:000066:0001:0001:00</t>
  </si>
  <si>
    <t>33.34</t>
  </si>
  <si>
    <t>065A  :761079:00:------:--</t>
  </si>
  <si>
    <t>21:0975:000079</t>
  </si>
  <si>
    <t>21:0109:000067</t>
  </si>
  <si>
    <t>21:0109:000067:0001:0001:00</t>
  </si>
  <si>
    <t>35.31</t>
  </si>
  <si>
    <t>065A  :761080:00:------:--</t>
  </si>
  <si>
    <t>21:0975:000080</t>
  </si>
  <si>
    <t>21:0109:000068</t>
  </si>
  <si>
    <t>21:0109:000068:0001:0001:00</t>
  </si>
  <si>
    <t>50.6</t>
  </si>
  <si>
    <t>20.25</t>
  </si>
  <si>
    <t>065A  :761081:80:761088:00</t>
  </si>
  <si>
    <t>21:0975:000081</t>
  </si>
  <si>
    <t>21:0109:000074</t>
  </si>
  <si>
    <t>21:0109:000074:0001:0001:02</t>
  </si>
  <si>
    <t>13.53</t>
  </si>
  <si>
    <t>065A  :761082:00:------:--</t>
  </si>
  <si>
    <t>21:0975:000082</t>
  </si>
  <si>
    <t>21:0109:000069</t>
  </si>
  <si>
    <t>21:0109:000069:0001:0001:00</t>
  </si>
  <si>
    <t>065A  :761083:00:------:--</t>
  </si>
  <si>
    <t>21:0975:000083</t>
  </si>
  <si>
    <t>21:0109:000070</t>
  </si>
  <si>
    <t>21:0109:000070:0001:0001:00</t>
  </si>
  <si>
    <t>30.05</t>
  </si>
  <si>
    <t>065A  :761084:10:------:--</t>
  </si>
  <si>
    <t>21:0975:000084</t>
  </si>
  <si>
    <t>21:0109:000071</t>
  </si>
  <si>
    <t>21:0109:000071:0001:0001:00</t>
  </si>
  <si>
    <t>065A  :761085:20:761084:10</t>
  </si>
  <si>
    <t>21:0975:000085</t>
  </si>
  <si>
    <t>21:0109:000071:0002:0001:00</t>
  </si>
  <si>
    <t>18.85</t>
  </si>
  <si>
    <t>065A  :761086:00:------:--</t>
  </si>
  <si>
    <t>21:0975:000086</t>
  </si>
  <si>
    <t>21:0109:000072</t>
  </si>
  <si>
    <t>21:0109:000072:0001:0001:00</t>
  </si>
  <si>
    <t>23.86</t>
  </si>
  <si>
    <t>065A  :761087:00:------:--</t>
  </si>
  <si>
    <t>21:0975:000087</t>
  </si>
  <si>
    <t>21:0109:000073</t>
  </si>
  <si>
    <t>21:0109:000073:0001:0001:00</t>
  </si>
  <si>
    <t>065A  :761088:00:------:--</t>
  </si>
  <si>
    <t>21:0975:000088</t>
  </si>
  <si>
    <t>21:0109:000074:0001:0001:01</t>
  </si>
  <si>
    <t>22.35</t>
  </si>
  <si>
    <t>065A  :761089:00:------:--</t>
  </si>
  <si>
    <t>21:0975:000089</t>
  </si>
  <si>
    <t>21:0109:000075</t>
  </si>
  <si>
    <t>21:0109:000075:0001:0001:00</t>
  </si>
  <si>
    <t>23.12</t>
  </si>
  <si>
    <t>065A  :761090:00:------:--</t>
  </si>
  <si>
    <t>21:0975:000090</t>
  </si>
  <si>
    <t>21:0109:000076</t>
  </si>
  <si>
    <t>21:0109:000076:0001:0001:00</t>
  </si>
  <si>
    <t>065A  :761091:00:------:--</t>
  </si>
  <si>
    <t>21:0975:000091</t>
  </si>
  <si>
    <t>21:0109:000077</t>
  </si>
  <si>
    <t>21:0109:000077:0001:0001:00</t>
  </si>
  <si>
    <t>18.46</t>
  </si>
  <si>
    <t>065A  :761092:00:------:--</t>
  </si>
  <si>
    <t>21:0975:000092</t>
  </si>
  <si>
    <t>21:0109:000078</t>
  </si>
  <si>
    <t>21:0109:000078:0001:0001:00</t>
  </si>
  <si>
    <t>19.72</t>
  </si>
  <si>
    <t>065A  :761093:00:------:--</t>
  </si>
  <si>
    <t>21:0975:000093</t>
  </si>
  <si>
    <t>21:0109:000079</t>
  </si>
  <si>
    <t>21:0109:000079:0001:0001:00</t>
  </si>
  <si>
    <t>22.36</t>
  </si>
  <si>
    <t>065A  :761094:00:------:--</t>
  </si>
  <si>
    <t>21:0975:000094</t>
  </si>
  <si>
    <t>21:0109:000080</t>
  </si>
  <si>
    <t>21:0109:000080:0001:0001:00</t>
  </si>
  <si>
    <t>065A  :761095:00:------:--</t>
  </si>
  <si>
    <t>21:0975:000095</t>
  </si>
  <si>
    <t>21:0109:000081</t>
  </si>
  <si>
    <t>21:0109:000081:0001:0001:00</t>
  </si>
  <si>
    <t>20.23</t>
  </si>
  <si>
    <t>065A  :761096:00:------:--</t>
  </si>
  <si>
    <t>21:0975:000096</t>
  </si>
  <si>
    <t>21:0109:000082</t>
  </si>
  <si>
    <t>21:0109:000082:0001:0001:00</t>
  </si>
  <si>
    <t>14.75</t>
  </si>
  <si>
    <t>065A  :761097:90:------:--</t>
  </si>
  <si>
    <t>21:0975:000097</t>
  </si>
  <si>
    <t>065A  :761098:00:------:--</t>
  </si>
  <si>
    <t>21:0975:000098</t>
  </si>
  <si>
    <t>21:0109:000083</t>
  </si>
  <si>
    <t>21:0109:000083:0001:0001:00</t>
  </si>
  <si>
    <t>065A  :761099:00:------:--</t>
  </si>
  <si>
    <t>21:0975:000099</t>
  </si>
  <si>
    <t>21:0109:000084</t>
  </si>
  <si>
    <t>21:0109:000084:0001:0001:00</t>
  </si>
  <si>
    <t>18.45</t>
  </si>
  <si>
    <t>065A  :761100:00:------:--</t>
  </si>
  <si>
    <t>21:0975:000100</t>
  </si>
  <si>
    <t>21:0109:000085</t>
  </si>
  <si>
    <t>21:0109:000085:0001:0001:00</t>
  </si>
  <si>
    <t>16.1</t>
  </si>
  <si>
    <t>065A  :761101:80:761105:00</t>
  </si>
  <si>
    <t>21:0975:000101</t>
  </si>
  <si>
    <t>21:0109:000089</t>
  </si>
  <si>
    <t>21:0109:000089:0001:0001:02</t>
  </si>
  <si>
    <t>4.79</t>
  </si>
  <si>
    <t>065A  :761102:00:------:--</t>
  </si>
  <si>
    <t>21:0975:000102</t>
  </si>
  <si>
    <t>21:0109:000086</t>
  </si>
  <si>
    <t>21:0109:000086:0001:0001:00</t>
  </si>
  <si>
    <t>065A  :761103:00:------:--</t>
  </si>
  <si>
    <t>21:0975:000103</t>
  </si>
  <si>
    <t>21:0109:000087</t>
  </si>
  <si>
    <t>21:0109:000087:0001:0001:00</t>
  </si>
  <si>
    <t>065A  :761104:00:------:--</t>
  </si>
  <si>
    <t>21:0975:000104</t>
  </si>
  <si>
    <t>21:0109:000088</t>
  </si>
  <si>
    <t>21:0109:000088:0001:0001:00</t>
  </si>
  <si>
    <t>065A  :761105:00:------:--</t>
  </si>
  <si>
    <t>21:0975:000105</t>
  </si>
  <si>
    <t>21:0109:000089:0001:0001:01</t>
  </si>
  <si>
    <t>7.36</t>
  </si>
  <si>
    <t>065A  :761106:00:------:--</t>
  </si>
  <si>
    <t>21:0975:000106</t>
  </si>
  <si>
    <t>21:0109:000090</t>
  </si>
  <si>
    <t>21:0109:000090:0001:0001:00</t>
  </si>
  <si>
    <t>28.06</t>
  </si>
  <si>
    <t>065A  :761107:00:------:--</t>
  </si>
  <si>
    <t>21:0975:000107</t>
  </si>
  <si>
    <t>21:0109:000091</t>
  </si>
  <si>
    <t>21:0109:000091:0001:0001:00</t>
  </si>
  <si>
    <t>26.88</t>
  </si>
  <si>
    <t>065A  :761108:00:------:--</t>
  </si>
  <si>
    <t>21:0975:000108</t>
  </si>
  <si>
    <t>21:0109:000092</t>
  </si>
  <si>
    <t>21:0109:000092:0001:0001:00</t>
  </si>
  <si>
    <t>16.43</t>
  </si>
  <si>
    <t>065A  :761109:00:------:--</t>
  </si>
  <si>
    <t>21:0975:000109</t>
  </si>
  <si>
    <t>21:0109:000093</t>
  </si>
  <si>
    <t>21:0109:000093:0001:0001:00</t>
  </si>
  <si>
    <t>13.29</t>
  </si>
  <si>
    <t>065A  :761110:00:------:--</t>
  </si>
  <si>
    <t>21:0975:000110</t>
  </si>
  <si>
    <t>21:0109:000094</t>
  </si>
  <si>
    <t>21:0109:000094:0001:0001:00</t>
  </si>
  <si>
    <t>20.32</t>
  </si>
  <si>
    <t>065A  :761111:10:------:--</t>
  </si>
  <si>
    <t>21:0975:000111</t>
  </si>
  <si>
    <t>21:0109:000095</t>
  </si>
  <si>
    <t>21:0109:000095:0001:0001:00</t>
  </si>
  <si>
    <t>13.84</t>
  </si>
  <si>
    <t>065A  :761112:20:761111:10</t>
  </si>
  <si>
    <t>21:0975:000112</t>
  </si>
  <si>
    <t>21:0109:000095:0002:0001:00</t>
  </si>
  <si>
    <t>065A  :761113:00:------:--</t>
  </si>
  <si>
    <t>21:0975:000113</t>
  </si>
  <si>
    <t>21:0109:000096</t>
  </si>
  <si>
    <t>21:0109:000096:0001:0001:00</t>
  </si>
  <si>
    <t>11.68</t>
  </si>
  <si>
    <t>065A  :761114:00:------:--</t>
  </si>
  <si>
    <t>21:0975:000114</t>
  </si>
  <si>
    <t>21:0109:000097</t>
  </si>
  <si>
    <t>21:0109:000097:0001:0001:00</t>
  </si>
  <si>
    <t>23.42</t>
  </si>
  <si>
    <t>065A  :761115:00:------:--</t>
  </si>
  <si>
    <t>21:0975:000115</t>
  </si>
  <si>
    <t>21:0109:000098</t>
  </si>
  <si>
    <t>21:0109:000098:0001:0001:00</t>
  </si>
  <si>
    <t>065A  :761116:00:------:--</t>
  </si>
  <si>
    <t>21:0975:000116</t>
  </si>
  <si>
    <t>21:0109:000099</t>
  </si>
  <si>
    <t>21:0109:000099:0001:0001:00</t>
  </si>
  <si>
    <t>15.95</t>
  </si>
  <si>
    <t>065A  :761117:90:------:--</t>
  </si>
  <si>
    <t>21:0975:000117</t>
  </si>
  <si>
    <t>16.14</t>
  </si>
  <si>
    <t>065A  :761118:00:------:--</t>
  </si>
  <si>
    <t>21:0975:000118</t>
  </si>
  <si>
    <t>21:0109:000100</t>
  </si>
  <si>
    <t>21:0109:000100:0001:0001:00</t>
  </si>
  <si>
    <t>0.07</t>
  </si>
  <si>
    <t>8.74</t>
  </si>
  <si>
    <t>065A  :761119:00:------:--</t>
  </si>
  <si>
    <t>21:0975:000119</t>
  </si>
  <si>
    <t>21:0109:000101</t>
  </si>
  <si>
    <t>21:0109:000101:0001:0001:00</t>
  </si>
  <si>
    <t>065A  :761120:00:------:--</t>
  </si>
  <si>
    <t>21:0975:000120</t>
  </si>
  <si>
    <t>21:0109:000102</t>
  </si>
  <si>
    <t>21:0109:000102:0001:0001:00</t>
  </si>
  <si>
    <t>065A  :761121:80:761131:00</t>
  </si>
  <si>
    <t>21:0975:000121</t>
  </si>
  <si>
    <t>21:0109:000111</t>
  </si>
  <si>
    <t>21:0109:000111:0001:0001:02</t>
  </si>
  <si>
    <t>065A  :761122:00:------:--</t>
  </si>
  <si>
    <t>21:0975:000122</t>
  </si>
  <si>
    <t>21:0109:000103</t>
  </si>
  <si>
    <t>21:0109:000103:0001:0001:00</t>
  </si>
  <si>
    <t>23.99</t>
  </si>
  <si>
    <t>065A  :761123:00:------:--</t>
  </si>
  <si>
    <t>21:0975:000123</t>
  </si>
  <si>
    <t>21:0109:000104</t>
  </si>
  <si>
    <t>21:0109:000104:0001:0001:00</t>
  </si>
  <si>
    <t>23.82</t>
  </si>
  <si>
    <t>065A  :761124:00:------:--</t>
  </si>
  <si>
    <t>21:0975:000124</t>
  </si>
  <si>
    <t>21:0109:000105</t>
  </si>
  <si>
    <t>21:0109:000105:0001:0001:00</t>
  </si>
  <si>
    <t>065A  :761125:10:------:--</t>
  </si>
  <si>
    <t>21:0975:000125</t>
  </si>
  <si>
    <t>21:0109:000106</t>
  </si>
  <si>
    <t>21:0109:000106:0001:0001:00</t>
  </si>
  <si>
    <t>34.37</t>
  </si>
  <si>
    <t>065A  :761126:20:761125:10</t>
  </si>
  <si>
    <t>21:0975:000126</t>
  </si>
  <si>
    <t>21:0109:000106:0002:0001:00</t>
  </si>
  <si>
    <t>065A  :761127:00:------:--</t>
  </si>
  <si>
    <t>21:0975:000127</t>
  </si>
  <si>
    <t>21:0109:000107</t>
  </si>
  <si>
    <t>21:0109:000107:0001:0001:00</t>
  </si>
  <si>
    <t>16.49</t>
  </si>
  <si>
    <t>065A  :761128:00:------:--</t>
  </si>
  <si>
    <t>21:0975:000128</t>
  </si>
  <si>
    <t>21:0109:000108</t>
  </si>
  <si>
    <t>21:0109:000108:0001:0001:00</t>
  </si>
  <si>
    <t>18.36</t>
  </si>
  <si>
    <t>065A  :761129:00:------:--</t>
  </si>
  <si>
    <t>21:0975:000129</t>
  </si>
  <si>
    <t>21:0109:000109</t>
  </si>
  <si>
    <t>21:0109:000109:0001:0001:00</t>
  </si>
  <si>
    <t>18.34</t>
  </si>
  <si>
    <t>065A  :761130:00:------:--</t>
  </si>
  <si>
    <t>21:0975:000130</t>
  </si>
  <si>
    <t>21:0109:000110</t>
  </si>
  <si>
    <t>21:0109:000110:0001:0001:00</t>
  </si>
  <si>
    <t>22.92</t>
  </si>
  <si>
    <t>065A  :761131:00:------:--</t>
  </si>
  <si>
    <t>21:0975:000131</t>
  </si>
  <si>
    <t>21:0109:000111:0001:0001:01</t>
  </si>
  <si>
    <t>17.17</t>
  </si>
  <si>
    <t>065A  :761132:00:------:--</t>
  </si>
  <si>
    <t>21:0975:000132</t>
  </si>
  <si>
    <t>21:0109:000112</t>
  </si>
  <si>
    <t>21:0109:000112:0001:0001:00</t>
  </si>
  <si>
    <t>44.21</t>
  </si>
  <si>
    <t>065A  :761133:00:------:--</t>
  </si>
  <si>
    <t>21:0975:000133</t>
  </si>
  <si>
    <t>21:0109:000113</t>
  </si>
  <si>
    <t>21:0109:000113:0001:0001:00</t>
  </si>
  <si>
    <t>31.18</t>
  </si>
  <si>
    <t>065A  :761134:00:------:--</t>
  </si>
  <si>
    <t>21:0975:000134</t>
  </si>
  <si>
    <t>21:0109:000114</t>
  </si>
  <si>
    <t>21:0109:000114:0001:0001:00</t>
  </si>
  <si>
    <t>0.22</t>
  </si>
  <si>
    <t>82.4</t>
  </si>
  <si>
    <t>065A  :761135:90:------:--</t>
  </si>
  <si>
    <t>21:0975:000135</t>
  </si>
  <si>
    <t>2.42</t>
  </si>
  <si>
    <t>065A  :761136:00:------:--</t>
  </si>
  <si>
    <t>21:0975:000136</t>
  </si>
  <si>
    <t>21:0109:000115</t>
  </si>
  <si>
    <t>21:0109:000115:0001:0001:00</t>
  </si>
  <si>
    <t>&lt;22</t>
  </si>
  <si>
    <t>125</t>
  </si>
  <si>
    <t>24.19</t>
  </si>
  <si>
    <t>065A  :761137:00:------:--</t>
  </si>
  <si>
    <t>21:0975:000137</t>
  </si>
  <si>
    <t>21:0109:000116</t>
  </si>
  <si>
    <t>21:0109:000116:0001:0001:00</t>
  </si>
  <si>
    <t>065A  :761138:00:------:--</t>
  </si>
  <si>
    <t>21:0975:000138</t>
  </si>
  <si>
    <t>21:0109:000117</t>
  </si>
  <si>
    <t>21:0109:000117:0001:0001:00</t>
  </si>
  <si>
    <t>065A  :761139:00:------:--</t>
  </si>
  <si>
    <t>21:0975:000139</t>
  </si>
  <si>
    <t>21:0109:000118</t>
  </si>
  <si>
    <t>21:0109:000118:0001:0001:00</t>
  </si>
  <si>
    <t>14.04</t>
  </si>
  <si>
    <t>065A  :761140:00:------:--</t>
  </si>
  <si>
    <t>21:0975:000140</t>
  </si>
  <si>
    <t>21:0109:000119</t>
  </si>
  <si>
    <t>21:0109:000119:0001:0001:00</t>
  </si>
  <si>
    <t>27.86</t>
  </si>
  <si>
    <t>065A  :761141:80:761143:00</t>
  </si>
  <si>
    <t>21:0975:000141</t>
  </si>
  <si>
    <t>21:0109:000121</t>
  </si>
  <si>
    <t>21:0109:000121:0001:0001:02</t>
  </si>
  <si>
    <t>065A  :761142:00:------:--</t>
  </si>
  <si>
    <t>21:0975:000142</t>
  </si>
  <si>
    <t>21:0109:000120</t>
  </si>
  <si>
    <t>21:0109:000120:0001:0001:00</t>
  </si>
  <si>
    <t>24.72</t>
  </si>
  <si>
    <t>065A  :761143:00:------:--</t>
  </si>
  <si>
    <t>21:0975:000143</t>
  </si>
  <si>
    <t>21:0109:000121:0001:0001:01</t>
  </si>
  <si>
    <t>10.11</t>
  </si>
  <si>
    <t>065A  :761144:00:------:--</t>
  </si>
  <si>
    <t>21:0975:000144</t>
  </si>
  <si>
    <t>21:0109:000122</t>
  </si>
  <si>
    <t>21:0109:000122:0001:0001:00</t>
  </si>
  <si>
    <t>&lt;29</t>
  </si>
  <si>
    <t>065A  :761145:00:------:--</t>
  </si>
  <si>
    <t>21:0975:000145</t>
  </si>
  <si>
    <t>21:0109:000123</t>
  </si>
  <si>
    <t>21:0109:000123:0001:0001:00</t>
  </si>
  <si>
    <t>065A  :761146:10:------:--</t>
  </si>
  <si>
    <t>21:0975:000146</t>
  </si>
  <si>
    <t>21:0109:000124</t>
  </si>
  <si>
    <t>21:0109:000124:0001:0001:00</t>
  </si>
  <si>
    <t>14.94</t>
  </si>
  <si>
    <t>065A  :761147:20:761146:10</t>
  </si>
  <si>
    <t>21:0975:000147</t>
  </si>
  <si>
    <t>21:0109:000124:0002:0001:00</t>
  </si>
  <si>
    <t>065A  :761148:00:------:--</t>
  </si>
  <si>
    <t>21:0975:000148</t>
  </si>
  <si>
    <t>21:0109:000125</t>
  </si>
  <si>
    <t>21:0109:000125:0001:0001:00</t>
  </si>
  <si>
    <t>20.65</t>
  </si>
  <si>
    <t>065A  :761149:00:------:--</t>
  </si>
  <si>
    <t>21:0975:000149</t>
  </si>
  <si>
    <t>21:0109:000126</t>
  </si>
  <si>
    <t>21:0109:000126:0001:0001:00</t>
  </si>
  <si>
    <t>065A  :761150:00:------:--</t>
  </si>
  <si>
    <t>21:0975:000150</t>
  </si>
  <si>
    <t>21:0109:000127</t>
  </si>
  <si>
    <t>21:0109:000127:0001:0001:00</t>
  </si>
  <si>
    <t>16.63</t>
  </si>
  <si>
    <t>065A  :761151:00:------:--</t>
  </si>
  <si>
    <t>21:0975:000151</t>
  </si>
  <si>
    <t>21:0109:000128</t>
  </si>
  <si>
    <t>21:0109:000128:0001:0001:00</t>
  </si>
  <si>
    <t>76.7</t>
  </si>
  <si>
    <t>065A  :761152:00:------:--</t>
  </si>
  <si>
    <t>21:0975:000152</t>
  </si>
  <si>
    <t>21:0109:000129</t>
  </si>
  <si>
    <t>21:0109:000129:0001:0001:00</t>
  </si>
  <si>
    <t>38.6</t>
  </si>
  <si>
    <t>31.33</t>
  </si>
  <si>
    <t>065A  :761153:00:------:--</t>
  </si>
  <si>
    <t>21:0975:000153</t>
  </si>
  <si>
    <t>21:0109:000130</t>
  </si>
  <si>
    <t>21:0109:000130:0001:0001:00</t>
  </si>
  <si>
    <t>15.85</t>
  </si>
  <si>
    <t>065A  :761154:00:------:--</t>
  </si>
  <si>
    <t>21:0975:000154</t>
  </si>
  <si>
    <t>21:0109:000131</t>
  </si>
  <si>
    <t>21:0109:000131:0001:0001:00</t>
  </si>
  <si>
    <t>&lt;25</t>
  </si>
  <si>
    <t>28.1</t>
  </si>
  <si>
    <t>142</t>
  </si>
  <si>
    <t>065A  :761155:00:------:--</t>
  </si>
  <si>
    <t>21:0975:000155</t>
  </si>
  <si>
    <t>21:0109:000132</t>
  </si>
  <si>
    <t>21:0109:000132:0001:0001:00</t>
  </si>
  <si>
    <t>065A  :761156:00:------:--</t>
  </si>
  <si>
    <t>21:0975:000156</t>
  </si>
  <si>
    <t>21:0109:000133</t>
  </si>
  <si>
    <t>21:0109:000133:0001:0001:00</t>
  </si>
  <si>
    <t>2.17</t>
  </si>
  <si>
    <t>40.36</t>
  </si>
  <si>
    <t>065A  :761157:00:------:--</t>
  </si>
  <si>
    <t>21:0975:000157</t>
  </si>
  <si>
    <t>21:0109:000134</t>
  </si>
  <si>
    <t>21:0109:000134:0001:0001:00</t>
  </si>
  <si>
    <t>065A  :761158:90:------:--</t>
  </si>
  <si>
    <t>21:0975:000158</t>
  </si>
  <si>
    <t>15.92</t>
  </si>
  <si>
    <t>065A  :761159:00:------:--</t>
  </si>
  <si>
    <t>21:0975:000159</t>
  </si>
  <si>
    <t>21:0109:000135</t>
  </si>
  <si>
    <t>21:0109:000135:0001:0001:00</t>
  </si>
  <si>
    <t>065A  :761160:00:------:--</t>
  </si>
  <si>
    <t>21:0975:000160</t>
  </si>
  <si>
    <t>21:0109:000136</t>
  </si>
  <si>
    <t>21:0109:000136:0001:0001:00</t>
  </si>
  <si>
    <t>29.29</t>
  </si>
  <si>
    <t>065A  :761161:80:761172:00</t>
  </si>
  <si>
    <t>21:0975:000161</t>
  </si>
  <si>
    <t>21:0109:000146</t>
  </si>
  <si>
    <t>21:0109:000146:0001:0001:02</t>
  </si>
  <si>
    <t>065A  :761162:00:------:--</t>
  </si>
  <si>
    <t>21:0975:000162</t>
  </si>
  <si>
    <t>21:0109:000137</t>
  </si>
  <si>
    <t>21:0109:000137:0001:0001:00</t>
  </si>
  <si>
    <t>065A  :761163:00:------:--</t>
  </si>
  <si>
    <t>21:0975:000163</t>
  </si>
  <si>
    <t>21:0109:000138</t>
  </si>
  <si>
    <t>21:0109:000138:0001:0001:00</t>
  </si>
  <si>
    <t>22.12</t>
  </si>
  <si>
    <t>065A  :761164:00:------:--</t>
  </si>
  <si>
    <t>21:0975:000164</t>
  </si>
  <si>
    <t>21:0109:000139</t>
  </si>
  <si>
    <t>21:0109:000139:0001:0001:00</t>
  </si>
  <si>
    <t>0.19</t>
  </si>
  <si>
    <t>13.02</t>
  </si>
  <si>
    <t>065A  :761165:00:------:--</t>
  </si>
  <si>
    <t>21:0975:000165</t>
  </si>
  <si>
    <t>21:0109:000140</t>
  </si>
  <si>
    <t>21:0109:000140:0001:0001:00</t>
  </si>
  <si>
    <t>065A  :761166:00:------:--</t>
  </si>
  <si>
    <t>21:0975:000166</t>
  </si>
  <si>
    <t>21:0109:000141</t>
  </si>
  <si>
    <t>21:0109:000141:0001:0001:00</t>
  </si>
  <si>
    <t>31.34</t>
  </si>
  <si>
    <t>065A  :761167:10:------:--</t>
  </si>
  <si>
    <t>21:0975:000167</t>
  </si>
  <si>
    <t>21:0109:000142</t>
  </si>
  <si>
    <t>21:0109:000142:0001:0001:00</t>
  </si>
  <si>
    <t>065A  :761168:20:761167:10</t>
  </si>
  <si>
    <t>21:0975:000168</t>
  </si>
  <si>
    <t>21:0109:000142:0002:0001:00</t>
  </si>
  <si>
    <t>065A  :761169:00:------:--</t>
  </si>
  <si>
    <t>21:0975:000169</t>
  </si>
  <si>
    <t>21:0109:000143</t>
  </si>
  <si>
    <t>21:0109:000143:0001:0001:00</t>
  </si>
  <si>
    <t>28.72</t>
  </si>
  <si>
    <t>065A  :761170:00:------:--</t>
  </si>
  <si>
    <t>21:0975:000170</t>
  </si>
  <si>
    <t>21:0109:000144</t>
  </si>
  <si>
    <t>21:0109:000144:0001:0001:00</t>
  </si>
  <si>
    <t>065A  :761171:00:------:--</t>
  </si>
  <si>
    <t>21:0975:000171</t>
  </si>
  <si>
    <t>21:0109:000145</t>
  </si>
  <si>
    <t>21:0109:000145:0001:0001:00</t>
  </si>
  <si>
    <t>065A  :761172:00:------:--</t>
  </si>
  <si>
    <t>21:0975:000172</t>
  </si>
  <si>
    <t>21:0109:000146:0001:0001:01</t>
  </si>
  <si>
    <t>24.06</t>
  </si>
  <si>
    <t>065A  :761173:00:------:--</t>
  </si>
  <si>
    <t>21:0975:000173</t>
  </si>
  <si>
    <t>21:0109:000147</t>
  </si>
  <si>
    <t>21:0109:000147:0001:0001:00</t>
  </si>
  <si>
    <t>065A  :761174:00:------:--</t>
  </si>
  <si>
    <t>21:0975:000174</t>
  </si>
  <si>
    <t>21:0109:000148</t>
  </si>
  <si>
    <t>21:0109:000148:0001:0001:00</t>
  </si>
  <si>
    <t>15.97</t>
  </si>
  <si>
    <t>065A  :761175:00:------:--</t>
  </si>
  <si>
    <t>21:0975:000175</t>
  </si>
  <si>
    <t>21:0109:000149</t>
  </si>
  <si>
    <t>21:0109:000149:0001:0001:00</t>
  </si>
  <si>
    <t>16.09</t>
  </si>
  <si>
    <t>065A  :761176:00:------:--</t>
  </si>
  <si>
    <t>21:0975:000176</t>
  </si>
  <si>
    <t>21:0109:000150</t>
  </si>
  <si>
    <t>21:0109:000150:0001:0001:00</t>
  </si>
  <si>
    <t>18.87</t>
  </si>
  <si>
    <t>065A  :761177:00:------:--</t>
  </si>
  <si>
    <t>21:0975:000177</t>
  </si>
  <si>
    <t>21:0109:000151</t>
  </si>
  <si>
    <t>21:0109:000151:0001:0001:00</t>
  </si>
  <si>
    <t>0.15</t>
  </si>
  <si>
    <t>13.28</t>
  </si>
  <si>
    <t>065A  :761178:00:------:--</t>
  </si>
  <si>
    <t>21:0975:000178</t>
  </si>
  <si>
    <t>21:0109:000152</t>
  </si>
  <si>
    <t>21:0109:000152:0001:0001:00</t>
  </si>
  <si>
    <t>27.61</t>
  </si>
  <si>
    <t>065A  :761179:00:------:--</t>
  </si>
  <si>
    <t>21:0975:000179</t>
  </si>
  <si>
    <t>21:0109:000153</t>
  </si>
  <si>
    <t>21:0109:000153:0001:0001:00</t>
  </si>
  <si>
    <t>22.82</t>
  </si>
  <si>
    <t>065A  :761180:90:------:--</t>
  </si>
  <si>
    <t>21:0975:000180</t>
  </si>
  <si>
    <t>16.2</t>
  </si>
  <si>
    <t>065A  :761181:80:761187:00</t>
  </si>
  <si>
    <t>21:0975:000181</t>
  </si>
  <si>
    <t>21:0109:000159</t>
  </si>
  <si>
    <t>21:0109:000159:0001:0001:02</t>
  </si>
  <si>
    <t>16.64</t>
  </si>
  <si>
    <t>065A  :761182:00:------:--</t>
  </si>
  <si>
    <t>21:0975:000182</t>
  </si>
  <si>
    <t>21:0109:000154</t>
  </si>
  <si>
    <t>21:0109:000154:0001:0001:00</t>
  </si>
  <si>
    <t>29.06</t>
  </si>
  <si>
    <t>065A  :761183:00:------:--</t>
  </si>
  <si>
    <t>21:0975:000183</t>
  </si>
  <si>
    <t>21:0109:000155</t>
  </si>
  <si>
    <t>21:0109:000155:0001:0001:00</t>
  </si>
  <si>
    <t>065A  :761184:00:------:--</t>
  </si>
  <si>
    <t>21:0975:000184</t>
  </si>
  <si>
    <t>21:0109:000156</t>
  </si>
  <si>
    <t>21:0109:000156:0001:0001:00</t>
  </si>
  <si>
    <t>065A  :761185:00:------:--</t>
  </si>
  <si>
    <t>21:0975:000185</t>
  </si>
  <si>
    <t>21:0109:000157</t>
  </si>
  <si>
    <t>21:0109:000157:0001:0001:00</t>
  </si>
  <si>
    <t>44.14</t>
  </si>
  <si>
    <t>065A  :761186:00:------:--</t>
  </si>
  <si>
    <t>21:0975:000186</t>
  </si>
  <si>
    <t>21:0109:000158</t>
  </si>
  <si>
    <t>21:0109:000158:0001:0001:00</t>
  </si>
  <si>
    <t>37.62</t>
  </si>
  <si>
    <t>065A  :761187:00:------:--</t>
  </si>
  <si>
    <t>21:0975:000187</t>
  </si>
  <si>
    <t>21:0109:000159:0001:0001:01</t>
  </si>
  <si>
    <t>065A  :761188:00:------:--</t>
  </si>
  <si>
    <t>21:0975:000188</t>
  </si>
  <si>
    <t>21:0109:000160</t>
  </si>
  <si>
    <t>21:0109:000160:0001:0001:00</t>
  </si>
  <si>
    <t>37.17</t>
  </si>
  <si>
    <t>065A  :761189:00:------:--</t>
  </si>
  <si>
    <t>21:0975:000189</t>
  </si>
  <si>
    <t>21:0109:000161</t>
  </si>
  <si>
    <t>21:0109:000161:0001:0001:00</t>
  </si>
  <si>
    <t>30.29</t>
  </si>
  <si>
    <t>065A  :761190:10:------:--</t>
  </si>
  <si>
    <t>21:0975:000190</t>
  </si>
  <si>
    <t>21:0109:000162</t>
  </si>
  <si>
    <t>21:0109:000162:0001:0001:00</t>
  </si>
  <si>
    <t>065A  :761191:20:761190:10</t>
  </si>
  <si>
    <t>21:0975:000191</t>
  </si>
  <si>
    <t>21:0109:000162:0002:0001:00</t>
  </si>
  <si>
    <t>14.4</t>
  </si>
  <si>
    <t>34.7</t>
  </si>
  <si>
    <t>77.2</t>
  </si>
  <si>
    <t>065A  :761192:00:------:--</t>
  </si>
  <si>
    <t>21:0975:000192</t>
  </si>
  <si>
    <t>21:0109:000163</t>
  </si>
  <si>
    <t>21:0109:000163:0001:0001:00</t>
  </si>
  <si>
    <t>2.06</t>
  </si>
  <si>
    <t>39.24</t>
  </si>
  <si>
    <t>065A  :761193:00:------:--</t>
  </si>
  <si>
    <t>21:0975:000193</t>
  </si>
  <si>
    <t>21:0109:000164</t>
  </si>
  <si>
    <t>21:0109:000164:0001:0001:00</t>
  </si>
  <si>
    <t>31.25</t>
  </si>
  <si>
    <t>065A  :761194:00:------:--</t>
  </si>
  <si>
    <t>21:0975:000194</t>
  </si>
  <si>
    <t>21:0109:000165</t>
  </si>
  <si>
    <t>21:0109:000165:0001:0001:00</t>
  </si>
  <si>
    <t>39.18</t>
  </si>
  <si>
    <t>065A  :761195:00:------:--</t>
  </si>
  <si>
    <t>21:0975:000195</t>
  </si>
  <si>
    <t>21:0109:000166</t>
  </si>
  <si>
    <t>21:0109:000166:0001:0001:00</t>
  </si>
  <si>
    <t>38.51</t>
  </si>
  <si>
    <t>065A  :761196:00:------:--</t>
  </si>
  <si>
    <t>21:0975:000196</t>
  </si>
  <si>
    <t>21:0109:000167</t>
  </si>
  <si>
    <t>21:0109:000167:0001:0001:00</t>
  </si>
  <si>
    <t>38.82</t>
  </si>
  <si>
    <t>065A  :761197:00:------:--</t>
  </si>
  <si>
    <t>21:0975:000197</t>
  </si>
  <si>
    <t>21:0109:000168</t>
  </si>
  <si>
    <t>21:0109:000168:0001:0001:00</t>
  </si>
  <si>
    <t>065A  :761198:00:------:--</t>
  </si>
  <si>
    <t>21:0975:000198</t>
  </si>
  <si>
    <t>21:0109:000169</t>
  </si>
  <si>
    <t>21:0109:000169:0001:0001:00</t>
  </si>
  <si>
    <t>065A  :761199:00:------:--</t>
  </si>
  <si>
    <t>21:0975:000199</t>
  </si>
  <si>
    <t>21:0109:000170</t>
  </si>
  <si>
    <t>21:0109:000170:0001:0001:00</t>
  </si>
  <si>
    <t>21.55</t>
  </si>
  <si>
    <t>065A  :761200:90:------:--</t>
  </si>
  <si>
    <t>21:0975:000200</t>
  </si>
  <si>
    <t>31.1</t>
  </si>
  <si>
    <t>9.47</t>
  </si>
  <si>
    <t>065A  :761201:80:761212:00</t>
  </si>
  <si>
    <t>21:0975:000201</t>
  </si>
  <si>
    <t>21:0109:000179</t>
  </si>
  <si>
    <t>21:0109:000179:0001:0001:02</t>
  </si>
  <si>
    <t>20.36</t>
  </si>
  <si>
    <t>065A  :761202:00:------:--</t>
  </si>
  <si>
    <t>21:0975:000202</t>
  </si>
  <si>
    <t>21:0109:000171</t>
  </si>
  <si>
    <t>21:0109:000171:0001:0001:00</t>
  </si>
  <si>
    <t>065A  :761203:00:------:--</t>
  </si>
  <si>
    <t>21:0975:000203</t>
  </si>
  <si>
    <t>21:0109:000172</t>
  </si>
  <si>
    <t>21:0109:000172:0001:0001:00</t>
  </si>
  <si>
    <t>065A  :761204:00:------:--</t>
  </si>
  <si>
    <t>21:0975:000204</t>
  </si>
  <si>
    <t>21:0109:000173</t>
  </si>
  <si>
    <t>21:0109:000173:0001:0001:00</t>
  </si>
  <si>
    <t>065A  :761205:10:------:--</t>
  </si>
  <si>
    <t>21:0975:000205</t>
  </si>
  <si>
    <t>21:0109:000174</t>
  </si>
  <si>
    <t>21:0109:000174:0001:0001:00</t>
  </si>
  <si>
    <t>065A  :761206:20:761205:10</t>
  </si>
  <si>
    <t>21:0975:000206</t>
  </si>
  <si>
    <t>21:0109:000174:0002:0001:00</t>
  </si>
  <si>
    <t>2.11</t>
  </si>
  <si>
    <t>39.83</t>
  </si>
  <si>
    <t>065A  :761207:00:------:--</t>
  </si>
  <si>
    <t>21:0975:000207</t>
  </si>
  <si>
    <t>21:0109:000175</t>
  </si>
  <si>
    <t>21:0109:000175:0001:0001:00</t>
  </si>
  <si>
    <t>46.7</t>
  </si>
  <si>
    <t>065A  :761208:00:------:--</t>
  </si>
  <si>
    <t>21:0975:000208</t>
  </si>
  <si>
    <t>21:0109:000176</t>
  </si>
  <si>
    <t>21:0109:000176:0001:0001:00</t>
  </si>
  <si>
    <t>22.42</t>
  </si>
  <si>
    <t>065A  :761209:00:------:--</t>
  </si>
  <si>
    <t>21:0975:000209</t>
  </si>
  <si>
    <t>21:0109:000177</t>
  </si>
  <si>
    <t>21:0109:000177:0001:0001:00</t>
  </si>
  <si>
    <t>40.08</t>
  </si>
  <si>
    <t>065A  :761210:90:------:--</t>
  </si>
  <si>
    <t>21:0975:000210</t>
  </si>
  <si>
    <t>15.39</t>
  </si>
  <si>
    <t>065A  :761211:00:------:--</t>
  </si>
  <si>
    <t>21:0975:000211</t>
  </si>
  <si>
    <t>21:0109:000178</t>
  </si>
  <si>
    <t>21:0109:000178:0001:0001:00</t>
  </si>
  <si>
    <t>23.51</t>
  </si>
  <si>
    <t>065A  :761212:00:------:--</t>
  </si>
  <si>
    <t>21:0975:000212</t>
  </si>
  <si>
    <t>21:0109:000179:0001:0001:01</t>
  </si>
  <si>
    <t>21.57</t>
  </si>
  <si>
    <t>065A  :761213:00:------:--</t>
  </si>
  <si>
    <t>21:0975:000213</t>
  </si>
  <si>
    <t>21:0109:000180</t>
  </si>
  <si>
    <t>21:0109:000180:0001:0001:00</t>
  </si>
  <si>
    <t>0.29</t>
  </si>
  <si>
    <t>14.37</t>
  </si>
  <si>
    <t>065A  :761214:00:------:--</t>
  </si>
  <si>
    <t>21:0975:000214</t>
  </si>
  <si>
    <t>21:0109:000181</t>
  </si>
  <si>
    <t>21:0109:000181:0001:0001:00</t>
  </si>
  <si>
    <t>27.75</t>
  </si>
  <si>
    <t>065A  :761215:00:------:--</t>
  </si>
  <si>
    <t>21:0975:000215</t>
  </si>
  <si>
    <t>21:0109:000182</t>
  </si>
  <si>
    <t>21:0109:000182:0001:0001:00</t>
  </si>
  <si>
    <t>2.26</t>
  </si>
  <si>
    <t>065A  :761216:00:------:--</t>
  </si>
  <si>
    <t>21:0975:000216</t>
  </si>
  <si>
    <t>21:0109:000183</t>
  </si>
  <si>
    <t>21:0109:000183:0001:0001:00</t>
  </si>
  <si>
    <t>065A  :761217:00:------:--</t>
  </si>
  <si>
    <t>21:0975:000217</t>
  </si>
  <si>
    <t>21:0109:000184</t>
  </si>
  <si>
    <t>21:0109:000184:0001:0001:00</t>
  </si>
  <si>
    <t>19.75</t>
  </si>
  <si>
    <t>065A  :761218:00:------:--</t>
  </si>
  <si>
    <t>21:0975:000218</t>
  </si>
  <si>
    <t>21:0109:000185</t>
  </si>
  <si>
    <t>21:0109:000185:0001:0001:00</t>
  </si>
  <si>
    <t>065A  :761219:00:------:--</t>
  </si>
  <si>
    <t>21:0975:000219</t>
  </si>
  <si>
    <t>21:0109:000186</t>
  </si>
  <si>
    <t>21:0109:000186:0001:0001:00</t>
  </si>
  <si>
    <t>17.41</t>
  </si>
  <si>
    <t>065A  :761220:00:------:--</t>
  </si>
  <si>
    <t>21:0975:000220</t>
  </si>
  <si>
    <t>21:0109:000187</t>
  </si>
  <si>
    <t>21:0109:000187:0001:0001:00</t>
  </si>
  <si>
    <t>20.85</t>
  </si>
  <si>
    <t>065A  :761221:80:761227:00</t>
  </si>
  <si>
    <t>21:0975:000221</t>
  </si>
  <si>
    <t>21:0109:000192</t>
  </si>
  <si>
    <t>21:0109:000192:0001:0001:02</t>
  </si>
  <si>
    <t>5.74</t>
  </si>
  <si>
    <t>065A  :761222:00:------:--</t>
  </si>
  <si>
    <t>21:0975:000222</t>
  </si>
  <si>
    <t>21:0109:000188</t>
  </si>
  <si>
    <t>21:0109:000188:0001:0001:00</t>
  </si>
  <si>
    <t>18.68</t>
  </si>
  <si>
    <t>065A  :761223:00:------:--</t>
  </si>
  <si>
    <t>21:0975:000223</t>
  </si>
  <si>
    <t>21:0109:000189</t>
  </si>
  <si>
    <t>21:0109:000189:0001:0001:00</t>
  </si>
  <si>
    <t>065A  :761224:10:------:--</t>
  </si>
  <si>
    <t>21:0975:000224</t>
  </si>
  <si>
    <t>21:0109:000190</t>
  </si>
  <si>
    <t>21:0109:000190:0001:0001:00</t>
  </si>
  <si>
    <t>065A  :761225:20:761224:10</t>
  </si>
  <si>
    <t>21:0975:000225</t>
  </si>
  <si>
    <t>21:0109:000190:0002:0001:00</t>
  </si>
  <si>
    <t>065A  :761226:00:------:--</t>
  </si>
  <si>
    <t>21:0975:000226</t>
  </si>
  <si>
    <t>21:0109:000191</t>
  </si>
  <si>
    <t>21:0109:000191:0001:0001:00</t>
  </si>
  <si>
    <t>0.08</t>
  </si>
  <si>
    <t>13.33</t>
  </si>
  <si>
    <t>065A  :761227:00:------:--</t>
  </si>
  <si>
    <t>21:0975:000227</t>
  </si>
  <si>
    <t>21:0109:000192:0001:0001:01</t>
  </si>
  <si>
    <t>10.39</t>
  </si>
  <si>
    <t>065A  :761228:00:------:--</t>
  </si>
  <si>
    <t>21:0975:000228</t>
  </si>
  <si>
    <t>21:0109:000193</t>
  </si>
  <si>
    <t>21:0109:000193:0001:0001:00</t>
  </si>
  <si>
    <t>21.45</t>
  </si>
  <si>
    <t>065A  :761229:00:------:--</t>
  </si>
  <si>
    <t>21:0975:000229</t>
  </si>
  <si>
    <t>21:0109:000194</t>
  </si>
  <si>
    <t>21:0109:000194:0001:0001:00</t>
  </si>
  <si>
    <t>065A  :761230:00:------:--</t>
  </si>
  <si>
    <t>21:0975:000230</t>
  </si>
  <si>
    <t>21:0109:000195</t>
  </si>
  <si>
    <t>21:0109:000195:0001:0001:00</t>
  </si>
  <si>
    <t>24.79</t>
  </si>
  <si>
    <t>065A  :761231:00:------:--</t>
  </si>
  <si>
    <t>21:0975:000231</t>
  </si>
  <si>
    <t>21:0109:000196</t>
  </si>
  <si>
    <t>21:0109:000196:0001:0001:00</t>
  </si>
  <si>
    <t>20.61</t>
  </si>
  <si>
    <t>065A  :761232:00:------:--</t>
  </si>
  <si>
    <t>21:0975:000232</t>
  </si>
  <si>
    <t>21:0109:000197</t>
  </si>
  <si>
    <t>21:0109:000197:0001:0001:00</t>
  </si>
  <si>
    <t>065A  :761233:00:------:--</t>
  </si>
  <si>
    <t>21:0975:000233</t>
  </si>
  <si>
    <t>21:0109:000198</t>
  </si>
  <si>
    <t>21:0109:000198:0001:0001:00</t>
  </si>
  <si>
    <t>065A  :761234:00:------:--</t>
  </si>
  <si>
    <t>21:0975:000234</t>
  </si>
  <si>
    <t>21:0109:000199</t>
  </si>
  <si>
    <t>21:0109:000199:0001:0001:00</t>
  </si>
  <si>
    <t>065A  :761235:00:------:--</t>
  </si>
  <si>
    <t>21:0975:000235</t>
  </si>
  <si>
    <t>21:0109:000200</t>
  </si>
  <si>
    <t>21:0109:000200:0001:0001:00</t>
  </si>
  <si>
    <t>25.09</t>
  </si>
  <si>
    <t>065A  :761236:00:------:--</t>
  </si>
  <si>
    <t>21:0975:000236</t>
  </si>
  <si>
    <t>21:0109:000201</t>
  </si>
  <si>
    <t>21:0109:000201:0001:0001:00</t>
  </si>
  <si>
    <t>20.29</t>
  </si>
  <si>
    <t>065A  :761237:00:------:--</t>
  </si>
  <si>
    <t>21:0975:000237</t>
  </si>
  <si>
    <t>21:0109:000202</t>
  </si>
  <si>
    <t>21:0109:000202:0001:0001:00</t>
  </si>
  <si>
    <t>26.74</t>
  </si>
  <si>
    <t>065A  :761238:00:------:--</t>
  </si>
  <si>
    <t>21:0975:000238</t>
  </si>
  <si>
    <t>21:0109:000203</t>
  </si>
  <si>
    <t>21:0109:000203:0001:0001:00</t>
  </si>
  <si>
    <t>065A  :761239:00:------:--</t>
  </si>
  <si>
    <t>21:0975:000239</t>
  </si>
  <si>
    <t>21:0109:000204</t>
  </si>
  <si>
    <t>21:0109:000204:0001:0001:00</t>
  </si>
  <si>
    <t>065A  :761240:90:------:--</t>
  </si>
  <si>
    <t>21:0975:000240</t>
  </si>
  <si>
    <t>2.39</t>
  </si>
  <si>
    <t>15.81</t>
  </si>
  <si>
    <t>065A  :761241:80:761247:10</t>
  </si>
  <si>
    <t>21:0975:000241</t>
  </si>
  <si>
    <t>21:0109:000210</t>
  </si>
  <si>
    <t>21:0109:000210:0001:0001:02</t>
  </si>
  <si>
    <t>6.58</t>
  </si>
  <si>
    <t>065A  :761242:00:------:--</t>
  </si>
  <si>
    <t>21:0975:000242</t>
  </si>
  <si>
    <t>21:0109:000205</t>
  </si>
  <si>
    <t>21:0109:000205:0001:0001:00</t>
  </si>
  <si>
    <t>0.05</t>
  </si>
  <si>
    <t>14.18</t>
  </si>
  <si>
    <t>065A  :761243:00:------:--</t>
  </si>
  <si>
    <t>21:0975:000243</t>
  </si>
  <si>
    <t>21:0109:000206</t>
  </si>
  <si>
    <t>21:0109:000206:0001:0001:00</t>
  </si>
  <si>
    <t>16.89</t>
  </si>
  <si>
    <t>065A  :761244:00:------:--</t>
  </si>
  <si>
    <t>21:0975:000244</t>
  </si>
  <si>
    <t>21:0109:000207</t>
  </si>
  <si>
    <t>21:0109:000207:0001:0001:00</t>
  </si>
  <si>
    <t>19.97</t>
  </si>
  <si>
    <t>065A  :761245:00:------:--</t>
  </si>
  <si>
    <t>21:0975:000245</t>
  </si>
  <si>
    <t>21:0109:000208</t>
  </si>
  <si>
    <t>21:0109:000208:0001:0001:00</t>
  </si>
  <si>
    <t>35.35</t>
  </si>
  <si>
    <t>065A  :761246:00:------:--</t>
  </si>
  <si>
    <t>21:0975:000246</t>
  </si>
  <si>
    <t>21:0109:000209</t>
  </si>
  <si>
    <t>21:0109:000209:0001:0001:00</t>
  </si>
  <si>
    <t>065A  :761247:10:------:--</t>
  </si>
  <si>
    <t>21:0975:000247</t>
  </si>
  <si>
    <t>21:0109:000210:0001:0001:01</t>
  </si>
  <si>
    <t>065A  :761248:20:761247:10</t>
  </si>
  <si>
    <t>21:0975:000248</t>
  </si>
  <si>
    <t>21:0109:000210:0002:0001:00</t>
  </si>
  <si>
    <t>16.04</t>
  </si>
  <si>
    <t>065A  :761249:00:------:--</t>
  </si>
  <si>
    <t>21:0975:000249</t>
  </si>
  <si>
    <t>21:0109:000211</t>
  </si>
  <si>
    <t>21:0109:000211:0001:0001:00</t>
  </si>
  <si>
    <t>065A  :761250:00:------:--</t>
  </si>
  <si>
    <t>21:0975:000250</t>
  </si>
  <si>
    <t>21:0109:000212</t>
  </si>
  <si>
    <t>21:0109:000212:0001:0001:00</t>
  </si>
  <si>
    <t>065A  :761251:00:------:--</t>
  </si>
  <si>
    <t>21:0975:000251</t>
  </si>
  <si>
    <t>21:0109:000213</t>
  </si>
  <si>
    <t>21:0109:000213:0001:0001:00</t>
  </si>
  <si>
    <t>065A  :761252:00:------:--</t>
  </si>
  <si>
    <t>21:0975:000252</t>
  </si>
  <si>
    <t>21:0109:000214</t>
  </si>
  <si>
    <t>21:0109:000214:0001:0001:00</t>
  </si>
  <si>
    <t>23.65</t>
  </si>
  <si>
    <t>065A  :761253:00:------:--</t>
  </si>
  <si>
    <t>21:0975:000253</t>
  </si>
  <si>
    <t>21:0109:000215</t>
  </si>
  <si>
    <t>21:0109:000215:0001:0001:00</t>
  </si>
  <si>
    <t>065A  :761254:00:------:--</t>
  </si>
  <si>
    <t>21:0975:000254</t>
  </si>
  <si>
    <t>21:0109:000216</t>
  </si>
  <si>
    <t>21:0109:000216:0001:0001:00</t>
  </si>
  <si>
    <t>21.19</t>
  </si>
  <si>
    <t>065A  :761255:00:------:--</t>
  </si>
  <si>
    <t>21:0975:000255</t>
  </si>
  <si>
    <t>21:0109:000217</t>
  </si>
  <si>
    <t>21:0109:000217:0001:0001:00</t>
  </si>
  <si>
    <t>065A  :761256:90:------:--</t>
  </si>
  <si>
    <t>21:0975:000256</t>
  </si>
  <si>
    <t>15.82</t>
  </si>
  <si>
    <t>065A  :761257:00:------:--</t>
  </si>
  <si>
    <t>21:0975:000257</t>
  </si>
  <si>
    <t>21:0109:000218</t>
  </si>
  <si>
    <t>21:0109:000218:0001:0001:00</t>
  </si>
  <si>
    <t>21.18</t>
  </si>
  <si>
    <t>065A  :761258:00:------:--</t>
  </si>
  <si>
    <t>21:0975:000258</t>
  </si>
  <si>
    <t>21:0109:000219</t>
  </si>
  <si>
    <t>21:0109:000219:0001:0001:00</t>
  </si>
  <si>
    <t>065A  :761259:00:------:--</t>
  </si>
  <si>
    <t>21:0975:000259</t>
  </si>
  <si>
    <t>21:0109:000220</t>
  </si>
  <si>
    <t>21:0109:000220:0001:0001:00</t>
  </si>
  <si>
    <t>45.71</t>
  </si>
  <si>
    <t>065A  :761260:00:------:--</t>
  </si>
  <si>
    <t>21:0975:000260</t>
  </si>
  <si>
    <t>21:0109:000221</t>
  </si>
  <si>
    <t>21:0109:000221:0001:0001:00</t>
  </si>
  <si>
    <t>18.09</t>
  </si>
  <si>
    <t>065A  :761261:80:761272:00</t>
  </si>
  <si>
    <t>21:0975:000261</t>
  </si>
  <si>
    <t>21:0109:000230</t>
  </si>
  <si>
    <t>21:0109:000230:0001:0001:02</t>
  </si>
  <si>
    <t>11.99</t>
  </si>
  <si>
    <t>065A  :761262:00:------:--</t>
  </si>
  <si>
    <t>21:0975:000262</t>
  </si>
  <si>
    <t>21:0109:000222</t>
  </si>
  <si>
    <t>21:0109:000222:0001:0001:00</t>
  </si>
  <si>
    <t>065A  :761263:00:------:--</t>
  </si>
  <si>
    <t>21:0975:000263</t>
  </si>
  <si>
    <t>21:0109:000223</t>
  </si>
  <si>
    <t>21:0109:000223:0001:0001:00</t>
  </si>
  <si>
    <t>17.24</t>
  </si>
  <si>
    <t>065A  :761264:00:------:--</t>
  </si>
  <si>
    <t>21:0975:000264</t>
  </si>
  <si>
    <t>21:0109:000224</t>
  </si>
  <si>
    <t>21:0109:000224:0001:0001:00</t>
  </si>
  <si>
    <t>17.58</t>
  </si>
  <si>
    <t>065A  :761265:00:------:--</t>
  </si>
  <si>
    <t>21:0975:000265</t>
  </si>
  <si>
    <t>21:0109:000225</t>
  </si>
  <si>
    <t>21:0109:000225:0001:0001:00</t>
  </si>
  <si>
    <t>065A  :761266:10:------:--</t>
  </si>
  <si>
    <t>21:0975:000266</t>
  </si>
  <si>
    <t>21:0109:000226</t>
  </si>
  <si>
    <t>21:0109:000226:0001:0001:00</t>
  </si>
  <si>
    <t>31.08</t>
  </si>
  <si>
    <t>065A  :761267:90:------:--</t>
  </si>
  <si>
    <t>21:0975:000267</t>
  </si>
  <si>
    <t>32.5</t>
  </si>
  <si>
    <t>9.73</t>
  </si>
  <si>
    <t>065A  :761268:20:761266:10</t>
  </si>
  <si>
    <t>21:0975:000268</t>
  </si>
  <si>
    <t>21:0109:000226:0002:0001:00</t>
  </si>
  <si>
    <t>065A  :761269:00:------:--</t>
  </si>
  <si>
    <t>21:0975:000269</t>
  </si>
  <si>
    <t>21:0109:000227</t>
  </si>
  <si>
    <t>21:0109:000227:0001:0001:00</t>
  </si>
  <si>
    <t>25.59</t>
  </si>
  <si>
    <t>065A  :761270:00:------:--</t>
  </si>
  <si>
    <t>21:0975:000270</t>
  </si>
  <si>
    <t>21:0109:000228</t>
  </si>
  <si>
    <t>21:0109:000228:0001:0001:00</t>
  </si>
  <si>
    <t>23.05</t>
  </si>
  <si>
    <t>065A  :761271:00:------:--</t>
  </si>
  <si>
    <t>21:0975:000271</t>
  </si>
  <si>
    <t>21:0109:000229</t>
  </si>
  <si>
    <t>21:0109:000229:0001:0001:00</t>
  </si>
  <si>
    <t>27.43</t>
  </si>
  <si>
    <t>065A  :761272:00:------:--</t>
  </si>
  <si>
    <t>21:0975:000272</t>
  </si>
  <si>
    <t>21:0109:000230:0001:0001:01</t>
  </si>
  <si>
    <t>15.29</t>
  </si>
  <si>
    <t>065A  :761273:00:------:--</t>
  </si>
  <si>
    <t>21:0975:000273</t>
  </si>
  <si>
    <t>21:0109:000231</t>
  </si>
  <si>
    <t>21:0109:000231:0001:0001:00</t>
  </si>
  <si>
    <t>19.09</t>
  </si>
  <si>
    <t>065A  :761274:00:------:--</t>
  </si>
  <si>
    <t>21:0975:000274</t>
  </si>
  <si>
    <t>21:0109:000232</t>
  </si>
  <si>
    <t>21:0109:000232:0001:0001:00</t>
  </si>
  <si>
    <t>065A  :761275:00:------:--</t>
  </si>
  <si>
    <t>21:0975:000275</t>
  </si>
  <si>
    <t>21:0109:000233</t>
  </si>
  <si>
    <t>21:0109:000233:0001:0001:00</t>
  </si>
  <si>
    <t>26.23</t>
  </si>
  <si>
    <t>065A  :761276:00:------:--</t>
  </si>
  <si>
    <t>21:0975:000276</t>
  </si>
  <si>
    <t>21:0109:000234</t>
  </si>
  <si>
    <t>21:0109:000234:0001:0001:00</t>
  </si>
  <si>
    <t>36.6</t>
  </si>
  <si>
    <t>14.68</t>
  </si>
  <si>
    <t>065A  :761277:00:------:--</t>
  </si>
  <si>
    <t>21:0975:000277</t>
  </si>
  <si>
    <t>21:0109:000235</t>
  </si>
  <si>
    <t>21:0109:000235:0001:0001:00</t>
  </si>
  <si>
    <t>25.43</t>
  </si>
  <si>
    <t>065A  :761278:00:------:--</t>
  </si>
  <si>
    <t>21:0975:000278</t>
  </si>
  <si>
    <t>21:0109:000236</t>
  </si>
  <si>
    <t>21:0109:000236:0001:0001:00</t>
  </si>
  <si>
    <t>23.24</t>
  </si>
  <si>
    <t>065A  :761279:00:------:--</t>
  </si>
  <si>
    <t>21:0975:000279</t>
  </si>
  <si>
    <t>21:0109:000237</t>
  </si>
  <si>
    <t>21:0109:000237:0001:0001:00</t>
  </si>
  <si>
    <t>29.67</t>
  </si>
  <si>
    <t>065A  :761280:00:------:--</t>
  </si>
  <si>
    <t>21:0975:000280</t>
  </si>
  <si>
    <t>21:0109:000238</t>
  </si>
  <si>
    <t>21:0109:000238:0001:0001:00</t>
  </si>
  <si>
    <t>36.01</t>
  </si>
  <si>
    <t>065A  :761281:80:761300:00</t>
  </si>
  <si>
    <t>21:0975:000281</t>
  </si>
  <si>
    <t>21:0109:000255</t>
  </si>
  <si>
    <t>21:0109:000255:0001:0001:02</t>
  </si>
  <si>
    <t>14.26</t>
  </si>
  <si>
    <t>065A  :761282:00:------:--</t>
  </si>
  <si>
    <t>21:0975:000282</t>
  </si>
  <si>
    <t>21:0109:000239</t>
  </si>
  <si>
    <t>21:0109:000239:0001:0001:00</t>
  </si>
  <si>
    <t>8.48</t>
  </si>
  <si>
    <t>065A  :761283:00:------:--</t>
  </si>
  <si>
    <t>21:0975:000283</t>
  </si>
  <si>
    <t>21:0109:000240</t>
  </si>
  <si>
    <t>21:0109:000240:0001:0001:00</t>
  </si>
  <si>
    <t>59.2</t>
  </si>
  <si>
    <t>065A  :761284:00:------:--</t>
  </si>
  <si>
    <t>21:0975:000284</t>
  </si>
  <si>
    <t>21:0109:000241</t>
  </si>
  <si>
    <t>21:0109:000241:0001:0001:00</t>
  </si>
  <si>
    <t>45.82</t>
  </si>
  <si>
    <t>065A  :761285:00:------:--</t>
  </si>
  <si>
    <t>21:0975:000285</t>
  </si>
  <si>
    <t>21:0109:000242</t>
  </si>
  <si>
    <t>21:0109:000242:0001:0001:00</t>
  </si>
  <si>
    <t>065A  :761286:00:------:--</t>
  </si>
  <si>
    <t>21:0975:000286</t>
  </si>
  <si>
    <t>21:0109:000243</t>
  </si>
  <si>
    <t>21:0109:000243:0001:0001:00</t>
  </si>
  <si>
    <t>21.66</t>
  </si>
  <si>
    <t>065A  :761287:00:------:--</t>
  </si>
  <si>
    <t>21:0975:000287</t>
  </si>
  <si>
    <t>21:0109:000244</t>
  </si>
  <si>
    <t>21:0109:000244:0001:0001:00</t>
  </si>
  <si>
    <t>21.12</t>
  </si>
  <si>
    <t>065A  :761288:90:------:--</t>
  </si>
  <si>
    <t>21:0975:000288</t>
  </si>
  <si>
    <t>2.41</t>
  </si>
  <si>
    <t>6100</t>
  </si>
  <si>
    <t>16.27</t>
  </si>
  <si>
    <t>065A  :761289:00:------:--</t>
  </si>
  <si>
    <t>21:0975:000289</t>
  </si>
  <si>
    <t>21:0109:000245</t>
  </si>
  <si>
    <t>21:0109:000245:0001:0001:00</t>
  </si>
  <si>
    <t>065A  :761290:10:------:--</t>
  </si>
  <si>
    <t>21:0975:000290</t>
  </si>
  <si>
    <t>21:0109:000246</t>
  </si>
  <si>
    <t>21:0109:000246:0001:0001:00</t>
  </si>
  <si>
    <t>065A  :761291:20:761290:10</t>
  </si>
  <si>
    <t>21:0975:000291</t>
  </si>
  <si>
    <t>21:0109:000246:0002:0001:00</t>
  </si>
  <si>
    <t>36.89</t>
  </si>
  <si>
    <t>065A  :761292:00:------:--</t>
  </si>
  <si>
    <t>21:0975:000292</t>
  </si>
  <si>
    <t>21:0109:000247</t>
  </si>
  <si>
    <t>21:0109:000247:0001:0001:00</t>
  </si>
  <si>
    <t>065A  :761293:00:------:--</t>
  </si>
  <si>
    <t>21:0975:000293</t>
  </si>
  <si>
    <t>21:0109:000248</t>
  </si>
  <si>
    <t>21:0109:000248:0001:0001:00</t>
  </si>
  <si>
    <t>065A  :761294:00:------:--</t>
  </si>
  <si>
    <t>21:0975:000294</t>
  </si>
  <si>
    <t>21:0109:000249</t>
  </si>
  <si>
    <t>21:0109:000249:0001:0001:00</t>
  </si>
  <si>
    <t>065A  :761295:00:------:--</t>
  </si>
  <si>
    <t>21:0975:000295</t>
  </si>
  <si>
    <t>21:0109:000250</t>
  </si>
  <si>
    <t>21:0109:000250:0001:0001:00</t>
  </si>
  <si>
    <t>065A  :761296:00:------:--</t>
  </si>
  <si>
    <t>21:0975:000296</t>
  </si>
  <si>
    <t>21:0109:000251</t>
  </si>
  <si>
    <t>21:0109:000251:0001:0001:00</t>
  </si>
  <si>
    <t>21.95</t>
  </si>
  <si>
    <t>065A  :761297:00:------:--</t>
  </si>
  <si>
    <t>21:0975:000297</t>
  </si>
  <si>
    <t>21:0109:000252</t>
  </si>
  <si>
    <t>21:0109:000252:0001:0001:00</t>
  </si>
  <si>
    <t>19.33</t>
  </si>
  <si>
    <t>065A  :761298:00:------:--</t>
  </si>
  <si>
    <t>21:0975:000298</t>
  </si>
  <si>
    <t>21:0109:000253</t>
  </si>
  <si>
    <t>21:0109:000253:0001:0001:00</t>
  </si>
  <si>
    <t>27.33</t>
  </si>
  <si>
    <t>065A  :761299:00:------:--</t>
  </si>
  <si>
    <t>21:0975:000299</t>
  </si>
  <si>
    <t>21:0109:000254</t>
  </si>
  <si>
    <t>21:0109:000254:0001:0001:00</t>
  </si>
  <si>
    <t>065A  :761300:00:------:--</t>
  </si>
  <si>
    <t>21:0975:000300</t>
  </si>
  <si>
    <t>21:0109:000255:0001:0001:01</t>
  </si>
  <si>
    <t>21.81</t>
  </si>
  <si>
    <t>065A  :761301:80:761318:00</t>
  </si>
  <si>
    <t>21:0975:000301</t>
  </si>
  <si>
    <t>21:0109:000270</t>
  </si>
  <si>
    <t>21:0109:000270:0001:0001:02</t>
  </si>
  <si>
    <t>0.11</t>
  </si>
  <si>
    <t>7.77</t>
  </si>
  <si>
    <t>065A  :761302:00:------:--</t>
  </si>
  <si>
    <t>21:0975:000302</t>
  </si>
  <si>
    <t>21:0109:000256</t>
  </si>
  <si>
    <t>21:0109:000256:0001:0001:00</t>
  </si>
  <si>
    <t>24.6</t>
  </si>
  <si>
    <t>20.44</t>
  </si>
  <si>
    <t>065A  :761303:90:------:--</t>
  </si>
  <si>
    <t>21:0975:000303</t>
  </si>
  <si>
    <t>065A  :761304:00:------:--</t>
  </si>
  <si>
    <t>21:0975:000304</t>
  </si>
  <si>
    <t>21:0109:000257</t>
  </si>
  <si>
    <t>21:0109:000257:0001:0001:00</t>
  </si>
  <si>
    <t>17.18</t>
  </si>
  <si>
    <t>065A  :761305:00:------:--</t>
  </si>
  <si>
    <t>21:0975:000305</t>
  </si>
  <si>
    <t>21:0109:000258</t>
  </si>
  <si>
    <t>21:0109:000258:0001:0001:00</t>
  </si>
  <si>
    <t>16.05</t>
  </si>
  <si>
    <t>065A  :761306:00:------:--</t>
  </si>
  <si>
    <t>21:0975:000306</t>
  </si>
  <si>
    <t>21:0109:000259</t>
  </si>
  <si>
    <t>21:0109:000259:0001:0001:00</t>
  </si>
  <si>
    <t>18.75</t>
  </si>
  <si>
    <t>065A  :761307:10:------:--</t>
  </si>
  <si>
    <t>21:0975:000307</t>
  </si>
  <si>
    <t>21:0109:000260</t>
  </si>
  <si>
    <t>21:0109:000260:0001:0001:00</t>
  </si>
  <si>
    <t>11.03</t>
  </si>
  <si>
    <t>065A  :761308:20:761307:10</t>
  </si>
  <si>
    <t>21:0975:000308</t>
  </si>
  <si>
    <t>21:0109:000260:0002:0001:00</t>
  </si>
  <si>
    <t>065A  :761309:00:------:--</t>
  </si>
  <si>
    <t>21:0975:000309</t>
  </si>
  <si>
    <t>21:0109:000261</t>
  </si>
  <si>
    <t>21:0109:000261:0001:0001:00</t>
  </si>
  <si>
    <t>065A  :761310:00:------:--</t>
  </si>
  <si>
    <t>21:0975:000310</t>
  </si>
  <si>
    <t>21:0109:000262</t>
  </si>
  <si>
    <t>21:0109:000262:0001:0001:00</t>
  </si>
  <si>
    <t>065A  :761311:00:------:--</t>
  </si>
  <si>
    <t>21:0975:000311</t>
  </si>
  <si>
    <t>21:0109:000263</t>
  </si>
  <si>
    <t>21:0109:000263:0001:0001:00</t>
  </si>
  <si>
    <t>065A  :761312:00:------:--</t>
  </si>
  <si>
    <t>21:0975:000312</t>
  </si>
  <si>
    <t>21:0109:000264</t>
  </si>
  <si>
    <t>21:0109:000264:0001:0001:00</t>
  </si>
  <si>
    <t>21.72</t>
  </si>
  <si>
    <t>065A  :761313:00:------:--</t>
  </si>
  <si>
    <t>21:0975:000313</t>
  </si>
  <si>
    <t>21:0109:000265</t>
  </si>
  <si>
    <t>21:0109:000265:0001:0001:00</t>
  </si>
  <si>
    <t>27.3</t>
  </si>
  <si>
    <t>065A  :761314:00:------:--</t>
  </si>
  <si>
    <t>21:0975:000314</t>
  </si>
  <si>
    <t>21:0109:000266</t>
  </si>
  <si>
    <t>21:0109:000266:0001:0001:00</t>
  </si>
  <si>
    <t>065A  :761315:00:------:--</t>
  </si>
  <si>
    <t>21:0975:000315</t>
  </si>
  <si>
    <t>21:0109:000267</t>
  </si>
  <si>
    <t>21:0109:000267:0001:0001:00</t>
  </si>
  <si>
    <t>065A  :761316:00:------:--</t>
  </si>
  <si>
    <t>21:0975:000316</t>
  </si>
  <si>
    <t>21:0109:000268</t>
  </si>
  <si>
    <t>21:0109:000268:0001:0001:00</t>
  </si>
  <si>
    <t>17.49</t>
  </si>
  <si>
    <t>065A  :761317:00:------:--</t>
  </si>
  <si>
    <t>21:0975:000317</t>
  </si>
  <si>
    <t>21:0109:000269</t>
  </si>
  <si>
    <t>21:0109:000269:0001:0001:00</t>
  </si>
  <si>
    <t>22.6</t>
  </si>
  <si>
    <t>14.55</t>
  </si>
  <si>
    <t>065A  :761318:00:------:--</t>
  </si>
  <si>
    <t>21:0975:000318</t>
  </si>
  <si>
    <t>21:0109:000270:0001:0001:01</t>
  </si>
  <si>
    <t>0.13</t>
  </si>
  <si>
    <t>8.64</t>
  </si>
  <si>
    <t>065A  :761319:00:------:--</t>
  </si>
  <si>
    <t>21:0975:000319</t>
  </si>
  <si>
    <t>21:0109:000271</t>
  </si>
  <si>
    <t>21:0109:000271:0001:0001:00</t>
  </si>
  <si>
    <t>86.7</t>
  </si>
  <si>
    <t>21.01</t>
  </si>
  <si>
    <t>065A  :761320:00:------:--</t>
  </si>
  <si>
    <t>21:0975:000320</t>
  </si>
  <si>
    <t>21:0109:000272</t>
  </si>
  <si>
    <t>21:0109:000272:0001:0001:00</t>
  </si>
  <si>
    <t>065A  :761321:80:761340:00</t>
  </si>
  <si>
    <t>21:0975:000321</t>
  </si>
  <si>
    <t>21:0109:000289</t>
  </si>
  <si>
    <t>21:0109:000289:0001:0001:02</t>
  </si>
  <si>
    <t>63.8</t>
  </si>
  <si>
    <t>17.54</t>
  </si>
  <si>
    <t>065A  :761322:00:------:--</t>
  </si>
  <si>
    <t>21:0975:000322</t>
  </si>
  <si>
    <t>21:0109:000273</t>
  </si>
  <si>
    <t>21:0109:000273:0001:0001:00</t>
  </si>
  <si>
    <t>2.19</t>
  </si>
  <si>
    <t>62.38</t>
  </si>
  <si>
    <t>065A  :761323:10:------:--</t>
  </si>
  <si>
    <t>21:0975:000323</t>
  </si>
  <si>
    <t>21:0109:000274</t>
  </si>
  <si>
    <t>21:0109:000274:0001:0001:00</t>
  </si>
  <si>
    <t>66.1</t>
  </si>
  <si>
    <t>065A  :761324:20:761323:10</t>
  </si>
  <si>
    <t>21:0975:000324</t>
  </si>
  <si>
    <t>21:0109:000274:0002:0001:00</t>
  </si>
  <si>
    <t>64.3</t>
  </si>
  <si>
    <t>065A  :761325:00:------:--</t>
  </si>
  <si>
    <t>21:0975:000325</t>
  </si>
  <si>
    <t>21:0109:000275</t>
  </si>
  <si>
    <t>21:0109:000275:0001:0001:00</t>
  </si>
  <si>
    <t>&lt;31</t>
  </si>
  <si>
    <t>31.9</t>
  </si>
  <si>
    <t>175</t>
  </si>
  <si>
    <t>065A  :761326:00:------:--</t>
  </si>
  <si>
    <t>21:0975:000326</t>
  </si>
  <si>
    <t>21:0109:000276</t>
  </si>
  <si>
    <t>21:0109:000276:0001:0001:00</t>
  </si>
  <si>
    <t>99.4</t>
  </si>
  <si>
    <t>18.2</t>
  </si>
  <si>
    <t>065A  :761327:00:------:--</t>
  </si>
  <si>
    <t>21:0975:000327</t>
  </si>
  <si>
    <t>21:0109:000277</t>
  </si>
  <si>
    <t>21:0109:000277:0001:0001:00</t>
  </si>
  <si>
    <t>22.99</t>
  </si>
  <si>
    <t>065A  :761328:90:------:--</t>
  </si>
  <si>
    <t>21:0975:000328</t>
  </si>
  <si>
    <t>14.09</t>
  </si>
  <si>
    <t>065A  :761329:00:------:--</t>
  </si>
  <si>
    <t>21:0975:000329</t>
  </si>
  <si>
    <t>21:0109:000278</t>
  </si>
  <si>
    <t>21:0109:000278:0001:0001:00</t>
  </si>
  <si>
    <t>065A  :761330:00:------:--</t>
  </si>
  <si>
    <t>21:0975:000330</t>
  </si>
  <si>
    <t>21:0109:000279</t>
  </si>
  <si>
    <t>21:0109:000279:0001:0001:00</t>
  </si>
  <si>
    <t>&lt;21</t>
  </si>
  <si>
    <t>66.6</t>
  </si>
  <si>
    <t>065A  :761331:00:------:--</t>
  </si>
  <si>
    <t>21:0975:000331</t>
  </si>
  <si>
    <t>21:0109:000280</t>
  </si>
  <si>
    <t>21:0109:000280:0001:0001:00</t>
  </si>
  <si>
    <t>32.88</t>
  </si>
  <si>
    <t>065A  :761332:00:------:--</t>
  </si>
  <si>
    <t>21:0975:000332</t>
  </si>
  <si>
    <t>21:0109:000281</t>
  </si>
  <si>
    <t>21:0109:000281:0001:0001:00</t>
  </si>
  <si>
    <t>065A  :761333:00:------:--</t>
  </si>
  <si>
    <t>21:0975:000333</t>
  </si>
  <si>
    <t>21:0109:000282</t>
  </si>
  <si>
    <t>21:0109:000282:0001:0001:00</t>
  </si>
  <si>
    <t>21.34</t>
  </si>
  <si>
    <t>065A  :761334:00:------:--</t>
  </si>
  <si>
    <t>21:0975:000334</t>
  </si>
  <si>
    <t>21:0109:000283</t>
  </si>
  <si>
    <t>21:0109:000283:0001:0001:00</t>
  </si>
  <si>
    <t>17.84</t>
  </si>
  <si>
    <t>065A  :761335:00:------:--</t>
  </si>
  <si>
    <t>21:0975:000335</t>
  </si>
  <si>
    <t>21:0109:000284</t>
  </si>
  <si>
    <t>21:0109:000284:0001:0001:00</t>
  </si>
  <si>
    <t>065A  :761336:00:------:--</t>
  </si>
  <si>
    <t>21:0975:000336</t>
  </si>
  <si>
    <t>21:0109:000285</t>
  </si>
  <si>
    <t>21:0109:000285:0001:0001:00</t>
  </si>
  <si>
    <t>14.86</t>
  </si>
  <si>
    <t>065A  :761337:00:------:--</t>
  </si>
  <si>
    <t>21:0975:000337</t>
  </si>
  <si>
    <t>21:0109:000286</t>
  </si>
  <si>
    <t>21:0109:000286:0001:0001:00</t>
  </si>
  <si>
    <t>139</t>
  </si>
  <si>
    <t>065A  :761338:00:------:--</t>
  </si>
  <si>
    <t>21:0975:000338</t>
  </si>
  <si>
    <t>21:0109:000287</t>
  </si>
  <si>
    <t>21:0109:000287:0001:0001:00</t>
  </si>
  <si>
    <t>&lt;32</t>
  </si>
  <si>
    <t>184</t>
  </si>
  <si>
    <t>065A  :761339:00:------:--</t>
  </si>
  <si>
    <t>21:0975:000339</t>
  </si>
  <si>
    <t>21:0109:000288</t>
  </si>
  <si>
    <t>21:0109:000288:0001:0001:00</t>
  </si>
  <si>
    <t>17.14</t>
  </si>
  <si>
    <t>065A  :761340:00:------:--</t>
  </si>
  <si>
    <t>21:0975:000340</t>
  </si>
  <si>
    <t>21:0109:000289:0001:0001:01</t>
  </si>
  <si>
    <t>61.9</t>
  </si>
  <si>
    <t>22.97</t>
  </si>
  <si>
    <t>065A  :761341:80:761351:00</t>
  </si>
  <si>
    <t>21:0975:000341</t>
  </si>
  <si>
    <t>21:0109:000297</t>
  </si>
  <si>
    <t>21:0109:000297:0001:0001:02</t>
  </si>
  <si>
    <t>5.39</t>
  </si>
  <si>
    <t>065A  :761342:00:------:--</t>
  </si>
  <si>
    <t>21:0975:000342</t>
  </si>
  <si>
    <t>21:0109:000290</t>
  </si>
  <si>
    <t>21:0109:000290:0001:0001:00</t>
  </si>
  <si>
    <t>65.53</t>
  </si>
  <si>
    <t>065A  :761343:10:------:--</t>
  </si>
  <si>
    <t>21:0975:000343</t>
  </si>
  <si>
    <t>21:0109:000291</t>
  </si>
  <si>
    <t>21:0109:000291:0001:0001:00</t>
  </si>
  <si>
    <t>16.28</t>
  </si>
  <si>
    <t>065A  :761344:20:761343:10</t>
  </si>
  <si>
    <t>21:0975:000344</t>
  </si>
  <si>
    <t>21:0109:000291:0002:0001:00</t>
  </si>
  <si>
    <t>18.81</t>
  </si>
  <si>
    <t>065A  :761345:00:------:--</t>
  </si>
  <si>
    <t>21:0975:000345</t>
  </si>
  <si>
    <t>21:0109:000292</t>
  </si>
  <si>
    <t>21:0109:000292:0001:0001:00</t>
  </si>
  <si>
    <t>21.15</t>
  </si>
  <si>
    <t>065A  :761346:90:------:--</t>
  </si>
  <si>
    <t>21:0975:000346</t>
  </si>
  <si>
    <t>6300</t>
  </si>
  <si>
    <t>15.16</t>
  </si>
  <si>
    <t>065A  :761347:00:------:--</t>
  </si>
  <si>
    <t>21:0975:000347</t>
  </si>
  <si>
    <t>21:0109:000293</t>
  </si>
  <si>
    <t>21:0109:000293:0001:0001:00</t>
  </si>
  <si>
    <t>22.87</t>
  </si>
  <si>
    <t>065A  :761348:00:------:--</t>
  </si>
  <si>
    <t>21:0975:000348</t>
  </si>
  <si>
    <t>21:0109:000294</t>
  </si>
  <si>
    <t>21:0109:000294:0001:0001:00</t>
  </si>
  <si>
    <t>065A  :761349:00:------:--</t>
  </si>
  <si>
    <t>21:0975:000349</t>
  </si>
  <si>
    <t>21:0109:000295</t>
  </si>
  <si>
    <t>21:0109:000295:0001:0001:00</t>
  </si>
  <si>
    <t>28.83</t>
  </si>
  <si>
    <t>065A  :761350:00:------:--</t>
  </si>
  <si>
    <t>21:0975:000350</t>
  </si>
  <si>
    <t>21:0109:000296</t>
  </si>
  <si>
    <t>21:0109:000296:0001:0001:00</t>
  </si>
  <si>
    <t>53.4</t>
  </si>
  <si>
    <t>14.67</t>
  </si>
  <si>
    <t>065A  :761351:00:------:--</t>
  </si>
  <si>
    <t>21:0975:000351</t>
  </si>
  <si>
    <t>21:0109:000297:0001:0001:01</t>
  </si>
  <si>
    <t>8.83</t>
  </si>
  <si>
    <t>065A  :761352:00:------:--</t>
  </si>
  <si>
    <t>21:0975:000352</t>
  </si>
  <si>
    <t>21:0109:000298</t>
  </si>
  <si>
    <t>21:0109:000298:0001:0001:00</t>
  </si>
  <si>
    <t>31.24</t>
  </si>
  <si>
    <t>065A  :761353:00:------:--</t>
  </si>
  <si>
    <t>21:0975:000353</t>
  </si>
  <si>
    <t>21:0109:000299</t>
  </si>
  <si>
    <t>21:0109:000299:0001:0001:00</t>
  </si>
  <si>
    <t>28.4</t>
  </si>
  <si>
    <t>065A  :761354:00:------:--</t>
  </si>
  <si>
    <t>21:0975:000354</t>
  </si>
  <si>
    <t>21:0109:000300</t>
  </si>
  <si>
    <t>21:0109:000300:0001:0001:00</t>
  </si>
  <si>
    <t>15.23</t>
  </si>
  <si>
    <t>065A  :761355:00:------:--</t>
  </si>
  <si>
    <t>21:0975:000355</t>
  </si>
  <si>
    <t>21:0109:000301</t>
  </si>
  <si>
    <t>21:0109:000301:0001:0001:00</t>
  </si>
  <si>
    <t>065A  :761356:00:------:--</t>
  </si>
  <si>
    <t>21:0975:000356</t>
  </si>
  <si>
    <t>21:0109:000302</t>
  </si>
  <si>
    <t>21:0109:000302:0001:0001:00</t>
  </si>
  <si>
    <t>24.22</t>
  </si>
  <si>
    <t>065A  :761357:00:------:--</t>
  </si>
  <si>
    <t>21:0975:000357</t>
  </si>
  <si>
    <t>21:0109:000303</t>
  </si>
  <si>
    <t>21:0109:000303:0001:0001:00</t>
  </si>
  <si>
    <t>21.27</t>
  </si>
  <si>
    <t>065A  :761358:00:------:--</t>
  </si>
  <si>
    <t>21:0975:000358</t>
  </si>
  <si>
    <t>21:0109:000304</t>
  </si>
  <si>
    <t>21:0109:000304:0001:0001:00</t>
  </si>
  <si>
    <t>065A  :761359:00:------:--</t>
  </si>
  <si>
    <t>21:0975:000359</t>
  </si>
  <si>
    <t>21:0109:000305</t>
  </si>
  <si>
    <t>21:0109:000305:0001:0001:00</t>
  </si>
  <si>
    <t>065A  :761360:00:------:--</t>
  </si>
  <si>
    <t>21:0975:000360</t>
  </si>
  <si>
    <t>21:0109:000306</t>
  </si>
  <si>
    <t>21:0109:000306:0001:0001:00</t>
  </si>
  <si>
    <t>46.8</t>
  </si>
  <si>
    <t>065A  :761361:80:761370:00</t>
  </si>
  <si>
    <t>21:0975:000361</t>
  </si>
  <si>
    <t>21:0109:000313</t>
  </si>
  <si>
    <t>21:0109:000313:0001:0001:02</t>
  </si>
  <si>
    <t>61.5</t>
  </si>
  <si>
    <t>065A  :761362:00:------:--</t>
  </si>
  <si>
    <t>21:0975:000362</t>
  </si>
  <si>
    <t>21:0109:000307</t>
  </si>
  <si>
    <t>21:0109:000307:0001:0001:00</t>
  </si>
  <si>
    <t>19.4</t>
  </si>
  <si>
    <t>59.9</t>
  </si>
  <si>
    <t>17.72</t>
  </si>
  <si>
    <t>065A  :761363:90:------:--</t>
  </si>
  <si>
    <t>21:0975:000363</t>
  </si>
  <si>
    <t>17.61</t>
  </si>
  <si>
    <t>065A  :761364:00:------:--</t>
  </si>
  <si>
    <t>21:0975:000364</t>
  </si>
  <si>
    <t>21:0109:000308</t>
  </si>
  <si>
    <t>21:0109:000308:0001:0001:00</t>
  </si>
  <si>
    <t>119</t>
  </si>
  <si>
    <t>126</t>
  </si>
  <si>
    <t>065A  :761365:00:------:--</t>
  </si>
  <si>
    <t>21:0975:000365</t>
  </si>
  <si>
    <t>21:0109:000309</t>
  </si>
  <si>
    <t>21:0109:000309:0001:0001:00</t>
  </si>
  <si>
    <t>48.2</t>
  </si>
  <si>
    <t>065A  :761366:10:------:--</t>
  </si>
  <si>
    <t>21:0975:000366</t>
  </si>
  <si>
    <t>21:0109:000310</t>
  </si>
  <si>
    <t>21:0109:000310:0001:0001:00</t>
  </si>
  <si>
    <t>14.1</t>
  </si>
  <si>
    <t>30.4</t>
  </si>
  <si>
    <t>63.4</t>
  </si>
  <si>
    <t>22.17</t>
  </si>
  <si>
    <t>065A  :761367:20:761366:10</t>
  </si>
  <si>
    <t>21:0975:000367</t>
  </si>
  <si>
    <t>21:0109:000310:0002:0001:00</t>
  </si>
  <si>
    <t>24.3</t>
  </si>
  <si>
    <t>065A  :761368:00:------:--</t>
  </si>
  <si>
    <t>21:0975:000368</t>
  </si>
  <si>
    <t>21:0109:000311</t>
  </si>
  <si>
    <t>21:0109:000311:0001:0001:00</t>
  </si>
  <si>
    <t>065A  :761369:00:------:--</t>
  </si>
  <si>
    <t>21:0975:000369</t>
  </si>
  <si>
    <t>21:0109:000312</t>
  </si>
  <si>
    <t>21:0109:000312:0001:0001:00</t>
  </si>
  <si>
    <t>12.36</t>
  </si>
  <si>
    <t>065A  :761370:00:------:--</t>
  </si>
  <si>
    <t>21:0975:000370</t>
  </si>
  <si>
    <t>21:0109:000313:0001:0001:01</t>
  </si>
  <si>
    <t>20.09</t>
  </si>
  <si>
    <t>065A  :761371:00:------:--</t>
  </si>
  <si>
    <t>21:0975:000371</t>
  </si>
  <si>
    <t>21:0109:000314</t>
  </si>
  <si>
    <t>21:0109:000314:0001:0001:00</t>
  </si>
  <si>
    <t>065A  :761372:00:------:--</t>
  </si>
  <si>
    <t>21:0975:000372</t>
  </si>
  <si>
    <t>21:0109:000315</t>
  </si>
  <si>
    <t>21:0109:000315:0001:0001:00</t>
  </si>
  <si>
    <t>46.4</t>
  </si>
  <si>
    <t>16.02</t>
  </si>
  <si>
    <t>065A  :761373:00:------:--</t>
  </si>
  <si>
    <t>21:0975:000373</t>
  </si>
  <si>
    <t>21:0109:000316</t>
  </si>
  <si>
    <t>21:0109:000316:0001:0001:00</t>
  </si>
  <si>
    <t>25.75</t>
  </si>
  <si>
    <t>065A  :761374:00:------:--</t>
  </si>
  <si>
    <t>21:0975:000374</t>
  </si>
  <si>
    <t>21:0109:000317</t>
  </si>
  <si>
    <t>21:0109:000317:0001:0001:00</t>
  </si>
  <si>
    <t>57.3</t>
  </si>
  <si>
    <t>76.6</t>
  </si>
  <si>
    <t>065A  :761375:00:------:--</t>
  </si>
  <si>
    <t>21:0975:000375</t>
  </si>
  <si>
    <t>21:0109:000318</t>
  </si>
  <si>
    <t>21:0109:000318:0001:0001:00</t>
  </si>
  <si>
    <t>065A  :761376:00:------:--</t>
  </si>
  <si>
    <t>21:0975:000376</t>
  </si>
  <si>
    <t>21:0109:000319</t>
  </si>
  <si>
    <t>21:0109:000319:0001:0001:00</t>
  </si>
  <si>
    <t>065A  :761377:00:------:--</t>
  </si>
  <si>
    <t>21:0975:000377</t>
  </si>
  <si>
    <t>21:0109:000320</t>
  </si>
  <si>
    <t>21:0109:000320:0001:0001:00</t>
  </si>
  <si>
    <t>26.95</t>
  </si>
  <si>
    <t>065A  :761378:00:------:--</t>
  </si>
  <si>
    <t>21:0975:000378</t>
  </si>
  <si>
    <t>21:0109:000321</t>
  </si>
  <si>
    <t>21:0109:000321:0001:0001:00</t>
  </si>
  <si>
    <t>21.44</t>
  </si>
  <si>
    <t>065A  :761379:00:------:--</t>
  </si>
  <si>
    <t>21:0975:000379</t>
  </si>
  <si>
    <t>21:0109:000322</t>
  </si>
  <si>
    <t>21:0109:000322:0001:0001:00</t>
  </si>
  <si>
    <t>41.6</t>
  </si>
  <si>
    <t>065A  :761380:00:------:--</t>
  </si>
  <si>
    <t>21:0975:000380</t>
  </si>
  <si>
    <t>21:0109:000323</t>
  </si>
  <si>
    <t>21:0109:000323:0001:0001:00</t>
  </si>
  <si>
    <t>065A  :761381:80:761384:00</t>
  </si>
  <si>
    <t>21:0975:000381</t>
  </si>
  <si>
    <t>21:0109:000325</t>
  </si>
  <si>
    <t>21:0109:000325:0001:0001:02</t>
  </si>
  <si>
    <t>10.12</t>
  </si>
  <si>
    <t>065A  :761382:90:------:--</t>
  </si>
  <si>
    <t>21:0975:000382</t>
  </si>
  <si>
    <t>13.78</t>
  </si>
  <si>
    <t>065A  :761383:00:------:--</t>
  </si>
  <si>
    <t>21:0975:000383</t>
  </si>
  <si>
    <t>21:0109:000324</t>
  </si>
  <si>
    <t>21:0109:000324:0001:0001:00</t>
  </si>
  <si>
    <t>065A  :761384:00:------:--</t>
  </si>
  <si>
    <t>21:0975:000384</t>
  </si>
  <si>
    <t>21:0109:000325:0001:0001:01</t>
  </si>
  <si>
    <t>065A  :761385:00:------:--</t>
  </si>
  <si>
    <t>21:0975:000385</t>
  </si>
  <si>
    <t>21:0109:000326</t>
  </si>
  <si>
    <t>21:0109:000326:0001:0001:00</t>
  </si>
  <si>
    <t>47.8</t>
  </si>
  <si>
    <t>85.4</t>
  </si>
  <si>
    <t>31.51</t>
  </si>
  <si>
    <t>065A  :761386:00:------:--</t>
  </si>
  <si>
    <t>21:0975:000386</t>
  </si>
  <si>
    <t>21:0109:000327</t>
  </si>
  <si>
    <t>21:0109:000327:0001:0001:00</t>
  </si>
  <si>
    <t>14.42</t>
  </si>
  <si>
    <t>065A  :761387:00:------:--</t>
  </si>
  <si>
    <t>21:0975:000387</t>
  </si>
  <si>
    <t>21:0109:000328</t>
  </si>
  <si>
    <t>21:0109:000328:0001:0001:00</t>
  </si>
  <si>
    <t>065A  :761388:10:------:--</t>
  </si>
  <si>
    <t>21:0975:000388</t>
  </si>
  <si>
    <t>21:0109:000329</t>
  </si>
  <si>
    <t>21:0109:000329:0001:0001:00</t>
  </si>
  <si>
    <t>065A  :761389:20:761388:10</t>
  </si>
  <si>
    <t>21:0975:000389</t>
  </si>
  <si>
    <t>21:0109:000329:0002:0001:00</t>
  </si>
  <si>
    <t>065A  :761390:00:------:--</t>
  </si>
  <si>
    <t>21:0975:000390</t>
  </si>
  <si>
    <t>21:0109:000330</t>
  </si>
  <si>
    <t>21:0109:000330:0001:0001:00</t>
  </si>
  <si>
    <t>065A  :761391:00:------:--</t>
  </si>
  <si>
    <t>21:0975:000391</t>
  </si>
  <si>
    <t>21:0109:000331</t>
  </si>
  <si>
    <t>21:0109:000331:0001:0001:00</t>
  </si>
  <si>
    <t>34.54</t>
  </si>
  <si>
    <t>065A  :761392:00:------:--</t>
  </si>
  <si>
    <t>21:0975:000392</t>
  </si>
  <si>
    <t>21:0109:000332</t>
  </si>
  <si>
    <t>21:0109:000332:0001:0001:00</t>
  </si>
  <si>
    <t>25.78</t>
  </si>
  <si>
    <t>065A  :761393:00:------:--</t>
  </si>
  <si>
    <t>21:0975:000393</t>
  </si>
  <si>
    <t>21:0109:000333</t>
  </si>
  <si>
    <t>21:0109:000333:0001:0001:00</t>
  </si>
  <si>
    <t>19.78</t>
  </si>
  <si>
    <t>065A  :761394:00:------:--</t>
  </si>
  <si>
    <t>21:0975:000394</t>
  </si>
  <si>
    <t>21:0109:000334</t>
  </si>
  <si>
    <t>21:0109:000334:0001:0001:00</t>
  </si>
  <si>
    <t>35.69</t>
  </si>
  <si>
    <t>065A  :761395:00:------:--</t>
  </si>
  <si>
    <t>21:0975:000395</t>
  </si>
  <si>
    <t>21:0109:000335</t>
  </si>
  <si>
    <t>21:0109:000335:0001:0001:00</t>
  </si>
  <si>
    <t>15.07</t>
  </si>
  <si>
    <t>065A  :761396:00:------:--</t>
  </si>
  <si>
    <t>21:0975:000396</t>
  </si>
  <si>
    <t>21:0109:000336</t>
  </si>
  <si>
    <t>21:0109:000336:0001:0001:00</t>
  </si>
  <si>
    <t>0.17</t>
  </si>
  <si>
    <t>15.45</t>
  </si>
  <si>
    <t>065A  :761397:00:------:--</t>
  </si>
  <si>
    <t>21:0975:000397</t>
  </si>
  <si>
    <t>21:0109:000337</t>
  </si>
  <si>
    <t>21:0109:000337:0001:0001:00</t>
  </si>
  <si>
    <t>065A  :761398:00:------:--</t>
  </si>
  <si>
    <t>21:0975:000398</t>
  </si>
  <si>
    <t>21:0109:000338</t>
  </si>
  <si>
    <t>21:0109:000338:0001:0001:00</t>
  </si>
  <si>
    <t>065A  :761399:00:------:--</t>
  </si>
  <si>
    <t>21:0975:000399</t>
  </si>
  <si>
    <t>21:0109:000339</t>
  </si>
  <si>
    <t>21:0109:000339:0001:0001:00</t>
  </si>
  <si>
    <t>17.01</t>
  </si>
  <si>
    <t>065A  :761400:00:------:--</t>
  </si>
  <si>
    <t>21:0975:000400</t>
  </si>
  <si>
    <t>21:0109:000340</t>
  </si>
  <si>
    <t>21:0109:000340:0001:0001:00</t>
  </si>
  <si>
    <t>065A  :761401:80:761412:00</t>
  </si>
  <si>
    <t>21:0975:000401</t>
  </si>
  <si>
    <t>21:0109:000350</t>
  </si>
  <si>
    <t>21:0109:000350:0001:0001:02</t>
  </si>
  <si>
    <t>11.81</t>
  </si>
  <si>
    <t>065A  :761402:00:------:--</t>
  </si>
  <si>
    <t>21:0975:000402</t>
  </si>
  <si>
    <t>21:0109:000341</t>
  </si>
  <si>
    <t>21:0109:000341:0001:0001:00</t>
  </si>
  <si>
    <t>59.3</t>
  </si>
  <si>
    <t>675</t>
  </si>
  <si>
    <t>332</t>
  </si>
  <si>
    <t>44.3</t>
  </si>
  <si>
    <t>18.25</t>
  </si>
  <si>
    <t>065A  :761403:00:------:--</t>
  </si>
  <si>
    <t>21:0975:000403</t>
  </si>
  <si>
    <t>21:0109:000342</t>
  </si>
  <si>
    <t>21:0109:000342:0001:0001:00</t>
  </si>
  <si>
    <t>25.58</t>
  </si>
  <si>
    <t>065A  :761404:00:------:--</t>
  </si>
  <si>
    <t>21:0975:000404</t>
  </si>
  <si>
    <t>21:0109:000343</t>
  </si>
  <si>
    <t>21:0109:000343:0001:0001:00</t>
  </si>
  <si>
    <t>065A  :761405:00:------:--</t>
  </si>
  <si>
    <t>21:0975:000405</t>
  </si>
  <si>
    <t>21:0109:000344</t>
  </si>
  <si>
    <t>21:0109:000344:0001:0001:00</t>
  </si>
  <si>
    <t>16.55</t>
  </si>
  <si>
    <t>065A  :761406:00:------:--</t>
  </si>
  <si>
    <t>21:0975:000406</t>
  </si>
  <si>
    <t>21:0109:000345</t>
  </si>
  <si>
    <t>21:0109:000345:0001:0001:00</t>
  </si>
  <si>
    <t>17.55</t>
  </si>
  <si>
    <t>065A  :761407:90:------:--</t>
  </si>
  <si>
    <t>21:0975:000407</t>
  </si>
  <si>
    <t>2.43</t>
  </si>
  <si>
    <t>065A  :761408:00:------:--</t>
  </si>
  <si>
    <t>21:0975:000408</t>
  </si>
  <si>
    <t>21:0109:000346</t>
  </si>
  <si>
    <t>21:0109:000346:0001:0001:00</t>
  </si>
  <si>
    <t>14.98</t>
  </si>
  <si>
    <t>065A  :761409:00:------:--</t>
  </si>
  <si>
    <t>21:0975:000409</t>
  </si>
  <si>
    <t>21:0109:000347</t>
  </si>
  <si>
    <t>21:0109:000347:0001:0001:00</t>
  </si>
  <si>
    <t>43.63</t>
  </si>
  <si>
    <t>065A  :761410:00:------:--</t>
  </si>
  <si>
    <t>21:0975:000410</t>
  </si>
  <si>
    <t>21:0109:000348</t>
  </si>
  <si>
    <t>21:0109:000348:0001:0001:00</t>
  </si>
  <si>
    <t>14.11</t>
  </si>
  <si>
    <t>065A  :761411:00:------:--</t>
  </si>
  <si>
    <t>21:0975:000411</t>
  </si>
  <si>
    <t>21:0109:000349</t>
  </si>
  <si>
    <t>21:0109:000349:0001:0001:00</t>
  </si>
  <si>
    <t>065A  :761412:00:------:--</t>
  </si>
  <si>
    <t>21:0975:000412</t>
  </si>
  <si>
    <t>21:0109:000350:0001:0001:01</t>
  </si>
  <si>
    <t>14.07</t>
  </si>
  <si>
    <t>065A  :761413:10:------:--</t>
  </si>
  <si>
    <t>21:0975:000413</t>
  </si>
  <si>
    <t>21:0109:000351</t>
  </si>
  <si>
    <t>21:0109:000351:0001:0001:00</t>
  </si>
  <si>
    <t>30.03</t>
  </si>
  <si>
    <t>065A  :761414:20:761413:10</t>
  </si>
  <si>
    <t>21:0975:000414</t>
  </si>
  <si>
    <t>21:0109:000351:0002:0001:00</t>
  </si>
  <si>
    <t>27.24</t>
  </si>
  <si>
    <t>065A  :761415:00:------:--</t>
  </si>
  <si>
    <t>21:0975:000415</t>
  </si>
  <si>
    <t>21:0109:000352</t>
  </si>
  <si>
    <t>21:0109:000352:0001:0001:00</t>
  </si>
  <si>
    <t>065A  :761416:00:------:--</t>
  </si>
  <si>
    <t>21:0975:000416</t>
  </si>
  <si>
    <t>21:0109:000353</t>
  </si>
  <si>
    <t>21:0109:000353:0001:0001:00</t>
  </si>
  <si>
    <t>22.39</t>
  </si>
  <si>
    <t>065A  :761417:00:------:--</t>
  </si>
  <si>
    <t>21:0975:000417</t>
  </si>
  <si>
    <t>21:0109:000354</t>
  </si>
  <si>
    <t>21:0109:000354:0001:0001:00</t>
  </si>
  <si>
    <t>0.09</t>
  </si>
  <si>
    <t>14.44</t>
  </si>
  <si>
    <t>065A  :761418:00:------:--</t>
  </si>
  <si>
    <t>21:0975:000418</t>
  </si>
  <si>
    <t>21:0109:000355</t>
  </si>
  <si>
    <t>21:0109:000355:0001:0001:00</t>
  </si>
  <si>
    <t>34.96</t>
  </si>
  <si>
    <t>065A  :761419:00:------:--</t>
  </si>
  <si>
    <t>21:0975:000419</t>
  </si>
  <si>
    <t>21:0109:000356</t>
  </si>
  <si>
    <t>21:0109:000356:0001:0001:00</t>
  </si>
  <si>
    <t>065A  :761420:00:------:--</t>
  </si>
  <si>
    <t>21:0975:000420</t>
  </si>
  <si>
    <t>21:0109:000357</t>
  </si>
  <si>
    <t>21:0109:000357:0001:0001:00</t>
  </si>
  <si>
    <t>065A  :761421:80:761433:10</t>
  </si>
  <si>
    <t>21:0975:000421</t>
  </si>
  <si>
    <t>21:0109:000368</t>
  </si>
  <si>
    <t>21:0109:000368:0001:0001:02</t>
  </si>
  <si>
    <t>065A  :761422:00:------:--</t>
  </si>
  <si>
    <t>21:0975:000422</t>
  </si>
  <si>
    <t>21:0109:000358</t>
  </si>
  <si>
    <t>21:0109:000358:0001:0001:00</t>
  </si>
  <si>
    <t>31.7</t>
  </si>
  <si>
    <t>065A  :761423:00:------:--</t>
  </si>
  <si>
    <t>21:0975:000423</t>
  </si>
  <si>
    <t>21:0109:000359</t>
  </si>
  <si>
    <t>21:0109:000359:0001:0001:00</t>
  </si>
  <si>
    <t>37.61</t>
  </si>
  <si>
    <t>065A  :761424:00:------:--</t>
  </si>
  <si>
    <t>21:0975:000424</t>
  </si>
  <si>
    <t>21:0109:000360</t>
  </si>
  <si>
    <t>21:0109:000360:0001:0001:00</t>
  </si>
  <si>
    <t>065A  :761425:90:------:--</t>
  </si>
  <si>
    <t>21:0975:000425</t>
  </si>
  <si>
    <t>9.36</t>
  </si>
  <si>
    <t>065A  :761426:00:------:--</t>
  </si>
  <si>
    <t>21:0975:000426</t>
  </si>
  <si>
    <t>21:0109:000361</t>
  </si>
  <si>
    <t>21:0109:000361:0001:0001:00</t>
  </si>
  <si>
    <t>25.9</t>
  </si>
  <si>
    <t>065A  :761427:00:------:--</t>
  </si>
  <si>
    <t>21:0975:000427</t>
  </si>
  <si>
    <t>21:0109:000362</t>
  </si>
  <si>
    <t>21:0109:000362:0001:0001:00</t>
  </si>
  <si>
    <t>49.11</t>
  </si>
  <si>
    <t>065A  :761428:00:------:--</t>
  </si>
  <si>
    <t>21:0975:000428</t>
  </si>
  <si>
    <t>21:0109:000363</t>
  </si>
  <si>
    <t>21:0109:000363:0001:0001:00</t>
  </si>
  <si>
    <t>065A  :761429:00:------:--</t>
  </si>
  <si>
    <t>21:0975:000429</t>
  </si>
  <si>
    <t>21:0109:000364</t>
  </si>
  <si>
    <t>21:0109:000364:0001:0001:00</t>
  </si>
  <si>
    <t>18.26</t>
  </si>
  <si>
    <t>065A  :761430:00:------:--</t>
  </si>
  <si>
    <t>21:0975:000430</t>
  </si>
  <si>
    <t>21:0109:000365</t>
  </si>
  <si>
    <t>21:0109:000365:0001:0001:00</t>
  </si>
  <si>
    <t>57.5</t>
  </si>
  <si>
    <t>39.43</t>
  </si>
  <si>
    <t>065A  :761431:00:------:--</t>
  </si>
  <si>
    <t>21:0975:000431</t>
  </si>
  <si>
    <t>21:0109:000366</t>
  </si>
  <si>
    <t>21:0109:000366:0001:0001:00</t>
  </si>
  <si>
    <t>19.58</t>
  </si>
  <si>
    <t>065A  :761432:00:------:--</t>
  </si>
  <si>
    <t>21:0975:000432</t>
  </si>
  <si>
    <t>21:0109:000367</t>
  </si>
  <si>
    <t>21:0109:000367:0001:0001:00</t>
  </si>
  <si>
    <t>55.7</t>
  </si>
  <si>
    <t>065A  :761433:10:------:--</t>
  </si>
  <si>
    <t>21:0975:000433</t>
  </si>
  <si>
    <t>21:0109:000368:0001:0001:01</t>
  </si>
  <si>
    <t>065A  :761434:20:761433:10</t>
  </si>
  <si>
    <t>21:0975:000434</t>
  </si>
  <si>
    <t>21:0109:000368:0002:0001:00</t>
  </si>
  <si>
    <t>23.72</t>
  </si>
  <si>
    <t>065A  :761435:00:------:--</t>
  </si>
  <si>
    <t>21:0975:000435</t>
  </si>
  <si>
    <t>21:0109:000369</t>
  </si>
  <si>
    <t>21:0109:000369:0001:0001:00</t>
  </si>
  <si>
    <t>44.5</t>
  </si>
  <si>
    <t>29.44</t>
  </si>
  <si>
    <t>065A  :761436:00:------:--</t>
  </si>
  <si>
    <t>21:0975:000436</t>
  </si>
  <si>
    <t>21:0109:000370</t>
  </si>
  <si>
    <t>21:0109:000370:0001:0001:00</t>
  </si>
  <si>
    <t>065A  :761437:00:------:--</t>
  </si>
  <si>
    <t>21:0975:000437</t>
  </si>
  <si>
    <t>21:0109:000371</t>
  </si>
  <si>
    <t>21:0109:000371:0001:0001:00</t>
  </si>
  <si>
    <t>065A  :761438:00:------:--</t>
  </si>
  <si>
    <t>21:0975:000438</t>
  </si>
  <si>
    <t>21:0109:000372</t>
  </si>
  <si>
    <t>21:0109:000372:0001:0001:00</t>
  </si>
  <si>
    <t>065A  :761439:00:------:--</t>
  </si>
  <si>
    <t>21:0975:000439</t>
  </si>
  <si>
    <t>21:0109:000373</t>
  </si>
  <si>
    <t>21:0109:000373:0001:0001:00</t>
  </si>
  <si>
    <t>28.85</t>
  </si>
  <si>
    <t>065A  :761440:00:------:--</t>
  </si>
  <si>
    <t>21:0975:000440</t>
  </si>
  <si>
    <t>21:0109:000374</t>
  </si>
  <si>
    <t>21:0109:000374:0001:0001:00</t>
  </si>
  <si>
    <t>27.39</t>
  </si>
  <si>
    <t>065A  :761441:80:761459:00</t>
  </si>
  <si>
    <t>21:0975:000441</t>
  </si>
  <si>
    <t>21:0109:000390</t>
  </si>
  <si>
    <t>21:0109:000390:0001:0001:02</t>
  </si>
  <si>
    <t>10.46</t>
  </si>
  <si>
    <t>065A  :761442:00:------:--</t>
  </si>
  <si>
    <t>21:0975:000442</t>
  </si>
  <si>
    <t>21:0109:000375</t>
  </si>
  <si>
    <t>21:0109:000375:0001:0001:00</t>
  </si>
  <si>
    <t>065A  :761443:90:------:--</t>
  </si>
  <si>
    <t>21:0975:000443</t>
  </si>
  <si>
    <t>17.21</t>
  </si>
  <si>
    <t>065A  :761444:00:------:--</t>
  </si>
  <si>
    <t>21:0975:000444</t>
  </si>
  <si>
    <t>21:0109:000376</t>
  </si>
  <si>
    <t>21:0109:000376:0001:0001:00</t>
  </si>
  <si>
    <t>50.9</t>
  </si>
  <si>
    <t>065A  :761445:00:------:--</t>
  </si>
  <si>
    <t>21:0975:000445</t>
  </si>
  <si>
    <t>21:0109:000377</t>
  </si>
  <si>
    <t>21:0109:000377:0001:0001:00</t>
  </si>
  <si>
    <t>54.2</t>
  </si>
  <si>
    <t>065A  :761446:00:------:--</t>
  </si>
  <si>
    <t>21:0975:000446</t>
  </si>
  <si>
    <t>21:0109:000378</t>
  </si>
  <si>
    <t>21:0109:000378:0001:0001:00</t>
  </si>
  <si>
    <t>065A  :761447:10:------:--</t>
  </si>
  <si>
    <t>21:0975:000447</t>
  </si>
  <si>
    <t>21:0109:000379</t>
  </si>
  <si>
    <t>21:0109:000379:0001:0001:00</t>
  </si>
  <si>
    <t>30.25</t>
  </si>
  <si>
    <t>065A  :761448:20:761447:10</t>
  </si>
  <si>
    <t>21:0975:000448</t>
  </si>
  <si>
    <t>21:0109:000379:0002:0001:00</t>
  </si>
  <si>
    <t>37.9</t>
  </si>
  <si>
    <t>32.64</t>
  </si>
  <si>
    <t>065A  :761449:00:------:--</t>
  </si>
  <si>
    <t>21:0975:000449</t>
  </si>
  <si>
    <t>21:0109:000380</t>
  </si>
  <si>
    <t>21:0109:000380:0001:0001:00</t>
  </si>
  <si>
    <t>23.27</t>
  </si>
  <si>
    <t>065A  :761450:00:------:--</t>
  </si>
  <si>
    <t>21:0975:000450</t>
  </si>
  <si>
    <t>21:0109:000381</t>
  </si>
  <si>
    <t>21:0109:000381:0001:0001:00</t>
  </si>
  <si>
    <t>065A  :761451:00:------:--</t>
  </si>
  <si>
    <t>21:0975:000451</t>
  </si>
  <si>
    <t>21:0109:000382</t>
  </si>
  <si>
    <t>21:0109:000382:0001:0001:00</t>
  </si>
  <si>
    <t>90.3</t>
  </si>
  <si>
    <t>16.42</t>
  </si>
  <si>
    <t>065A  :761452:00:------:--</t>
  </si>
  <si>
    <t>21:0975:000452</t>
  </si>
  <si>
    <t>21:0109:000383</t>
  </si>
  <si>
    <t>21:0109:000383:0001:0001:00</t>
  </si>
  <si>
    <t>&lt;43</t>
  </si>
  <si>
    <t>304</t>
  </si>
  <si>
    <t>065A  :761453:00:------:--</t>
  </si>
  <si>
    <t>21:0975:000453</t>
  </si>
  <si>
    <t>21:0109:000384</t>
  </si>
  <si>
    <t>21:0109:000384:0001:0001:00</t>
  </si>
  <si>
    <t>065A  :761454:00:------:--</t>
  </si>
  <si>
    <t>21:0975:000454</t>
  </si>
  <si>
    <t>21:0109:000385</t>
  </si>
  <si>
    <t>21:0109:000385:0001:0001:00</t>
  </si>
  <si>
    <t>78.4</t>
  </si>
  <si>
    <t>26.52</t>
  </si>
  <si>
    <t>065A  :761455:00:------:--</t>
  </si>
  <si>
    <t>21:0975:000455</t>
  </si>
  <si>
    <t>21:0109:000386</t>
  </si>
  <si>
    <t>21:0109:000386:0001:0001:00</t>
  </si>
  <si>
    <t>72.6</t>
  </si>
  <si>
    <t>065A  :761456:00:------:--</t>
  </si>
  <si>
    <t>21:0975:000456</t>
  </si>
  <si>
    <t>21:0109:000387</t>
  </si>
  <si>
    <t>21:0109:000387:0001:0001:00</t>
  </si>
  <si>
    <t>&lt;34</t>
  </si>
  <si>
    <t>17.38</t>
  </si>
  <si>
    <t>065A  :761457:00:------:--</t>
  </si>
  <si>
    <t>21:0975:000457</t>
  </si>
  <si>
    <t>21:0109:000388</t>
  </si>
  <si>
    <t>21:0109:000388:0001:0001:00</t>
  </si>
  <si>
    <t>065A  :761458:00:------:--</t>
  </si>
  <si>
    <t>21:0975:000458</t>
  </si>
  <si>
    <t>21:0109:000389</t>
  </si>
  <si>
    <t>21:0109:000389:0001:0001:01</t>
  </si>
  <si>
    <t>39.3</t>
  </si>
  <si>
    <t>13.66</t>
  </si>
  <si>
    <t>065A  :761459:00:------:--</t>
  </si>
  <si>
    <t>21:0975:000459</t>
  </si>
  <si>
    <t>21:0109:000390:0001:0001:00</t>
  </si>
  <si>
    <t>&lt;1.6</t>
  </si>
  <si>
    <t>&lt;6</t>
  </si>
  <si>
    <t>&lt;13</t>
  </si>
  <si>
    <t>&lt;53</t>
  </si>
  <si>
    <t>73.2</t>
  </si>
  <si>
    <t>&lt;420</t>
  </si>
  <si>
    <t>6.61</t>
  </si>
  <si>
    <t>065A  :761460:00:------:--</t>
  </si>
  <si>
    <t>21:0975:000460</t>
  </si>
  <si>
    <t>21:0109:000391</t>
  </si>
  <si>
    <t>21:0109:000391:0001:0001:00</t>
  </si>
  <si>
    <t>065A  :761461:80:761465:20</t>
  </si>
  <si>
    <t>21:0975:000461</t>
  </si>
  <si>
    <t>21:0109:000393</t>
  </si>
  <si>
    <t>21:0109:000393:0002:0001:02</t>
  </si>
  <si>
    <t>&lt;26</t>
  </si>
  <si>
    <t>065A  :761462:00:------:--</t>
  </si>
  <si>
    <t>21:0975:000462</t>
  </si>
  <si>
    <t>21:0109:000392</t>
  </si>
  <si>
    <t>21:0109:000392:0001:0001:00</t>
  </si>
  <si>
    <t>10.49</t>
  </si>
  <si>
    <t>065A  :761463:90:------:--</t>
  </si>
  <si>
    <t>21:0975:000463</t>
  </si>
  <si>
    <t>16.93</t>
  </si>
  <si>
    <t>065A  :761464:10:------:--</t>
  </si>
  <si>
    <t>21:0975:000464</t>
  </si>
  <si>
    <t>21:0109:000393:0001:0001:00</t>
  </si>
  <si>
    <t>065A  :761465:20:761464:10</t>
  </si>
  <si>
    <t>21:0975:000465</t>
  </si>
  <si>
    <t>21:0109:000393:0002:0001:01</t>
  </si>
  <si>
    <t>123</t>
  </si>
  <si>
    <t>11.88</t>
  </si>
  <si>
    <t>065A  :761466:00:------:--</t>
  </si>
  <si>
    <t>21:0975:000466</t>
  </si>
  <si>
    <t>21:0109:000394</t>
  </si>
  <si>
    <t>21:0109:000394:0001:0001:00</t>
  </si>
  <si>
    <t>86.6</t>
  </si>
  <si>
    <t>23.48</t>
  </si>
  <si>
    <t>065A  :761467:00:------:--</t>
  </si>
  <si>
    <t>21:0975:000467</t>
  </si>
  <si>
    <t>21:0109:000395</t>
  </si>
  <si>
    <t>21:0109:000395:0001:0001:00</t>
  </si>
  <si>
    <t>38.52</t>
  </si>
  <si>
    <t>065A  :761468:00:------:--</t>
  </si>
  <si>
    <t>21:0975:000468</t>
  </si>
  <si>
    <t>21:0109:000396</t>
  </si>
  <si>
    <t>21:0109:000396:0001:0001:00</t>
  </si>
  <si>
    <t>065A  :761469:00:------:--</t>
  </si>
  <si>
    <t>21:0975:000469</t>
  </si>
  <si>
    <t>21:0109:000397</t>
  </si>
  <si>
    <t>21:0109:000397:0001:0001:00</t>
  </si>
  <si>
    <t>44.9</t>
  </si>
  <si>
    <t>23.71</t>
  </si>
  <si>
    <t>065A  :761470:00:------:--</t>
  </si>
  <si>
    <t>21:0975:000470</t>
  </si>
  <si>
    <t>21:0109:000398</t>
  </si>
  <si>
    <t>21:0109:000398:0001:0001:00</t>
  </si>
  <si>
    <t>50.2</t>
  </si>
  <si>
    <t>24.89</t>
  </si>
  <si>
    <t>065A  :761471:00:------:--</t>
  </si>
  <si>
    <t>21:0975:000471</t>
  </si>
  <si>
    <t>21:0109:000399</t>
  </si>
  <si>
    <t>21:0109:000399:0001:0001:00</t>
  </si>
  <si>
    <t>26.5</t>
  </si>
  <si>
    <t>27.34</t>
  </si>
  <si>
    <t>065A  :761472:00:------:--</t>
  </si>
  <si>
    <t>21:0975:000472</t>
  </si>
  <si>
    <t>21:0109:000400</t>
  </si>
  <si>
    <t>21:0109:000400:0001:0001:00</t>
  </si>
  <si>
    <t>065A  :761473:00:------:--</t>
  </si>
  <si>
    <t>21:0975:000473</t>
  </si>
  <si>
    <t>21:0109:000401</t>
  </si>
  <si>
    <t>21:0109:000401:0001:0001:00</t>
  </si>
  <si>
    <t>18.73</t>
  </si>
  <si>
    <t>065A  :761474:00:------:--</t>
  </si>
  <si>
    <t>21:0975:000474</t>
  </si>
  <si>
    <t>21:0109:000402</t>
  </si>
  <si>
    <t>21:0109:000402:0001:0001:00</t>
  </si>
  <si>
    <t>81.1</t>
  </si>
  <si>
    <t>16.37</t>
  </si>
  <si>
    <t>065A  :761475:00:------:--</t>
  </si>
  <si>
    <t>21:0975:000475</t>
  </si>
  <si>
    <t>21:0109:000403</t>
  </si>
  <si>
    <t>21:0109:000403:0001:0001:00</t>
  </si>
  <si>
    <t>162</t>
  </si>
  <si>
    <t>13.88</t>
  </si>
  <si>
    <t>065A  :761476:00:------:--</t>
  </si>
  <si>
    <t>21:0975:000476</t>
  </si>
  <si>
    <t>21:0109:000404</t>
  </si>
  <si>
    <t>21:0109:000404:0001:0001:00</t>
  </si>
  <si>
    <t>17.94</t>
  </si>
  <si>
    <t>065A  :761477:00:------:--</t>
  </si>
  <si>
    <t>21:0975:000477</t>
  </si>
  <si>
    <t>21:0109:000405</t>
  </si>
  <si>
    <t>21:0109:000405:0001:0001:00</t>
  </si>
  <si>
    <t>40.1</t>
  </si>
  <si>
    <t>26.53</t>
  </si>
  <si>
    <t>065A  :761478:00:------:--</t>
  </si>
  <si>
    <t>21:0975:000478</t>
  </si>
  <si>
    <t>21:0109:000406</t>
  </si>
  <si>
    <t>21:0109:000406:0001:0001:00</t>
  </si>
  <si>
    <t>124</t>
  </si>
  <si>
    <t>19.38</t>
  </si>
  <si>
    <t>065A  :761479:00:------:--</t>
  </si>
  <si>
    <t>21:0975:000479</t>
  </si>
  <si>
    <t>21:0109:000407</t>
  </si>
  <si>
    <t>21:0109:000407:0001:0001:00</t>
  </si>
  <si>
    <t>45.9</t>
  </si>
  <si>
    <t>065A  :761480:00:------:--</t>
  </si>
  <si>
    <t>21:0975:000480</t>
  </si>
  <si>
    <t>21:0109:000408</t>
  </si>
  <si>
    <t>21:0109:000408:0001:0001:00</t>
  </si>
  <si>
    <t>105</t>
  </si>
  <si>
    <t>28.02</t>
  </si>
  <si>
    <t>065A  :761481:80:761490:00</t>
  </si>
  <si>
    <t>21:0975:000481</t>
  </si>
  <si>
    <t>21:0109:000416</t>
  </si>
  <si>
    <t>21:0109:000416:0001:0001:02</t>
  </si>
  <si>
    <t>065A  :761482:00:------:--</t>
  </si>
  <si>
    <t>21:0975:000482</t>
  </si>
  <si>
    <t>21:0109:000409</t>
  </si>
  <si>
    <t>21:0109:000409:0001:0001:00</t>
  </si>
  <si>
    <t>25.37</t>
  </si>
  <si>
    <t>065A  :761483:00:------:--</t>
  </si>
  <si>
    <t>21:0975:000483</t>
  </si>
  <si>
    <t>21:0109:000410</t>
  </si>
  <si>
    <t>21:0109:000410:0001:0001:00</t>
  </si>
  <si>
    <t>17.79</t>
  </si>
  <si>
    <t>065A  :761484:10:------:--</t>
  </si>
  <si>
    <t>21:0975:000484</t>
  </si>
  <si>
    <t>21:0109:000411</t>
  </si>
  <si>
    <t>21:0109:000411:0001:0001:00</t>
  </si>
  <si>
    <t>71.3</t>
  </si>
  <si>
    <t>065A  :761485:20:761484:10</t>
  </si>
  <si>
    <t>21:0975:000485</t>
  </si>
  <si>
    <t>21:0109:000411:0002:0001:00</t>
  </si>
  <si>
    <t>21.62</t>
  </si>
  <si>
    <t>065A  :761486:00:------:--</t>
  </si>
  <si>
    <t>21:0975:000486</t>
  </si>
  <si>
    <t>21:0109:000412</t>
  </si>
  <si>
    <t>21:0109:000412:0001:0001:00</t>
  </si>
  <si>
    <t>065A  :761487:00:------:--</t>
  </si>
  <si>
    <t>21:0975:000487</t>
  </si>
  <si>
    <t>21:0109:000413</t>
  </si>
  <si>
    <t>21:0109:000413:0001:0001:00</t>
  </si>
  <si>
    <t>58.6</t>
  </si>
  <si>
    <t>20.21</t>
  </si>
  <si>
    <t>065A  :761488:00:------:--</t>
  </si>
  <si>
    <t>21:0975:000488</t>
  </si>
  <si>
    <t>21:0109:000414</t>
  </si>
  <si>
    <t>21:0109:000414:0001:0001:00</t>
  </si>
  <si>
    <t>065A  :761489:00:------:--</t>
  </si>
  <si>
    <t>21:0975:000489</t>
  </si>
  <si>
    <t>21:0109:000415</t>
  </si>
  <si>
    <t>21:0109:000415:0001:0001:00</t>
  </si>
  <si>
    <t>28.58</t>
  </si>
  <si>
    <t>065A  :761490:00:------:--</t>
  </si>
  <si>
    <t>21:0975:000490</t>
  </si>
  <si>
    <t>21:0109:000416:0001:0001:01</t>
  </si>
  <si>
    <t>065A  :761491:00:------:--</t>
  </si>
  <si>
    <t>21:0975:000491</t>
  </si>
  <si>
    <t>21:0109:000417</t>
  </si>
  <si>
    <t>21:0109:000417:0001:0001:00</t>
  </si>
  <si>
    <t>065A  :761492:00:------:--</t>
  </si>
  <si>
    <t>21:0975:000492</t>
  </si>
  <si>
    <t>21:0109:000418</t>
  </si>
  <si>
    <t>21:0109:000418:0001:0001:00</t>
  </si>
  <si>
    <t>065A  :761493:00:------:--</t>
  </si>
  <si>
    <t>21:0975:000493</t>
  </si>
  <si>
    <t>21:0109:000419</t>
  </si>
  <si>
    <t>21:0109:000419:0001:0001:00</t>
  </si>
  <si>
    <t>17.89</t>
  </si>
  <si>
    <t>065A  :761494:00:------:--</t>
  </si>
  <si>
    <t>21:0975:000494</t>
  </si>
  <si>
    <t>21:0109:000420</t>
  </si>
  <si>
    <t>21:0109:000420:0001:0001:00</t>
  </si>
  <si>
    <t>61.7</t>
  </si>
  <si>
    <t>32.9</t>
  </si>
  <si>
    <t>065A  :761495:00:------:--</t>
  </si>
  <si>
    <t>21:0975:000495</t>
  </si>
  <si>
    <t>21:0109:000421</t>
  </si>
  <si>
    <t>21:0109:000421:0001:0001:00</t>
  </si>
  <si>
    <t>102</t>
  </si>
  <si>
    <t>065A  :761496:00:------:--</t>
  </si>
  <si>
    <t>21:0975:000496</t>
  </si>
  <si>
    <t>21:0109:000422</t>
  </si>
  <si>
    <t>21:0109:000422:0001:0001:00</t>
  </si>
  <si>
    <t>065A  :761497:00:------:--</t>
  </si>
  <si>
    <t>21:0975:000497</t>
  </si>
  <si>
    <t>21:0109:000423</t>
  </si>
  <si>
    <t>21:0109:000423:0001:0001:00</t>
  </si>
  <si>
    <t>065A  :761498:00:------:--</t>
  </si>
  <si>
    <t>21:0975:000498</t>
  </si>
  <si>
    <t>21:0109:000424</t>
  </si>
  <si>
    <t>21:0109:000424:0001:0001:00</t>
  </si>
  <si>
    <t>065A  :761499:90:------:--</t>
  </si>
  <si>
    <t>21:0975:000499</t>
  </si>
  <si>
    <t>15.02</t>
  </si>
  <si>
    <t>065A  :761500:00:------:--</t>
  </si>
  <si>
    <t>21:0975:000500</t>
  </si>
  <si>
    <t>21:0109:000425</t>
  </si>
  <si>
    <t>21:0109:000425:0001:0001:00</t>
  </si>
  <si>
    <t>065A  :761501:80:761515:00</t>
  </si>
  <si>
    <t>21:0975:000501</t>
  </si>
  <si>
    <t>21:0109:000437</t>
  </si>
  <si>
    <t>21:0109:000437:0001:0001:02</t>
  </si>
  <si>
    <t>065A  :761502:00:------:--</t>
  </si>
  <si>
    <t>21:0975:000502</t>
  </si>
  <si>
    <t>21:0109:000426</t>
  </si>
  <si>
    <t>21:0109:000426:0001:0001:00</t>
  </si>
  <si>
    <t>065A  :761503:00:------:--</t>
  </si>
  <si>
    <t>21:0975:000503</t>
  </si>
  <si>
    <t>21:0109:000427</t>
  </si>
  <si>
    <t>21:0109:000427:0001:0001:00</t>
  </si>
  <si>
    <t>29.86</t>
  </si>
  <si>
    <t>065A  :761504:00:------:--</t>
  </si>
  <si>
    <t>21:0975:000504</t>
  </si>
  <si>
    <t>21:0109:000428</t>
  </si>
  <si>
    <t>21:0109:000428:0001:0001:00</t>
  </si>
  <si>
    <t>24.68</t>
  </si>
  <si>
    <t>065A  :761505:00:------:--</t>
  </si>
  <si>
    <t>21:0975:000505</t>
  </si>
  <si>
    <t>21:0109:000429</t>
  </si>
  <si>
    <t>21:0109:000429:0001:0001:00</t>
  </si>
  <si>
    <t>22.11</t>
  </si>
  <si>
    <t>065A  :761506:10:------:--</t>
  </si>
  <si>
    <t>21:0975:000506</t>
  </si>
  <si>
    <t>21:0109:000430</t>
  </si>
  <si>
    <t>21:0109:000430:0001:0001:00</t>
  </si>
  <si>
    <t>72.3</t>
  </si>
  <si>
    <t>065A  :761507:20:761506:10</t>
  </si>
  <si>
    <t>21:0975:000507</t>
  </si>
  <si>
    <t>21:0109:000430:0002:0001:00</t>
  </si>
  <si>
    <t>065A  :761508:00:------:--</t>
  </si>
  <si>
    <t>21:0975:000508</t>
  </si>
  <si>
    <t>21:0109:000431</t>
  </si>
  <si>
    <t>21:0109:000431:0001:0001:00</t>
  </si>
  <si>
    <t>0.38</t>
  </si>
  <si>
    <t>15.87</t>
  </si>
  <si>
    <t>065A  :761509:00:------:--</t>
  </si>
  <si>
    <t>21:0975:000509</t>
  </si>
  <si>
    <t>21:0109:000432</t>
  </si>
  <si>
    <t>21:0109:000432:0001:0001:00</t>
  </si>
  <si>
    <t>14.21</t>
  </si>
  <si>
    <t>065A  :761510:90:------:--</t>
  </si>
  <si>
    <t>21:0975:000510</t>
  </si>
  <si>
    <t>4600</t>
  </si>
  <si>
    <t>13.38</t>
  </si>
  <si>
    <t>065A  :761511:00:------:--</t>
  </si>
  <si>
    <t>21:0975:000511</t>
  </si>
  <si>
    <t>21:0109:000433</t>
  </si>
  <si>
    <t>21:0109:000433:0001:0001:00</t>
  </si>
  <si>
    <t>32.78</t>
  </si>
  <si>
    <t>065A  :761512:00:------:--</t>
  </si>
  <si>
    <t>21:0975:000512</t>
  </si>
  <si>
    <t>21:0109:000434</t>
  </si>
  <si>
    <t>21:0109:000434:0001:0001:00</t>
  </si>
  <si>
    <t>13.54</t>
  </si>
  <si>
    <t>065A  :761513:00:------:--</t>
  </si>
  <si>
    <t>21:0975:000513</t>
  </si>
  <si>
    <t>21:0109:000435</t>
  </si>
  <si>
    <t>21:0109:000435:0001:0001:00</t>
  </si>
  <si>
    <t>73.5</t>
  </si>
  <si>
    <t>14.23</t>
  </si>
  <si>
    <t>065A  :761514:00:------:--</t>
  </si>
  <si>
    <t>21:0975:000514</t>
  </si>
  <si>
    <t>21:0109:000436</t>
  </si>
  <si>
    <t>21:0109:000436:0001:0001:00</t>
  </si>
  <si>
    <t>065A  :761515:00:------:--</t>
  </si>
  <si>
    <t>21:0975:000515</t>
  </si>
  <si>
    <t>21:0109:000437:0001:0001:01</t>
  </si>
  <si>
    <t>065A  :761516:00:------:--</t>
  </si>
  <si>
    <t>21:0975:000516</t>
  </si>
  <si>
    <t>21:0109:000438</t>
  </si>
  <si>
    <t>21:0109:000438:0001:0001:00</t>
  </si>
  <si>
    <t>065A  :761517:00:------:--</t>
  </si>
  <si>
    <t>21:0975:000517</t>
  </si>
  <si>
    <t>21:0109:000439</t>
  </si>
  <si>
    <t>21:0109:000439:0001:0001:00</t>
  </si>
  <si>
    <t>15.26</t>
  </si>
  <si>
    <t>065A  :761518:00:------:--</t>
  </si>
  <si>
    <t>21:0975:000518</t>
  </si>
  <si>
    <t>21:0109:000440</t>
  </si>
  <si>
    <t>21:0109:000440:0001:0001:00</t>
  </si>
  <si>
    <t>23.59</t>
  </si>
  <si>
    <t>065A  :761519:00:------:--</t>
  </si>
  <si>
    <t>21:0975:000519</t>
  </si>
  <si>
    <t>21:0109:000441</t>
  </si>
  <si>
    <t>21:0109:000441:0001:0001:00</t>
  </si>
  <si>
    <t>065A  :761520:00:------:--</t>
  </si>
  <si>
    <t>21:0975:000520</t>
  </si>
  <si>
    <t>21:0109:000442</t>
  </si>
  <si>
    <t>21:0109:000442:0001:0001:00</t>
  </si>
  <si>
    <t>14.15</t>
  </si>
  <si>
    <t>065A  :761521:80:761537:00</t>
  </si>
  <si>
    <t>21:0975:000521</t>
  </si>
  <si>
    <t>21:0109:000456</t>
  </si>
  <si>
    <t>21:0109:000456:0001:0001:02</t>
  </si>
  <si>
    <t>44.2</t>
  </si>
  <si>
    <t>065A  :761522:10:------:--</t>
  </si>
  <si>
    <t>21:0975:000522</t>
  </si>
  <si>
    <t>21:0109:000443</t>
  </si>
  <si>
    <t>21:0109:000443:0001:0001:00</t>
  </si>
  <si>
    <t>19.51</t>
  </si>
  <si>
    <t>065A  :761523:20:761522:10</t>
  </si>
  <si>
    <t>21:0975:000523</t>
  </si>
  <si>
    <t>21:0109:000443:0002:0001:00</t>
  </si>
  <si>
    <t>13.7</t>
  </si>
  <si>
    <t>065A  :761524:00:------:--</t>
  </si>
  <si>
    <t>21:0975:000524</t>
  </si>
  <si>
    <t>21:0109:000444</t>
  </si>
  <si>
    <t>21:0109:000444:0001:0001:00</t>
  </si>
  <si>
    <t>30.21</t>
  </si>
  <si>
    <t>065A  :761525:00:------:--</t>
  </si>
  <si>
    <t>21:0975:000525</t>
  </si>
  <si>
    <t>21:0109:000445</t>
  </si>
  <si>
    <t>21:0109:000445:0001:0001:00</t>
  </si>
  <si>
    <t>065A  :761526:00:------:--</t>
  </si>
  <si>
    <t>21:0975:000526</t>
  </si>
  <si>
    <t>21:0109:000446</t>
  </si>
  <si>
    <t>21:0109:000446:0001:0001:00</t>
  </si>
  <si>
    <t>14.39</t>
  </si>
  <si>
    <t>065A  :761527:00:------:--</t>
  </si>
  <si>
    <t>21:0975:000527</t>
  </si>
  <si>
    <t>21:0109:000447</t>
  </si>
  <si>
    <t>21:0109:000447:0001:0001:00</t>
  </si>
  <si>
    <t>13.74</t>
  </si>
  <si>
    <t>065A  :761528:00:------:--</t>
  </si>
  <si>
    <t>21:0975:000528</t>
  </si>
  <si>
    <t>21:0109:000448</t>
  </si>
  <si>
    <t>21:0109:000448:0001:0001:00</t>
  </si>
  <si>
    <t>15.57</t>
  </si>
  <si>
    <t>065A  :761529:00:------:--</t>
  </si>
  <si>
    <t>21:0975:000529</t>
  </si>
  <si>
    <t>21:0109:000449</t>
  </si>
  <si>
    <t>21:0109:000449:0001:0001:00</t>
  </si>
  <si>
    <t>065A  :761530:00:------:--</t>
  </si>
  <si>
    <t>21:0975:000530</t>
  </si>
  <si>
    <t>21:0109:000450</t>
  </si>
  <si>
    <t>21:0109:000450:0001:0001:00</t>
  </si>
  <si>
    <t>25.38</t>
  </si>
  <si>
    <t>065A  :761531:00:------:--</t>
  </si>
  <si>
    <t>21:0975:000531</t>
  </si>
  <si>
    <t>21:0109:000451</t>
  </si>
  <si>
    <t>21:0109:000451:0001:0001:00</t>
  </si>
  <si>
    <t>15.34</t>
  </si>
  <si>
    <t>065A  :761532:00:------:--</t>
  </si>
  <si>
    <t>21:0975:000532</t>
  </si>
  <si>
    <t>21:0109:000452</t>
  </si>
  <si>
    <t>21:0109:000452:0001:0001:00</t>
  </si>
  <si>
    <t>13.07</t>
  </si>
  <si>
    <t>065A  :761533:00:------:--</t>
  </si>
  <si>
    <t>21:0975:000533</t>
  </si>
  <si>
    <t>21:0109:000453</t>
  </si>
  <si>
    <t>21:0109:000453:0001:0001:00</t>
  </si>
  <si>
    <t>065A  :761534:90:------:--</t>
  </si>
  <si>
    <t>21:0975:000534</t>
  </si>
  <si>
    <t>2.47</t>
  </si>
  <si>
    <t>15.89</t>
  </si>
  <si>
    <t>065A  :761535:00:------:--</t>
  </si>
  <si>
    <t>21:0975:000535</t>
  </si>
  <si>
    <t>21:0109:000454</t>
  </si>
  <si>
    <t>21:0109:000454:0001:0001:00</t>
  </si>
  <si>
    <t>065A  :761536:00:------:--</t>
  </si>
  <si>
    <t>21:0975:000536</t>
  </si>
  <si>
    <t>21:0109:000455</t>
  </si>
  <si>
    <t>21:0109:000455:0001:0001:00</t>
  </si>
  <si>
    <t>065A  :761537:00:------:--</t>
  </si>
  <si>
    <t>21:0975:000537</t>
  </si>
  <si>
    <t>21:0109:000456:0001:0001:01</t>
  </si>
  <si>
    <t>44.8</t>
  </si>
  <si>
    <t>065A  :761538:00:------:--</t>
  </si>
  <si>
    <t>21:0975:000538</t>
  </si>
  <si>
    <t>21:0109:000457</t>
  </si>
  <si>
    <t>21:0109:000457:0001:0001:00</t>
  </si>
  <si>
    <t>12.64</t>
  </si>
  <si>
    <t>065A  :761539:00:------:--</t>
  </si>
  <si>
    <t>21:0975:000539</t>
  </si>
  <si>
    <t>21:0109:000458</t>
  </si>
  <si>
    <t>21:0109:000458:0001:0001:00</t>
  </si>
  <si>
    <t>16.57</t>
  </si>
  <si>
    <t>065A  :761540:00:------:--</t>
  </si>
  <si>
    <t>21:0975:000540</t>
  </si>
  <si>
    <t>21:0109:000459</t>
  </si>
  <si>
    <t>21:0109:000459:0001:0001:00</t>
  </si>
  <si>
    <t>065A  :761541:80:761555:00</t>
  </si>
  <si>
    <t>21:0975:000541</t>
  </si>
  <si>
    <t>21:0109:000471</t>
  </si>
  <si>
    <t>21:0109:000471:0001:0001:02</t>
  </si>
  <si>
    <t>065A  :761542:00:------:--</t>
  </si>
  <si>
    <t>21:0975:000542</t>
  </si>
  <si>
    <t>21:0109:000460</t>
  </si>
  <si>
    <t>21:0109:000460:0001:0001:00</t>
  </si>
  <si>
    <t>20.82</t>
  </si>
  <si>
    <t>065A  :761543:00:------:--</t>
  </si>
  <si>
    <t>21:0975:000543</t>
  </si>
  <si>
    <t>21:0109:000461</t>
  </si>
  <si>
    <t>21:0109:000461:0001:0001:00</t>
  </si>
  <si>
    <t>0.06</t>
  </si>
  <si>
    <t>065A  :761544:00:------:--</t>
  </si>
  <si>
    <t>21:0975:000544</t>
  </si>
  <si>
    <t>21:0109:000462</t>
  </si>
  <si>
    <t>21:0109:000462:0001:0001:00</t>
  </si>
  <si>
    <t>065A  :761545:00:------:--</t>
  </si>
  <si>
    <t>21:0975:000545</t>
  </si>
  <si>
    <t>21:0109:000463</t>
  </si>
  <si>
    <t>21:0109:000463:0001:0001:00</t>
  </si>
  <si>
    <t>065A  :761546:00:------:--</t>
  </si>
  <si>
    <t>21:0975:000546</t>
  </si>
  <si>
    <t>21:0109:000464</t>
  </si>
  <si>
    <t>21:0109:000464:0001:0001:00</t>
  </si>
  <si>
    <t>72.8</t>
  </si>
  <si>
    <t>065A  :761547:00:------:--</t>
  </si>
  <si>
    <t>21:0975:000547</t>
  </si>
  <si>
    <t>21:0109:000465</t>
  </si>
  <si>
    <t>21:0109:000465:0001:0001:00</t>
  </si>
  <si>
    <t>065A  :761548:00:------:--</t>
  </si>
  <si>
    <t>21:0975:000548</t>
  </si>
  <si>
    <t>21:0109:000466</t>
  </si>
  <si>
    <t>21:0109:000466:0001:0001:00</t>
  </si>
  <si>
    <t>065A  :761549:90:------:--</t>
  </si>
  <si>
    <t>21:0975:000549</t>
  </si>
  <si>
    <t>13.96</t>
  </si>
  <si>
    <t>065A  :761550:00:------:--</t>
  </si>
  <si>
    <t>21:0975:000550</t>
  </si>
  <si>
    <t>21:0109:000467</t>
  </si>
  <si>
    <t>21:0109:000467:0001:0001:00</t>
  </si>
  <si>
    <t>&lt;28</t>
  </si>
  <si>
    <t>187</t>
  </si>
  <si>
    <t>065A  :761551:00:------:--</t>
  </si>
  <si>
    <t>21:0975:000551</t>
  </si>
  <si>
    <t>21:0109:000468</t>
  </si>
  <si>
    <t>21:0109:000468:0001:0001:00</t>
  </si>
  <si>
    <t>065A  :761552:00:------:--</t>
  </si>
  <si>
    <t>21:0975:000552</t>
  </si>
  <si>
    <t>21:0109:000469</t>
  </si>
  <si>
    <t>21:0109:000469:0001:0001:00</t>
  </si>
  <si>
    <t>065A  :761553:10:------:--</t>
  </si>
  <si>
    <t>21:0975:000553</t>
  </si>
  <si>
    <t>21:0109:000470</t>
  </si>
  <si>
    <t>21:0109:000470:0001:0001:00</t>
  </si>
  <si>
    <t>21.75</t>
  </si>
  <si>
    <t>065A  :761554:20:761553:10</t>
  </si>
  <si>
    <t>21:0975:000554</t>
  </si>
  <si>
    <t>21:0109:000470:0002:0001:00</t>
  </si>
  <si>
    <t>065A  :761555:00:------:--</t>
  </si>
  <si>
    <t>21:0975:000555</t>
  </si>
  <si>
    <t>21:0109:000471:0001:0001:01</t>
  </si>
  <si>
    <t>065A  :761556:00:------:--</t>
  </si>
  <si>
    <t>21:0975:000556</t>
  </si>
  <si>
    <t>21:0109:000472</t>
  </si>
  <si>
    <t>21:0109:000472:0001:0001:00</t>
  </si>
  <si>
    <t>065A  :761557:00:------:--</t>
  </si>
  <si>
    <t>21:0975:000557</t>
  </si>
  <si>
    <t>21:0109:000473</t>
  </si>
  <si>
    <t>21:0109:000473:0001:0001:00</t>
  </si>
  <si>
    <t>065A  :761558:00:------:--</t>
  </si>
  <si>
    <t>21:0975:000558</t>
  </si>
  <si>
    <t>21:0109:000474</t>
  </si>
  <si>
    <t>21:0109:000474:0001:0001:00</t>
  </si>
  <si>
    <t>21.59</t>
  </si>
  <si>
    <t>065A  :761559:00:------:--</t>
  </si>
  <si>
    <t>21:0975:000559</t>
  </si>
  <si>
    <t>21:0109:000475</t>
  </si>
  <si>
    <t>21:0109:000475:0001:0001:00</t>
  </si>
  <si>
    <t>065A  :761560:00:------:--</t>
  </si>
  <si>
    <t>21:0975:000560</t>
  </si>
  <si>
    <t>21:0109:000476</t>
  </si>
  <si>
    <t>21:0109:000476:0001:0001:00</t>
  </si>
  <si>
    <t>19.71</t>
  </si>
  <si>
    <t>065A  :761561:80:761580:00</t>
  </si>
  <si>
    <t>21:0975:000561</t>
  </si>
  <si>
    <t>21:0109:000493</t>
  </si>
  <si>
    <t>21:0109:000493:0001:0001:02</t>
  </si>
  <si>
    <t>28.13</t>
  </si>
  <si>
    <t>065A  :761562:00:------:--</t>
  </si>
  <si>
    <t>21:0975:000562</t>
  </si>
  <si>
    <t>21:0109:000477</t>
  </si>
  <si>
    <t>21:0109:000477:0001:0001:00</t>
  </si>
  <si>
    <t>20.97</t>
  </si>
  <si>
    <t>065A  :761563:10:------:--</t>
  </si>
  <si>
    <t>21:0975:000563</t>
  </si>
  <si>
    <t>21:0109:000478</t>
  </si>
  <si>
    <t>21:0109:000478:0001:0001:00</t>
  </si>
  <si>
    <t>55.9</t>
  </si>
  <si>
    <t>13.41</t>
  </si>
  <si>
    <t>065A  :761564:20:761563:10</t>
  </si>
  <si>
    <t>21:0975:000564</t>
  </si>
  <si>
    <t>21:0109:000478:0002:0001:00</t>
  </si>
  <si>
    <t>065A  :761565:00:------:--</t>
  </si>
  <si>
    <t>21:0975:000565</t>
  </si>
  <si>
    <t>21:0109:000479</t>
  </si>
  <si>
    <t>21:0109:000479:0001:0001:00</t>
  </si>
  <si>
    <t>&lt;23</t>
  </si>
  <si>
    <t>133</t>
  </si>
  <si>
    <t>16.34</t>
  </si>
  <si>
    <t>065A  :761566:00:------:--</t>
  </si>
  <si>
    <t>21:0975:000566</t>
  </si>
  <si>
    <t>21:0109:000480</t>
  </si>
  <si>
    <t>21:0109:000480:0001:0001:00</t>
  </si>
  <si>
    <t>065A  :761567:00:------:--</t>
  </si>
  <si>
    <t>21:0975:000567</t>
  </si>
  <si>
    <t>21:0109:000481</t>
  </si>
  <si>
    <t>21:0109:000481:0001:0001:00</t>
  </si>
  <si>
    <t>19.73</t>
  </si>
  <si>
    <t>065A  :761568:00:------:--</t>
  </si>
  <si>
    <t>21:0975:000568</t>
  </si>
  <si>
    <t>21:0109:000482</t>
  </si>
  <si>
    <t>21:0109:000482:0001:0001:00</t>
  </si>
  <si>
    <t>141</t>
  </si>
  <si>
    <t>12.59</t>
  </si>
  <si>
    <t>065A  :761569:00:------:--</t>
  </si>
  <si>
    <t>21:0975:000569</t>
  </si>
  <si>
    <t>21:0109:000483</t>
  </si>
  <si>
    <t>21:0109:000483:0001:0001:00</t>
  </si>
  <si>
    <t>15.47</t>
  </si>
  <si>
    <t>065A  :761570:00:------:--</t>
  </si>
  <si>
    <t>21:0975:000570</t>
  </si>
  <si>
    <t>21:0109:000484</t>
  </si>
  <si>
    <t>21:0109:000484:0001:0001:00</t>
  </si>
  <si>
    <t>065A  :761571:00:------:--</t>
  </si>
  <si>
    <t>21:0975:000571</t>
  </si>
  <si>
    <t>21:0109:000485</t>
  </si>
  <si>
    <t>21:0109:000485:0001:0001:00</t>
  </si>
  <si>
    <t>065A  :761572:00:------:--</t>
  </si>
  <si>
    <t>21:0975:000572</t>
  </si>
  <si>
    <t>21:0109:000486</t>
  </si>
  <si>
    <t>21:0109:000486:0001:0001:00</t>
  </si>
  <si>
    <t>16.4</t>
  </si>
  <si>
    <t>065A  :761573:00:------:--</t>
  </si>
  <si>
    <t>21:0975:000573</t>
  </si>
  <si>
    <t>21:0109:000487</t>
  </si>
  <si>
    <t>21:0109:000487:0001:0001:00</t>
  </si>
  <si>
    <t>065A  :761574:90:------:--</t>
  </si>
  <si>
    <t>21:0975:000574</t>
  </si>
  <si>
    <t>15.28</t>
  </si>
  <si>
    <t>065A  :761575:00:------:--</t>
  </si>
  <si>
    <t>21:0975:000575</t>
  </si>
  <si>
    <t>21:0109:000488</t>
  </si>
  <si>
    <t>21:0109:000488:0001:0001:00</t>
  </si>
  <si>
    <t>0.12</t>
  </si>
  <si>
    <t>&lt;30</t>
  </si>
  <si>
    <t>065A  :761576:00:------:--</t>
  </si>
  <si>
    <t>21:0975:000576</t>
  </si>
  <si>
    <t>21:0109:000489</t>
  </si>
  <si>
    <t>21:0109:000489:0001:0001:00</t>
  </si>
  <si>
    <t>94.3</t>
  </si>
  <si>
    <t>55.4</t>
  </si>
  <si>
    <t>31.77</t>
  </si>
  <si>
    <t>065A  :761577:00:------:--</t>
  </si>
  <si>
    <t>21:0975:000577</t>
  </si>
  <si>
    <t>21:0109:000490</t>
  </si>
  <si>
    <t>21:0109:000490:0001:0001:00</t>
  </si>
  <si>
    <t>065A  :761578:00:------:--</t>
  </si>
  <si>
    <t>21:0975:000578</t>
  </si>
  <si>
    <t>21:0109:000491</t>
  </si>
  <si>
    <t>21:0109:000491:0001:0001:00</t>
  </si>
  <si>
    <t>15.67</t>
  </si>
  <si>
    <t>065A  :761579:00:------:--</t>
  </si>
  <si>
    <t>21:0975:000579</t>
  </si>
  <si>
    <t>21:0109:000492</t>
  </si>
  <si>
    <t>21:0109:000492:0001:0001:00</t>
  </si>
  <si>
    <t>065A  :761580:00:------:--</t>
  </si>
  <si>
    <t>21:0975:000580</t>
  </si>
  <si>
    <t>21:0109:000493:0001:0001:01</t>
  </si>
  <si>
    <t>34.94</t>
  </si>
  <si>
    <t>065A  :761581:80:761586:00</t>
  </si>
  <si>
    <t>21:0975:000581</t>
  </si>
  <si>
    <t>21:0109:000498</t>
  </si>
  <si>
    <t>21:0109:000498:0001:0001:02</t>
  </si>
  <si>
    <t>6.34</t>
  </si>
  <si>
    <t>065A  :761582:00:------:--</t>
  </si>
  <si>
    <t>21:0975:000582</t>
  </si>
  <si>
    <t>21:0109:000494</t>
  </si>
  <si>
    <t>21:0109:000494:0001:0001:00</t>
  </si>
  <si>
    <t>109</t>
  </si>
  <si>
    <t>065A  :761583:00:------:--</t>
  </si>
  <si>
    <t>21:0975:000583</t>
  </si>
  <si>
    <t>21:0109:000495</t>
  </si>
  <si>
    <t>21:0109:000495:0001:0001:00</t>
  </si>
  <si>
    <t>065A  :761584:00:------:--</t>
  </si>
  <si>
    <t>21:0975:000584</t>
  </si>
  <si>
    <t>21:0109:000496</t>
  </si>
  <si>
    <t>21:0109:000496:0001:0001:00</t>
  </si>
  <si>
    <t>43.5</t>
  </si>
  <si>
    <t>065A  :761585:00:------:--</t>
  </si>
  <si>
    <t>21:0975:000585</t>
  </si>
  <si>
    <t>21:0109:000497</t>
  </si>
  <si>
    <t>21:0109:000497:0001:0001:00</t>
  </si>
  <si>
    <t>42.8</t>
  </si>
  <si>
    <t>13.97</t>
  </si>
  <si>
    <t>065A  :761586:00:------:--</t>
  </si>
  <si>
    <t>21:0975:000586</t>
  </si>
  <si>
    <t>21:0109:000498:0001:0001:01</t>
  </si>
  <si>
    <t>8.68</t>
  </si>
  <si>
    <t>065A  :761587:00:------:--</t>
  </si>
  <si>
    <t>21:0975:000587</t>
  </si>
  <si>
    <t>21:0109:000499</t>
  </si>
  <si>
    <t>21:0109:000499:0001:0001:00</t>
  </si>
  <si>
    <t>065A  :761588:00:------:--</t>
  </si>
  <si>
    <t>21:0975:000588</t>
  </si>
  <si>
    <t>21:0109:000500</t>
  </si>
  <si>
    <t>21:0109:000500:0001:0001:00</t>
  </si>
  <si>
    <t>&lt;73</t>
  </si>
  <si>
    <t>493</t>
  </si>
  <si>
    <t>19.44</t>
  </si>
  <si>
    <t>065A  :761589:00:------:--</t>
  </si>
  <si>
    <t>21:0975:000589</t>
  </si>
  <si>
    <t>21:0109:000501</t>
  </si>
  <si>
    <t>21:0109:000501:0001:0001:00</t>
  </si>
  <si>
    <t>065A  :761590:00:------:--</t>
  </si>
  <si>
    <t>21:0975:000590</t>
  </si>
  <si>
    <t>21:0109:000502</t>
  </si>
  <si>
    <t>21:0109:000502:0001:0001:00</t>
  </si>
  <si>
    <t>88.8</t>
  </si>
  <si>
    <t>23.58</t>
  </si>
  <si>
    <t>065A  :761591:10:------:--</t>
  </si>
  <si>
    <t>21:0975:000591</t>
  </si>
  <si>
    <t>21:0109:000503</t>
  </si>
  <si>
    <t>21:0109:000503:0001:0001:00</t>
  </si>
  <si>
    <t>065A  :761592:20:761591:10</t>
  </si>
  <si>
    <t>21:0975:000592</t>
  </si>
  <si>
    <t>21:0109:000503:0002:0001:00</t>
  </si>
  <si>
    <t>065A  :761593:00:------:--</t>
  </si>
  <si>
    <t>21:0975:000593</t>
  </si>
  <si>
    <t>21:0109:000504</t>
  </si>
  <si>
    <t>21:0109:000504:0001:0001:00</t>
  </si>
  <si>
    <t>24.02</t>
  </si>
  <si>
    <t>065A  :761594:00:------:--</t>
  </si>
  <si>
    <t>21:0975:000594</t>
  </si>
  <si>
    <t>21:0109:000505</t>
  </si>
  <si>
    <t>21:0109:000505:0001:0001:00</t>
  </si>
  <si>
    <t>065A  :761595:90:------:--</t>
  </si>
  <si>
    <t>21:0975:000595</t>
  </si>
  <si>
    <t>19.22</t>
  </si>
  <si>
    <t>065A  :761596:00:------:--</t>
  </si>
  <si>
    <t>21:0975:000596</t>
  </si>
  <si>
    <t>21:0109:000506</t>
  </si>
  <si>
    <t>21:0109:000506:0001:0001:00</t>
  </si>
  <si>
    <t>065A  :761597:00:------:--</t>
  </si>
  <si>
    <t>21:0975:000597</t>
  </si>
  <si>
    <t>21:0109:000507</t>
  </si>
  <si>
    <t>21:0109:000507:0001:0001:00</t>
  </si>
  <si>
    <t>23.63</t>
  </si>
  <si>
    <t>065A  :761598:00:------:--</t>
  </si>
  <si>
    <t>21:0975:000598</t>
  </si>
  <si>
    <t>21:0109:000508</t>
  </si>
  <si>
    <t>21:0109:000508:0001:0001:00</t>
  </si>
  <si>
    <t>065A  :761599:00:------:--</t>
  </si>
  <si>
    <t>21:0975:000599</t>
  </si>
  <si>
    <t>21:0109:000509</t>
  </si>
  <si>
    <t>21:0109:000509:0001:0001:00</t>
  </si>
  <si>
    <t>25.95</t>
  </si>
  <si>
    <t>065A  :761600:00:------:--</t>
  </si>
  <si>
    <t>21:0975:000600</t>
  </si>
  <si>
    <t>21:0109:000510</t>
  </si>
  <si>
    <t>21:0109:000510:0001:0001:00</t>
  </si>
  <si>
    <t>065A  :761601:80:761610:00</t>
  </si>
  <si>
    <t>21:0975:000601</t>
  </si>
  <si>
    <t>21:0109:000519</t>
  </si>
  <si>
    <t>21:0109:000519:0001:0001:02</t>
  </si>
  <si>
    <t>065A  :761602:00:------:--</t>
  </si>
  <si>
    <t>21:0975:000602</t>
  </si>
  <si>
    <t>21:0109:000511</t>
  </si>
  <si>
    <t>21:0109:000511:0001:0001:00</t>
  </si>
  <si>
    <t>065A  :761603:00:------:--</t>
  </si>
  <si>
    <t>21:0975:000603</t>
  </si>
  <si>
    <t>21:0109:000512</t>
  </si>
  <si>
    <t>21:0109:000512:0001:0001:00</t>
  </si>
  <si>
    <t>38.62</t>
  </si>
  <si>
    <t>065A  :761604:00:------:--</t>
  </si>
  <si>
    <t>21:0975:000604</t>
  </si>
  <si>
    <t>21:0109:000513</t>
  </si>
  <si>
    <t>21:0109:000513:0001:0001:00</t>
  </si>
  <si>
    <t>34.14</t>
  </si>
  <si>
    <t>065A  :761605:00:------:--</t>
  </si>
  <si>
    <t>21:0975:000605</t>
  </si>
  <si>
    <t>21:0109:000514</t>
  </si>
  <si>
    <t>21:0109:000514:0001:0001:00</t>
  </si>
  <si>
    <t>065A  :761606:00:------:--</t>
  </si>
  <si>
    <t>21:0975:000606</t>
  </si>
  <si>
    <t>21:0109:000515</t>
  </si>
  <si>
    <t>21:0109:000515:0001:0001:00</t>
  </si>
  <si>
    <t>065A  :761607:00:------:--</t>
  </si>
  <si>
    <t>21:0975:000607</t>
  </si>
  <si>
    <t>21:0109:000516</t>
  </si>
  <si>
    <t>21:0109:000516:0001:0001:00</t>
  </si>
  <si>
    <t>16.94</t>
  </si>
  <si>
    <t>065A  :761608:00:------:--</t>
  </si>
  <si>
    <t>21:0975:000608</t>
  </si>
  <si>
    <t>21:0109:000517</t>
  </si>
  <si>
    <t>21:0109:000517:0001:0001:00</t>
  </si>
  <si>
    <t>22.78</t>
  </si>
  <si>
    <t>065A  :761609:00:------:--</t>
  </si>
  <si>
    <t>21:0975:000609</t>
  </si>
  <si>
    <t>21:0109:000518</t>
  </si>
  <si>
    <t>21:0109:000518:0001:0001:00</t>
  </si>
  <si>
    <t>065A  :761610:00:------:--</t>
  </si>
  <si>
    <t>21:0975:000610</t>
  </si>
  <si>
    <t>21:0109:000519:0001:0001:01</t>
  </si>
  <si>
    <t>17.35</t>
  </si>
  <si>
    <t>065A  :761611:00:------:--</t>
  </si>
  <si>
    <t>21:0975:000611</t>
  </si>
  <si>
    <t>21:0109:000520</t>
  </si>
  <si>
    <t>21:0109:000520:0001:0001:00</t>
  </si>
  <si>
    <t>27.65</t>
  </si>
  <si>
    <t>065A  :761612:00:------:--</t>
  </si>
  <si>
    <t>21:0975:000612</t>
  </si>
  <si>
    <t>21:0109:000521</t>
  </si>
  <si>
    <t>21:0109:000521:0001:0001:00</t>
  </si>
  <si>
    <t>39.91</t>
  </si>
  <si>
    <t>065A  :761613:00:------:--</t>
  </si>
  <si>
    <t>21:0975:000613</t>
  </si>
  <si>
    <t>21:0109:000522</t>
  </si>
  <si>
    <t>21:0109:000522:0001:0001:00</t>
  </si>
  <si>
    <t>065A  :761614:10:------:--</t>
  </si>
  <si>
    <t>21:0975:000614</t>
  </si>
  <si>
    <t>21:0109:000523</t>
  </si>
  <si>
    <t>21:0109:000523:0001:0001:00</t>
  </si>
  <si>
    <t>065A  :761615:20:761614:10</t>
  </si>
  <si>
    <t>21:0975:000615</t>
  </si>
  <si>
    <t>21:0109:000523:0002:0001:00</t>
  </si>
  <si>
    <t>065A  :761616:90:------:--</t>
  </si>
  <si>
    <t>21:0975:000616</t>
  </si>
  <si>
    <t>14.57</t>
  </si>
  <si>
    <t>065A  :761617:00:------:--</t>
  </si>
  <si>
    <t>21:0975:000617</t>
  </si>
  <si>
    <t>21:0109:000524</t>
  </si>
  <si>
    <t>21:0109:000524:0001:0001:00</t>
  </si>
  <si>
    <t>22.15</t>
  </si>
  <si>
    <t>065A  :761618:00:------:--</t>
  </si>
  <si>
    <t>21:0975:000618</t>
  </si>
  <si>
    <t>21:0109:000525</t>
  </si>
  <si>
    <t>21:0109:000525:0001:0001:00</t>
  </si>
  <si>
    <t>065A  :761619:00:------:--</t>
  </si>
  <si>
    <t>21:0975:000619</t>
  </si>
  <si>
    <t>21:0109:000526</t>
  </si>
  <si>
    <t>21:0109:000526:0001:0001:00</t>
  </si>
  <si>
    <t>33.45</t>
  </si>
  <si>
    <t>065A  :761620:00:------:--</t>
  </si>
  <si>
    <t>21:0975:000620</t>
  </si>
  <si>
    <t>21:0109:000527</t>
  </si>
  <si>
    <t>21:0109:000527:0001:0001:00</t>
  </si>
  <si>
    <t>065A  :761621:80:761637:00</t>
  </si>
  <si>
    <t>21:0975:000621</t>
  </si>
  <si>
    <t>21:0109:000541</t>
  </si>
  <si>
    <t>21:0109:000541:0001:0001:02</t>
  </si>
  <si>
    <t>27.69</t>
  </si>
  <si>
    <t>065A  :761622:00:------:--</t>
  </si>
  <si>
    <t>21:0975:000622</t>
  </si>
  <si>
    <t>21:0109:000528</t>
  </si>
  <si>
    <t>21:0109:000528:0001:0001:00</t>
  </si>
  <si>
    <t>065A  :761623:10:------:--</t>
  </si>
  <si>
    <t>21:0975:000623</t>
  </si>
  <si>
    <t>21:0109:000529</t>
  </si>
  <si>
    <t>21:0109:000529:0001:0001:00</t>
  </si>
  <si>
    <t>26.9</t>
  </si>
  <si>
    <t>18.74</t>
  </si>
  <si>
    <t>065A  :761624:20:761623:10</t>
  </si>
  <si>
    <t>21:0975:000624</t>
  </si>
  <si>
    <t>21:0109:000529:0002:0001:00</t>
  </si>
  <si>
    <t>112</t>
  </si>
  <si>
    <t>7.28</t>
  </si>
  <si>
    <t>065A  :761625:90:------:--</t>
  </si>
  <si>
    <t>21:0975:000625</t>
  </si>
  <si>
    <t>065A  :761626:00:------:--</t>
  </si>
  <si>
    <t>21:0975:000626</t>
  </si>
  <si>
    <t>21:0109:000530</t>
  </si>
  <si>
    <t>21:0109:000530:0001:0001:00</t>
  </si>
  <si>
    <t>21.61</t>
  </si>
  <si>
    <t>065A  :761627:00:------:--</t>
  </si>
  <si>
    <t>21:0975:000627</t>
  </si>
  <si>
    <t>21:0109:000531</t>
  </si>
  <si>
    <t>21:0109:000531:0001:0001:00</t>
  </si>
  <si>
    <t>132</t>
  </si>
  <si>
    <t>25.54</t>
  </si>
  <si>
    <t>065A  :761628:00:------:--</t>
  </si>
  <si>
    <t>21:0975:000628</t>
  </si>
  <si>
    <t>21:0109:000532</t>
  </si>
  <si>
    <t>21:0109:000532:0001:0001:00</t>
  </si>
  <si>
    <t>40.92</t>
  </si>
  <si>
    <t>065A  :761629:00:------:--</t>
  </si>
  <si>
    <t>21:0975:000629</t>
  </si>
  <si>
    <t>21:0109:000533</t>
  </si>
  <si>
    <t>21:0109:000533:0001:0001:00</t>
  </si>
  <si>
    <t>49.1</t>
  </si>
  <si>
    <t>17.88</t>
  </si>
  <si>
    <t>065A  :761630:00:------:--</t>
  </si>
  <si>
    <t>21:0975:000630</t>
  </si>
  <si>
    <t>21:0109:000534</t>
  </si>
  <si>
    <t>21:0109:000534:0001:0001:00</t>
  </si>
  <si>
    <t>79.3</t>
  </si>
  <si>
    <t>065A  :761631:00:------:--</t>
  </si>
  <si>
    <t>21:0975:000631</t>
  </si>
  <si>
    <t>21:0109:000535</t>
  </si>
  <si>
    <t>21:0109:000535:0001:0001:00</t>
  </si>
  <si>
    <t>21.78</t>
  </si>
  <si>
    <t>065A  :761632:00:------:--</t>
  </si>
  <si>
    <t>21:0975:000632</t>
  </si>
  <si>
    <t>21:0109:000536</t>
  </si>
  <si>
    <t>21:0109:000536:0001:0001:00</t>
  </si>
  <si>
    <t>32.27</t>
  </si>
  <si>
    <t>065A  :761633:00:------:--</t>
  </si>
  <si>
    <t>21:0975:000633</t>
  </si>
  <si>
    <t>21:0109:000537</t>
  </si>
  <si>
    <t>21:0109:000537:0001:0001:00</t>
  </si>
  <si>
    <t>15.74</t>
  </si>
  <si>
    <t>065A  :761634:00:------:--</t>
  </si>
  <si>
    <t>21:0975:000634</t>
  </si>
  <si>
    <t>21:0109:000538</t>
  </si>
  <si>
    <t>21:0109:000538:0001:0001:00</t>
  </si>
  <si>
    <t>&lt;310</t>
  </si>
  <si>
    <t>&lt;42</t>
  </si>
  <si>
    <t>&lt;270</t>
  </si>
  <si>
    <t>&lt;120</t>
  </si>
  <si>
    <t>&lt;600</t>
  </si>
  <si>
    <t>065A  :761635:00:------:--</t>
  </si>
  <si>
    <t>21:0975:000635</t>
  </si>
  <si>
    <t>21:0109:000539</t>
  </si>
  <si>
    <t>21:0109:000539:0001:0001:00</t>
  </si>
  <si>
    <t>89.1</t>
  </si>
  <si>
    <t>16.95</t>
  </si>
  <si>
    <t>065A  :761636:00:------:--</t>
  </si>
  <si>
    <t>21:0975:000636</t>
  </si>
  <si>
    <t>21:0109:000540</t>
  </si>
  <si>
    <t>21:0109:000540:0001:0001:00</t>
  </si>
  <si>
    <t>67.9</t>
  </si>
  <si>
    <t>065A  :761637:00:------:--</t>
  </si>
  <si>
    <t>21:0975:000637</t>
  </si>
  <si>
    <t>21:0109:000541:0001:0001:01</t>
  </si>
  <si>
    <t>065A  :761638:00:------:--</t>
  </si>
  <si>
    <t>21:0975:000638</t>
  </si>
  <si>
    <t>21:0109:000542</t>
  </si>
  <si>
    <t>21:0109:000542:0001:0001:00</t>
  </si>
  <si>
    <t>19.42</t>
  </si>
  <si>
    <t>065A  :761639:00:------:--</t>
  </si>
  <si>
    <t>21:0975:000639</t>
  </si>
  <si>
    <t>21:0109:000543</t>
  </si>
  <si>
    <t>21:0109:000543:0001:0001:00</t>
  </si>
  <si>
    <t>065A  :761640:00:------:--</t>
  </si>
  <si>
    <t>21:0975:000640</t>
  </si>
  <si>
    <t>21:0109:000544</t>
  </si>
  <si>
    <t>21:0109:000544:0001:0001:00</t>
  </si>
  <si>
    <t>38.2</t>
  </si>
  <si>
    <t>065A  :761641:80:761649:00</t>
  </si>
  <si>
    <t>21:0975:000641</t>
  </si>
  <si>
    <t>21:0109:000550</t>
  </si>
  <si>
    <t>21:0109:000550:0001:0001:02</t>
  </si>
  <si>
    <t>8.62</t>
  </si>
  <si>
    <t>065A  :761642:00:------:--</t>
  </si>
  <si>
    <t>21:0975:000642</t>
  </si>
  <si>
    <t>21:0109:000545</t>
  </si>
  <si>
    <t>21:0109:000545:0001:0001:00</t>
  </si>
  <si>
    <t>065A  :761643:10:------:--</t>
  </si>
  <si>
    <t>21:0975:000643</t>
  </si>
  <si>
    <t>21:0109:000546</t>
  </si>
  <si>
    <t>21:0109:000546:0001:0001:00</t>
  </si>
  <si>
    <t>17.8</t>
  </si>
  <si>
    <t>39.5</t>
  </si>
  <si>
    <t>54.1</t>
  </si>
  <si>
    <t>065A  :761644:20:761643:10</t>
  </si>
  <si>
    <t>21:0975:000644</t>
  </si>
  <si>
    <t>21:0109:000546:0002:0001:00</t>
  </si>
  <si>
    <t>18.1</t>
  </si>
  <si>
    <t>39.9</t>
  </si>
  <si>
    <t>065A  :761645:90:------:--</t>
  </si>
  <si>
    <t>21:0975:000645</t>
  </si>
  <si>
    <t>065A  :761646:00:------:--</t>
  </si>
  <si>
    <t>21:0975:000646</t>
  </si>
  <si>
    <t>21:0109:000547</t>
  </si>
  <si>
    <t>21:0109:000547:0001:0001:00</t>
  </si>
  <si>
    <t>065A  :761647:00:------:--</t>
  </si>
  <si>
    <t>21:0975:000647</t>
  </si>
  <si>
    <t>21:0109:000548</t>
  </si>
  <si>
    <t>21:0109:000548:0001:0001:00</t>
  </si>
  <si>
    <t>26.29</t>
  </si>
  <si>
    <t>065A  :761648:00:------:--</t>
  </si>
  <si>
    <t>21:0975:000648</t>
  </si>
  <si>
    <t>21:0109:000549</t>
  </si>
  <si>
    <t>21:0109:000549:0001:0001:00</t>
  </si>
  <si>
    <t>36.12</t>
  </si>
  <si>
    <t>065A  :761649:00:------:--</t>
  </si>
  <si>
    <t>21:0975:000649</t>
  </si>
  <si>
    <t>21:0109:000550:0001:0001:01</t>
  </si>
  <si>
    <t>10.07</t>
  </si>
  <si>
    <t>065A  :761650:00:------:--</t>
  </si>
  <si>
    <t>21:0975:000650</t>
  </si>
  <si>
    <t>21:0109:000551</t>
  </si>
  <si>
    <t>21:0109:000551:0001:0001:00</t>
  </si>
  <si>
    <t>065A  :761651:00:------:--</t>
  </si>
  <si>
    <t>21:0975:000651</t>
  </si>
  <si>
    <t>21:0109:000552</t>
  </si>
  <si>
    <t>21:0109:000552:0001:0001:00</t>
  </si>
  <si>
    <t>065A  :761652:00:------:--</t>
  </si>
  <si>
    <t>21:0975:000652</t>
  </si>
  <si>
    <t>21:0109:000553</t>
  </si>
  <si>
    <t>21:0109:000553:0001:0001:00</t>
  </si>
  <si>
    <t>27.18</t>
  </si>
  <si>
    <t>065A  :761653:00:------:--</t>
  </si>
  <si>
    <t>21:0975:000653</t>
  </si>
  <si>
    <t>21:0109:000554</t>
  </si>
  <si>
    <t>21:0109:000554:0001:0001:00</t>
  </si>
  <si>
    <t>54.77</t>
  </si>
  <si>
    <t>065A  :761654:00:------:--</t>
  </si>
  <si>
    <t>21:0975:000654</t>
  </si>
  <si>
    <t>21:0109:000555</t>
  </si>
  <si>
    <t>21:0109:000555:0001:0001:00</t>
  </si>
  <si>
    <t>27.72</t>
  </si>
  <si>
    <t>065A  :761655:00:------:--</t>
  </si>
  <si>
    <t>21:0975:000655</t>
  </si>
  <si>
    <t>21:0109:000556</t>
  </si>
  <si>
    <t>21:0109:000556:0001:0001:00</t>
  </si>
  <si>
    <t>38.7</t>
  </si>
  <si>
    <t>21.89</t>
  </si>
  <si>
    <t>065A  :761656:00:------:--</t>
  </si>
  <si>
    <t>21:0975:000656</t>
  </si>
  <si>
    <t>21:0109:000557</t>
  </si>
  <si>
    <t>21:0109:000557:0001:0001:00</t>
  </si>
  <si>
    <t>22.18</t>
  </si>
  <si>
    <t>065A  :761657:00:------:--</t>
  </si>
  <si>
    <t>21:0975:000657</t>
  </si>
  <si>
    <t>21:0109:000558</t>
  </si>
  <si>
    <t>21:0109:000558:0001:0001:00</t>
  </si>
  <si>
    <t>065A  :761658:00:------:--</t>
  </si>
  <si>
    <t>21:0975:000658</t>
  </si>
  <si>
    <t>21:0109:000559</t>
  </si>
  <si>
    <t>21:0109:000559:0001:0001:00</t>
  </si>
  <si>
    <t>065A  :761659:00:------:--</t>
  </si>
  <si>
    <t>21:0975:000659</t>
  </si>
  <si>
    <t>21:0109:000560</t>
  </si>
  <si>
    <t>21:0109:000560:0001:0001:00</t>
  </si>
  <si>
    <t>23.95</t>
  </si>
  <si>
    <t>065A  :761660:00:------:--</t>
  </si>
  <si>
    <t>21:0975:000660</t>
  </si>
  <si>
    <t>21:0109:000561</t>
  </si>
  <si>
    <t>21:0109:000561:0001:0001:00</t>
  </si>
  <si>
    <t>065A  :761661:80:761672:00</t>
  </si>
  <si>
    <t>21:0975:000661</t>
  </si>
  <si>
    <t>21:0109:000571</t>
  </si>
  <si>
    <t>21:0109:000571:0001:0001:02</t>
  </si>
  <si>
    <t>10.29</t>
  </si>
  <si>
    <t>065A  :761662:00:------:--</t>
  </si>
  <si>
    <t>21:0975:000662</t>
  </si>
  <si>
    <t>21:0109:000562</t>
  </si>
  <si>
    <t>21:0109:000562:0001:0001:00</t>
  </si>
  <si>
    <t>065A  :761663:00:------:--</t>
  </si>
  <si>
    <t>21:0975:000663</t>
  </si>
  <si>
    <t>21:0109:000563</t>
  </si>
  <si>
    <t>21:0109:000563:0001:0001:00</t>
  </si>
  <si>
    <t>065A  :761664:00:------:--</t>
  </si>
  <si>
    <t>21:0975:000664</t>
  </si>
  <si>
    <t>21:0109:000564</t>
  </si>
  <si>
    <t>21:0109:000564:0001:0001:00</t>
  </si>
  <si>
    <t>065A  :761665:10:------:--</t>
  </si>
  <si>
    <t>21:0975:000665</t>
  </si>
  <si>
    <t>21:0109:000565</t>
  </si>
  <si>
    <t>21:0109:000565:0001:0001:00</t>
  </si>
  <si>
    <t>065A  :761666:20:761665:10</t>
  </si>
  <si>
    <t>21:0975:000666</t>
  </si>
  <si>
    <t>21:0109:000565:0002:0001:00</t>
  </si>
  <si>
    <t>29.34</t>
  </si>
  <si>
    <t>065A  :761667:00:------:--</t>
  </si>
  <si>
    <t>21:0975:000667</t>
  </si>
  <si>
    <t>21:0109:000566</t>
  </si>
  <si>
    <t>21:0109:000566:0001:0001:00</t>
  </si>
  <si>
    <t>39.1</t>
  </si>
  <si>
    <t>065A  :761668:00:------:--</t>
  </si>
  <si>
    <t>21:0975:000668</t>
  </si>
  <si>
    <t>21:0109:000567</t>
  </si>
  <si>
    <t>21:0109:000567:0001:0001:00</t>
  </si>
  <si>
    <t>81.7</t>
  </si>
  <si>
    <t>39.81</t>
  </si>
  <si>
    <t>065A  :761669:00:------:--</t>
  </si>
  <si>
    <t>21:0975:000669</t>
  </si>
  <si>
    <t>21:0109:000568</t>
  </si>
  <si>
    <t>21:0109:000568:0001:0001:00</t>
  </si>
  <si>
    <t>065A  :761670:00:------:--</t>
  </si>
  <si>
    <t>21:0975:000670</t>
  </si>
  <si>
    <t>21:0109:000569</t>
  </si>
  <si>
    <t>21:0109:000569:0001:0001:00</t>
  </si>
  <si>
    <t>065A  :761671:00:------:--</t>
  </si>
  <si>
    <t>21:0975:000671</t>
  </si>
  <si>
    <t>21:0109:000570</t>
  </si>
  <si>
    <t>21:0109:000570:0001:0001:00</t>
  </si>
  <si>
    <t>065A  :761672:00:------:--</t>
  </si>
  <si>
    <t>21:0975:000672</t>
  </si>
  <si>
    <t>21:0109:000571:0001:0001:01</t>
  </si>
  <si>
    <t>37.5</t>
  </si>
  <si>
    <t>065A  :761673:00:------:--</t>
  </si>
  <si>
    <t>21:0975:000673</t>
  </si>
  <si>
    <t>21:0109:000572</t>
  </si>
  <si>
    <t>21:0109:000572:0001:0001:00</t>
  </si>
  <si>
    <t>28.27</t>
  </si>
  <si>
    <t>065A  :761674:00:------:--</t>
  </si>
  <si>
    <t>21:0975:000674</t>
  </si>
  <si>
    <t>21:0109:000573</t>
  </si>
  <si>
    <t>21:0109:000573:0001:0001:00</t>
  </si>
  <si>
    <t>065A  :761675:00:------:--</t>
  </si>
  <si>
    <t>21:0975:000675</t>
  </si>
  <si>
    <t>21:0109:000574</t>
  </si>
  <si>
    <t>21:0109:000574:0001:0001:00</t>
  </si>
  <si>
    <t>065A  :761676:00:------:--</t>
  </si>
  <si>
    <t>21:0975:000676</t>
  </si>
  <si>
    <t>21:0109:000575</t>
  </si>
  <si>
    <t>21:0109:000575:0001:0001:00</t>
  </si>
  <si>
    <t>065A  :761677:00:------:--</t>
  </si>
  <si>
    <t>21:0975:000677</t>
  </si>
  <si>
    <t>21:0109:000576</t>
  </si>
  <si>
    <t>21:0109:000576:0001:0001:00</t>
  </si>
  <si>
    <t>065A  :761678:90:------:--</t>
  </si>
  <si>
    <t>21:0975:000678</t>
  </si>
  <si>
    <t>16.62</t>
  </si>
  <si>
    <t>065A  :761679:00:------:--</t>
  </si>
  <si>
    <t>21:0975:000679</t>
  </si>
  <si>
    <t>21:0109:000577</t>
  </si>
  <si>
    <t>21:0109:000577:0001:0001:00</t>
  </si>
  <si>
    <t>8.17</t>
  </si>
  <si>
    <t>065A  :761680:00:------:--</t>
  </si>
  <si>
    <t>21:0975:000680</t>
  </si>
  <si>
    <t>21:0109:000578</t>
  </si>
  <si>
    <t>21:0109:000578:0001:0001:00</t>
  </si>
  <si>
    <t>78.7</t>
  </si>
  <si>
    <t>18.59</t>
  </si>
  <si>
    <t>065A  :761681:80:761683:10</t>
  </si>
  <si>
    <t>21:0975:000681</t>
  </si>
  <si>
    <t>21:0109:000579</t>
  </si>
  <si>
    <t>21:0109:000579:0001:0001:02</t>
  </si>
  <si>
    <t>065A  :761682:90:------:--</t>
  </si>
  <si>
    <t>21:0975:000682</t>
  </si>
  <si>
    <t>11.39</t>
  </si>
  <si>
    <t>065A  :761683:10:------:--</t>
  </si>
  <si>
    <t>21:0975:000683</t>
  </si>
  <si>
    <t>21:0109:000579:0001:0001:01</t>
  </si>
  <si>
    <t>065A  :761684:20:761683:10</t>
  </si>
  <si>
    <t>21:0975:000684</t>
  </si>
  <si>
    <t>21:0109:000579:0002:0001:00</t>
  </si>
  <si>
    <t>065A  :761685:00:------:--</t>
  </si>
  <si>
    <t>21:0975:000685</t>
  </si>
  <si>
    <t>21:0109:000580</t>
  </si>
  <si>
    <t>21:0109:000580:0001:0001:00</t>
  </si>
  <si>
    <t>33.77</t>
  </si>
  <si>
    <t>065A  :761686:00:------:--</t>
  </si>
  <si>
    <t>21:0975:000686</t>
  </si>
  <si>
    <t>21:0109:000581</t>
  </si>
  <si>
    <t>21:0109:000581:0001:0001:00</t>
  </si>
  <si>
    <t>22.51</t>
  </si>
  <si>
    <t>065A  :761687:00:------:--</t>
  </si>
  <si>
    <t>21:0975:000687</t>
  </si>
  <si>
    <t>21:0109:000582</t>
  </si>
  <si>
    <t>21:0109:000582:0001:0001:00</t>
  </si>
  <si>
    <t>26.72</t>
  </si>
  <si>
    <t>065A  :761688:00:------:--</t>
  </si>
  <si>
    <t>21:0975:000688</t>
  </si>
  <si>
    <t>21:0109:000583</t>
  </si>
  <si>
    <t>21:0109:000583:0001:0001:00</t>
  </si>
  <si>
    <t>065A  :761689:00:------:--</t>
  </si>
  <si>
    <t>21:0975:000689</t>
  </si>
  <si>
    <t>21:0109:000584</t>
  </si>
  <si>
    <t>21:0109:000584:0001:0001:00</t>
  </si>
  <si>
    <t>74.3</t>
  </si>
  <si>
    <t>16.47</t>
  </si>
  <si>
    <t>065A  :761690:00:------:--</t>
  </si>
  <si>
    <t>21:0975:000690</t>
  </si>
  <si>
    <t>21:0109:000585</t>
  </si>
  <si>
    <t>21:0109:000585:0001:0001:00</t>
  </si>
  <si>
    <t>23.34</t>
  </si>
  <si>
    <t>065A  :761691:00:------:--</t>
  </si>
  <si>
    <t>21:0975:000691</t>
  </si>
  <si>
    <t>21:0109:000586</t>
  </si>
  <si>
    <t>21:0109:000586:0001:0001:00</t>
  </si>
  <si>
    <t>24.48</t>
  </si>
  <si>
    <t>065A  :761692:00:------:--</t>
  </si>
  <si>
    <t>21:0975:000692</t>
  </si>
  <si>
    <t>21:0109:000587</t>
  </si>
  <si>
    <t>21:0109:000587:0001:0001:00</t>
  </si>
  <si>
    <t>24.91</t>
  </si>
  <si>
    <t>065A  :761693:00:------:--</t>
  </si>
  <si>
    <t>21:0975:000693</t>
  </si>
  <si>
    <t>21:0109:000588</t>
  </si>
  <si>
    <t>21:0109:000588:0001:0001:00</t>
  </si>
  <si>
    <t>065A  :761694:00:------:--</t>
  </si>
  <si>
    <t>21:0975:000694</t>
  </si>
  <si>
    <t>21:0109:000589</t>
  </si>
  <si>
    <t>21:0109:000589:0001:0001:00</t>
  </si>
  <si>
    <t>57.1</t>
  </si>
  <si>
    <t>20.11</t>
  </si>
  <si>
    <t>065A  :761695:00:------:--</t>
  </si>
  <si>
    <t>21:0975:000695</t>
  </si>
  <si>
    <t>21:0109:000590</t>
  </si>
  <si>
    <t>21:0109:000590:0001:0001:00</t>
  </si>
  <si>
    <t>49.3</t>
  </si>
  <si>
    <t>27.07</t>
  </si>
  <si>
    <t>065A  :761696:00:------:--</t>
  </si>
  <si>
    <t>21:0975:000696</t>
  </si>
  <si>
    <t>21:0109:000591</t>
  </si>
  <si>
    <t>21:0109:000591:0001:0001:00</t>
  </si>
  <si>
    <t>192</t>
  </si>
  <si>
    <t>26.37</t>
  </si>
  <si>
    <t>065A  :761697:00:------:--</t>
  </si>
  <si>
    <t>21:0975:000697</t>
  </si>
  <si>
    <t>21:0109:000592</t>
  </si>
  <si>
    <t>21:0109:000592:0001:0001:00</t>
  </si>
  <si>
    <t>20.77</t>
  </si>
  <si>
    <t>065A  :761698:00:------:--</t>
  </si>
  <si>
    <t>21:0975:000698</t>
  </si>
  <si>
    <t>21:0109:000593</t>
  </si>
  <si>
    <t>21:0109:000593:0001:0001:00</t>
  </si>
  <si>
    <t>065A  :761699:00:------:--</t>
  </si>
  <si>
    <t>21:0975:000699</t>
  </si>
  <si>
    <t>21:0109:000594</t>
  </si>
  <si>
    <t>21:0109:000594:0001:0001:00</t>
  </si>
  <si>
    <t>67.5</t>
  </si>
  <si>
    <t>065A  :761700:00:------:--</t>
  </si>
  <si>
    <t>21:0975:000700</t>
  </si>
  <si>
    <t>21:0109:000595</t>
  </si>
  <si>
    <t>21:0109:000595:0001:0001:00</t>
  </si>
  <si>
    <t>065A  :761701:80:761715:00</t>
  </si>
  <si>
    <t>21:0975:000701</t>
  </si>
  <si>
    <t>21:0109:000607</t>
  </si>
  <si>
    <t>21:0109:000607:0001:0001:02</t>
  </si>
  <si>
    <t>065A  :761702:00:------:--</t>
  </si>
  <si>
    <t>21:0975:000702</t>
  </si>
  <si>
    <t>21:0109:000596</t>
  </si>
  <si>
    <t>21:0109:000596:0001:0001:00</t>
  </si>
  <si>
    <t>38.8</t>
  </si>
  <si>
    <t>18.96</t>
  </si>
  <si>
    <t>065A  :761703:00:------:--</t>
  </si>
  <si>
    <t>21:0975:000703</t>
  </si>
  <si>
    <t>21:0109:000597</t>
  </si>
  <si>
    <t>21:0109:000597:0001:0001:00</t>
  </si>
  <si>
    <t>29.7</t>
  </si>
  <si>
    <t>20.14</t>
  </si>
  <si>
    <t>065A  :761704:00:------:--</t>
  </si>
  <si>
    <t>21:0975:000704</t>
  </si>
  <si>
    <t>21:0109:000598</t>
  </si>
  <si>
    <t>21:0109:000598:0001:0001:00</t>
  </si>
  <si>
    <t>62.8</t>
  </si>
  <si>
    <t>18.76</t>
  </si>
  <si>
    <t>065A  :761705:10:------:--</t>
  </si>
  <si>
    <t>21:0975:000705</t>
  </si>
  <si>
    <t>21:0109:000599</t>
  </si>
  <si>
    <t>21:0109:000599:0001:0001:00</t>
  </si>
  <si>
    <t>23.49</t>
  </si>
  <si>
    <t>065A  :761706:20:761705:10</t>
  </si>
  <si>
    <t>21:0975:000706</t>
  </si>
  <si>
    <t>21:0109:000599:0002:0001:00</t>
  </si>
  <si>
    <t>23.77</t>
  </si>
  <si>
    <t>065A  :761707:00:------:--</t>
  </si>
  <si>
    <t>21:0975:000707</t>
  </si>
  <si>
    <t>21:0109:000600</t>
  </si>
  <si>
    <t>21:0109:000600:0001:0001:00</t>
  </si>
  <si>
    <t>18.42</t>
  </si>
  <si>
    <t>065A  :761708:00:------:--</t>
  </si>
  <si>
    <t>21:0975:000708</t>
  </si>
  <si>
    <t>21:0109:000601</t>
  </si>
  <si>
    <t>21:0109:000601:0001:0001:00</t>
  </si>
  <si>
    <t>24.76</t>
  </si>
  <si>
    <t>065A  :761709:00:------:--</t>
  </si>
  <si>
    <t>21:0975:000709</t>
  </si>
  <si>
    <t>21:0109:000602</t>
  </si>
  <si>
    <t>21:0109:000602:0001:0001:00</t>
  </si>
  <si>
    <t>76.4</t>
  </si>
  <si>
    <t>17.07</t>
  </si>
  <si>
    <t>065A  :761710:00:------:--</t>
  </si>
  <si>
    <t>21:0975:000710</t>
  </si>
  <si>
    <t>21:0109:000603</t>
  </si>
  <si>
    <t>21:0109:000603:0001:0001:00</t>
  </si>
  <si>
    <t>40.2</t>
  </si>
  <si>
    <t>44.66</t>
  </si>
  <si>
    <t>065A  :761711:00:------:--</t>
  </si>
  <si>
    <t>21:0975:000711</t>
  </si>
  <si>
    <t>21:0109:000604</t>
  </si>
  <si>
    <t>21:0109:000604:0001:0001:00</t>
  </si>
  <si>
    <t>72.4</t>
  </si>
  <si>
    <t>065A  :761712:00:------:--</t>
  </si>
  <si>
    <t>21:0975:000712</t>
  </si>
  <si>
    <t>21:0109:000605</t>
  </si>
  <si>
    <t>21:0109:000605:0001:0001:00</t>
  </si>
  <si>
    <t>065A  :761713:00:------:--</t>
  </si>
  <si>
    <t>21:0975:000713</t>
  </si>
  <si>
    <t>21:0109:000606</t>
  </si>
  <si>
    <t>21:0109:000606:0001:0001:00</t>
  </si>
  <si>
    <t>065A  :761714:90:------:--</t>
  </si>
  <si>
    <t>21:0975:000714</t>
  </si>
  <si>
    <t>13.95</t>
  </si>
  <si>
    <t>065A  :761715:00:------:--</t>
  </si>
  <si>
    <t>21:0975:000715</t>
  </si>
  <si>
    <t>21:0109:000607:0001:0001:01</t>
  </si>
  <si>
    <t>20.49</t>
  </si>
  <si>
    <t>065A  :761716:00:------:--</t>
  </si>
  <si>
    <t>21:0975:000716</t>
  </si>
  <si>
    <t>21:0109:000608</t>
  </si>
  <si>
    <t>21:0109:000608:0001:0001:00</t>
  </si>
  <si>
    <t>27.92</t>
  </si>
  <si>
    <t>065A  :761717:00:------:--</t>
  </si>
  <si>
    <t>21:0975:000717</t>
  </si>
  <si>
    <t>21:0109:000609</t>
  </si>
  <si>
    <t>21:0109:000609:0001:0001:00</t>
  </si>
  <si>
    <t>065A  :761718:00:------:--</t>
  </si>
  <si>
    <t>21:0975:000718</t>
  </si>
  <si>
    <t>21:0109:000610</t>
  </si>
  <si>
    <t>21:0109:000610:0001:0001:00</t>
  </si>
  <si>
    <t>20.84</t>
  </si>
  <si>
    <t>065A  :761719:00:------:--</t>
  </si>
  <si>
    <t>21:0975:000719</t>
  </si>
  <si>
    <t>21:0109:000611</t>
  </si>
  <si>
    <t>21:0109:000611:0001:0001:00</t>
  </si>
  <si>
    <t>065A  :761720:00:------:--</t>
  </si>
  <si>
    <t>21:0975:000720</t>
  </si>
  <si>
    <t>21:0109:000612</t>
  </si>
  <si>
    <t>21:0109:000612:0001:0001:00</t>
  </si>
  <si>
    <t>15.55</t>
  </si>
  <si>
    <t>065A  :761721:80:761725:00</t>
  </si>
  <si>
    <t>21:0975:000721</t>
  </si>
  <si>
    <t>21:0109:000616</t>
  </si>
  <si>
    <t>21:0109:000616:0001:0001:02</t>
  </si>
  <si>
    <t>67.4</t>
  </si>
  <si>
    <t>12.07</t>
  </si>
  <si>
    <t>065A  :761722:00:------:--</t>
  </si>
  <si>
    <t>21:0975:000722</t>
  </si>
  <si>
    <t>21:0109:000613</t>
  </si>
  <si>
    <t>21:0109:000613:0001:0001:00</t>
  </si>
  <si>
    <t>16.82</t>
  </si>
  <si>
    <t>065A  :761723:00:------:--</t>
  </si>
  <si>
    <t>21:0975:000723</t>
  </si>
  <si>
    <t>21:0109:000614</t>
  </si>
  <si>
    <t>21:0109:000614:0001:0001:00</t>
  </si>
  <si>
    <t>20.93</t>
  </si>
  <si>
    <t>065A  :761724:00:------:--</t>
  </si>
  <si>
    <t>21:0975:000724</t>
  </si>
  <si>
    <t>21:0109:000615</t>
  </si>
  <si>
    <t>21:0109:000615:0001:0001:00</t>
  </si>
  <si>
    <t>84.7</t>
  </si>
  <si>
    <t>065A  :761725:00:------:--</t>
  </si>
  <si>
    <t>21:0975:000725</t>
  </si>
  <si>
    <t>21:0109:000616:0001:0001:01</t>
  </si>
  <si>
    <t>065A  :761726:00:------:--</t>
  </si>
  <si>
    <t>21:0975:000726</t>
  </si>
  <si>
    <t>21:0109:000617</t>
  </si>
  <si>
    <t>21:0109:000617:0001:0001:00</t>
  </si>
  <si>
    <t>95.5</t>
  </si>
  <si>
    <t>20.07</t>
  </si>
  <si>
    <t>065A  :761727:00:------:--</t>
  </si>
  <si>
    <t>21:0975:000727</t>
  </si>
  <si>
    <t>21:0109:000618</t>
  </si>
  <si>
    <t>21:0109:000618:0001:0001:00</t>
  </si>
  <si>
    <t>18.02</t>
  </si>
  <si>
    <t>065A  :761728:00:------:--</t>
  </si>
  <si>
    <t>21:0975:000728</t>
  </si>
  <si>
    <t>21:0109:000619</t>
  </si>
  <si>
    <t>21:0109:000619:0001:0001:00</t>
  </si>
  <si>
    <t>065A  :761729:00:------:--</t>
  </si>
  <si>
    <t>21:0975:000729</t>
  </si>
  <si>
    <t>21:0109:000620</t>
  </si>
  <si>
    <t>21:0109:000620:0001:0001:00</t>
  </si>
  <si>
    <t>065A  :761730:00:------:--</t>
  </si>
  <si>
    <t>21:0975:000730</t>
  </si>
  <si>
    <t>21:0109:000621</t>
  </si>
  <si>
    <t>21:0109:000621:0001:0001:00</t>
  </si>
  <si>
    <t>51.68</t>
  </si>
  <si>
    <t>065A  :761731:00:------:--</t>
  </si>
  <si>
    <t>21:0975:000731</t>
  </si>
  <si>
    <t>21:0109:000622</t>
  </si>
  <si>
    <t>21:0109:000622:0001:0001:00</t>
  </si>
  <si>
    <t>19.81</t>
  </si>
  <si>
    <t>065A  :761732:10:------:--</t>
  </si>
  <si>
    <t>21:0975:000732</t>
  </si>
  <si>
    <t>21:0109:000623</t>
  </si>
  <si>
    <t>21:0109:000623:0001:0001:00</t>
  </si>
  <si>
    <t>065A  :761733:20:761732:10</t>
  </si>
  <si>
    <t>21:0975:000733</t>
  </si>
  <si>
    <t>21:0109:000623:0002:0001:00</t>
  </si>
  <si>
    <t>065A  :761734:00:------:--</t>
  </si>
  <si>
    <t>21:0975:000734</t>
  </si>
  <si>
    <t>21:0109:000624</t>
  </si>
  <si>
    <t>21:0109:000624:0001:0001:00</t>
  </si>
  <si>
    <t>249</t>
  </si>
  <si>
    <t>15.13</t>
  </si>
  <si>
    <t>065A  :761735:00:------:--</t>
  </si>
  <si>
    <t>21:0975:000735</t>
  </si>
  <si>
    <t>21:0109:000625</t>
  </si>
  <si>
    <t>21:0109:000625:0001:0001:00</t>
  </si>
  <si>
    <t>065A  :761736:00:------:--</t>
  </si>
  <si>
    <t>21:0975:000736</t>
  </si>
  <si>
    <t>21:0109:000626</t>
  </si>
  <si>
    <t>21:0109:000626:0001:0001:00</t>
  </si>
  <si>
    <t>29.05</t>
  </si>
  <si>
    <t>065A  :761737:00:------:--</t>
  </si>
  <si>
    <t>21:0975:000737</t>
  </si>
  <si>
    <t>21:0109:000627</t>
  </si>
  <si>
    <t>21:0109:000627:0001:0001:00</t>
  </si>
  <si>
    <t>065A  :761738:00:------:--</t>
  </si>
  <si>
    <t>21:0975:000738</t>
  </si>
  <si>
    <t>21:0109:000628</t>
  </si>
  <si>
    <t>21:0109:000628:0001:0001:00</t>
  </si>
  <si>
    <t>065A  :761739:00:------:--</t>
  </si>
  <si>
    <t>21:0975:000739</t>
  </si>
  <si>
    <t>21:0109:000629</t>
  </si>
  <si>
    <t>21:0109:000629:0001:0001:00</t>
  </si>
  <si>
    <t>165</t>
  </si>
  <si>
    <t>19.25</t>
  </si>
  <si>
    <t>065A  :761740:90:------:--</t>
  </si>
  <si>
    <t>21:0975:000740</t>
  </si>
  <si>
    <t>10.41</t>
  </si>
  <si>
    <t>065A  :761741:80:761748:00</t>
  </si>
  <si>
    <t>21:0975:000741</t>
  </si>
  <si>
    <t>21:0109:000635</t>
  </si>
  <si>
    <t>21:0109:000635:0001:0001:02</t>
  </si>
  <si>
    <t>065A  :761742:00:------:--</t>
  </si>
  <si>
    <t>21:0975:000742</t>
  </si>
  <si>
    <t>21:0109:000630</t>
  </si>
  <si>
    <t>21:0109:000630:0001:0001:00</t>
  </si>
  <si>
    <t>065A  :761743:00:------:--</t>
  </si>
  <si>
    <t>21:0975:000743</t>
  </si>
  <si>
    <t>21:0109:000631</t>
  </si>
  <si>
    <t>21:0109:000631:0001:0001:00</t>
  </si>
  <si>
    <t>065A  :761744:10:------:--</t>
  </si>
  <si>
    <t>21:0975:000744</t>
  </si>
  <si>
    <t>21:0109:000632</t>
  </si>
  <si>
    <t>21:0109:000632:0001:0001:00</t>
  </si>
  <si>
    <t>21.87</t>
  </si>
  <si>
    <t>065A  :761745:20:761744:10</t>
  </si>
  <si>
    <t>21:0975:000745</t>
  </si>
  <si>
    <t>21:0109:000632:0002:0001:00</t>
  </si>
  <si>
    <t>17.11</t>
  </si>
  <si>
    <t>065A  :761746:00:------:--</t>
  </si>
  <si>
    <t>21:0975:000746</t>
  </si>
  <si>
    <t>21:0109:000633</t>
  </si>
  <si>
    <t>21:0109:000633:0001:0001:00</t>
  </si>
  <si>
    <t>065A  :761747:00:------:--</t>
  </si>
  <si>
    <t>21:0975:000747</t>
  </si>
  <si>
    <t>21:0109:000634</t>
  </si>
  <si>
    <t>21:0109:000634:0001:0001:00</t>
  </si>
  <si>
    <t>19.45</t>
  </si>
  <si>
    <t>065A  :761748:00:------:--</t>
  </si>
  <si>
    <t>21:0975:000748</t>
  </si>
  <si>
    <t>21:0109:000635:0001:0001:01</t>
  </si>
  <si>
    <t>065A  :761749:90:------:--</t>
  </si>
  <si>
    <t>21:0975:000749</t>
  </si>
  <si>
    <t>17.43</t>
  </si>
  <si>
    <t>065A  :761750:00:------:--</t>
  </si>
  <si>
    <t>21:0975:000750</t>
  </si>
  <si>
    <t>21:0109:000636</t>
  </si>
  <si>
    <t>21:0109:000636:0001:0001:00</t>
  </si>
  <si>
    <t>34.3</t>
  </si>
  <si>
    <t>065A  :761751:00:------:--</t>
  </si>
  <si>
    <t>21:0975:000751</t>
  </si>
  <si>
    <t>21:0109:000637</t>
  </si>
  <si>
    <t>21:0109:000637:0001:0001:00</t>
  </si>
  <si>
    <t>065A  :761752:00:------:--</t>
  </si>
  <si>
    <t>21:0975:000752</t>
  </si>
  <si>
    <t>21:0109:000638</t>
  </si>
  <si>
    <t>21:0109:000638:0001:0001:00</t>
  </si>
  <si>
    <t>065A  :761753:00:------:--</t>
  </si>
  <si>
    <t>21:0975:000753</t>
  </si>
  <si>
    <t>21:0109:000639</t>
  </si>
  <si>
    <t>21:0109:000639:0001:0001:00</t>
  </si>
  <si>
    <t>36.77</t>
  </si>
  <si>
    <t>065A  :761754:00:------:--</t>
  </si>
  <si>
    <t>21:0975:000754</t>
  </si>
  <si>
    <t>21:0109:000640</t>
  </si>
  <si>
    <t>21:0109:000640:0001:0001:00</t>
  </si>
  <si>
    <t>065A  :761755:00:------:--</t>
  </si>
  <si>
    <t>21:0975:000755</t>
  </si>
  <si>
    <t>21:0109:000641</t>
  </si>
  <si>
    <t>21:0109:000641:0001:0001:00</t>
  </si>
  <si>
    <t>24.69</t>
  </si>
  <si>
    <t>065A  :761756:00:------:--</t>
  </si>
  <si>
    <t>21:0975:000756</t>
  </si>
  <si>
    <t>21:0109:000642</t>
  </si>
  <si>
    <t>21:0109:000642:0001:0001:00</t>
  </si>
  <si>
    <t>21.91</t>
  </si>
  <si>
    <t>065A  :761757:00:------:--</t>
  </si>
  <si>
    <t>21:0975:000757</t>
  </si>
  <si>
    <t>21:0109:000643</t>
  </si>
  <si>
    <t>21:0109:000643:0001:0001:00</t>
  </si>
  <si>
    <t>23.08</t>
  </si>
  <si>
    <t>065A  :761758:00:------:--</t>
  </si>
  <si>
    <t>21:0975:000758</t>
  </si>
  <si>
    <t>21:0109:000644</t>
  </si>
  <si>
    <t>21:0109:000644:0001:0001:00</t>
  </si>
  <si>
    <t>065A  :761759:00:------:--</t>
  </si>
  <si>
    <t>21:0975:000759</t>
  </si>
  <si>
    <t>21:0109:000645</t>
  </si>
  <si>
    <t>21:0109:000645:0001:0001:00</t>
  </si>
  <si>
    <t>19.85</t>
  </si>
  <si>
    <t>065A  :761760:00:------:--</t>
  </si>
  <si>
    <t>21:0975:000760</t>
  </si>
  <si>
    <t>21:0109:000646</t>
  </si>
  <si>
    <t>21:0109:000646:0001:0001:00</t>
  </si>
  <si>
    <t>18.37</t>
  </si>
  <si>
    <t>065A  :761761:80:761765:00</t>
  </si>
  <si>
    <t>21:0975:000761</t>
  </si>
  <si>
    <t>21:0109:000649</t>
  </si>
  <si>
    <t>21:0109:000649:0001:0001:02</t>
  </si>
  <si>
    <t>20.83</t>
  </si>
  <si>
    <t>065A  :761762:10:------:--</t>
  </si>
  <si>
    <t>21:0975:000762</t>
  </si>
  <si>
    <t>21:0109:000647</t>
  </si>
  <si>
    <t>21:0109:000647:0001:0001:00</t>
  </si>
  <si>
    <t>065A  :761763:20:761762:10</t>
  </si>
  <si>
    <t>21:0975:000763</t>
  </si>
  <si>
    <t>21:0109:000647:0002:0001:00</t>
  </si>
  <si>
    <t>19.66</t>
  </si>
  <si>
    <t>065A  :761764:00:------:--</t>
  </si>
  <si>
    <t>21:0975:000764</t>
  </si>
  <si>
    <t>21:0109:000648</t>
  </si>
  <si>
    <t>21:0109:000648:0001:0001:00</t>
  </si>
  <si>
    <t>28.92</t>
  </si>
  <si>
    <t>065A  :761765:00:------:--</t>
  </si>
  <si>
    <t>21:0975:000765</t>
  </si>
  <si>
    <t>21:0109:000649:0001:0001:01</t>
  </si>
  <si>
    <t>25.65</t>
  </si>
  <si>
    <t>065A  :761766:90:------:--</t>
  </si>
  <si>
    <t>21:0975:000766</t>
  </si>
  <si>
    <t>18.79</t>
  </si>
  <si>
    <t>065A  :763001:80:763007:00</t>
  </si>
  <si>
    <t>21:0975:000767</t>
  </si>
  <si>
    <t>21:0109:000654</t>
  </si>
  <si>
    <t>21:0109:000654:0001:0001:02</t>
  </si>
  <si>
    <t>9.96</t>
  </si>
  <si>
    <t>065A  :763002:10:------:--</t>
  </si>
  <si>
    <t>21:0975:000768</t>
  </si>
  <si>
    <t>21:0109:000650</t>
  </si>
  <si>
    <t>21:0109:000650:0001:0001:00</t>
  </si>
  <si>
    <t>21.52</t>
  </si>
  <si>
    <t>065A  :763003:20:763002:10</t>
  </si>
  <si>
    <t>21:0975:000769</t>
  </si>
  <si>
    <t>21:0109:000650:0002:0001:00</t>
  </si>
  <si>
    <t>24.12</t>
  </si>
  <si>
    <t>065A  :763004:00:------:--</t>
  </si>
  <si>
    <t>21:0975:000770</t>
  </si>
  <si>
    <t>21:0109:000651</t>
  </si>
  <si>
    <t>21:0109:000651:0001:0001:00</t>
  </si>
  <si>
    <t>18.15</t>
  </si>
  <si>
    <t>065A  :763005:00:------:--</t>
  </si>
  <si>
    <t>21:0975:000771</t>
  </si>
  <si>
    <t>21:0109:000652</t>
  </si>
  <si>
    <t>21:0109:000652:0001:0001:00</t>
  </si>
  <si>
    <t>21.38</t>
  </si>
  <si>
    <t>065A  :763006:00:------:--</t>
  </si>
  <si>
    <t>21:0975:000772</t>
  </si>
  <si>
    <t>21:0109:000653</t>
  </si>
  <si>
    <t>21:0109:000653:0001:0001:00</t>
  </si>
  <si>
    <t>19.12</t>
  </si>
  <si>
    <t>065A  :763007:00:------:--</t>
  </si>
  <si>
    <t>21:0975:000773</t>
  </si>
  <si>
    <t>21:0109:000654:0001:0001:01</t>
  </si>
  <si>
    <t>14.76</t>
  </si>
  <si>
    <t>065A  :763008:00:------:--</t>
  </si>
  <si>
    <t>21:0975:000774</t>
  </si>
  <si>
    <t>21:0109:000655</t>
  </si>
  <si>
    <t>21:0109:000655:0001:0001:00</t>
  </si>
  <si>
    <t>065A  :763009:90:------:--</t>
  </si>
  <si>
    <t>21:0975:000775</t>
  </si>
  <si>
    <t>13.62</t>
  </si>
  <si>
    <t>065A  :763010:00:------:--</t>
  </si>
  <si>
    <t>21:0975:000776</t>
  </si>
  <si>
    <t>21:0109:000656</t>
  </si>
  <si>
    <t>21:0109:000656:0001:0001:00</t>
  </si>
  <si>
    <t>43.07</t>
  </si>
  <si>
    <t>065A  :763011:00:------:--</t>
  </si>
  <si>
    <t>21:0975:000777</t>
  </si>
  <si>
    <t>21:0109:000657</t>
  </si>
  <si>
    <t>21:0109:000657:0001:0001:00</t>
  </si>
  <si>
    <t>23.56</t>
  </si>
  <si>
    <t>065A  :763012:00:------:--</t>
  </si>
  <si>
    <t>21:0975:000778</t>
  </si>
  <si>
    <t>21:0109:000658</t>
  </si>
  <si>
    <t>21:0109:000658:0001:0001:00</t>
  </si>
  <si>
    <t>065A  :763013:00:------:--</t>
  </si>
  <si>
    <t>21:0975:000779</t>
  </si>
  <si>
    <t>21:0109:000659</t>
  </si>
  <si>
    <t>21:0109:000659:0001:0001:00</t>
  </si>
  <si>
    <t>24.67</t>
  </si>
  <si>
    <t>065A  :763014:00:------:--</t>
  </si>
  <si>
    <t>21:0975:000780</t>
  </si>
  <si>
    <t>21:0109:000660</t>
  </si>
  <si>
    <t>21:0109:000660:0001:0001:00</t>
  </si>
  <si>
    <t>065A  :763015:00:------:--</t>
  </si>
  <si>
    <t>21:0975:000781</t>
  </si>
  <si>
    <t>21:0109:000661</t>
  </si>
  <si>
    <t>21:0109:000661:0001:0001:00</t>
  </si>
  <si>
    <t>19.27</t>
  </si>
  <si>
    <t>065A  :763016:00:------:--</t>
  </si>
  <si>
    <t>21:0975:000782</t>
  </si>
  <si>
    <t>21:0109:000662</t>
  </si>
  <si>
    <t>21:0109:000662:0001:0001:00</t>
  </si>
  <si>
    <t>065A  :763017:00:------:--</t>
  </si>
  <si>
    <t>21:0975:000783</t>
  </si>
  <si>
    <t>21:0109:000663</t>
  </si>
  <si>
    <t>21:0109:000663:0001:0001:00</t>
  </si>
  <si>
    <t>25.33</t>
  </si>
  <si>
    <t>065A  :763018:00:------:--</t>
  </si>
  <si>
    <t>21:0975:000784</t>
  </si>
  <si>
    <t>21:0109:000664</t>
  </si>
  <si>
    <t>21:0109:000664:0001:0001:00</t>
  </si>
  <si>
    <t>11.35</t>
  </si>
  <si>
    <t>065A  :763019:00:------:--</t>
  </si>
  <si>
    <t>21:0975:000785</t>
  </si>
  <si>
    <t>21:0109:000665</t>
  </si>
  <si>
    <t>21:0109:000665:0001:0001:00</t>
  </si>
  <si>
    <t>065A  :763020:00:------:--</t>
  </si>
  <si>
    <t>21:0975:000786</t>
  </si>
  <si>
    <t>21:0109:000666</t>
  </si>
  <si>
    <t>21:0109:000666:0001:0001:00</t>
  </si>
  <si>
    <t>33.42</t>
  </si>
  <si>
    <t>065A  :763021:80:763032:00</t>
  </si>
  <si>
    <t>21:0975:000787</t>
  </si>
  <si>
    <t>21:0109:000675</t>
  </si>
  <si>
    <t>21:0109:000675:0001:0001:02</t>
  </si>
  <si>
    <t>065A  :763022:10:------:--</t>
  </si>
  <si>
    <t>21:0975:000788</t>
  </si>
  <si>
    <t>21:0109:000667</t>
  </si>
  <si>
    <t>21:0109:000667:0001:0001:00</t>
  </si>
  <si>
    <t>065A  :763023:20:763022:10</t>
  </si>
  <si>
    <t>21:0975:000789</t>
  </si>
  <si>
    <t>21:0109:000667:0002:0001:00</t>
  </si>
  <si>
    <t>16.75</t>
  </si>
  <si>
    <t>065A  :763024:00:------:--</t>
  </si>
  <si>
    <t>21:0975:000790</t>
  </si>
  <si>
    <t>21:0109:000668</t>
  </si>
  <si>
    <t>21:0109:000668:0001:0001:00</t>
  </si>
  <si>
    <t>065A  :763025:00:------:--</t>
  </si>
  <si>
    <t>21:0975:000791</t>
  </si>
  <si>
    <t>21:0109:000669</t>
  </si>
  <si>
    <t>21:0109:000669:0001:0001:00</t>
  </si>
  <si>
    <t>24.55</t>
  </si>
  <si>
    <t>065A  :763026:90:------:--</t>
  </si>
  <si>
    <t>21:0975:000792</t>
  </si>
  <si>
    <t>065A  :763027:00:------:--</t>
  </si>
  <si>
    <t>21:0975:000793</t>
  </si>
  <si>
    <t>21:0109:000670</t>
  </si>
  <si>
    <t>21:0109:000670:0001:0001:00</t>
  </si>
  <si>
    <t>44.61</t>
  </si>
  <si>
    <t>065A  :763028:00:------:--</t>
  </si>
  <si>
    <t>21:0975:000794</t>
  </si>
  <si>
    <t>21:0109:000671</t>
  </si>
  <si>
    <t>21:0109:000671:0001:0001:00</t>
  </si>
  <si>
    <t>065A  :763029:00:------:--</t>
  </si>
  <si>
    <t>21:0975:000795</t>
  </si>
  <si>
    <t>21:0109:000672</t>
  </si>
  <si>
    <t>21:0109:000672:0001:0001:00</t>
  </si>
  <si>
    <t>065A  :763030:00:------:--</t>
  </si>
  <si>
    <t>21:0975:000796</t>
  </si>
  <si>
    <t>21:0109:000673</t>
  </si>
  <si>
    <t>21:0109:000673:0001:0001:00</t>
  </si>
  <si>
    <t>51.62</t>
  </si>
  <si>
    <t>065A  :763031:00:------:--</t>
  </si>
  <si>
    <t>21:0975:000797</t>
  </si>
  <si>
    <t>21:0109:000674</t>
  </si>
  <si>
    <t>21:0109:000674:0001:0001:00</t>
  </si>
  <si>
    <t>16.67</t>
  </si>
  <si>
    <t>065A  :763032:00:------:--</t>
  </si>
  <si>
    <t>21:0975:000798</t>
  </si>
  <si>
    <t>21:0109:000675:0001:0001:01</t>
  </si>
  <si>
    <t>29.42</t>
  </si>
  <si>
    <t>065A  :763033:00:------:--</t>
  </si>
  <si>
    <t>21:0975:000799</t>
  </si>
  <si>
    <t>21:0109:000676</t>
  </si>
  <si>
    <t>21:0109:000676:0001:0001:00</t>
  </si>
  <si>
    <t>065A  :763034:00:------:--</t>
  </si>
  <si>
    <t>21:0975:000800</t>
  </si>
  <si>
    <t>21:0109:000677</t>
  </si>
  <si>
    <t>21:0109:000677:0001:0001:00</t>
  </si>
  <si>
    <t>50.61</t>
  </si>
  <si>
    <t>065A  :763035:00:------:--</t>
  </si>
  <si>
    <t>21:0975:000801</t>
  </si>
  <si>
    <t>21:0109:000678</t>
  </si>
  <si>
    <t>21:0109:000678:0001:0001:00</t>
  </si>
  <si>
    <t>065A  :763036:00:------:--</t>
  </si>
  <si>
    <t>21:0975:000802</t>
  </si>
  <si>
    <t>21:0109:000679</t>
  </si>
  <si>
    <t>21:0109:000679:0001:0001:00</t>
  </si>
  <si>
    <t>21.16</t>
  </si>
  <si>
    <t>065A  :763037:00:------:--</t>
  </si>
  <si>
    <t>21:0975:000803</t>
  </si>
  <si>
    <t>21:0109:000680</t>
  </si>
  <si>
    <t>21:0109:000680:0001:0001:00</t>
  </si>
  <si>
    <t>065A  :763038:00:------:--</t>
  </si>
  <si>
    <t>21:0975:000804</t>
  </si>
  <si>
    <t>21:0109:000681</t>
  </si>
  <si>
    <t>21:0109:000681:0001:0001:00</t>
  </si>
  <si>
    <t>065A  :763039:00:------:--</t>
  </si>
  <si>
    <t>21:0975:000805</t>
  </si>
  <si>
    <t>21:0109:000682</t>
  </si>
  <si>
    <t>21:0109:000682:0001:0001:00</t>
  </si>
  <si>
    <t>88.4</t>
  </si>
  <si>
    <t>065A  :763040:00:------:--</t>
  </si>
  <si>
    <t>21:0975:000806</t>
  </si>
  <si>
    <t>21:0109:000683</t>
  </si>
  <si>
    <t>21:0109:000683:0001:0001:00</t>
  </si>
  <si>
    <t>17.12</t>
  </si>
  <si>
    <t>065A  :763041:80:763044:00</t>
  </si>
  <si>
    <t>21:0975:000807</t>
  </si>
  <si>
    <t>21:0109:000685</t>
  </si>
  <si>
    <t>21:0109:000685:0001:0001:02</t>
  </si>
  <si>
    <t>21.36</t>
  </si>
  <si>
    <t>065A  :763042:10:------:--</t>
  </si>
  <si>
    <t>21:0975:000808</t>
  </si>
  <si>
    <t>21:0109:000684</t>
  </si>
  <si>
    <t>21:0109:000684:0001:0001:00</t>
  </si>
  <si>
    <t>159</t>
  </si>
  <si>
    <t>19.59</t>
  </si>
  <si>
    <t>065A  :763043:20:763042:10</t>
  </si>
  <si>
    <t>21:0975:000809</t>
  </si>
  <si>
    <t>21:0109:000684:0002:0001:00</t>
  </si>
  <si>
    <t>241</t>
  </si>
  <si>
    <t>29.8</t>
  </si>
  <si>
    <t>41.1</t>
  </si>
  <si>
    <t>143</t>
  </si>
  <si>
    <t>18.69</t>
  </si>
  <si>
    <t>065A  :763044:00:------:--</t>
  </si>
  <si>
    <t>21:0975:000810</t>
  </si>
  <si>
    <t>21:0109:000685:0001:0001:01</t>
  </si>
  <si>
    <t>065A  :763045:00:------:--</t>
  </si>
  <si>
    <t>21:0975:000811</t>
  </si>
  <si>
    <t>21:0109:000686</t>
  </si>
  <si>
    <t>21:0109:000686:0001:0001:00</t>
  </si>
  <si>
    <t>114</t>
  </si>
  <si>
    <t>23.66</t>
  </si>
  <si>
    <t>065A  :763046:00:------:--</t>
  </si>
  <si>
    <t>21:0975:000812</t>
  </si>
  <si>
    <t>21:0109:000687</t>
  </si>
  <si>
    <t>21:0109:000687:0001:0001:00</t>
  </si>
  <si>
    <t>065A  :763047:00:------:--</t>
  </si>
  <si>
    <t>21:0975:000813</t>
  </si>
  <si>
    <t>21:0109:000688</t>
  </si>
  <si>
    <t>21:0109:000688:0001:0001:00</t>
  </si>
  <si>
    <t>065A  :763048:00:------:--</t>
  </si>
  <si>
    <t>21:0975:000814</t>
  </si>
  <si>
    <t>21:0109:000689</t>
  </si>
  <si>
    <t>21:0109:000689:0001:0001:00</t>
  </si>
  <si>
    <t>&lt;33</t>
  </si>
  <si>
    <t>065A  :763049:00:------:--</t>
  </si>
  <si>
    <t>21:0975:000815</t>
  </si>
  <si>
    <t>21:0109:000690</t>
  </si>
  <si>
    <t>21:0109:000690:0001:0001:00</t>
  </si>
  <si>
    <t>065A  :763050:00:------:--</t>
  </si>
  <si>
    <t>21:0975:000816</t>
  </si>
  <si>
    <t>21:0109:000691</t>
  </si>
  <si>
    <t>21:0109:000691:0001:0001:00</t>
  </si>
  <si>
    <t>122</t>
  </si>
  <si>
    <t>21.05</t>
  </si>
  <si>
    <t>065A  :763051:00:------:--</t>
  </si>
  <si>
    <t>21:0975:000817</t>
  </si>
  <si>
    <t>21:0109:000692</t>
  </si>
  <si>
    <t>21:0109:000692:0001:0001:00</t>
  </si>
  <si>
    <t>128</t>
  </si>
  <si>
    <t>18.64</t>
  </si>
  <si>
    <t>065A  :763052:00:------:--</t>
  </si>
  <si>
    <t>21:0975:000818</t>
  </si>
  <si>
    <t>21:0109:000693</t>
  </si>
  <si>
    <t>21:0109:000693:0001:0001:00</t>
  </si>
  <si>
    <t>158</t>
  </si>
  <si>
    <t>065A  :763053:90:------:--</t>
  </si>
  <si>
    <t>21:0975:000819</t>
  </si>
  <si>
    <t>14.93</t>
  </si>
  <si>
    <t>065A  :763054:00:------:--</t>
  </si>
  <si>
    <t>21:0975:000820</t>
  </si>
  <si>
    <t>21:0109:000694</t>
  </si>
  <si>
    <t>21:0109:000694:0001:0001:00</t>
  </si>
  <si>
    <t>55.5</t>
  </si>
  <si>
    <t>065A  :763055:00:------:--</t>
  </si>
  <si>
    <t>21:0975:000821</t>
  </si>
  <si>
    <t>21:0109:000695</t>
  </si>
  <si>
    <t>21:0109:000695:0001:0001:00</t>
  </si>
  <si>
    <t>065A  :763056:00:------:--</t>
  </si>
  <si>
    <t>21:0975:000822</t>
  </si>
  <si>
    <t>21:0109:000696</t>
  </si>
  <si>
    <t>21:0109:000696:0001:0001:00</t>
  </si>
  <si>
    <t>065A  :763057:00:------:--</t>
  </si>
  <si>
    <t>21:0975:000823</t>
  </si>
  <si>
    <t>21:0109:000697</t>
  </si>
  <si>
    <t>21:0109:000697:0001:0001:00</t>
  </si>
  <si>
    <t>26.65</t>
  </si>
  <si>
    <t>065A  :763058:00:------:--</t>
  </si>
  <si>
    <t>21:0975:000824</t>
  </si>
  <si>
    <t>21:0109:000698</t>
  </si>
  <si>
    <t>21:0109:000698:0001:0001:00</t>
  </si>
  <si>
    <t>065A  :763059:00:------:--</t>
  </si>
  <si>
    <t>21:0975:000825</t>
  </si>
  <si>
    <t>21:0109:000699</t>
  </si>
  <si>
    <t>21:0109:000699:0001:0001:00</t>
  </si>
  <si>
    <t>065A  :763060:00:------:--</t>
  </si>
  <si>
    <t>21:0975:000826</t>
  </si>
  <si>
    <t>21:0109:000700</t>
  </si>
  <si>
    <t>21:0109:000700:0001:0001:00</t>
  </si>
  <si>
    <t>90.6</t>
  </si>
  <si>
    <t>065A  :763061:80:763071:00</t>
  </si>
  <si>
    <t>21:0975:000827</t>
  </si>
  <si>
    <t>21:0109:000708</t>
  </si>
  <si>
    <t>21:0109:000708:0001:0001:02</t>
  </si>
  <si>
    <t>065A  :763062:00:------:--</t>
  </si>
  <si>
    <t>21:0975:000828</t>
  </si>
  <si>
    <t>21:0109:000701</t>
  </si>
  <si>
    <t>21:0109:000701:0001:0001:00</t>
  </si>
  <si>
    <t>236</t>
  </si>
  <si>
    <t>43.3</t>
  </si>
  <si>
    <t>161</t>
  </si>
  <si>
    <t>065A  :763063:10:------:--</t>
  </si>
  <si>
    <t>21:0975:000829</t>
  </si>
  <si>
    <t>21:0109:000702</t>
  </si>
  <si>
    <t>21:0109:000702:0001:0001:00</t>
  </si>
  <si>
    <t>60.7</t>
  </si>
  <si>
    <t>17.15</t>
  </si>
  <si>
    <t>065A  :763064:20:763063:10</t>
  </si>
  <si>
    <t>21:0975:000830</t>
  </si>
  <si>
    <t>21:0109:000702:0002:0001:00</t>
  </si>
  <si>
    <t>65.4</t>
  </si>
  <si>
    <t>18.44</t>
  </si>
  <si>
    <t>065A  :763065:00:------:--</t>
  </si>
  <si>
    <t>21:0975:000831</t>
  </si>
  <si>
    <t>21:0109:000703</t>
  </si>
  <si>
    <t>21:0109:000703:0001:0001:00</t>
  </si>
  <si>
    <t>065A  :763066:00:------:--</t>
  </si>
  <si>
    <t>21:0975:000832</t>
  </si>
  <si>
    <t>21:0109:000704</t>
  </si>
  <si>
    <t>21:0109:000704:0001:0001:00</t>
  </si>
  <si>
    <t>15.58</t>
  </si>
  <si>
    <t>065A  :763067:00:------:--</t>
  </si>
  <si>
    <t>21:0975:000833</t>
  </si>
  <si>
    <t>21:0109:000705</t>
  </si>
  <si>
    <t>21:0109:000705:0001:0001:00</t>
  </si>
  <si>
    <t>12.19</t>
  </si>
  <si>
    <t>065A  :763068:00:------:--</t>
  </si>
  <si>
    <t>21:0975:000834</t>
  </si>
  <si>
    <t>21:0109:000706</t>
  </si>
  <si>
    <t>21:0109:000706:0001:0001:00</t>
  </si>
  <si>
    <t>065A  :763069:00:------:--</t>
  </si>
  <si>
    <t>21:0975:000835</t>
  </si>
  <si>
    <t>21:0109:000707</t>
  </si>
  <si>
    <t>21:0109:000707:0001:0001:00</t>
  </si>
  <si>
    <t>065A  :763070:90:------:--</t>
  </si>
  <si>
    <t>21:0975:000836</t>
  </si>
  <si>
    <t>13.42</t>
  </si>
  <si>
    <t>065A  :763071:00:------:--</t>
  </si>
  <si>
    <t>21:0975:000837</t>
  </si>
  <si>
    <t>21:0109:000708:0001:0001:01</t>
  </si>
  <si>
    <t>065A  :763072:00:------:--</t>
  </si>
  <si>
    <t>21:0975:000838</t>
  </si>
  <si>
    <t>21:0109:000709</t>
  </si>
  <si>
    <t>21:0109:000709:0001:0001:00</t>
  </si>
  <si>
    <t>21.14</t>
  </si>
  <si>
    <t>065A  :763073:00:------:--</t>
  </si>
  <si>
    <t>21:0975:000839</t>
  </si>
  <si>
    <t>21:0109:000710</t>
  </si>
  <si>
    <t>21:0109:000710:0001:0001:00</t>
  </si>
  <si>
    <t>065A  :763074:00:------:--</t>
  </si>
  <si>
    <t>21:0975:000840</t>
  </si>
  <si>
    <t>21:0109:000711</t>
  </si>
  <si>
    <t>21:0109:000711:0001:0001:00</t>
  </si>
  <si>
    <t>17.76</t>
  </si>
  <si>
    <t>065A  :763075:00:------:--</t>
  </si>
  <si>
    <t>21:0975:000841</t>
  </si>
  <si>
    <t>21:0109:000712</t>
  </si>
  <si>
    <t>21:0109:000712:0001:0001:00</t>
  </si>
  <si>
    <t>15.09</t>
  </si>
  <si>
    <t>065A  :763076:00:------:--</t>
  </si>
  <si>
    <t>21:0975:000842</t>
  </si>
  <si>
    <t>21:0109:000713</t>
  </si>
  <si>
    <t>21:0109:000713:0001:0001:00</t>
  </si>
  <si>
    <t>065A  :763077:00:------:--</t>
  </si>
  <si>
    <t>21:0975:000843</t>
  </si>
  <si>
    <t>21:0109:000714</t>
  </si>
  <si>
    <t>21:0109:000714:0001:0001:00</t>
  </si>
  <si>
    <t>2.34</t>
  </si>
  <si>
    <t>43.45</t>
  </si>
  <si>
    <t>065A  :763078:00:------:--</t>
  </si>
  <si>
    <t>21:0975:000844</t>
  </si>
  <si>
    <t>21:0109:000715</t>
  </si>
  <si>
    <t>21:0109:000715:0001:0001:00</t>
  </si>
  <si>
    <t>34.73</t>
  </si>
  <si>
    <t>065A  :763079:00:------:--</t>
  </si>
  <si>
    <t>21:0975:000845</t>
  </si>
  <si>
    <t>21:0109:000716</t>
  </si>
  <si>
    <t>21:0109:000716:0001:0001:00</t>
  </si>
  <si>
    <t>56.71</t>
  </si>
  <si>
    <t>065A  :763080:00:------:--</t>
  </si>
  <si>
    <t>21:0975:000846</t>
  </si>
  <si>
    <t>21:0109:000717</t>
  </si>
  <si>
    <t>21:0109:000717:0001:0001:00</t>
  </si>
  <si>
    <t>23.85</t>
  </si>
  <si>
    <t>065A  :763081:80:763091:00</t>
  </si>
  <si>
    <t>21:0975:000847</t>
  </si>
  <si>
    <t>21:0109:000726</t>
  </si>
  <si>
    <t>21:0109:000726:0001:0001:02</t>
  </si>
  <si>
    <t>19.21</t>
  </si>
  <si>
    <t>065A  :763082:00:------:--</t>
  </si>
  <si>
    <t>21:0975:000848</t>
  </si>
  <si>
    <t>21:0109:000718</t>
  </si>
  <si>
    <t>21:0109:000718:0001:0001:00</t>
  </si>
  <si>
    <t>38.3</t>
  </si>
  <si>
    <t>065A  :763083:10:------:--</t>
  </si>
  <si>
    <t>21:0975:000849</t>
  </si>
  <si>
    <t>21:0109:000719</t>
  </si>
  <si>
    <t>21:0109:000719:0001:0001:00</t>
  </si>
  <si>
    <t>46.21</t>
  </si>
  <si>
    <t>065A  :763084:20:763083:10</t>
  </si>
  <si>
    <t>21:0975:000850</t>
  </si>
  <si>
    <t>21:0109:000719:0002:0001:00</t>
  </si>
  <si>
    <t>42.34</t>
  </si>
  <si>
    <t>065A  :763085:00:------:--</t>
  </si>
  <si>
    <t>21:0975:000851</t>
  </si>
  <si>
    <t>21:0109:000720</t>
  </si>
  <si>
    <t>21:0109:000720:0001:0001:00</t>
  </si>
  <si>
    <t>065A  :763086:00:------:--</t>
  </si>
  <si>
    <t>21:0975:000852</t>
  </si>
  <si>
    <t>21:0109:000721</t>
  </si>
  <si>
    <t>21:0109:000721:0001:0001:00</t>
  </si>
  <si>
    <t>065A  :763087:00:------:--</t>
  </si>
  <si>
    <t>21:0975:000853</t>
  </si>
  <si>
    <t>21:0109:000722</t>
  </si>
  <si>
    <t>21:0109:000722:0001:0001:00</t>
  </si>
  <si>
    <t>41.67</t>
  </si>
  <si>
    <t>065A  :763088:00:------:--</t>
  </si>
  <si>
    <t>21:0975:000854</t>
  </si>
  <si>
    <t>21:0109:000723</t>
  </si>
  <si>
    <t>21:0109:000723:0001:0001:00</t>
  </si>
  <si>
    <t>065A  :763089:00:------:--</t>
  </si>
  <si>
    <t>21:0975:000855</t>
  </si>
  <si>
    <t>21:0109:000724</t>
  </si>
  <si>
    <t>21:0109:000724:0001:0001:00</t>
  </si>
  <si>
    <t>18.11</t>
  </si>
  <si>
    <t>065A  :763090:00:------:--</t>
  </si>
  <si>
    <t>21:0975:000856</t>
  </si>
  <si>
    <t>21:0109:000725</t>
  </si>
  <si>
    <t>21:0109:000725:0001:0001:00</t>
  </si>
  <si>
    <t>065A  :763091:00:------:--</t>
  </si>
  <si>
    <t>21:0975:000857</t>
  </si>
  <si>
    <t>21:0109:000726:0001:0001:01</t>
  </si>
  <si>
    <t>065A  :763092:90:------:--</t>
  </si>
  <si>
    <t>21:0975:000858</t>
  </si>
  <si>
    <t>12.05</t>
  </si>
  <si>
    <t>065A  :763093:00:------:--</t>
  </si>
  <si>
    <t>21:0975:000859</t>
  </si>
  <si>
    <t>21:0109:000727</t>
  </si>
  <si>
    <t>21:0109:000727:0001:0001:00</t>
  </si>
  <si>
    <t>3800</t>
  </si>
  <si>
    <t>34.68</t>
  </si>
  <si>
    <t>065A  :763094:00:------:--</t>
  </si>
  <si>
    <t>21:0975:000860</t>
  </si>
  <si>
    <t>21:0109:000728</t>
  </si>
  <si>
    <t>21:0109:000728:0001:0001:00</t>
  </si>
  <si>
    <t>065A  :763095:00:------:--</t>
  </si>
  <si>
    <t>21:0975:000861</t>
  </si>
  <si>
    <t>21:0109:000729</t>
  </si>
  <si>
    <t>21:0109:000729:0001:0001:00</t>
  </si>
  <si>
    <t>30.51</t>
  </si>
  <si>
    <t>065A  :763096:00:------:--</t>
  </si>
  <si>
    <t>21:0975:000862</t>
  </si>
  <si>
    <t>21:0109:000730</t>
  </si>
  <si>
    <t>21:0109:000730:0001:0001:00</t>
  </si>
  <si>
    <t>27.37</t>
  </si>
  <si>
    <t>065A  :763097:00:------:--</t>
  </si>
  <si>
    <t>21:0975:000863</t>
  </si>
  <si>
    <t>21:0109:000731</t>
  </si>
  <si>
    <t>21:0109:000731:0001:0001:00</t>
  </si>
  <si>
    <t>065A  :763098:00:------:--</t>
  </si>
  <si>
    <t>21:0975:000864</t>
  </si>
  <si>
    <t>21:0109:000732</t>
  </si>
  <si>
    <t>21:0109:000732:0001:0001:00</t>
  </si>
  <si>
    <t>065A  :763099:00:------:--</t>
  </si>
  <si>
    <t>21:0975:000865</t>
  </si>
  <si>
    <t>21:0109:000733</t>
  </si>
  <si>
    <t>21:0109:000733:0001:0001:00</t>
  </si>
  <si>
    <t>26.27</t>
  </si>
  <si>
    <t>065A  :763100:00:------:--</t>
  </si>
  <si>
    <t>21:0975:000866</t>
  </si>
  <si>
    <t>21:0109:000734</t>
  </si>
  <si>
    <t>21:0109:000734:0001:0001:00</t>
  </si>
  <si>
    <t>50.68</t>
  </si>
  <si>
    <t>065A  :763101:80:763105:00</t>
  </si>
  <si>
    <t>21:0975:000867</t>
  </si>
  <si>
    <t>21:0109:000738</t>
  </si>
  <si>
    <t>21:0109:000738:0001:0001:02</t>
  </si>
  <si>
    <t>065A  :763102:00:------:--</t>
  </si>
  <si>
    <t>21:0975:000868</t>
  </si>
  <si>
    <t>21:0109:000735</t>
  </si>
  <si>
    <t>21:0109:000735:0001:0001:00</t>
  </si>
  <si>
    <t>49.9</t>
  </si>
  <si>
    <t>065A  :763103:00:------:--</t>
  </si>
  <si>
    <t>21:0975:000869</t>
  </si>
  <si>
    <t>21:0109:000736</t>
  </si>
  <si>
    <t>21:0109:000736:0001:0001:00</t>
  </si>
  <si>
    <t>065A  :763104:00:------:--</t>
  </si>
  <si>
    <t>21:0975:000870</t>
  </si>
  <si>
    <t>21:0109:000737</t>
  </si>
  <si>
    <t>21:0109:000737:0001:0001:00</t>
  </si>
  <si>
    <t>29.85</t>
  </si>
  <si>
    <t>065A  :763105:00:------:--</t>
  </si>
  <si>
    <t>21:0975:000871</t>
  </si>
  <si>
    <t>21:0109:000738:0001:0001:01</t>
  </si>
  <si>
    <t>32.06</t>
  </si>
  <si>
    <t>065A  :763106:00:------:--</t>
  </si>
  <si>
    <t>21:0975:000872</t>
  </si>
  <si>
    <t>21:0109:000739</t>
  </si>
  <si>
    <t>21:0109:000739:0001:0001:00</t>
  </si>
  <si>
    <t>16.36</t>
  </si>
  <si>
    <t>065A  :763107:10:------:--</t>
  </si>
  <si>
    <t>21:0975:000873</t>
  </si>
  <si>
    <t>21:0109:000740</t>
  </si>
  <si>
    <t>21:0109:000740:0001:0001:00</t>
  </si>
  <si>
    <t>31.15</t>
  </si>
  <si>
    <t>065A  :763108:20:763107:10</t>
  </si>
  <si>
    <t>21:0975:000874</t>
  </si>
  <si>
    <t>21:0109:000740:0002:0001:00</t>
  </si>
  <si>
    <t>065A  :763109:00:------:--</t>
  </si>
  <si>
    <t>21:0975:000875</t>
  </si>
  <si>
    <t>21:0109:000741</t>
  </si>
  <si>
    <t>21:0109:000741:0001:0001:00</t>
  </si>
  <si>
    <t>28.26</t>
  </si>
  <si>
    <t>065A  :763110:00:------:--</t>
  </si>
  <si>
    <t>21:0975:000876</t>
  </si>
  <si>
    <t>21:0109:000742</t>
  </si>
  <si>
    <t>21:0109:000742:0001:0001:00</t>
  </si>
  <si>
    <t>134</t>
  </si>
  <si>
    <t>065A  :763111:00:------:--</t>
  </si>
  <si>
    <t>21:0975:000877</t>
  </si>
  <si>
    <t>21:0109:000743</t>
  </si>
  <si>
    <t>21:0109:000743:0001:0001:00</t>
  </si>
  <si>
    <t>27.54</t>
  </si>
  <si>
    <t>065A  :763112:00:------:--</t>
  </si>
  <si>
    <t>21:0975:000878</t>
  </si>
  <si>
    <t>21:0109:000744</t>
  </si>
  <si>
    <t>21:0109:000744:0001:0001:00</t>
  </si>
  <si>
    <t>22.8</t>
  </si>
  <si>
    <t>065A  :763113:00:------:--</t>
  </si>
  <si>
    <t>21:0975:000879</t>
  </si>
  <si>
    <t>21:0109:000745</t>
  </si>
  <si>
    <t>21:0109:000745:0001:0001:00</t>
  </si>
  <si>
    <t>35.96</t>
  </si>
  <si>
    <t>065A  :763114:00:------:--</t>
  </si>
  <si>
    <t>21:0975:000880</t>
  </si>
  <si>
    <t>21:0109:000746</t>
  </si>
  <si>
    <t>21:0109:000746:0001:0001:00</t>
  </si>
  <si>
    <t>065A  :763115:90:------:--</t>
  </si>
  <si>
    <t>21:0975:000881</t>
  </si>
  <si>
    <t>065A  :763116:00:------:--</t>
  </si>
  <si>
    <t>21:0975:000882</t>
  </si>
  <si>
    <t>21:0109:000747</t>
  </si>
  <si>
    <t>21:0109:000747:0001:0001:00</t>
  </si>
  <si>
    <t>147</t>
  </si>
  <si>
    <t>065A  :763117:00:------:--</t>
  </si>
  <si>
    <t>21:0975:000883</t>
  </si>
  <si>
    <t>21:0109:000748</t>
  </si>
  <si>
    <t>21:0109:000748:0001:0001:00</t>
  </si>
  <si>
    <t>60.3</t>
  </si>
  <si>
    <t>065A  :763118:00:------:--</t>
  </si>
  <si>
    <t>21:0975:000884</t>
  </si>
  <si>
    <t>21:0109:000749</t>
  </si>
  <si>
    <t>21:0109:000749:0001:0001:00</t>
  </si>
  <si>
    <t>50.4</t>
  </si>
  <si>
    <t>065A  :763119:00:------:--</t>
  </si>
  <si>
    <t>21:0975:000885</t>
  </si>
  <si>
    <t>21:0109:000750</t>
  </si>
  <si>
    <t>21:0109:000750:0001:0001:00</t>
  </si>
  <si>
    <t>41.9</t>
  </si>
  <si>
    <t>065A  :763120:00:------:--</t>
  </si>
  <si>
    <t>21:0975:000886</t>
  </si>
  <si>
    <t>21:0109:000751</t>
  </si>
  <si>
    <t>21:0109:000751:0001:0001:00</t>
  </si>
  <si>
    <t>37.6</t>
  </si>
  <si>
    <t>065A  :763121:80:763130:00</t>
  </si>
  <si>
    <t>21:0975:000887</t>
  </si>
  <si>
    <t>21:0109:000758</t>
  </si>
  <si>
    <t>21:0109:000758:0001:0001:02</t>
  </si>
  <si>
    <t>40.8</t>
  </si>
  <si>
    <t>19.82</t>
  </si>
  <si>
    <t>065A  :763122:00:------:--</t>
  </si>
  <si>
    <t>21:0975:000888</t>
  </si>
  <si>
    <t>21:0109:000752</t>
  </si>
  <si>
    <t>21:0109:000752:0001:0001:00</t>
  </si>
  <si>
    <t>065A  :763123:10:------:--</t>
  </si>
  <si>
    <t>21:0975:000889</t>
  </si>
  <si>
    <t>21:0109:000753</t>
  </si>
  <si>
    <t>21:0109:000753:0001:0001:00</t>
  </si>
  <si>
    <t>59.1</t>
  </si>
  <si>
    <t>065A  :763124:20:763123:10</t>
  </si>
  <si>
    <t>21:0975:000890</t>
  </si>
  <si>
    <t>21:0109:000753:0002:0001:00</t>
  </si>
  <si>
    <t>065A  :763125:00:------:--</t>
  </si>
  <si>
    <t>21:0975:000891</t>
  </si>
  <si>
    <t>21:0109:000754</t>
  </si>
  <si>
    <t>21:0109:000754:0001:0001:00</t>
  </si>
  <si>
    <t>065A  :763126:00:------:--</t>
  </si>
  <si>
    <t>21:0975:000892</t>
  </si>
  <si>
    <t>21:0109:000755</t>
  </si>
  <si>
    <t>21:0109:000755:0001:0001:00</t>
  </si>
  <si>
    <t>20.92</t>
  </si>
  <si>
    <t>065A  :763127:00:------:--</t>
  </si>
  <si>
    <t>21:0975:000893</t>
  </si>
  <si>
    <t>21:0109:000756</t>
  </si>
  <si>
    <t>21:0109:000756:0001:0001:00</t>
  </si>
  <si>
    <t>38.41</t>
  </si>
  <si>
    <t>065A  :763128:00:------:--</t>
  </si>
  <si>
    <t>21:0975:000894</t>
  </si>
  <si>
    <t>21:0109:000757</t>
  </si>
  <si>
    <t>21:0109:000757:0001:0001:00</t>
  </si>
  <si>
    <t>58.69</t>
  </si>
  <si>
    <t>065A  :763129:90:------:--</t>
  </si>
  <si>
    <t>21:0975:000895</t>
  </si>
  <si>
    <t>13.79</t>
  </si>
  <si>
    <t>065A  :763130:00:------:--</t>
  </si>
  <si>
    <t>21:0975:000896</t>
  </si>
  <si>
    <t>21:0109:000758:0001:0001:01</t>
  </si>
  <si>
    <t>16.91</t>
  </si>
  <si>
    <t>065A  :763131:00:------:--</t>
  </si>
  <si>
    <t>21:0975:000897</t>
  </si>
  <si>
    <t>21:0109:000759</t>
  </si>
  <si>
    <t>21:0109:000759:0001:0001:00</t>
  </si>
  <si>
    <t>065A  :763132:00:------:--</t>
  </si>
  <si>
    <t>21:0975:000898</t>
  </si>
  <si>
    <t>21:0109:000760</t>
  </si>
  <si>
    <t>21:0109:000760:0001:0001:00</t>
  </si>
  <si>
    <t>065A  :763133:00:------:--</t>
  </si>
  <si>
    <t>21:0975:000899</t>
  </si>
  <si>
    <t>21:0109:000761</t>
  </si>
  <si>
    <t>21:0109:000761:0001:0001:00</t>
  </si>
  <si>
    <t>065A  :763134:00:------:--</t>
  </si>
  <si>
    <t>21:0975:000900</t>
  </si>
  <si>
    <t>21:0109:000762</t>
  </si>
  <si>
    <t>21:0109:000762:0001:0001:00</t>
  </si>
  <si>
    <t>065A  :763135:00:------:--</t>
  </si>
  <si>
    <t>21:0975:000901</t>
  </si>
  <si>
    <t>21:0109:000763</t>
  </si>
  <si>
    <t>21:0109:000763:0001:0001:00</t>
  </si>
  <si>
    <t>065A  :763136:00:------:--</t>
  </si>
  <si>
    <t>21:0975:000902</t>
  </si>
  <si>
    <t>21:0109:000764</t>
  </si>
  <si>
    <t>21:0109:000764:0001:0001:00</t>
  </si>
  <si>
    <t>24.45</t>
  </si>
  <si>
    <t>065A  :763137:00:------:--</t>
  </si>
  <si>
    <t>21:0975:000903</t>
  </si>
  <si>
    <t>21:0109:000765</t>
  </si>
  <si>
    <t>21:0109:000765:0001:0001:00</t>
  </si>
  <si>
    <t>20.78</t>
  </si>
  <si>
    <t>065A  :763138:00:------:--</t>
  </si>
  <si>
    <t>21:0975:000904</t>
  </si>
  <si>
    <t>21:0109:000766</t>
  </si>
  <si>
    <t>21:0109:000766:0001:0001:00</t>
  </si>
  <si>
    <t>52.14</t>
  </si>
  <si>
    <t>065A  :763139:00:------:--</t>
  </si>
  <si>
    <t>21:0975:000905</t>
  </si>
  <si>
    <t>21:0109:000767</t>
  </si>
  <si>
    <t>21:0109:000767:0001:0001:00</t>
  </si>
  <si>
    <t>065A  :763140:00:------:--</t>
  </si>
  <si>
    <t>21:0975:000906</t>
  </si>
  <si>
    <t>21:0109:000768</t>
  </si>
  <si>
    <t>21:0109:000768:0001:0001:00</t>
  </si>
  <si>
    <t>21.35</t>
  </si>
  <si>
    <t>065A  :763141:80:763150:00</t>
  </si>
  <si>
    <t>21:0975:000907</t>
  </si>
  <si>
    <t>21:0109:000775</t>
  </si>
  <si>
    <t>21:0109:000775:0001:0001:02</t>
  </si>
  <si>
    <t>065A  :763142:00:------:--</t>
  </si>
  <si>
    <t>21:0975:000908</t>
  </si>
  <si>
    <t>21:0109:000769</t>
  </si>
  <si>
    <t>21:0109:000769:0001:0001:00</t>
  </si>
  <si>
    <t>53.8</t>
  </si>
  <si>
    <t>40.61</t>
  </si>
  <si>
    <t>065A  :763143:00:------:--</t>
  </si>
  <si>
    <t>21:0975:000909</t>
  </si>
  <si>
    <t>21:0109:000770</t>
  </si>
  <si>
    <t>21:0109:000770:0001:0001:00</t>
  </si>
  <si>
    <t>065A  :763144:10:------:--</t>
  </si>
  <si>
    <t>21:0975:000910</t>
  </si>
  <si>
    <t>21:0109:000771</t>
  </si>
  <si>
    <t>21:0109:000771:0001:0001:00</t>
  </si>
  <si>
    <t>065A  :763145:20:763144:10</t>
  </si>
  <si>
    <t>21:0975:000911</t>
  </si>
  <si>
    <t>21:0109:000771:0002:0001:00</t>
  </si>
  <si>
    <t>2.72</t>
  </si>
  <si>
    <t>065A  :763146:00:------:--</t>
  </si>
  <si>
    <t>21:0975:000912</t>
  </si>
  <si>
    <t>21:0109:000772</t>
  </si>
  <si>
    <t>21:0109:000772:0001:0001:00</t>
  </si>
  <si>
    <t>18.38</t>
  </si>
  <si>
    <t>065A  :763147:00:------:--</t>
  </si>
  <si>
    <t>21:0975:000913</t>
  </si>
  <si>
    <t>21:0109:000773</t>
  </si>
  <si>
    <t>21:0109:000773:0001:0001:00</t>
  </si>
  <si>
    <t>24.64</t>
  </si>
  <si>
    <t>065A  :763148:90:------:--</t>
  </si>
  <si>
    <t>21:0975:000914</t>
  </si>
  <si>
    <t>065A  :763149:00:------:--</t>
  </si>
  <si>
    <t>21:0975:000915</t>
  </si>
  <si>
    <t>21:0109:000774</t>
  </si>
  <si>
    <t>21:0109:000774:0001:0001:00</t>
  </si>
  <si>
    <t>21.33</t>
  </si>
  <si>
    <t>065A  :763150:00:------:--</t>
  </si>
  <si>
    <t>21:0975:000916</t>
  </si>
  <si>
    <t>21:0109:000775:0001:0001:01</t>
  </si>
  <si>
    <t>16.41</t>
  </si>
  <si>
    <t>065A  :763151:00:------:--</t>
  </si>
  <si>
    <t>21:0975:000917</t>
  </si>
  <si>
    <t>21:0109:000776</t>
  </si>
  <si>
    <t>21:0109:000776:0001:0001:00</t>
  </si>
  <si>
    <t>18.77</t>
  </si>
  <si>
    <t>065A  :763152:00:------:--</t>
  </si>
  <si>
    <t>21:0975:000918</t>
  </si>
  <si>
    <t>21:0109:000777</t>
  </si>
  <si>
    <t>21:0109:000777:0001:0001:00</t>
  </si>
  <si>
    <t>065A  :763153:00:------:--</t>
  </si>
  <si>
    <t>21:0975:000919</t>
  </si>
  <si>
    <t>21:0109:000778</t>
  </si>
  <si>
    <t>21:0109:000778:0001:0001:00</t>
  </si>
  <si>
    <t>065A  :763154:00:------:--</t>
  </si>
  <si>
    <t>21:0975:000920</t>
  </si>
  <si>
    <t>21:0109:000779</t>
  </si>
  <si>
    <t>21:0109:000779:0001:0001:00</t>
  </si>
  <si>
    <t>065A  :763155:90:------:--</t>
  </si>
  <si>
    <t>21:0975:000921</t>
  </si>
  <si>
    <t>065B  :761001:80:761015:00</t>
  </si>
  <si>
    <t>21:0975:000922</t>
  </si>
  <si>
    <t>21:0110:000012</t>
  </si>
  <si>
    <t>21:0110:000012:0001:0001:02</t>
  </si>
  <si>
    <t>3.68</t>
  </si>
  <si>
    <t>065B  :761002:00:------:--</t>
  </si>
  <si>
    <t>21:0975:000923</t>
  </si>
  <si>
    <t>21:0110:000001</t>
  </si>
  <si>
    <t>21:0110:000001:0001:0001:00</t>
  </si>
  <si>
    <t>065B  :761003:00:------:--</t>
  </si>
  <si>
    <t>21:0975:000924</t>
  </si>
  <si>
    <t>21:0110:000002</t>
  </si>
  <si>
    <t>21:0110:000002:0001:0001:00</t>
  </si>
  <si>
    <t>065B  :761004:10:------:--</t>
  </si>
  <si>
    <t>21:0975:000925</t>
  </si>
  <si>
    <t>21:0110:000003</t>
  </si>
  <si>
    <t>21:0110:000003:0001:0001:00</t>
  </si>
  <si>
    <t>065B  :761005:90:------:--</t>
  </si>
  <si>
    <t>21:0975:000926</t>
  </si>
  <si>
    <t>17.64</t>
  </si>
  <si>
    <t>065B  :761006:20:761004:10</t>
  </si>
  <si>
    <t>21:0975:000927</t>
  </si>
  <si>
    <t>21:0110:000003:0002:0001:00</t>
  </si>
  <si>
    <t>10.26</t>
  </si>
  <si>
    <t>065B  :761007:00:------:--</t>
  </si>
  <si>
    <t>21:0975:000928</t>
  </si>
  <si>
    <t>21:0110:000004</t>
  </si>
  <si>
    <t>21:0110:000004:0001:0001:00</t>
  </si>
  <si>
    <t>7.74</t>
  </si>
  <si>
    <t>065B  :761008:00:------:--</t>
  </si>
  <si>
    <t>21:0975:000929</t>
  </si>
  <si>
    <t>21:0110:000005</t>
  </si>
  <si>
    <t>21:0110:000005:0001:0001:00</t>
  </si>
  <si>
    <t>6.85</t>
  </si>
  <si>
    <t>065B  :761009:00:------:--</t>
  </si>
  <si>
    <t>21:0975:000930</t>
  </si>
  <si>
    <t>21:0110:000006</t>
  </si>
  <si>
    <t>21:0110:000006:0001:0001:00</t>
  </si>
  <si>
    <t>065B  :761010:00:------:--</t>
  </si>
  <si>
    <t>21:0975:000931</t>
  </si>
  <si>
    <t>21:0110:000007</t>
  </si>
  <si>
    <t>21:0110:000007:0001:0001:00</t>
  </si>
  <si>
    <t>5.36</t>
  </si>
  <si>
    <t>065B  :761011:00:------:--</t>
  </si>
  <si>
    <t>21:0975:000932</t>
  </si>
  <si>
    <t>21:0110:000008</t>
  </si>
  <si>
    <t>21:0110:000008:0001:0001:00</t>
  </si>
  <si>
    <t>13.04</t>
  </si>
  <si>
    <t>065B  :761012:00:------:--</t>
  </si>
  <si>
    <t>21:0975:000933</t>
  </si>
  <si>
    <t>21:0110:000009</t>
  </si>
  <si>
    <t>21:0110:000009:0001:0001:00</t>
  </si>
  <si>
    <t>&lt;440</t>
  </si>
  <si>
    <t>5.61</t>
  </si>
  <si>
    <t>065B  :761013:00:------:--</t>
  </si>
  <si>
    <t>21:0975:000934</t>
  </si>
  <si>
    <t>21:0110:000010</t>
  </si>
  <si>
    <t>21:0110:000010:0001:0001:00</t>
  </si>
  <si>
    <t>10.45</t>
  </si>
  <si>
    <t>065B  :761014:00:------:--</t>
  </si>
  <si>
    <t>21:0975:000935</t>
  </si>
  <si>
    <t>21:0110:000011</t>
  </si>
  <si>
    <t>21:0110:000011:0001:0001:00</t>
  </si>
  <si>
    <t>7.01</t>
  </si>
  <si>
    <t>065B  :761015:00:------:--</t>
  </si>
  <si>
    <t>21:0975:000936</t>
  </si>
  <si>
    <t>21:0110:000012:0001:0001:01</t>
  </si>
  <si>
    <t>12.28</t>
  </si>
  <si>
    <t>065B  :761016:00:------:--</t>
  </si>
  <si>
    <t>21:0975:000937</t>
  </si>
  <si>
    <t>21:0110:000013</t>
  </si>
  <si>
    <t>21:0110:000013:0001:0001:00</t>
  </si>
  <si>
    <t>065B  :761017:00:------:--</t>
  </si>
  <si>
    <t>21:0975:000938</t>
  </si>
  <si>
    <t>21:0110:000014</t>
  </si>
  <si>
    <t>21:0110:000014:0001:0001:00</t>
  </si>
  <si>
    <t>11.47</t>
  </si>
  <si>
    <t>065B  :761018:00:------:--</t>
  </si>
  <si>
    <t>21:0975:000939</t>
  </si>
  <si>
    <t>21:0110:000015</t>
  </si>
  <si>
    <t>21:0110:000015:0001:0001:00</t>
  </si>
  <si>
    <t>19.69</t>
  </si>
  <si>
    <t>065B  :761019:00:------:--</t>
  </si>
  <si>
    <t>21:0975:000940</t>
  </si>
  <si>
    <t>21:0110:000016</t>
  </si>
  <si>
    <t>21:0110:000016:0001:0001:00</t>
  </si>
  <si>
    <t>065B  :761020:00:------:--</t>
  </si>
  <si>
    <t>21:0975:000941</t>
  </si>
  <si>
    <t>21:0110:000017</t>
  </si>
  <si>
    <t>21:0110:000017:0001:0001:00</t>
  </si>
  <si>
    <t>12.46</t>
  </si>
  <si>
    <t>065B  :761021:80:761034:00</t>
  </si>
  <si>
    <t>21:0975:000942</t>
  </si>
  <si>
    <t>21:0110:000029</t>
  </si>
  <si>
    <t>21:0110:000029:0001:0001:02</t>
  </si>
  <si>
    <t>065B  :761022:00:------:--</t>
  </si>
  <si>
    <t>21:0975:000943</t>
  </si>
  <si>
    <t>21:0110:000018</t>
  </si>
  <si>
    <t>21:0110:000018:0001:0001:00</t>
  </si>
  <si>
    <t>6.48</t>
  </si>
  <si>
    <t>065B  :761023:00:------:--</t>
  </si>
  <si>
    <t>21:0975:000944</t>
  </si>
  <si>
    <t>21:0110:000019</t>
  </si>
  <si>
    <t>21:0110:000019:0001:0001:00</t>
  </si>
  <si>
    <t>23.39</t>
  </si>
  <si>
    <t>065B  :761024:00:------:--</t>
  </si>
  <si>
    <t>21:0975:000945</t>
  </si>
  <si>
    <t>21:0110:000020</t>
  </si>
  <si>
    <t>21:0110:000020:0001:0001:00</t>
  </si>
  <si>
    <t>4.35</t>
  </si>
  <si>
    <t>065B  :761025:00:------:--</t>
  </si>
  <si>
    <t>21:0975:000946</t>
  </si>
  <si>
    <t>21:0110:000021</t>
  </si>
  <si>
    <t>21:0110:000021:0001:0001:00</t>
  </si>
  <si>
    <t>23.28</t>
  </si>
  <si>
    <t>065B  :761026:10:------:--</t>
  </si>
  <si>
    <t>21:0975:000947</t>
  </si>
  <si>
    <t>21:0110:000022</t>
  </si>
  <si>
    <t>21:0110:000022:0001:0001:00</t>
  </si>
  <si>
    <t>5.83</t>
  </si>
  <si>
    <t>065B  :761027:20:761026:10</t>
  </si>
  <si>
    <t>21:0975:000948</t>
  </si>
  <si>
    <t>21:0110:000022:0002:0001:00</t>
  </si>
  <si>
    <t>5.99</t>
  </si>
  <si>
    <t>065B  :761028:00:------:--</t>
  </si>
  <si>
    <t>21:0975:000949</t>
  </si>
  <si>
    <t>21:0110:000023</t>
  </si>
  <si>
    <t>21:0110:000023:0001:0001:00</t>
  </si>
  <si>
    <t>065B  :761029:00:------:--</t>
  </si>
  <si>
    <t>21:0975:000950</t>
  </si>
  <si>
    <t>21:0110:000024</t>
  </si>
  <si>
    <t>21:0110:000024:0001:0001:00</t>
  </si>
  <si>
    <t>17.32</t>
  </si>
  <si>
    <t>065B  :761030:00:------:--</t>
  </si>
  <si>
    <t>21:0975:000951</t>
  </si>
  <si>
    <t>21:0110:000025</t>
  </si>
  <si>
    <t>21:0110:000025:0001:0001:00</t>
  </si>
  <si>
    <t>4.88</t>
  </si>
  <si>
    <t>065B  :761031:00:------:--</t>
  </si>
  <si>
    <t>21:0975:000952</t>
  </si>
  <si>
    <t>21:0110:000026</t>
  </si>
  <si>
    <t>21:0110:000026:0001:0001:00</t>
  </si>
  <si>
    <t>26.99</t>
  </si>
  <si>
    <t>065B  :761032:00:------:--</t>
  </si>
  <si>
    <t>21:0975:000953</t>
  </si>
  <si>
    <t>21:0110:000027</t>
  </si>
  <si>
    <t>21:0110:000027:0001:0001:00</t>
  </si>
  <si>
    <t>065B  :761033:00:------:--</t>
  </si>
  <si>
    <t>21:0975:000954</t>
  </si>
  <si>
    <t>21:0110:000028</t>
  </si>
  <si>
    <t>21:0110:000028:0001:0001:00</t>
  </si>
  <si>
    <t>065B  :761034:00:------:--</t>
  </si>
  <si>
    <t>21:0975:000955</t>
  </si>
  <si>
    <t>21:0110:000029:0001:0001:01</t>
  </si>
  <si>
    <t>2.18</t>
  </si>
  <si>
    <t>065B  :761035:00:------:--</t>
  </si>
  <si>
    <t>21:0975:000956</t>
  </si>
  <si>
    <t>21:0110:000030</t>
  </si>
  <si>
    <t>21:0110:000030:0001:0001:00</t>
  </si>
  <si>
    <t>065B  :761036:00:------:--</t>
  </si>
  <si>
    <t>21:0975:000957</t>
  </si>
  <si>
    <t>21:0110:000031</t>
  </si>
  <si>
    <t>21:0110:000031:0001:0001:00</t>
  </si>
  <si>
    <t>065B  :761037:00:------:--</t>
  </si>
  <si>
    <t>21:0975:000958</t>
  </si>
  <si>
    <t>21:0110:000032</t>
  </si>
  <si>
    <t>21:0110:000032:0001:0001:00</t>
  </si>
  <si>
    <t>065B  :761038:90:------:--</t>
  </si>
  <si>
    <t>21:0975:000959</t>
  </si>
  <si>
    <t>065B  :761039:00:------:--</t>
  </si>
  <si>
    <t>21:0975:000960</t>
  </si>
  <si>
    <t>21:0110:000033</t>
  </si>
  <si>
    <t>21:0110:000033:0001:0001:00</t>
  </si>
  <si>
    <t>065B  :761040:00:------:--</t>
  </si>
  <si>
    <t>21:0975:000961</t>
  </si>
  <si>
    <t>21:0110:000034</t>
  </si>
  <si>
    <t>21:0110:000034:0001:0001:00</t>
  </si>
  <si>
    <t>37.38</t>
  </si>
  <si>
    <t>065B  :761041:80:761058:00</t>
  </si>
  <si>
    <t>21:0975:000962</t>
  </si>
  <si>
    <t>21:0110:000049</t>
  </si>
  <si>
    <t>21:0110:000049:0001:0001:02</t>
  </si>
  <si>
    <t>15.63</t>
  </si>
  <si>
    <t>065B  :761042:00:------:--</t>
  </si>
  <si>
    <t>21:0975:000963</t>
  </si>
  <si>
    <t>21:0110:000035</t>
  </si>
  <si>
    <t>21:0110:000035:0001:0001:00</t>
  </si>
  <si>
    <t>19.5</t>
  </si>
  <si>
    <t>065B  :761043:00:------:--</t>
  </si>
  <si>
    <t>21:0975:000964</t>
  </si>
  <si>
    <t>21:0110:000036</t>
  </si>
  <si>
    <t>21:0110:000036:0001:0001:00</t>
  </si>
  <si>
    <t>27.16</t>
  </si>
  <si>
    <t>065B  :761044:00:------:--</t>
  </si>
  <si>
    <t>21:0975:000965</t>
  </si>
  <si>
    <t>21:0110:000037</t>
  </si>
  <si>
    <t>21:0110:000037:0001:0001:00</t>
  </si>
  <si>
    <t>20.27</t>
  </si>
  <si>
    <t>065B  :761045:00:------:--</t>
  </si>
  <si>
    <t>21:0975:000966</t>
  </si>
  <si>
    <t>21:0110:000038</t>
  </si>
  <si>
    <t>21:0110:000038:0001:0001:00</t>
  </si>
  <si>
    <t>065B  :761046:10:------:--</t>
  </si>
  <si>
    <t>21:0975:000967</t>
  </si>
  <si>
    <t>21:0110:000039</t>
  </si>
  <si>
    <t>21:0110:000039:0001:0001:00</t>
  </si>
  <si>
    <t>27.96</t>
  </si>
  <si>
    <t>065B  :761047:20:761046:10</t>
  </si>
  <si>
    <t>21:0975:000968</t>
  </si>
  <si>
    <t>21:0110:000039:0002:0001:00</t>
  </si>
  <si>
    <t>30.3</t>
  </si>
  <si>
    <t>065B  :761048:00:------:--</t>
  </si>
  <si>
    <t>21:0975:000969</t>
  </si>
  <si>
    <t>21:0110:000040</t>
  </si>
  <si>
    <t>21:0110:000040:0001:0001:00</t>
  </si>
  <si>
    <t>52.9</t>
  </si>
  <si>
    <t>065B  :761049:90:------:--</t>
  </si>
  <si>
    <t>21:0975:000970</t>
  </si>
  <si>
    <t>17.26</t>
  </si>
  <si>
    <t>065B  :761050:00:------:--</t>
  </si>
  <si>
    <t>21:0975:000971</t>
  </si>
  <si>
    <t>21:0110:000041</t>
  </si>
  <si>
    <t>21:0110:000041:0001:0001:00</t>
  </si>
  <si>
    <t>065B  :761051:00:------:--</t>
  </si>
  <si>
    <t>21:0975:000972</t>
  </si>
  <si>
    <t>21:0110:000042</t>
  </si>
  <si>
    <t>21:0110:000042:0001:0001:00</t>
  </si>
  <si>
    <t>23.54</t>
  </si>
  <si>
    <t>065B  :761052:00:------:--</t>
  </si>
  <si>
    <t>21:0975:000973</t>
  </si>
  <si>
    <t>21:0110:000043</t>
  </si>
  <si>
    <t>21:0110:000043:0001:0001:00</t>
  </si>
  <si>
    <t>75.9</t>
  </si>
  <si>
    <t>19.48</t>
  </si>
  <si>
    <t>065B  :761053:00:------:--</t>
  </si>
  <si>
    <t>21:0975:000974</t>
  </si>
  <si>
    <t>21:0110:000044</t>
  </si>
  <si>
    <t>21:0110:000044:0001:0001:00</t>
  </si>
  <si>
    <t>065B  :761054:00:------:--</t>
  </si>
  <si>
    <t>21:0975:000975</t>
  </si>
  <si>
    <t>21:0110:000045</t>
  </si>
  <si>
    <t>21:0110:000045:0001:0001:00</t>
  </si>
  <si>
    <t>154</t>
  </si>
  <si>
    <t>17.3</t>
  </si>
  <si>
    <t>35.14</t>
  </si>
  <si>
    <t>065B  :761055:00:------:--</t>
  </si>
  <si>
    <t>21:0975:000976</t>
  </si>
  <si>
    <t>21:0110:000046</t>
  </si>
  <si>
    <t>21:0110:000046:0001:0001:00</t>
  </si>
  <si>
    <t>14.33</t>
  </si>
  <si>
    <t>065B  :761056:00:------:--</t>
  </si>
  <si>
    <t>21:0975:000977</t>
  </si>
  <si>
    <t>21:0110:000047</t>
  </si>
  <si>
    <t>21:0110:000047:0001:0001:00</t>
  </si>
  <si>
    <t>25.77</t>
  </si>
  <si>
    <t>065B  :761057:00:------:--</t>
  </si>
  <si>
    <t>21:0975:000978</t>
  </si>
  <si>
    <t>21:0110:000048</t>
  </si>
  <si>
    <t>21:0110:000048:0001:0001:00</t>
  </si>
  <si>
    <t>065B  :761058:00:------:--</t>
  </si>
  <si>
    <t>21:0975:000979</t>
  </si>
  <si>
    <t>21:0110:000049:0001:0001:01</t>
  </si>
  <si>
    <t>065B  :761059:00:------:--</t>
  </si>
  <si>
    <t>21:0975:000980</t>
  </si>
  <si>
    <t>21:0110:000050</t>
  </si>
  <si>
    <t>21:0110:000050:0001:0001:00</t>
  </si>
  <si>
    <t>065B  :761060:00:------:--</t>
  </si>
  <si>
    <t>21:0975:000981</t>
  </si>
  <si>
    <t>21:0110:000051</t>
  </si>
  <si>
    <t>21:0110:000051:0001:0001:00</t>
  </si>
  <si>
    <t>065B  :761061:80:761072:00</t>
  </si>
  <si>
    <t>21:0975:000982</t>
  </si>
  <si>
    <t>21:0110:000060</t>
  </si>
  <si>
    <t>21:0110:000060:0001:0001:02</t>
  </si>
  <si>
    <t>84.8</t>
  </si>
  <si>
    <t>065B  :761062:10:------:--</t>
  </si>
  <si>
    <t>21:0975:000983</t>
  </si>
  <si>
    <t>21:0110:000052</t>
  </si>
  <si>
    <t>21:0110:000052:0001:0001:00</t>
  </si>
  <si>
    <t>23.75</t>
  </si>
  <si>
    <t>065B  :761063:20:761062:10</t>
  </si>
  <si>
    <t>21:0975:000984</t>
  </si>
  <si>
    <t>21:0110:000052:0002:0001:00</t>
  </si>
  <si>
    <t>065B  :761064:00:------:--</t>
  </si>
  <si>
    <t>21:0975:000985</t>
  </si>
  <si>
    <t>21:0110:000053</t>
  </si>
  <si>
    <t>21:0110:000053:0001:0001:00</t>
  </si>
  <si>
    <t>065B  :761065:00:------:--</t>
  </si>
  <si>
    <t>21:0975:000986</t>
  </si>
  <si>
    <t>21:0110:000054</t>
  </si>
  <si>
    <t>21:0110:000054:0001:0001:00</t>
  </si>
  <si>
    <t>&lt;65</t>
  </si>
  <si>
    <t>47.9</t>
  </si>
  <si>
    <t>&lt;510</t>
  </si>
  <si>
    <t>15.32</t>
  </si>
  <si>
    <t>065B  :761066:00:------:--</t>
  </si>
  <si>
    <t>21:0975:000987</t>
  </si>
  <si>
    <t>21:0110:000055</t>
  </si>
  <si>
    <t>21:0110:000055:0001:0001:00</t>
  </si>
  <si>
    <t>33.53</t>
  </si>
  <si>
    <t>065B  :761067:90:------:--</t>
  </si>
  <si>
    <t>21:0975:000988</t>
  </si>
  <si>
    <t>2.53</t>
  </si>
  <si>
    <t>065B  :761068:00:------:--</t>
  </si>
  <si>
    <t>21:0975:000989</t>
  </si>
  <si>
    <t>21:0110:000056</t>
  </si>
  <si>
    <t>21:0110:000056:0001:0001:00</t>
  </si>
  <si>
    <t>065B  :761069:00:------:--</t>
  </si>
  <si>
    <t>21:0975:000990</t>
  </si>
  <si>
    <t>21:0110:000057</t>
  </si>
  <si>
    <t>21:0110:000057:0001:0001:00</t>
  </si>
  <si>
    <t>065B  :761070:00:------:--</t>
  </si>
  <si>
    <t>21:0975:000991</t>
  </si>
  <si>
    <t>21:0110:000058</t>
  </si>
  <si>
    <t>21:0110:000058:0001:0001:00</t>
  </si>
  <si>
    <t>065B  :761071:00:------:--</t>
  </si>
  <si>
    <t>21:0975:000992</t>
  </si>
  <si>
    <t>21:0110:000059</t>
  </si>
  <si>
    <t>21:0110:000059:0001:0001:00</t>
  </si>
  <si>
    <t>065B  :761072:00:------:--</t>
  </si>
  <si>
    <t>21:0975:000993</t>
  </si>
  <si>
    <t>21:0110:000060:0001:0001:01</t>
  </si>
  <si>
    <t>82.5</t>
  </si>
  <si>
    <t>14.88</t>
  </si>
  <si>
    <t>065B  :761073:00:------:--</t>
  </si>
  <si>
    <t>21:0975:000994</t>
  </si>
  <si>
    <t>21:0110:000061</t>
  </si>
  <si>
    <t>21:0110:000061:0001:0001:00</t>
  </si>
  <si>
    <t>44.44</t>
  </si>
  <si>
    <t>065B  :761074:00:------:--</t>
  </si>
  <si>
    <t>21:0975:000995</t>
  </si>
  <si>
    <t>21:0110:000062</t>
  </si>
  <si>
    <t>21:0110:000062:0001:0001:00</t>
  </si>
  <si>
    <t>065B  :761075:00:------:--</t>
  </si>
  <si>
    <t>21:0975:000996</t>
  </si>
  <si>
    <t>21:0110:000063</t>
  </si>
  <si>
    <t>21:0110:000063:0001:0001:00</t>
  </si>
  <si>
    <t>23.84</t>
  </si>
  <si>
    <t>065B  :761076:00:------:--</t>
  </si>
  <si>
    <t>21:0975:000997</t>
  </si>
  <si>
    <t>21:0110:000064</t>
  </si>
  <si>
    <t>21:0110:000064:0001:0001:00</t>
  </si>
  <si>
    <t>065B  :761077:00:------:--</t>
  </si>
  <si>
    <t>21:0975:000998</t>
  </si>
  <si>
    <t>21:0110:000065</t>
  </si>
  <si>
    <t>21:0110:000065:0001:0001:00</t>
  </si>
  <si>
    <t>065B  :761078:00:------:--</t>
  </si>
  <si>
    <t>21:0975:000999</t>
  </si>
  <si>
    <t>21:0110:000066</t>
  </si>
  <si>
    <t>21:0110:000066:0001:0001:00</t>
  </si>
  <si>
    <t>065B  :761079:00:------:--</t>
  </si>
  <si>
    <t>21:0975:001000</t>
  </si>
  <si>
    <t>21:0110:000067</t>
  </si>
  <si>
    <t>21:0110:000067:0001:0001:00</t>
  </si>
  <si>
    <t>065B  :761080:00:------:--</t>
  </si>
  <si>
    <t>21:0975:001001</t>
  </si>
  <si>
    <t>21:0110:000068</t>
  </si>
  <si>
    <t>21:0110:000068:0001:0001:00</t>
  </si>
  <si>
    <t>26.21</t>
  </si>
  <si>
    <t>065B  :761081:80:761086:00</t>
  </si>
  <si>
    <t>21:0975:001002</t>
  </si>
  <si>
    <t>21:0110:000072</t>
  </si>
  <si>
    <t>21:0110:000072:0001:0001:02</t>
  </si>
  <si>
    <t>263</t>
  </si>
  <si>
    <t>065B  :761082:00:------:--</t>
  </si>
  <si>
    <t>21:0975:001003</t>
  </si>
  <si>
    <t>21:0110:000069</t>
  </si>
  <si>
    <t>21:0110:000069:0001:0001:00</t>
  </si>
  <si>
    <t>065B  :761083:00:------:--</t>
  </si>
  <si>
    <t>21:0975:001004</t>
  </si>
  <si>
    <t>21:0110:000070</t>
  </si>
  <si>
    <t>21:0110:000070:0001:0001:00</t>
  </si>
  <si>
    <t>065B  :761084:10:------:--</t>
  </si>
  <si>
    <t>21:0975:001005</t>
  </si>
  <si>
    <t>21:0110:000071</t>
  </si>
  <si>
    <t>21:0110:000071:0001:0001:00</t>
  </si>
  <si>
    <t>065B  :761085:20:761084:10</t>
  </si>
  <si>
    <t>21:0975:001006</t>
  </si>
  <si>
    <t>21:0110:000071:0002:0001:00</t>
  </si>
  <si>
    <t>065B  :761086:00:------:--</t>
  </si>
  <si>
    <t>21:0975:001007</t>
  </si>
  <si>
    <t>21:0110:000072:0001:0001:01</t>
  </si>
  <si>
    <t>065B  :761087:00:------:--</t>
  </si>
  <si>
    <t>21:0975:001008</t>
  </si>
  <si>
    <t>21:0110:000073</t>
  </si>
  <si>
    <t>21:0110:000073:0001:0001:00</t>
  </si>
  <si>
    <t>065B  :761088:00:------:--</t>
  </si>
  <si>
    <t>21:0975:001009</t>
  </si>
  <si>
    <t>21:0110:000074</t>
  </si>
  <si>
    <t>21:0110:000074:0001:0001:00</t>
  </si>
  <si>
    <t>22.66</t>
  </si>
  <si>
    <t>065B  :761089:00:------:--</t>
  </si>
  <si>
    <t>21:0975:001010</t>
  </si>
  <si>
    <t>21:0110:000075</t>
  </si>
  <si>
    <t>21:0110:000075:0001:0001:00</t>
  </si>
  <si>
    <t>065B  :761090:00:------:--</t>
  </si>
  <si>
    <t>21:0975:001011</t>
  </si>
  <si>
    <t>21:0110:000076</t>
  </si>
  <si>
    <t>21:0110:000076:0001:0001:00</t>
  </si>
  <si>
    <t>065B  :761091:00:------:--</t>
  </si>
  <si>
    <t>21:0975:001012</t>
  </si>
  <si>
    <t>21:0110:000077</t>
  </si>
  <si>
    <t>21:0110:000077:0001:0001:00</t>
  </si>
  <si>
    <t>065B  :761092:00:------:--</t>
  </si>
  <si>
    <t>21:0975:001013</t>
  </si>
  <si>
    <t>21:0110:000078</t>
  </si>
  <si>
    <t>21:0110:000078:0001:0001:00</t>
  </si>
  <si>
    <t>&lt;430</t>
  </si>
  <si>
    <t>065B  :761093:90:------:--</t>
  </si>
  <si>
    <t>21:0975:001014</t>
  </si>
  <si>
    <t>18.48</t>
  </si>
  <si>
    <t>065B  :761094:00:------:--</t>
  </si>
  <si>
    <t>21:0975:001015</t>
  </si>
  <si>
    <t>21:0110:000079</t>
  </si>
  <si>
    <t>21:0110:000079:0001:0001:00</t>
  </si>
  <si>
    <t>065B  :761095:00:------:--</t>
  </si>
  <si>
    <t>21:0975:001016</t>
  </si>
  <si>
    <t>21:0110:000080</t>
  </si>
  <si>
    <t>21:0110:000080:0001:0001:00</t>
  </si>
  <si>
    <t>065B  :761096:00:------:--</t>
  </si>
  <si>
    <t>21:0975:001017</t>
  </si>
  <si>
    <t>21:0110:000081</t>
  </si>
  <si>
    <t>21:0110:000081:0001:0001:00</t>
  </si>
  <si>
    <t>33.17</t>
  </si>
  <si>
    <t>065B  :761097:00:------:--</t>
  </si>
  <si>
    <t>21:0975:001018</t>
  </si>
  <si>
    <t>21:0110:000082</t>
  </si>
  <si>
    <t>21:0110:000082:0001:0001:00</t>
  </si>
  <si>
    <t>52.68</t>
  </si>
  <si>
    <t>065B  :761098:00:------:--</t>
  </si>
  <si>
    <t>21:0975:001019</t>
  </si>
  <si>
    <t>21:0110:000083</t>
  </si>
  <si>
    <t>21:0110:000083:0001:0001:00</t>
  </si>
  <si>
    <t>065B  :761099:00:------:--</t>
  </si>
  <si>
    <t>21:0975:001020</t>
  </si>
  <si>
    <t>21:0110:000084</t>
  </si>
  <si>
    <t>21:0110:000084:0001:0001:00</t>
  </si>
  <si>
    <t>23.11</t>
  </si>
  <si>
    <t>065B  :761100:00:------:--</t>
  </si>
  <si>
    <t>21:0975:001021</t>
  </si>
  <si>
    <t>21:0110:000085</t>
  </si>
  <si>
    <t>21:0110:000085:0001:0001:00</t>
  </si>
  <si>
    <t>22.03</t>
  </si>
  <si>
    <t>065B  :761101:80:761112:00</t>
  </si>
  <si>
    <t>21:0975:001022</t>
  </si>
  <si>
    <t>21:0110:000095</t>
  </si>
  <si>
    <t>21:0110:000095:0001:0001:02</t>
  </si>
  <si>
    <t>23.29</t>
  </si>
  <si>
    <t>065B  :761102:00:------:--</t>
  </si>
  <si>
    <t>21:0975:001023</t>
  </si>
  <si>
    <t>21:0110:000086</t>
  </si>
  <si>
    <t>21:0110:000086:0001:0001:00</t>
  </si>
  <si>
    <t>75.6</t>
  </si>
  <si>
    <t>17.56</t>
  </si>
  <si>
    <t>065B  :761103:00:------:--</t>
  </si>
  <si>
    <t>21:0975:001024</t>
  </si>
  <si>
    <t>21:0110:000087</t>
  </si>
  <si>
    <t>21:0110:000087:0001:0001:00</t>
  </si>
  <si>
    <t>065B  :761104:10:------:--</t>
  </si>
  <si>
    <t>21:0975:001025</t>
  </si>
  <si>
    <t>21:0110:000088</t>
  </si>
  <si>
    <t>21:0110:000088:0001:0001:00</t>
  </si>
  <si>
    <t>63.7</t>
  </si>
  <si>
    <t>065B  :761105:20:761104:10</t>
  </si>
  <si>
    <t>21:0975:001026</t>
  </si>
  <si>
    <t>21:0110:000088:0002:0001:00</t>
  </si>
  <si>
    <t>71.4</t>
  </si>
  <si>
    <t>14.53</t>
  </si>
  <si>
    <t>065B  :761106:00:------:--</t>
  </si>
  <si>
    <t>21:0975:001027</t>
  </si>
  <si>
    <t>21:0110:000089</t>
  </si>
  <si>
    <t>21:0110:000089:0001:0001:00</t>
  </si>
  <si>
    <t>4.61</t>
  </si>
  <si>
    <t>065B  :761107:00:------:--</t>
  </si>
  <si>
    <t>21:0975:001028</t>
  </si>
  <si>
    <t>21:0110:000090</t>
  </si>
  <si>
    <t>21:0110:000090:0001:0001:00</t>
  </si>
  <si>
    <t>065B  :761108:00:------:--</t>
  </si>
  <si>
    <t>21:0975:001029</t>
  </si>
  <si>
    <t>21:0110:000091</t>
  </si>
  <si>
    <t>21:0110:000091:0001:0001:00</t>
  </si>
  <si>
    <t>53.3</t>
  </si>
  <si>
    <t>28.74</t>
  </si>
  <si>
    <t>065B  :761109:00:------:--</t>
  </si>
  <si>
    <t>21:0975:001030</t>
  </si>
  <si>
    <t>21:0110:000092</t>
  </si>
  <si>
    <t>21:0110:000092:0001:0001:00</t>
  </si>
  <si>
    <t>065B  :761110:00:------:--</t>
  </si>
  <si>
    <t>21:0975:001031</t>
  </si>
  <si>
    <t>21:0110:000093</t>
  </si>
  <si>
    <t>21:0110:000093:0001:0001:00</t>
  </si>
  <si>
    <t>065B  :761111:00:------:--</t>
  </si>
  <si>
    <t>21:0975:001032</t>
  </si>
  <si>
    <t>21:0110:000094</t>
  </si>
  <si>
    <t>21:0110:000094:0001:0001:00</t>
  </si>
  <si>
    <t>065B  :761112:00:------:--</t>
  </si>
  <si>
    <t>21:0975:001033</t>
  </si>
  <si>
    <t>21:0110:000095:0001:0001:01</t>
  </si>
  <si>
    <t>065B  :761113:00:------:--</t>
  </si>
  <si>
    <t>21:0975:001034</t>
  </si>
  <si>
    <t>21:0110:000096</t>
  </si>
  <si>
    <t>21:0110:000096:0001:0001:00</t>
  </si>
  <si>
    <t>065B  :761114:00:------:--</t>
  </si>
  <si>
    <t>21:0975:001035</t>
  </si>
  <si>
    <t>21:0110:000097</t>
  </si>
  <si>
    <t>21:0110:000097:0001:0001:00</t>
  </si>
  <si>
    <t>37.68</t>
  </si>
  <si>
    <t>065B  :761115:00:------:--</t>
  </si>
  <si>
    <t>21:0975:001036</t>
  </si>
  <si>
    <t>21:0110:000098</t>
  </si>
  <si>
    <t>21:0110:000098:0001:0001:00</t>
  </si>
  <si>
    <t>18.72</t>
  </si>
  <si>
    <t>065B  :761116:90:------:--</t>
  </si>
  <si>
    <t>21:0975:001037</t>
  </si>
  <si>
    <t>18.39</t>
  </si>
  <si>
    <t>065B  :761117:00:------:--</t>
  </si>
  <si>
    <t>21:0975:001038</t>
  </si>
  <si>
    <t>21:0110:000099</t>
  </si>
  <si>
    <t>21:0110:000099:0001:0001:00</t>
  </si>
  <si>
    <t>16.51</t>
  </si>
  <si>
    <t>065B  :761118:00:------:--</t>
  </si>
  <si>
    <t>21:0975:001039</t>
  </si>
  <si>
    <t>21:0110:000100</t>
  </si>
  <si>
    <t>21:0110:000100:0001:0001:00</t>
  </si>
  <si>
    <t>065B  :761119:00:------:--</t>
  </si>
  <si>
    <t>21:0975:001040</t>
  </si>
  <si>
    <t>21:0110:000101</t>
  </si>
  <si>
    <t>21:0110:000101:0001:0001:00</t>
  </si>
  <si>
    <t>065B  :761120:00:------:--</t>
  </si>
  <si>
    <t>21:0975:001041</t>
  </si>
  <si>
    <t>21:0110:000102</t>
  </si>
  <si>
    <t>21:0110:000102:0001:0001:00</t>
  </si>
  <si>
    <t>065B  :761121:80:761140:00</t>
  </si>
  <si>
    <t>21:0975:001042</t>
  </si>
  <si>
    <t>21:0110:000119</t>
  </si>
  <si>
    <t>21:0110:000119:0001:0001:02</t>
  </si>
  <si>
    <t>065B  :761122:00:------:--</t>
  </si>
  <si>
    <t>21:0975:001043</t>
  </si>
  <si>
    <t>21:0110:000103</t>
  </si>
  <si>
    <t>21:0110:000103:0001:0001:00</t>
  </si>
  <si>
    <t>065B  :761123:00:------:--</t>
  </si>
  <si>
    <t>21:0975:001044</t>
  </si>
  <si>
    <t>21:0110:000104</t>
  </si>
  <si>
    <t>21:0110:000104:0001:0001:00</t>
  </si>
  <si>
    <t>065B  :761124:00:------:--</t>
  </si>
  <si>
    <t>21:0975:001045</t>
  </si>
  <si>
    <t>21:0110:000105</t>
  </si>
  <si>
    <t>21:0110:000105:0001:0001:00</t>
  </si>
  <si>
    <t>065B  :761125:00:------:--</t>
  </si>
  <si>
    <t>21:0975:001046</t>
  </si>
  <si>
    <t>21:0110:000106</t>
  </si>
  <si>
    <t>21:0110:000106:0001:0001:00</t>
  </si>
  <si>
    <t>19.92</t>
  </si>
  <si>
    <t>065B  :761126:00:------:--</t>
  </si>
  <si>
    <t>21:0975:001047</t>
  </si>
  <si>
    <t>21:0110:000107</t>
  </si>
  <si>
    <t>21:0110:000107:0001:0001:00</t>
  </si>
  <si>
    <t>065B  :761127:90:------:--</t>
  </si>
  <si>
    <t>21:0975:001048</t>
  </si>
  <si>
    <t>17.03</t>
  </si>
  <si>
    <t>065B  :761128:10:------:--</t>
  </si>
  <si>
    <t>21:0975:001049</t>
  </si>
  <si>
    <t>21:0110:000108</t>
  </si>
  <si>
    <t>21:0110:000108:0001:0001:00</t>
  </si>
  <si>
    <t>21.25</t>
  </si>
  <si>
    <t>065B  :761129:20:761128:10</t>
  </si>
  <si>
    <t>21:0975:001050</t>
  </si>
  <si>
    <t>21:0110:000108:0002:0001:00</t>
  </si>
  <si>
    <t>065B  :761130:00:------:--</t>
  </si>
  <si>
    <t>21:0975:001051</t>
  </si>
  <si>
    <t>21:0110:000109</t>
  </si>
  <si>
    <t>21:0110:000109:0001:0001:00</t>
  </si>
  <si>
    <t>065B  :761131:00:------:--</t>
  </si>
  <si>
    <t>21:0975:001052</t>
  </si>
  <si>
    <t>21:0110:000110</t>
  </si>
  <si>
    <t>21:0110:000110:0001:0001:00</t>
  </si>
  <si>
    <t>065B  :761132:00:------:--</t>
  </si>
  <si>
    <t>21:0975:001053</t>
  </si>
  <si>
    <t>21:0110:000111</t>
  </si>
  <si>
    <t>21:0110:000111:0001:0001:00</t>
  </si>
  <si>
    <t>065B  :761133:00:------:--</t>
  </si>
  <si>
    <t>21:0975:001054</t>
  </si>
  <si>
    <t>21:0110:000112</t>
  </si>
  <si>
    <t>21:0110:000112:0001:0001:00</t>
  </si>
  <si>
    <t>065B  :761134:00:------:--</t>
  </si>
  <si>
    <t>21:0975:001055</t>
  </si>
  <si>
    <t>21:0110:000113</t>
  </si>
  <si>
    <t>21:0110:000113:0001:0001:00</t>
  </si>
  <si>
    <t>065B  :761135:00:------:--</t>
  </si>
  <si>
    <t>21:0975:001056</t>
  </si>
  <si>
    <t>21:0110:000114</t>
  </si>
  <si>
    <t>21:0110:000114:0001:0001:00</t>
  </si>
  <si>
    <t>065B  :761136:00:------:--</t>
  </si>
  <si>
    <t>21:0975:001057</t>
  </si>
  <si>
    <t>21:0110:000115</t>
  </si>
  <si>
    <t>21:0110:000115:0001:0001:00</t>
  </si>
  <si>
    <t>065B  :761137:00:------:--</t>
  </si>
  <si>
    <t>21:0975:001058</t>
  </si>
  <si>
    <t>21:0110:000116</t>
  </si>
  <si>
    <t>21:0110:000116:0001:0001:00</t>
  </si>
  <si>
    <t>065B  :761138:00:------:--</t>
  </si>
  <si>
    <t>21:0975:001059</t>
  </si>
  <si>
    <t>21:0110:000117</t>
  </si>
  <si>
    <t>21:0110:000117:0001:0001:00</t>
  </si>
  <si>
    <t>42.03</t>
  </si>
  <si>
    <t>065B  :761139:00:------:--</t>
  </si>
  <si>
    <t>21:0975:001060</t>
  </si>
  <si>
    <t>21:0110:000118</t>
  </si>
  <si>
    <t>21:0110:000118:0001:0001:00</t>
  </si>
  <si>
    <t>33.85</t>
  </si>
  <si>
    <t>065B  :761140:00:------:--</t>
  </si>
  <si>
    <t>21:0975:001061</t>
  </si>
  <si>
    <t>21:0110:000119:0001:0001:01</t>
  </si>
  <si>
    <t>065B  :761141:80:761159:00</t>
  </si>
  <si>
    <t>21:0975:001062</t>
  </si>
  <si>
    <t>21:0110:000135</t>
  </si>
  <si>
    <t>21:0110:000135:0001:0001:02</t>
  </si>
  <si>
    <t>065B  :761142:00:------:--</t>
  </si>
  <si>
    <t>21:0975:001063</t>
  </si>
  <si>
    <t>21:0110:000120</t>
  </si>
  <si>
    <t>21:0110:000120:0001:0001:00</t>
  </si>
  <si>
    <t>065B  :761143:10:------:--</t>
  </si>
  <si>
    <t>21:0975:001064</t>
  </si>
  <si>
    <t>21:0110:000121</t>
  </si>
  <si>
    <t>21:0110:000121:0001:0001:00</t>
  </si>
  <si>
    <t>065B  :761144:20:761143:10</t>
  </si>
  <si>
    <t>21:0975:001065</t>
  </si>
  <si>
    <t>21:0110:000121:0002:0001:00</t>
  </si>
  <si>
    <t>17.25</t>
  </si>
  <si>
    <t>065B  :761145:00:------:--</t>
  </si>
  <si>
    <t>21:0975:001066</t>
  </si>
  <si>
    <t>21:0110:000122</t>
  </si>
  <si>
    <t>21:0110:000122:0001:0001:00</t>
  </si>
  <si>
    <t>065B  :761146:90:------:--</t>
  </si>
  <si>
    <t>21:0975:001067</t>
  </si>
  <si>
    <t>17.83</t>
  </si>
  <si>
    <t>065B  :761147:00:------:--</t>
  </si>
  <si>
    <t>21:0975:001068</t>
  </si>
  <si>
    <t>21:0110:000123</t>
  </si>
  <si>
    <t>21:0110:000123:0001:0001:00</t>
  </si>
  <si>
    <t>15.42</t>
  </si>
  <si>
    <t>065B  :761148:00:------:--</t>
  </si>
  <si>
    <t>21:0975:001069</t>
  </si>
  <si>
    <t>21:0110:000124</t>
  </si>
  <si>
    <t>21:0110:000124:0001:0001:00</t>
  </si>
  <si>
    <t>17.42</t>
  </si>
  <si>
    <t>065B  :761149:00:------:--</t>
  </si>
  <si>
    <t>21:0975:001070</t>
  </si>
  <si>
    <t>21:0110:000125</t>
  </si>
  <si>
    <t>21:0110:000125:0001:0001:00</t>
  </si>
  <si>
    <t>2.57</t>
  </si>
  <si>
    <t>33.46</t>
  </si>
  <si>
    <t>065B  :761150:00:------:--</t>
  </si>
  <si>
    <t>21:0975:001071</t>
  </si>
  <si>
    <t>21:0110:000126</t>
  </si>
  <si>
    <t>21:0110:000126:0001:0001:00</t>
  </si>
  <si>
    <t>53.22</t>
  </si>
  <si>
    <t>065B  :761151:00:------:--</t>
  </si>
  <si>
    <t>21:0975:001072</t>
  </si>
  <si>
    <t>21:0110:000127</t>
  </si>
  <si>
    <t>21:0110:000127:0001:0001:00</t>
  </si>
  <si>
    <t>065B  :761152:00:------:--</t>
  </si>
  <si>
    <t>21:0975:001073</t>
  </si>
  <si>
    <t>21:0110:000128</t>
  </si>
  <si>
    <t>21:0110:000128:0001:0001:00</t>
  </si>
  <si>
    <t>065B  :761153:00:------:--</t>
  </si>
  <si>
    <t>21:0975:001074</t>
  </si>
  <si>
    <t>21:0110:000129</t>
  </si>
  <si>
    <t>21:0110:000129:0001:0001:00</t>
  </si>
  <si>
    <t>065B  :761154:00:------:--</t>
  </si>
  <si>
    <t>21:0975:001075</t>
  </si>
  <si>
    <t>21:0110:000130</t>
  </si>
  <si>
    <t>21:0110:000130:0001:0001:00</t>
  </si>
  <si>
    <t>065B  :761155:00:------:--</t>
  </si>
  <si>
    <t>21:0975:001076</t>
  </si>
  <si>
    <t>21:0110:000131</t>
  </si>
  <si>
    <t>21:0110:000131:0001:0001:00</t>
  </si>
  <si>
    <t>233</t>
  </si>
  <si>
    <t>19.77</t>
  </si>
  <si>
    <t>065B  :761156:00:------:--</t>
  </si>
  <si>
    <t>21:0975:001077</t>
  </si>
  <si>
    <t>21:0110:000132</t>
  </si>
  <si>
    <t>21:0110:000132:0001:0001:00</t>
  </si>
  <si>
    <t>065B  :761157:00:------:--</t>
  </si>
  <si>
    <t>21:0975:001078</t>
  </si>
  <si>
    <t>21:0110:000133</t>
  </si>
  <si>
    <t>21:0110:000133:0001:0001:00</t>
  </si>
  <si>
    <t>2.37</t>
  </si>
  <si>
    <t>065B  :761158:00:------:--</t>
  </si>
  <si>
    <t>21:0975:001079</t>
  </si>
  <si>
    <t>21:0110:000134</t>
  </si>
  <si>
    <t>21:0110:000134:0001:0001:00</t>
  </si>
  <si>
    <t>065B  :761159:00:------:--</t>
  </si>
  <si>
    <t>21:0975:001080</t>
  </si>
  <si>
    <t>21:0110:000135:0001:0001:01</t>
  </si>
  <si>
    <t>46.1</t>
  </si>
  <si>
    <t>32.52</t>
  </si>
  <si>
    <t>065B  :761160:00:------:--</t>
  </si>
  <si>
    <t>21:0975:001081</t>
  </si>
  <si>
    <t>21:0110:000136</t>
  </si>
  <si>
    <t>21:0110:000136:0001:0001:00</t>
  </si>
  <si>
    <t>065B  :761161:80:761178:00</t>
  </si>
  <si>
    <t>21:0975:001082</t>
  </si>
  <si>
    <t>21:0110:000152</t>
  </si>
  <si>
    <t>21:0110:000152:0001:0001:02</t>
  </si>
  <si>
    <t>17.27</t>
  </si>
  <si>
    <t>065B  :761162:00:------:--</t>
  </si>
  <si>
    <t>21:0975:001083</t>
  </si>
  <si>
    <t>21:0110:000137</t>
  </si>
  <si>
    <t>21:0110:000137:0001:0001:00</t>
  </si>
  <si>
    <t>22.55</t>
  </si>
  <si>
    <t>065B  :761163:10:------:--</t>
  </si>
  <si>
    <t>21:0975:001084</t>
  </si>
  <si>
    <t>21:0110:000138</t>
  </si>
  <si>
    <t>21:0110:000138:0001:0001:00</t>
  </si>
  <si>
    <t>065B  :761164:20:761163:10</t>
  </si>
  <si>
    <t>21:0975:001085</t>
  </si>
  <si>
    <t>21:0110:000138:0002:0001:00</t>
  </si>
  <si>
    <t>23.22</t>
  </si>
  <si>
    <t>065B  :761165:00:------:--</t>
  </si>
  <si>
    <t>21:0975:001086</t>
  </si>
  <si>
    <t>21:0110:000139</t>
  </si>
  <si>
    <t>21:0110:000139:0001:0001:00</t>
  </si>
  <si>
    <t>90.9</t>
  </si>
  <si>
    <t>23.04</t>
  </si>
  <si>
    <t>065B  :761166:00:------:--</t>
  </si>
  <si>
    <t>21:0975:001087</t>
  </si>
  <si>
    <t>21:0110:000140</t>
  </si>
  <si>
    <t>21:0110:000140:0001:0001:00</t>
  </si>
  <si>
    <t>25.46</t>
  </si>
  <si>
    <t>065B  :761167:00:------:--</t>
  </si>
  <si>
    <t>21:0975:001088</t>
  </si>
  <si>
    <t>21:0110:000141</t>
  </si>
  <si>
    <t>21:0110:000141:0001:0001:00</t>
  </si>
  <si>
    <t>49.8</t>
  </si>
  <si>
    <t>31.41</t>
  </si>
  <si>
    <t>065B  :761168:00:------:--</t>
  </si>
  <si>
    <t>21:0975:001089</t>
  </si>
  <si>
    <t>21:0110:000142</t>
  </si>
  <si>
    <t>21:0110:000142:0001:0001:00</t>
  </si>
  <si>
    <t>065B  :761169:00:------:--</t>
  </si>
  <si>
    <t>21:0975:001090</t>
  </si>
  <si>
    <t>21:0110:000143</t>
  </si>
  <si>
    <t>21:0110:000143:0001:0001:00</t>
  </si>
  <si>
    <t>065B  :761170:00:------:--</t>
  </si>
  <si>
    <t>21:0975:001091</t>
  </si>
  <si>
    <t>21:0110:000144</t>
  </si>
  <si>
    <t>21:0110:000144:0001:0001:00</t>
  </si>
  <si>
    <t>27.12</t>
  </si>
  <si>
    <t>065B  :761171:00:------:--</t>
  </si>
  <si>
    <t>21:0975:001092</t>
  </si>
  <si>
    <t>21:0110:000145</t>
  </si>
  <si>
    <t>21:0110:000145:0001:0001:00</t>
  </si>
  <si>
    <t>065B  :761172:00:------:--</t>
  </si>
  <si>
    <t>21:0975:001093</t>
  </si>
  <si>
    <t>21:0110:000146</t>
  </si>
  <si>
    <t>21:0110:000146:0001:0001:00</t>
  </si>
  <si>
    <t>91.3</t>
  </si>
  <si>
    <t>065B  :761173:00:------:--</t>
  </si>
  <si>
    <t>21:0975:001094</t>
  </si>
  <si>
    <t>21:0110:000147</t>
  </si>
  <si>
    <t>21:0110:000147:0001:0001:00</t>
  </si>
  <si>
    <t>065B  :761174:00:------:--</t>
  </si>
  <si>
    <t>21:0975:001095</t>
  </si>
  <si>
    <t>21:0110:000148</t>
  </si>
  <si>
    <t>21:0110:000148:0001:0001:00</t>
  </si>
  <si>
    <t>237</t>
  </si>
  <si>
    <t>&lt;210</t>
  </si>
  <si>
    <t>&lt;540</t>
  </si>
  <si>
    <t>065B  :761175:00:------:--</t>
  </si>
  <si>
    <t>21:0975:001096</t>
  </si>
  <si>
    <t>21:0110:000149</t>
  </si>
  <si>
    <t>21:0110:000149:0001:0001:00</t>
  </si>
  <si>
    <t>32.6</t>
  </si>
  <si>
    <t>40.86</t>
  </si>
  <si>
    <t>065B  :761176:00:------:--</t>
  </si>
  <si>
    <t>21:0975:001097</t>
  </si>
  <si>
    <t>21:0110:000150</t>
  </si>
  <si>
    <t>21:0110:000150:0001:0001:00</t>
  </si>
  <si>
    <t>065B  :761177:00:------:--</t>
  </si>
  <si>
    <t>21:0975:001098</t>
  </si>
  <si>
    <t>21:0110:000151</t>
  </si>
  <si>
    <t>21:0110:000151:0001:0001:00</t>
  </si>
  <si>
    <t>36.46</t>
  </si>
  <si>
    <t>065B  :761178:00:------:--</t>
  </si>
  <si>
    <t>21:0975:001099</t>
  </si>
  <si>
    <t>21:0110:000152:0001:0001:01</t>
  </si>
  <si>
    <t>24.04</t>
  </si>
  <si>
    <t>065B  :761179:90:------:--</t>
  </si>
  <si>
    <t>21:0975:001100</t>
  </si>
  <si>
    <t>17.68</t>
  </si>
  <si>
    <t>065B  :761180:00:------:--</t>
  </si>
  <si>
    <t>21:0975:001101</t>
  </si>
  <si>
    <t>21:0110:000153</t>
  </si>
  <si>
    <t>21:0110:000153:0001:0001:00</t>
  </si>
  <si>
    <t>065B  :761181:80:761188:00</t>
  </si>
  <si>
    <t>21:0975:001102</t>
  </si>
  <si>
    <t>21:0110:000159</t>
  </si>
  <si>
    <t>21:0110:000159:0001:0001:02</t>
  </si>
  <si>
    <t>065B  :761182:00:------:--</t>
  </si>
  <si>
    <t>21:0975:001103</t>
  </si>
  <si>
    <t>21:0110:000154</t>
  </si>
  <si>
    <t>21:0110:000154:0001:0001:00</t>
  </si>
  <si>
    <t>174</t>
  </si>
  <si>
    <t>065B  :761183:00:------:--</t>
  </si>
  <si>
    <t>21:0975:001104</t>
  </si>
  <si>
    <t>21:0110:000155</t>
  </si>
  <si>
    <t>21:0110:000155:0001:0001:00</t>
  </si>
  <si>
    <t>065B  :761184:00:------:--</t>
  </si>
  <si>
    <t>21:0975:001105</t>
  </si>
  <si>
    <t>21:0110:000156</t>
  </si>
  <si>
    <t>21:0110:000156:0001:0001:00</t>
  </si>
  <si>
    <t>065B  :761185:10:------:--</t>
  </si>
  <si>
    <t>21:0975:001106</t>
  </si>
  <si>
    <t>21:0110:000157</t>
  </si>
  <si>
    <t>21:0110:000157:0001:0001:00</t>
  </si>
  <si>
    <t>065B  :761186:20:761185:10</t>
  </si>
  <si>
    <t>21:0975:001107</t>
  </si>
  <si>
    <t>21:0110:000157:0002:0001:00</t>
  </si>
  <si>
    <t>065B  :761187:00:------:--</t>
  </si>
  <si>
    <t>21:0975:001108</t>
  </si>
  <si>
    <t>21:0110:000158</t>
  </si>
  <si>
    <t>21:0110:000158:0001:0001:00</t>
  </si>
  <si>
    <t>065B  :761188:00:------:--</t>
  </si>
  <si>
    <t>21:0975:001109</t>
  </si>
  <si>
    <t>21:0110:000159:0001:0001:01</t>
  </si>
  <si>
    <t>31.37</t>
  </si>
  <si>
    <t>065B  :761189:00:------:--</t>
  </si>
  <si>
    <t>21:0975:001110</t>
  </si>
  <si>
    <t>21:0110:000160</t>
  </si>
  <si>
    <t>21:0110:000160:0001:0001:00</t>
  </si>
  <si>
    <t>065B  :761190:00:------:--</t>
  </si>
  <si>
    <t>21:0975:001111</t>
  </si>
  <si>
    <t>21:0110:000161</t>
  </si>
  <si>
    <t>21:0110:000161:0001:0001:00</t>
  </si>
  <si>
    <t>27.23</t>
  </si>
  <si>
    <t>065B  :761191:00:------:--</t>
  </si>
  <si>
    <t>21:0975:001112</t>
  </si>
  <si>
    <t>21:0110:000162</t>
  </si>
  <si>
    <t>21:0110:000162:0001:0001:00</t>
  </si>
  <si>
    <t>64.7</t>
  </si>
  <si>
    <t>46.6</t>
  </si>
  <si>
    <t>26.77</t>
  </si>
  <si>
    <t>065B  :761192:00:------:--</t>
  </si>
  <si>
    <t>21:0975:001113</t>
  </si>
  <si>
    <t>21:0110:000163</t>
  </si>
  <si>
    <t>21:0110:000163:0001:0001:00</t>
  </si>
  <si>
    <t>61.6</t>
  </si>
  <si>
    <t>065B  :761193:00:------:--</t>
  </si>
  <si>
    <t>21:0975:001114</t>
  </si>
  <si>
    <t>21:0110:000164</t>
  </si>
  <si>
    <t>21:0110:000164:0001:0001:00</t>
  </si>
  <si>
    <t>212</t>
  </si>
  <si>
    <t>065B  :761194:00:------:--</t>
  </si>
  <si>
    <t>21:0975:001115</t>
  </si>
  <si>
    <t>21:0110:000165</t>
  </si>
  <si>
    <t>21:0110:000165:0001:0001:00</t>
  </si>
  <si>
    <t>48.4</t>
  </si>
  <si>
    <t>19.26</t>
  </si>
  <si>
    <t>065B  :761195:00:------:--</t>
  </si>
  <si>
    <t>21:0975:001116</t>
  </si>
  <si>
    <t>21:0110:000166</t>
  </si>
  <si>
    <t>21:0110:000166:0001:0001:00</t>
  </si>
  <si>
    <t>48.7</t>
  </si>
  <si>
    <t>065B  :761196:00:------:--</t>
  </si>
  <si>
    <t>21:0975:001117</t>
  </si>
  <si>
    <t>21:0110:000167</t>
  </si>
  <si>
    <t>21:0110:000167:0001:0001:00</t>
  </si>
  <si>
    <t>065B  :761197:00:------:--</t>
  </si>
  <si>
    <t>21:0975:001118</t>
  </si>
  <si>
    <t>21:0110:000168</t>
  </si>
  <si>
    <t>21:0110:000168:0001:0001:00</t>
  </si>
  <si>
    <t>58.7</t>
  </si>
  <si>
    <t>43.9</t>
  </si>
  <si>
    <t>25.23</t>
  </si>
  <si>
    <t>065B  :761198:00:------:--</t>
  </si>
  <si>
    <t>21:0975:001119</t>
  </si>
  <si>
    <t>21:0110:000169</t>
  </si>
  <si>
    <t>21:0110:000169:0001:0001:00</t>
  </si>
  <si>
    <t>59.7</t>
  </si>
  <si>
    <t>065B  :761199:00:------:--</t>
  </si>
  <si>
    <t>21:0975:001120</t>
  </si>
  <si>
    <t>21:0110:000170</t>
  </si>
  <si>
    <t>21:0110:000170:0001:0001:00</t>
  </si>
  <si>
    <t>84.3</t>
  </si>
  <si>
    <t>065B  :761200:90:------:--</t>
  </si>
  <si>
    <t>21:0975:001121</t>
  </si>
  <si>
    <t>17.53</t>
  </si>
  <si>
    <t>065B  :761201:80:761204:00</t>
  </si>
  <si>
    <t>21:0975:001122</t>
  </si>
  <si>
    <t>21:0110:000172</t>
  </si>
  <si>
    <t>21:0110:000172:0001:0001:02</t>
  </si>
  <si>
    <t>153</t>
  </si>
  <si>
    <t>8.46</t>
  </si>
  <si>
    <t>065B  :761202:10:------:--</t>
  </si>
  <si>
    <t>21:0975:001123</t>
  </si>
  <si>
    <t>21:0110:000171</t>
  </si>
  <si>
    <t>21:0110:000171:0001:0001:00</t>
  </si>
  <si>
    <t>065B  :761203:20:761202:10</t>
  </si>
  <si>
    <t>21:0975:001124</t>
  </si>
  <si>
    <t>21:0110:000171:0002:0001:00</t>
  </si>
  <si>
    <t>27.49</t>
  </si>
  <si>
    <t>065B  :761204:00:------:--</t>
  </si>
  <si>
    <t>21:0975:001125</t>
  </si>
  <si>
    <t>21:0110:000172:0001:0001:01</t>
  </si>
  <si>
    <t>&lt;7</t>
  </si>
  <si>
    <t>151</t>
  </si>
  <si>
    <t>065B  :761205:00:------:--</t>
  </si>
  <si>
    <t>21:0975:001126</t>
  </si>
  <si>
    <t>21:0110:000173</t>
  </si>
  <si>
    <t>21:0110:000173:0001:0001:00</t>
  </si>
  <si>
    <t>065B  :761206:00:------:--</t>
  </si>
  <si>
    <t>21:0975:001127</t>
  </si>
  <si>
    <t>21:0110:000174</t>
  </si>
  <si>
    <t>21:0110:000174:0001:0001:00</t>
  </si>
  <si>
    <t>45.7</t>
  </si>
  <si>
    <t>30.49</t>
  </si>
  <si>
    <t>065B  :761207:00:------:--</t>
  </si>
  <si>
    <t>21:0975:001128</t>
  </si>
  <si>
    <t>21:0110:000175</t>
  </si>
  <si>
    <t>21:0110:000175:0001:0001:00</t>
  </si>
  <si>
    <t>69.7</t>
  </si>
  <si>
    <t>065B  :761208:00:------:--</t>
  </si>
  <si>
    <t>21:0975:001129</t>
  </si>
  <si>
    <t>21:0110:000176</t>
  </si>
  <si>
    <t>21:0110:000176:0001:0001:00</t>
  </si>
  <si>
    <t>29.19</t>
  </si>
  <si>
    <t>065B  :761209:00:------:--</t>
  </si>
  <si>
    <t>21:0975:001130</t>
  </si>
  <si>
    <t>21:0110:000177</t>
  </si>
  <si>
    <t>21:0110:000177:0001:0001:00</t>
  </si>
  <si>
    <t>065B  :761210:00:------:--</t>
  </si>
  <si>
    <t>21:0975:001131</t>
  </si>
  <si>
    <t>21:0110:000178</t>
  </si>
  <si>
    <t>21:0110:000178:0001:0001:00</t>
  </si>
  <si>
    <t>38.4</t>
  </si>
  <si>
    <t>065B  :761211:00:------:--</t>
  </si>
  <si>
    <t>21:0975:001132</t>
  </si>
  <si>
    <t>21:0110:000179</t>
  </si>
  <si>
    <t>21:0110:000179:0001:0001:00</t>
  </si>
  <si>
    <t>88.1</t>
  </si>
  <si>
    <t>27.91</t>
  </si>
  <si>
    <t>065B  :761212:00:------:--</t>
  </si>
  <si>
    <t>21:0975:001133</t>
  </si>
  <si>
    <t>21:0110:000180</t>
  </si>
  <si>
    <t>21:0110:000180:0001:0001:00</t>
  </si>
  <si>
    <t>108</t>
  </si>
  <si>
    <t>065B  :761213:00:------:--</t>
  </si>
  <si>
    <t>21:0975:001134</t>
  </si>
  <si>
    <t>21:0110:000181</t>
  </si>
  <si>
    <t>21:0110:000181:0001:0001:00</t>
  </si>
  <si>
    <t>62.3</t>
  </si>
  <si>
    <t>065B  :761214:00:------:--</t>
  </si>
  <si>
    <t>21:0975:001135</t>
  </si>
  <si>
    <t>21:0110:000182</t>
  </si>
  <si>
    <t>21:0110:000182:0001:0001:00</t>
  </si>
  <si>
    <t>065B  :761215:00:------:--</t>
  </si>
  <si>
    <t>21:0975:001136</t>
  </si>
  <si>
    <t>21:0110:000183</t>
  </si>
  <si>
    <t>21:0110:000183:0001:0001:00</t>
  </si>
  <si>
    <t>24.08</t>
  </si>
  <si>
    <t>065B  :761216:00:------:--</t>
  </si>
  <si>
    <t>21:0975:001137</t>
  </si>
  <si>
    <t>21:0110:000184</t>
  </si>
  <si>
    <t>21:0110:000184:0001:0001:00</t>
  </si>
  <si>
    <t>57.2</t>
  </si>
  <si>
    <t>065B  :761217:00:------:--</t>
  </si>
  <si>
    <t>21:0975:001138</t>
  </si>
  <si>
    <t>21:0110:000185</t>
  </si>
  <si>
    <t>21:0110:000185:0001:0001:00</t>
  </si>
  <si>
    <t>805</t>
  </si>
  <si>
    <t>333</t>
  </si>
  <si>
    <t>34.08</t>
  </si>
  <si>
    <t>065B  :761218:00:------:--</t>
  </si>
  <si>
    <t>21:0975:001139</t>
  </si>
  <si>
    <t>21:0110:000186</t>
  </si>
  <si>
    <t>21:0110:000186:0001:0001:00</t>
  </si>
  <si>
    <t>92.2</t>
  </si>
  <si>
    <t>28.51</t>
  </si>
  <si>
    <t>065B  :761219:00:------:--</t>
  </si>
  <si>
    <t>21:0975:001140</t>
  </si>
  <si>
    <t>21:0110:000187</t>
  </si>
  <si>
    <t>21:0110:000187:0001:0001:00</t>
  </si>
  <si>
    <t>15.3</t>
  </si>
  <si>
    <t>57.7</t>
  </si>
  <si>
    <t>28.79</t>
  </si>
  <si>
    <t>065B  :761220:90:------:--</t>
  </si>
  <si>
    <t>21:0975:001141</t>
  </si>
  <si>
    <t>065B  :761221:80:761224:00</t>
  </si>
  <si>
    <t>21:0975:001142</t>
  </si>
  <si>
    <t>21:0110:000190</t>
  </si>
  <si>
    <t>21:0110:000190:0001:0001:02</t>
  </si>
  <si>
    <t>065B  :761222:00:------:--</t>
  </si>
  <si>
    <t>21:0975:001143</t>
  </si>
  <si>
    <t>21:0110:000188</t>
  </si>
  <si>
    <t>21:0110:000188:0001:0001:00</t>
  </si>
  <si>
    <t>68.1</t>
  </si>
  <si>
    <t>22.81</t>
  </si>
  <si>
    <t>065B  :761223:00:------:--</t>
  </si>
  <si>
    <t>21:0975:001144</t>
  </si>
  <si>
    <t>21:0110:000189</t>
  </si>
  <si>
    <t>21:0110:000189:0001:0001:00</t>
  </si>
  <si>
    <t>53.6</t>
  </si>
  <si>
    <t>137</t>
  </si>
  <si>
    <t>065B  :761224:00:------:--</t>
  </si>
  <si>
    <t>21:0975:001145</t>
  </si>
  <si>
    <t>21:0110:000190:0001:0001:01</t>
  </si>
  <si>
    <t>065B  :761225:00:------:--</t>
  </si>
  <si>
    <t>21:0975:001146</t>
  </si>
  <si>
    <t>21:0110:000191</t>
  </si>
  <si>
    <t>21:0110:000191:0001:0001:00</t>
  </si>
  <si>
    <t>42.59</t>
  </si>
  <si>
    <t>065B  :761226:10:------:--</t>
  </si>
  <si>
    <t>21:0975:001147</t>
  </si>
  <si>
    <t>21:0110:000192</t>
  </si>
  <si>
    <t>21:0110:000192:0001:0001:00</t>
  </si>
  <si>
    <t>87.6</t>
  </si>
  <si>
    <t>065B  :761227:20:761226:10</t>
  </si>
  <si>
    <t>21:0975:001148</t>
  </si>
  <si>
    <t>21:0110:000192:0002:0001:00</t>
  </si>
  <si>
    <t>51.3</t>
  </si>
  <si>
    <t>94.8</t>
  </si>
  <si>
    <t>065B  :761228:00:------:--</t>
  </si>
  <si>
    <t>21:0975:001149</t>
  </si>
  <si>
    <t>21:0110:000193</t>
  </si>
  <si>
    <t>21:0110:000193:0001:0001:00</t>
  </si>
  <si>
    <t>46.3</t>
  </si>
  <si>
    <t>32.85</t>
  </si>
  <si>
    <t>065B  :761229:00:------:--</t>
  </si>
  <si>
    <t>21:0975:001150</t>
  </si>
  <si>
    <t>21:0110:000194</t>
  </si>
  <si>
    <t>21:0110:000194:0001:0001:00</t>
  </si>
  <si>
    <t>68.2</t>
  </si>
  <si>
    <t>065B  :761230:90:------:--</t>
  </si>
  <si>
    <t>21:0975:001151</t>
  </si>
  <si>
    <t>6200</t>
  </si>
  <si>
    <t>065B  :761231:00:------:--</t>
  </si>
  <si>
    <t>21:0975:001152</t>
  </si>
  <si>
    <t>21:0110:000195</t>
  </si>
  <si>
    <t>21:0110:000195:0001:0001:00</t>
  </si>
  <si>
    <t>33.1</t>
  </si>
  <si>
    <t>065B  :761232:00:------:--</t>
  </si>
  <si>
    <t>21:0975:001153</t>
  </si>
  <si>
    <t>21:0110:000196</t>
  </si>
  <si>
    <t>21:0110:000196:0001:0001:00</t>
  </si>
  <si>
    <t>289</t>
  </si>
  <si>
    <t>065B  :761233:00:------:--</t>
  </si>
  <si>
    <t>21:0975:001154</t>
  </si>
  <si>
    <t>21:0110:000197</t>
  </si>
  <si>
    <t>21:0110:000197:0001:0001:00</t>
  </si>
  <si>
    <t>065B  :761234:00:------:--</t>
  </si>
  <si>
    <t>21:0975:001155</t>
  </si>
  <si>
    <t>21:0110:000198</t>
  </si>
  <si>
    <t>21:0110:000198:0001:0001:00</t>
  </si>
  <si>
    <t>63.5</t>
  </si>
  <si>
    <t>065B  :761235:00:------:--</t>
  </si>
  <si>
    <t>21:0975:001156</t>
  </si>
  <si>
    <t>21:0110:000199</t>
  </si>
  <si>
    <t>21:0110:000199:0001:0001:00</t>
  </si>
  <si>
    <t>90.5</t>
  </si>
  <si>
    <t>39.77</t>
  </si>
  <si>
    <t>065B  :761236:00:------:--</t>
  </si>
  <si>
    <t>21:0975:001157</t>
  </si>
  <si>
    <t>21:0110:000200</t>
  </si>
  <si>
    <t>21:0110:000200:0001:0001:00</t>
  </si>
  <si>
    <t>256</t>
  </si>
  <si>
    <t>98.2</t>
  </si>
  <si>
    <t>065B  :761237:00:------:--</t>
  </si>
  <si>
    <t>21:0975:001158</t>
  </si>
  <si>
    <t>21:0110:000201</t>
  </si>
  <si>
    <t>21:0110:000201:0001:0001:00</t>
  </si>
  <si>
    <t>065B  :761238:00:------:--</t>
  </si>
  <si>
    <t>21:0975:001159</t>
  </si>
  <si>
    <t>21:0110:000202</t>
  </si>
  <si>
    <t>21:0110:000202:0001:0001:00</t>
  </si>
  <si>
    <t>065B  :761239:00:------:--</t>
  </si>
  <si>
    <t>21:0975:001160</t>
  </si>
  <si>
    <t>21:0110:000203</t>
  </si>
  <si>
    <t>21:0110:000203:0001:0001:00</t>
  </si>
  <si>
    <t>52.3</t>
  </si>
  <si>
    <t>25.68</t>
  </si>
  <si>
    <t>065B  :761240:00:------:--</t>
  </si>
  <si>
    <t>21:0975:001161</t>
  </si>
  <si>
    <t>21:0110:000204</t>
  </si>
  <si>
    <t>21:0110:000204:0001:0001:00</t>
  </si>
  <si>
    <t>065B  :761241:80:761258:00</t>
  </si>
  <si>
    <t>21:0975:001162</t>
  </si>
  <si>
    <t>21:0110:000219</t>
  </si>
  <si>
    <t>21:0110:000219:0001:0001:02</t>
  </si>
  <si>
    <t>065B  :761242:10:------:--</t>
  </si>
  <si>
    <t>21:0975:001163</t>
  </si>
  <si>
    <t>21:0110:000205</t>
  </si>
  <si>
    <t>21:0110:000205:0001:0001:00</t>
  </si>
  <si>
    <t>065B  :761243:20:761242:10</t>
  </si>
  <si>
    <t>21:0975:001164</t>
  </si>
  <si>
    <t>21:0110:000205:0002:0001:00</t>
  </si>
  <si>
    <t>065B  :761244:00:------:--</t>
  </si>
  <si>
    <t>21:0975:001165</t>
  </si>
  <si>
    <t>21:0110:000206</t>
  </si>
  <si>
    <t>21:0110:000206:0001:0001:00</t>
  </si>
  <si>
    <t>34.2</t>
  </si>
  <si>
    <t>065B  :761245:00:------:--</t>
  </si>
  <si>
    <t>21:0975:001166</t>
  </si>
  <si>
    <t>21:0110:000207</t>
  </si>
  <si>
    <t>21:0110:000207:0001:0001:00</t>
  </si>
  <si>
    <t>51.4</t>
  </si>
  <si>
    <t>21.11</t>
  </si>
  <si>
    <t>065B  :761246:00:------:--</t>
  </si>
  <si>
    <t>21:0975:001167</t>
  </si>
  <si>
    <t>21:0110:000208</t>
  </si>
  <si>
    <t>21:0110:000208:0001:0001:00</t>
  </si>
  <si>
    <t>27.15</t>
  </si>
  <si>
    <t>065B  :761247:00:------:--</t>
  </si>
  <si>
    <t>21:0975:001168</t>
  </si>
  <si>
    <t>21:0110:000209</t>
  </si>
  <si>
    <t>21:0110:000209:0001:0001:00</t>
  </si>
  <si>
    <t>22.01</t>
  </si>
  <si>
    <t>065B  :761248:00:------:--</t>
  </si>
  <si>
    <t>21:0975:001169</t>
  </si>
  <si>
    <t>21:0110:000210</t>
  </si>
  <si>
    <t>21:0110:000210:0001:0001:00</t>
  </si>
  <si>
    <t>24.38</t>
  </si>
  <si>
    <t>065B  :761249:00:------:--</t>
  </si>
  <si>
    <t>21:0975:001170</t>
  </si>
  <si>
    <t>21:0110:000211</t>
  </si>
  <si>
    <t>21:0110:000211:0001:0001:00</t>
  </si>
  <si>
    <t>56.7</t>
  </si>
  <si>
    <t>065B  :761250:00:------:--</t>
  </si>
  <si>
    <t>21:0975:001171</t>
  </si>
  <si>
    <t>21:0110:000212</t>
  </si>
  <si>
    <t>21:0110:000212:0001:0001:00</t>
  </si>
  <si>
    <t>065B  :761251:00:------:--</t>
  </si>
  <si>
    <t>21:0975:001172</t>
  </si>
  <si>
    <t>21:0110:000213</t>
  </si>
  <si>
    <t>21:0110:000213:0001:0001:00</t>
  </si>
  <si>
    <t>065B  :761252:00:------:--</t>
  </si>
  <si>
    <t>21:0975:001173</t>
  </si>
  <si>
    <t>21:0110:000214</t>
  </si>
  <si>
    <t>21:0110:000214:0001:0001:00</t>
  </si>
  <si>
    <t>20.47</t>
  </si>
  <si>
    <t>065B  :761253:00:------:--</t>
  </si>
  <si>
    <t>21:0975:001174</t>
  </si>
  <si>
    <t>21:0110:000215</t>
  </si>
  <si>
    <t>21:0110:000215:0001:0001:00</t>
  </si>
  <si>
    <t>065B  :761254:00:------:--</t>
  </si>
  <si>
    <t>21:0975:001175</t>
  </si>
  <si>
    <t>21:0110:000216</t>
  </si>
  <si>
    <t>21:0110:000216:0001:0001:00</t>
  </si>
  <si>
    <t>065B  :761255:00:------:--</t>
  </si>
  <si>
    <t>21:0975:001176</t>
  </si>
  <si>
    <t>21:0110:000217</t>
  </si>
  <si>
    <t>21:0110:000217:0001:0001:00</t>
  </si>
  <si>
    <t>065B  :761256:90:------:--</t>
  </si>
  <si>
    <t>21:0975:001177</t>
  </si>
  <si>
    <t>17.86</t>
  </si>
  <si>
    <t>065B  :761257:00:------:--</t>
  </si>
  <si>
    <t>21:0975:001178</t>
  </si>
  <si>
    <t>21:0110:000218</t>
  </si>
  <si>
    <t>21:0110:000218:0001:0001:00</t>
  </si>
  <si>
    <t>30.14</t>
  </si>
  <si>
    <t>065B  :761258:00:------:--</t>
  </si>
  <si>
    <t>21:0975:001179</t>
  </si>
  <si>
    <t>21:0110:000219:0001:0001:01</t>
  </si>
  <si>
    <t>28.48</t>
  </si>
  <si>
    <t>065B  :761259:00:------:--</t>
  </si>
  <si>
    <t>21:0975:001180</t>
  </si>
  <si>
    <t>21:0110:000220</t>
  </si>
  <si>
    <t>21:0110:000220:0001:0001:00</t>
  </si>
  <si>
    <t>065B  :761260:00:------:--</t>
  </si>
  <si>
    <t>21:0975:001181</t>
  </si>
  <si>
    <t>21:0110:000221</t>
  </si>
  <si>
    <t>21:0110:000221:0001:0001:00</t>
  </si>
  <si>
    <t>15.78</t>
  </si>
  <si>
    <t>065B  :761261:80:761274:00</t>
  </si>
  <si>
    <t>21:0975:001182</t>
  </si>
  <si>
    <t>21:0110:000233</t>
  </si>
  <si>
    <t>21:0110:000233:0001:0001:02</t>
  </si>
  <si>
    <t>065B  :761262:00:------:--</t>
  </si>
  <si>
    <t>21:0975:001183</t>
  </si>
  <si>
    <t>21:0110:000222</t>
  </si>
  <si>
    <t>21:0110:000222:0001:0001:00</t>
  </si>
  <si>
    <t>065B  :761263:10:------:--</t>
  </si>
  <si>
    <t>21:0975:001184</t>
  </si>
  <si>
    <t>21:0110:000223</t>
  </si>
  <si>
    <t>21:0110:000223:0001:0001:00</t>
  </si>
  <si>
    <t>21.76</t>
  </si>
  <si>
    <t>065B  :761264:20:761263:10</t>
  </si>
  <si>
    <t>21:0975:001185</t>
  </si>
  <si>
    <t>21:0110:000223:0002:0001:00</t>
  </si>
  <si>
    <t>065B  :761265:00:------:--</t>
  </si>
  <si>
    <t>21:0975:001186</t>
  </si>
  <si>
    <t>21:0110:000224</t>
  </si>
  <si>
    <t>21:0110:000224:0001:0001:00</t>
  </si>
  <si>
    <t>56.3</t>
  </si>
  <si>
    <t>065B  :761266:00:------:--</t>
  </si>
  <si>
    <t>21:0975:001187</t>
  </si>
  <si>
    <t>21:0110:000225</t>
  </si>
  <si>
    <t>21:0110:000225:0001:0001:00</t>
  </si>
  <si>
    <t>065B  :761267:00:------:--</t>
  </si>
  <si>
    <t>21:0975:001188</t>
  </si>
  <si>
    <t>21:0110:000226</t>
  </si>
  <si>
    <t>21:0110:000226:0001:0001:00</t>
  </si>
  <si>
    <t>065B  :761268:00:------:--</t>
  </si>
  <si>
    <t>21:0975:001189</t>
  </si>
  <si>
    <t>21:0110:000227</t>
  </si>
  <si>
    <t>21:0110:000227:0001:0001:00</t>
  </si>
  <si>
    <t>065B  :761269:00:------:--</t>
  </si>
  <si>
    <t>21:0975:001190</t>
  </si>
  <si>
    <t>21:0110:000228</t>
  </si>
  <si>
    <t>21:0110:000228:0001:0001:00</t>
  </si>
  <si>
    <t>065B  :761270:00:------:--</t>
  </si>
  <si>
    <t>21:0975:001191</t>
  </si>
  <si>
    <t>21:0110:000229</t>
  </si>
  <si>
    <t>21:0110:000229:0001:0001:00</t>
  </si>
  <si>
    <t>065B  :761271:00:------:--</t>
  </si>
  <si>
    <t>21:0975:001192</t>
  </si>
  <si>
    <t>21:0110:000230</t>
  </si>
  <si>
    <t>21:0110:000230:0001:0001:00</t>
  </si>
  <si>
    <t>25.62</t>
  </si>
  <si>
    <t>065B  :761272:00:------:--</t>
  </si>
  <si>
    <t>21:0975:001193</t>
  </si>
  <si>
    <t>21:0110:000231</t>
  </si>
  <si>
    <t>21:0110:000231:0001:0001:00</t>
  </si>
  <si>
    <t>23.03</t>
  </si>
  <si>
    <t>065B  :761273:00:------:--</t>
  </si>
  <si>
    <t>21:0975:001194</t>
  </si>
  <si>
    <t>21:0110:000232</t>
  </si>
  <si>
    <t>21:0110:000232:0001:0001:00</t>
  </si>
  <si>
    <t>065B  :761274:00:------:--</t>
  </si>
  <si>
    <t>21:0975:001195</t>
  </si>
  <si>
    <t>21:0110:000233:0001:0001:01</t>
  </si>
  <si>
    <t>13.65</t>
  </si>
  <si>
    <t>065B  :761275:90:------:--</t>
  </si>
  <si>
    <t>21:0975:001196</t>
  </si>
  <si>
    <t>065B  :761276:00:------:--</t>
  </si>
  <si>
    <t>21:0975:001197</t>
  </si>
  <si>
    <t>21:0110:000234</t>
  </si>
  <si>
    <t>21:0110:000234:0001:0001:00</t>
  </si>
  <si>
    <t>39.53</t>
  </si>
  <si>
    <t>065B  :761277:00:------:--</t>
  </si>
  <si>
    <t>21:0975:001198</t>
  </si>
  <si>
    <t>21:0110:000235</t>
  </si>
  <si>
    <t>21:0110:000235:0001:0001:00</t>
  </si>
  <si>
    <t>065B  :761278:00:------:--</t>
  </si>
  <si>
    <t>21:0975:001199</t>
  </si>
  <si>
    <t>21:0110:000236</t>
  </si>
  <si>
    <t>21:0110:000236:0001:0001:00</t>
  </si>
  <si>
    <t>065B  :761279:00:------:--</t>
  </si>
  <si>
    <t>21:0975:001200</t>
  </si>
  <si>
    <t>21:0110:000237</t>
  </si>
  <si>
    <t>21:0110:000237:0001:0001:00</t>
  </si>
  <si>
    <t>065B  :761280:00:------:--</t>
  </si>
  <si>
    <t>21:0975:001201</t>
  </si>
  <si>
    <t>21:0110:000238</t>
  </si>
  <si>
    <t>21:0110:000238:0001:0001:00</t>
  </si>
  <si>
    <t>31.76</t>
  </si>
  <si>
    <t>065B  :761281:80:761289:00</t>
  </si>
  <si>
    <t>21:0975:001202</t>
  </si>
  <si>
    <t>21:0110:000245</t>
  </si>
  <si>
    <t>21:0110:000245:0001:0001:02</t>
  </si>
  <si>
    <t>15.75</t>
  </si>
  <si>
    <t>065B  :761282:00:------:--</t>
  </si>
  <si>
    <t>21:0975:001203</t>
  </si>
  <si>
    <t>21:0110:000239</t>
  </si>
  <si>
    <t>21:0110:000239:0001:0001:00</t>
  </si>
  <si>
    <t>17.66</t>
  </si>
  <si>
    <t>065B  :761283:00:------:--</t>
  </si>
  <si>
    <t>21:0975:001204</t>
  </si>
  <si>
    <t>21:0110:000240</t>
  </si>
  <si>
    <t>21:0110:000240:0001:0001:00</t>
  </si>
  <si>
    <t>20.51</t>
  </si>
  <si>
    <t>065B  :761284:10:------:--</t>
  </si>
  <si>
    <t>21:0975:001205</t>
  </si>
  <si>
    <t>21:0110:000241</t>
  </si>
  <si>
    <t>21:0110:000241:0001:0001:00</t>
  </si>
  <si>
    <t>16.23</t>
  </si>
  <si>
    <t>065B  :761285:20:761284:10</t>
  </si>
  <si>
    <t>21:0975:001206</t>
  </si>
  <si>
    <t>21:0110:000241:0002:0001:00</t>
  </si>
  <si>
    <t>14.73</t>
  </si>
  <si>
    <t>065B  :761286:00:------:--</t>
  </si>
  <si>
    <t>21:0975:001207</t>
  </si>
  <si>
    <t>21:0110:000242</t>
  </si>
  <si>
    <t>21:0110:000242:0001:0001:00</t>
  </si>
  <si>
    <t>12.68</t>
  </si>
  <si>
    <t>065B  :761287:00:------:--</t>
  </si>
  <si>
    <t>21:0975:001208</t>
  </si>
  <si>
    <t>21:0110:000243</t>
  </si>
  <si>
    <t>21:0110:000243:0001:0001:00</t>
  </si>
  <si>
    <t>13.16</t>
  </si>
  <si>
    <t>065B  :761288:00:------:--</t>
  </si>
  <si>
    <t>21:0975:001209</t>
  </si>
  <si>
    <t>21:0110:000244</t>
  </si>
  <si>
    <t>21:0110:000244:0001:0001:00</t>
  </si>
  <si>
    <t>065B  :761289:00:------:--</t>
  </si>
  <si>
    <t>21:0975:001210</t>
  </si>
  <si>
    <t>21:0110:000245:0001:0001:01</t>
  </si>
  <si>
    <t>16.85</t>
  </si>
  <si>
    <t>065B  :761290:00:------:--</t>
  </si>
  <si>
    <t>21:0975:001211</t>
  </si>
  <si>
    <t>21:0110:000246</t>
  </si>
  <si>
    <t>21:0110:000246:0001:0001:00</t>
  </si>
  <si>
    <t>065B  :761291:00:------:--</t>
  </si>
  <si>
    <t>21:0975:001212</t>
  </si>
  <si>
    <t>21:0110:000247</t>
  </si>
  <si>
    <t>21:0110:000247:0001:0001:00</t>
  </si>
  <si>
    <t>065B  :761292:00:------:--</t>
  </si>
  <si>
    <t>21:0975:001213</t>
  </si>
  <si>
    <t>21:0110:000248</t>
  </si>
  <si>
    <t>21:0110:000248:0001:0001:00</t>
  </si>
  <si>
    <t>42.69</t>
  </si>
  <si>
    <t>065B  :761293:00:------:--</t>
  </si>
  <si>
    <t>21:0975:001214</t>
  </si>
  <si>
    <t>21:0110:000249</t>
  </si>
  <si>
    <t>21:0110:000249:0001:0001:00</t>
  </si>
  <si>
    <t>065B  :761294:00:------:--</t>
  </si>
  <si>
    <t>21:0975:001215</t>
  </si>
  <si>
    <t>21:0110:000250</t>
  </si>
  <si>
    <t>21:0110:000250:0001:0001:00</t>
  </si>
  <si>
    <t>36.76</t>
  </si>
  <si>
    <t>065B  :761295:00:------:--</t>
  </si>
  <si>
    <t>21:0975:001216</t>
  </si>
  <si>
    <t>21:0110:000251</t>
  </si>
  <si>
    <t>21:0110:000251:0001:0001:00</t>
  </si>
  <si>
    <t>27.55</t>
  </si>
  <si>
    <t>065B  :761296:00:------:--</t>
  </si>
  <si>
    <t>21:0975:001217</t>
  </si>
  <si>
    <t>21:0110:000252</t>
  </si>
  <si>
    <t>21:0110:000252:0001:0001:00</t>
  </si>
  <si>
    <t>065B  :761297:00:------:--</t>
  </si>
  <si>
    <t>21:0975:001218</t>
  </si>
  <si>
    <t>21:0110:000253</t>
  </si>
  <si>
    <t>21:0110:000253:0001:0001:00</t>
  </si>
  <si>
    <t>29.6</t>
  </si>
  <si>
    <t>17.29</t>
  </si>
  <si>
    <t>065B  :761298:00:------:--</t>
  </si>
  <si>
    <t>21:0975:001219</t>
  </si>
  <si>
    <t>21:0110:000254</t>
  </si>
  <si>
    <t>21:0110:000254:0001:0001:00</t>
  </si>
  <si>
    <t>61.4</t>
  </si>
  <si>
    <t>16.77</t>
  </si>
  <si>
    <t>065B  :761299:00:------:--</t>
  </si>
  <si>
    <t>21:0975:001220</t>
  </si>
  <si>
    <t>21:0110:000255</t>
  </si>
  <si>
    <t>21:0110:000255:0001:0001:00</t>
  </si>
  <si>
    <t>065B  :761300:90:------:--</t>
  </si>
  <si>
    <t>21:0975:001221</t>
  </si>
  <si>
    <t>065B  :761301:80:761320:00</t>
  </si>
  <si>
    <t>21:0975:001222</t>
  </si>
  <si>
    <t>21:0110:000272</t>
  </si>
  <si>
    <t>21:0110:000272:0001:0001:02</t>
  </si>
  <si>
    <t>065B  :761302:00:------:--</t>
  </si>
  <si>
    <t>21:0975:001223</t>
  </si>
  <si>
    <t>21:0110:000256</t>
  </si>
  <si>
    <t>21:0110:000256:0001:0001:00</t>
  </si>
  <si>
    <t>065B  :761303:00:------:--</t>
  </si>
  <si>
    <t>21:0975:001224</t>
  </si>
  <si>
    <t>21:0110:000257</t>
  </si>
  <si>
    <t>21:0110:000257:0001:0001:00</t>
  </si>
  <si>
    <t>065B  :761304:00:------:--</t>
  </si>
  <si>
    <t>21:0975:001225</t>
  </si>
  <si>
    <t>21:0110:000258</t>
  </si>
  <si>
    <t>21:0110:000258:0001:0001:00</t>
  </si>
  <si>
    <t>5.79</t>
  </si>
  <si>
    <t>065B  :761305:00:------:--</t>
  </si>
  <si>
    <t>21:0975:001226</t>
  </si>
  <si>
    <t>21:0110:000259</t>
  </si>
  <si>
    <t>21:0110:000259:0001:0001:00</t>
  </si>
  <si>
    <t>15.61</t>
  </si>
  <si>
    <t>065B  :761306:90:------:--</t>
  </si>
  <si>
    <t>21:0975:001227</t>
  </si>
  <si>
    <t>19.06</t>
  </si>
  <si>
    <t>065B  :761307:10:------:--</t>
  </si>
  <si>
    <t>21:0975:001228</t>
  </si>
  <si>
    <t>21:0110:000260</t>
  </si>
  <si>
    <t>21:0110:000260:0001:0001:00</t>
  </si>
  <si>
    <t>065B  :761308:20:761307:10</t>
  </si>
  <si>
    <t>21:0975:001229</t>
  </si>
  <si>
    <t>21:0110:000260:0002:0001:00</t>
  </si>
  <si>
    <t>18.57</t>
  </si>
  <si>
    <t>065B  :761309:00:------:--</t>
  </si>
  <si>
    <t>21:0975:001230</t>
  </si>
  <si>
    <t>21:0110:000261</t>
  </si>
  <si>
    <t>21:0110:000261:0001:0001:00</t>
  </si>
  <si>
    <t>065B  :761310:00:------:--</t>
  </si>
  <si>
    <t>21:0975:001231</t>
  </si>
  <si>
    <t>21:0110:000262</t>
  </si>
  <si>
    <t>21:0110:000262:0001:0001:00</t>
  </si>
  <si>
    <t>065B  :761311:00:------:--</t>
  </si>
  <si>
    <t>21:0975:001232</t>
  </si>
  <si>
    <t>21:0110:000263</t>
  </si>
  <si>
    <t>21:0110:000263:0001:0001:00</t>
  </si>
  <si>
    <t>065B  :761312:00:------:--</t>
  </si>
  <si>
    <t>21:0975:001233</t>
  </si>
  <si>
    <t>21:0110:000264</t>
  </si>
  <si>
    <t>21:0110:000264:0001:0001:00</t>
  </si>
  <si>
    <t>19.91</t>
  </si>
  <si>
    <t>065B  :761313:00:------:--</t>
  </si>
  <si>
    <t>21:0975:001234</t>
  </si>
  <si>
    <t>21:0110:000265</t>
  </si>
  <si>
    <t>21:0110:000265:0001:0001:00</t>
  </si>
  <si>
    <t>065B  :761314:00:------:--</t>
  </si>
  <si>
    <t>21:0975:001235</t>
  </si>
  <si>
    <t>21:0110:000266</t>
  </si>
  <si>
    <t>21:0110:000266:0001:0001:00</t>
  </si>
  <si>
    <t>065B  :761315:00:------:--</t>
  </si>
  <si>
    <t>21:0975:001236</t>
  </si>
  <si>
    <t>21:0110:000267</t>
  </si>
  <si>
    <t>21:0110:000267:0001:0001:00</t>
  </si>
  <si>
    <t>065B  :761316:00:------:--</t>
  </si>
  <si>
    <t>21:0975:001237</t>
  </si>
  <si>
    <t>21:0110:000268</t>
  </si>
  <si>
    <t>21:0110:000268:0001:0001:00</t>
  </si>
  <si>
    <t>065B  :761317:00:------:--</t>
  </si>
  <si>
    <t>21:0975:001238</t>
  </si>
  <si>
    <t>21:0110:000269</t>
  </si>
  <si>
    <t>21:0110:000269:0001:0001:00</t>
  </si>
  <si>
    <t>065B  :761318:00:------:--</t>
  </si>
  <si>
    <t>21:0975:001239</t>
  </si>
  <si>
    <t>21:0110:000270</t>
  </si>
  <si>
    <t>21:0110:000270:0001:0001:00</t>
  </si>
  <si>
    <t>26.25</t>
  </si>
  <si>
    <t>065B  :761319:00:------:--</t>
  </si>
  <si>
    <t>21:0975:001240</t>
  </si>
  <si>
    <t>21:0110:000271</t>
  </si>
  <si>
    <t>21:0110:000271:0001:0001:00</t>
  </si>
  <si>
    <t>17.04</t>
  </si>
  <si>
    <t>065B  :761320:00:------:--</t>
  </si>
  <si>
    <t>21:0975:001241</t>
  </si>
  <si>
    <t>21:0110:000272:0001:0001:01</t>
  </si>
  <si>
    <t>065B  :761321:80:761339:00</t>
  </si>
  <si>
    <t>21:0975:001242</t>
  </si>
  <si>
    <t>21:0110:000288</t>
  </si>
  <si>
    <t>21:0110:000288:0001:0001:02</t>
  </si>
  <si>
    <t>4300</t>
  </si>
  <si>
    <t>10.73</t>
  </si>
  <si>
    <t>065B  :761322:00:------:--</t>
  </si>
  <si>
    <t>21:0975:001243</t>
  </si>
  <si>
    <t>21:0110:000273</t>
  </si>
  <si>
    <t>21:0110:000273:0001:0001:00</t>
  </si>
  <si>
    <t>065B  :761323:00:------:--</t>
  </si>
  <si>
    <t>21:0975:001244</t>
  </si>
  <si>
    <t>21:0110:000274</t>
  </si>
  <si>
    <t>21:0110:000274:0001:0001:00</t>
  </si>
  <si>
    <t>065B  :761324:00:------:--</t>
  </si>
  <si>
    <t>21:0975:001245</t>
  </si>
  <si>
    <t>21:0110:000275</t>
  </si>
  <si>
    <t>21:0110:000275:0001:0001:00</t>
  </si>
  <si>
    <t>065B  :761325:10:------:--</t>
  </si>
  <si>
    <t>21:0975:001246</t>
  </si>
  <si>
    <t>21:0110:000276</t>
  </si>
  <si>
    <t>21:0110:000276:0001:0001:00</t>
  </si>
  <si>
    <t>065B  :761326:20:761325:10</t>
  </si>
  <si>
    <t>21:0975:001247</t>
  </si>
  <si>
    <t>21:0110:000276:0002:0001:00</t>
  </si>
  <si>
    <t>24.21</t>
  </si>
  <si>
    <t>065B  :761327:00:------:--</t>
  </si>
  <si>
    <t>21:0975:001248</t>
  </si>
  <si>
    <t>21:0110:000277</t>
  </si>
  <si>
    <t>21:0110:000277:0001:0001:00</t>
  </si>
  <si>
    <t>065B  :761328:90:------:--</t>
  </si>
  <si>
    <t>21:0975:001249</t>
  </si>
  <si>
    <t>19.17</t>
  </si>
  <si>
    <t>065B  :761329:00:------:--</t>
  </si>
  <si>
    <t>21:0975:001250</t>
  </si>
  <si>
    <t>21:0110:000278</t>
  </si>
  <si>
    <t>21:0110:000278:0001:0001:00</t>
  </si>
  <si>
    <t>065B  :761330:00:------:--</t>
  </si>
  <si>
    <t>21:0975:001251</t>
  </si>
  <si>
    <t>21:0110:000279</t>
  </si>
  <si>
    <t>21:0110:000279:0001:0001:00</t>
  </si>
  <si>
    <t>065B  :761331:00:------:--</t>
  </si>
  <si>
    <t>21:0975:001252</t>
  </si>
  <si>
    <t>21:0110:000280</t>
  </si>
  <si>
    <t>21:0110:000280:0001:0001:00</t>
  </si>
  <si>
    <t>065B  :761332:00:------:--</t>
  </si>
  <si>
    <t>21:0975:001253</t>
  </si>
  <si>
    <t>21:0110:000281</t>
  </si>
  <si>
    <t>21:0110:000281:0001:0001:00</t>
  </si>
  <si>
    <t>51.07</t>
  </si>
  <si>
    <t>065B  :761333:00:------:--</t>
  </si>
  <si>
    <t>21:0975:001254</t>
  </si>
  <si>
    <t>21:0110:000282</t>
  </si>
  <si>
    <t>21:0110:000282:0001:0001:00</t>
  </si>
  <si>
    <t>14.25</t>
  </si>
  <si>
    <t>065B  :761334:00:------:--</t>
  </si>
  <si>
    <t>21:0975:001255</t>
  </si>
  <si>
    <t>21:0110:000283</t>
  </si>
  <si>
    <t>21:0110:000283:0001:0001:00</t>
  </si>
  <si>
    <t>81.6</t>
  </si>
  <si>
    <t>30.98</t>
  </si>
  <si>
    <t>065B  :761335:00:------:--</t>
  </si>
  <si>
    <t>21:0975:001256</t>
  </si>
  <si>
    <t>21:0110:000284</t>
  </si>
  <si>
    <t>21:0110:000284:0001:0001:00</t>
  </si>
  <si>
    <t>13.46</t>
  </si>
  <si>
    <t>065B  :761336:00:------:--</t>
  </si>
  <si>
    <t>21:0975:001257</t>
  </si>
  <si>
    <t>21:0110:000285</t>
  </si>
  <si>
    <t>21:0110:000285:0001:0001:00</t>
  </si>
  <si>
    <t>16.98</t>
  </si>
  <si>
    <t>065B  :761337:00:------:--</t>
  </si>
  <si>
    <t>21:0975:001258</t>
  </si>
  <si>
    <t>21:0110:000286</t>
  </si>
  <si>
    <t>21:0110:000286:0001:0001:00</t>
  </si>
  <si>
    <t>25.01</t>
  </si>
  <si>
    <t>065B  :761338:00:------:--</t>
  </si>
  <si>
    <t>21:0975:001259</t>
  </si>
  <si>
    <t>21:0110:000287</t>
  </si>
  <si>
    <t>21:0110:000287:0001:0001:00</t>
  </si>
  <si>
    <t>20.91</t>
  </si>
  <si>
    <t>065B  :761339:00:------:--</t>
  </si>
  <si>
    <t>21:0975:001260</t>
  </si>
  <si>
    <t>21:0110:000288:0001:0001:01</t>
  </si>
  <si>
    <t>4100</t>
  </si>
  <si>
    <t>065B  :761340:00:------:--</t>
  </si>
  <si>
    <t>21:0975:001261</t>
  </si>
  <si>
    <t>21:0110:000289</t>
  </si>
  <si>
    <t>21:0110:000289:0001:0001:00</t>
  </si>
  <si>
    <t>34.03</t>
  </si>
  <si>
    <t>065B  :761341:80:761346:10</t>
  </si>
  <si>
    <t>21:0975:001262</t>
  </si>
  <si>
    <t>21:0110:000294</t>
  </si>
  <si>
    <t>21:0110:000294:0001:0001:02</t>
  </si>
  <si>
    <t>33.94</t>
  </si>
  <si>
    <t>065B  :761342:00:------:--</t>
  </si>
  <si>
    <t>21:0975:001263</t>
  </si>
  <si>
    <t>21:0110:000290</t>
  </si>
  <si>
    <t>21:0110:000290:0001:0001:00</t>
  </si>
  <si>
    <t>13.43</t>
  </si>
  <si>
    <t>065B  :761343:00:------:--</t>
  </si>
  <si>
    <t>21:0975:001264</t>
  </si>
  <si>
    <t>21:0110:000291</t>
  </si>
  <si>
    <t>21:0110:000291:0001:0001:00</t>
  </si>
  <si>
    <t>13.87</t>
  </si>
  <si>
    <t>065B  :761344:00:------:--</t>
  </si>
  <si>
    <t>21:0975:001265</t>
  </si>
  <si>
    <t>21:0110:000292</t>
  </si>
  <si>
    <t>21:0110:000292:0001:0001:00</t>
  </si>
  <si>
    <t>11.55</t>
  </si>
  <si>
    <t>065B  :761345:00:------:--</t>
  </si>
  <si>
    <t>21:0975:001266</t>
  </si>
  <si>
    <t>21:0110:000293</t>
  </si>
  <si>
    <t>21:0110:000293:0001:0001:00</t>
  </si>
  <si>
    <t>20.76</t>
  </si>
  <si>
    <t>065B  :761346:10:------:--</t>
  </si>
  <si>
    <t>21:0975:001267</t>
  </si>
  <si>
    <t>21:0110:000294:0001:0001:01</t>
  </si>
  <si>
    <t>38.08</t>
  </si>
  <si>
    <t>065B  :761347:20:761346:10</t>
  </si>
  <si>
    <t>21:0975:001268</t>
  </si>
  <si>
    <t>21:0110:000294:0002:0001:00</t>
  </si>
  <si>
    <t>46.22</t>
  </si>
  <si>
    <t>065B  :761348:00:------:--</t>
  </si>
  <si>
    <t>21:0975:001269</t>
  </si>
  <si>
    <t>21:0110:000295</t>
  </si>
  <si>
    <t>21:0110:000295:0001:0001:00</t>
  </si>
  <si>
    <t>065B  :761349:00:------:--</t>
  </si>
  <si>
    <t>21:0975:001270</t>
  </si>
  <si>
    <t>21:0110:000296</t>
  </si>
  <si>
    <t>21:0110:000296:0001:0001:00</t>
  </si>
  <si>
    <t>22.24</t>
  </si>
  <si>
    <t>065B  :761350:00:------:--</t>
  </si>
  <si>
    <t>21:0975:001271</t>
  </si>
  <si>
    <t>21:0110:000297</t>
  </si>
  <si>
    <t>21:0110:000297:0001:0001:00</t>
  </si>
  <si>
    <t>065B  :761351:90:------:--</t>
  </si>
  <si>
    <t>21:0975:001272</t>
  </si>
  <si>
    <t>22.95</t>
  </si>
  <si>
    <t>065B  :761352:00:------:--</t>
  </si>
  <si>
    <t>21:0975:001273</t>
  </si>
  <si>
    <t>21:0110:000298</t>
  </si>
  <si>
    <t>21:0110:000298:0001:0001:00</t>
  </si>
  <si>
    <t>21.85</t>
  </si>
  <si>
    <t>065B  :761353:00:------:--</t>
  </si>
  <si>
    <t>21:0975:001274</t>
  </si>
  <si>
    <t>21:0110:000299</t>
  </si>
  <si>
    <t>21:0110:000299:0001:0001:00</t>
  </si>
  <si>
    <t>065B  :761354:00:------:--</t>
  </si>
  <si>
    <t>21:0975:001275</t>
  </si>
  <si>
    <t>21:0110:000300</t>
  </si>
  <si>
    <t>21:0110:000300:0001:0001:00</t>
  </si>
  <si>
    <t>24.71</t>
  </si>
  <si>
    <t>065B  :761355:00:------:--</t>
  </si>
  <si>
    <t>21:0975:001276</t>
  </si>
  <si>
    <t>21:0110:000301</t>
  </si>
  <si>
    <t>21:0110:000301:0001:0001:00</t>
  </si>
  <si>
    <t>28.35</t>
  </si>
  <si>
    <t>065B  :761356:00:------:--</t>
  </si>
  <si>
    <t>21:0975:001277</t>
  </si>
  <si>
    <t>21:0110:000302</t>
  </si>
  <si>
    <t>21:0110:000302:0001:0001:00</t>
  </si>
  <si>
    <t>065B  :761357:00:------:--</t>
  </si>
  <si>
    <t>21:0975:001278</t>
  </si>
  <si>
    <t>21:0110:000303</t>
  </si>
  <si>
    <t>21:0110:000303:0001:0001:00</t>
  </si>
  <si>
    <t>38.88</t>
  </si>
  <si>
    <t>065B  :761358:00:------:--</t>
  </si>
  <si>
    <t>21:0975:001279</t>
  </si>
  <si>
    <t>21:0110:000304</t>
  </si>
  <si>
    <t>21:0110:000304:0001:0001:00</t>
  </si>
  <si>
    <t>065B  :761359:00:------:--</t>
  </si>
  <si>
    <t>21:0975:001280</t>
  </si>
  <si>
    <t>21:0110:000305</t>
  </si>
  <si>
    <t>21:0110:000305:0001:0001:00</t>
  </si>
  <si>
    <t>065B  :761360:00:------:--</t>
  </si>
  <si>
    <t>21:0975:001281</t>
  </si>
  <si>
    <t>21:0110:000306</t>
  </si>
  <si>
    <t>21:0110:000306:0001:0001:00</t>
  </si>
  <si>
    <t>065B  :761361:80:761365:10</t>
  </si>
  <si>
    <t>21:0975:001282</t>
  </si>
  <si>
    <t>21:0110:000310</t>
  </si>
  <si>
    <t>21:0110:000310:0001:0001:02</t>
  </si>
  <si>
    <t>9.16</t>
  </si>
  <si>
    <t>065B  :761362:00:------:--</t>
  </si>
  <si>
    <t>21:0975:001283</t>
  </si>
  <si>
    <t>21:0110:000307</t>
  </si>
  <si>
    <t>21:0110:000307:0001:0001:00</t>
  </si>
  <si>
    <t>065B  :761363:00:------:--</t>
  </si>
  <si>
    <t>21:0975:001284</t>
  </si>
  <si>
    <t>21:0110:000308</t>
  </si>
  <si>
    <t>21:0110:000308:0001:0001:00</t>
  </si>
  <si>
    <t>065B  :761364:00:------:--</t>
  </si>
  <si>
    <t>21:0975:001285</t>
  </si>
  <si>
    <t>21:0110:000309</t>
  </si>
  <si>
    <t>21:0110:000309:0001:0001:00</t>
  </si>
  <si>
    <t>065B  :761365:10:------:--</t>
  </si>
  <si>
    <t>21:0975:001286</t>
  </si>
  <si>
    <t>21:0110:000310:0001:0001:01</t>
  </si>
  <si>
    <t>15.41</t>
  </si>
  <si>
    <t>065B  :761366:90:------:--</t>
  </si>
  <si>
    <t>21:0975:001287</t>
  </si>
  <si>
    <t>6000</t>
  </si>
  <si>
    <t>065B  :761367:20:761365:10</t>
  </si>
  <si>
    <t>21:0975:001288</t>
  </si>
  <si>
    <t>21:0110:000310:0002:0001:00</t>
  </si>
  <si>
    <t>15.43</t>
  </si>
  <si>
    <t>065B  :761368:00:------:--</t>
  </si>
  <si>
    <t>21:0975:001289</t>
  </si>
  <si>
    <t>21:0110:000311</t>
  </si>
  <si>
    <t>21:0110:000311:0001:0001:00</t>
  </si>
  <si>
    <t>065B  :761369:00:------:--</t>
  </si>
  <si>
    <t>21:0975:001290</t>
  </si>
  <si>
    <t>21:0110:000312</t>
  </si>
  <si>
    <t>21:0110:000312:0001:0001:00</t>
  </si>
  <si>
    <t>065B  :761370:00:------:--</t>
  </si>
  <si>
    <t>21:0975:001291</t>
  </si>
  <si>
    <t>21:0110:000313</t>
  </si>
  <si>
    <t>21:0110:000313:0001:0001:00</t>
  </si>
  <si>
    <t>065B  :761371:00:------:--</t>
  </si>
  <si>
    <t>21:0975:001292</t>
  </si>
  <si>
    <t>21:0110:000314</t>
  </si>
  <si>
    <t>21:0110:000314:0001:0001:00</t>
  </si>
  <si>
    <t>065B  :761372:00:------:--</t>
  </si>
  <si>
    <t>21:0975:001293</t>
  </si>
  <si>
    <t>21:0110:000315</t>
  </si>
  <si>
    <t>21:0110:000315:0001:0001:00</t>
  </si>
  <si>
    <t>065B  :761373:00:------:--</t>
  </si>
  <si>
    <t>21:0975:001294</t>
  </si>
  <si>
    <t>21:0110:000316</t>
  </si>
  <si>
    <t>21:0110:000316:0001:0001:00</t>
  </si>
  <si>
    <t>065B  :761374:00:------:--</t>
  </si>
  <si>
    <t>21:0975:001295</t>
  </si>
  <si>
    <t>21:0110:000317</t>
  </si>
  <si>
    <t>21:0110:000317:0001:0001:00</t>
  </si>
  <si>
    <t>065B  :761375:00:------:--</t>
  </si>
  <si>
    <t>21:0975:001296</t>
  </si>
  <si>
    <t>21:0110:000318</t>
  </si>
  <si>
    <t>21:0110:000318:0001:0001:00</t>
  </si>
  <si>
    <t>16.31</t>
  </si>
  <si>
    <t>065B  :761376:00:------:--</t>
  </si>
  <si>
    <t>21:0975:001297</t>
  </si>
  <si>
    <t>21:0110:000319</t>
  </si>
  <si>
    <t>21:0110:000319:0001:0001:00</t>
  </si>
  <si>
    <t>23.02</t>
  </si>
  <si>
    <t>065B  :761377:00:------:--</t>
  </si>
  <si>
    <t>21:0975:001298</t>
  </si>
  <si>
    <t>21:0110:000320</t>
  </si>
  <si>
    <t>21:0110:000320:0001:0001:00</t>
  </si>
  <si>
    <t>18.94</t>
  </si>
  <si>
    <t>065B  :761378:00:------:--</t>
  </si>
  <si>
    <t>21:0975:001299</t>
  </si>
  <si>
    <t>21:0110:000321</t>
  </si>
  <si>
    <t>21:0110:000321:0001:0001:00</t>
  </si>
  <si>
    <t>26.81</t>
  </si>
  <si>
    <t>065B  :761379:00:------:--</t>
  </si>
  <si>
    <t>21:0975:001300</t>
  </si>
  <si>
    <t>21:0110:000322</t>
  </si>
  <si>
    <t>21:0110:000322:0001:0001:00</t>
  </si>
  <si>
    <t>065B  :761380:00:------:--</t>
  </si>
  <si>
    <t>21:0975:001301</t>
  </si>
  <si>
    <t>21:0110:000323</t>
  </si>
  <si>
    <t>21:0110:000323:0001:0001:00</t>
  </si>
  <si>
    <t>38.42</t>
  </si>
  <si>
    <t>065B  :761381:80:761399:00</t>
  </si>
  <si>
    <t>21:0975:001302</t>
  </si>
  <si>
    <t>21:0110:000339</t>
  </si>
  <si>
    <t>21:0110:000339:0001:0001:02</t>
  </si>
  <si>
    <t>9.21</t>
  </si>
  <si>
    <t>065B  :761382:00:------:--</t>
  </si>
  <si>
    <t>21:0975:001303</t>
  </si>
  <si>
    <t>21:0110:000324</t>
  </si>
  <si>
    <t>21:0110:000324:0001:0001:00</t>
  </si>
  <si>
    <t>065B  :761383:00:------:--</t>
  </si>
  <si>
    <t>21:0975:001304</t>
  </si>
  <si>
    <t>21:0110:000325</t>
  </si>
  <si>
    <t>21:0110:000325:0001:0001:00</t>
  </si>
  <si>
    <t>065B  :761384:00:------:--</t>
  </si>
  <si>
    <t>21:0975:001305</t>
  </si>
  <si>
    <t>21:0110:000326</t>
  </si>
  <si>
    <t>21:0110:000326:0001:0001:00</t>
  </si>
  <si>
    <t>49.5</t>
  </si>
  <si>
    <t>16.65</t>
  </si>
  <si>
    <t>065B  :761385:00:------:--</t>
  </si>
  <si>
    <t>21:0975:001306</t>
  </si>
  <si>
    <t>21:0110:000327</t>
  </si>
  <si>
    <t>21:0110:000327:0001:0001:00</t>
  </si>
  <si>
    <t>22.64</t>
  </si>
  <si>
    <t>065B  :761386:00:------:--</t>
  </si>
  <si>
    <t>21:0975:001307</t>
  </si>
  <si>
    <t>21:0110:000328</t>
  </si>
  <si>
    <t>21:0110:000328:0001:0001:00</t>
  </si>
  <si>
    <t>20.74</t>
  </si>
  <si>
    <t>065B  :761387:00:------:--</t>
  </si>
  <si>
    <t>21:0975:001308</t>
  </si>
  <si>
    <t>21:0110:000329</t>
  </si>
  <si>
    <t>21:0110:000329:0001:0001:00</t>
  </si>
  <si>
    <t>065B  :761388:00:------:--</t>
  </si>
  <si>
    <t>21:0975:001309</t>
  </si>
  <si>
    <t>21:0110:000330</t>
  </si>
  <si>
    <t>21:0110:000330:0001:0001:00</t>
  </si>
  <si>
    <t>065B  :761389:10:------:--</t>
  </si>
  <si>
    <t>21:0975:001310</t>
  </si>
  <si>
    <t>21:0110:000331</t>
  </si>
  <si>
    <t>21:0110:000331:0001:0001:00</t>
  </si>
  <si>
    <t>065B  :761390:20:761389:10</t>
  </si>
  <si>
    <t>21:0975:001311</t>
  </si>
  <si>
    <t>21:0110:000331:0002:0001:00</t>
  </si>
  <si>
    <t>065B  :761391:00:------:--</t>
  </si>
  <si>
    <t>21:0975:001312</t>
  </si>
  <si>
    <t>21:0110:000332</t>
  </si>
  <si>
    <t>21:0110:000332:0001:0001:00</t>
  </si>
  <si>
    <t>15.8</t>
  </si>
  <si>
    <t>065B  :761392:00:------:--</t>
  </si>
  <si>
    <t>21:0975:001313</t>
  </si>
  <si>
    <t>21:0110:000333</t>
  </si>
  <si>
    <t>21:0110:000333:0001:0001:00</t>
  </si>
  <si>
    <t>065B  :761393:00:------:--</t>
  </si>
  <si>
    <t>21:0975:001314</t>
  </si>
  <si>
    <t>21:0110:000334</t>
  </si>
  <si>
    <t>21:0110:000334:0001:0001:00</t>
  </si>
  <si>
    <t>16.92</t>
  </si>
  <si>
    <t>065B  :761394:90:------:--</t>
  </si>
  <si>
    <t>21:0975:001315</t>
  </si>
  <si>
    <t>18.84</t>
  </si>
  <si>
    <t>065B  :761395:00:------:--</t>
  </si>
  <si>
    <t>21:0975:001316</t>
  </si>
  <si>
    <t>21:0110:000335</t>
  </si>
  <si>
    <t>21:0110:000335:0001:0001:00</t>
  </si>
  <si>
    <t>89.4</t>
  </si>
  <si>
    <t>27.57</t>
  </si>
  <si>
    <t>065B  :761396:00:------:--</t>
  </si>
  <si>
    <t>21:0975:001317</t>
  </si>
  <si>
    <t>21:0110:000336</t>
  </si>
  <si>
    <t>21:0110:000336:0001:0001:00</t>
  </si>
  <si>
    <t>36.5</t>
  </si>
  <si>
    <t>065B  :761397:00:------:--</t>
  </si>
  <si>
    <t>21:0975:001318</t>
  </si>
  <si>
    <t>21:0110:000337</t>
  </si>
  <si>
    <t>21:0110:000337:0001:0001:00</t>
  </si>
  <si>
    <t>065B  :761398:00:------:--</t>
  </si>
  <si>
    <t>21:0975:001319</t>
  </si>
  <si>
    <t>21:0110:000338</t>
  </si>
  <si>
    <t>21:0110:000338:0001:0001:00</t>
  </si>
  <si>
    <t>065B  :761399:00:------:--</t>
  </si>
  <si>
    <t>21:0975:001320</t>
  </si>
  <si>
    <t>21:0110:000339:0001:0001:01</t>
  </si>
  <si>
    <t>065B  :761400:00:------:--</t>
  </si>
  <si>
    <t>21:0975:001321</t>
  </si>
  <si>
    <t>21:0110:000340</t>
  </si>
  <si>
    <t>21:0110:000340:0001:0001:00</t>
  </si>
  <si>
    <t>16.39</t>
  </si>
  <si>
    <t>065B  :761401:80:761411:00</t>
  </si>
  <si>
    <t>21:0975:001322</t>
  </si>
  <si>
    <t>21:0110:000349</t>
  </si>
  <si>
    <t>21:0110:000349:0001:0001:02</t>
  </si>
  <si>
    <t>9.41</t>
  </si>
  <si>
    <t>065B  :761402:00:------:--</t>
  </si>
  <si>
    <t>21:0975:001323</t>
  </si>
  <si>
    <t>21:0110:000341</t>
  </si>
  <si>
    <t>21:0110:000341:0001:0001:00</t>
  </si>
  <si>
    <t>065B  :761403:10:------:--</t>
  </si>
  <si>
    <t>21:0975:001324</t>
  </si>
  <si>
    <t>21:0110:000342</t>
  </si>
  <si>
    <t>21:0110:000342:0001:0001:00</t>
  </si>
  <si>
    <t>065B  :761404:20:761403:10</t>
  </si>
  <si>
    <t>21:0975:001325</t>
  </si>
  <si>
    <t>21:0110:000342:0002:0001:00</t>
  </si>
  <si>
    <t>14.46</t>
  </si>
  <si>
    <t>065B  :761405:00:------:--</t>
  </si>
  <si>
    <t>21:0975:001326</t>
  </si>
  <si>
    <t>21:0110:000343</t>
  </si>
  <si>
    <t>21:0110:000343:0001:0001:00</t>
  </si>
  <si>
    <t>3700</t>
  </si>
  <si>
    <t>40.71</t>
  </si>
  <si>
    <t>065B  :761406:00:------:--</t>
  </si>
  <si>
    <t>21:0975:001327</t>
  </si>
  <si>
    <t>21:0110:000344</t>
  </si>
  <si>
    <t>21:0110:000344:0001:0001:00</t>
  </si>
  <si>
    <t>065B  :761407:00:------:--</t>
  </si>
  <si>
    <t>21:0975:001328</t>
  </si>
  <si>
    <t>21:0110:000345</t>
  </si>
  <si>
    <t>21:0110:000345:0001:0001:00</t>
  </si>
  <si>
    <t>065B  :761408:00:------:--</t>
  </si>
  <si>
    <t>21:0975:001329</t>
  </si>
  <si>
    <t>21:0110:000346</t>
  </si>
  <si>
    <t>21:0110:000346:0001:0001:00</t>
  </si>
  <si>
    <t>065B  :761409:00:------:--</t>
  </si>
  <si>
    <t>21:0975:001330</t>
  </si>
  <si>
    <t>21:0110:000347</t>
  </si>
  <si>
    <t>21:0110:000347:0001:0001:00</t>
  </si>
  <si>
    <t>30.17</t>
  </si>
  <si>
    <t>065B  :761410:00:------:--</t>
  </si>
  <si>
    <t>21:0975:001331</t>
  </si>
  <si>
    <t>21:0110:000348</t>
  </si>
  <si>
    <t>21:0110:000348:0001:0001:00</t>
  </si>
  <si>
    <t>065B  :761411:00:------:--</t>
  </si>
  <si>
    <t>21:0975:001332</t>
  </si>
  <si>
    <t>21:0110:000349:0001:0001:01</t>
  </si>
  <si>
    <t>065B  :761412:90:------:--</t>
  </si>
  <si>
    <t>21:0975:001333</t>
  </si>
  <si>
    <t>20.18</t>
  </si>
  <si>
    <t>065B  :761413:00:------:--</t>
  </si>
  <si>
    <t>21:0975:001334</t>
  </si>
  <si>
    <t>21:0110:000350</t>
  </si>
  <si>
    <t>21:0110:000350:0001:0001:00</t>
  </si>
  <si>
    <t>065B  :761414:00:------:--</t>
  </si>
  <si>
    <t>21:0975:001335</t>
  </si>
  <si>
    <t>21:0110:000351</t>
  </si>
  <si>
    <t>21:0110:000351:0001:0001:00</t>
  </si>
  <si>
    <t>065B  :761415:00:------:--</t>
  </si>
  <si>
    <t>21:0975:001336</t>
  </si>
  <si>
    <t>21:0110:000352</t>
  </si>
  <si>
    <t>21:0110:000352:0001:0001:00</t>
  </si>
  <si>
    <t>20.81</t>
  </si>
  <si>
    <t>065B  :761416:00:------:--</t>
  </si>
  <si>
    <t>21:0975:001337</t>
  </si>
  <si>
    <t>21:0110:000353</t>
  </si>
  <si>
    <t>21:0110:000353:0001:0001:00</t>
  </si>
  <si>
    <t>20.52</t>
  </si>
  <si>
    <t>065B  :761417:00:------:--</t>
  </si>
  <si>
    <t>21:0975:001338</t>
  </si>
  <si>
    <t>21:0110:000354</t>
  </si>
  <si>
    <t>21:0110:000354:0001:0001:00</t>
  </si>
  <si>
    <t>065B  :761418:00:------:--</t>
  </si>
  <si>
    <t>21:0975:001339</t>
  </si>
  <si>
    <t>21:0110:000355</t>
  </si>
  <si>
    <t>21:0110:000355:0001:0001:00</t>
  </si>
  <si>
    <t>17.13</t>
  </si>
  <si>
    <t>065B  :761419:00:------:--</t>
  </si>
  <si>
    <t>21:0975:001340</t>
  </si>
  <si>
    <t>21:0110:000356</t>
  </si>
  <si>
    <t>21:0110:000356:0001:0001:00</t>
  </si>
  <si>
    <t>065B  :761420:00:------:--</t>
  </si>
  <si>
    <t>21:0975:001341</t>
  </si>
  <si>
    <t>21:0110:000357</t>
  </si>
  <si>
    <t>21:0110:000357:0001:0001:00</t>
  </si>
  <si>
    <t>54.6</t>
  </si>
  <si>
    <t>065B  :761421:80:761428:00</t>
  </si>
  <si>
    <t>21:0975:001342</t>
  </si>
  <si>
    <t>21:0110:000363</t>
  </si>
  <si>
    <t>21:0110:000363:0001:0001:02</t>
  </si>
  <si>
    <t>7.29</t>
  </si>
  <si>
    <t>065B  :761422:10:------:--</t>
  </si>
  <si>
    <t>21:0975:001343</t>
  </si>
  <si>
    <t>21:0110:000358</t>
  </si>
  <si>
    <t>21:0110:000358:0001:0001:00</t>
  </si>
  <si>
    <t>065B  :761423:20:761422:10</t>
  </si>
  <si>
    <t>21:0975:001344</t>
  </si>
  <si>
    <t>21:0110:000358:0002:0001:00</t>
  </si>
  <si>
    <t>25.76</t>
  </si>
  <si>
    <t>065B  :761424:00:------:--</t>
  </si>
  <si>
    <t>21:0975:001345</t>
  </si>
  <si>
    <t>21:0110:000359</t>
  </si>
  <si>
    <t>21:0110:000359:0001:0001:00</t>
  </si>
  <si>
    <t>065B  :761425:00:------:--</t>
  </si>
  <si>
    <t>21:0975:001346</t>
  </si>
  <si>
    <t>21:0110:000360</t>
  </si>
  <si>
    <t>21:0110:000360:0001:0001:00</t>
  </si>
  <si>
    <t>23.13</t>
  </si>
  <si>
    <t>065B  :761426:00:------:--</t>
  </si>
  <si>
    <t>21:0975:001347</t>
  </si>
  <si>
    <t>21:0110:000361</t>
  </si>
  <si>
    <t>21:0110:000361:0001:0001:00</t>
  </si>
  <si>
    <t>065B  :761427:00:------:--</t>
  </si>
  <si>
    <t>21:0975:001348</t>
  </si>
  <si>
    <t>21:0110:000362</t>
  </si>
  <si>
    <t>21:0110:000362:0001:0001:00</t>
  </si>
  <si>
    <t>065B  :761428:00:------:--</t>
  </si>
  <si>
    <t>21:0975:001349</t>
  </si>
  <si>
    <t>21:0110:000363:0001:0001:01</t>
  </si>
  <si>
    <t>065B  :761429:00:------:--</t>
  </si>
  <si>
    <t>21:0975:001350</t>
  </si>
  <si>
    <t>21:0110:000364</t>
  </si>
  <si>
    <t>21:0110:000364:0001:0001:00</t>
  </si>
  <si>
    <t>25.99</t>
  </si>
  <si>
    <t>065B  :761430:00:------:--</t>
  </si>
  <si>
    <t>21:0975:001351</t>
  </si>
  <si>
    <t>21:0110:000365</t>
  </si>
  <si>
    <t>21:0110:000365:0001:0001:00</t>
  </si>
  <si>
    <t>33.55</t>
  </si>
  <si>
    <t>065B  :761431:00:------:--</t>
  </si>
  <si>
    <t>21:0975:001352</t>
  </si>
  <si>
    <t>21:0110:000366</t>
  </si>
  <si>
    <t>21:0110:000366:0001:0001:00</t>
  </si>
  <si>
    <t>28.71</t>
  </si>
  <si>
    <t>065B  :761432:00:------:--</t>
  </si>
  <si>
    <t>21:0975:001353</t>
  </si>
  <si>
    <t>21:0110:000367</t>
  </si>
  <si>
    <t>21:0110:000367:0001:0001:00</t>
  </si>
  <si>
    <t>065B  :761433:00:------:--</t>
  </si>
  <si>
    <t>21:0975:001354</t>
  </si>
  <si>
    <t>21:0110:000368</t>
  </si>
  <si>
    <t>21:0110:000368:0001:0001:00</t>
  </si>
  <si>
    <t>065B  :761434:90:------:--</t>
  </si>
  <si>
    <t>21:0975:001355</t>
  </si>
  <si>
    <t>065B  :761435:00:------:--</t>
  </si>
  <si>
    <t>21:0975:001356</t>
  </si>
  <si>
    <t>21:0110:000369</t>
  </si>
  <si>
    <t>21:0110:000369:0001:0001:00</t>
  </si>
  <si>
    <t>20.46</t>
  </si>
  <si>
    <t>065B  :761436:00:------:--</t>
  </si>
  <si>
    <t>21:0975:001357</t>
  </si>
  <si>
    <t>21:0110:000370</t>
  </si>
  <si>
    <t>21:0110:000370:0001:0001:00</t>
  </si>
  <si>
    <t>065B  :761437:00:------:--</t>
  </si>
  <si>
    <t>21:0975:001358</t>
  </si>
  <si>
    <t>21:0110:000371</t>
  </si>
  <si>
    <t>21:0110:000371:0001:0001:00</t>
  </si>
  <si>
    <t>065B  :761438:00:------:--</t>
  </si>
  <si>
    <t>21:0975:001359</t>
  </si>
  <si>
    <t>21:0110:000372</t>
  </si>
  <si>
    <t>21:0110:000372:0001:0001:00</t>
  </si>
  <si>
    <t>31.86</t>
  </si>
  <si>
    <t>065B  :761439:00:------:--</t>
  </si>
  <si>
    <t>21:0975:001360</t>
  </si>
  <si>
    <t>21:0110:000373</t>
  </si>
  <si>
    <t>21:0110:000373:0001:0001:00</t>
  </si>
  <si>
    <t>065B  :761440:00:------:--</t>
  </si>
  <si>
    <t>21:0975:001361</t>
  </si>
  <si>
    <t>21:0110:000374</t>
  </si>
  <si>
    <t>21:0110:000374:0001:0001:00</t>
  </si>
  <si>
    <t>23.97</t>
  </si>
  <si>
    <t>065B  :761441:80:761460:00</t>
  </si>
  <si>
    <t>21:0975:001362</t>
  </si>
  <si>
    <t>21:0110:000391</t>
  </si>
  <si>
    <t>21:0110:000391:0001:0001:02</t>
  </si>
  <si>
    <t>5.86</t>
  </si>
  <si>
    <t>065B  :761442:00:------:--</t>
  </si>
  <si>
    <t>21:0975:001363</t>
  </si>
  <si>
    <t>21:0110:000375</t>
  </si>
  <si>
    <t>21:0110:000375:0001:0001:00</t>
  </si>
  <si>
    <t>065B  :761443:00:------:--</t>
  </si>
  <si>
    <t>21:0975:001364</t>
  </si>
  <si>
    <t>21:0110:000376</t>
  </si>
  <si>
    <t>21:0110:000376:0001:0001:00</t>
  </si>
  <si>
    <t>33.99</t>
  </si>
  <si>
    <t>065B  :761444:00:------:--</t>
  </si>
  <si>
    <t>21:0975:001365</t>
  </si>
  <si>
    <t>21:0110:000377</t>
  </si>
  <si>
    <t>21:0110:000377:0001:0001:00</t>
  </si>
  <si>
    <t>065B  :761445:00:------:--</t>
  </si>
  <si>
    <t>21:0975:001366</t>
  </si>
  <si>
    <t>21:0110:000378</t>
  </si>
  <si>
    <t>21:0110:000378:0001:0001:00</t>
  </si>
  <si>
    <t>53.15</t>
  </si>
  <si>
    <t>065B  :761446:00:------:--</t>
  </si>
  <si>
    <t>21:0975:001367</t>
  </si>
  <si>
    <t>21:0110:000379</t>
  </si>
  <si>
    <t>21:0110:000379:0001:0001:00</t>
  </si>
  <si>
    <t>29.31</t>
  </si>
  <si>
    <t>065B  :761447:00:------:--</t>
  </si>
  <si>
    <t>21:0975:001368</t>
  </si>
  <si>
    <t>21:0110:000380</t>
  </si>
  <si>
    <t>21:0110:000380:0001:0001:00</t>
  </si>
  <si>
    <t>065B  :761448:10:------:--</t>
  </si>
  <si>
    <t>21:0975:001369</t>
  </si>
  <si>
    <t>21:0110:000381</t>
  </si>
  <si>
    <t>21:0110:000381:0001:0001:00</t>
  </si>
  <si>
    <t>065B  :761449:20:761448:10</t>
  </si>
  <si>
    <t>21:0975:001370</t>
  </si>
  <si>
    <t>21:0110:000381:0002:0001:00</t>
  </si>
  <si>
    <t>065B  :761450:00:------:--</t>
  </si>
  <si>
    <t>21:0975:001371</t>
  </si>
  <si>
    <t>21:0110:000382</t>
  </si>
  <si>
    <t>21:0110:000382:0001:0001:00</t>
  </si>
  <si>
    <t>42.95</t>
  </si>
  <si>
    <t>065B  :761451:90:------:--</t>
  </si>
  <si>
    <t>21:0975:001372</t>
  </si>
  <si>
    <t>065B  :761452:00:------:--</t>
  </si>
  <si>
    <t>21:0975:001373</t>
  </si>
  <si>
    <t>21:0110:000383</t>
  </si>
  <si>
    <t>21:0110:000383:0001:0001:00</t>
  </si>
  <si>
    <t>18.97</t>
  </si>
  <si>
    <t>065B  :761453:00:------:--</t>
  </si>
  <si>
    <t>21:0975:001374</t>
  </si>
  <si>
    <t>21:0110:000384</t>
  </si>
  <si>
    <t>21:0110:000384:0001:0001:00</t>
  </si>
  <si>
    <t>16.9</t>
  </si>
  <si>
    <t>73.6</t>
  </si>
  <si>
    <t>065B  :761454:00:------:--</t>
  </si>
  <si>
    <t>21:0975:001375</t>
  </si>
  <si>
    <t>21:0110:000385</t>
  </si>
  <si>
    <t>21:0110:000385:0001:0001:00</t>
  </si>
  <si>
    <t>46.2</t>
  </si>
  <si>
    <t>065B  :761455:00:------:--</t>
  </si>
  <si>
    <t>21:0975:001376</t>
  </si>
  <si>
    <t>21:0110:000386</t>
  </si>
  <si>
    <t>21:0110:000386:0001:0001:00</t>
  </si>
  <si>
    <t>77.6</t>
  </si>
  <si>
    <t>34.81</t>
  </si>
  <si>
    <t>065B  :761456:00:------:--</t>
  </si>
  <si>
    <t>21:0975:001377</t>
  </si>
  <si>
    <t>21:0110:000387</t>
  </si>
  <si>
    <t>21:0110:000387:0001:0001:00</t>
  </si>
  <si>
    <t>065B  :761457:00:------:--</t>
  </si>
  <si>
    <t>21:0975:001378</t>
  </si>
  <si>
    <t>21:0110:000388</t>
  </si>
  <si>
    <t>21:0110:000388:0001:0001:00</t>
  </si>
  <si>
    <t>065B  :761458:00:------:--</t>
  </si>
  <si>
    <t>21:0975:001379</t>
  </si>
  <si>
    <t>21:0110:000389</t>
  </si>
  <si>
    <t>21:0110:000389:0001:0001:00</t>
  </si>
  <si>
    <t>065B  :761459:00:------:--</t>
  </si>
  <si>
    <t>21:0975:001380</t>
  </si>
  <si>
    <t>21:0110:000390</t>
  </si>
  <si>
    <t>21:0110:000390:0001:0001:00</t>
  </si>
  <si>
    <t>065B  :761460:00:------:--</t>
  </si>
  <si>
    <t>21:0975:001381</t>
  </si>
  <si>
    <t>21:0110:000391:0001:0001:01</t>
  </si>
  <si>
    <t>065B  :761461:80:761466:20</t>
  </si>
  <si>
    <t>21:0975:001382</t>
  </si>
  <si>
    <t>21:0110:000394</t>
  </si>
  <si>
    <t>21:0110:000394:0002:0001:02</t>
  </si>
  <si>
    <t>41.5</t>
  </si>
  <si>
    <t>8.44</t>
  </si>
  <si>
    <t>065B  :761462:00:------:--</t>
  </si>
  <si>
    <t>21:0975:001383</t>
  </si>
  <si>
    <t>21:0110:000392</t>
  </si>
  <si>
    <t>21:0110:000392:0001:0001:00</t>
  </si>
  <si>
    <t>18.31</t>
  </si>
  <si>
    <t>065B  :761463:00:------:--</t>
  </si>
  <si>
    <t>21:0975:001384</t>
  </si>
  <si>
    <t>21:0110:000393</t>
  </si>
  <si>
    <t>21:0110:000393:0001:0001:00</t>
  </si>
  <si>
    <t>13.58</t>
  </si>
  <si>
    <t>065B  :761464:10:------:--</t>
  </si>
  <si>
    <t>21:0975:001385</t>
  </si>
  <si>
    <t>21:0110:000394:0001:0001:00</t>
  </si>
  <si>
    <t>065B  :761465:90:------:--</t>
  </si>
  <si>
    <t>21:0975:001386</t>
  </si>
  <si>
    <t>065B  :761466:20:761464:10</t>
  </si>
  <si>
    <t>21:0975:001387</t>
  </si>
  <si>
    <t>21:0110:000394:0002:0001:01</t>
  </si>
  <si>
    <t>11.04</t>
  </si>
  <si>
    <t>065B  :761467:00:------:--</t>
  </si>
  <si>
    <t>21:0975:001388</t>
  </si>
  <si>
    <t>21:0110:000395</t>
  </si>
  <si>
    <t>21:0110:000395:0001:0001:00</t>
  </si>
  <si>
    <t>17.19</t>
  </si>
  <si>
    <t>065B  :761468:00:------:--</t>
  </si>
  <si>
    <t>21:0975:001389</t>
  </si>
  <si>
    <t>21:0110:000396</t>
  </si>
  <si>
    <t>21:0110:000396:0001:0001:00</t>
  </si>
  <si>
    <t>065B  :761469:00:------:--</t>
  </si>
  <si>
    <t>21:0975:001390</t>
  </si>
  <si>
    <t>21:0110:000397</t>
  </si>
  <si>
    <t>21:0110:000397:0001:0001:00</t>
  </si>
  <si>
    <t>17.02</t>
  </si>
  <si>
    <t>065B  :761470:00:------:--</t>
  </si>
  <si>
    <t>21:0975:001391</t>
  </si>
  <si>
    <t>21:0110:000398</t>
  </si>
  <si>
    <t>21:0110:000398:0001:0001:00</t>
  </si>
  <si>
    <t>204</t>
  </si>
  <si>
    <t>065B  :761471:00:------:--</t>
  </si>
  <si>
    <t>21:0975:001392</t>
  </si>
  <si>
    <t>21:0110:000399</t>
  </si>
  <si>
    <t>21:0110:000399:0001:0001:00</t>
  </si>
  <si>
    <t>065B  :761472:00:------:--</t>
  </si>
  <si>
    <t>21:0975:001393</t>
  </si>
  <si>
    <t>21:0110:000400</t>
  </si>
  <si>
    <t>21:0110:000400:0001:0001:00</t>
  </si>
  <si>
    <t>065B  :761473:00:------:--</t>
  </si>
  <si>
    <t>21:0975:001394</t>
  </si>
  <si>
    <t>21:0110:000401</t>
  </si>
  <si>
    <t>21:0110:000401:0001:0001:00</t>
  </si>
  <si>
    <t>065B  :761474:00:------:--</t>
  </si>
  <si>
    <t>21:0975:001395</t>
  </si>
  <si>
    <t>21:0110:000402</t>
  </si>
  <si>
    <t>21:0110:000402:0001:0001:00</t>
  </si>
  <si>
    <t>065B  :761475:00:------:--</t>
  </si>
  <si>
    <t>21:0975:001396</t>
  </si>
  <si>
    <t>21:0110:000403</t>
  </si>
  <si>
    <t>21:0110:000403:0001:0001:00</t>
  </si>
  <si>
    <t>209</t>
  </si>
  <si>
    <t>20.05</t>
  </si>
  <si>
    <t>065B  :761476:00:------:--</t>
  </si>
  <si>
    <t>21:0975:001397</t>
  </si>
  <si>
    <t>21:0110:000404</t>
  </si>
  <si>
    <t>21:0110:000404:0001:0001:00</t>
  </si>
  <si>
    <t>065B  :761477:00:------:--</t>
  </si>
  <si>
    <t>21:0975:001398</t>
  </si>
  <si>
    <t>21:0110:000405</t>
  </si>
  <si>
    <t>21:0110:000405:0001:0001:00</t>
  </si>
  <si>
    <t>065B  :761478:00:------:--</t>
  </si>
  <si>
    <t>21:0975:001399</t>
  </si>
  <si>
    <t>21:0110:000406</t>
  </si>
  <si>
    <t>21:0110:000406:0001:0001:00</t>
  </si>
  <si>
    <t>065B  :761479:00:------:--</t>
  </si>
  <si>
    <t>21:0975:001400</t>
  </si>
  <si>
    <t>21:0110:000407</t>
  </si>
  <si>
    <t>21:0110:000407:0001:0001:00</t>
  </si>
  <si>
    <t>065B  :761480:00:------:--</t>
  </si>
  <si>
    <t>21:0975:001401</t>
  </si>
  <si>
    <t>21:0110:000408</t>
  </si>
  <si>
    <t>21:0110:000408:0001:0001:00</t>
  </si>
  <si>
    <t>23.46</t>
  </si>
  <si>
    <t>065B  :761481:80:761489:00</t>
  </si>
  <si>
    <t>21:0975:001402</t>
  </si>
  <si>
    <t>21:0110:000415</t>
  </si>
  <si>
    <t>21:0110:000415:0001:0001:02</t>
  </si>
  <si>
    <t>11.69</t>
  </si>
  <si>
    <t>065B  :761482:00:------:--</t>
  </si>
  <si>
    <t>21:0975:001403</t>
  </si>
  <si>
    <t>21:0110:000409</t>
  </si>
  <si>
    <t>21:0110:000409:0001:0001:00</t>
  </si>
  <si>
    <t>065B  :761483:00:------:--</t>
  </si>
  <si>
    <t>21:0975:001404</t>
  </si>
  <si>
    <t>21:0110:000410</t>
  </si>
  <si>
    <t>21:0110:000410:0001:0001:00</t>
  </si>
  <si>
    <t>065B  :761484:10:------:--</t>
  </si>
  <si>
    <t>21:0975:001405</t>
  </si>
  <si>
    <t>21:0110:000411</t>
  </si>
  <si>
    <t>21:0110:000411:0001:0001:00</t>
  </si>
  <si>
    <t>065B  :761485:20:761484:10</t>
  </si>
  <si>
    <t>21:0975:001406</t>
  </si>
  <si>
    <t>21:0110:000411:0002:0001:00</t>
  </si>
  <si>
    <t>21.56</t>
  </si>
  <si>
    <t>065B  :761486:00:------:--</t>
  </si>
  <si>
    <t>21:0975:001407</t>
  </si>
  <si>
    <t>21:0110:000412</t>
  </si>
  <si>
    <t>21:0110:000412:0001:0001:00</t>
  </si>
  <si>
    <t>065B  :761487:00:------:--</t>
  </si>
  <si>
    <t>21:0975:001408</t>
  </si>
  <si>
    <t>21:0110:000413</t>
  </si>
  <si>
    <t>21:0110:000413:0001:0001:00</t>
  </si>
  <si>
    <t>19.07</t>
  </si>
  <si>
    <t>065B  :761488:00:------:--</t>
  </si>
  <si>
    <t>21:0975:001409</t>
  </si>
  <si>
    <t>21:0110:000414</t>
  </si>
  <si>
    <t>21:0110:000414:0001:0001:00</t>
  </si>
  <si>
    <t>065B  :761489:00:------:--</t>
  </si>
  <si>
    <t>21:0975:001410</t>
  </si>
  <si>
    <t>21:0110:000415:0001:0001:01</t>
  </si>
  <si>
    <t>065B  :761490:00:------:--</t>
  </si>
  <si>
    <t>21:0975:001411</t>
  </si>
  <si>
    <t>21:0110:000416</t>
  </si>
  <si>
    <t>21:0110:000416:0001:0001:00</t>
  </si>
  <si>
    <t>065B  :761491:90:------:--</t>
  </si>
  <si>
    <t>21:0975:001412</t>
  </si>
  <si>
    <t>065B  :761492:00:------:--</t>
  </si>
  <si>
    <t>21:0975:001413</t>
  </si>
  <si>
    <t>21:0110:000417</t>
  </si>
  <si>
    <t>21:0110:000417:0001:0001:00</t>
  </si>
  <si>
    <t>0.04</t>
  </si>
  <si>
    <t>065B  :761493:00:------:--</t>
  </si>
  <si>
    <t>21:0975:001414</t>
  </si>
  <si>
    <t>21:0110:000418</t>
  </si>
  <si>
    <t>21:0110:000418:0001:0001:00</t>
  </si>
  <si>
    <t>26.43</t>
  </si>
  <si>
    <t>065B  :761494:00:------:--</t>
  </si>
  <si>
    <t>21:0975:001415</t>
  </si>
  <si>
    <t>21:0110:000419</t>
  </si>
  <si>
    <t>21:0110:000419:0001:0001:00</t>
  </si>
  <si>
    <t>136</t>
  </si>
  <si>
    <t>28.66</t>
  </si>
  <si>
    <t>065B  :761495:00:------:--</t>
  </si>
  <si>
    <t>21:0975:001416</t>
  </si>
  <si>
    <t>21:0110:000420</t>
  </si>
  <si>
    <t>21:0110:000420:0001:0001:00</t>
  </si>
  <si>
    <t>065B  :761496:00:------:--</t>
  </si>
  <si>
    <t>21:0975:001417</t>
  </si>
  <si>
    <t>21:0110:000421</t>
  </si>
  <si>
    <t>21:0110:000421:0001:0001:00</t>
  </si>
  <si>
    <t>&lt;38</t>
  </si>
  <si>
    <t>299</t>
  </si>
  <si>
    <t>065B  :761497:00:------:--</t>
  </si>
  <si>
    <t>21:0975:001418</t>
  </si>
  <si>
    <t>21:0110:000422</t>
  </si>
  <si>
    <t>21:0110:000422:0001:0001:00</t>
  </si>
  <si>
    <t>36.81</t>
  </si>
  <si>
    <t>065B  :761498:00:------:--</t>
  </si>
  <si>
    <t>21:0975:001419</t>
  </si>
  <si>
    <t>21:0110:000423</t>
  </si>
  <si>
    <t>21:0110:000423:0001:0001:00</t>
  </si>
  <si>
    <t>065B  :761499:00:------:--</t>
  </si>
  <si>
    <t>21:0975:001420</t>
  </si>
  <si>
    <t>21:0110:000424</t>
  </si>
  <si>
    <t>21:0110:000424:0001:0001:00</t>
  </si>
  <si>
    <t>065B  :761500:00:------:--</t>
  </si>
  <si>
    <t>21:0975:001421</t>
  </si>
  <si>
    <t>21:0110:000425</t>
  </si>
  <si>
    <t>21:0110:000425:0001:0001:00</t>
  </si>
  <si>
    <t>065B  :761501:80:761504:20</t>
  </si>
  <si>
    <t>21:0975:001422</t>
  </si>
  <si>
    <t>21:0110:000427</t>
  </si>
  <si>
    <t>21:0110:000427:0002:0001:02</t>
  </si>
  <si>
    <t>065B  :761502:00:------:--</t>
  </si>
  <si>
    <t>21:0975:001423</t>
  </si>
  <si>
    <t>21:0110:000426</t>
  </si>
  <si>
    <t>21:0110:000426:0001:0001:00</t>
  </si>
  <si>
    <t>25.18</t>
  </si>
  <si>
    <t>065B  :761503:10:------:--</t>
  </si>
  <si>
    <t>21:0975:001424</t>
  </si>
  <si>
    <t>21:0110:000427:0001:0001:00</t>
  </si>
  <si>
    <t>31.35</t>
  </si>
  <si>
    <t>065B  :761504:20:761503:10</t>
  </si>
  <si>
    <t>21:0975:001425</t>
  </si>
  <si>
    <t>21:0110:000427:0002:0001:01</t>
  </si>
  <si>
    <t>065B  :761505:00:------:--</t>
  </si>
  <si>
    <t>21:0975:001426</t>
  </si>
  <si>
    <t>21:0110:000428</t>
  </si>
  <si>
    <t>21:0110:000428:0001:0001:00</t>
  </si>
  <si>
    <t>065B  :761506:00:------:--</t>
  </si>
  <si>
    <t>21:0975:001427</t>
  </si>
  <si>
    <t>21:0110:000429</t>
  </si>
  <si>
    <t>21:0110:000429:0001:0001:00</t>
  </si>
  <si>
    <t>065B  :761507:90:------:--</t>
  </si>
  <si>
    <t>21:0975:001428</t>
  </si>
  <si>
    <t>065B  :761508:00:------:--</t>
  </si>
  <si>
    <t>21:0975:001429</t>
  </si>
  <si>
    <t>21:0110:000430</t>
  </si>
  <si>
    <t>21:0110:000430:0001:0001:00</t>
  </si>
  <si>
    <t>065B  :761509:00:------:--</t>
  </si>
  <si>
    <t>21:0975:001430</t>
  </si>
  <si>
    <t>21:0110:000431</t>
  </si>
  <si>
    <t>21:0110:000431:0001:0001:00</t>
  </si>
  <si>
    <t>14.01</t>
  </si>
  <si>
    <t>065B  :761510:00:------:--</t>
  </si>
  <si>
    <t>21:0975:001431</t>
  </si>
  <si>
    <t>21:0110:000432</t>
  </si>
  <si>
    <t>21:0110:000432:0001:0001:00</t>
  </si>
  <si>
    <t>065B  :761511:00:------:--</t>
  </si>
  <si>
    <t>21:0975:001432</t>
  </si>
  <si>
    <t>21:0110:000433</t>
  </si>
  <si>
    <t>21:0110:000433:0001:0001:00</t>
  </si>
  <si>
    <t>065B  :761512:00:------:--</t>
  </si>
  <si>
    <t>21:0975:001433</t>
  </si>
  <si>
    <t>21:0110:000434</t>
  </si>
  <si>
    <t>21:0110:000434:0001:0001:00</t>
  </si>
  <si>
    <t>065B  :761513:00:------:--</t>
  </si>
  <si>
    <t>21:0975:001434</t>
  </si>
  <si>
    <t>21:0110:000435</t>
  </si>
  <si>
    <t>21:0110:000435:0001:0001:00</t>
  </si>
  <si>
    <t>15.24</t>
  </si>
  <si>
    <t>065B  :761514:00:------:--</t>
  </si>
  <si>
    <t>21:0975:001435</t>
  </si>
  <si>
    <t>21:0110:000436</t>
  </si>
  <si>
    <t>21:0110:000436:0001:0001:00</t>
  </si>
  <si>
    <t>065B  :761515:00:------:--</t>
  </si>
  <si>
    <t>21:0975:001436</t>
  </si>
  <si>
    <t>21:0110:000437</t>
  </si>
  <si>
    <t>21:0110:000437:0001:0001:00</t>
  </si>
  <si>
    <t>065B  :761516:00:------:--</t>
  </si>
  <si>
    <t>21:0975:001437</t>
  </si>
  <si>
    <t>21:0110:000438</t>
  </si>
  <si>
    <t>21:0110:000438:0001:0001:00</t>
  </si>
  <si>
    <t>17.62</t>
  </si>
  <si>
    <t>065B  :761517:00:------:--</t>
  </si>
  <si>
    <t>21:0975:001438</t>
  </si>
  <si>
    <t>21:0110:000439</t>
  </si>
  <si>
    <t>21:0110:000439:0001:0001:00</t>
  </si>
  <si>
    <t>48.64</t>
  </si>
  <si>
    <t>065B  :761518:00:------:--</t>
  </si>
  <si>
    <t>21:0975:001439</t>
  </si>
  <si>
    <t>21:0110:000440</t>
  </si>
  <si>
    <t>21:0110:000440:0001:0001:00</t>
  </si>
  <si>
    <t>29.58</t>
  </si>
  <si>
    <t>065B  :761519:00:------:--</t>
  </si>
  <si>
    <t>21:0975:001440</t>
  </si>
  <si>
    <t>21:0110:000441</t>
  </si>
  <si>
    <t>21:0110:000441:0001:0001:00</t>
  </si>
  <si>
    <t>15.36</t>
  </si>
  <si>
    <t>065B  :761520:00:------:--</t>
  </si>
  <si>
    <t>21:0975:001441</t>
  </si>
  <si>
    <t>21:0110:000442</t>
  </si>
  <si>
    <t>21:0110:000442:0001:0001:00</t>
  </si>
  <si>
    <t>065B  :761521:80:761530:00</t>
  </si>
  <si>
    <t>21:0975:001442</t>
  </si>
  <si>
    <t>21:0110:000449</t>
  </si>
  <si>
    <t>21:0110:000449:0001:0001:02</t>
  </si>
  <si>
    <t>22.69</t>
  </si>
  <si>
    <t>065B  :761522:00:------:--</t>
  </si>
  <si>
    <t>21:0975:001443</t>
  </si>
  <si>
    <t>21:0110:000443</t>
  </si>
  <si>
    <t>21:0110:000443:0001:0001:00</t>
  </si>
  <si>
    <t>22.16</t>
  </si>
  <si>
    <t>065B  :761523:00:------:--</t>
  </si>
  <si>
    <t>21:0975:001444</t>
  </si>
  <si>
    <t>21:0110:000444</t>
  </si>
  <si>
    <t>21:0110:000444:0001:0001:00</t>
  </si>
  <si>
    <t>27.14</t>
  </si>
  <si>
    <t>065B  :761524:00:------:--</t>
  </si>
  <si>
    <t>21:0975:001445</t>
  </si>
  <si>
    <t>21:0110:000445</t>
  </si>
  <si>
    <t>21:0110:000445:0001:0001:00</t>
  </si>
  <si>
    <t>34.52</t>
  </si>
  <si>
    <t>065B  :761525:00:------:--</t>
  </si>
  <si>
    <t>21:0975:001446</t>
  </si>
  <si>
    <t>21:0110:000446</t>
  </si>
  <si>
    <t>21:0110:000446:0001:0001:00</t>
  </si>
  <si>
    <t>065B  :761526:90:------:--</t>
  </si>
  <si>
    <t>21:0975:001447</t>
  </si>
  <si>
    <t>065B  :761527:10:------:--</t>
  </si>
  <si>
    <t>21:0975:001448</t>
  </si>
  <si>
    <t>21:0110:000447</t>
  </si>
  <si>
    <t>21:0110:000447:0001:0001:00</t>
  </si>
  <si>
    <t>065B  :761528:20:761527:10</t>
  </si>
  <si>
    <t>21:0975:001449</t>
  </si>
  <si>
    <t>21:0110:000447:0002:0001:00</t>
  </si>
  <si>
    <t>065B  :761529:00:------:--</t>
  </si>
  <si>
    <t>21:0975:001450</t>
  </si>
  <si>
    <t>21:0110:000448</t>
  </si>
  <si>
    <t>21:0110:000448:0001:0001:00</t>
  </si>
  <si>
    <t>065B  :761530:00:------:--</t>
  </si>
  <si>
    <t>21:0975:001451</t>
  </si>
  <si>
    <t>21:0110:000449:0001:0001:01</t>
  </si>
  <si>
    <t>065B  :761531:00:------:--</t>
  </si>
  <si>
    <t>21:0975:001452</t>
  </si>
  <si>
    <t>21:0110:000450</t>
  </si>
  <si>
    <t>21:0110:000450:0001:0001:00</t>
  </si>
  <si>
    <t>21.32</t>
  </si>
  <si>
    <t>065B  :761532:00:------:--</t>
  </si>
  <si>
    <t>21:0975:001453</t>
  </si>
  <si>
    <t>21:0110:000451</t>
  </si>
  <si>
    <t>21:0110:000451:0001:0001:00</t>
  </si>
  <si>
    <t>065B  :761533:00:------:--</t>
  </si>
  <si>
    <t>21:0975:001454</t>
  </si>
  <si>
    <t>21:0110:000452</t>
  </si>
  <si>
    <t>21:0110:000452:0001:0001:00</t>
  </si>
  <si>
    <t>18.91</t>
  </si>
  <si>
    <t>065B  :761534:00:------:--</t>
  </si>
  <si>
    <t>21:0975:001455</t>
  </si>
  <si>
    <t>21:0110:000453</t>
  </si>
  <si>
    <t>21:0110:000453:0001:0001:00</t>
  </si>
  <si>
    <t>065B  :761535:00:------:--</t>
  </si>
  <si>
    <t>21:0975:001456</t>
  </si>
  <si>
    <t>21:0110:000454</t>
  </si>
  <si>
    <t>21:0110:000454:0001:0001:00</t>
  </si>
  <si>
    <t>32.22</t>
  </si>
  <si>
    <t>065B  :761536:00:------:--</t>
  </si>
  <si>
    <t>21:0975:001457</t>
  </si>
  <si>
    <t>21:0110:000455</t>
  </si>
  <si>
    <t>21:0110:000455:0001:0001:00</t>
  </si>
  <si>
    <t>29.14</t>
  </si>
  <si>
    <t>065B  :761537:00:------:--</t>
  </si>
  <si>
    <t>21:0975:001458</t>
  </si>
  <si>
    <t>21:0110:000456</t>
  </si>
  <si>
    <t>21:0110:000456:0001:0001:00</t>
  </si>
  <si>
    <t>065B  :761538:00:------:--</t>
  </si>
  <si>
    <t>21:0975:001459</t>
  </si>
  <si>
    <t>21:0110:000457</t>
  </si>
  <si>
    <t>21:0110:000457:0001:0001:00</t>
  </si>
  <si>
    <t>17.87</t>
  </si>
  <si>
    <t>065B  :761539:00:------:--</t>
  </si>
  <si>
    <t>21:0975:001460</t>
  </si>
  <si>
    <t>21:0110:000458</t>
  </si>
  <si>
    <t>21:0110:000458:0001:0001:00</t>
  </si>
  <si>
    <t>065B  :761540:00:------:--</t>
  </si>
  <si>
    <t>21:0975:001461</t>
  </si>
  <si>
    <t>21:0110:000459</t>
  </si>
  <si>
    <t>21:0110:000459:0001:0001:00</t>
  </si>
  <si>
    <t>065B  :761541:80:761546:00</t>
  </si>
  <si>
    <t>21:0975:001462</t>
  </si>
  <si>
    <t>21:0110:000462</t>
  </si>
  <si>
    <t>21:0110:000462:0001:0001:02</t>
  </si>
  <si>
    <t>21.54</t>
  </si>
  <si>
    <t>065B  :761542:10:------:--</t>
  </si>
  <si>
    <t>21:0975:001463</t>
  </si>
  <si>
    <t>21:0110:000460</t>
  </si>
  <si>
    <t>21:0110:000460:0001:0001:00</t>
  </si>
  <si>
    <t>065B  :761543:20:761542:10</t>
  </si>
  <si>
    <t>21:0975:001464</t>
  </si>
  <si>
    <t>21:0110:000460:0002:0001:00</t>
  </si>
  <si>
    <t>80.4</t>
  </si>
  <si>
    <t>23.41</t>
  </si>
  <si>
    <t>065B  :761544:90:------:--</t>
  </si>
  <si>
    <t>21:0975:001465</t>
  </si>
  <si>
    <t>18.5</t>
  </si>
  <si>
    <t>065B  :761545:00:------:--</t>
  </si>
  <si>
    <t>21:0975:001466</t>
  </si>
  <si>
    <t>21:0110:000461</t>
  </si>
  <si>
    <t>21:0110:000461:0001:0001:00</t>
  </si>
  <si>
    <t>58.5</t>
  </si>
  <si>
    <t>35.47</t>
  </si>
  <si>
    <t>065B  :761546:00:------:--</t>
  </si>
  <si>
    <t>21:0975:001467</t>
  </si>
  <si>
    <t>21:0110:000462:0001:0001:01</t>
  </si>
  <si>
    <t>065B  :761547:00:------:--</t>
  </si>
  <si>
    <t>21:0975:001468</t>
  </si>
  <si>
    <t>21:0110:000463</t>
  </si>
  <si>
    <t>21:0110:000463:0001:0001:00</t>
  </si>
  <si>
    <t>27.88</t>
  </si>
  <si>
    <t>065B  :761548:00:------:--</t>
  </si>
  <si>
    <t>21:0975:001469</t>
  </si>
  <si>
    <t>21:0110:000464</t>
  </si>
  <si>
    <t>21:0110:000464:0001:0001:00</t>
  </si>
  <si>
    <t>065B  :761549:00:------:--</t>
  </si>
  <si>
    <t>21:0975:001470</t>
  </si>
  <si>
    <t>21:0110:000465</t>
  </si>
  <si>
    <t>21:0110:000465:0001:0001:00</t>
  </si>
  <si>
    <t>25.97</t>
  </si>
  <si>
    <t>065B  :761550:00:------:--</t>
  </si>
  <si>
    <t>21:0975:001471</t>
  </si>
  <si>
    <t>21:0110:000466</t>
  </si>
  <si>
    <t>21:0110:000466:0001:0001:00</t>
  </si>
  <si>
    <t>17.9</t>
  </si>
  <si>
    <t>&lt;35</t>
  </si>
  <si>
    <t>065B  :761551:00:------:--</t>
  </si>
  <si>
    <t>21:0975:001472</t>
  </si>
  <si>
    <t>21:0110:000467</t>
  </si>
  <si>
    <t>21:0110:000467:0001:0001:00</t>
  </si>
  <si>
    <t>065B  :761552:00:------:--</t>
  </si>
  <si>
    <t>21:0975:001473</t>
  </si>
  <si>
    <t>21:0110:000468</t>
  </si>
  <si>
    <t>21:0110:000468:0001:0001:00</t>
  </si>
  <si>
    <t>065B  :761553:00:------:--</t>
  </si>
  <si>
    <t>21:0975:001474</t>
  </si>
  <si>
    <t>21:0110:000469</t>
  </si>
  <si>
    <t>21:0110:000469:0001:0001:00</t>
  </si>
  <si>
    <t>065B  :761554:00:------:--</t>
  </si>
  <si>
    <t>21:0975:001475</t>
  </si>
  <si>
    <t>21:0110:000470</t>
  </si>
  <si>
    <t>21:0110:000470:0001:0001:00</t>
  </si>
  <si>
    <t>8.03</t>
  </si>
  <si>
    <t>065B  :761555:00:------:--</t>
  </si>
  <si>
    <t>21:0975:001476</t>
  </si>
  <si>
    <t>21:0110:000471</t>
  </si>
  <si>
    <t>21:0110:000471:0001:0001:00</t>
  </si>
  <si>
    <t>065B  :761556:00:------:--</t>
  </si>
  <si>
    <t>21:0975:001477</t>
  </si>
  <si>
    <t>21:0110:000472</t>
  </si>
  <si>
    <t>21:0110:000472:0001:0001:00</t>
  </si>
  <si>
    <t>065B  :761557:00:------:--</t>
  </si>
  <si>
    <t>21:0975:001478</t>
  </si>
  <si>
    <t>21:0110:000473</t>
  </si>
  <si>
    <t>21:0110:000473:0001:0001:00</t>
  </si>
  <si>
    <t>065B  :761558:00:------:--</t>
  </si>
  <si>
    <t>21:0975:001479</t>
  </si>
  <si>
    <t>21:0110:000474</t>
  </si>
  <si>
    <t>21:0110:000474:0001:0001:00</t>
  </si>
  <si>
    <t>18.54</t>
  </si>
  <si>
    <t>065B  :761559:00:------:--</t>
  </si>
  <si>
    <t>21:0975:001480</t>
  </si>
  <si>
    <t>21:0110:000475</t>
  </si>
  <si>
    <t>21:0110:000475:0001:0001:00</t>
  </si>
  <si>
    <t>065B  :761560:00:------:--</t>
  </si>
  <si>
    <t>21:0975:001481</t>
  </si>
  <si>
    <t>21:0110:000476</t>
  </si>
  <si>
    <t>21:0110:000476:0001:0001:00</t>
  </si>
  <si>
    <t>065B  :761561:80:761580:00</t>
  </si>
  <si>
    <t>21:0975:001482</t>
  </si>
  <si>
    <t>21:0110:000493</t>
  </si>
  <si>
    <t>21:0110:000493:0001:0001:02</t>
  </si>
  <si>
    <t>065B  :761562:00:------:--</t>
  </si>
  <si>
    <t>21:0975:001483</t>
  </si>
  <si>
    <t>21:0110:000477</t>
  </si>
  <si>
    <t>21:0110:000477:0001:0001:00</t>
  </si>
  <si>
    <t>065B  :761563:00:------:--</t>
  </si>
  <si>
    <t>21:0975:001484</t>
  </si>
  <si>
    <t>21:0110:000478</t>
  </si>
  <si>
    <t>21:0110:000478:0001:0001:00</t>
  </si>
  <si>
    <t>065B  :761564:00:------:--</t>
  </si>
  <si>
    <t>21:0975:001485</t>
  </si>
  <si>
    <t>21:0110:000479</t>
  </si>
  <si>
    <t>21:0110:000479:0001:0001:00</t>
  </si>
  <si>
    <t>24.07</t>
  </si>
  <si>
    <t>065B  :761565:90:------:--</t>
  </si>
  <si>
    <t>21:0975:001486</t>
  </si>
  <si>
    <t>18.19</t>
  </si>
  <si>
    <t>065B  :761566:00:------:--</t>
  </si>
  <si>
    <t>21:0975:001487</t>
  </si>
  <si>
    <t>21:0110:000480</t>
  </si>
  <si>
    <t>21:0110:000480:0001:0001:00</t>
  </si>
  <si>
    <t>065B  :761567:10:------:--</t>
  </si>
  <si>
    <t>21:0975:001488</t>
  </si>
  <si>
    <t>21:0110:000481</t>
  </si>
  <si>
    <t>21:0110:000481:0001:0001:00</t>
  </si>
  <si>
    <t>20.59</t>
  </si>
  <si>
    <t>065B  :761568:20:761567:10</t>
  </si>
  <si>
    <t>21:0975:001489</t>
  </si>
  <si>
    <t>21:0110:000481:0002:0001:00</t>
  </si>
  <si>
    <t>065B  :761569:00:------:--</t>
  </si>
  <si>
    <t>21:0975:001490</t>
  </si>
  <si>
    <t>21:0110:000482</t>
  </si>
  <si>
    <t>21:0110:000482:0001:0001:00</t>
  </si>
  <si>
    <t>065B  :761570:00:------:--</t>
  </si>
  <si>
    <t>21:0975:001491</t>
  </si>
  <si>
    <t>21:0110:000483</t>
  </si>
  <si>
    <t>21:0110:000483:0001:0001:00</t>
  </si>
  <si>
    <t>327</t>
  </si>
  <si>
    <t>065B  :761571:00:------:--</t>
  </si>
  <si>
    <t>21:0975:001492</t>
  </si>
  <si>
    <t>21:0110:000484</t>
  </si>
  <si>
    <t>21:0110:000484:0001:0001:00</t>
  </si>
  <si>
    <t>51.91</t>
  </si>
  <si>
    <t>065B  :761572:00:------:--</t>
  </si>
  <si>
    <t>21:0975:001493</t>
  </si>
  <si>
    <t>21:0110:000485</t>
  </si>
  <si>
    <t>21:0110:000485:0001:0001:00</t>
  </si>
  <si>
    <t>065B  :761573:00:------:--</t>
  </si>
  <si>
    <t>21:0975:001494</t>
  </si>
  <si>
    <t>21:0110:000486</t>
  </si>
  <si>
    <t>21:0110:000486:0001:0001:00</t>
  </si>
  <si>
    <t>065B  :761574:00:------:--</t>
  </si>
  <si>
    <t>21:0975:001495</t>
  </si>
  <si>
    <t>21:0110:000487</t>
  </si>
  <si>
    <t>21:0110:000487:0001:0001:00</t>
  </si>
  <si>
    <t>16.01</t>
  </si>
  <si>
    <t>065B  :761575:00:------:--</t>
  </si>
  <si>
    <t>21:0975:001496</t>
  </si>
  <si>
    <t>21:0110:000488</t>
  </si>
  <si>
    <t>21:0110:000488:0001:0001:00</t>
  </si>
  <si>
    <t>25.14</t>
  </si>
  <si>
    <t>065B  :761576:00:------:--</t>
  </si>
  <si>
    <t>21:0975:001497</t>
  </si>
  <si>
    <t>21:0110:000489</t>
  </si>
  <si>
    <t>21:0110:000489:0001:0001:00</t>
  </si>
  <si>
    <t>065B  :761577:00:------:--</t>
  </si>
  <si>
    <t>21:0975:001498</t>
  </si>
  <si>
    <t>21:0110:000490</t>
  </si>
  <si>
    <t>21:0110:000490:0001:0001:00</t>
  </si>
  <si>
    <t>065B  :761578:00:------:--</t>
  </si>
  <si>
    <t>21:0975:001499</t>
  </si>
  <si>
    <t>21:0110:000491</t>
  </si>
  <si>
    <t>21:0110:000491:0001:0001:00</t>
  </si>
  <si>
    <t>25.44</t>
  </si>
  <si>
    <t>065B  :761579:00:------:--</t>
  </si>
  <si>
    <t>21:0975:001500</t>
  </si>
  <si>
    <t>21:0110:000492</t>
  </si>
  <si>
    <t>21:0110:000492:0001:0001:00</t>
  </si>
  <si>
    <t>065B  :761580:00:------:--</t>
  </si>
  <si>
    <t>21:0975:001501</t>
  </si>
  <si>
    <t>21:0110:000493:0001:0001:01</t>
  </si>
  <si>
    <t>065B  :761581:80:761582:00</t>
  </si>
  <si>
    <t>21:0975:001502</t>
  </si>
  <si>
    <t>21:0110:000494</t>
  </si>
  <si>
    <t>21:0110:000494:0001:0001:02</t>
  </si>
  <si>
    <t>8.77</t>
  </si>
  <si>
    <t>065B  :761582:00:------:--</t>
  </si>
  <si>
    <t>21:0975:001503</t>
  </si>
  <si>
    <t>21:0110:000494:0001:0001:01</t>
  </si>
  <si>
    <t>065B  :761583:90:------:--</t>
  </si>
  <si>
    <t>21:0975:001504</t>
  </si>
  <si>
    <t>22.06</t>
  </si>
  <si>
    <t>065B  :763001:80:763003:10</t>
  </si>
  <si>
    <t>21:0975:001505</t>
  </si>
  <si>
    <t>21:0110:000496</t>
  </si>
  <si>
    <t>21:0110:000496:0001:0001:02</t>
  </si>
  <si>
    <t>9.25</t>
  </si>
  <si>
    <t>065B  :763002:00:------:--</t>
  </si>
  <si>
    <t>21:0975:001506</t>
  </si>
  <si>
    <t>21:0110:000495</t>
  </si>
  <si>
    <t>21:0110:000495:0001:0001:00</t>
  </si>
  <si>
    <t>065B  :763003:10:------:--</t>
  </si>
  <si>
    <t>21:0975:001507</t>
  </si>
  <si>
    <t>21:0110:000496:0001:0001:01</t>
  </si>
  <si>
    <t>17.39</t>
  </si>
  <si>
    <t>065B  :763004:20:763003:10</t>
  </si>
  <si>
    <t>21:0975:001508</t>
  </si>
  <si>
    <t>21:0110:000496:0002:0001:00</t>
  </si>
  <si>
    <t>065B  :763005:00:------:--</t>
  </si>
  <si>
    <t>21:0975:001509</t>
  </si>
  <si>
    <t>21:0110:000497</t>
  </si>
  <si>
    <t>21:0110:000497:0001:0001:00</t>
  </si>
  <si>
    <t>21.73</t>
  </si>
  <si>
    <t>065B  :763006:00:------:--</t>
  </si>
  <si>
    <t>21:0975:001510</t>
  </si>
  <si>
    <t>21:0110:000498</t>
  </si>
  <si>
    <t>21:0110:000498:0001:0001:00</t>
  </si>
  <si>
    <t>19.68</t>
  </si>
  <si>
    <t>065B  :763007:00:------:--</t>
  </si>
  <si>
    <t>21:0975:001511</t>
  </si>
  <si>
    <t>21:0110:000499</t>
  </si>
  <si>
    <t>21:0110:000499:0001:0001:00</t>
  </si>
  <si>
    <t>065B  :763008:00:------:--</t>
  </si>
  <si>
    <t>21:0975:001512</t>
  </si>
  <si>
    <t>21:0110:000500</t>
  </si>
  <si>
    <t>21:0110:000500:0001:0001:00</t>
  </si>
  <si>
    <t>065B  :763009:00:------:--</t>
  </si>
  <si>
    <t>21:0975:001513</t>
  </si>
  <si>
    <t>21:0110:000501</t>
  </si>
  <si>
    <t>21:0110:000501:0001:0001:00</t>
  </si>
  <si>
    <t>065B  :763010:00:------:--</t>
  </si>
  <si>
    <t>21:0975:001514</t>
  </si>
  <si>
    <t>21:0110:000502</t>
  </si>
  <si>
    <t>21:0110:000502:0001:0001:00</t>
  </si>
  <si>
    <t>065B  :763011:00:------:--</t>
  </si>
  <si>
    <t>21:0975:001515</t>
  </si>
  <si>
    <t>21:0110:000503</t>
  </si>
  <si>
    <t>21:0110:000503:0001:0001:00</t>
  </si>
  <si>
    <t>065B  :763012:90:------:--</t>
  </si>
  <si>
    <t>21:0975:001516</t>
  </si>
  <si>
    <t>21.69</t>
  </si>
  <si>
    <t>065B  :763013:00:------:--</t>
  </si>
  <si>
    <t>21:0975:001517</t>
  </si>
  <si>
    <t>21:0110:000504</t>
  </si>
  <si>
    <t>21:0110:000504:0001:0001:00</t>
  </si>
  <si>
    <t>30.01</t>
  </si>
  <si>
    <t>065B  :763014:00:------:--</t>
  </si>
  <si>
    <t>21:0975:001518</t>
  </si>
  <si>
    <t>21:0110:000505</t>
  </si>
  <si>
    <t>21:0110:000505:0001:0001:00</t>
  </si>
  <si>
    <t>065B  :763015:00:------:--</t>
  </si>
  <si>
    <t>21:0975:001519</t>
  </si>
  <si>
    <t>21:0110:000506</t>
  </si>
  <si>
    <t>21:0110:000506:0001:0001:00</t>
  </si>
  <si>
    <t>67.12</t>
  </si>
  <si>
    <t>065B  :763016:00:------:--</t>
  </si>
  <si>
    <t>21:0975:001520</t>
  </si>
  <si>
    <t>21:0110:000507</t>
  </si>
  <si>
    <t>21:0110:000507:0001:0001:00</t>
  </si>
  <si>
    <t>065B  :763017:00:------:--</t>
  </si>
  <si>
    <t>21:0975:001521</t>
  </si>
  <si>
    <t>21:0110:000508</t>
  </si>
  <si>
    <t>21:0110:000508:0001:0001:00</t>
  </si>
  <si>
    <t>065B  :763018:00:------:--</t>
  </si>
  <si>
    <t>21:0975:001522</t>
  </si>
  <si>
    <t>21:0110:000509</t>
  </si>
  <si>
    <t>21:0110:000509:0001:0001:00</t>
  </si>
  <si>
    <t>065B  :763019:00:------:--</t>
  </si>
  <si>
    <t>21:0975:001523</t>
  </si>
  <si>
    <t>21:0110:000510</t>
  </si>
  <si>
    <t>21:0110:000510:0001:0001:00</t>
  </si>
  <si>
    <t>065B  :763020:00:------:--</t>
  </si>
  <si>
    <t>21:0975:001524</t>
  </si>
  <si>
    <t>21:0110:000511</t>
  </si>
  <si>
    <t>21:0110:000511:0001:0001:00</t>
  </si>
  <si>
    <t>42.73</t>
  </si>
  <si>
    <t>065B  :763021:80:763029:00</t>
  </si>
  <si>
    <t>21:0975:001525</t>
  </si>
  <si>
    <t>21:0110:000518</t>
  </si>
  <si>
    <t>21:0110:000518:0001:0001:02</t>
  </si>
  <si>
    <t>065B  :763022:00:------:--</t>
  </si>
  <si>
    <t>21:0975:001526</t>
  </si>
  <si>
    <t>21:0110:000512</t>
  </si>
  <si>
    <t>21:0110:000512:0001:0001:00</t>
  </si>
  <si>
    <t>065B  :763023:00:------:--</t>
  </si>
  <si>
    <t>21:0975:001527</t>
  </si>
  <si>
    <t>21:0110:000513</t>
  </si>
  <si>
    <t>21:0110:000513:0001:0001:00</t>
  </si>
  <si>
    <t>33.52</t>
  </si>
  <si>
    <t>065B  :763024:00:------:--</t>
  </si>
  <si>
    <t>21:0975:001528</t>
  </si>
  <si>
    <t>21:0110:000514</t>
  </si>
  <si>
    <t>21:0110:000514:0001:0001:00</t>
  </si>
  <si>
    <t>355</t>
  </si>
  <si>
    <t>065B  :763025:00:------:--</t>
  </si>
  <si>
    <t>21:0975:001529</t>
  </si>
  <si>
    <t>21:0110:000515</t>
  </si>
  <si>
    <t>21:0110:000515:0001:0001:00</t>
  </si>
  <si>
    <t>27.02</t>
  </si>
  <si>
    <t>065B  :763026:00:------:--</t>
  </si>
  <si>
    <t>21:0975:001530</t>
  </si>
  <si>
    <t>21:0110:000516</t>
  </si>
  <si>
    <t>21:0110:000516:0001:0001:00</t>
  </si>
  <si>
    <t>48.16</t>
  </si>
  <si>
    <t>065B  :763027:10:------:--</t>
  </si>
  <si>
    <t>21:0975:001531</t>
  </si>
  <si>
    <t>21:0110:000517</t>
  </si>
  <si>
    <t>21:0110:000517:0001:0001:00</t>
  </si>
  <si>
    <t>78.8</t>
  </si>
  <si>
    <t>065B  :763028:20:763027:10</t>
  </si>
  <si>
    <t>21:0975:001532</t>
  </si>
  <si>
    <t>21:0110:000517:0002:0001:00</t>
  </si>
  <si>
    <t>065B  :763029:00:------:--</t>
  </si>
  <si>
    <t>21:0975:001533</t>
  </si>
  <si>
    <t>21:0110:000518:0001:0001:01</t>
  </si>
  <si>
    <t>065B  :763030:00:------:--</t>
  </si>
  <si>
    <t>21:0975:001534</t>
  </si>
  <si>
    <t>21:0110:000519</t>
  </si>
  <si>
    <t>21:0110:000519:0001:0001:00</t>
  </si>
  <si>
    <t>28.59</t>
  </si>
  <si>
    <t>065B  :763031:00:------:--</t>
  </si>
  <si>
    <t>21:0975:001535</t>
  </si>
  <si>
    <t>21:0110:000520</t>
  </si>
  <si>
    <t>21:0110:000520:0001:0001:00</t>
  </si>
  <si>
    <t>065B  :763032:00:------:--</t>
  </si>
  <si>
    <t>21:0975:001536</t>
  </si>
  <si>
    <t>21:0110:000521</t>
  </si>
  <si>
    <t>21:0110:000521:0001:0001:00</t>
  </si>
  <si>
    <t>66.2</t>
  </si>
  <si>
    <t>065B  :763033:00:------:--</t>
  </si>
  <si>
    <t>21:0975:001537</t>
  </si>
  <si>
    <t>21:0110:000522</t>
  </si>
  <si>
    <t>21:0110:000522:0001:0001:00</t>
  </si>
  <si>
    <t>065B  :763034:00:------:--</t>
  </si>
  <si>
    <t>21:0975:001538</t>
  </si>
  <si>
    <t>21:0110:000523</t>
  </si>
  <si>
    <t>21:0110:000523:0001:0001:00</t>
  </si>
  <si>
    <t>34.84</t>
  </si>
  <si>
    <t>065B  :763035:00:------:--</t>
  </si>
  <si>
    <t>21:0975:001539</t>
  </si>
  <si>
    <t>21:0110:000524</t>
  </si>
  <si>
    <t>21:0110:000524:0001:0001:00</t>
  </si>
  <si>
    <t>065B  :763036:00:------:--</t>
  </si>
  <si>
    <t>21:0975:001540</t>
  </si>
  <si>
    <t>21:0110:000525</t>
  </si>
  <si>
    <t>21:0110:000525:0001:0001:00</t>
  </si>
  <si>
    <t>065B  :763037:00:------:--</t>
  </si>
  <si>
    <t>21:0975:001541</t>
  </si>
  <si>
    <t>21:0110:000526</t>
  </si>
  <si>
    <t>21:0110:000526:0001:0001:00</t>
  </si>
  <si>
    <t>30.02</t>
  </si>
  <si>
    <t>065B  :763038:00:------:--</t>
  </si>
  <si>
    <t>21:0975:001542</t>
  </si>
  <si>
    <t>21:0110:000527</t>
  </si>
  <si>
    <t>21:0110:000527:0001:0001:00</t>
  </si>
  <si>
    <t>33.32</t>
  </si>
  <si>
    <t>065B  :763039:90:------:--</t>
  </si>
  <si>
    <t>21:0975:001543</t>
  </si>
  <si>
    <t>065B  :763040:00:------:--</t>
  </si>
  <si>
    <t>21:0975:001544</t>
  </si>
  <si>
    <t>21:0110:000528</t>
  </si>
  <si>
    <t>21:0110:000528:0001:0001:00</t>
  </si>
  <si>
    <t>065B  :763041:80:763053:00</t>
  </si>
  <si>
    <t>21:0975:001545</t>
  </si>
  <si>
    <t>21:0110:000539</t>
  </si>
  <si>
    <t>21:0110:000539:0001:0001:02</t>
  </si>
  <si>
    <t>065B  :763042:00:------:--</t>
  </si>
  <si>
    <t>21:0975:001546</t>
  </si>
  <si>
    <t>21:0110:000529</t>
  </si>
  <si>
    <t>21:0110:000529:0001:0001:00</t>
  </si>
  <si>
    <t>065B  :763043:00:------:--</t>
  </si>
  <si>
    <t>21:0975:001547</t>
  </si>
  <si>
    <t>21:0110:000530</t>
  </si>
  <si>
    <t>21:0110:000530:0001:0001:00</t>
  </si>
  <si>
    <t>065B  :763044:00:------:--</t>
  </si>
  <si>
    <t>21:0975:001548</t>
  </si>
  <si>
    <t>21:0110:000531</t>
  </si>
  <si>
    <t>21:0110:000531:0001:0001:00</t>
  </si>
  <si>
    <t>065B  :763045:00:------:--</t>
  </si>
  <si>
    <t>21:0975:001549</t>
  </si>
  <si>
    <t>21:0110:000532</t>
  </si>
  <si>
    <t>21:0110:000532:0001:0001:00</t>
  </si>
  <si>
    <t>065B  :763046:10:------:--</t>
  </si>
  <si>
    <t>21:0975:001550</t>
  </si>
  <si>
    <t>21:0110:000533</t>
  </si>
  <si>
    <t>21:0110:000533:0001:0001:00</t>
  </si>
  <si>
    <t>44.7</t>
  </si>
  <si>
    <t>065B  :763047:20:763046:10</t>
  </si>
  <si>
    <t>21:0975:001551</t>
  </si>
  <si>
    <t>21:0110:000533:0002:0001:00</t>
  </si>
  <si>
    <t>065B  :763048:00:------:--</t>
  </si>
  <si>
    <t>21:0975:001552</t>
  </si>
  <si>
    <t>21:0110:000534</t>
  </si>
  <si>
    <t>21:0110:000534:0001:0001:00</t>
  </si>
  <si>
    <t>065B  :763049:00:------:--</t>
  </si>
  <si>
    <t>21:0975:001553</t>
  </si>
  <si>
    <t>21:0110:000535</t>
  </si>
  <si>
    <t>21:0110:000535:0001:0001:00</t>
  </si>
  <si>
    <t>14.83</t>
  </si>
  <si>
    <t>065B  :763050:00:------:--</t>
  </si>
  <si>
    <t>21:0975:001554</t>
  </si>
  <si>
    <t>21:0110:000536</t>
  </si>
  <si>
    <t>21:0110:000536:0001:0001:00</t>
  </si>
  <si>
    <t>065B  :763051:00:------:--</t>
  </si>
  <si>
    <t>21:0975:001555</t>
  </si>
  <si>
    <t>21:0110:000537</t>
  </si>
  <si>
    <t>21:0110:000537:0001:0001:00</t>
  </si>
  <si>
    <t>065B  :763052:00:------:--</t>
  </si>
  <si>
    <t>21:0975:001556</t>
  </si>
  <si>
    <t>21:0110:000538</t>
  </si>
  <si>
    <t>21:0110:000538:0001:0001:00</t>
  </si>
  <si>
    <t>065B  :763053:00:------:--</t>
  </si>
  <si>
    <t>21:0975:001557</t>
  </si>
  <si>
    <t>21:0110:000539:0001:0001:01</t>
  </si>
  <si>
    <t>12.13</t>
  </si>
  <si>
    <t>065B  :763054:00:------:--</t>
  </si>
  <si>
    <t>21:0975:001558</t>
  </si>
  <si>
    <t>21:0110:000540</t>
  </si>
  <si>
    <t>21:0110:000540:0001:0001:00</t>
  </si>
  <si>
    <t>27.62</t>
  </si>
  <si>
    <t>065B  :763055:90:------:--</t>
  </si>
  <si>
    <t>21:0975:001559</t>
  </si>
  <si>
    <t>065B  :763056:00:------:--</t>
  </si>
  <si>
    <t>21:0975:001560</t>
  </si>
  <si>
    <t>21:0110:000541</t>
  </si>
  <si>
    <t>21:0110:000541:0001:0001:00</t>
  </si>
  <si>
    <t>35.43</t>
  </si>
  <si>
    <t>065B  :763057:00:------:--</t>
  </si>
  <si>
    <t>21:0975:001561</t>
  </si>
  <si>
    <t>21:0110:000542</t>
  </si>
  <si>
    <t>21:0110:000542:0001:0001:00</t>
  </si>
  <si>
    <t>065B  :763058:00:------:--</t>
  </si>
  <si>
    <t>21:0975:001562</t>
  </si>
  <si>
    <t>21:0110:000543</t>
  </si>
  <si>
    <t>21:0110:000543:0001:0001:00</t>
  </si>
  <si>
    <t>065B  :763059:00:------:--</t>
  </si>
  <si>
    <t>21:0975:001563</t>
  </si>
  <si>
    <t>21:0110:000544</t>
  </si>
  <si>
    <t>21:0110:000544:0001:0001:00</t>
  </si>
  <si>
    <t>065B  :763060:00:------:--</t>
  </si>
  <si>
    <t>21:0975:001564</t>
  </si>
  <si>
    <t>21:0110:000545</t>
  </si>
  <si>
    <t>21:0110:000545:0001:0001:00</t>
  </si>
  <si>
    <t>507</t>
  </si>
  <si>
    <t>22.43</t>
  </si>
  <si>
    <t>065B  :763061:80:763077:00</t>
  </si>
  <si>
    <t>21:0975:001565</t>
  </si>
  <si>
    <t>21:0110:000559</t>
  </si>
  <si>
    <t>21:0110:000559:0001:0001:02</t>
  </si>
  <si>
    <t>065B  :763062:00:------:--</t>
  </si>
  <si>
    <t>21:0975:001566</t>
  </si>
  <si>
    <t>21:0110:000546</t>
  </si>
  <si>
    <t>21:0110:000546:0001:0001:00</t>
  </si>
  <si>
    <t>065B  :763063:00:------:--</t>
  </si>
  <si>
    <t>21:0975:001567</t>
  </si>
  <si>
    <t>21:0110:000547</t>
  </si>
  <si>
    <t>21:0110:000547:0001:0001:00</t>
  </si>
  <si>
    <t>065B  :763064:00:------:--</t>
  </si>
  <si>
    <t>21:0975:001568</t>
  </si>
  <si>
    <t>21:0110:000548</t>
  </si>
  <si>
    <t>21:0110:000548:0001:0001:00</t>
  </si>
  <si>
    <t>065B  :763065:90:------:--</t>
  </si>
  <si>
    <t>21:0975:001569</t>
  </si>
  <si>
    <t>065B  :763066:00:------:--</t>
  </si>
  <si>
    <t>21:0975:001570</t>
  </si>
  <si>
    <t>21:0110:000549</t>
  </si>
  <si>
    <t>21:0110:000549:0001:0001:00</t>
  </si>
  <si>
    <t>25.56</t>
  </si>
  <si>
    <t>065B  :763067:00:------:--</t>
  </si>
  <si>
    <t>21:0975:001571</t>
  </si>
  <si>
    <t>21:0110:000550</t>
  </si>
  <si>
    <t>21:0110:000550:0001:0001:00</t>
  </si>
  <si>
    <t>47.64</t>
  </si>
  <si>
    <t>065B  :763068:00:------:--</t>
  </si>
  <si>
    <t>21:0975:001572</t>
  </si>
  <si>
    <t>21:0110:000551</t>
  </si>
  <si>
    <t>21:0110:000551:0001:0001:00</t>
  </si>
  <si>
    <t>22.59</t>
  </si>
  <si>
    <t>065B  :763069:00:------:--</t>
  </si>
  <si>
    <t>21:0975:001573</t>
  </si>
  <si>
    <t>21:0110:000552</t>
  </si>
  <si>
    <t>21:0110:000552:0001:0001:00</t>
  </si>
  <si>
    <t>065B  :763070:00:------:--</t>
  </si>
  <si>
    <t>21:0975:001574</t>
  </si>
  <si>
    <t>21:0110:000553</t>
  </si>
  <si>
    <t>21:0110:000553:0001:0001:00</t>
  </si>
  <si>
    <t>065B  :763071:00:------:--</t>
  </si>
  <si>
    <t>21:0975:001575</t>
  </si>
  <si>
    <t>21:0110:000554</t>
  </si>
  <si>
    <t>21:0110:000554:0001:0001:00</t>
  </si>
  <si>
    <t>065B  :763072:00:------:--</t>
  </si>
  <si>
    <t>21:0975:001576</t>
  </si>
  <si>
    <t>21:0110:000555</t>
  </si>
  <si>
    <t>21:0110:000555:0001:0001:00</t>
  </si>
  <si>
    <t>065B  :763073:10:------:--</t>
  </si>
  <si>
    <t>21:0975:001577</t>
  </si>
  <si>
    <t>21:0110:000556</t>
  </si>
  <si>
    <t>21:0110:000556:0001:0001:00</t>
  </si>
  <si>
    <t>25.64</t>
  </si>
  <si>
    <t>065B  :763074:20:763073:10</t>
  </si>
  <si>
    <t>21:0975:001578</t>
  </si>
  <si>
    <t>21:0110:000556:0002:0001:00</t>
  </si>
  <si>
    <t>065B  :763075:00:------:--</t>
  </si>
  <si>
    <t>21:0975:001579</t>
  </si>
  <si>
    <t>21:0110:000557</t>
  </si>
  <si>
    <t>21:0110:000557:0001:0001:00</t>
  </si>
  <si>
    <t>22.41</t>
  </si>
  <si>
    <t>065B  :763076:00:------:--</t>
  </si>
  <si>
    <t>21:0975:001580</t>
  </si>
  <si>
    <t>21:0110:000558</t>
  </si>
  <si>
    <t>21:0110:000558:0001:0001:00</t>
  </si>
  <si>
    <t>065B  :763077:00:------:--</t>
  </si>
  <si>
    <t>21:0975:001581</t>
  </si>
  <si>
    <t>21:0110:000559:0001:0001:01</t>
  </si>
  <si>
    <t>065B  :763078:00:------:--</t>
  </si>
  <si>
    <t>21:0975:001582</t>
  </si>
  <si>
    <t>21:0110:000560</t>
  </si>
  <si>
    <t>21:0110:000560:0001:0001:00</t>
  </si>
  <si>
    <t>065B  :763079:00:------:--</t>
  </si>
  <si>
    <t>21:0975:001583</t>
  </si>
  <si>
    <t>21:0110:000561</t>
  </si>
  <si>
    <t>21:0110:000561:0001:0001:00</t>
  </si>
  <si>
    <t>065B  :763080:00:------:--</t>
  </si>
  <si>
    <t>21:0975:001584</t>
  </si>
  <si>
    <t>21:0110:000562</t>
  </si>
  <si>
    <t>21:0110:000562:0001:0001:00</t>
  </si>
  <si>
    <t>20.89</t>
  </si>
  <si>
    <t>065B  :763081:80:763097:00</t>
  </si>
  <si>
    <t>21:0975:001585</t>
  </si>
  <si>
    <t>21:0110:000576</t>
  </si>
  <si>
    <t>21:0110:000576:0001:0001:02</t>
  </si>
  <si>
    <t>065B  :763082:00:------:--</t>
  </si>
  <si>
    <t>21:0975:001586</t>
  </si>
  <si>
    <t>21:0110:000563</t>
  </si>
  <si>
    <t>21:0110:000563:0001:0001:00</t>
  </si>
  <si>
    <t>118</t>
  </si>
  <si>
    <t>28.05</t>
  </si>
  <si>
    <t>065B  :763083:00:------:--</t>
  </si>
  <si>
    <t>21:0975:001587</t>
  </si>
  <si>
    <t>21:0110:000564</t>
  </si>
  <si>
    <t>21:0110:000564:0001:0001:00</t>
  </si>
  <si>
    <t>065B  :763084:00:------:--</t>
  </si>
  <si>
    <t>21:0975:001588</t>
  </si>
  <si>
    <t>21:0110:000565</t>
  </si>
  <si>
    <t>21:0110:000565:0001:0001:00</t>
  </si>
  <si>
    <t>065B  :763085:00:------:--</t>
  </si>
  <si>
    <t>21:0975:001589</t>
  </si>
  <si>
    <t>21:0110:000566</t>
  </si>
  <si>
    <t>21:0110:000566:0001:0001:00</t>
  </si>
  <si>
    <t>065B  :763086:90:------:--</t>
  </si>
  <si>
    <t>21:0975:001590</t>
  </si>
  <si>
    <t>065B  :763087:10:------:--</t>
  </si>
  <si>
    <t>21:0975:001591</t>
  </si>
  <si>
    <t>21:0110:000567</t>
  </si>
  <si>
    <t>21:0110:000567:0001:0001:00</t>
  </si>
  <si>
    <t>065B  :763088:20:763087:10</t>
  </si>
  <si>
    <t>21:0975:001592</t>
  </si>
  <si>
    <t>21:0110:000567:0002:0001:00</t>
  </si>
  <si>
    <t>20.12</t>
  </si>
  <si>
    <t>065B  :763089:00:------:--</t>
  </si>
  <si>
    <t>21:0975:001593</t>
  </si>
  <si>
    <t>21:0110:000568</t>
  </si>
  <si>
    <t>21:0110:000568:0001:0001:00</t>
  </si>
  <si>
    <t>065B  :763090:00:------:--</t>
  </si>
  <si>
    <t>21:0975:001594</t>
  </si>
  <si>
    <t>21:0110:000569</t>
  </si>
  <si>
    <t>21:0110:000569:0001:0001:00</t>
  </si>
  <si>
    <t>065B  :763091:00:------:--</t>
  </si>
  <si>
    <t>21:0975:001595</t>
  </si>
  <si>
    <t>21:0110:000570</t>
  </si>
  <si>
    <t>21:0110:000570:0001:0001:00</t>
  </si>
  <si>
    <t>065B  :763092:00:------:--</t>
  </si>
  <si>
    <t>21:0975:001596</t>
  </si>
  <si>
    <t>21:0110:000571</t>
  </si>
  <si>
    <t>21:0110:000571:0001:0001:00</t>
  </si>
  <si>
    <t>065B  :763093:00:------:--</t>
  </si>
  <si>
    <t>21:0975:001597</t>
  </si>
  <si>
    <t>21:0110:000572</t>
  </si>
  <si>
    <t>21:0110:000572:0001:0001:00</t>
  </si>
  <si>
    <t>19.99</t>
  </si>
  <si>
    <t>065B  :763094:00:------:--</t>
  </si>
  <si>
    <t>21:0975:001598</t>
  </si>
  <si>
    <t>21:0110:000573</t>
  </si>
  <si>
    <t>21:0110:000573:0001:0001:00</t>
  </si>
  <si>
    <t>065B  :763095:00:------:--</t>
  </si>
  <si>
    <t>21:0975:001599</t>
  </si>
  <si>
    <t>21:0110:000574</t>
  </si>
  <si>
    <t>21:0110:000574:0001:0001:00</t>
  </si>
  <si>
    <t>22.94</t>
  </si>
  <si>
    <t>065B  :763096:00:------:--</t>
  </si>
  <si>
    <t>21:0975:001600</t>
  </si>
  <si>
    <t>21:0110:000575</t>
  </si>
  <si>
    <t>21:0110:000575:0001:0001:00</t>
  </si>
  <si>
    <t>065B  :763097:00:------:--</t>
  </si>
  <si>
    <t>21:0975:001601</t>
  </si>
  <si>
    <t>21:0110:000576:0001:0001:01</t>
  </si>
  <si>
    <t>15.73</t>
  </si>
  <si>
    <t>065B  :763098:00:------:--</t>
  </si>
  <si>
    <t>21:0975:001602</t>
  </si>
  <si>
    <t>21:0110:000577</t>
  </si>
  <si>
    <t>21:0110:000577:0001:0001:00</t>
  </si>
  <si>
    <t>14.47</t>
  </si>
  <si>
    <t>065B  :763099:00:------:--</t>
  </si>
  <si>
    <t>21:0975:001603</t>
  </si>
  <si>
    <t>21:0110:000578</t>
  </si>
  <si>
    <t>21:0110:000578:0001:0001:00</t>
  </si>
  <si>
    <t>065B  :763100:00:------:--</t>
  </si>
  <si>
    <t>21:0975:001604</t>
  </si>
  <si>
    <t>21:0110:000579</t>
  </si>
  <si>
    <t>21:0110:000579:0001:0001:00</t>
  </si>
  <si>
    <t>18.86</t>
  </si>
  <si>
    <t>065B  :763101:80:763114:00</t>
  </si>
  <si>
    <t>21:0975:001605</t>
  </si>
  <si>
    <t>21:0110:000590</t>
  </si>
  <si>
    <t>21:0110:000590:0001:0001:02</t>
  </si>
  <si>
    <t>13.91</t>
  </si>
  <si>
    <t>065B  :763102:00:------:--</t>
  </si>
  <si>
    <t>21:0975:001606</t>
  </si>
  <si>
    <t>21:0110:000580</t>
  </si>
  <si>
    <t>21:0110:000580:0001:0001:00</t>
  </si>
  <si>
    <t>49.84</t>
  </si>
  <si>
    <t>065B  :763103:00:------:--</t>
  </si>
  <si>
    <t>21:0975:001607</t>
  </si>
  <si>
    <t>21:0110:000581</t>
  </si>
  <si>
    <t>21:0110:000581:0001:0001:00</t>
  </si>
  <si>
    <t>065B  :763104:00:------:--</t>
  </si>
  <si>
    <t>21:0975:001608</t>
  </si>
  <si>
    <t>21:0110:000582</t>
  </si>
  <si>
    <t>21:0110:000582:0001:0001:00</t>
  </si>
  <si>
    <t>065B  :763105:00:------:--</t>
  </si>
  <si>
    <t>21:0975:001609</t>
  </si>
  <si>
    <t>21:0110:000583</t>
  </si>
  <si>
    <t>21:0110:000583:0001:0001:00</t>
  </si>
  <si>
    <t>065B  :763106:00:------:--</t>
  </si>
  <si>
    <t>21:0975:001610</t>
  </si>
  <si>
    <t>21:0110:000584</t>
  </si>
  <si>
    <t>21:0110:000584:0001:0001:00</t>
  </si>
  <si>
    <t>529</t>
  </si>
  <si>
    <t>065B  :763107:10:------:--</t>
  </si>
  <si>
    <t>21:0975:001611</t>
  </si>
  <si>
    <t>21:0110:000585</t>
  </si>
  <si>
    <t>21:0110:000585:0001:0001:00</t>
  </si>
  <si>
    <t>61.2</t>
  </si>
  <si>
    <t>065B  :763108:20:763107:10</t>
  </si>
  <si>
    <t>21:0975:001612</t>
  </si>
  <si>
    <t>21:0110:000585:0002:0001:00</t>
  </si>
  <si>
    <t>15.38</t>
  </si>
  <si>
    <t>065B  :763109:00:------:--</t>
  </si>
  <si>
    <t>21:0975:001613</t>
  </si>
  <si>
    <t>21:0110:000586</t>
  </si>
  <si>
    <t>21:0110:000586:0001:0001:00</t>
  </si>
  <si>
    <t>065B  :763110:00:------:--</t>
  </si>
  <si>
    <t>21:0975:001614</t>
  </si>
  <si>
    <t>21:0110:000587</t>
  </si>
  <si>
    <t>21:0110:000587:0001:0001:00</t>
  </si>
  <si>
    <t>065B  :763111:00:------:--</t>
  </si>
  <si>
    <t>21:0975:001615</t>
  </si>
  <si>
    <t>21:0110:000588</t>
  </si>
  <si>
    <t>21:0110:000588:0001:0001:00</t>
  </si>
  <si>
    <t>065B  :763112:90:------:--</t>
  </si>
  <si>
    <t>21:0975:001616</t>
  </si>
  <si>
    <t>065B  :763113:00:------:--</t>
  </si>
  <si>
    <t>21:0975:001617</t>
  </si>
  <si>
    <t>21:0110:000589</t>
  </si>
  <si>
    <t>21:0110:000589:0001:0001:00</t>
  </si>
  <si>
    <t>065B  :763114:00:------:--</t>
  </si>
  <si>
    <t>21:0975:001618</t>
  </si>
  <si>
    <t>21:0110:000590:0001:0001:01</t>
  </si>
  <si>
    <t>065B  :763115:00:------:--</t>
  </si>
  <si>
    <t>21:0975:001619</t>
  </si>
  <si>
    <t>21:0110:000591</t>
  </si>
  <si>
    <t>21:0110:000591:0001:0001:00</t>
  </si>
  <si>
    <t>065B  :763116:00:------:--</t>
  </si>
  <si>
    <t>21:0975:001620</t>
  </si>
  <si>
    <t>21:0110:000592</t>
  </si>
  <si>
    <t>21:0110:000592:0001:0001:00</t>
  </si>
  <si>
    <t>13.82</t>
  </si>
  <si>
    <t>065B  :763117:00:------:--</t>
  </si>
  <si>
    <t>21:0975:001621</t>
  </si>
  <si>
    <t>21:0110:000593</t>
  </si>
  <si>
    <t>21:0110:000593:0001:0001:00</t>
  </si>
  <si>
    <t>19.7</t>
  </si>
  <si>
    <t>065B  :763118:00:------:--</t>
  </si>
  <si>
    <t>21:0975:001622</t>
  </si>
  <si>
    <t>21:0110:000594</t>
  </si>
  <si>
    <t>21:0110:000594:0001:0001:00</t>
  </si>
  <si>
    <t>14.31</t>
  </si>
  <si>
    <t>065B  :763119:00:------:--</t>
  </si>
  <si>
    <t>21:0975:001623</t>
  </si>
  <si>
    <t>21:0110:000595</t>
  </si>
  <si>
    <t>21:0110:000595:0001:0001:00</t>
  </si>
  <si>
    <t>14.08</t>
  </si>
  <si>
    <t>065B  :763120:00:------:--</t>
  </si>
  <si>
    <t>21:0975:001624</t>
  </si>
  <si>
    <t>21:0110:000596</t>
  </si>
  <si>
    <t>21:0110:000596:0001:0001:00</t>
  </si>
  <si>
    <t>065B  :763121:80:763134:00</t>
  </si>
  <si>
    <t>21:0975:001625</t>
  </si>
  <si>
    <t>21:0110:000607</t>
  </si>
  <si>
    <t>21:0110:000607:0001:0001:02</t>
  </si>
  <si>
    <t>065B  :763122:00:------:--</t>
  </si>
  <si>
    <t>21:0975:001626</t>
  </si>
  <si>
    <t>21:0110:000597</t>
  </si>
  <si>
    <t>21:0110:000597:0001:0001:00</t>
  </si>
  <si>
    <t>9.24</t>
  </si>
  <si>
    <t>065B  :763123:00:------:--</t>
  </si>
  <si>
    <t>21:0975:001627</t>
  </si>
  <si>
    <t>21:0110:000598</t>
  </si>
  <si>
    <t>21:0110:000598:0001:0001:00</t>
  </si>
  <si>
    <t>21.22</t>
  </si>
  <si>
    <t>065B  :763124:00:------:--</t>
  </si>
  <si>
    <t>21:0975:001628</t>
  </si>
  <si>
    <t>21:0110:000599</t>
  </si>
  <si>
    <t>21:0110:000599:0001:0001:00</t>
  </si>
  <si>
    <t>065B  :763125:00:------:--</t>
  </si>
  <si>
    <t>21:0975:001629</t>
  </si>
  <si>
    <t>21:0110:000600</t>
  </si>
  <si>
    <t>21:0110:000600:0001:0001:00</t>
  </si>
  <si>
    <t>065B  :763126:00:------:--</t>
  </si>
  <si>
    <t>21:0975:001630</t>
  </si>
  <si>
    <t>21:0110:000601</t>
  </si>
  <si>
    <t>21:0110:000601:0001:0001:00</t>
  </si>
  <si>
    <t>45.59</t>
  </si>
  <si>
    <t>065B  :763127:00:------:--</t>
  </si>
  <si>
    <t>21:0975:001631</t>
  </si>
  <si>
    <t>21:0110:000602</t>
  </si>
  <si>
    <t>21:0110:000602:0001:0001:00</t>
  </si>
  <si>
    <t>065B  :763128:10:------:--</t>
  </si>
  <si>
    <t>21:0975:001632</t>
  </si>
  <si>
    <t>21:0110:000603</t>
  </si>
  <si>
    <t>21:0110:000603:0001:0001:00</t>
  </si>
  <si>
    <t>065B  :763129:20:763128:10</t>
  </si>
  <si>
    <t>21:0975:001633</t>
  </si>
  <si>
    <t>21:0110:000603:0002:0001:00</t>
  </si>
  <si>
    <t>065B  :763130:00:------:--</t>
  </si>
  <si>
    <t>21:0975:001634</t>
  </si>
  <si>
    <t>21:0110:000604</t>
  </si>
  <si>
    <t>21:0110:000604:0001:0001:00</t>
  </si>
  <si>
    <t>065B  :763131:00:------:--</t>
  </si>
  <si>
    <t>21:0975:001635</t>
  </si>
  <si>
    <t>21:0110:000605</t>
  </si>
  <si>
    <t>21:0110:000605:0001:0001:00</t>
  </si>
  <si>
    <t>36.72</t>
  </si>
  <si>
    <t>065B  :763132:90:------:--</t>
  </si>
  <si>
    <t>21:0975:001636</t>
  </si>
  <si>
    <t>065B  :763133:00:------:--</t>
  </si>
  <si>
    <t>21:0975:001637</t>
  </si>
  <si>
    <t>21:0110:000606</t>
  </si>
  <si>
    <t>21:0110:000606:0001:0001:00</t>
  </si>
  <si>
    <t>065B  :763134:00:------:--</t>
  </si>
  <si>
    <t>21:0975:001638</t>
  </si>
  <si>
    <t>21:0110:000607:0001:0001:01</t>
  </si>
  <si>
    <t>065B  :763135:00:------:--</t>
  </si>
  <si>
    <t>21:0975:001639</t>
  </si>
  <si>
    <t>21:0110:000608</t>
  </si>
  <si>
    <t>21:0110:000608:0001:0001:00</t>
  </si>
  <si>
    <t>065B  :763136:00:------:--</t>
  </si>
  <si>
    <t>21:0975:001640</t>
  </si>
  <si>
    <t>21:0110:000609</t>
  </si>
  <si>
    <t>21:0110:000609:0001:0001:00</t>
  </si>
  <si>
    <t>065B  :763137:00:------:--</t>
  </si>
  <si>
    <t>21:0975:001641</t>
  </si>
  <si>
    <t>21:0110:000610</t>
  </si>
  <si>
    <t>21:0110:000610:0001:0001:00</t>
  </si>
  <si>
    <t>065B  :763138:00:------:--</t>
  </si>
  <si>
    <t>21:0975:001642</t>
  </si>
  <si>
    <t>21:0110:000611</t>
  </si>
  <si>
    <t>21:0110:000611:0001:0001:00</t>
  </si>
  <si>
    <t>065B  :763139:00:------:--</t>
  </si>
  <si>
    <t>21:0975:001643</t>
  </si>
  <si>
    <t>21:0110:000612</t>
  </si>
  <si>
    <t>21:0110:000612:0001:0001:00</t>
  </si>
  <si>
    <t>53.17</t>
  </si>
  <si>
    <t>065B  :763140:00:------:--</t>
  </si>
  <si>
    <t>21:0975:001644</t>
  </si>
  <si>
    <t>21:0110:000613</t>
  </si>
  <si>
    <t>21:0110:000613:0001:0001:00</t>
  </si>
  <si>
    <t>16.17</t>
  </si>
  <si>
    <t>065B  :763141:80:763158:00</t>
  </si>
  <si>
    <t>21:0975:001645</t>
  </si>
  <si>
    <t>21:0110:000628</t>
  </si>
  <si>
    <t>21:0110:000628:0001:0001:02</t>
  </si>
  <si>
    <t>48.6</t>
  </si>
  <si>
    <t>065B  :763142:00:------:--</t>
  </si>
  <si>
    <t>21:0975:001646</t>
  </si>
  <si>
    <t>21:0110:000614</t>
  </si>
  <si>
    <t>21:0110:000614:0001:0001:00</t>
  </si>
  <si>
    <t>065B  :763143:10:------:--</t>
  </si>
  <si>
    <t>21:0975:001647</t>
  </si>
  <si>
    <t>21:0110:000615</t>
  </si>
  <si>
    <t>21:0110:000615:0001:0001:00</t>
  </si>
  <si>
    <t>11.06</t>
  </si>
  <si>
    <t>065B  :763144:20:763143:10</t>
  </si>
  <si>
    <t>21:0975:001648</t>
  </si>
  <si>
    <t>21:0110:000615:0002:0001:00</t>
  </si>
  <si>
    <t>13.31</t>
  </si>
  <si>
    <t>065B  :763145:00:------:--</t>
  </si>
  <si>
    <t>21:0975:001649</t>
  </si>
  <si>
    <t>21:0110:000616</t>
  </si>
  <si>
    <t>21:0110:000616:0001:0001:00</t>
  </si>
  <si>
    <t>65.3</t>
  </si>
  <si>
    <t>38.83</t>
  </si>
  <si>
    <t>065B  :763146:90:------:--</t>
  </si>
  <si>
    <t>21:0975:001650</t>
  </si>
  <si>
    <t>22.02</t>
  </si>
  <si>
    <t>065B  :763147:00:------:--</t>
  </si>
  <si>
    <t>21:0975:001651</t>
  </si>
  <si>
    <t>21:0110:000617</t>
  </si>
  <si>
    <t>21:0110:000617:0001:0001:00</t>
  </si>
  <si>
    <t>41.4</t>
  </si>
  <si>
    <t>065B  :763148:00:------:--</t>
  </si>
  <si>
    <t>21:0975:001652</t>
  </si>
  <si>
    <t>21:0110:000618</t>
  </si>
  <si>
    <t>21:0110:000618:0001:0001:00</t>
  </si>
  <si>
    <t>065B  :763149:00:------:--</t>
  </si>
  <si>
    <t>21:0975:001653</t>
  </si>
  <si>
    <t>21:0110:000619</t>
  </si>
  <si>
    <t>21:0110:000619:0001:0001:00</t>
  </si>
  <si>
    <t>065B  :763150:00:------:--</t>
  </si>
  <si>
    <t>21:0975:001654</t>
  </si>
  <si>
    <t>21:0110:000620</t>
  </si>
  <si>
    <t>21:0110:000620:0001:0001:00</t>
  </si>
  <si>
    <t>12.98</t>
  </si>
  <si>
    <t>065B  :763151:00:------:--</t>
  </si>
  <si>
    <t>21:0975:001655</t>
  </si>
  <si>
    <t>21:0110:000621</t>
  </si>
  <si>
    <t>21:0110:000621:0001:0001:00</t>
  </si>
  <si>
    <t>0.16</t>
  </si>
  <si>
    <t>065B  :763152:00:------:--</t>
  </si>
  <si>
    <t>21:0975:001656</t>
  </si>
  <si>
    <t>21:0110:000622</t>
  </si>
  <si>
    <t>21:0110:000622:0001:0001:00</t>
  </si>
  <si>
    <t>64.1</t>
  </si>
  <si>
    <t>065B  :763153:00:------:--</t>
  </si>
  <si>
    <t>21:0975:001657</t>
  </si>
  <si>
    <t>21:0110:000623</t>
  </si>
  <si>
    <t>21:0110:000623:0001:0001:00</t>
  </si>
  <si>
    <t>065B  :763154:00:------:--</t>
  </si>
  <si>
    <t>21:0975:001658</t>
  </si>
  <si>
    <t>21:0110:000624</t>
  </si>
  <si>
    <t>21:0110:000624:0001:0001:00</t>
  </si>
  <si>
    <t>065B  :763155:00:------:--</t>
  </si>
  <si>
    <t>21:0975:001659</t>
  </si>
  <si>
    <t>21:0110:000625</t>
  </si>
  <si>
    <t>21:0110:000625:0001:0001:00</t>
  </si>
  <si>
    <t>37.47</t>
  </si>
  <si>
    <t>065B  :763156:00:------:--</t>
  </si>
  <si>
    <t>21:0975:001660</t>
  </si>
  <si>
    <t>21:0110:000626</t>
  </si>
  <si>
    <t>21:0110:000626:0001:0001:00</t>
  </si>
  <si>
    <t>21.97</t>
  </si>
  <si>
    <t>065B  :763157:00:------:--</t>
  </si>
  <si>
    <t>21:0975:001661</t>
  </si>
  <si>
    <t>21:0110:000627</t>
  </si>
  <si>
    <t>21:0110:000627:0001:0001:00</t>
  </si>
  <si>
    <t>065B  :763158:00:------:--</t>
  </si>
  <si>
    <t>21:0975:001662</t>
  </si>
  <si>
    <t>21:0110:000628:0001:0001:01</t>
  </si>
  <si>
    <t>48.1</t>
  </si>
  <si>
    <t>24.87</t>
  </si>
  <si>
    <t>065B  :763159:00:------:--</t>
  </si>
  <si>
    <t>21:0975:001663</t>
  </si>
  <si>
    <t>21:0110:000629</t>
  </si>
  <si>
    <t>21:0110:000629:0001:0001:00</t>
  </si>
  <si>
    <t>065B  :763160:00:------:--</t>
  </si>
  <si>
    <t>21:0975:001664</t>
  </si>
  <si>
    <t>21:0110:000630</t>
  </si>
  <si>
    <t>21:0110:000630:0001:0001:00</t>
  </si>
  <si>
    <t>54.8</t>
  </si>
  <si>
    <t>23.57</t>
  </si>
  <si>
    <t>065B  :763161:80:763162:00</t>
  </si>
  <si>
    <t>21:0975:001665</t>
  </si>
  <si>
    <t>21:0110:000631</t>
  </si>
  <si>
    <t>21:0110:000631:0001:0001:02</t>
  </si>
  <si>
    <t>8.53</t>
  </si>
  <si>
    <t>065B  :763162:00:------:--</t>
  </si>
  <si>
    <t>21:0975:001666</t>
  </si>
  <si>
    <t>21:0110:000631:0001:0001:01</t>
  </si>
  <si>
    <t>13.25</t>
  </si>
  <si>
    <t>065B  :763163:00:------:--</t>
  </si>
  <si>
    <t>21:0975:001667</t>
  </si>
  <si>
    <t>21:0110:000632</t>
  </si>
  <si>
    <t>21:0110:000632:0001:0001:00</t>
  </si>
  <si>
    <t>27.95</t>
  </si>
  <si>
    <t>065B  :763164:10:------:--</t>
  </si>
  <si>
    <t>21:0975:001668</t>
  </si>
  <si>
    <t>21:0110:000633</t>
  </si>
  <si>
    <t>21:0110:000633:0001:0001:00</t>
  </si>
  <si>
    <t>065B  :763165:20:763164:10</t>
  </si>
  <si>
    <t>21:0975:001669</t>
  </si>
  <si>
    <t>21:0110:000633:0002:0001:00</t>
  </si>
  <si>
    <t>35.77</t>
  </si>
  <si>
    <t>065B  :763166:90:------:--</t>
  </si>
  <si>
    <t>21:0975:001670</t>
  </si>
  <si>
    <t>065B  :763167:00:------:--</t>
  </si>
  <si>
    <t>21:0975:001671</t>
  </si>
  <si>
    <t>21:0110:000634</t>
  </si>
  <si>
    <t>21:0110:000634:0001:0001:00</t>
  </si>
  <si>
    <t>065B  :763168:00:------:--</t>
  </si>
  <si>
    <t>21:0975:001672</t>
  </si>
  <si>
    <t>21:0110:000635</t>
  </si>
  <si>
    <t>21:0110:000635:0001:0001:00</t>
  </si>
  <si>
    <t>065B  :763169:00:------:--</t>
  </si>
  <si>
    <t>21:0975:001673</t>
  </si>
  <si>
    <t>21:0110:000636</t>
  </si>
  <si>
    <t>21:0110:000636:0001:0001:00</t>
  </si>
  <si>
    <t>67.7</t>
  </si>
  <si>
    <t>47.6</t>
  </si>
  <si>
    <t>30.43</t>
  </si>
  <si>
    <t>065B  :763170:00:------:--</t>
  </si>
  <si>
    <t>21:0975:001674</t>
  </si>
  <si>
    <t>21:0110:000637</t>
  </si>
  <si>
    <t>21:0110:000637:0001:0001:00</t>
  </si>
  <si>
    <t>065B  :763171:00:------:--</t>
  </si>
  <si>
    <t>21:0975:001675</t>
  </si>
  <si>
    <t>21:0110:000638</t>
  </si>
  <si>
    <t>21:0110:000638:0001:0001:00</t>
  </si>
  <si>
    <t>71.9</t>
  </si>
  <si>
    <t>25.17</t>
  </si>
  <si>
    <t>065B  :763172:00:------:--</t>
  </si>
  <si>
    <t>21:0975:001676</t>
  </si>
  <si>
    <t>21:0110:000639</t>
  </si>
  <si>
    <t>21:0110:000639:0001:0001:00</t>
  </si>
  <si>
    <t>065B  :763173:00:------:--</t>
  </si>
  <si>
    <t>21:0975:001677</t>
  </si>
  <si>
    <t>21:0110:000640</t>
  </si>
  <si>
    <t>21:0110:000640:0001:0001:00</t>
  </si>
  <si>
    <t>065B  :763174:00:------:--</t>
  </si>
  <si>
    <t>21:0975:001678</t>
  </si>
  <si>
    <t>21:0110:000641</t>
  </si>
  <si>
    <t>21:0110:000641:0001:0001:00</t>
  </si>
  <si>
    <t>065B  :763175:00:------:--</t>
  </si>
  <si>
    <t>21:0975:001679</t>
  </si>
  <si>
    <t>21:0110:000642</t>
  </si>
  <si>
    <t>21:0110:000642:0001:0001:00</t>
  </si>
  <si>
    <t>76.5</t>
  </si>
  <si>
    <t>065B  :763176:00:------:--</t>
  </si>
  <si>
    <t>21:0975:001680</t>
  </si>
  <si>
    <t>21:0110:000643</t>
  </si>
  <si>
    <t>21:0110:000643:0001:0001:00</t>
  </si>
  <si>
    <t>065B  :763177:00:------:--</t>
  </si>
  <si>
    <t>21:0975:001681</t>
  </si>
  <si>
    <t>21:0110:000644</t>
  </si>
  <si>
    <t>21:0110:000644:0001:0001:00</t>
  </si>
  <si>
    <t>065B  :763178:00:------:--</t>
  </si>
  <si>
    <t>21:0975:001682</t>
  </si>
  <si>
    <t>21:0110:000645</t>
  </si>
  <si>
    <t>21:0110:000645:0001:0001:00</t>
  </si>
  <si>
    <t>065B  :763179:00:------:--</t>
  </si>
  <si>
    <t>21:0975:001683</t>
  </si>
  <si>
    <t>21:0110:000646</t>
  </si>
  <si>
    <t>21:0110:000646:0001:0001:00</t>
  </si>
  <si>
    <t>25.53</t>
  </si>
  <si>
    <t>065B  :763180:00:------:--</t>
  </si>
  <si>
    <t>21:0975:001684</t>
  </si>
  <si>
    <t>21:0110:000647</t>
  </si>
  <si>
    <t>21:0110:000647:0001:0001:00</t>
  </si>
  <si>
    <t>065B  :763181:80:763190:00</t>
  </si>
  <si>
    <t>21:0975:001685</t>
  </si>
  <si>
    <t>21:0110:000655</t>
  </si>
  <si>
    <t>21:0110:000655:0001:0001:02</t>
  </si>
  <si>
    <t>065B  :763182:10:------:--</t>
  </si>
  <si>
    <t>21:0975:001686</t>
  </si>
  <si>
    <t>21:0110:000648</t>
  </si>
  <si>
    <t>21:0110:000648:0001:0001:00</t>
  </si>
  <si>
    <t>18.13</t>
  </si>
  <si>
    <t>065B  :763183:20:763182:10</t>
  </si>
  <si>
    <t>21:0975:001687</t>
  </si>
  <si>
    <t>21:0110:000648:0002:0001:00</t>
  </si>
  <si>
    <t>18.88</t>
  </si>
  <si>
    <t>065B  :763184:00:------:--</t>
  </si>
  <si>
    <t>21:0975:001688</t>
  </si>
  <si>
    <t>21:0110:000649</t>
  </si>
  <si>
    <t>21:0110:000649:0001:0001:00</t>
  </si>
  <si>
    <t>30.45</t>
  </si>
  <si>
    <t>065B  :763185:00:------:--</t>
  </si>
  <si>
    <t>21:0975:001689</t>
  </si>
  <si>
    <t>21:0110:000650</t>
  </si>
  <si>
    <t>21:0110:000650:0001:0001:00</t>
  </si>
  <si>
    <t>065B  :763186:00:------:--</t>
  </si>
  <si>
    <t>21:0975:001690</t>
  </si>
  <si>
    <t>21:0110:000651</t>
  </si>
  <si>
    <t>21:0110:000651:0001:0001:00</t>
  </si>
  <si>
    <t>065B  :763187:00:------:--</t>
  </si>
  <si>
    <t>21:0975:001691</t>
  </si>
  <si>
    <t>21:0110:000652</t>
  </si>
  <si>
    <t>21:0110:000652:0001:0001:00</t>
  </si>
  <si>
    <t>38.61</t>
  </si>
  <si>
    <t>065B  :763188:00:------:--</t>
  </si>
  <si>
    <t>21:0975:001692</t>
  </si>
  <si>
    <t>21:0110:000653</t>
  </si>
  <si>
    <t>21:0110:000653:0001:0001:00</t>
  </si>
  <si>
    <t>065B  :763189:00:------:--</t>
  </si>
  <si>
    <t>21:0975:001693</t>
  </si>
  <si>
    <t>21:0110:000654</t>
  </si>
  <si>
    <t>21:0110:000654:0001:0001:00</t>
  </si>
  <si>
    <t>065B  :763190:00:------:--</t>
  </si>
  <si>
    <t>21:0975:001694</t>
  </si>
  <si>
    <t>21:0110:000655:0001:0001:01</t>
  </si>
  <si>
    <t>13.23</t>
  </si>
  <si>
    <t>065B  :763191:00:------:--</t>
  </si>
  <si>
    <t>21:0975:001695</t>
  </si>
  <si>
    <t>21:0110:000656</t>
  </si>
  <si>
    <t>21:0110:000656:0001:0001:00</t>
  </si>
  <si>
    <t>065B  :763192:00:------:--</t>
  </si>
  <si>
    <t>21:0975:001696</t>
  </si>
  <si>
    <t>21:0110:000657</t>
  </si>
  <si>
    <t>21:0110:000657:0001:0001:00</t>
  </si>
  <si>
    <t>065B  :763193:00:------:--</t>
  </si>
  <si>
    <t>21:0975:001697</t>
  </si>
  <si>
    <t>21:0110:000658</t>
  </si>
  <si>
    <t>21:0110:000658:0001:0001:00</t>
  </si>
  <si>
    <t>065B  :763194:00:------:--</t>
  </si>
  <si>
    <t>21:0975:001698</t>
  </si>
  <si>
    <t>21:0110:000659</t>
  </si>
  <si>
    <t>21:0110:000659:0001:0001:00</t>
  </si>
  <si>
    <t>065B  :763195:90:------:--</t>
  </si>
  <si>
    <t>21:0975:001699</t>
  </si>
  <si>
    <t>065B  :763196:00:------:--</t>
  </si>
  <si>
    <t>21:0975:001700</t>
  </si>
  <si>
    <t>21:0110:000660</t>
  </si>
  <si>
    <t>21:0110:000660:0001:0001:00</t>
  </si>
  <si>
    <t>065B  :763197:00:------:--</t>
  </si>
  <si>
    <t>21:0975:001701</t>
  </si>
  <si>
    <t>21:0110:000661</t>
  </si>
  <si>
    <t>21:0110:000661:0001:0001:00</t>
  </si>
  <si>
    <t>155</t>
  </si>
  <si>
    <t>29.79</t>
  </si>
  <si>
    <t>065B  :763198:00:------:--</t>
  </si>
  <si>
    <t>21:0975:001702</t>
  </si>
  <si>
    <t>21:0110:000662</t>
  </si>
  <si>
    <t>21:0110:000662:0001:0001:00</t>
  </si>
  <si>
    <t>40.66</t>
  </si>
  <si>
    <t>065B  :763199:00:------:--</t>
  </si>
  <si>
    <t>21:0975:001703</t>
  </si>
  <si>
    <t>21:0110:000663</t>
  </si>
  <si>
    <t>21:0110:000663:0001:0001:00</t>
  </si>
  <si>
    <t>42.49</t>
  </si>
  <si>
    <t>065B  :763200:00:------:--</t>
  </si>
  <si>
    <t>21:0975:001704</t>
  </si>
  <si>
    <t>21:0110:000664</t>
  </si>
  <si>
    <t>21:0110:000664:0001:0001:00</t>
  </si>
  <si>
    <t>065B  :763201:80:763203:00</t>
  </si>
  <si>
    <t>21:0975:001705</t>
  </si>
  <si>
    <t>21:0110:000666</t>
  </si>
  <si>
    <t>21:0110:000666:0001:0001:02</t>
  </si>
  <si>
    <t>065B  :763202:00:------:--</t>
  </si>
  <si>
    <t>21:0975:001706</t>
  </si>
  <si>
    <t>21:0110:000665</t>
  </si>
  <si>
    <t>21:0110:000665:0001:0001:00</t>
  </si>
  <si>
    <t>29.12</t>
  </si>
  <si>
    <t>065B  :763203:00:------:--</t>
  </si>
  <si>
    <t>21:0975:001707</t>
  </si>
  <si>
    <t>21:0110:000666:0001:0001:01</t>
  </si>
  <si>
    <t>13.93</t>
  </si>
  <si>
    <t>065B  :763204:10:------:--</t>
  </si>
  <si>
    <t>21:0975:001708</t>
  </si>
  <si>
    <t>21:0110:000667</t>
  </si>
  <si>
    <t>21:0110:000667:0001:0001:00</t>
  </si>
  <si>
    <t>15.05</t>
  </si>
  <si>
    <t>065B  :763205:20:763204:10</t>
  </si>
  <si>
    <t>21:0975:001709</t>
  </si>
  <si>
    <t>21:0110:000667:0002:0001:00</t>
  </si>
  <si>
    <t>19.29</t>
  </si>
  <si>
    <t>065B  :763206:00:------:--</t>
  </si>
  <si>
    <t>21:0975:001710</t>
  </si>
  <si>
    <t>21:0110:000668</t>
  </si>
  <si>
    <t>21:0110:000668:0001:0001:00</t>
  </si>
  <si>
    <t>35.1</t>
  </si>
  <si>
    <t>065B  :763207:00:------:--</t>
  </si>
  <si>
    <t>21:0975:001711</t>
  </si>
  <si>
    <t>21:0110:000669</t>
  </si>
  <si>
    <t>21:0110:000669:0001:0001:00</t>
  </si>
  <si>
    <t>49.83</t>
  </si>
  <si>
    <t>065B  :763208:90:------:--</t>
  </si>
  <si>
    <t>21:0975:001712</t>
  </si>
  <si>
    <t>18.08</t>
  </si>
  <si>
    <t>065B  :763209:00:------:--</t>
  </si>
  <si>
    <t>21:0975:001713</t>
  </si>
  <si>
    <t>21:0110:000670</t>
  </si>
  <si>
    <t>21:0110:000670:0001:0001:00</t>
  </si>
  <si>
    <t>40.24</t>
  </si>
  <si>
    <t>065B  :763210:00:------:--</t>
  </si>
  <si>
    <t>21:0975:001714</t>
  </si>
  <si>
    <t>21:0110:000671</t>
  </si>
  <si>
    <t>21:0110:000671:0001:0001:00</t>
  </si>
  <si>
    <t>52.91</t>
  </si>
  <si>
    <t>065B  :763211:00:------:--</t>
  </si>
  <si>
    <t>21:0975:001715</t>
  </si>
  <si>
    <t>21:0110:000672</t>
  </si>
  <si>
    <t>21:0110:000672:0001:0001:00</t>
  </si>
  <si>
    <t>065B  :763212:00:------:--</t>
  </si>
  <si>
    <t>21:0975:001716</t>
  </si>
  <si>
    <t>21:0110:000673</t>
  </si>
  <si>
    <t>21:0110:000673:0001:0001:00</t>
  </si>
  <si>
    <t>065B  :763213:00:------:--</t>
  </si>
  <si>
    <t>21:0975:001717</t>
  </si>
  <si>
    <t>21:0110:000674</t>
  </si>
  <si>
    <t>21:0110:000674:0001:0001:00</t>
  </si>
  <si>
    <t>206</t>
  </si>
  <si>
    <t>56.9</t>
  </si>
  <si>
    <t>15.83</t>
  </si>
  <si>
    <t>065B  :763214:00:------:--</t>
  </si>
  <si>
    <t>21:0975:001718</t>
  </si>
  <si>
    <t>21:0110:000675</t>
  </si>
  <si>
    <t>21:0110:000675:0001:0001:00</t>
  </si>
  <si>
    <t>517</t>
  </si>
  <si>
    <t>62.6</t>
  </si>
  <si>
    <t>065B  :763215:00:------:--</t>
  </si>
  <si>
    <t>21:0975:001719</t>
  </si>
  <si>
    <t>21:0110:000676</t>
  </si>
  <si>
    <t>21:0110:000676:0001:0001:00</t>
  </si>
  <si>
    <t>065B  :763216:00:------:--</t>
  </si>
  <si>
    <t>21:0975:001720</t>
  </si>
  <si>
    <t>21:0110:000677</t>
  </si>
  <si>
    <t>21:0110:000677:0001:0001:00</t>
  </si>
  <si>
    <t>065B  :763217:00:------:--</t>
  </si>
  <si>
    <t>21:0975:001721</t>
  </si>
  <si>
    <t>21:0110:000678</t>
  </si>
  <si>
    <t>21:0110:000678:0001:0001:00</t>
  </si>
  <si>
    <t>065B  :763218:00:------:--</t>
  </si>
  <si>
    <t>21:0975:001722</t>
  </si>
  <si>
    <t>21:0110:000679</t>
  </si>
  <si>
    <t>21:0110:000679:0001:0001:00</t>
  </si>
  <si>
    <t>065B  :763219:00:------:--</t>
  </si>
  <si>
    <t>21:0975:001723</t>
  </si>
  <si>
    <t>21:0110:000680</t>
  </si>
  <si>
    <t>21:0110:000680:0001:0001:00</t>
  </si>
  <si>
    <t>15.18</t>
  </si>
  <si>
    <t>065B  :763220:00:------:--</t>
  </si>
  <si>
    <t>21:0975:001724</t>
  </si>
  <si>
    <t>21:0110:000681</t>
  </si>
  <si>
    <t>21:0110:000681:0001:0001:00</t>
  </si>
  <si>
    <t>065B  :763221:80:763229:00</t>
  </si>
  <si>
    <t>21:0975:001725</t>
  </si>
  <si>
    <t>21:0110:000688</t>
  </si>
  <si>
    <t>21:0110:000688:0001:0001:02</t>
  </si>
  <si>
    <t>13.3</t>
  </si>
  <si>
    <t>7.48</t>
  </si>
  <si>
    <t>065B  :763222:00:------:--</t>
  </si>
  <si>
    <t>21:0975:001726</t>
  </si>
  <si>
    <t>21:0110:000682</t>
  </si>
  <si>
    <t>21:0110:000682:0001:0001:00</t>
  </si>
  <si>
    <t>065B  :763223:10:------:--</t>
  </si>
  <si>
    <t>21:0975:001727</t>
  </si>
  <si>
    <t>21:0110:000683</t>
  </si>
  <si>
    <t>21:0110:000683:0001:0001:00</t>
  </si>
  <si>
    <t>065B  :763224:20:763223:10</t>
  </si>
  <si>
    <t>21:0975:001728</t>
  </si>
  <si>
    <t>21:0110:000683:0002:0001:00</t>
  </si>
  <si>
    <t>065B  :763225:00:------:--</t>
  </si>
  <si>
    <t>21:0975:001729</t>
  </si>
  <si>
    <t>21:0110:000684</t>
  </si>
  <si>
    <t>21:0110:000684:0001:0001:00</t>
  </si>
  <si>
    <t>15.11</t>
  </si>
  <si>
    <t>065B  :763226:00:------:--</t>
  </si>
  <si>
    <t>21:0975:001730</t>
  </si>
  <si>
    <t>21:0110:000685</t>
  </si>
  <si>
    <t>21:0110:000685:0001:0001:00</t>
  </si>
  <si>
    <t>065B  :763227:00:------:--</t>
  </si>
  <si>
    <t>21:0975:001731</t>
  </si>
  <si>
    <t>21:0110:000686</t>
  </si>
  <si>
    <t>21:0110:000686:0001:0001:00</t>
  </si>
  <si>
    <t>065B  :763228:00:------:--</t>
  </si>
  <si>
    <t>21:0975:001732</t>
  </si>
  <si>
    <t>21:0110:000687</t>
  </si>
  <si>
    <t>21:0110:000687:0001:0001:00</t>
  </si>
  <si>
    <t>54.4</t>
  </si>
  <si>
    <t>065B  :763229:00:------:--</t>
  </si>
  <si>
    <t>21:0975:001733</t>
  </si>
  <si>
    <t>21:0110:000688:0001:0001:01</t>
  </si>
  <si>
    <t>49.7</t>
  </si>
  <si>
    <t>11.01</t>
  </si>
  <si>
    <t>065B  :763230:90:------:--</t>
  </si>
  <si>
    <t>21:0975:001734</t>
  </si>
  <si>
    <t>065B  :763231:00:------:--</t>
  </si>
  <si>
    <t>21:0975:001735</t>
  </si>
  <si>
    <t>21:0110:000689</t>
  </si>
  <si>
    <t>21:0110:000689:0001:0001:00</t>
  </si>
  <si>
    <t>20.68</t>
  </si>
  <si>
    <t>065B  :763232:00:------:--</t>
  </si>
  <si>
    <t>21:0975:001736</t>
  </si>
  <si>
    <t>21:0110:000690</t>
  </si>
  <si>
    <t>21:0110:000690:0001:0001:00</t>
  </si>
  <si>
    <t>065B  :763233:00:------:--</t>
  </si>
  <si>
    <t>21:0975:001737</t>
  </si>
  <si>
    <t>21:0110:000691</t>
  </si>
  <si>
    <t>21:0110:000691:0001:0001:00</t>
  </si>
  <si>
    <t>065B  :763234:00:------:--</t>
  </si>
  <si>
    <t>21:0975:001738</t>
  </si>
  <si>
    <t>21:0110:000692</t>
  </si>
  <si>
    <t>21:0110:000692:0001:0001:00</t>
  </si>
  <si>
    <t>065B  :763235:00:------:--</t>
  </si>
  <si>
    <t>21:0975:001739</t>
  </si>
  <si>
    <t>21:0110:000693</t>
  </si>
  <si>
    <t>21:0110:000693:0001:0001:00</t>
  </si>
  <si>
    <t>30.62</t>
  </si>
  <si>
    <t>065B  :763236:00:------:--</t>
  </si>
  <si>
    <t>21:0975:001740</t>
  </si>
  <si>
    <t>21:0110:000694</t>
  </si>
  <si>
    <t>21:0110:000694:0001:0001:00</t>
  </si>
  <si>
    <t>065B  :763237:00:------:--</t>
  </si>
  <si>
    <t>21:0975:001741</t>
  </si>
  <si>
    <t>21:0110:000695</t>
  </si>
  <si>
    <t>21:0110:000695:0001:0001:00</t>
  </si>
  <si>
    <t>22.53</t>
  </si>
  <si>
    <t>065B  :763238:00:------:--</t>
  </si>
  <si>
    <t>21:0975:001742</t>
  </si>
  <si>
    <t>21:0110:000696</t>
  </si>
  <si>
    <t>21:0110:000696:0001:0001:00</t>
  </si>
  <si>
    <t>065B  :763239:00:------:--</t>
  </si>
  <si>
    <t>21:0975:001743</t>
  </si>
  <si>
    <t>21:0110:000697</t>
  </si>
  <si>
    <t>21:0110:000697:0001:0001:00</t>
  </si>
  <si>
    <t>065B  :763240:00:------:--</t>
  </si>
  <si>
    <t>21:0975:001744</t>
  </si>
  <si>
    <t>21:0110:000698</t>
  </si>
  <si>
    <t>21:0110:000698:0001:0001:00</t>
  </si>
  <si>
    <t>22.83</t>
  </si>
  <si>
    <t>065B  :763241:80:763260:00</t>
  </si>
  <si>
    <t>21:0975:001745</t>
  </si>
  <si>
    <t>21:0110:000715</t>
  </si>
  <si>
    <t>21:0110:000715:0001:0001:02</t>
  </si>
  <si>
    <t>9.77</t>
  </si>
  <si>
    <t>065B  :763242:00:------:--</t>
  </si>
  <si>
    <t>21:0975:001746</t>
  </si>
  <si>
    <t>21:0110:000699</t>
  </si>
  <si>
    <t>21:0110:000699:0001:0001:00</t>
  </si>
  <si>
    <t>18.23</t>
  </si>
  <si>
    <t>065B  :763243:00:------:--</t>
  </si>
  <si>
    <t>21:0975:001747</t>
  </si>
  <si>
    <t>21:0110:000700</t>
  </si>
  <si>
    <t>21:0110:000700:0001:0001:00</t>
  </si>
  <si>
    <t>065B  :763244:10:------:--</t>
  </si>
  <si>
    <t>21:0975:001748</t>
  </si>
  <si>
    <t>21:0110:000701</t>
  </si>
  <si>
    <t>21:0110:000701:0001:0001:00</t>
  </si>
  <si>
    <t>065B  :763245:20:763244:10</t>
  </si>
  <si>
    <t>21:0975:001749</t>
  </si>
  <si>
    <t>21:0110:000701:0002:0001:00</t>
  </si>
  <si>
    <t>065B  :763246:00:------:--</t>
  </si>
  <si>
    <t>21:0975:001750</t>
  </si>
  <si>
    <t>21:0110:000702</t>
  </si>
  <si>
    <t>21:0110:000702:0001:0001:00</t>
  </si>
  <si>
    <t>17.74</t>
  </si>
  <si>
    <t>065B  :763247:00:------:--</t>
  </si>
  <si>
    <t>21:0975:001751</t>
  </si>
  <si>
    <t>21:0110:000703</t>
  </si>
  <si>
    <t>21:0110:000703:0001:0001:00</t>
  </si>
  <si>
    <t>065B  :763248:00:------:--</t>
  </si>
  <si>
    <t>21:0975:001752</t>
  </si>
  <si>
    <t>21:0110:000704</t>
  </si>
  <si>
    <t>21:0110:000704:0001:0001:00</t>
  </si>
  <si>
    <t>84.4</t>
  </si>
  <si>
    <t>065B  :763249:00:------:--</t>
  </si>
  <si>
    <t>21:0975:001753</t>
  </si>
  <si>
    <t>21:0110:000705</t>
  </si>
  <si>
    <t>21:0110:000705:0001:0001:00</t>
  </si>
  <si>
    <t>065B  :763250:00:------:--</t>
  </si>
  <si>
    <t>21:0975:001754</t>
  </si>
  <si>
    <t>21:0110:000706</t>
  </si>
  <si>
    <t>21:0110:000706:0001:0001:00</t>
  </si>
  <si>
    <t>76.8</t>
  </si>
  <si>
    <t>065B  :763251:00:------:--</t>
  </si>
  <si>
    <t>21:0975:001755</t>
  </si>
  <si>
    <t>21:0110:000707</t>
  </si>
  <si>
    <t>21:0110:000707:0001:0001:00</t>
  </si>
  <si>
    <t>065B  :763252:00:------:--</t>
  </si>
  <si>
    <t>21:0975:001756</t>
  </si>
  <si>
    <t>21:0110:000708</t>
  </si>
  <si>
    <t>21:0110:000708:0001:0001:00</t>
  </si>
  <si>
    <t>065B  :763253:00:------:--</t>
  </si>
  <si>
    <t>21:0975:001757</t>
  </si>
  <si>
    <t>21:0110:000709</t>
  </si>
  <si>
    <t>21:0110:000709:0001:0001:00</t>
  </si>
  <si>
    <t>065B  :763254:00:------:--</t>
  </si>
  <si>
    <t>21:0975:001758</t>
  </si>
  <si>
    <t>21:0110:000710</t>
  </si>
  <si>
    <t>21:0110:000710:0001:0001:00</t>
  </si>
  <si>
    <t>227</t>
  </si>
  <si>
    <t>&lt;8.6</t>
  </si>
  <si>
    <t>&lt;49</t>
  </si>
  <si>
    <t>065B  :763255:00:------:--</t>
  </si>
  <si>
    <t>21:0975:001759</t>
  </si>
  <si>
    <t>21:0110:000711</t>
  </si>
  <si>
    <t>21:0110:000711:0001:0001:00</t>
  </si>
  <si>
    <t>065B  :763256:00:------:--</t>
  </si>
  <si>
    <t>21:0975:001760</t>
  </si>
  <si>
    <t>21:0110:000712</t>
  </si>
  <si>
    <t>21:0110:000712:0001:0001:00</t>
  </si>
  <si>
    <t>47.39</t>
  </si>
  <si>
    <t>065B  :763257:00:------:--</t>
  </si>
  <si>
    <t>21:0975:001761</t>
  </si>
  <si>
    <t>21:0110:000713</t>
  </si>
  <si>
    <t>21:0110:000713:0001:0001:00</t>
  </si>
  <si>
    <t>065B  :763258:00:------:--</t>
  </si>
  <si>
    <t>21:0975:001762</t>
  </si>
  <si>
    <t>21:0110:000714</t>
  </si>
  <si>
    <t>21:0110:000714:0001:0001:00</t>
  </si>
  <si>
    <t>29.84</t>
  </si>
  <si>
    <t>065B  :763259:90:------:--</t>
  </si>
  <si>
    <t>21:0975:001763</t>
  </si>
  <si>
    <t>065B  :763260:00:------:--</t>
  </si>
  <si>
    <t>21:0975:001764</t>
  </si>
  <si>
    <t>21:0110:000715:0001:0001:01</t>
  </si>
  <si>
    <t>065B  :763261:80:763269:00</t>
  </si>
  <si>
    <t>21:0975:001765</t>
  </si>
  <si>
    <t>21:0110:000722</t>
  </si>
  <si>
    <t>21:0110:000722:0001:0001:02</t>
  </si>
  <si>
    <t>065B  :763262:00:------:--</t>
  </si>
  <si>
    <t>21:0975:001766</t>
  </si>
  <si>
    <t>21:0110:000716</t>
  </si>
  <si>
    <t>21:0110:000716:0001:0001:00</t>
  </si>
  <si>
    <t>957</t>
  </si>
  <si>
    <t>495</t>
  </si>
  <si>
    <t>79.2</t>
  </si>
  <si>
    <t>065B  :763263:00:------:--</t>
  </si>
  <si>
    <t>21:0975:001767</t>
  </si>
  <si>
    <t>21:0110:000717</t>
  </si>
  <si>
    <t>21:0110:000717:0001:0001:00</t>
  </si>
  <si>
    <t>24.33</t>
  </si>
  <si>
    <t>065B  :763264:00:------:--</t>
  </si>
  <si>
    <t>21:0975:001768</t>
  </si>
  <si>
    <t>21:0110:000718</t>
  </si>
  <si>
    <t>21:0110:000718:0001:0001:00</t>
  </si>
  <si>
    <t>065B  :763265:00:------:--</t>
  </si>
  <si>
    <t>21:0975:001769</t>
  </si>
  <si>
    <t>21:0110:000719</t>
  </si>
  <si>
    <t>21:0110:000719:0001:0001:00</t>
  </si>
  <si>
    <t>065B  :763266:00:------:--</t>
  </si>
  <si>
    <t>21:0975:001770</t>
  </si>
  <si>
    <t>21:0110:000720</t>
  </si>
  <si>
    <t>21:0110:000720:0001:0001:00</t>
  </si>
  <si>
    <t>60.6</t>
  </si>
  <si>
    <t>065B  :763267:10:------:--</t>
  </si>
  <si>
    <t>21:0975:001771</t>
  </si>
  <si>
    <t>21:0110:000721</t>
  </si>
  <si>
    <t>21:0110:000721:0001:0001:00</t>
  </si>
  <si>
    <t>33.12</t>
  </si>
  <si>
    <t>065B  :763268:20:763267:10</t>
  </si>
  <si>
    <t>21:0975:001772</t>
  </si>
  <si>
    <t>21:0110:000721:0002:0001:00</t>
  </si>
  <si>
    <t>69.1</t>
  </si>
  <si>
    <t>065B  :763269:00:------:--</t>
  </si>
  <si>
    <t>21:0975:001773</t>
  </si>
  <si>
    <t>21:0110:000722:0001:0001:01</t>
  </si>
  <si>
    <t>065B  :763270:00:------:--</t>
  </si>
  <si>
    <t>21:0975:001774</t>
  </si>
  <si>
    <t>21:0110:000723</t>
  </si>
  <si>
    <t>21:0110:000723:0001:0001:00</t>
  </si>
  <si>
    <t>631</t>
  </si>
  <si>
    <t>99.2</t>
  </si>
  <si>
    <t>25.28</t>
  </si>
  <si>
    <t>065B  :763271:00:------:--</t>
  </si>
  <si>
    <t>21:0975:001775</t>
  </si>
  <si>
    <t>21:0110:000724</t>
  </si>
  <si>
    <t>21:0110:000724:0001:0001:00</t>
  </si>
  <si>
    <t>065B  :763272:00:------:--</t>
  </si>
  <si>
    <t>21:0975:001776</t>
  </si>
  <si>
    <t>21:0110:000725</t>
  </si>
  <si>
    <t>21:0110:000725:0001:0001:00</t>
  </si>
  <si>
    <t>51.9</t>
  </si>
  <si>
    <t>928</t>
  </si>
  <si>
    <t>555</t>
  </si>
  <si>
    <t>&lt;8.8</t>
  </si>
  <si>
    <t>64.6</t>
  </si>
  <si>
    <t>&lt;260</t>
  </si>
  <si>
    <t>&lt;57</t>
  </si>
  <si>
    <t>408</t>
  </si>
  <si>
    <t>065B  :763273:00:------:--</t>
  </si>
  <si>
    <t>21:0975:001777</t>
  </si>
  <si>
    <t>21:0110:000726</t>
  </si>
  <si>
    <t>21:0110:000726:0001:0001:00</t>
  </si>
  <si>
    <t>065B  :763274:00:------:--</t>
  </si>
  <si>
    <t>21:0975:001778</t>
  </si>
  <si>
    <t>21:0110:000727</t>
  </si>
  <si>
    <t>21:0110:000727:0001:0001:00</t>
  </si>
  <si>
    <t>065B  :763275:90:------:--</t>
  </si>
  <si>
    <t>21:0975:001779</t>
  </si>
  <si>
    <t>16.08</t>
  </si>
  <si>
    <t>065B  :763276:00:------:--</t>
  </si>
  <si>
    <t>21:0975:001780</t>
  </si>
  <si>
    <t>21:0110:000728</t>
  </si>
  <si>
    <t>21:0110:000728:0001:0001:00</t>
  </si>
  <si>
    <t>065B  :763277:00:------:--</t>
  </si>
  <si>
    <t>21:0975:001781</t>
  </si>
  <si>
    <t>21:0110:000729</t>
  </si>
  <si>
    <t>21:0110:000729:0001:0001:00</t>
  </si>
  <si>
    <t>065B  :763278:00:------:--</t>
  </si>
  <si>
    <t>21:0975:001782</t>
  </si>
  <si>
    <t>21:0110:000730</t>
  </si>
  <si>
    <t>21:0110:000730:0001:0001:00</t>
  </si>
  <si>
    <t>065B  :763279:00:------:--</t>
  </si>
  <si>
    <t>21:0975:001783</t>
  </si>
  <si>
    <t>21:0110:000731</t>
  </si>
  <si>
    <t>21:0110:000731:0001:0001:00</t>
  </si>
  <si>
    <t>699</t>
  </si>
  <si>
    <t>366</t>
  </si>
  <si>
    <t>56.2</t>
  </si>
  <si>
    <t>135</t>
  </si>
  <si>
    <t>065B  :763280:00:------:--</t>
  </si>
  <si>
    <t>21:0975:001784</t>
  </si>
  <si>
    <t>21:0110:000732</t>
  </si>
  <si>
    <t>21:0110:000732:0001:0001:00</t>
  </si>
  <si>
    <t>52.2</t>
  </si>
  <si>
    <t>065B  :763281:80:763290:00</t>
  </si>
  <si>
    <t>21:0975:001785</t>
  </si>
  <si>
    <t>21:0110:000739</t>
  </si>
  <si>
    <t>21:0110:000739:0001:0001:02</t>
  </si>
  <si>
    <t>79.1</t>
  </si>
  <si>
    <t>065B  :763282:00:------:--</t>
  </si>
  <si>
    <t>21:0975:001786</t>
  </si>
  <si>
    <t>21:0110:000733</t>
  </si>
  <si>
    <t>21:0110:000733:0001:0001:00</t>
  </si>
  <si>
    <t>065B  :763283:10:------:--</t>
  </si>
  <si>
    <t>21:0975:001787</t>
  </si>
  <si>
    <t>21:0110:000734</t>
  </si>
  <si>
    <t>21:0110:000734:0001:0001:00</t>
  </si>
  <si>
    <t>79.4</t>
  </si>
  <si>
    <t>065B  :763284:20:763283:10</t>
  </si>
  <si>
    <t>21:0975:001788</t>
  </si>
  <si>
    <t>21:0110:000734:0002:0001:00</t>
  </si>
  <si>
    <t>74.8</t>
  </si>
  <si>
    <t>065B  :763285:00:------:--</t>
  </si>
  <si>
    <t>21:0975:001789</t>
  </si>
  <si>
    <t>21:0110:000735</t>
  </si>
  <si>
    <t>21:0110:000735:0001:0001:00</t>
  </si>
  <si>
    <t>065B  :763286:00:------:--</t>
  </si>
  <si>
    <t>21:0975:001790</t>
  </si>
  <si>
    <t>21:0110:000736</t>
  </si>
  <si>
    <t>21:0110:000736:0001:0001:00</t>
  </si>
  <si>
    <t>20.95</t>
  </si>
  <si>
    <t>065B  :763287:00:------:--</t>
  </si>
  <si>
    <t>21:0975:001791</t>
  </si>
  <si>
    <t>21:0110:000737</t>
  </si>
  <si>
    <t>21:0110:000737:0001:0001:00</t>
  </si>
  <si>
    <t>065B  :763288:00:------:--</t>
  </si>
  <si>
    <t>21:0975:001792</t>
  </si>
  <si>
    <t>21:0110:000738</t>
  </si>
  <si>
    <t>21:0110:000738:0001:0001:00</t>
  </si>
  <si>
    <t>065B  :763289:90:------:--</t>
  </si>
  <si>
    <t>21:0975:001793</t>
  </si>
  <si>
    <t>065B  :763290:00:------:--</t>
  </si>
  <si>
    <t>21:0975:001794</t>
  </si>
  <si>
    <t>21:0110:000739:0001:0001:01</t>
  </si>
  <si>
    <t>95.6</t>
  </si>
  <si>
    <t>065B  :763291:00:------:--</t>
  </si>
  <si>
    <t>21:0975:001795</t>
  </si>
  <si>
    <t>21:0110:000740</t>
  </si>
  <si>
    <t>21:0110:000740:0001:0001:00</t>
  </si>
  <si>
    <t>71.7</t>
  </si>
  <si>
    <t>152</t>
  </si>
  <si>
    <t>20.63</t>
  </si>
  <si>
    <t>065B  :763292:00:------:--</t>
  </si>
  <si>
    <t>21:0975:001796</t>
  </si>
  <si>
    <t>21:0110:000741</t>
  </si>
  <si>
    <t>21:0110:000741:0001:0001:00</t>
  </si>
  <si>
    <t>065B  :763293:00:------:--</t>
  </si>
  <si>
    <t>21:0975:001797</t>
  </si>
  <si>
    <t>21:0110:000742</t>
  </si>
  <si>
    <t>21:0110:000742:0001:0001:00</t>
  </si>
  <si>
    <t>26.67</t>
  </si>
  <si>
    <t>065B  :763294:00:------:--</t>
  </si>
  <si>
    <t>21:0975:001798</t>
  </si>
  <si>
    <t>21:0110:000743</t>
  </si>
  <si>
    <t>21:0110:000743:0001:0001:00</t>
  </si>
  <si>
    <t>67.6</t>
  </si>
  <si>
    <t>065B  :763295:00:------:--</t>
  </si>
  <si>
    <t>21:0975:001799</t>
  </si>
  <si>
    <t>21:0110:000744</t>
  </si>
  <si>
    <t>21:0110:000744:0001:0001:00</t>
  </si>
  <si>
    <t>85.9</t>
  </si>
  <si>
    <t>83.7</t>
  </si>
  <si>
    <t>065B  :763296:00:------:--</t>
  </si>
  <si>
    <t>21:0975:001800</t>
  </si>
  <si>
    <t>21:0110:000745</t>
  </si>
  <si>
    <t>21:0110:000745:0001:0001:00</t>
  </si>
  <si>
    <t>107</t>
  </si>
  <si>
    <t>065B  :763297:00:------:--</t>
  </si>
  <si>
    <t>21:0975:001801</t>
  </si>
  <si>
    <t>21:0110:000746</t>
  </si>
  <si>
    <t>21:0110:000746:0001:0001:00</t>
  </si>
  <si>
    <t>15.54</t>
  </si>
  <si>
    <t>065B  :763298:00:------:--</t>
  </si>
  <si>
    <t>21:0975:001802</t>
  </si>
  <si>
    <t>21:0110:000747</t>
  </si>
  <si>
    <t>21:0110:000747:0001:0001:00</t>
  </si>
  <si>
    <t>065B  :763299:00:------:--</t>
  </si>
  <si>
    <t>21:0975:001803</t>
  </si>
  <si>
    <t>21:0110:000748</t>
  </si>
  <si>
    <t>21:0110:000748:0001:0001:00</t>
  </si>
  <si>
    <t>16.35</t>
  </si>
  <si>
    <t>065B  :763300:00:------:--</t>
  </si>
  <si>
    <t>21:0975:001804</t>
  </si>
  <si>
    <t>21:0110:000749</t>
  </si>
  <si>
    <t>21:0110:000749:0001:0001:00</t>
  </si>
  <si>
    <t>065B  :763301:80:763308:00</t>
  </si>
  <si>
    <t>21:0975:001805</t>
  </si>
  <si>
    <t>21:0110:000754</t>
  </si>
  <si>
    <t>21:0110:000754:0001:0001:02</t>
  </si>
  <si>
    <t>065B  :763302:00:------:--</t>
  </si>
  <si>
    <t>21:0975:001806</t>
  </si>
  <si>
    <t>21:0110:000750</t>
  </si>
  <si>
    <t>21:0110:000750:0001:0001:00</t>
  </si>
  <si>
    <t>59.55</t>
  </si>
  <si>
    <t>065B  :763303:10:------:--</t>
  </si>
  <si>
    <t>21:0975:001807</t>
  </si>
  <si>
    <t>21:0110:000751</t>
  </si>
  <si>
    <t>21:0110:000751:0001:0001:00</t>
  </si>
  <si>
    <t>065B  :763304:20:763303:10</t>
  </si>
  <si>
    <t>21:0975:001808</t>
  </si>
  <si>
    <t>21:0110:000751:0002:0001:00</t>
  </si>
  <si>
    <t>6.66</t>
  </si>
  <si>
    <t>065B  :763305:90:------:--</t>
  </si>
  <si>
    <t>21:0975:001809</t>
  </si>
  <si>
    <t>21.65</t>
  </si>
  <si>
    <t>065B  :763306:00:------:--</t>
  </si>
  <si>
    <t>21:0975:001810</t>
  </si>
  <si>
    <t>21:0110:000752</t>
  </si>
  <si>
    <t>21:0110:000752:0001:0001:00</t>
  </si>
  <si>
    <t>065B  :763307:00:------:--</t>
  </si>
  <si>
    <t>21:0975:001811</t>
  </si>
  <si>
    <t>21:0110:000753</t>
  </si>
  <si>
    <t>21:0110:000753:0001:0001:00</t>
  </si>
  <si>
    <t>&lt;1.4</t>
  </si>
  <si>
    <t>&lt;110</t>
  </si>
  <si>
    <t>&lt;11</t>
  </si>
  <si>
    <t>&lt;55</t>
  </si>
  <si>
    <t>&lt;1.2</t>
  </si>
  <si>
    <t>&lt;320</t>
  </si>
  <si>
    <t>&lt;660</t>
  </si>
  <si>
    <t>065B  :763308:00:------:--</t>
  </si>
  <si>
    <t>21:0975:001812</t>
  </si>
  <si>
    <t>21:0110:000754:0001:0001:01</t>
  </si>
  <si>
    <t>&lt;41</t>
  </si>
  <si>
    <t>&lt;9</t>
  </si>
  <si>
    <t>291</t>
  </si>
  <si>
    <t>36.07</t>
  </si>
  <si>
    <t>065B  :763309:00:------:--</t>
  </si>
  <si>
    <t>21:0975:001813</t>
  </si>
  <si>
    <t>21:0110:000755</t>
  </si>
  <si>
    <t>21:0110:000755:0001:0001:00</t>
  </si>
  <si>
    <t>113</t>
  </si>
  <si>
    <t>&lt;410</t>
  </si>
  <si>
    <t>17.78</t>
  </si>
  <si>
    <t>065B  :763310:00:------:--</t>
  </si>
  <si>
    <t>21:0975:001814</t>
  </si>
  <si>
    <t>21:0110:000756</t>
  </si>
  <si>
    <t>21:0110:000756:0001:0001:00</t>
  </si>
  <si>
    <t>815</t>
  </si>
  <si>
    <t>451</t>
  </si>
  <si>
    <t>156</t>
  </si>
  <si>
    <t>169</t>
  </si>
  <si>
    <t>&lt;480</t>
  </si>
  <si>
    <t>065B  :763311:00:------:--</t>
  </si>
  <si>
    <t>21:0975:001815</t>
  </si>
  <si>
    <t>21:0110:000757</t>
  </si>
  <si>
    <t>21:0110:000757:0001:0001:00</t>
  </si>
  <si>
    <t>864</t>
  </si>
  <si>
    <t>432</t>
  </si>
  <si>
    <t>&lt;460</t>
  </si>
  <si>
    <t>33.65</t>
  </si>
  <si>
    <t>065B  :763312:00:------:--</t>
  </si>
  <si>
    <t>21:0975:001816</t>
  </si>
  <si>
    <t>21:0110:000758</t>
  </si>
  <si>
    <t>21:0110:000758:0001:0001:00</t>
  </si>
  <si>
    <t>99.5</t>
  </si>
  <si>
    <t>104</t>
  </si>
  <si>
    <t>22.77</t>
  </si>
  <si>
    <t>065B  :763313:00:------:--</t>
  </si>
  <si>
    <t>21:0975:001817</t>
  </si>
  <si>
    <t>21:0110:000759</t>
  </si>
  <si>
    <t>21:0110:000759:0001:0001:00</t>
  </si>
  <si>
    <t>065B  :763314:00:------:--</t>
  </si>
  <si>
    <t>21:0975:001818</t>
  </si>
  <si>
    <t>21:0110:000760</t>
  </si>
  <si>
    <t>21:0110:000760:0001:0001:00</t>
  </si>
  <si>
    <t>065B  :763315:00:------:--</t>
  </si>
  <si>
    <t>21:0975:001819</t>
  </si>
  <si>
    <t>21:0110:000761</t>
  </si>
  <si>
    <t>21:0110:000761:0001:0001:00</t>
  </si>
  <si>
    <t>24.98</t>
  </si>
  <si>
    <t>065B  :763316:00:------:--</t>
  </si>
  <si>
    <t>21:0975:001820</t>
  </si>
  <si>
    <t>21:0110:000762</t>
  </si>
  <si>
    <t>21:0110:000762:0001:0001:00</t>
  </si>
  <si>
    <t>14.29</t>
  </si>
  <si>
    <t>065B  :763317:00:------:--</t>
  </si>
  <si>
    <t>21:0975:001821</t>
  </si>
  <si>
    <t>21:0110:000763</t>
  </si>
  <si>
    <t>21:0110:000763:0001:0001:00</t>
  </si>
  <si>
    <t>065B  :763318:00:------:--</t>
  </si>
  <si>
    <t>21:0975:001822</t>
  </si>
  <si>
    <t>21:0110:000764</t>
  </si>
  <si>
    <t>21:0110:000764:0001:0001:00</t>
  </si>
  <si>
    <t>60.5</t>
  </si>
  <si>
    <t>065B  :763319:00:------:--</t>
  </si>
  <si>
    <t>21:0975:001823</t>
  </si>
  <si>
    <t>21:0110:000765</t>
  </si>
  <si>
    <t>21:0110:000765:0001:0001:00</t>
  </si>
  <si>
    <t>73.7</t>
  </si>
  <si>
    <t>065B  :763320:00:------:--</t>
  </si>
  <si>
    <t>21:0975:001824</t>
  </si>
  <si>
    <t>21:0110:000766</t>
  </si>
  <si>
    <t>21:0110:000766:0001:0001:00</t>
  </si>
  <si>
    <t>065B  :763321:80:763324:00</t>
  </si>
  <si>
    <t>21:0975:001825</t>
  </si>
  <si>
    <t>21:0110:000769</t>
  </si>
  <si>
    <t>21:0110:000769:0001:0001:02</t>
  </si>
  <si>
    <t>389</t>
  </si>
  <si>
    <t>&lt;240</t>
  </si>
  <si>
    <t>065B  :763322:00:------:--</t>
  </si>
  <si>
    <t>21:0975:001826</t>
  </si>
  <si>
    <t>21:0110:000767</t>
  </si>
  <si>
    <t>21:0110:000767:0001:0001:00</t>
  </si>
  <si>
    <t>065B  :763323:00:------:--</t>
  </si>
  <si>
    <t>21:0975:001827</t>
  </si>
  <si>
    <t>21:0110:000768</t>
  </si>
  <si>
    <t>21:0110:000768:0001:0001:00</t>
  </si>
  <si>
    <t>2.94</t>
  </si>
  <si>
    <t>065B  :763324:00:------:--</t>
  </si>
  <si>
    <t>21:0975:001828</t>
  </si>
  <si>
    <t>21:0110:000769:0001:0001:01</t>
  </si>
  <si>
    <t>383</t>
  </si>
  <si>
    <t>065B  :763325:00:------:--</t>
  </si>
  <si>
    <t>21:0975:001829</t>
  </si>
  <si>
    <t>21:0110:000770</t>
  </si>
  <si>
    <t>21:0110:000770:0001:0001:00</t>
  </si>
  <si>
    <t>065B  :763326:00:------:--</t>
  </si>
  <si>
    <t>21:0975:001830</t>
  </si>
  <si>
    <t>21:0110:000771</t>
  </si>
  <si>
    <t>21:0110:000771:0001:0001:00</t>
  </si>
  <si>
    <t>065B  :763327:00:------:--</t>
  </si>
  <si>
    <t>21:0975:001831</t>
  </si>
  <si>
    <t>21:0110:000772</t>
  </si>
  <si>
    <t>21:0110:000772:0001:0001:00</t>
  </si>
  <si>
    <t>065B  :763328:00:------:--</t>
  </si>
  <si>
    <t>21:0975:001832</t>
  </si>
  <si>
    <t>21:0110:000773</t>
  </si>
  <si>
    <t>21:0110:000773:0001:0001:00</t>
  </si>
  <si>
    <t>17.99</t>
  </si>
  <si>
    <t>065B  :763329:10:------:--</t>
  </si>
  <si>
    <t>21:0975:001833</t>
  </si>
  <si>
    <t>21:0110:000774</t>
  </si>
  <si>
    <t>21:0110:000774:0001:0001:00</t>
  </si>
  <si>
    <t>065B  :763330:20:763329:10</t>
  </si>
  <si>
    <t>21:0975:001834</t>
  </si>
  <si>
    <t>21:0110:000774:0002:0001:00</t>
  </si>
  <si>
    <t>30.13</t>
  </si>
  <si>
    <t>065B  :763331:00:------:--</t>
  </si>
  <si>
    <t>21:0975:001835</t>
  </si>
  <si>
    <t>21:0110:000775</t>
  </si>
  <si>
    <t>21:0110:000775:0001:0001:00</t>
  </si>
  <si>
    <t>065B  :763332:00:------:--</t>
  </si>
  <si>
    <t>21:0975:001836</t>
  </si>
  <si>
    <t>21:0110:000776</t>
  </si>
  <si>
    <t>21:0110:000776:0001:0001:00</t>
  </si>
  <si>
    <t>065B  :763333:00:------:--</t>
  </si>
  <si>
    <t>21:0975:001837</t>
  </si>
  <si>
    <t>21:0110:000777</t>
  </si>
  <si>
    <t>21:0110:000777:0001:0001:00</t>
  </si>
  <si>
    <t>68.7</t>
  </si>
  <si>
    <t>065B  :763334:00:------:--</t>
  </si>
  <si>
    <t>21:0975:001838</t>
  </si>
  <si>
    <t>21:0110:000778</t>
  </si>
  <si>
    <t>21:0110:000778:0001:0001:00</t>
  </si>
  <si>
    <t>44.96</t>
  </si>
  <si>
    <t>065B  :763335:00:------:--</t>
  </si>
  <si>
    <t>21:0975:001839</t>
  </si>
  <si>
    <t>21:0110:000779</t>
  </si>
  <si>
    <t>21:0110:000779:0001:0001:00</t>
  </si>
  <si>
    <t>065B  :763336:00:------:--</t>
  </si>
  <si>
    <t>21:0975:001840</t>
  </si>
  <si>
    <t>21:0110:000780</t>
  </si>
  <si>
    <t>21:0110:000780:0001:0001:00</t>
  </si>
  <si>
    <t>065B  :763337:00:------:--</t>
  </si>
  <si>
    <t>21:0975:001841</t>
  </si>
  <si>
    <t>21:0110:000781</t>
  </si>
  <si>
    <t>21:0110:000781:0001:0001:00</t>
  </si>
  <si>
    <t>202</t>
  </si>
  <si>
    <t>16.76</t>
  </si>
  <si>
    <t>065B  :763338:90:------:--</t>
  </si>
  <si>
    <t>21:0975:001842</t>
  </si>
  <si>
    <t>065B  :763339:00:------:--</t>
  </si>
  <si>
    <t>21:0975:001843</t>
  </si>
  <si>
    <t>21:0110:000782</t>
  </si>
  <si>
    <t>21:0110:000782:0001:0001:00</t>
  </si>
  <si>
    <t>17.7</t>
  </si>
  <si>
    <t>065B  :763340:00:------:--</t>
  </si>
  <si>
    <t>21:0975:001844</t>
  </si>
  <si>
    <t>21:0110:000783</t>
  </si>
  <si>
    <t>21:0110:000783:0001:0001:00</t>
  </si>
  <si>
    <t>065B  :763341:80:763345:00</t>
  </si>
  <si>
    <t>21:0975:001845</t>
  </si>
  <si>
    <t>21:0110:000787</t>
  </si>
  <si>
    <t>21:0110:000787:0001:0001:02</t>
  </si>
  <si>
    <t>87.2</t>
  </si>
  <si>
    <t>11.56</t>
  </si>
  <si>
    <t>065B  :763342:00:------:--</t>
  </si>
  <si>
    <t>21:0975:001846</t>
  </si>
  <si>
    <t>21:0110:000784</t>
  </si>
  <si>
    <t>21:0110:000784:0001:0001:00</t>
  </si>
  <si>
    <t>25.03</t>
  </si>
  <si>
    <t>065B  :763343:00:------:--</t>
  </si>
  <si>
    <t>21:0975:001847</t>
  </si>
  <si>
    <t>21:0110:000785</t>
  </si>
  <si>
    <t>21:0110:000785:0001:0001:00</t>
  </si>
  <si>
    <t>065B  :763344:00:------:--</t>
  </si>
  <si>
    <t>21:0975:001848</t>
  </si>
  <si>
    <t>21:0110:000786</t>
  </si>
  <si>
    <t>21:0110:000786:0001:0001:00</t>
  </si>
  <si>
    <t>42.58</t>
  </si>
  <si>
    <t>065B  :763345:00:------:--</t>
  </si>
  <si>
    <t>21:0975:001849</t>
  </si>
  <si>
    <t>21:0110:000787:0001:0001:01</t>
  </si>
  <si>
    <t>065B  :763346:00:------:--</t>
  </si>
  <si>
    <t>21:0975:001850</t>
  </si>
  <si>
    <t>21:0110:000788</t>
  </si>
  <si>
    <t>21:0110:000788:0001:0001:00</t>
  </si>
  <si>
    <t>065B  :763347:00:------:--</t>
  </si>
  <si>
    <t>21:0975:001851</t>
  </si>
  <si>
    <t>21:0110:000789</t>
  </si>
  <si>
    <t>21:0110:000789:0001:0001:00</t>
  </si>
  <si>
    <t>5.09</t>
  </si>
  <si>
    <t>065B  :763348:00:------:--</t>
  </si>
  <si>
    <t>21:0975:001852</t>
  </si>
  <si>
    <t>21:0110:000790</t>
  </si>
  <si>
    <t>21:0110:000790:0001:0001:00</t>
  </si>
  <si>
    <t>39.72</t>
  </si>
  <si>
    <t>065B  :763349:10:------:--</t>
  </si>
  <si>
    <t>21:0975:001853</t>
  </si>
  <si>
    <t>21:0110:000791</t>
  </si>
  <si>
    <t>21:0110:000791:0001:0001:00</t>
  </si>
  <si>
    <t>065B  :763350:20:763349:10</t>
  </si>
  <si>
    <t>21:0975:001854</t>
  </si>
  <si>
    <t>21:0110:000791:0002:0001:00</t>
  </si>
  <si>
    <t>11.54</t>
  </si>
  <si>
    <t>065B  :763351:00:------:--</t>
  </si>
  <si>
    <t>21:0975:001855</t>
  </si>
  <si>
    <t>21:0110:000792</t>
  </si>
  <si>
    <t>21:0110:000792:0001:0001:00</t>
  </si>
  <si>
    <t>31.67</t>
  </si>
  <si>
    <t>065B  :763352:00:------:--</t>
  </si>
  <si>
    <t>21:0975:001856</t>
  </si>
  <si>
    <t>21:0110:000793</t>
  </si>
  <si>
    <t>21:0110:000793:0001:0001:00</t>
  </si>
  <si>
    <t>065B  :763353:00:------:--</t>
  </si>
  <si>
    <t>21:0975:001857</t>
  </si>
  <si>
    <t>21:0110:000794</t>
  </si>
  <si>
    <t>21:0110:000794:0001:0001:00</t>
  </si>
  <si>
    <t>065B  :763354:00:------:--</t>
  </si>
  <si>
    <t>21:0975:001858</t>
  </si>
  <si>
    <t>21:0110:000795</t>
  </si>
  <si>
    <t>21:0110:000795:0001:0001:00</t>
  </si>
  <si>
    <t>571</t>
  </si>
  <si>
    <t>303</t>
  </si>
  <si>
    <t>39.7</t>
  </si>
  <si>
    <t>90.4</t>
  </si>
  <si>
    <t>065B  :763355:90:------:--</t>
  </si>
  <si>
    <t>21:0975:001859</t>
  </si>
  <si>
    <t>19.16</t>
  </si>
  <si>
    <t>065B  :763356:00:------:--</t>
  </si>
  <si>
    <t>21:0975:001860</t>
  </si>
  <si>
    <t>21:0110:000796</t>
  </si>
  <si>
    <t>21:0110:000796:0001:0001:00</t>
  </si>
  <si>
    <t>1040</t>
  </si>
  <si>
    <t>&lt;44</t>
  </si>
  <si>
    <t>552</t>
  </si>
  <si>
    <t>065B  :763357:00:------:--</t>
  </si>
  <si>
    <t>21:0975:001861</t>
  </si>
  <si>
    <t>21:0110:000797</t>
  </si>
  <si>
    <t>21:0110:000797:0001:0001:00</t>
  </si>
  <si>
    <t>77.3</t>
  </si>
  <si>
    <t>065B  :763358:00:------:--</t>
  </si>
  <si>
    <t>21:0975:001862</t>
  </si>
  <si>
    <t>21:0110:000798</t>
  </si>
  <si>
    <t>21:0110:000798:0001:0001:00</t>
  </si>
  <si>
    <t>56.6</t>
  </si>
  <si>
    <t>75.7</t>
  </si>
  <si>
    <t>065B  :763359:00:------:--</t>
  </si>
  <si>
    <t>21:0975:001863</t>
  </si>
  <si>
    <t>21:0110:000799</t>
  </si>
  <si>
    <t>21:0110:000799:0001:0001:00</t>
  </si>
  <si>
    <t>101</t>
  </si>
  <si>
    <t>065B  :763360:00:------:--</t>
  </si>
  <si>
    <t>21:0975:001864</t>
  </si>
  <si>
    <t>21:0110:000800</t>
  </si>
  <si>
    <t>21:0110:000800:0001:0001:00</t>
  </si>
  <si>
    <t>065B  :763361:80:763364:00</t>
  </si>
  <si>
    <t>21:0975:001865</t>
  </si>
  <si>
    <t>21:0110:000803</t>
  </si>
  <si>
    <t>21:0110:000803:0001:0001:02</t>
  </si>
  <si>
    <t>207</t>
  </si>
  <si>
    <t>62.9</t>
  </si>
  <si>
    <t>7.55</t>
  </si>
  <si>
    <t>065B  :763362:00:------:--</t>
  </si>
  <si>
    <t>21:0975:001866</t>
  </si>
  <si>
    <t>21:0110:000801</t>
  </si>
  <si>
    <t>21:0110:000801:0001:0001:00</t>
  </si>
  <si>
    <t>23.32</t>
  </si>
  <si>
    <t>065B  :763363:00:------:--</t>
  </si>
  <si>
    <t>21:0975:001867</t>
  </si>
  <si>
    <t>21:0110:000802</t>
  </si>
  <si>
    <t>21:0110:000802:0001:0001:00</t>
  </si>
  <si>
    <t>46.9</t>
  </si>
  <si>
    <t>22.48</t>
  </si>
  <si>
    <t>065B  :763364:00:------:--</t>
  </si>
  <si>
    <t>21:0975:001868</t>
  </si>
  <si>
    <t>21:0110:000803:0001:0001:01</t>
  </si>
  <si>
    <t>065B  :763365:00:------:--</t>
  </si>
  <si>
    <t>21:0975:001869</t>
  </si>
  <si>
    <t>21:0110:000804</t>
  </si>
  <si>
    <t>21:0110:000804:0001:0001:00</t>
  </si>
  <si>
    <t>998</t>
  </si>
  <si>
    <t>70.5</t>
  </si>
  <si>
    <t>24.54</t>
  </si>
  <si>
    <t>065B  :763366:00:------:--</t>
  </si>
  <si>
    <t>21:0975:001870</t>
  </si>
  <si>
    <t>21:0110:000805</t>
  </si>
  <si>
    <t>21:0110:000805:0001:0001:00</t>
  </si>
  <si>
    <t>252</t>
  </si>
  <si>
    <t>70.2</t>
  </si>
  <si>
    <t>065B  :763367:00:------:--</t>
  </si>
  <si>
    <t>21:0975:001871</t>
  </si>
  <si>
    <t>21:0110:000806</t>
  </si>
  <si>
    <t>21:0110:000806:0001:0001:00</t>
  </si>
  <si>
    <t>065B  :763368:00:------:--</t>
  </si>
  <si>
    <t>21:0975:001872</t>
  </si>
  <si>
    <t>21:0110:000807</t>
  </si>
  <si>
    <t>21:0110:000807:0001:0001:00</t>
  </si>
  <si>
    <t>47.1</t>
  </si>
  <si>
    <t>065B  :763369:00:------:--</t>
  </si>
  <si>
    <t>21:0975:001873</t>
  </si>
  <si>
    <t>21:0110:000808</t>
  </si>
  <si>
    <t>21:0110:000808:0001:0001:00</t>
  </si>
  <si>
    <t>065B  :763370:10:------:--</t>
  </si>
  <si>
    <t>21:0975:001874</t>
  </si>
  <si>
    <t>21:0110:000809</t>
  </si>
  <si>
    <t>21:0110:000809:0001:0001:00</t>
  </si>
  <si>
    <t>065B  :763371:20:763370:10</t>
  </si>
  <si>
    <t>21:0975:001875</t>
  </si>
  <si>
    <t>21:0110:000809:0002:0001:00</t>
  </si>
  <si>
    <t>065B  :763372:00:------:--</t>
  </si>
  <si>
    <t>21:0975:001876</t>
  </si>
  <si>
    <t>21:0110:000810</t>
  </si>
  <si>
    <t>21:0110:000810:0001:0001:00</t>
  </si>
  <si>
    <t>065B  :763373:00:------:--</t>
  </si>
  <si>
    <t>21:0975:001877</t>
  </si>
  <si>
    <t>21:0110:000811</t>
  </si>
  <si>
    <t>21:0110:000811:0001:0001:00</t>
  </si>
  <si>
    <t>065B  :763374:00:------:--</t>
  </si>
  <si>
    <t>21:0975:001878</t>
  </si>
  <si>
    <t>21:0110:000812</t>
  </si>
  <si>
    <t>21:0110:000812:0001:0001:00</t>
  </si>
  <si>
    <t>65.72</t>
  </si>
  <si>
    <t>065B  :763375:00:------:--</t>
  </si>
  <si>
    <t>21:0975:001879</t>
  </si>
  <si>
    <t>21:0110:000813</t>
  </si>
  <si>
    <t>21:0110:000813:0001:0001:00</t>
  </si>
  <si>
    <t>065B  :763376:00:------:--</t>
  </si>
  <si>
    <t>21:0975:001880</t>
  </si>
  <si>
    <t>21:0110:000814</t>
  </si>
  <si>
    <t>21:0110:000814:0001:0001:00</t>
  </si>
  <si>
    <t>23.33</t>
  </si>
  <si>
    <t>065B  :763377:00:------:--</t>
  </si>
  <si>
    <t>21:0975:001881</t>
  </si>
  <si>
    <t>21:0110:000815</t>
  </si>
  <si>
    <t>21:0110:000815:0001:0001:00</t>
  </si>
  <si>
    <t>60.1</t>
  </si>
  <si>
    <t>065B  :763378:00:------:--</t>
  </si>
  <si>
    <t>21:0975:001882</t>
  </si>
  <si>
    <t>21:0110:000816</t>
  </si>
  <si>
    <t>21:0110:000816:0001:0001:00</t>
  </si>
  <si>
    <t>41.58</t>
  </si>
  <si>
    <t>065B  :763379:00:------:--</t>
  </si>
  <si>
    <t>21:0975:001883</t>
  </si>
  <si>
    <t>21:0110:000817</t>
  </si>
  <si>
    <t>21:0110:000817:0001:0001:00</t>
  </si>
  <si>
    <t>277</t>
  </si>
  <si>
    <t>22.85</t>
  </si>
  <si>
    <t>065B  :763380:90:------:--</t>
  </si>
  <si>
    <t>21:0975:001884</t>
  </si>
  <si>
    <t>065B  :763381:80:763394:00</t>
  </si>
  <si>
    <t>21:0975:001885</t>
  </si>
  <si>
    <t>21:0110:000828</t>
  </si>
  <si>
    <t>21:0110:000828:0001:0001:02</t>
  </si>
  <si>
    <t>065B  :763382:00:------:--</t>
  </si>
  <si>
    <t>21:0975:001886</t>
  </si>
  <si>
    <t>21:0110:000818</t>
  </si>
  <si>
    <t>21:0110:000818:0001:0001:00</t>
  </si>
  <si>
    <t>38.67</t>
  </si>
  <si>
    <t>065B  :763383:00:------:--</t>
  </si>
  <si>
    <t>21:0975:001887</t>
  </si>
  <si>
    <t>21:0110:000819</t>
  </si>
  <si>
    <t>21:0110:000819:0001:0001:00</t>
  </si>
  <si>
    <t>065B  :763384:00:------:--</t>
  </si>
  <si>
    <t>21:0975:001888</t>
  </si>
  <si>
    <t>21:0110:000820</t>
  </si>
  <si>
    <t>21:0110:000820:0001:0001:00</t>
  </si>
  <si>
    <t>065B  :763385:00:------:--</t>
  </si>
  <si>
    <t>21:0975:001889</t>
  </si>
  <si>
    <t>21:0110:000821</t>
  </si>
  <si>
    <t>21:0110:000821:0001:0001:00</t>
  </si>
  <si>
    <t>065B  :763386:90:------:--</t>
  </si>
  <si>
    <t>21:0975:001890</t>
  </si>
  <si>
    <t>17.91</t>
  </si>
  <si>
    <t>065B  :763387:00:------:--</t>
  </si>
  <si>
    <t>21:0975:001891</t>
  </si>
  <si>
    <t>21:0110:000822</t>
  </si>
  <si>
    <t>21:0110:000822:0001:0001:00</t>
  </si>
  <si>
    <t>26.26</t>
  </si>
  <si>
    <t>065B  :763388:00:------:--</t>
  </si>
  <si>
    <t>21:0975:001892</t>
  </si>
  <si>
    <t>21:0110:000823</t>
  </si>
  <si>
    <t>21:0110:000823:0001:0001:00</t>
  </si>
  <si>
    <t>065B  :763389:10:------:--</t>
  </si>
  <si>
    <t>21:0975:001893</t>
  </si>
  <si>
    <t>21:0110:000824</t>
  </si>
  <si>
    <t>21:0110:000824:0001:0001:00</t>
  </si>
  <si>
    <t>065B  :763390:20:763389:10</t>
  </si>
  <si>
    <t>21:0975:001894</t>
  </si>
  <si>
    <t>21:0110:000824:0002:0001:00</t>
  </si>
  <si>
    <t>065B  :763391:00:------:--</t>
  </si>
  <si>
    <t>21:0975:001895</t>
  </si>
  <si>
    <t>21:0110:000825</t>
  </si>
  <si>
    <t>21:0110:000825:0001:0001:00</t>
  </si>
  <si>
    <t>065B  :763392:00:------:--</t>
  </si>
  <si>
    <t>21:0975:001896</t>
  </si>
  <si>
    <t>21:0110:000826</t>
  </si>
  <si>
    <t>21:0110:000826:0001:0001:00</t>
  </si>
  <si>
    <t>065B  :763393:00:------:--</t>
  </si>
  <si>
    <t>21:0975:001897</t>
  </si>
  <si>
    <t>21:0110:000827</t>
  </si>
  <si>
    <t>21:0110:000827:0001:0001:00</t>
  </si>
  <si>
    <t>522</t>
  </si>
  <si>
    <t>279</t>
  </si>
  <si>
    <t>80.9</t>
  </si>
  <si>
    <t>96.9</t>
  </si>
  <si>
    <t>065B  :763394:00:------:--</t>
  </si>
  <si>
    <t>21:0975:001898</t>
  </si>
  <si>
    <t>21:0110:000828:0001:0001:01</t>
  </si>
  <si>
    <t>065B  :763395:00:------:--</t>
  </si>
  <si>
    <t>21:0975:001899</t>
  </si>
  <si>
    <t>21:0110:000829</t>
  </si>
  <si>
    <t>21:0110:000829:0001:0001:00</t>
  </si>
  <si>
    <t>065B  :763396:00:------:--</t>
  </si>
  <si>
    <t>21:0975:001900</t>
  </si>
  <si>
    <t>21:0110:000830</t>
  </si>
  <si>
    <t>21:0110:000830:0001:0001:00</t>
  </si>
  <si>
    <t>065B  :763397:00:------:--</t>
  </si>
  <si>
    <t>21:0975:001901</t>
  </si>
  <si>
    <t>21:0110:000831</t>
  </si>
  <si>
    <t>21:0110:000831:0001:0001:00</t>
  </si>
  <si>
    <t>065B  :763398:00:------:--</t>
  </si>
  <si>
    <t>21:0975:001902</t>
  </si>
  <si>
    <t>21:0110:000832</t>
  </si>
  <si>
    <t>21:0110:000832:0001:0001:00</t>
  </si>
  <si>
    <t>065B  :763399:00:------:--</t>
  </si>
  <si>
    <t>21:0975:001903</t>
  </si>
  <si>
    <t>21:0110:000833</t>
  </si>
  <si>
    <t>21:0110:000833:0001:0001:00</t>
  </si>
  <si>
    <t>065B  :763400:00:------:--</t>
  </si>
  <si>
    <t>21:0975:001904</t>
  </si>
  <si>
    <t>21:0110:000834</t>
  </si>
  <si>
    <t>21:0110:000834:0001:0001:00</t>
  </si>
  <si>
    <t>065B  :763401:80:763403:20</t>
  </si>
  <si>
    <t>21:0975:001905</t>
  </si>
  <si>
    <t>21:0110:000835</t>
  </si>
  <si>
    <t>21:0110:000835:0002:0001:02</t>
  </si>
  <si>
    <t>57.9</t>
  </si>
  <si>
    <t>065B  :763402:10:------:--</t>
  </si>
  <si>
    <t>21:0975:001906</t>
  </si>
  <si>
    <t>21:0110:000835:0001:0001:00</t>
  </si>
  <si>
    <t>45.89</t>
  </si>
  <si>
    <t>065B  :763403:20:763402:10</t>
  </si>
  <si>
    <t>21:0975:001907</t>
  </si>
  <si>
    <t>21:0110:000835:0002:0001:01</t>
  </si>
  <si>
    <t>36.54</t>
  </si>
  <si>
    <t>065B  :763404:00:------:--</t>
  </si>
  <si>
    <t>21:0975:001908</t>
  </si>
  <si>
    <t>21:0110:000836</t>
  </si>
  <si>
    <t>21:0110:000836:0001:0001:00</t>
  </si>
  <si>
    <t>47.3</t>
  </si>
  <si>
    <t>065B  :763405:00:------:--</t>
  </si>
  <si>
    <t>21:0975:001909</t>
  </si>
  <si>
    <t>21:0110:000837</t>
  </si>
  <si>
    <t>21:0110:000837:0001:0001:00</t>
  </si>
  <si>
    <t>065B  :763406:00:------:--</t>
  </si>
  <si>
    <t>21:0975:001910</t>
  </si>
  <si>
    <t>21:0110:000838</t>
  </si>
  <si>
    <t>21:0110:000838:0001:0001:00</t>
  </si>
  <si>
    <t>065B  :763407:00:------:--</t>
  </si>
  <si>
    <t>21:0975:001911</t>
  </si>
  <si>
    <t>21:0110:000839</t>
  </si>
  <si>
    <t>21:0110:000839:0001:0001:00</t>
  </si>
  <si>
    <t>208</t>
  </si>
  <si>
    <t>39.8</t>
  </si>
  <si>
    <t>065B  :763408:00:------:--</t>
  </si>
  <si>
    <t>21:0975:001912</t>
  </si>
  <si>
    <t>21:0110:000840</t>
  </si>
  <si>
    <t>21:0110:000840:0001:0001:00</t>
  </si>
  <si>
    <t>065B  :763409:00:------:--</t>
  </si>
  <si>
    <t>21:0975:001913</t>
  </si>
  <si>
    <t>21:0110:000841</t>
  </si>
  <si>
    <t>21:0110:000841:0001:0001:00</t>
  </si>
  <si>
    <t>23.81</t>
  </si>
  <si>
    <t>065B  :763410:00:------:--</t>
  </si>
  <si>
    <t>21:0975:001914</t>
  </si>
  <si>
    <t>21:0110:000842</t>
  </si>
  <si>
    <t>21:0110:000842:0001:0001:00</t>
  </si>
  <si>
    <t>58.2</t>
  </si>
  <si>
    <t>065B  :763411:00:------:--</t>
  </si>
  <si>
    <t>21:0975:001915</t>
  </si>
  <si>
    <t>21:0110:000843</t>
  </si>
  <si>
    <t>21:0110:000843:0001:0001:00</t>
  </si>
  <si>
    <t>217</t>
  </si>
  <si>
    <t>157</t>
  </si>
  <si>
    <t>065B  :763412:00:------:--</t>
  </si>
  <si>
    <t>21:0975:001916</t>
  </si>
  <si>
    <t>21:0110:000844</t>
  </si>
  <si>
    <t>21:0110:000844:0001:0001:00</t>
  </si>
  <si>
    <t>278</t>
  </si>
  <si>
    <t>065B  :763413:00:------:--</t>
  </si>
  <si>
    <t>21:0975:001917</t>
  </si>
  <si>
    <t>21:0110:000845</t>
  </si>
  <si>
    <t>21:0110:000845:0001:0001:00</t>
  </si>
  <si>
    <t>27.82</t>
  </si>
  <si>
    <t>065B  :763414:00:------:--</t>
  </si>
  <si>
    <t>21:0975:001918</t>
  </si>
  <si>
    <t>21:0110:000846</t>
  </si>
  <si>
    <t>21:0110:000846:0001:0001:00</t>
  </si>
  <si>
    <t>111</t>
  </si>
  <si>
    <t>065B  :763415:00:------:--</t>
  </si>
  <si>
    <t>21:0975:001919</t>
  </si>
  <si>
    <t>21:0110:000847</t>
  </si>
  <si>
    <t>21:0110:000847:0001:0001:00</t>
  </si>
  <si>
    <t>065B  :763416:00:------:--</t>
  </si>
  <si>
    <t>21:0975:001920</t>
  </si>
  <si>
    <t>21:0110:000848</t>
  </si>
  <si>
    <t>21:0110:000848:0001:0001:00</t>
  </si>
  <si>
    <t>25.89</t>
  </si>
  <si>
    <t>065B  :763417:00:------:--</t>
  </si>
  <si>
    <t>21:0975:001921</t>
  </si>
  <si>
    <t>21:0110:000849</t>
  </si>
  <si>
    <t>21:0110:000849:0001:0001:00</t>
  </si>
  <si>
    <t>44.1</t>
  </si>
  <si>
    <t>61.1</t>
  </si>
  <si>
    <t>065B  :763418:90:------:--</t>
  </si>
  <si>
    <t>21:0975:001922</t>
  </si>
  <si>
    <t>25.52</t>
  </si>
  <si>
    <t>065B  :763419:00:------:--</t>
  </si>
  <si>
    <t>21:0975:001923</t>
  </si>
  <si>
    <t>21:0110:000850</t>
  </si>
  <si>
    <t>21:0110:000850:0001:0001:00</t>
  </si>
  <si>
    <t>065B  :763420:00:------:--</t>
  </si>
  <si>
    <t>21:0975:001924</t>
  </si>
  <si>
    <t>21:0110:000851</t>
  </si>
  <si>
    <t>21:0110:000851:0001:0001:00</t>
  </si>
  <si>
    <t>065B  :763421:80:763423:00</t>
  </si>
  <si>
    <t>21:0975:001925</t>
  </si>
  <si>
    <t>21:0110:000853</t>
  </si>
  <si>
    <t>21:0110:000853:0001:0001:02</t>
  </si>
  <si>
    <t>065B  :763422:00:------:--</t>
  </si>
  <si>
    <t>21:0975:001926</t>
  </si>
  <si>
    <t>21:0110:000852</t>
  </si>
  <si>
    <t>21:0110:000852:0001:0001:00</t>
  </si>
  <si>
    <t>065B  :763423:00:------:--</t>
  </si>
  <si>
    <t>21:0975:001927</t>
  </si>
  <si>
    <t>21:0110:000853:0001:0001:01</t>
  </si>
  <si>
    <t>065B  :763424:90:------:--</t>
  </si>
  <si>
    <t>21:0975:001928</t>
  </si>
  <si>
    <t>065C  :761001:80:761019:00</t>
  </si>
  <si>
    <t>21:0975:001929</t>
  </si>
  <si>
    <t>21:0111:000016</t>
  </si>
  <si>
    <t>21:0111:000016:0001:0001:02</t>
  </si>
  <si>
    <t>&lt;36</t>
  </si>
  <si>
    <t>226</t>
  </si>
  <si>
    <t>065C  :761002:00:------:--</t>
  </si>
  <si>
    <t>21:0975:001930</t>
  </si>
  <si>
    <t>21:0111:000001</t>
  </si>
  <si>
    <t>21:0111:000001:0001:0001:00</t>
  </si>
  <si>
    <t>&lt;3.2</t>
  </si>
  <si>
    <t>065C  :761003:00:------:--</t>
  </si>
  <si>
    <t>21:0975:001931</t>
  </si>
  <si>
    <t>21:0111:000002</t>
  </si>
  <si>
    <t>21:0111:000002:0001:0001:00</t>
  </si>
  <si>
    <t>&lt;5.8</t>
  </si>
  <si>
    <t>211</t>
  </si>
  <si>
    <t>065C  :761004:00:------:--</t>
  </si>
  <si>
    <t>21:0975:001932</t>
  </si>
  <si>
    <t>21:0111:000003</t>
  </si>
  <si>
    <t>21:0111:000003:0001:0001:00</t>
  </si>
  <si>
    <t>065C  :761005:10:------:--</t>
  </si>
  <si>
    <t>21:0975:001933</t>
  </si>
  <si>
    <t>21:0111:000004</t>
  </si>
  <si>
    <t>21:0111:000004:0001:0001:00</t>
  </si>
  <si>
    <t>96.7</t>
  </si>
  <si>
    <t>8.57</t>
  </si>
  <si>
    <t>065C  :761006:20:761005:10</t>
  </si>
  <si>
    <t>21:0975:001934</t>
  </si>
  <si>
    <t>21:0111:000004:0002:0001:00</t>
  </si>
  <si>
    <t>21.53</t>
  </si>
  <si>
    <t>065C  :761007:90:------:--</t>
  </si>
  <si>
    <t>21:0975:001935</t>
  </si>
  <si>
    <t>065C  :761008:00:------:--</t>
  </si>
  <si>
    <t>21:0975:001936</t>
  </si>
  <si>
    <t>21:0111:000005</t>
  </si>
  <si>
    <t>21:0111:000005:0001:0001:00</t>
  </si>
  <si>
    <t>&lt;5.2</t>
  </si>
  <si>
    <t>12.54</t>
  </si>
  <si>
    <t>065C  :761009:00:------:--</t>
  </si>
  <si>
    <t>21:0975:001937</t>
  </si>
  <si>
    <t>21:0111:000006</t>
  </si>
  <si>
    <t>21:0111:000006:0001:0001:00</t>
  </si>
  <si>
    <t>23.25</t>
  </si>
  <si>
    <t>065C  :761010:00:------:--</t>
  </si>
  <si>
    <t>21:0975:001938</t>
  </si>
  <si>
    <t>21:0111:000007</t>
  </si>
  <si>
    <t>21:0111:000007:0001:0001:00</t>
  </si>
  <si>
    <t>18.95</t>
  </si>
  <si>
    <t>065C  :761011:00:------:--</t>
  </si>
  <si>
    <t>21:0975:001939</t>
  </si>
  <si>
    <t>21:0111:000008</t>
  </si>
  <si>
    <t>21:0111:000008:0001:0001:00</t>
  </si>
  <si>
    <t>58.3</t>
  </si>
  <si>
    <t>8.33</t>
  </si>
  <si>
    <t>065C  :761012:00:------:--</t>
  </si>
  <si>
    <t>21:0975:001940</t>
  </si>
  <si>
    <t>21:0111:000009</t>
  </si>
  <si>
    <t>21:0111:000009:0001:0001:00</t>
  </si>
  <si>
    <t>8.93</t>
  </si>
  <si>
    <t>065C  :761013:00:------:--</t>
  </si>
  <si>
    <t>21:0975:001941</t>
  </si>
  <si>
    <t>21:0111:000010</t>
  </si>
  <si>
    <t>21:0111:000010:0001:0001:00</t>
  </si>
  <si>
    <t>065C  :761014:00:------:--</t>
  </si>
  <si>
    <t>21:0975:001942</t>
  </si>
  <si>
    <t>21:0111:000011</t>
  </si>
  <si>
    <t>21:0111:000011:0001:0001:00</t>
  </si>
  <si>
    <t>4.98</t>
  </si>
  <si>
    <t>065C  :761015:00:------:--</t>
  </si>
  <si>
    <t>21:0975:001943</t>
  </si>
  <si>
    <t>21:0111:000012</t>
  </si>
  <si>
    <t>21:0111:000012:0001:0001:00</t>
  </si>
  <si>
    <t>16.97</t>
  </si>
  <si>
    <t>065C  :761016:00:------:--</t>
  </si>
  <si>
    <t>21:0975:001944</t>
  </si>
  <si>
    <t>21:0111:000013</t>
  </si>
  <si>
    <t>21:0111:000013:0001:0001:00</t>
  </si>
  <si>
    <t>065C  :761017:00:------:--</t>
  </si>
  <si>
    <t>21:0975:001945</t>
  </si>
  <si>
    <t>21:0111:000014</t>
  </si>
  <si>
    <t>21:0111:000014:0001:0001:00</t>
  </si>
  <si>
    <t>16.19</t>
  </si>
  <si>
    <t>065C  :761018:00:------:--</t>
  </si>
  <si>
    <t>21:0975:001946</t>
  </si>
  <si>
    <t>21:0111:000015</t>
  </si>
  <si>
    <t>21:0111:000015:0001:0001:00</t>
  </si>
  <si>
    <t>065C  :761019:00:------:--</t>
  </si>
  <si>
    <t>21:0975:001947</t>
  </si>
  <si>
    <t>21:0111:000016:0001:0001:01</t>
  </si>
  <si>
    <t>&lt;6.1</t>
  </si>
  <si>
    <t>065C  :761020:00:------:--</t>
  </si>
  <si>
    <t>21:0975:001948</t>
  </si>
  <si>
    <t>21:0111:000017</t>
  </si>
  <si>
    <t>21:0111:000017:0001:0001:00</t>
  </si>
  <si>
    <t>85.7</t>
  </si>
  <si>
    <t>065C  :761021:80:761029:00</t>
  </si>
  <si>
    <t>21:0975:001949</t>
  </si>
  <si>
    <t>21:0111:000023</t>
  </si>
  <si>
    <t>21:0111:000023:0001:0001:02</t>
  </si>
  <si>
    <t>065C  :761022:00:------:--</t>
  </si>
  <si>
    <t>21:0975:001950</t>
  </si>
  <si>
    <t>21:0111:000018</t>
  </si>
  <si>
    <t>21:0111:000018:0001:0001:00</t>
  </si>
  <si>
    <t>413</t>
  </si>
  <si>
    <t>&lt;230</t>
  </si>
  <si>
    <t>71.5</t>
  </si>
  <si>
    <t>&lt;580</t>
  </si>
  <si>
    <t>7.86</t>
  </si>
  <si>
    <t>065C  :761023:00:------:--</t>
  </si>
  <si>
    <t>21:0975:001951</t>
  </si>
  <si>
    <t>21:0111:000019</t>
  </si>
  <si>
    <t>21:0111:000019:0001:0001:00</t>
  </si>
  <si>
    <t>065C  :761024:10:------:--</t>
  </si>
  <si>
    <t>21:0975:001952</t>
  </si>
  <si>
    <t>21:0111:000020</t>
  </si>
  <si>
    <t>21:0111:000020:0001:0001:00</t>
  </si>
  <si>
    <t>065C  :761025:90:------:--</t>
  </si>
  <si>
    <t>21:0975:001953</t>
  </si>
  <si>
    <t>065C  :761026:20:761024:10</t>
  </si>
  <si>
    <t>21:0975:001954</t>
  </si>
  <si>
    <t>21:0111:000020:0002:0001:00</t>
  </si>
  <si>
    <t>&lt;2.2</t>
  </si>
  <si>
    <t>20.79</t>
  </si>
  <si>
    <t>065C  :761027:00:------:--</t>
  </si>
  <si>
    <t>21:0975:001955</t>
  </si>
  <si>
    <t>21:0111:000021</t>
  </si>
  <si>
    <t>21:0111:000021:0001:0001:00</t>
  </si>
  <si>
    <t>065C  :761028:00:------:--</t>
  </si>
  <si>
    <t>21:0975:001956</t>
  </si>
  <si>
    <t>21:0111:000022</t>
  </si>
  <si>
    <t>21:0111:000022:0001:0001:00</t>
  </si>
  <si>
    <t>25.42</t>
  </si>
  <si>
    <t>065C  :761029:00:------:--</t>
  </si>
  <si>
    <t>21:0975:001957</t>
  </si>
  <si>
    <t>21:0111:000023:0001:0001:01</t>
  </si>
  <si>
    <t>065C  :761030:00:------:--</t>
  </si>
  <si>
    <t>21:0975:001958</t>
  </si>
  <si>
    <t>21:0111:000024</t>
  </si>
  <si>
    <t>21:0111:000024:0001:0001:00</t>
  </si>
  <si>
    <t>065C  :761031:00:------:--</t>
  </si>
  <si>
    <t>21:0975:001959</t>
  </si>
  <si>
    <t>21:0111:000025</t>
  </si>
  <si>
    <t>21:0111:000025:0001:0001:00</t>
  </si>
  <si>
    <t>065C  :761032:00:------:--</t>
  </si>
  <si>
    <t>21:0975:001960</t>
  </si>
  <si>
    <t>21:0111:000026</t>
  </si>
  <si>
    <t>21:0111:000026:0001:0001:00</t>
  </si>
  <si>
    <t>065C  :761033:00:------:--</t>
  </si>
  <si>
    <t>21:0975:001961</t>
  </si>
  <si>
    <t>21:0111:000027</t>
  </si>
  <si>
    <t>21:0111:000027:0001:0001:00</t>
  </si>
  <si>
    <t>&lt;2.3</t>
  </si>
  <si>
    <t>69.5</t>
  </si>
  <si>
    <t>065C  :761034:00:------:--</t>
  </si>
  <si>
    <t>21:0975:001962</t>
  </si>
  <si>
    <t>21:0111:000028</t>
  </si>
  <si>
    <t>21:0111:000028:0001:0001:00</t>
  </si>
  <si>
    <t>&lt;2.1</t>
  </si>
  <si>
    <t>065C  :761035:00:------:--</t>
  </si>
  <si>
    <t>21:0975:001963</t>
  </si>
  <si>
    <t>21:0111:000029</t>
  </si>
  <si>
    <t>21:0111:000029:0001:0001:00</t>
  </si>
  <si>
    <t>86.9</t>
  </si>
  <si>
    <t>065C  :761036:00:------:--</t>
  </si>
  <si>
    <t>21:0975:001964</t>
  </si>
  <si>
    <t>21:0111:000030</t>
  </si>
  <si>
    <t>21:0111:000030:0001:0001:00</t>
  </si>
  <si>
    <t>065C  :761037:00:------:--</t>
  </si>
  <si>
    <t>21:0975:001965</t>
  </si>
  <si>
    <t>21:0111:000031</t>
  </si>
  <si>
    <t>21:0111:000031:0001:0001:00</t>
  </si>
  <si>
    <t>18.04</t>
  </si>
  <si>
    <t>065C  :761038:00:------:--</t>
  </si>
  <si>
    <t>21:0975:001966</t>
  </si>
  <si>
    <t>21:0111:000032</t>
  </si>
  <si>
    <t>21:0111:000032:0001:0001:00</t>
  </si>
  <si>
    <t>065C  :761039:00:------:--</t>
  </si>
  <si>
    <t>21:0975:001967</t>
  </si>
  <si>
    <t>21:0111:000033</t>
  </si>
  <si>
    <t>21:0111:000033:0001:0001:00</t>
  </si>
  <si>
    <t>065C  :761040:00:------:--</t>
  </si>
  <si>
    <t>21:0975:001968</t>
  </si>
  <si>
    <t>21:0111:000034</t>
  </si>
  <si>
    <t>21:0111:000034:0001:0001:00</t>
  </si>
  <si>
    <t>065C  :761041:80:761059:00</t>
  </si>
  <si>
    <t>21:0975:001969</t>
  </si>
  <si>
    <t>21:0111:000050</t>
  </si>
  <si>
    <t>21:0111:000050:0001:0001:02</t>
  </si>
  <si>
    <t>&lt;6.6</t>
  </si>
  <si>
    <t>&lt;40</t>
  </si>
  <si>
    <t>065C  :761042:00:------:--</t>
  </si>
  <si>
    <t>21:0975:001970</t>
  </si>
  <si>
    <t>21:0111:000035</t>
  </si>
  <si>
    <t>21:0111:000035:0001:0001:00</t>
  </si>
  <si>
    <t>065C  :761043:00:------:--</t>
  </si>
  <si>
    <t>21:0975:001971</t>
  </si>
  <si>
    <t>21:0111:000036</t>
  </si>
  <si>
    <t>21:0111:000036:0001:0001:00</t>
  </si>
  <si>
    <t>27.74</t>
  </si>
  <si>
    <t>065C  :761044:90:------:--</t>
  </si>
  <si>
    <t>21:0975:001972</t>
  </si>
  <si>
    <t>065C  :761045:00:------:--</t>
  </si>
  <si>
    <t>21:0975:001973</t>
  </si>
  <si>
    <t>21:0111:000037</t>
  </si>
  <si>
    <t>21:0111:000037:0001:0001:00</t>
  </si>
  <si>
    <t>&lt;1.5</t>
  </si>
  <si>
    <t>48.5</t>
  </si>
  <si>
    <t>&lt;450</t>
  </si>
  <si>
    <t>065C  :761046:00:------:--</t>
  </si>
  <si>
    <t>21:0975:001974</t>
  </si>
  <si>
    <t>21:0111:000038</t>
  </si>
  <si>
    <t>21:0111:000038:0001:0001:00</t>
  </si>
  <si>
    <t>75.1</t>
  </si>
  <si>
    <t>065C  :761047:00:------:--</t>
  </si>
  <si>
    <t>21:0975:001975</t>
  </si>
  <si>
    <t>21:0111:000039</t>
  </si>
  <si>
    <t>21:0111:000039:0001:0001:00</t>
  </si>
  <si>
    <t>93.4</t>
  </si>
  <si>
    <t>065C  :761048:00:------:--</t>
  </si>
  <si>
    <t>21:0975:001976</t>
  </si>
  <si>
    <t>21:0111:000040</t>
  </si>
  <si>
    <t>21:0111:000040:0001:0001:00</t>
  </si>
  <si>
    <t>&lt;5.1</t>
  </si>
  <si>
    <t>189</t>
  </si>
  <si>
    <t>24.32</t>
  </si>
  <si>
    <t>065C  :761049:00:------:--</t>
  </si>
  <si>
    <t>21:0975:001977</t>
  </si>
  <si>
    <t>21:0111:000041</t>
  </si>
  <si>
    <t>21:0111:000041:0001:0001:00</t>
  </si>
  <si>
    <t>065C  :761050:00:------:--</t>
  </si>
  <si>
    <t>21:0975:001978</t>
  </si>
  <si>
    <t>21:0111:000042</t>
  </si>
  <si>
    <t>21:0111:000042:0001:0001:00</t>
  </si>
  <si>
    <t>307</t>
  </si>
  <si>
    <t>28.78</t>
  </si>
  <si>
    <t>065C  :761051:00:------:--</t>
  </si>
  <si>
    <t>21:0975:001979</t>
  </si>
  <si>
    <t>21:0111:000043</t>
  </si>
  <si>
    <t>21:0111:000043:0001:0001:00</t>
  </si>
  <si>
    <t>065C  :761052:00:------:--</t>
  </si>
  <si>
    <t>21:0975:001980</t>
  </si>
  <si>
    <t>21:0111:000044</t>
  </si>
  <si>
    <t>21:0111:000044:0001:0001:00</t>
  </si>
  <si>
    <t>35.78</t>
  </si>
  <si>
    <t>065C  :761053:00:------:--</t>
  </si>
  <si>
    <t>21:0975:001981</t>
  </si>
  <si>
    <t>21:0111:000045</t>
  </si>
  <si>
    <t>21:0111:000045:0001:0001:00</t>
  </si>
  <si>
    <t>31.68</t>
  </si>
  <si>
    <t>065C  :761054:00:------:--</t>
  </si>
  <si>
    <t>21:0975:001982</t>
  </si>
  <si>
    <t>21:0111:000046</t>
  </si>
  <si>
    <t>21:0111:000046:0001:0001:00</t>
  </si>
  <si>
    <t>32.93</t>
  </si>
  <si>
    <t>065C  :761055:00:------:--</t>
  </si>
  <si>
    <t>21:0975:001983</t>
  </si>
  <si>
    <t>21:0111:000047</t>
  </si>
  <si>
    <t>21:0111:000047:0001:0001:00</t>
  </si>
  <si>
    <t>30.86</t>
  </si>
  <si>
    <t>065C  :761056:10:------:--</t>
  </si>
  <si>
    <t>21:0975:001984</t>
  </si>
  <si>
    <t>21:0111:000048</t>
  </si>
  <si>
    <t>21:0111:000048:0001:0001:00</t>
  </si>
  <si>
    <t>065C  :761057:20:761056:10</t>
  </si>
  <si>
    <t>21:0975:001985</t>
  </si>
  <si>
    <t>21:0111:000048:0002:0001:00</t>
  </si>
  <si>
    <t>22.68</t>
  </si>
  <si>
    <t>065C  :761058:00:------:--</t>
  </si>
  <si>
    <t>21:0975:001986</t>
  </si>
  <si>
    <t>21:0111:000049</t>
  </si>
  <si>
    <t>21:0111:000049:0001:0001:00</t>
  </si>
  <si>
    <t>065C  :761059:00:------:--</t>
  </si>
  <si>
    <t>21:0975:001987</t>
  </si>
  <si>
    <t>21:0111:000050:0001:0001:01</t>
  </si>
  <si>
    <t>87.8</t>
  </si>
  <si>
    <t>&lt;7.8</t>
  </si>
  <si>
    <t>52.4</t>
  </si>
  <si>
    <t>223</t>
  </si>
  <si>
    <t>065C  :761060:00:------:--</t>
  </si>
  <si>
    <t>21:0975:001988</t>
  </si>
  <si>
    <t>21:0111:000051</t>
  </si>
  <si>
    <t>21:0111:000051:0001:0001:00</t>
  </si>
  <si>
    <t>33.86</t>
  </si>
  <si>
    <t>065C  :761061:80:761079:00</t>
  </si>
  <si>
    <t>21:0975:001989</t>
  </si>
  <si>
    <t>21:0111:000067</t>
  </si>
  <si>
    <t>21:0111:000067:0001:0001:02</t>
  </si>
  <si>
    <t>65.5</t>
  </si>
  <si>
    <t>065C  :761062:00:------:--</t>
  </si>
  <si>
    <t>21:0975:001990</t>
  </si>
  <si>
    <t>21:0111:000052</t>
  </si>
  <si>
    <t>21:0111:000052:0001:0001:00</t>
  </si>
  <si>
    <t>&lt;3.8</t>
  </si>
  <si>
    <t>065C  :761063:00:------:--</t>
  </si>
  <si>
    <t>21:0975:001991</t>
  </si>
  <si>
    <t>21:0111:000053</t>
  </si>
  <si>
    <t>21:0111:000053:0001:0001:00</t>
  </si>
  <si>
    <t>26.08</t>
  </si>
  <si>
    <t>065C  :761064:00:------:--</t>
  </si>
  <si>
    <t>21:0975:001992</t>
  </si>
  <si>
    <t>21:0111:000054</t>
  </si>
  <si>
    <t>21:0111:000054:0001:0001:00</t>
  </si>
  <si>
    <t>065C  :761065:00:------:--</t>
  </si>
  <si>
    <t>21:0975:001993</t>
  </si>
  <si>
    <t>21:0111:000055</t>
  </si>
  <si>
    <t>21:0111:000055:0001:0001:00</t>
  </si>
  <si>
    <t>065C  :761066:00:------:--</t>
  </si>
  <si>
    <t>21:0975:001994</t>
  </si>
  <si>
    <t>21:0111:000056</t>
  </si>
  <si>
    <t>21:0111:000056:0001:0001:00</t>
  </si>
  <si>
    <t>065C  :761067:00:------:--</t>
  </si>
  <si>
    <t>21:0975:001995</t>
  </si>
  <si>
    <t>21:0111:000057</t>
  </si>
  <si>
    <t>21:0111:000057:0001:0001:00</t>
  </si>
  <si>
    <t>466</t>
  </si>
  <si>
    <t>065C  :761068:90:------:--</t>
  </si>
  <si>
    <t>21:0975:001996</t>
  </si>
  <si>
    <t>2.71</t>
  </si>
  <si>
    <t>22.19</t>
  </si>
  <si>
    <t>065C  :761069:10:------:--</t>
  </si>
  <si>
    <t>21:0975:001997</t>
  </si>
  <si>
    <t>21:0111:000058</t>
  </si>
  <si>
    <t>21:0111:000058:0001:0001:00</t>
  </si>
  <si>
    <t>469</t>
  </si>
  <si>
    <t>065C  :761070:20:761069:10</t>
  </si>
  <si>
    <t>21:0975:001998</t>
  </si>
  <si>
    <t>21:0111:000058:0002:0001:00</t>
  </si>
  <si>
    <t>&lt;1.1</t>
  </si>
  <si>
    <t>713</t>
  </si>
  <si>
    <t>065C  :761071:00:------:--</t>
  </si>
  <si>
    <t>21:0975:001999</t>
  </si>
  <si>
    <t>21:0111:000059</t>
  </si>
  <si>
    <t>21:0111:000059:0001:0001:00</t>
  </si>
  <si>
    <t>065C  :761072:00:------:--</t>
  </si>
  <si>
    <t>21:0975:002000</t>
  </si>
  <si>
    <t>21:0111:000060</t>
  </si>
  <si>
    <t>21:0111:000060:0001:0001:00</t>
  </si>
  <si>
    <t>065C  :761073:00:------:--</t>
  </si>
  <si>
    <t>21:0975:002001</t>
  </si>
  <si>
    <t>21:0111:000061</t>
  </si>
  <si>
    <t>21:0111:000061:0001:0001:00</t>
  </si>
  <si>
    <t>60.8</t>
  </si>
  <si>
    <t>065C  :761074:00:------:--</t>
  </si>
  <si>
    <t>21:0975:002002</t>
  </si>
  <si>
    <t>21:0111:000062</t>
  </si>
  <si>
    <t>21:0111:000062:0001:0001:00</t>
  </si>
  <si>
    <t>065C  :761075:00:------:--</t>
  </si>
  <si>
    <t>21:0975:002003</t>
  </si>
  <si>
    <t>21:0111:000063</t>
  </si>
  <si>
    <t>21:0111:000063:0001:0001:00</t>
  </si>
  <si>
    <t>065C  :761076:00:------:--</t>
  </si>
  <si>
    <t>21:0975:002004</t>
  </si>
  <si>
    <t>21:0111:000064</t>
  </si>
  <si>
    <t>21:0111:000064:0001:0001:00</t>
  </si>
  <si>
    <t>065C  :761077:00:------:--</t>
  </si>
  <si>
    <t>21:0975:002005</t>
  </si>
  <si>
    <t>21:0111:000065</t>
  </si>
  <si>
    <t>21:0111:000065:0001:0001:00</t>
  </si>
  <si>
    <t>065C  :761078:00:------:--</t>
  </si>
  <si>
    <t>21:0975:002006</t>
  </si>
  <si>
    <t>21:0111:000066</t>
  </si>
  <si>
    <t>21:0111:000066:0001:0001:00</t>
  </si>
  <si>
    <t>23.96</t>
  </si>
  <si>
    <t>065C  :761079:00:------:--</t>
  </si>
  <si>
    <t>21:0975:002007</t>
  </si>
  <si>
    <t>21:0111:000067:0001:0001:01</t>
  </si>
  <si>
    <t>065C  :761080:00:------:--</t>
  </si>
  <si>
    <t>21:0975:002008</t>
  </si>
  <si>
    <t>21:0111:000068</t>
  </si>
  <si>
    <t>21:0111:000068:0001:0001:00</t>
  </si>
  <si>
    <t>065C  :761081:80:761086:00</t>
  </si>
  <si>
    <t>21:0975:002009</t>
  </si>
  <si>
    <t>21:0111:000072</t>
  </si>
  <si>
    <t>21:0111:000072:0001:0001:02</t>
  </si>
  <si>
    <t>88.9</t>
  </si>
  <si>
    <t>065C  :761082:00:------:--</t>
  </si>
  <si>
    <t>21:0975:002010</t>
  </si>
  <si>
    <t>21:0111:000069</t>
  </si>
  <si>
    <t>21:0111:000069:0001:0001:00</t>
  </si>
  <si>
    <t>73.1</t>
  </si>
  <si>
    <t>065C  :761083:00:------:--</t>
  </si>
  <si>
    <t>21:0975:002011</t>
  </si>
  <si>
    <t>21:0111:000070</t>
  </si>
  <si>
    <t>21:0111:000070:0001:0001:00</t>
  </si>
  <si>
    <t>065C  :761084:90:------:--</t>
  </si>
  <si>
    <t>21:0975:002012</t>
  </si>
  <si>
    <t>065C  :761085:00:------:--</t>
  </si>
  <si>
    <t>21:0975:002013</t>
  </si>
  <si>
    <t>21:0111:000071</t>
  </si>
  <si>
    <t>21:0111:000071:0001:0001:00</t>
  </si>
  <si>
    <t>065C  :761086:00:------:--</t>
  </si>
  <si>
    <t>21:0975:002014</t>
  </si>
  <si>
    <t>21:0111:000072:0001:0001:01</t>
  </si>
  <si>
    <t>86.1</t>
  </si>
  <si>
    <t>065C  :761087:00:------:--</t>
  </si>
  <si>
    <t>21:0975:002015</t>
  </si>
  <si>
    <t>21:0111:000073</t>
  </si>
  <si>
    <t>21:0111:000073:0001:0001:00</t>
  </si>
  <si>
    <t>93.9</t>
  </si>
  <si>
    <t>065C  :761088:00:------:--</t>
  </si>
  <si>
    <t>21:0975:002016</t>
  </si>
  <si>
    <t>21:0111:000074</t>
  </si>
  <si>
    <t>21:0111:000074:0001:0001:00</t>
  </si>
  <si>
    <t>117</t>
  </si>
  <si>
    <t>065C  :761089:00:------:--</t>
  </si>
  <si>
    <t>21:0975:002017</t>
  </si>
  <si>
    <t>21:0111:000075</t>
  </si>
  <si>
    <t>21:0111:000075:0001:0001:00</t>
  </si>
  <si>
    <t>27.59</t>
  </si>
  <si>
    <t>065C  :761090:00:------:--</t>
  </si>
  <si>
    <t>21:0975:002018</t>
  </si>
  <si>
    <t>21:0111:000076</t>
  </si>
  <si>
    <t>21:0111:000076:0001:0001:00</t>
  </si>
  <si>
    <t>065C  :763001:80:763004:10</t>
  </si>
  <si>
    <t>21:0975:002019</t>
  </si>
  <si>
    <t>21:0111:000079</t>
  </si>
  <si>
    <t>21:0111:000079:0001:0001:02</t>
  </si>
  <si>
    <t>14.87</t>
  </si>
  <si>
    <t>065C  :763002:00:------:--</t>
  </si>
  <si>
    <t>21:0975:002020</t>
  </si>
  <si>
    <t>21:0111:000077</t>
  </si>
  <si>
    <t>21:0111:000077:0001:0001:00</t>
  </si>
  <si>
    <t>065C  :763003:00:------:--</t>
  </si>
  <si>
    <t>21:0975:002021</t>
  </si>
  <si>
    <t>21:0111:000078</t>
  </si>
  <si>
    <t>21:0111:000078:0001:0001:00</t>
  </si>
  <si>
    <t>81.4</t>
  </si>
  <si>
    <t>065C  :763004:10:------:--</t>
  </si>
  <si>
    <t>21:0975:002022</t>
  </si>
  <si>
    <t>21:0111:000079:0001:0001:01</t>
  </si>
  <si>
    <t>11.98</t>
  </si>
  <si>
    <t>065C  :763005:20:763004:10</t>
  </si>
  <si>
    <t>21:0975:002023</t>
  </si>
  <si>
    <t>21:0111:000079:0002:0001:00</t>
  </si>
  <si>
    <t>065C  :763006:00:------:--</t>
  </si>
  <si>
    <t>21:0975:002024</t>
  </si>
  <si>
    <t>21:0111:000080</t>
  </si>
  <si>
    <t>21:0111:000080:0001:0001:00</t>
  </si>
  <si>
    <t>065C  :763007:90:------:--</t>
  </si>
  <si>
    <t>21:0975:002025</t>
  </si>
  <si>
    <t>065C  :763008:00:------:--</t>
  </si>
  <si>
    <t>21:0975:002026</t>
  </si>
  <si>
    <t>21:0111:000081</t>
  </si>
  <si>
    <t>21:0111:000081:0001:0001:00</t>
  </si>
  <si>
    <t>065C  :763009:00:------:--</t>
  </si>
  <si>
    <t>21:0975:002027</t>
  </si>
  <si>
    <t>21:0111:000082</t>
  </si>
  <si>
    <t>21:0111:000082:0001:0001:00</t>
  </si>
  <si>
    <t>065C  :763010:00:------:--</t>
  </si>
  <si>
    <t>21:0975:002028</t>
  </si>
  <si>
    <t>21:0111:000083</t>
  </si>
  <si>
    <t>21:0111:000083:0001:0001:00</t>
  </si>
  <si>
    <t>065C  :763011:00:------:--</t>
  </si>
  <si>
    <t>21:0975:002029</t>
  </si>
  <si>
    <t>21:0111:000084</t>
  </si>
  <si>
    <t>21:0111:000084:0001:0001:00</t>
  </si>
  <si>
    <t>183</t>
  </si>
  <si>
    <t>065C  :763012:00:------:--</t>
  </si>
  <si>
    <t>21:0975:002030</t>
  </si>
  <si>
    <t>21:0111:000085</t>
  </si>
  <si>
    <t>21:0111:000085:0001:0001:00</t>
  </si>
  <si>
    <t>065C  :763013:00:------:--</t>
  </si>
  <si>
    <t>21:0975:002031</t>
  </si>
  <si>
    <t>21:0111:000086</t>
  </si>
  <si>
    <t>21:0111:000086:0001:0001:00</t>
  </si>
  <si>
    <t>065C  :763014:00:------:--</t>
  </si>
  <si>
    <t>21:0975:002032</t>
  </si>
  <si>
    <t>21:0111:000087</t>
  </si>
  <si>
    <t>21:0111:000087:0001:0001:00</t>
  </si>
  <si>
    <t>065C  :763015:00:------:--</t>
  </si>
  <si>
    <t>21:0975:002033</t>
  </si>
  <si>
    <t>21:0111:000088</t>
  </si>
  <si>
    <t>21:0111:000088:0001:0001:00</t>
  </si>
  <si>
    <t>065C  :763016:00:------:--</t>
  </si>
  <si>
    <t>21:0975:002034</t>
  </si>
  <si>
    <t>21:0111:000089</t>
  </si>
  <si>
    <t>21:0111:000089:0001:0001:00</t>
  </si>
  <si>
    <t>1.96</t>
  </si>
  <si>
    <t>065C  :763017:00:------:--</t>
  </si>
  <si>
    <t>21:0975:002035</t>
  </si>
  <si>
    <t>21:0111:000090</t>
  </si>
  <si>
    <t>21:0111:000090:0001:0001:00</t>
  </si>
  <si>
    <t>065C  :763018:00:------:--</t>
  </si>
  <si>
    <t>21:0975:002036</t>
  </si>
  <si>
    <t>21:0111:000091</t>
  </si>
  <si>
    <t>21:0111:000091:0001:0001:00</t>
  </si>
  <si>
    <t>7.53</t>
  </si>
  <si>
    <t>065C  :763019:00:------:--</t>
  </si>
  <si>
    <t>21:0975:002037</t>
  </si>
  <si>
    <t>21:0111:000092</t>
  </si>
  <si>
    <t>21:0111:000092:0001:0001:00</t>
  </si>
  <si>
    <t>46.5</t>
  </si>
  <si>
    <t>16.07</t>
  </si>
  <si>
    <t>065C  :763020:00:------:--</t>
  </si>
  <si>
    <t>21:0975:002038</t>
  </si>
  <si>
    <t>21:0111:000093</t>
  </si>
  <si>
    <t>21:0111:000093:0001:0001:00</t>
  </si>
  <si>
    <t>&lt;48</t>
  </si>
  <si>
    <t>&lt;12</t>
  </si>
  <si>
    <t>065C  :763021:80:763035:00</t>
  </si>
  <si>
    <t>21:0975:002039</t>
  </si>
  <si>
    <t>21:0111:000105</t>
  </si>
  <si>
    <t>21:0111:000105:0001:0001:02</t>
  </si>
  <si>
    <t>065C  :763022:00:------:--</t>
  </si>
  <si>
    <t>21:0975:002040</t>
  </si>
  <si>
    <t>21:0111:000094</t>
  </si>
  <si>
    <t>21:0111:000094:0001:0001:00</t>
  </si>
  <si>
    <t>065C  :763023:00:------:--</t>
  </si>
  <si>
    <t>21:0975:002041</t>
  </si>
  <si>
    <t>21:0111:000095</t>
  </si>
  <si>
    <t>21:0111:000095:0001:0001:00</t>
  </si>
  <si>
    <t>8.14</t>
  </si>
  <si>
    <t>065C  :763024:00:------:--</t>
  </si>
  <si>
    <t>21:0975:002042</t>
  </si>
  <si>
    <t>21:0111:000096</t>
  </si>
  <si>
    <t>21:0111:000096:0001:0001:00</t>
  </si>
  <si>
    <t>065C  :763025:00:------:--</t>
  </si>
  <si>
    <t>21:0975:002043</t>
  </si>
  <si>
    <t>21:0111:000097</t>
  </si>
  <si>
    <t>21:0111:000097:0001:0001:00</t>
  </si>
  <si>
    <t>&lt;56</t>
  </si>
  <si>
    <t>1.07</t>
  </si>
  <si>
    <t>065C  :763026:10:------:--</t>
  </si>
  <si>
    <t>21:0975:002044</t>
  </si>
  <si>
    <t>21:0111:000098</t>
  </si>
  <si>
    <t>21:0111:000098:0001:0001:00</t>
  </si>
  <si>
    <t>22.37</t>
  </si>
  <si>
    <t>065C  :763027:20:763026:10</t>
  </si>
  <si>
    <t>21:0975:002045</t>
  </si>
  <si>
    <t>21:0111:000098:0002:0001:00</t>
  </si>
  <si>
    <t>065C  :763028:00:------:--</t>
  </si>
  <si>
    <t>21:0975:002046</t>
  </si>
  <si>
    <t>21:0111:000099</t>
  </si>
  <si>
    <t>21:0111:000099:0001:0001:00</t>
  </si>
  <si>
    <t>065C  :763029:00:------:--</t>
  </si>
  <si>
    <t>21:0975:002047</t>
  </si>
  <si>
    <t>21:0111:000100</t>
  </si>
  <si>
    <t>21:0111:000100:0001:0001:00</t>
  </si>
  <si>
    <t>065C  :763030:00:------:--</t>
  </si>
  <si>
    <t>21:0975:002048</t>
  </si>
  <si>
    <t>21:0111:000101</t>
  </si>
  <si>
    <t>21:0111:000101:0001:0001:00</t>
  </si>
  <si>
    <t>065C  :763031:00:------:--</t>
  </si>
  <si>
    <t>21:0975:002049</t>
  </si>
  <si>
    <t>21:0111:000102</t>
  </si>
  <si>
    <t>21:0111:000102:0001:0001:00</t>
  </si>
  <si>
    <t>065C  :763032:90:------:--</t>
  </si>
  <si>
    <t>21:0975:002050</t>
  </si>
  <si>
    <t>065C  :763033:00:------:--</t>
  </si>
  <si>
    <t>21:0975:002051</t>
  </si>
  <si>
    <t>21:0111:000103</t>
  </si>
  <si>
    <t>21:0111:000103:0001:0001:00</t>
  </si>
  <si>
    <t>21.46</t>
  </si>
  <si>
    <t>065C  :763034:00:------:--</t>
  </si>
  <si>
    <t>21:0975:002052</t>
  </si>
  <si>
    <t>21:0111:000104</t>
  </si>
  <si>
    <t>21:0111:000104:0001:0001:00</t>
  </si>
  <si>
    <t>065C  :763035:00:------:--</t>
  </si>
  <si>
    <t>21:0975:002053</t>
  </si>
  <si>
    <t>21:0111:000105:0001:0001:01</t>
  </si>
  <si>
    <t>065C  :763036:00:------:--</t>
  </si>
  <si>
    <t>21:0975:002054</t>
  </si>
  <si>
    <t>21:0111:000106</t>
  </si>
  <si>
    <t>21:0111:000106:0001:0001:00</t>
  </si>
  <si>
    <t>065C  :763037:00:------:--</t>
  </si>
  <si>
    <t>21:0975:002055</t>
  </si>
  <si>
    <t>21:0111:000107</t>
  </si>
  <si>
    <t>21:0111:000107:0001:0001:00</t>
  </si>
  <si>
    <t>3.39</t>
  </si>
  <si>
    <t>065C  :763038:00:------:--</t>
  </si>
  <si>
    <t>21:0975:002056</t>
  </si>
  <si>
    <t>21:0111:000108</t>
  </si>
  <si>
    <t>21:0111:000108:0001:0001:00</t>
  </si>
  <si>
    <t>065C  :763039:00:------:--</t>
  </si>
  <si>
    <t>21:0975:002057</t>
  </si>
  <si>
    <t>21:0111:000109</t>
  </si>
  <si>
    <t>21:0111:000109:0001:0001:00</t>
  </si>
  <si>
    <t>65.6</t>
  </si>
  <si>
    <t>25.47</t>
  </si>
  <si>
    <t>065C  :763040:00:------:--</t>
  </si>
  <si>
    <t>21:0975:002058</t>
  </si>
  <si>
    <t>21:0111:000110</t>
  </si>
  <si>
    <t>21:0111:000110:0001:0001:00</t>
  </si>
  <si>
    <t>065C  :763041:80:763059:00</t>
  </si>
  <si>
    <t>21:0975:002059</t>
  </si>
  <si>
    <t>21:0111:000126</t>
  </si>
  <si>
    <t>21:0111:000126:0001:0001:02</t>
  </si>
  <si>
    <t>7.51</t>
  </si>
  <si>
    <t>065C  :763042:00:------:--</t>
  </si>
  <si>
    <t>21:0975:002060</t>
  </si>
  <si>
    <t>21:0111:000111</t>
  </si>
  <si>
    <t>21:0111:000111:0001:0001:00</t>
  </si>
  <si>
    <t>065C  :763043:00:------:--</t>
  </si>
  <si>
    <t>21:0975:002061</t>
  </si>
  <si>
    <t>21:0111:000112</t>
  </si>
  <si>
    <t>21:0111:000112:0001:0001:00</t>
  </si>
  <si>
    <t>65.2</t>
  </si>
  <si>
    <t>14.79</t>
  </si>
  <si>
    <t>065C  :763044:00:------:--</t>
  </si>
  <si>
    <t>21:0975:002062</t>
  </si>
  <si>
    <t>21:0111:000113</t>
  </si>
  <si>
    <t>21:0111:000113:0001:0001:00</t>
  </si>
  <si>
    <t>10.96</t>
  </si>
  <si>
    <t>065C  :763045:00:------:--</t>
  </si>
  <si>
    <t>21:0975:002063</t>
  </si>
  <si>
    <t>21:0111:000114</t>
  </si>
  <si>
    <t>21:0111:000114:0001:0001:00</t>
  </si>
  <si>
    <t>19.34</t>
  </si>
  <si>
    <t>065C  :763046:10:------:--</t>
  </si>
  <si>
    <t>21:0975:002064</t>
  </si>
  <si>
    <t>21:0111:000115</t>
  </si>
  <si>
    <t>21:0111:000115:0001:0001:00</t>
  </si>
  <si>
    <t>065C  :763047:90:------:--</t>
  </si>
  <si>
    <t>21:0975:002065</t>
  </si>
  <si>
    <t>065C  :763048:20:763046:10</t>
  </si>
  <si>
    <t>21:0975:002066</t>
  </si>
  <si>
    <t>21:0111:000115:0002:0001:00</t>
  </si>
  <si>
    <t>17.09</t>
  </si>
  <si>
    <t>065C  :763049:00:------:--</t>
  </si>
  <si>
    <t>21:0975:002067</t>
  </si>
  <si>
    <t>21:0111:000116</t>
  </si>
  <si>
    <t>21:0111:000116:0001:0001:00</t>
  </si>
  <si>
    <t>67.8</t>
  </si>
  <si>
    <t>065C  :763050:00:------:--</t>
  </si>
  <si>
    <t>21:0975:002068</t>
  </si>
  <si>
    <t>21:0111:000117</t>
  </si>
  <si>
    <t>21:0111:000117:0001:0001:00</t>
  </si>
  <si>
    <t>065C  :763051:00:------:--</t>
  </si>
  <si>
    <t>21:0975:002069</t>
  </si>
  <si>
    <t>21:0111:000118</t>
  </si>
  <si>
    <t>21:0111:000118:0001:0001:00</t>
  </si>
  <si>
    <t>065C  :763052:00:------:--</t>
  </si>
  <si>
    <t>21:0975:002070</t>
  </si>
  <si>
    <t>21:0111:000119</t>
  </si>
  <si>
    <t>21:0111:000119:0001:0001:00</t>
  </si>
  <si>
    <t>065C  :763053:00:------:--</t>
  </si>
  <si>
    <t>21:0975:002071</t>
  </si>
  <si>
    <t>21:0111:000120</t>
  </si>
  <si>
    <t>21:0111:000120:0001:0001:00</t>
  </si>
  <si>
    <t>065C  :763054:00:------:--</t>
  </si>
  <si>
    <t>21:0975:002072</t>
  </si>
  <si>
    <t>21:0111:000121</t>
  </si>
  <si>
    <t>21:0111:000121:0001:0001:00</t>
  </si>
  <si>
    <t>065C  :763055:00:------:--</t>
  </si>
  <si>
    <t>21:0975:002073</t>
  </si>
  <si>
    <t>21:0111:000122</t>
  </si>
  <si>
    <t>21:0111:000122:0001:0001:00</t>
  </si>
  <si>
    <t>065C  :763056:00:------:--</t>
  </si>
  <si>
    <t>21:0975:002074</t>
  </si>
  <si>
    <t>21:0111:000123</t>
  </si>
  <si>
    <t>21:0111:000123:0001:0001:00</t>
  </si>
  <si>
    <t>065C  :763057:00:------:--</t>
  </si>
  <si>
    <t>21:0975:002075</t>
  </si>
  <si>
    <t>21:0111:000124</t>
  </si>
  <si>
    <t>21:0111:000124:0001:0001:00</t>
  </si>
  <si>
    <t>065C  :763058:00:------:--</t>
  </si>
  <si>
    <t>21:0975:002076</t>
  </si>
  <si>
    <t>21:0111:000125</t>
  </si>
  <si>
    <t>21:0111:000125:0001:0001:00</t>
  </si>
  <si>
    <t>065C  :763059:00:------:--</t>
  </si>
  <si>
    <t>21:0975:002077</t>
  </si>
  <si>
    <t>21:0111:000126:0001:0001:01</t>
  </si>
  <si>
    <t>7.83</t>
  </si>
  <si>
    <t>065C  :763060:00:------:--</t>
  </si>
  <si>
    <t>21:0975:002078</t>
  </si>
  <si>
    <t>21:0111:000127</t>
  </si>
  <si>
    <t>21:0111:000127:0001:0001:00</t>
  </si>
  <si>
    <t>065C  :763061:80:763062:00</t>
  </si>
  <si>
    <t>21:0975:002079</t>
  </si>
  <si>
    <t>21:0111:000128</t>
  </si>
  <si>
    <t>21:0111:000128:0001:0001:02</t>
  </si>
  <si>
    <t>41.73</t>
  </si>
  <si>
    <t>065C  :763062:00:------:--</t>
  </si>
  <si>
    <t>21:0975:002080</t>
  </si>
  <si>
    <t>21:0111:000128:0001:0001:01</t>
  </si>
  <si>
    <t>065C  :763063:00:------:--</t>
  </si>
  <si>
    <t>21:0975:002081</t>
  </si>
  <si>
    <t>21:0111:000129</t>
  </si>
  <si>
    <t>21:0111:000129:0001:0001:00</t>
  </si>
  <si>
    <t>065C  :763064:00:------:--</t>
  </si>
  <si>
    <t>21:0975:002082</t>
  </si>
  <si>
    <t>21:0111:000130</t>
  </si>
  <si>
    <t>21:0111:000130:0001:0001:00</t>
  </si>
  <si>
    <t>065C  :763065:10:------:--</t>
  </si>
  <si>
    <t>21:0975:002083</t>
  </si>
  <si>
    <t>21:0111:000131</t>
  </si>
  <si>
    <t>21:0111:000131:0001:0001:00</t>
  </si>
  <si>
    <t>13.12</t>
  </si>
  <si>
    <t>065C  :763066:20:763065:10</t>
  </si>
  <si>
    <t>21:0975:002084</t>
  </si>
  <si>
    <t>21:0111:000131:0002:0001:00</t>
  </si>
  <si>
    <t>3.35</t>
  </si>
  <si>
    <t>065C  :763067:00:------:--</t>
  </si>
  <si>
    <t>21:0975:002085</t>
  </si>
  <si>
    <t>21:0111:000132</t>
  </si>
  <si>
    <t>21:0111:000132:0001:0001:00</t>
  </si>
  <si>
    <t>14.61</t>
  </si>
  <si>
    <t>065C  :763068:00:------:--</t>
  </si>
  <si>
    <t>21:0975:002086</t>
  </si>
  <si>
    <t>21:0111:000133</t>
  </si>
  <si>
    <t>21:0111:000133:0001:0001:00</t>
  </si>
  <si>
    <t>065C  :763069:90:------:--</t>
  </si>
  <si>
    <t>21:0975:002087</t>
  </si>
  <si>
    <t>2.74</t>
  </si>
  <si>
    <t>24.01</t>
  </si>
  <si>
    <t>065C  :763070:00:------:--</t>
  </si>
  <si>
    <t>21:0975:002088</t>
  </si>
  <si>
    <t>21:0111:000134</t>
  </si>
  <si>
    <t>21:0111:000134:0001:0001:00</t>
  </si>
  <si>
    <t>065C  :763071:00:------:--</t>
  </si>
  <si>
    <t>21:0975:002089</t>
  </si>
  <si>
    <t>21:0111:000135</t>
  </si>
  <si>
    <t>21:0111:000135:0001:0001:00</t>
  </si>
  <si>
    <t>16.59</t>
  </si>
  <si>
    <t>065C  :763072:00:------:--</t>
  </si>
  <si>
    <t>21:0975:002090</t>
  </si>
  <si>
    <t>21:0111:000136</t>
  </si>
  <si>
    <t>21:0111:000136:0001:0001:00</t>
  </si>
  <si>
    <t>45.2</t>
  </si>
  <si>
    <t>25.81</t>
  </si>
  <si>
    <t>065C  :763073:00:------:--</t>
  </si>
  <si>
    <t>21:0975:002091</t>
  </si>
  <si>
    <t>21:0111:000137</t>
  </si>
  <si>
    <t>21:0111:000137:0001:0001:00</t>
  </si>
  <si>
    <t>065C  :763074:00:------:--</t>
  </si>
  <si>
    <t>21:0975:002092</t>
  </si>
  <si>
    <t>21:0111:000138</t>
  </si>
  <si>
    <t>21:0111:000138:0001:0001:00</t>
  </si>
  <si>
    <t>245</t>
  </si>
  <si>
    <t>26.66</t>
  </si>
  <si>
    <t>065C  :763075:00:------:--</t>
  </si>
  <si>
    <t>21:0975:002093</t>
  </si>
  <si>
    <t>21:0111:000139</t>
  </si>
  <si>
    <t>21:0111:000139:0001:0001:00</t>
  </si>
  <si>
    <t>065C  :763076:00:------:--</t>
  </si>
  <si>
    <t>21:0975:002094</t>
  </si>
  <si>
    <t>21:0111:000140</t>
  </si>
  <si>
    <t>21:0111:000140:0001:0001:00</t>
  </si>
  <si>
    <t>95.7</t>
  </si>
  <si>
    <t>065C  :763077:00:------:--</t>
  </si>
  <si>
    <t>21:0975:002095</t>
  </si>
  <si>
    <t>21:0111:000141</t>
  </si>
  <si>
    <t>21:0111:000141:0001:0001:00</t>
  </si>
  <si>
    <t>065C  :763078:00:------:--</t>
  </si>
  <si>
    <t>21:0975:002096</t>
  </si>
  <si>
    <t>21:0111:000142</t>
  </si>
  <si>
    <t>21:0111:000142:0001:0001:00</t>
  </si>
  <si>
    <t>232</t>
  </si>
  <si>
    <t>065C  :763079:00:------:--</t>
  </si>
  <si>
    <t>21:0975:002097</t>
  </si>
  <si>
    <t>21:0111:000143</t>
  </si>
  <si>
    <t>21:0111:000143:0001:0001:00</t>
  </si>
  <si>
    <t>065C  :763080:00:------:--</t>
  </si>
  <si>
    <t>21:0975:002098</t>
  </si>
  <si>
    <t>21:0111:000144</t>
  </si>
  <si>
    <t>21:0111:000144:0001:0001:00</t>
  </si>
  <si>
    <t>22.67</t>
  </si>
  <si>
    <t>065C  :763081:80:763090:00</t>
  </si>
  <si>
    <t>21:0975:002099</t>
  </si>
  <si>
    <t>21:0111:000152</t>
  </si>
  <si>
    <t>21:0111:000152:0001:0001:02</t>
  </si>
  <si>
    <t>9.23</t>
  </si>
  <si>
    <t>065C  :763082:00:------:--</t>
  </si>
  <si>
    <t>21:0975:002100</t>
  </si>
  <si>
    <t>21:0111:000145</t>
  </si>
  <si>
    <t>21:0111:000145:0001:0001:00</t>
  </si>
  <si>
    <t>065C  :763083:00:------:--</t>
  </si>
  <si>
    <t>21:0975:002101</t>
  </si>
  <si>
    <t>21:0111:000146</t>
  </si>
  <si>
    <t>21:0111:000146:0001:0001:00</t>
  </si>
  <si>
    <t>298</t>
  </si>
  <si>
    <t>065C  :763084:00:------:--</t>
  </si>
  <si>
    <t>21:0975:002102</t>
  </si>
  <si>
    <t>21:0111:000147</t>
  </si>
  <si>
    <t>21:0111:000147:0001:0001:00</t>
  </si>
  <si>
    <t>065C  :763085:00:------:--</t>
  </si>
  <si>
    <t>21:0975:002103</t>
  </si>
  <si>
    <t>21:0111:000148</t>
  </si>
  <si>
    <t>21:0111:000148:0001:0001:00</t>
  </si>
  <si>
    <t>065C  :763086:10:------:--</t>
  </si>
  <si>
    <t>21:0975:002104</t>
  </si>
  <si>
    <t>21:0111:000149</t>
  </si>
  <si>
    <t>21:0111:000149:0001:0001:00</t>
  </si>
  <si>
    <t>065C  :763087:20:763086:10</t>
  </si>
  <si>
    <t>21:0975:002105</t>
  </si>
  <si>
    <t>21:0111:000149:0002:0001:00</t>
  </si>
  <si>
    <t>234</t>
  </si>
  <si>
    <t>065C  :763088:00:------:--</t>
  </si>
  <si>
    <t>21:0975:002106</t>
  </si>
  <si>
    <t>21:0111:000150</t>
  </si>
  <si>
    <t>21:0111:000150:0001:0001:00</t>
  </si>
  <si>
    <t>19.31</t>
  </si>
  <si>
    <t>065C  :763089:00:------:--</t>
  </si>
  <si>
    <t>21:0975:002107</t>
  </si>
  <si>
    <t>21:0111:000151</t>
  </si>
  <si>
    <t>21:0111:000151:0001:0001:00</t>
  </si>
  <si>
    <t>065C  :763090:00:------:--</t>
  </si>
  <si>
    <t>21:0975:002108</t>
  </si>
  <si>
    <t>21:0111:000152:0001:0001:01</t>
  </si>
  <si>
    <t>9.22</t>
  </si>
  <si>
    <t>065C  :763091:00:------:--</t>
  </si>
  <si>
    <t>21:0975:002109</t>
  </si>
  <si>
    <t>21:0111:000153</t>
  </si>
  <si>
    <t>21:0111:000153:0001:0001:00</t>
  </si>
  <si>
    <t>47.63</t>
  </si>
  <si>
    <t>065C  :763092:00:------:--</t>
  </si>
  <si>
    <t>21:0975:002110</t>
  </si>
  <si>
    <t>21:0111:000154</t>
  </si>
  <si>
    <t>21:0111:000154:0001:0001:00</t>
  </si>
  <si>
    <t>065C  :763093:00:------:--</t>
  </si>
  <si>
    <t>21:0975:002111</t>
  </si>
  <si>
    <t>21:0111:000155</t>
  </si>
  <si>
    <t>21:0111:000155:0001:0001:00</t>
  </si>
  <si>
    <t>065C  :763094:00:------:--</t>
  </si>
  <si>
    <t>21:0975:002112</t>
  </si>
  <si>
    <t>21:0111:000156</t>
  </si>
  <si>
    <t>21:0111:000156:0001:0001:00</t>
  </si>
  <si>
    <t>46.24</t>
  </si>
  <si>
    <t>065C  :763095:00:------:--</t>
  </si>
  <si>
    <t>21:0975:002113</t>
  </si>
  <si>
    <t>21:0111:000157</t>
  </si>
  <si>
    <t>21:0111:000157:0001:0001:00</t>
  </si>
  <si>
    <t>38.81</t>
  </si>
  <si>
    <t>065C  :763096:00:------:--</t>
  </si>
  <si>
    <t>21:0975:002114</t>
  </si>
  <si>
    <t>21:0111:000158</t>
  </si>
  <si>
    <t>21:0111:000158:0001:0001:00</t>
  </si>
  <si>
    <t>065C  :763097:00:------:--</t>
  </si>
  <si>
    <t>21:0975:002115</t>
  </si>
  <si>
    <t>21:0111:000159</t>
  </si>
  <si>
    <t>21:0111:000159:0001:0001:00</t>
  </si>
  <si>
    <t>065C  :763098:90:------:--</t>
  </si>
  <si>
    <t>21:0975:002116</t>
  </si>
  <si>
    <t>2.61</t>
  </si>
  <si>
    <t>065C  :763099:00:------:--</t>
  </si>
  <si>
    <t>21:0975:002117</t>
  </si>
  <si>
    <t>21:0111:000160</t>
  </si>
  <si>
    <t>21:0111:000160:0001:0001:00</t>
  </si>
  <si>
    <t>065C  :763100:00:------:--</t>
  </si>
  <si>
    <t>21:0975:002118</t>
  </si>
  <si>
    <t>21:0111:000161</t>
  </si>
  <si>
    <t>21:0111:000161:0001:0001:00</t>
  </si>
  <si>
    <t>065C  :763101:80:763119:00</t>
  </si>
  <si>
    <t>21:0975:002119</t>
  </si>
  <si>
    <t>21:0111:000177</t>
  </si>
  <si>
    <t>21:0111:000177:0001:0001:02</t>
  </si>
  <si>
    <t>9.99</t>
  </si>
  <si>
    <t>065C  :763102:00:------:--</t>
  </si>
  <si>
    <t>21:0975:002120</t>
  </si>
  <si>
    <t>21:0111:000162</t>
  </si>
  <si>
    <t>21:0111:000162:0001:0001:00</t>
  </si>
  <si>
    <t>065C  :763103:00:------:--</t>
  </si>
  <si>
    <t>21:0975:002121</t>
  </si>
  <si>
    <t>21:0111:000163</t>
  </si>
  <si>
    <t>21:0111:000163:0001:0001:00</t>
  </si>
  <si>
    <t>&lt;8</t>
  </si>
  <si>
    <t>1.14</t>
  </si>
  <si>
    <t>065C  :763104:00:------:--</t>
  </si>
  <si>
    <t>21:0975:002122</t>
  </si>
  <si>
    <t>21:0111:000164</t>
  </si>
  <si>
    <t>21:0111:000164:0001:0001:00</t>
  </si>
  <si>
    <t>065C  :763105:00:------:--</t>
  </si>
  <si>
    <t>21:0975:002123</t>
  </si>
  <si>
    <t>21:0111:000165</t>
  </si>
  <si>
    <t>21:0111:000165:0001:0001:00</t>
  </si>
  <si>
    <t>&lt;330</t>
  </si>
  <si>
    <t>065C  :763106:00:------:--</t>
  </si>
  <si>
    <t>21:0975:002124</t>
  </si>
  <si>
    <t>21:0111:000166</t>
  </si>
  <si>
    <t>21:0111:000166:0001:0001:00</t>
  </si>
  <si>
    <t>7.18</t>
  </si>
  <si>
    <t>065C  :763107:00:------:--</t>
  </si>
  <si>
    <t>21:0975:002125</t>
  </si>
  <si>
    <t>21:0111:000167</t>
  </si>
  <si>
    <t>21:0111:000167:0001:0001:00</t>
  </si>
  <si>
    <t>065C  :763108:10:------:--</t>
  </si>
  <si>
    <t>21:0975:002126</t>
  </si>
  <si>
    <t>21:0111:000168</t>
  </si>
  <si>
    <t>21:0111:000168:0001:0001:00</t>
  </si>
  <si>
    <t>065C  :763109:20:763108:10</t>
  </si>
  <si>
    <t>21:0975:002127</t>
  </si>
  <si>
    <t>21:0111:000168:0002:0001:00</t>
  </si>
  <si>
    <t>065C  :763110:00:------:--</t>
  </si>
  <si>
    <t>21:0975:002128</t>
  </si>
  <si>
    <t>21:0111:000169</t>
  </si>
  <si>
    <t>21:0111:000169:0001:0001:00</t>
  </si>
  <si>
    <t>065C  :763111:00:------:--</t>
  </si>
  <si>
    <t>21:0975:002129</t>
  </si>
  <si>
    <t>21:0111:000170</t>
  </si>
  <si>
    <t>21:0111:000170:0001:0001:00</t>
  </si>
  <si>
    <t>065C  :763112:00:------:--</t>
  </si>
  <si>
    <t>21:0975:002130</t>
  </si>
  <si>
    <t>21:0111:000171</t>
  </si>
  <si>
    <t>21:0111:000171:0001:0001:00</t>
  </si>
  <si>
    <t>7.24</t>
  </si>
  <si>
    <t>065C  :763113:00:------:--</t>
  </si>
  <si>
    <t>21:0975:002131</t>
  </si>
  <si>
    <t>21:0111:000172</t>
  </si>
  <si>
    <t>21:0111:000172:0001:0001:00</t>
  </si>
  <si>
    <t>15.49</t>
  </si>
  <si>
    <t>065C  :763114:00:------:--</t>
  </si>
  <si>
    <t>21:0975:002132</t>
  </si>
  <si>
    <t>21:0111:000173</t>
  </si>
  <si>
    <t>21:0111:000173:0001:0001:00</t>
  </si>
  <si>
    <t>065C  :763115:00:------:--</t>
  </si>
  <si>
    <t>21:0975:002133</t>
  </si>
  <si>
    <t>21:0111:000174</t>
  </si>
  <si>
    <t>21:0111:000174:0001:0001:00</t>
  </si>
  <si>
    <t>065C  :763116:00:------:--</t>
  </si>
  <si>
    <t>21:0975:002134</t>
  </si>
  <si>
    <t>21:0111:000175</t>
  </si>
  <si>
    <t>21:0111:000175:0001:0001:00</t>
  </si>
  <si>
    <t>065C  :763117:00:------:--</t>
  </si>
  <si>
    <t>21:0975:002135</t>
  </si>
  <si>
    <t>21:0111:000176</t>
  </si>
  <si>
    <t>21:0111:000176:0001:0001:00</t>
  </si>
  <si>
    <t>065C  :763118:90:------:--</t>
  </si>
  <si>
    <t>21:0975:002136</t>
  </si>
  <si>
    <t>065C  :763119:00:------:--</t>
  </si>
  <si>
    <t>21:0975:002137</t>
  </si>
  <si>
    <t>21:0111:000177:0001:0001:01</t>
  </si>
  <si>
    <t>77.4</t>
  </si>
  <si>
    <t>8.34</t>
  </si>
  <si>
    <t>065C  :763120:00:------:--</t>
  </si>
  <si>
    <t>21:0975:002138</t>
  </si>
  <si>
    <t>21:0111:000178</t>
  </si>
  <si>
    <t>21:0111:000178:0001:0001:00</t>
  </si>
  <si>
    <t>065C  :763121:80:763136:00</t>
  </si>
  <si>
    <t>21:0975:002139</t>
  </si>
  <si>
    <t>21:0111:000192</t>
  </si>
  <si>
    <t>21:0111:000192:0001:0001:02</t>
  </si>
  <si>
    <t>15.7</t>
  </si>
  <si>
    <t>13.73</t>
  </si>
  <si>
    <t>065C  :763122:00:------:--</t>
  </si>
  <si>
    <t>21:0975:002140</t>
  </si>
  <si>
    <t>21:0111:000179</t>
  </si>
  <si>
    <t>21:0111:000179:0001:0001:00</t>
  </si>
  <si>
    <t>16.53</t>
  </si>
  <si>
    <t>065C  :763123:00:------:--</t>
  </si>
  <si>
    <t>21:0975:002141</t>
  </si>
  <si>
    <t>21:0111:000180</t>
  </si>
  <si>
    <t>21:0111:000180:0001:0001:00</t>
  </si>
  <si>
    <t>065C  :763124:10:------:--</t>
  </si>
  <si>
    <t>21:0975:002142</t>
  </si>
  <si>
    <t>21:0111:000181</t>
  </si>
  <si>
    <t>21:0111:000181:0001:0001:00</t>
  </si>
  <si>
    <t>19.64</t>
  </si>
  <si>
    <t>065C  :763125:20:763124:10</t>
  </si>
  <si>
    <t>21:0975:002143</t>
  </si>
  <si>
    <t>21:0111:000181:0002:0001:00</t>
  </si>
  <si>
    <t>065C  :763126:00:------:--</t>
  </si>
  <si>
    <t>21:0975:002144</t>
  </si>
  <si>
    <t>21:0111:000182</t>
  </si>
  <si>
    <t>21:0111:000182:0001:0001:00</t>
  </si>
  <si>
    <t>30.87</t>
  </si>
  <si>
    <t>065C  :763127:00:------:--</t>
  </si>
  <si>
    <t>21:0975:002145</t>
  </si>
  <si>
    <t>21:0111:000183</t>
  </si>
  <si>
    <t>21:0111:000183:0001:0001:00</t>
  </si>
  <si>
    <t>065C  :763128:00:------:--</t>
  </si>
  <si>
    <t>21:0975:002146</t>
  </si>
  <si>
    <t>21:0111:000184</t>
  </si>
  <si>
    <t>21:0111:000184:0001:0001:00</t>
  </si>
  <si>
    <t>065C  :763129:00:------:--</t>
  </si>
  <si>
    <t>21:0975:002147</t>
  </si>
  <si>
    <t>21:0111:000185</t>
  </si>
  <si>
    <t>21:0111:000185:0001:0001:00</t>
  </si>
  <si>
    <t>065C  :763130:00:------:--</t>
  </si>
  <si>
    <t>21:0975:002148</t>
  </si>
  <si>
    <t>21:0111:000186</t>
  </si>
  <si>
    <t>21:0111:000186:0001:0001:00</t>
  </si>
  <si>
    <t>065C  :763131:00:------:--</t>
  </si>
  <si>
    <t>21:0975:002149</t>
  </si>
  <si>
    <t>21:0111:000187</t>
  </si>
  <si>
    <t>21:0111:000187:0001:0001:00</t>
  </si>
  <si>
    <t>18.27</t>
  </si>
  <si>
    <t>065C  :763132:00:------:--</t>
  </si>
  <si>
    <t>21:0975:002150</t>
  </si>
  <si>
    <t>21:0111:000188</t>
  </si>
  <si>
    <t>21:0111:000188:0001:0001:00</t>
  </si>
  <si>
    <t>16.26</t>
  </si>
  <si>
    <t>065C  :763133:00:------:--</t>
  </si>
  <si>
    <t>21:0975:002151</t>
  </si>
  <si>
    <t>21:0111:000189</t>
  </si>
  <si>
    <t>21:0111:000189:0001:0001:00</t>
  </si>
  <si>
    <t>065C  :763134:00:------:--</t>
  </si>
  <si>
    <t>21:0975:002152</t>
  </si>
  <si>
    <t>21:0111:000190</t>
  </si>
  <si>
    <t>21:0111:000190:0001:0001:00</t>
  </si>
  <si>
    <t>065C  :763135:00:------:--</t>
  </si>
  <si>
    <t>21:0975:002153</t>
  </si>
  <si>
    <t>21:0111:000191</t>
  </si>
  <si>
    <t>21:0111:000191:0001:0001:00</t>
  </si>
  <si>
    <t>229</t>
  </si>
  <si>
    <t>065C  :763136:00:------:--</t>
  </si>
  <si>
    <t>21:0975:002154</t>
  </si>
  <si>
    <t>21:0111:000192:0001:0001:01</t>
  </si>
  <si>
    <t>065C  :763137:90:------:--</t>
  </si>
  <si>
    <t>21:0975:002155</t>
  </si>
  <si>
    <t>2.59</t>
  </si>
  <si>
    <t>065C  :763138:00:------:--</t>
  </si>
  <si>
    <t>21:0975:002156</t>
  </si>
  <si>
    <t>21:0111:000193</t>
  </si>
  <si>
    <t>21:0111:000193:0001:0001:00</t>
  </si>
  <si>
    <t>065C  :763139:00:------:--</t>
  </si>
  <si>
    <t>21:0975:002157</t>
  </si>
  <si>
    <t>21:0111:000194</t>
  </si>
  <si>
    <t>21:0111:000194:0001:0001:00</t>
  </si>
  <si>
    <t>065C  :763140:00:------:--</t>
  </si>
  <si>
    <t>21:0975:002158</t>
  </si>
  <si>
    <t>21:0111:000195</t>
  </si>
  <si>
    <t>21:0111:000195:0001:0001:00</t>
  </si>
  <si>
    <t>065C  :763141:80:763149:00</t>
  </si>
  <si>
    <t>21:0975:002159</t>
  </si>
  <si>
    <t>21:0111:000202</t>
  </si>
  <si>
    <t>21:0111:000202:0001:0001:02</t>
  </si>
  <si>
    <t>065C  :763142:00:------:--</t>
  </si>
  <si>
    <t>21:0975:002160</t>
  </si>
  <si>
    <t>21:0111:000196</t>
  </si>
  <si>
    <t>21:0111:000196:0001:0001:00</t>
  </si>
  <si>
    <t>065C  :763143:10:------:--</t>
  </si>
  <si>
    <t>21:0975:002161</t>
  </si>
  <si>
    <t>21:0111:000197</t>
  </si>
  <si>
    <t>21:0111:000197:0001:0001:00</t>
  </si>
  <si>
    <t>065C  :763144:20:763143:10</t>
  </si>
  <si>
    <t>21:0975:002162</t>
  </si>
  <si>
    <t>21:0111:000197:0002:0001:00</t>
  </si>
  <si>
    <t>065C  :763145:00:------:--</t>
  </si>
  <si>
    <t>21:0975:002163</t>
  </si>
  <si>
    <t>21:0111:000198</t>
  </si>
  <si>
    <t>21:0111:000198:0001:0001:00</t>
  </si>
  <si>
    <t>065C  :763146:00:------:--</t>
  </si>
  <si>
    <t>21:0975:002164</t>
  </si>
  <si>
    <t>21:0111:000199</t>
  </si>
  <si>
    <t>21:0111:000199:0001:0001:00</t>
  </si>
  <si>
    <t>18.47</t>
  </si>
  <si>
    <t>065C  :763147:00:------:--</t>
  </si>
  <si>
    <t>21:0975:002165</t>
  </si>
  <si>
    <t>21:0111:000200</t>
  </si>
  <si>
    <t>21:0111:000200:0001:0001:00</t>
  </si>
  <si>
    <t>065C  :763148:00:------:--</t>
  </si>
  <si>
    <t>21:0975:002166</t>
  </si>
  <si>
    <t>21:0111:000201</t>
  </si>
  <si>
    <t>21:0111:000201:0001:0001:00</t>
  </si>
  <si>
    <t>065C  :763149:00:------:--</t>
  </si>
  <si>
    <t>21:0975:002167</t>
  </si>
  <si>
    <t>21:0111:000202:0001:0001:01</t>
  </si>
  <si>
    <t>065C  :763150:00:------:--</t>
  </si>
  <si>
    <t>21:0975:002168</t>
  </si>
  <si>
    <t>21:0111:000203</t>
  </si>
  <si>
    <t>21:0111:000203:0001:0001:00</t>
  </si>
  <si>
    <t>065C  :763151:00:------:--</t>
  </si>
  <si>
    <t>21:0975:002169</t>
  </si>
  <si>
    <t>21:0111:000204</t>
  </si>
  <si>
    <t>21:0111:000204:0001:0001:00</t>
  </si>
  <si>
    <t>17.77</t>
  </si>
  <si>
    <t>065C  :763152:00:------:--</t>
  </si>
  <si>
    <t>21:0975:002170</t>
  </si>
  <si>
    <t>21:0111:000205</t>
  </si>
  <si>
    <t>21:0111:000205:0001:0001:00</t>
  </si>
  <si>
    <t>24.77</t>
  </si>
  <si>
    <t>065C  :763153:90:------:--</t>
  </si>
  <si>
    <t>21:0975:002171</t>
  </si>
  <si>
    <t>065C  :763154:00:------:--</t>
  </si>
  <si>
    <t>21:0975:002172</t>
  </si>
  <si>
    <t>21:0111:000206</t>
  </si>
  <si>
    <t>21:0111:000206:0001:0001:00</t>
  </si>
  <si>
    <t>17.22</t>
  </si>
  <si>
    <t>065C  :763155:00:------:--</t>
  </si>
  <si>
    <t>21:0975:002173</t>
  </si>
  <si>
    <t>21:0111:000207</t>
  </si>
  <si>
    <t>21:0111:000207:0001:0001:00</t>
  </si>
  <si>
    <t>065C  :763156:00:------:--</t>
  </si>
  <si>
    <t>21:0975:002174</t>
  </si>
  <si>
    <t>21:0111:000208</t>
  </si>
  <si>
    <t>21:0111:000208:0001:0001:00</t>
  </si>
  <si>
    <t>065C  :763157:00:------:--</t>
  </si>
  <si>
    <t>21:0975:002175</t>
  </si>
  <si>
    <t>21:0111:000209</t>
  </si>
  <si>
    <t>21:0111:000209:0001:0001:00</t>
  </si>
  <si>
    <t>065C  :763158:00:------:--</t>
  </si>
  <si>
    <t>21:0975:002176</t>
  </si>
  <si>
    <t>21:0111:000210</t>
  </si>
  <si>
    <t>21:0111:000210:0001:0001:00</t>
  </si>
  <si>
    <t>618</t>
  </si>
  <si>
    <t>351</t>
  </si>
  <si>
    <t>065C  :763159:00:------:--</t>
  </si>
  <si>
    <t>21:0975:002177</t>
  </si>
  <si>
    <t>21:0111:000211</t>
  </si>
  <si>
    <t>21:0111:000211:0001:0001:00</t>
  </si>
  <si>
    <t>065C  :763160:00:------:--</t>
  </si>
  <si>
    <t>21:0975:002178</t>
  </si>
  <si>
    <t>21:0111:000212</t>
  </si>
  <si>
    <t>21:0111:000212:0001:0001:00</t>
  </si>
  <si>
    <t>065C  :763161:80:763166:00</t>
  </si>
  <si>
    <t>21:0975:002179</t>
  </si>
  <si>
    <t>21:0111:000216</t>
  </si>
  <si>
    <t>21:0111:000216:0001:0001:02</t>
  </si>
  <si>
    <t>14.58</t>
  </si>
  <si>
    <t>065C  :763162:90:------:--</t>
  </si>
  <si>
    <t>21:0975:002180</t>
  </si>
  <si>
    <t>20.69</t>
  </si>
  <si>
    <t>065C  :763163:00:------:--</t>
  </si>
  <si>
    <t>21:0975:002181</t>
  </si>
  <si>
    <t>21:0111:000213</t>
  </si>
  <si>
    <t>21:0111:000213:0001:0001:00</t>
  </si>
  <si>
    <t>23.07</t>
  </si>
  <si>
    <t>065C  :763164:00:------:--</t>
  </si>
  <si>
    <t>21:0975:002182</t>
  </si>
  <si>
    <t>21:0111:000214</t>
  </si>
  <si>
    <t>21:0111:000214:0001:0001:00</t>
  </si>
  <si>
    <t>065C  :763165:00:------:--</t>
  </si>
  <si>
    <t>21:0975:002183</t>
  </si>
  <si>
    <t>21:0111:000215</t>
  </si>
  <si>
    <t>21:0111:000215:0001:0001:00</t>
  </si>
  <si>
    <t>065C  :763166:00:------:--</t>
  </si>
  <si>
    <t>21:0975:002184</t>
  </si>
  <si>
    <t>21:0111:000216:0001:0001:01</t>
  </si>
  <si>
    <t>065C  :763167:00:------:--</t>
  </si>
  <si>
    <t>21:0975:002185</t>
  </si>
  <si>
    <t>21:0111:000217</t>
  </si>
  <si>
    <t>21:0111:000217:0001:0001:00</t>
  </si>
  <si>
    <t>14.71</t>
  </si>
  <si>
    <t>065C  :763168:10:------:--</t>
  </si>
  <si>
    <t>21:0975:002186</t>
  </si>
  <si>
    <t>21:0111:000218</t>
  </si>
  <si>
    <t>21:0111:000218:0001:0001:00</t>
  </si>
  <si>
    <t>25.88</t>
  </si>
  <si>
    <t>065C  :763169:20:763168:10</t>
  </si>
  <si>
    <t>21:0975:002187</t>
  </si>
  <si>
    <t>21:0111:000218:0002:0001:00</t>
  </si>
  <si>
    <t>065C  :763170:00:------:--</t>
  </si>
  <si>
    <t>21:0975:002188</t>
  </si>
  <si>
    <t>21:0111:000219</t>
  </si>
  <si>
    <t>21:0111:000219:0001:0001:00</t>
  </si>
  <si>
    <t>065C  :763171:00:------:--</t>
  </si>
  <si>
    <t>21:0975:002189</t>
  </si>
  <si>
    <t>21:0111:000220</t>
  </si>
  <si>
    <t>21:0111:000220:0001:0001:00</t>
  </si>
  <si>
    <t>065C  :763172:00:------:--</t>
  </si>
  <si>
    <t>21:0975:002190</t>
  </si>
  <si>
    <t>21:0111:000221</t>
  </si>
  <si>
    <t>21:0111:000221:0001:0001:00</t>
  </si>
  <si>
    <t>065C  :763173:00:------:--</t>
  </si>
  <si>
    <t>21:0975:002191</t>
  </si>
  <si>
    <t>21:0111:000222</t>
  </si>
  <si>
    <t>21:0111:000222:0001:0001:00</t>
  </si>
  <si>
    <t>065C  :763174:00:------:--</t>
  </si>
  <si>
    <t>21:0975:002192</t>
  </si>
  <si>
    <t>21:0111:000223</t>
  </si>
  <si>
    <t>21:0111:000223:0001:0001:00</t>
  </si>
  <si>
    <t>065C  :763175:00:------:--</t>
  </si>
  <si>
    <t>21:0975:002193</t>
  </si>
  <si>
    <t>21:0111:000224</t>
  </si>
  <si>
    <t>21:0111:000224:0001:0001:00</t>
  </si>
  <si>
    <t>065C  :763176:00:------:--</t>
  </si>
  <si>
    <t>21:0975:002194</t>
  </si>
  <si>
    <t>21:0111:000225</t>
  </si>
  <si>
    <t>21:0111:000225:0001:0001:00</t>
  </si>
  <si>
    <t>065C  :763177:00:------:--</t>
  </si>
  <si>
    <t>21:0975:002195</t>
  </si>
  <si>
    <t>21:0111:000226</t>
  </si>
  <si>
    <t>21:0111:000226:0001:0001:00</t>
  </si>
  <si>
    <t>19.6</t>
  </si>
  <si>
    <t>065C  :763178:00:------:--</t>
  </si>
  <si>
    <t>21:0975:002196</t>
  </si>
  <si>
    <t>21:0111:000227</t>
  </si>
  <si>
    <t>21:0111:000227:0001:0001:00</t>
  </si>
  <si>
    <t>21.23</t>
  </si>
  <si>
    <t>065C  :763179:00:------:--</t>
  </si>
  <si>
    <t>21:0975:002197</t>
  </si>
  <si>
    <t>21:0111:000228</t>
  </si>
  <si>
    <t>21:0111:000228:0001:0001:00</t>
  </si>
  <si>
    <t>065C  :763180:00:------:--</t>
  </si>
  <si>
    <t>21:0975:002198</t>
  </si>
  <si>
    <t>21:0111:000229</t>
  </si>
  <si>
    <t>21:0111:000229:0001:0001:00</t>
  </si>
  <si>
    <t>065C  :763181:80:763194:00</t>
  </si>
  <si>
    <t>21:0975:002199</t>
  </si>
  <si>
    <t>21:0111:000240</t>
  </si>
  <si>
    <t>21:0111:000240:0001:0001:02</t>
  </si>
  <si>
    <t>15.48</t>
  </si>
  <si>
    <t>065C  :763182:00:------:--</t>
  </si>
  <si>
    <t>21:0975:002200</t>
  </si>
  <si>
    <t>21:0111:000230</t>
  </si>
  <si>
    <t>21:0111:000230:0001:0001:00</t>
  </si>
  <si>
    <t>25.82</t>
  </si>
  <si>
    <t>065C  :763183:10:------:--</t>
  </si>
  <si>
    <t>21:0975:002201</t>
  </si>
  <si>
    <t>21:0111:000231</t>
  </si>
  <si>
    <t>21:0111:000231:0001:0001:00</t>
  </si>
  <si>
    <t>065C  :763184:20:763183:10</t>
  </si>
  <si>
    <t>21:0975:002202</t>
  </si>
  <si>
    <t>21:0111:000231:0002:0001:00</t>
  </si>
  <si>
    <t>22.84</t>
  </si>
  <si>
    <t>065C  :763185:00:------:--</t>
  </si>
  <si>
    <t>21:0975:002203</t>
  </si>
  <si>
    <t>21:0111:000232</t>
  </si>
  <si>
    <t>21:0111:000232:0001:0001:00</t>
  </si>
  <si>
    <t>26.71</t>
  </si>
  <si>
    <t>065C  :763186:00:------:--</t>
  </si>
  <si>
    <t>21:0975:002204</t>
  </si>
  <si>
    <t>21:0111:000233</t>
  </si>
  <si>
    <t>21:0111:000233:0001:0001:00</t>
  </si>
  <si>
    <t>83.8</t>
  </si>
  <si>
    <t>12.96</t>
  </si>
  <si>
    <t>065C  :763187:00:------:--</t>
  </si>
  <si>
    <t>21:0975:002205</t>
  </si>
  <si>
    <t>21:0111:000234</t>
  </si>
  <si>
    <t>21:0111:000234:0001:0001:00</t>
  </si>
  <si>
    <t>065C  :763188:90:------:--</t>
  </si>
  <si>
    <t>21:0975:002206</t>
  </si>
  <si>
    <t>20.99</t>
  </si>
  <si>
    <t>065C  :763189:00:------:--</t>
  </si>
  <si>
    <t>21:0975:002207</t>
  </si>
  <si>
    <t>21:0111:000235</t>
  </si>
  <si>
    <t>21:0111:000235:0001:0001:00</t>
  </si>
  <si>
    <t>065C  :763190:00:------:--</t>
  </si>
  <si>
    <t>21:0975:002208</t>
  </si>
  <si>
    <t>21:0111:000236</t>
  </si>
  <si>
    <t>21:0111:000236:0001:0001:00</t>
  </si>
  <si>
    <t>20.45</t>
  </si>
  <si>
    <t>065C  :763191:00:------:--</t>
  </si>
  <si>
    <t>21:0975:002209</t>
  </si>
  <si>
    <t>21:0111:000237</t>
  </si>
  <si>
    <t>21:0111:000237:0001:0001:00</t>
  </si>
  <si>
    <t>065C  :763192:00:------:--</t>
  </si>
  <si>
    <t>21:0975:002210</t>
  </si>
  <si>
    <t>21:0111:000238</t>
  </si>
  <si>
    <t>21:0111:000238:0001:0001:00</t>
  </si>
  <si>
    <t>065C  :763193:00:------:--</t>
  </si>
  <si>
    <t>21:0975:002211</t>
  </si>
  <si>
    <t>21:0111:000239</t>
  </si>
  <si>
    <t>21:0111:000239:0001:0001:00</t>
  </si>
  <si>
    <t>065C  :763194:00:------:--</t>
  </si>
  <si>
    <t>21:0975:002212</t>
  </si>
  <si>
    <t>21:0111:000240:0001:0001:01</t>
  </si>
  <si>
    <t>065C  :763195:00:------:--</t>
  </si>
  <si>
    <t>21:0975:002213</t>
  </si>
  <si>
    <t>21:0111:000241</t>
  </si>
  <si>
    <t>21:0111:000241:0001:0001:00</t>
  </si>
  <si>
    <t>065C  :763196:00:------:--</t>
  </si>
  <si>
    <t>21:0975:002214</t>
  </si>
  <si>
    <t>21:0111:000242</t>
  </si>
  <si>
    <t>21:0111:000242:0001:0001:00</t>
  </si>
  <si>
    <t>065C  :763197:00:------:--</t>
  </si>
  <si>
    <t>21:0975:002215</t>
  </si>
  <si>
    <t>21:0111:000243</t>
  </si>
  <si>
    <t>21:0111:000243:0001:0001:00</t>
  </si>
  <si>
    <t>065C  :763198:00:------:--</t>
  </si>
  <si>
    <t>21:0975:002216</t>
  </si>
  <si>
    <t>21:0111:000244</t>
  </si>
  <si>
    <t>21:0111:000244:0001:0001:00</t>
  </si>
  <si>
    <t>065C  :763199:00:------:--</t>
  </si>
  <si>
    <t>21:0975:002217</t>
  </si>
  <si>
    <t>21:0111:000245</t>
  </si>
  <si>
    <t>21:0111:000245:0001:0001:00</t>
  </si>
  <si>
    <t>26.87</t>
  </si>
  <si>
    <t>065C  :763200:00:------:--</t>
  </si>
  <si>
    <t>21:0975:002218</t>
  </si>
  <si>
    <t>21:0111:000246</t>
  </si>
  <si>
    <t>21:0111:000246:0001:0001:00</t>
  </si>
  <si>
    <t>065C  :763201:80:763219:00</t>
  </si>
  <si>
    <t>21:0975:002219</t>
  </si>
  <si>
    <t>21:0111:000262</t>
  </si>
  <si>
    <t>21:0111:000262:0001:0001:02</t>
  </si>
  <si>
    <t>065C  :763202:00:------:--</t>
  </si>
  <si>
    <t>21:0975:002220</t>
  </si>
  <si>
    <t>21:0111:000247</t>
  </si>
  <si>
    <t>21:0111:000247:0001:0001:00</t>
  </si>
  <si>
    <t>065C  :763203:00:------:--</t>
  </si>
  <si>
    <t>21:0975:002221</t>
  </si>
  <si>
    <t>21:0111:000248</t>
  </si>
  <si>
    <t>21:0111:000248:0001:0001:00</t>
  </si>
  <si>
    <t>30.31</t>
  </si>
  <si>
    <t>065C  :763204:10:------:--</t>
  </si>
  <si>
    <t>21:0975:002222</t>
  </si>
  <si>
    <t>21:0111:000249</t>
  </si>
  <si>
    <t>21:0111:000249:0001:0001:00</t>
  </si>
  <si>
    <t>065C  :763205:20:763204:10</t>
  </si>
  <si>
    <t>21:0975:002223</t>
  </si>
  <si>
    <t>21:0111:000249:0002:0001:00</t>
  </si>
  <si>
    <t>9.82</t>
  </si>
  <si>
    <t>065C  :763206:00:------:--</t>
  </si>
  <si>
    <t>21:0975:002224</t>
  </si>
  <si>
    <t>21:0111:000250</t>
  </si>
  <si>
    <t>21:0111:000250:0001:0001:00</t>
  </si>
  <si>
    <t>065C  :763207:00:------:--</t>
  </si>
  <si>
    <t>21:0975:002225</t>
  </si>
  <si>
    <t>21:0111:000251</t>
  </si>
  <si>
    <t>21:0111:000251:0001:0001:00</t>
  </si>
  <si>
    <t>97.2</t>
  </si>
  <si>
    <t>065C  :763208:00:------:--</t>
  </si>
  <si>
    <t>21:0975:002226</t>
  </si>
  <si>
    <t>21:0111:000252</t>
  </si>
  <si>
    <t>21:0111:000252:0001:0001:00</t>
  </si>
  <si>
    <t>065C  :763209:00:------:--</t>
  </si>
  <si>
    <t>21:0975:002227</t>
  </si>
  <si>
    <t>21:0111:000253</t>
  </si>
  <si>
    <t>21:0111:000253:0001:0001:00</t>
  </si>
  <si>
    <t>065C  :763210:00:------:--</t>
  </si>
  <si>
    <t>21:0975:002228</t>
  </si>
  <si>
    <t>21:0111:000254</t>
  </si>
  <si>
    <t>21:0111:000254:0001:0001:00</t>
  </si>
  <si>
    <t>065C  :763211:00:------:--</t>
  </si>
  <si>
    <t>21:0975:002229</t>
  </si>
  <si>
    <t>21:0111:000255</t>
  </si>
  <si>
    <t>21:0111:000255:0001:0001:00</t>
  </si>
  <si>
    <t>065C  :763212:00:------:--</t>
  </si>
  <si>
    <t>21:0975:002230</t>
  </si>
  <si>
    <t>21:0111:000256</t>
  </si>
  <si>
    <t>21:0111:000256:0001:0001:00</t>
  </si>
  <si>
    <t>16.58</t>
  </si>
  <si>
    <t>065C  :763213:00:------:--</t>
  </si>
  <si>
    <t>21:0975:002231</t>
  </si>
  <si>
    <t>21:0111:000257</t>
  </si>
  <si>
    <t>21:0111:000257:0001:0001:00</t>
  </si>
  <si>
    <t>16.33</t>
  </si>
  <si>
    <t>065C  :763214:90:------:--</t>
  </si>
  <si>
    <t>21:0975:002232</t>
  </si>
  <si>
    <t>065C  :763215:00:------:--</t>
  </si>
  <si>
    <t>21:0975:002233</t>
  </si>
  <si>
    <t>21:0111:000258</t>
  </si>
  <si>
    <t>21:0111:000258:0001:0001:00</t>
  </si>
  <si>
    <t>065C  :763216:00:------:--</t>
  </si>
  <si>
    <t>21:0975:002234</t>
  </si>
  <si>
    <t>21:0111:000259</t>
  </si>
  <si>
    <t>21:0111:000259:0001:0001:00</t>
  </si>
  <si>
    <t>065C  :763217:00:------:--</t>
  </si>
  <si>
    <t>21:0975:002235</t>
  </si>
  <si>
    <t>21:0111:000260</t>
  </si>
  <si>
    <t>21:0111:000260:0001:0001:00</t>
  </si>
  <si>
    <t>065C  :763218:00:------:--</t>
  </si>
  <si>
    <t>21:0975:002236</t>
  </si>
  <si>
    <t>21:0111:000261</t>
  </si>
  <si>
    <t>21:0111:000261:0001:0001:00</t>
  </si>
  <si>
    <t>065C  :763219:00:------:--</t>
  </si>
  <si>
    <t>21:0975:002237</t>
  </si>
  <si>
    <t>21:0111:000262:0001:0001:01</t>
  </si>
  <si>
    <t>065C  :763220:00:------:--</t>
  </si>
  <si>
    <t>21:0975:002238</t>
  </si>
  <si>
    <t>21:0111:000263</t>
  </si>
  <si>
    <t>21:0111:000263:0001:0001:00</t>
  </si>
  <si>
    <t>065C  :763221:80:763239:00</t>
  </si>
  <si>
    <t>21:0975:002239</t>
  </si>
  <si>
    <t>21:0111:000279</t>
  </si>
  <si>
    <t>21:0111:000279:0001:0001:02</t>
  </si>
  <si>
    <t>065C  :763222:90:------:--</t>
  </si>
  <si>
    <t>21:0975:002240</t>
  </si>
  <si>
    <t>065C  :763223:00:------:--</t>
  </si>
  <si>
    <t>21:0975:002241</t>
  </si>
  <si>
    <t>21:0111:000264</t>
  </si>
  <si>
    <t>21:0111:000264:0001:0001:00</t>
  </si>
  <si>
    <t>065C  :763224:10:------:--</t>
  </si>
  <si>
    <t>21:0975:002242</t>
  </si>
  <si>
    <t>21:0111:000265</t>
  </si>
  <si>
    <t>21:0111:000265:0001:0001:00</t>
  </si>
  <si>
    <t>065C  :763225:20:763224:10</t>
  </si>
  <si>
    <t>21:0975:002243</t>
  </si>
  <si>
    <t>21:0111:000265:0002:0001:00</t>
  </si>
  <si>
    <t>065C  :763226:00:------:--</t>
  </si>
  <si>
    <t>21:0975:002244</t>
  </si>
  <si>
    <t>21:0111:000266</t>
  </si>
  <si>
    <t>21:0111:000266:0001:0001:00</t>
  </si>
  <si>
    <t>065C  :763227:00:------:--</t>
  </si>
  <si>
    <t>21:0975:002245</t>
  </si>
  <si>
    <t>21:0111:000267</t>
  </si>
  <si>
    <t>21:0111:000267:0001:0001:00</t>
  </si>
  <si>
    <t>17.36</t>
  </si>
  <si>
    <t>065C  :763228:00:------:--</t>
  </si>
  <si>
    <t>21:0975:002246</t>
  </si>
  <si>
    <t>21:0111:000268</t>
  </si>
  <si>
    <t>21:0111:000268:0001:0001:00</t>
  </si>
  <si>
    <t>065C  :763229:00:------:--</t>
  </si>
  <si>
    <t>21:0975:002247</t>
  </si>
  <si>
    <t>21:0111:000269</t>
  </si>
  <si>
    <t>21:0111:000269:0001:0001:00</t>
  </si>
  <si>
    <t>065C  :763230:00:------:--</t>
  </si>
  <si>
    <t>21:0975:002248</t>
  </si>
  <si>
    <t>21:0111:000270</t>
  </si>
  <si>
    <t>21:0111:000270:0001:0001:00</t>
  </si>
  <si>
    <t>065C  :763231:00:------:--</t>
  </si>
  <si>
    <t>21:0975:002249</t>
  </si>
  <si>
    <t>21:0111:000271</t>
  </si>
  <si>
    <t>21:0111:000271:0001:0001:00</t>
  </si>
  <si>
    <t>23.62</t>
  </si>
  <si>
    <t>065C  :763232:00:------:--</t>
  </si>
  <si>
    <t>21:0975:002250</t>
  </si>
  <si>
    <t>21:0111:000272</t>
  </si>
  <si>
    <t>21:0111:000272:0001:0001:00</t>
  </si>
  <si>
    <t>065C  :763233:00:------:--</t>
  </si>
  <si>
    <t>21:0975:002251</t>
  </si>
  <si>
    <t>21:0111:000273</t>
  </si>
  <si>
    <t>21:0111:000273:0001:0001:00</t>
  </si>
  <si>
    <t>42.1</t>
  </si>
  <si>
    <t>19.98</t>
  </si>
  <si>
    <t>065C  :763234:00:------:--</t>
  </si>
  <si>
    <t>21:0975:002252</t>
  </si>
  <si>
    <t>21:0111:000274</t>
  </si>
  <si>
    <t>21:0111:000274:0001:0001:00</t>
  </si>
  <si>
    <t>065C  :763235:00:------:--</t>
  </si>
  <si>
    <t>21:0975:002253</t>
  </si>
  <si>
    <t>21:0111:000275</t>
  </si>
  <si>
    <t>21:0111:000275:0001:0001:00</t>
  </si>
  <si>
    <t>19.35</t>
  </si>
  <si>
    <t>065C  :763236:00:------:--</t>
  </si>
  <si>
    <t>21:0975:002254</t>
  </si>
  <si>
    <t>21:0111:000276</t>
  </si>
  <si>
    <t>21:0111:000276:0001:0001:00</t>
  </si>
  <si>
    <t>24.63</t>
  </si>
  <si>
    <t>065C  :763237:00:------:--</t>
  </si>
  <si>
    <t>21:0975:002255</t>
  </si>
  <si>
    <t>21:0111:000277</t>
  </si>
  <si>
    <t>21:0111:000277:0001:0001:00</t>
  </si>
  <si>
    <t>20.71</t>
  </si>
  <si>
    <t>065C  :763238:00:------:--</t>
  </si>
  <si>
    <t>21:0975:002256</t>
  </si>
  <si>
    <t>21:0111:000278</t>
  </si>
  <si>
    <t>21:0111:000278:0001:0001:00</t>
  </si>
  <si>
    <t>38.5</t>
  </si>
  <si>
    <t>065C  :763239:00:------:--</t>
  </si>
  <si>
    <t>21:0975:002257</t>
  </si>
  <si>
    <t>21:0111:000279:0001:0001:01</t>
  </si>
  <si>
    <t>065C  :763240:00:------:--</t>
  </si>
  <si>
    <t>21:0975:002258</t>
  </si>
  <si>
    <t>21:0111:000280</t>
  </si>
  <si>
    <t>21:0111:000280:0001:0001:00</t>
  </si>
  <si>
    <t>065C  :763241:80:763244:00</t>
  </si>
  <si>
    <t>21:0975:002259</t>
  </si>
  <si>
    <t>21:0111:000282</t>
  </si>
  <si>
    <t>21:0111:000282:0001:0001:02</t>
  </si>
  <si>
    <t>683</t>
  </si>
  <si>
    <t>414</t>
  </si>
  <si>
    <t>64.4</t>
  </si>
  <si>
    <t>065C  :763242:10:------:--</t>
  </si>
  <si>
    <t>21:0975:002260</t>
  </si>
  <si>
    <t>21:0111:000281</t>
  </si>
  <si>
    <t>21:0111:000281:0001:0001:00</t>
  </si>
  <si>
    <t>065C  :763243:20:763242:10</t>
  </si>
  <si>
    <t>21:0975:002261</t>
  </si>
  <si>
    <t>21:0111:000281:0002:0001:00</t>
  </si>
  <si>
    <t>065C  :763244:00:------:--</t>
  </si>
  <si>
    <t>21:0975:002262</t>
  </si>
  <si>
    <t>21:0111:000282:0001:0001:01</t>
  </si>
  <si>
    <t>684</t>
  </si>
  <si>
    <t>415</t>
  </si>
  <si>
    <t>166</t>
  </si>
  <si>
    <t>&lt;470</t>
  </si>
  <si>
    <t>065C  :763245:00:------:--</t>
  </si>
  <si>
    <t>21:0975:002263</t>
  </si>
  <si>
    <t>21:0111:000283</t>
  </si>
  <si>
    <t>21:0111:000283:0001:0001:00</t>
  </si>
  <si>
    <t>91.4</t>
  </si>
  <si>
    <t>065C  :763246:00:------:--</t>
  </si>
  <si>
    <t>21:0975:002264</t>
  </si>
  <si>
    <t>21:0111:000284</t>
  </si>
  <si>
    <t>21:0111:000284:0001:0001:00</t>
  </si>
  <si>
    <t>065C  :763247:00:------:--</t>
  </si>
  <si>
    <t>21:0975:002265</t>
  </si>
  <si>
    <t>21:0111:000285</t>
  </si>
  <si>
    <t>21:0111:000285:0001:0001:00</t>
  </si>
  <si>
    <t>19.89</t>
  </si>
  <si>
    <t>065C  :763248:00:------:--</t>
  </si>
  <si>
    <t>21:0975:002266</t>
  </si>
  <si>
    <t>21:0111:000286</t>
  </si>
  <si>
    <t>21:0111:000286:0001:0001:00</t>
  </si>
  <si>
    <t>065C  :763249:00:------:--</t>
  </si>
  <si>
    <t>21:0975:002267</t>
  </si>
  <si>
    <t>21:0111:000287</t>
  </si>
  <si>
    <t>21:0111:000287:0001:0001:00</t>
  </si>
  <si>
    <t>065C  :763250:00:------:--</t>
  </si>
  <si>
    <t>21:0975:002268</t>
  </si>
  <si>
    <t>21:0111:000288</t>
  </si>
  <si>
    <t>21:0111:000288:0001:0001:00</t>
  </si>
  <si>
    <t>92.6</t>
  </si>
  <si>
    <t>065C  :763251:00:------:--</t>
  </si>
  <si>
    <t>21:0975:002269</t>
  </si>
  <si>
    <t>21:0111:000289</t>
  </si>
  <si>
    <t>21:0111:000289:0001:0001:00</t>
  </si>
  <si>
    <t>065C  :763252:00:------:--</t>
  </si>
  <si>
    <t>21:0975:002270</t>
  </si>
  <si>
    <t>21:0111:000290</t>
  </si>
  <si>
    <t>21:0111:000290:0001:0001:00</t>
  </si>
  <si>
    <t>065C  :763253:00:------:--</t>
  </si>
  <si>
    <t>21:0975:002271</t>
  </si>
  <si>
    <t>21:0111:000291</t>
  </si>
  <si>
    <t>21:0111:000291:0001:0001:00</t>
  </si>
  <si>
    <t>065C  :763254:00:------:--</t>
  </si>
  <si>
    <t>21:0975:002272</t>
  </si>
  <si>
    <t>21:0111:000292</t>
  </si>
  <si>
    <t>21:0111:000292:0001:0001:00</t>
  </si>
  <si>
    <t>065C  :763255:00:------:--</t>
  </si>
  <si>
    <t>21:0975:002273</t>
  </si>
  <si>
    <t>21:0111:000293</t>
  </si>
  <si>
    <t>21:0111:000293:0001:0001:00</t>
  </si>
  <si>
    <t>065C  :763256:00:------:--</t>
  </si>
  <si>
    <t>21:0975:002274</t>
  </si>
  <si>
    <t>21:0111:000294</t>
  </si>
  <si>
    <t>21:0111:000294:0001:0001:00</t>
  </si>
  <si>
    <t>48.9</t>
  </si>
  <si>
    <t>065C  :763257:00:------:--</t>
  </si>
  <si>
    <t>21:0975:002275</t>
  </si>
  <si>
    <t>21:0111:000295</t>
  </si>
  <si>
    <t>21:0111:000295:0001:0001:00</t>
  </si>
  <si>
    <t>065C  :763258:00:------:--</t>
  </si>
  <si>
    <t>21:0975:002276</t>
  </si>
  <si>
    <t>21:0111:000296</t>
  </si>
  <si>
    <t>21:0111:000296:0001:0001:00</t>
  </si>
  <si>
    <t>065C  :763259:00:------:--</t>
  </si>
  <si>
    <t>21:0975:002277</t>
  </si>
  <si>
    <t>21:0111:000297</t>
  </si>
  <si>
    <t>21:0111:000297:0001:0001:00</t>
  </si>
  <si>
    <t>065C  :763260:90:------:--</t>
  </si>
  <si>
    <t>21:0975:002278</t>
  </si>
  <si>
    <t>065C  :763261:80:763266:00</t>
  </si>
  <si>
    <t>21:0975:002279</t>
  </si>
  <si>
    <t>21:0111:000301</t>
  </si>
  <si>
    <t>21:0111:000301:0001:0001:02</t>
  </si>
  <si>
    <t>27.13</t>
  </si>
  <si>
    <t>065C  :763262:00:------:--</t>
  </si>
  <si>
    <t>21:0975:002280</t>
  </si>
  <si>
    <t>21:0111:000298</t>
  </si>
  <si>
    <t>21:0111:000298:0001:0001:00</t>
  </si>
  <si>
    <t>065C  :763263:10:------:--</t>
  </si>
  <si>
    <t>21:0975:002281</t>
  </si>
  <si>
    <t>21:0111:000299</t>
  </si>
  <si>
    <t>21:0111:000299:0001:0001:00</t>
  </si>
  <si>
    <t>49.6</t>
  </si>
  <si>
    <t>065C  :763264:20:763263:10</t>
  </si>
  <si>
    <t>21:0975:002282</t>
  </si>
  <si>
    <t>21:0111:000299:0002:0001:00</t>
  </si>
  <si>
    <t>92.7</t>
  </si>
  <si>
    <t>47.4</t>
  </si>
  <si>
    <t>065C  :763265:00:------:--</t>
  </si>
  <si>
    <t>21:0975:002283</t>
  </si>
  <si>
    <t>21:0111:000300</t>
  </si>
  <si>
    <t>21:0111:000300:0001:0001:00</t>
  </si>
  <si>
    <t>065C  :763266:00:------:--</t>
  </si>
  <si>
    <t>21:0975:002284</t>
  </si>
  <si>
    <t>21:0111:000301:0001:0001:01</t>
  </si>
  <si>
    <t>065C  :763267:00:------:--</t>
  </si>
  <si>
    <t>21:0975:002285</t>
  </si>
  <si>
    <t>21:0111:000302</t>
  </si>
  <si>
    <t>21:0111:000302:0001:0001:00</t>
  </si>
  <si>
    <t>065C  :763268:00:------:--</t>
  </si>
  <si>
    <t>21:0975:002286</t>
  </si>
  <si>
    <t>21:0111:000303</t>
  </si>
  <si>
    <t>21:0111:000303:0001:0001:00</t>
  </si>
  <si>
    <t>35.73</t>
  </si>
  <si>
    <t>065C  :763269:00:------:--</t>
  </si>
  <si>
    <t>21:0975:002287</t>
  </si>
  <si>
    <t>21:0111:000304</t>
  </si>
  <si>
    <t>21:0111:000304:0001:0001:00</t>
  </si>
  <si>
    <t>6.84</t>
  </si>
  <si>
    <t>065C  :763270:00:------:--</t>
  </si>
  <si>
    <t>21:0975:002288</t>
  </si>
  <si>
    <t>21:0111:000305</t>
  </si>
  <si>
    <t>21:0111:000305:0001:0001:00</t>
  </si>
  <si>
    <t>065C  :763271:00:------:--</t>
  </si>
  <si>
    <t>21:0975:002289</t>
  </si>
  <si>
    <t>21:0111:000306</t>
  </si>
  <si>
    <t>21:0111:000306:0001:0001:00</t>
  </si>
  <si>
    <t>24.66</t>
  </si>
  <si>
    <t>065C  :763272:00:------:--</t>
  </si>
  <si>
    <t>21:0975:002290</t>
  </si>
  <si>
    <t>21:0111:000307</t>
  </si>
  <si>
    <t>21:0111:000307:0001:0001:00</t>
  </si>
  <si>
    <t>065C  :763273:00:------:--</t>
  </si>
  <si>
    <t>21:0975:002291</t>
  </si>
  <si>
    <t>21:0111:000308</t>
  </si>
  <si>
    <t>21:0111:000308:0001:0001:00</t>
  </si>
  <si>
    <t>7.71</t>
  </si>
  <si>
    <t>065C  :763274:00:------:--</t>
  </si>
  <si>
    <t>21:0975:002292</t>
  </si>
  <si>
    <t>21:0111:000309</t>
  </si>
  <si>
    <t>21:0111:000309:0001:0001:00</t>
  </si>
  <si>
    <t>065C  :763275:00:------:--</t>
  </si>
  <si>
    <t>21:0975:002293</t>
  </si>
  <si>
    <t>21:0111:000310</t>
  </si>
  <si>
    <t>21:0111:000310:0001:0001:00</t>
  </si>
  <si>
    <t>065C  :763276:00:------:--</t>
  </si>
  <si>
    <t>21:0975:002294</t>
  </si>
  <si>
    <t>21:0111:000311</t>
  </si>
  <si>
    <t>21:0111:000311:0001:0001:00</t>
  </si>
  <si>
    <t>&lt;68</t>
  </si>
  <si>
    <t>&lt;86</t>
  </si>
  <si>
    <t>065C  :763277:00:------:--</t>
  </si>
  <si>
    <t>21:0975:002295</t>
  </si>
  <si>
    <t>21:0111:000312</t>
  </si>
  <si>
    <t>21:0111:000312:0001:0001:00</t>
  </si>
  <si>
    <t>065C  :763278:00:------:--</t>
  </si>
  <si>
    <t>21:0975:002296</t>
  </si>
  <si>
    <t>21:0111:000313</t>
  </si>
  <si>
    <t>21:0111:000313:0001:0001:00</t>
  </si>
  <si>
    <t>28.45</t>
  </si>
  <si>
    <t>065C  :763279:00:------:--</t>
  </si>
  <si>
    <t>21:0975:002297</t>
  </si>
  <si>
    <t>21:0111:000314</t>
  </si>
  <si>
    <t>21:0111:000314:0001:0001:00</t>
  </si>
  <si>
    <t>065C  :763280:90:------:--</t>
  </si>
  <si>
    <t>21:0975:002298</t>
  </si>
  <si>
    <t>15.69</t>
  </si>
  <si>
    <t>065C  :763281:80:763299:00</t>
  </si>
  <si>
    <t>21:0975:002299</t>
  </si>
  <si>
    <t>21:0111:000330</t>
  </si>
  <si>
    <t>21:0111:000330:0001:0001:02</t>
  </si>
  <si>
    <t>065C  :763282:00:------:--</t>
  </si>
  <si>
    <t>21:0975:002300</t>
  </si>
  <si>
    <t>21:0111:000315</t>
  </si>
  <si>
    <t>21:0111:000315:0001:0001:00</t>
  </si>
  <si>
    <t>10.27</t>
  </si>
  <si>
    <t>065C  :763283:00:------:--</t>
  </si>
  <si>
    <t>21:0975:002301</t>
  </si>
  <si>
    <t>21:0111:000316</t>
  </si>
  <si>
    <t>21:0111:000316:0001:0001:00</t>
  </si>
  <si>
    <t>065C  :763284:00:------:--</t>
  </si>
  <si>
    <t>21:0975:002302</t>
  </si>
  <si>
    <t>21:0111:000317</t>
  </si>
  <si>
    <t>21:0111:000317:0001:0001:00</t>
  </si>
  <si>
    <t>065C  :763285:00:------:--</t>
  </si>
  <si>
    <t>21:0975:002303</t>
  </si>
  <si>
    <t>21:0111:000318</t>
  </si>
  <si>
    <t>21:0111:000318:0001:0001:00</t>
  </si>
  <si>
    <t>065C  :763286:00:------:--</t>
  </si>
  <si>
    <t>21:0975:002304</t>
  </si>
  <si>
    <t>21:0111:000319</t>
  </si>
  <si>
    <t>21:0111:000319:0001:0001:00</t>
  </si>
  <si>
    <t>065C  :763287:00:------:--</t>
  </si>
  <si>
    <t>21:0975:002305</t>
  </si>
  <si>
    <t>21:0111:000320</t>
  </si>
  <si>
    <t>21:0111:000320:0001:0001:00</t>
  </si>
  <si>
    <t>065C  :763288:10:------:--</t>
  </si>
  <si>
    <t>21:0975:002306</t>
  </si>
  <si>
    <t>21:0111:000321</t>
  </si>
  <si>
    <t>21:0111:000321:0001:0001:00</t>
  </si>
  <si>
    <t>065C  :763289:20:763288:10</t>
  </si>
  <si>
    <t>21:0975:002307</t>
  </si>
  <si>
    <t>21:0111:000321:0002:0001:00</t>
  </si>
  <si>
    <t>19.08</t>
  </si>
  <si>
    <t>065C  :763290:00:------:--</t>
  </si>
  <si>
    <t>21:0975:002308</t>
  </si>
  <si>
    <t>21:0111:000322</t>
  </si>
  <si>
    <t>21:0111:000322:0001:0001:00</t>
  </si>
  <si>
    <t>26.32</t>
  </si>
  <si>
    <t>065C  :763291:00:------:--</t>
  </si>
  <si>
    <t>21:0975:002309</t>
  </si>
  <si>
    <t>21:0111:000323</t>
  </si>
  <si>
    <t>21:0111:000323:0001:0001:00</t>
  </si>
  <si>
    <t>065C  :763292:00:------:--</t>
  </si>
  <si>
    <t>21:0975:002310</t>
  </si>
  <si>
    <t>21:0111:000324</t>
  </si>
  <si>
    <t>21:0111:000324:0001:0001:00</t>
  </si>
  <si>
    <t>065C  :763293:00:------:--</t>
  </si>
  <si>
    <t>21:0975:002311</t>
  </si>
  <si>
    <t>21:0111:000325</t>
  </si>
  <si>
    <t>21:0111:000325:0001:0001:00</t>
  </si>
  <si>
    <t>065C  :763294:00:------:--</t>
  </si>
  <si>
    <t>21:0975:002312</t>
  </si>
  <si>
    <t>21:0111:000326</t>
  </si>
  <si>
    <t>21:0111:000326:0001:0001:00</t>
  </si>
  <si>
    <t>065C  :763295:00:------:--</t>
  </si>
  <si>
    <t>21:0975:002313</t>
  </si>
  <si>
    <t>21:0111:000327</t>
  </si>
  <si>
    <t>21:0111:000327:0001:0001:00</t>
  </si>
  <si>
    <t>56.79</t>
  </si>
  <si>
    <t>065C  :763296:00:------:--</t>
  </si>
  <si>
    <t>21:0975:002314</t>
  </si>
  <si>
    <t>21:0111:000328</t>
  </si>
  <si>
    <t>21:0111:000328:0001:0001:00</t>
  </si>
  <si>
    <t>33.57</t>
  </si>
  <si>
    <t>065C  :763297:00:------:--</t>
  </si>
  <si>
    <t>21:0975:002315</t>
  </si>
  <si>
    <t>21:0111:000329</t>
  </si>
  <si>
    <t>21:0111:000329:0001:0001:00</t>
  </si>
  <si>
    <t>065C  :763298:90:------:--</t>
  </si>
  <si>
    <t>21:0975:002316</t>
  </si>
  <si>
    <t>065C  :763299:00:------:--</t>
  </si>
  <si>
    <t>21:0975:002317</t>
  </si>
  <si>
    <t>21:0111:000330:0001:0001:01</t>
  </si>
  <si>
    <t>19.11</t>
  </si>
  <si>
    <t>065C  :763300:00:------:--</t>
  </si>
  <si>
    <t>21:0975:002318</t>
  </si>
  <si>
    <t>21:0111:000331</t>
  </si>
  <si>
    <t>21:0111:000331:0001:0001:00</t>
  </si>
  <si>
    <t>065C  :763301:80:763308:00</t>
  </si>
  <si>
    <t>21:0975:002319</t>
  </si>
  <si>
    <t>21:0111:000337</t>
  </si>
  <si>
    <t>21:0111:000337:0001:0001:02</t>
  </si>
  <si>
    <t>065C  :763302:10:------:--</t>
  </si>
  <si>
    <t>21:0975:002320</t>
  </si>
  <si>
    <t>21:0111:000332</t>
  </si>
  <si>
    <t>21:0111:000332:0001:0001:00</t>
  </si>
  <si>
    <t>065C  :763303:20:763302:10</t>
  </si>
  <si>
    <t>21:0975:002321</t>
  </si>
  <si>
    <t>21:0111:000332:0002:0001:00</t>
  </si>
  <si>
    <t>065C  :763304:00:------:--</t>
  </si>
  <si>
    <t>21:0975:002322</t>
  </si>
  <si>
    <t>21:0111:000333</t>
  </si>
  <si>
    <t>21:0111:000333:0001:0001:00</t>
  </si>
  <si>
    <t>23.35</t>
  </si>
  <si>
    <t>065C  :763305:00:------:--</t>
  </si>
  <si>
    <t>21:0975:002323</t>
  </si>
  <si>
    <t>21:0111:000334</t>
  </si>
  <si>
    <t>21:0111:000334:0001:0001:00</t>
  </si>
  <si>
    <t>065C  :763306:00:------:--</t>
  </si>
  <si>
    <t>21:0975:002324</t>
  </si>
  <si>
    <t>21:0111:000335</t>
  </si>
  <si>
    <t>21:0111:000335:0001:0001:00</t>
  </si>
  <si>
    <t>065C  :763307:00:------:--</t>
  </si>
  <si>
    <t>21:0975:002325</t>
  </si>
  <si>
    <t>21:0111:000336</t>
  </si>
  <si>
    <t>21:0111:000336:0001:0001:00</t>
  </si>
  <si>
    <t>065C  :763308:00:------:--</t>
  </si>
  <si>
    <t>21:0975:002326</t>
  </si>
  <si>
    <t>21:0111:000337:0001:0001:01</t>
  </si>
  <si>
    <t>065C  :763309:00:------:--</t>
  </si>
  <si>
    <t>21:0975:002327</t>
  </si>
  <si>
    <t>21:0111:000338</t>
  </si>
  <si>
    <t>21:0111:000338:0001:0001:00</t>
  </si>
  <si>
    <t>065C  :763310:00:------:--</t>
  </si>
  <si>
    <t>21:0975:002328</t>
  </si>
  <si>
    <t>21:0111:000339</t>
  </si>
  <si>
    <t>21:0111:000339:0001:0001:00</t>
  </si>
  <si>
    <t>065C  :763311:00:------:--</t>
  </si>
  <si>
    <t>21:0975:002329</t>
  </si>
  <si>
    <t>21:0111:000340</t>
  </si>
  <si>
    <t>21:0111:000340:0001:0001:00</t>
  </si>
  <si>
    <t>065C  :763312:00:------:--</t>
  </si>
  <si>
    <t>21:0975:002330</t>
  </si>
  <si>
    <t>21:0111:000341</t>
  </si>
  <si>
    <t>21:0111:000341:0001:0001:00</t>
  </si>
  <si>
    <t>16.48</t>
  </si>
  <si>
    <t>065C  :763313:00:------:--</t>
  </si>
  <si>
    <t>21:0975:002331</t>
  </si>
  <si>
    <t>21:0111:000342</t>
  </si>
  <si>
    <t>21:0111:000342:0001:0001:00</t>
  </si>
  <si>
    <t>21.07</t>
  </si>
  <si>
    <t>065C  :763314:90:------:--</t>
  </si>
  <si>
    <t>21:0975:002332</t>
  </si>
  <si>
    <t>065C  :763315:00:------:--</t>
  </si>
  <si>
    <t>21:0975:002333</t>
  </si>
  <si>
    <t>21:0111:000343</t>
  </si>
  <si>
    <t>21:0111:000343:0001:0001:00</t>
  </si>
  <si>
    <t>065C  :763316:00:------:--</t>
  </si>
  <si>
    <t>21:0975:002334</t>
  </si>
  <si>
    <t>21:0111:000344</t>
  </si>
  <si>
    <t>21:0111:000344:0001:0001:00</t>
  </si>
  <si>
    <t>065C  :763317:00:------:--</t>
  </si>
  <si>
    <t>21:0975:002335</t>
  </si>
  <si>
    <t>21:0111:000345</t>
  </si>
  <si>
    <t>21:0111:000345:0001:0001:00</t>
  </si>
  <si>
    <t>065C  :763318:00:------:--</t>
  </si>
  <si>
    <t>21:0975:002336</t>
  </si>
  <si>
    <t>21:0111:000346</t>
  </si>
  <si>
    <t>21:0111:000346:0001:0001:00</t>
  </si>
  <si>
    <t>14.06</t>
  </si>
  <si>
    <t>065C  :763319:00:------:--</t>
  </si>
  <si>
    <t>21:0975:002337</t>
  </si>
  <si>
    <t>21:0111:000347</t>
  </si>
  <si>
    <t>21:0111:000347:0001:0001:00</t>
  </si>
  <si>
    <t>065C  :763320:00:------:--</t>
  </si>
  <si>
    <t>21:0975:002338</t>
  </si>
  <si>
    <t>21:0111:000348</t>
  </si>
  <si>
    <t>21:0111:000348:0001:0001:00</t>
  </si>
  <si>
    <t>31.53</t>
  </si>
  <si>
    <t>065C  :763321:80:763340:00</t>
  </si>
  <si>
    <t>21:0975:002339</t>
  </si>
  <si>
    <t>21:0111:000365</t>
  </si>
  <si>
    <t>21:0111:000365:0001:0001:02</t>
  </si>
  <si>
    <t>065C  :763322:00:------:--</t>
  </si>
  <si>
    <t>21:0975:002340</t>
  </si>
  <si>
    <t>21:0111:000349</t>
  </si>
  <si>
    <t>21:0111:000349:0001:0001:00</t>
  </si>
  <si>
    <t>21.93</t>
  </si>
  <si>
    <t>065C  :763323:10:------:--</t>
  </si>
  <si>
    <t>21:0975:002341</t>
  </si>
  <si>
    <t>21:0111:000350</t>
  </si>
  <si>
    <t>21:0111:000350:0001:0001:00</t>
  </si>
  <si>
    <t>37.02</t>
  </si>
  <si>
    <t>065C  :763324:20:763323:10</t>
  </si>
  <si>
    <t>21:0975:002342</t>
  </si>
  <si>
    <t>21:0111:000350:0002:0001:00</t>
  </si>
  <si>
    <t>065C  :763325:00:------:--</t>
  </si>
  <si>
    <t>21:0975:002343</t>
  </si>
  <si>
    <t>21:0111:000351</t>
  </si>
  <si>
    <t>21:0111:000351:0001:0001:00</t>
  </si>
  <si>
    <t>065C  :763326:00:------:--</t>
  </si>
  <si>
    <t>21:0975:002344</t>
  </si>
  <si>
    <t>21:0111:000352</t>
  </si>
  <si>
    <t>21:0111:000352:0001:0001:00</t>
  </si>
  <si>
    <t>37.27</t>
  </si>
  <si>
    <t>065C  :763327:00:------:--</t>
  </si>
  <si>
    <t>21:0975:002345</t>
  </si>
  <si>
    <t>21:0111:000353</t>
  </si>
  <si>
    <t>21:0111:000353:0001:0001:00</t>
  </si>
  <si>
    <t>18.06</t>
  </si>
  <si>
    <t>065C  :763328:00:------:--</t>
  </si>
  <si>
    <t>21:0975:002346</t>
  </si>
  <si>
    <t>21:0111:000354</t>
  </si>
  <si>
    <t>21:0111:000354:0001:0001:00</t>
  </si>
  <si>
    <t>065C  :763329:00:------:--</t>
  </si>
  <si>
    <t>21:0975:002347</t>
  </si>
  <si>
    <t>21:0111:000355</t>
  </si>
  <si>
    <t>21:0111:000355:0001:0001:00</t>
  </si>
  <si>
    <t>29.41</t>
  </si>
  <si>
    <t>065C  :763330:90:------:--</t>
  </si>
  <si>
    <t>21:0975:002348</t>
  </si>
  <si>
    <t>065C  :763331:00:------:--</t>
  </si>
  <si>
    <t>21:0975:002349</t>
  </si>
  <si>
    <t>21:0111:000356</t>
  </si>
  <si>
    <t>21:0111:000356:0001:0001:00</t>
  </si>
  <si>
    <t>065C  :763332:00:------:--</t>
  </si>
  <si>
    <t>21:0975:002350</t>
  </si>
  <si>
    <t>21:0111:000357</t>
  </si>
  <si>
    <t>21:0111:000357:0001:0001:00</t>
  </si>
  <si>
    <t>065C  :763333:00:------:--</t>
  </si>
  <si>
    <t>21:0975:002351</t>
  </si>
  <si>
    <t>21:0111:000358</t>
  </si>
  <si>
    <t>21:0111:000358:0001:0001:00</t>
  </si>
  <si>
    <t>065C  :763334:00:------:--</t>
  </si>
  <si>
    <t>21:0975:002352</t>
  </si>
  <si>
    <t>21:0111:000359</t>
  </si>
  <si>
    <t>21:0111:000359:0001:0001:00</t>
  </si>
  <si>
    <t>065C  :763335:00:------:--</t>
  </si>
  <si>
    <t>21:0975:002353</t>
  </si>
  <si>
    <t>21:0111:000360</t>
  </si>
  <si>
    <t>21:0111:000360:0001:0001:00</t>
  </si>
  <si>
    <t>065C  :763336:00:------:--</t>
  </si>
  <si>
    <t>21:0975:002354</t>
  </si>
  <si>
    <t>21:0111:000361</t>
  </si>
  <si>
    <t>21:0111:000361:0001:0001:00</t>
  </si>
  <si>
    <t>065C  :763337:00:------:--</t>
  </si>
  <si>
    <t>21:0975:002355</t>
  </si>
  <si>
    <t>21:0111:000362</t>
  </si>
  <si>
    <t>21:0111:000362:0001:0001:00</t>
  </si>
  <si>
    <t>28.29</t>
  </si>
  <si>
    <t>065C  :763338:00:------:--</t>
  </si>
  <si>
    <t>21:0975:002356</t>
  </si>
  <si>
    <t>21:0111:000363</t>
  </si>
  <si>
    <t>21:0111:000363:0001:0001:00</t>
  </si>
  <si>
    <t>065C  :763339:00:------:--</t>
  </si>
  <si>
    <t>21:0975:002357</t>
  </si>
  <si>
    <t>21:0111:000364</t>
  </si>
  <si>
    <t>21:0111:000364:0001:0001:00</t>
  </si>
  <si>
    <t>065C  :763340:00:------:--</t>
  </si>
  <si>
    <t>21:0975:002358</t>
  </si>
  <si>
    <t>21:0111:000365:0001:0001:01</t>
  </si>
  <si>
    <t>065C  :763341:80:763355:00</t>
  </si>
  <si>
    <t>21:0975:002359</t>
  </si>
  <si>
    <t>21:0111:000377</t>
  </si>
  <si>
    <t>21:0111:000377:0001:0001:02</t>
  </si>
  <si>
    <t>48.3</t>
  </si>
  <si>
    <t>065C  :763342:90:------:--</t>
  </si>
  <si>
    <t>21:0975:002360</t>
  </si>
  <si>
    <t>065C  :763343:10:------:--</t>
  </si>
  <si>
    <t>21:0975:002361</t>
  </si>
  <si>
    <t>21:0111:000366</t>
  </si>
  <si>
    <t>21:0111:000366:0001:0001:00</t>
  </si>
  <si>
    <t>35.04</t>
  </si>
  <si>
    <t>065C  :763344:20:763343:10</t>
  </si>
  <si>
    <t>21:0975:002362</t>
  </si>
  <si>
    <t>21:0111:000366:0002:0001:00</t>
  </si>
  <si>
    <t>065C  :763345:00:------:--</t>
  </si>
  <si>
    <t>21:0975:002363</t>
  </si>
  <si>
    <t>21:0111:000367</t>
  </si>
  <si>
    <t>21:0111:000367:0001:0001:00</t>
  </si>
  <si>
    <t>26.38</t>
  </si>
  <si>
    <t>065C  :763346:00:------:--</t>
  </si>
  <si>
    <t>21:0975:002364</t>
  </si>
  <si>
    <t>21:0111:000368</t>
  </si>
  <si>
    <t>21:0111:000368:0001:0001:00</t>
  </si>
  <si>
    <t>065C  :763347:00:------:--</t>
  </si>
  <si>
    <t>21:0975:002365</t>
  </si>
  <si>
    <t>21:0111:000369</t>
  </si>
  <si>
    <t>21:0111:000369:0001:0001:00</t>
  </si>
  <si>
    <t>065C  :763348:00:------:--</t>
  </si>
  <si>
    <t>21:0975:002366</t>
  </si>
  <si>
    <t>21:0111:000370</t>
  </si>
  <si>
    <t>21:0111:000370:0001:0001:00</t>
  </si>
  <si>
    <t>065C  :763349:00:------:--</t>
  </si>
  <si>
    <t>21:0975:002367</t>
  </si>
  <si>
    <t>21:0111:000371</t>
  </si>
  <si>
    <t>21:0111:000371:0001:0001:00</t>
  </si>
  <si>
    <t>065C  :763350:00:------:--</t>
  </si>
  <si>
    <t>21:0975:002368</t>
  </si>
  <si>
    <t>21:0111:000372</t>
  </si>
  <si>
    <t>21:0111:000372:0001:0001:00</t>
  </si>
  <si>
    <t>27.01</t>
  </si>
  <si>
    <t>065C  :763351:00:------:--</t>
  </si>
  <si>
    <t>21:0975:002369</t>
  </si>
  <si>
    <t>21:0111:000373</t>
  </si>
  <si>
    <t>21:0111:000373:0001:0001:00</t>
  </si>
  <si>
    <t>87.5</t>
  </si>
  <si>
    <t>065C  :763352:00:------:--</t>
  </si>
  <si>
    <t>21:0975:002370</t>
  </si>
  <si>
    <t>21:0111:000374</t>
  </si>
  <si>
    <t>21:0111:000374:0001:0001:00</t>
  </si>
  <si>
    <t>20.66</t>
  </si>
  <si>
    <t>065C  :763353:00:------:--</t>
  </si>
  <si>
    <t>21:0975:002371</t>
  </si>
  <si>
    <t>21:0111:000375</t>
  </si>
  <si>
    <t>21:0111:000375:0001:0001:00</t>
  </si>
  <si>
    <t>24.49</t>
  </si>
  <si>
    <t>065C  :763354:00:------:--</t>
  </si>
  <si>
    <t>21:0975:002372</t>
  </si>
  <si>
    <t>21:0111:000376</t>
  </si>
  <si>
    <t>21:0111:000376:0001:0001:00</t>
  </si>
  <si>
    <t>065C  :763355:00:------:--</t>
  </si>
  <si>
    <t>21:0975:002373</t>
  </si>
  <si>
    <t>21:0111:000377:0001:0001:01</t>
  </si>
  <si>
    <t>065C  :763356:00:------:--</t>
  </si>
  <si>
    <t>21:0975:002374</t>
  </si>
  <si>
    <t>21:0111:000378</t>
  </si>
  <si>
    <t>21:0111:000378:0001:0001:00</t>
  </si>
  <si>
    <t>25.98</t>
  </si>
  <si>
    <t>065C  :763357:00:------:--</t>
  </si>
  <si>
    <t>21:0975:002375</t>
  </si>
  <si>
    <t>21:0111:000379</t>
  </si>
  <si>
    <t>21:0111:000379:0001:0001:00</t>
  </si>
  <si>
    <t>065C  :763358:00:------:--</t>
  </si>
  <si>
    <t>21:0975:002376</t>
  </si>
  <si>
    <t>21:0111:000380</t>
  </si>
  <si>
    <t>21:0111:000380:0001:0001:00</t>
  </si>
  <si>
    <t>065C  :763359:00:------:--</t>
  </si>
  <si>
    <t>21:0975:002377</t>
  </si>
  <si>
    <t>21:0111:000381</t>
  </si>
  <si>
    <t>21:0111:000381:0001:0001:00</t>
  </si>
  <si>
    <t>065C  :763360:00:------:--</t>
  </si>
  <si>
    <t>21:0975:002378</t>
  </si>
  <si>
    <t>21:0111:000382</t>
  </si>
  <si>
    <t>21:0111:000382:0001:0001:00</t>
  </si>
  <si>
    <t>30.79</t>
  </si>
  <si>
    <t>065C  :763361:80:763367:20</t>
  </si>
  <si>
    <t>21:0975:002379</t>
  </si>
  <si>
    <t>21:0111:000386</t>
  </si>
  <si>
    <t>21:0111:000386:0002:0001:02</t>
  </si>
  <si>
    <t>28.11</t>
  </si>
  <si>
    <t>065C  :763362:00:------:--</t>
  </si>
  <si>
    <t>21:0975:002380</t>
  </si>
  <si>
    <t>21:0111:000383</t>
  </si>
  <si>
    <t>21:0111:000383:0001:0001:00</t>
  </si>
  <si>
    <t>065C  :763363:90:------:--</t>
  </si>
  <si>
    <t>21:0975:002381</t>
  </si>
  <si>
    <t>065C  :763364:00:------:--</t>
  </si>
  <si>
    <t>21:0975:002382</t>
  </si>
  <si>
    <t>21:0111:000384</t>
  </si>
  <si>
    <t>21:0111:000384:0001:0001:00</t>
  </si>
  <si>
    <t>065C  :763365:00:------:--</t>
  </si>
  <si>
    <t>21:0975:002383</t>
  </si>
  <si>
    <t>21:0111:000385</t>
  </si>
  <si>
    <t>21:0111:000385:0001:0001:00</t>
  </si>
  <si>
    <t>065C  :763366:10:------:--</t>
  </si>
  <si>
    <t>21:0975:002384</t>
  </si>
  <si>
    <t>21:0111:000386:0001:0001:00</t>
  </si>
  <si>
    <t>065C  :763367:20:763366:10</t>
  </si>
  <si>
    <t>21:0975:002385</t>
  </si>
  <si>
    <t>21:0111:000386:0002:0001:01</t>
  </si>
  <si>
    <t>065C  :763368:00:------:--</t>
  </si>
  <si>
    <t>21:0975:002386</t>
  </si>
  <si>
    <t>21:0111:000387</t>
  </si>
  <si>
    <t>21:0111:000387:0001:0001:00</t>
  </si>
  <si>
    <t>065C  :763369:00:------:--</t>
  </si>
  <si>
    <t>21:0975:002387</t>
  </si>
  <si>
    <t>21:0111:000388</t>
  </si>
  <si>
    <t>21:0111:000388:0001:0001:00</t>
  </si>
  <si>
    <t>22.04</t>
  </si>
  <si>
    <t>065C  :763370:00:------:--</t>
  </si>
  <si>
    <t>21:0975:002388</t>
  </si>
  <si>
    <t>21:0111:000389</t>
  </si>
  <si>
    <t>21:0111:000389:0001:0001:00</t>
  </si>
  <si>
    <t>065C  :763371:00:------:--</t>
  </si>
  <si>
    <t>21:0975:002389</t>
  </si>
  <si>
    <t>21:0111:000390</t>
  </si>
  <si>
    <t>21:0111:000390:0001:0001:00</t>
  </si>
  <si>
    <t>065C  :763372:00:------:--</t>
  </si>
  <si>
    <t>21:0975:002390</t>
  </si>
  <si>
    <t>21:0111:000391</t>
  </si>
  <si>
    <t>21:0111:000391:0001:0001:00</t>
  </si>
  <si>
    <t>065C  :763373:00:------:--</t>
  </si>
  <si>
    <t>21:0975:002391</t>
  </si>
  <si>
    <t>21:0111:000392</t>
  </si>
  <si>
    <t>21:0111:000392:0001:0001:00</t>
  </si>
  <si>
    <t>21.41</t>
  </si>
  <si>
    <t>065C  :763374:00:------:--</t>
  </si>
  <si>
    <t>21:0975:002392</t>
  </si>
  <si>
    <t>21:0111:000393</t>
  </si>
  <si>
    <t>21:0111:000393:0001:0001:00</t>
  </si>
  <si>
    <t>60.9</t>
  </si>
  <si>
    <t>065C  :763375:00:------:--</t>
  </si>
  <si>
    <t>21:0975:002393</t>
  </si>
  <si>
    <t>21:0111:000394</t>
  </si>
  <si>
    <t>21:0111:000394:0001:0001:00</t>
  </si>
  <si>
    <t>065C  :763376:00:------:--</t>
  </si>
  <si>
    <t>21:0975:002394</t>
  </si>
  <si>
    <t>21:0111:000395</t>
  </si>
  <si>
    <t>21:0111:000395:0001:0001:00</t>
  </si>
  <si>
    <t>065C  :763377:00:------:--</t>
  </si>
  <si>
    <t>21:0975:002395</t>
  </si>
  <si>
    <t>21:0111:000396</t>
  </si>
  <si>
    <t>21:0111:000396:0001:0001:00</t>
  </si>
  <si>
    <t>065C  :763378:00:------:--</t>
  </si>
  <si>
    <t>21:0975:002396</t>
  </si>
  <si>
    <t>21:0111:000397</t>
  </si>
  <si>
    <t>21:0111:000397:0001:0001:00</t>
  </si>
  <si>
    <t>065C  :763379:00:------:--</t>
  </si>
  <si>
    <t>21:0975:002397</t>
  </si>
  <si>
    <t>21:0111:000398</t>
  </si>
  <si>
    <t>21:0111:000398:0001:0001:00</t>
  </si>
  <si>
    <t>065C  :763380:00:------:--</t>
  </si>
  <si>
    <t>21:0975:002398</t>
  </si>
  <si>
    <t>21:0111:000399</t>
  </si>
  <si>
    <t>21:0111:000399:0001:0001:00</t>
  </si>
  <si>
    <t>065C  :763381:80:763397:00</t>
  </si>
  <si>
    <t>21:0975:002399</t>
  </si>
  <si>
    <t>21:0111:000413</t>
  </si>
  <si>
    <t>21:0111:000413:0001:0001:02</t>
  </si>
  <si>
    <t>065C  :763382:00:------:--</t>
  </si>
  <si>
    <t>21:0975:002400</t>
  </si>
  <si>
    <t>21:0111:000400</t>
  </si>
  <si>
    <t>21:0111:000400:0001:0001:00</t>
  </si>
  <si>
    <t>065C  :763383:00:------:--</t>
  </si>
  <si>
    <t>21:0975:002401</t>
  </si>
  <si>
    <t>21:0111:000401</t>
  </si>
  <si>
    <t>21:0111:000401:0001:0001:00</t>
  </si>
  <si>
    <t>065C  :763384:00:------:--</t>
  </si>
  <si>
    <t>21:0975:002402</t>
  </si>
  <si>
    <t>21:0111:000402</t>
  </si>
  <si>
    <t>21:0111:000402:0001:0001:00</t>
  </si>
  <si>
    <t>065C  :763385:90:------:--</t>
  </si>
  <si>
    <t>21:0975:002403</t>
  </si>
  <si>
    <t>23.14</t>
  </si>
  <si>
    <t>065C  :763386:00:------:--</t>
  </si>
  <si>
    <t>21:0975:002404</t>
  </si>
  <si>
    <t>21:0111:000403</t>
  </si>
  <si>
    <t>21:0111:000403:0001:0001:00</t>
  </si>
  <si>
    <t>065C  :763387:00:------:--</t>
  </si>
  <si>
    <t>21:0975:002405</t>
  </si>
  <si>
    <t>21:0111:000404</t>
  </si>
  <si>
    <t>21:0111:000404:0001:0001:00</t>
  </si>
  <si>
    <t>20.37</t>
  </si>
  <si>
    <t>065C  :763388:10:------:--</t>
  </si>
  <si>
    <t>21:0975:002406</t>
  </si>
  <si>
    <t>21:0111:000405</t>
  </si>
  <si>
    <t>21:0111:000405:0001:0001:00</t>
  </si>
  <si>
    <t>065C  :763389:20:763388:10</t>
  </si>
  <si>
    <t>21:0975:002407</t>
  </si>
  <si>
    <t>21:0111:000405:0002:0001:00</t>
  </si>
  <si>
    <t>065C  :763390:00:------:--</t>
  </si>
  <si>
    <t>21:0975:002408</t>
  </si>
  <si>
    <t>21:0111:000406</t>
  </si>
  <si>
    <t>21:0111:000406:0001:0001:00</t>
  </si>
  <si>
    <t>23.17</t>
  </si>
  <si>
    <t>065C  :763391:00:------:--</t>
  </si>
  <si>
    <t>21:0975:002409</t>
  </si>
  <si>
    <t>21:0111:000407</t>
  </si>
  <si>
    <t>21:0111:000407:0001:0001:00</t>
  </si>
  <si>
    <t>065C  :763392:00:------:--</t>
  </si>
  <si>
    <t>21:0975:002410</t>
  </si>
  <si>
    <t>21:0111:000408</t>
  </si>
  <si>
    <t>21:0111:000408:0001:0001:00</t>
  </si>
  <si>
    <t>15.52</t>
  </si>
  <si>
    <t>065C  :763393:00:------:--</t>
  </si>
  <si>
    <t>21:0975:002411</t>
  </si>
  <si>
    <t>21:0111:000409</t>
  </si>
  <si>
    <t>21:0111:000409:0001:0001:00</t>
  </si>
  <si>
    <t>677</t>
  </si>
  <si>
    <t>345</t>
  </si>
  <si>
    <t>065C  :763394:00:------:--</t>
  </si>
  <si>
    <t>21:0975:002412</t>
  </si>
  <si>
    <t>21:0111:000410</t>
  </si>
  <si>
    <t>21:0111:000410:0001:0001:00</t>
  </si>
  <si>
    <t>065C  :763395:00:------:--</t>
  </si>
  <si>
    <t>21:0975:002413</t>
  </si>
  <si>
    <t>21:0111:000411</t>
  </si>
  <si>
    <t>21:0111:000411:0001:0001:00</t>
  </si>
  <si>
    <t>065C  :763396:00:------:--</t>
  </si>
  <si>
    <t>21:0975:002414</t>
  </si>
  <si>
    <t>21:0111:000412</t>
  </si>
  <si>
    <t>21:0111:000412:0001:0001:00</t>
  </si>
  <si>
    <t>065C  :763397:00:------:--</t>
  </si>
  <si>
    <t>21:0975:002415</t>
  </si>
  <si>
    <t>21:0111:000413:0001:0001:01</t>
  </si>
  <si>
    <t>065C  :763398:00:------:--</t>
  </si>
  <si>
    <t>21:0975:002416</t>
  </si>
  <si>
    <t>21:0111:000414</t>
  </si>
  <si>
    <t>21:0111:000414:0001:0001:00</t>
  </si>
  <si>
    <t>065C  :763399:00:------:--</t>
  </si>
  <si>
    <t>21:0975:002417</t>
  </si>
  <si>
    <t>21:0111:000415</t>
  </si>
  <si>
    <t>21:0111:000415:0001:0001:00</t>
  </si>
  <si>
    <t>065C  :763400:00:------:--</t>
  </si>
  <si>
    <t>21:0975:002418</t>
  </si>
  <si>
    <t>21:0111:000416</t>
  </si>
  <si>
    <t>21:0111:000416:0001:0001:00</t>
  </si>
  <si>
    <t>065C  :763401:80:763417:00</t>
  </si>
  <si>
    <t>21:0975:002419</t>
  </si>
  <si>
    <t>21:0111:000430</t>
  </si>
  <si>
    <t>21:0111:000430:0001:0001:02</t>
  </si>
  <si>
    <t>065C  :763402:00:------:--</t>
  </si>
  <si>
    <t>21:0975:002420</t>
  </si>
  <si>
    <t>21:0111:000417</t>
  </si>
  <si>
    <t>21:0111:000417:0001:0001:00</t>
  </si>
  <si>
    <t>065C  :763403:90:------:--</t>
  </si>
  <si>
    <t>21:0975:002421</t>
  </si>
  <si>
    <t>2.65</t>
  </si>
  <si>
    <t>065C  :763404:00:------:--</t>
  </si>
  <si>
    <t>21:0975:002422</t>
  </si>
  <si>
    <t>21:0111:000418</t>
  </si>
  <si>
    <t>21:0111:000418:0001:0001:00</t>
  </si>
  <si>
    <t>065C  :763405:00:------:--</t>
  </si>
  <si>
    <t>21:0975:002423</t>
  </si>
  <si>
    <t>21:0111:000419</t>
  </si>
  <si>
    <t>21:0111:000419:0001:0001:00</t>
  </si>
  <si>
    <t>065C  :763406:00:------:--</t>
  </si>
  <si>
    <t>21:0975:002424</t>
  </si>
  <si>
    <t>21:0111:000420</t>
  </si>
  <si>
    <t>21:0111:000420:0001:0001:00</t>
  </si>
  <si>
    <t>065C  :763407:00:------:--</t>
  </si>
  <si>
    <t>21:0975:002425</t>
  </si>
  <si>
    <t>21:0111:000421</t>
  </si>
  <si>
    <t>21:0111:000421:0001:0001:00</t>
  </si>
  <si>
    <t>065C  :763408:10:------:--</t>
  </si>
  <si>
    <t>21:0975:002426</t>
  </si>
  <si>
    <t>21:0111:000422</t>
  </si>
  <si>
    <t>21:0111:000422:0001:0001:00</t>
  </si>
  <si>
    <t>065C  :763409:20:763408:10</t>
  </si>
  <si>
    <t>21:0975:002427</t>
  </si>
  <si>
    <t>21:0111:000422:0002:0001:00</t>
  </si>
  <si>
    <t>065C  :763410:00:------:--</t>
  </si>
  <si>
    <t>21:0975:002428</t>
  </si>
  <si>
    <t>21:0111:000423</t>
  </si>
  <si>
    <t>21:0111:000423:0001:0001:00</t>
  </si>
  <si>
    <t>065C  :763411:00:------:--</t>
  </si>
  <si>
    <t>21:0975:002429</t>
  </si>
  <si>
    <t>21:0111:000424</t>
  </si>
  <si>
    <t>21:0111:000424:0001:0001:00</t>
  </si>
  <si>
    <t>065C  :763412:00:------:--</t>
  </si>
  <si>
    <t>21:0975:002430</t>
  </si>
  <si>
    <t>21:0111:000425</t>
  </si>
  <si>
    <t>21:0111:000425:0001:0001:00</t>
  </si>
  <si>
    <t>065C  :763413:00:------:--</t>
  </si>
  <si>
    <t>21:0975:002431</t>
  </si>
  <si>
    <t>21:0111:000426</t>
  </si>
  <si>
    <t>21:0111:000426:0001:0001:00</t>
  </si>
  <si>
    <t>24.09</t>
  </si>
  <si>
    <t>065C  :763414:00:------:--</t>
  </si>
  <si>
    <t>21:0975:002432</t>
  </si>
  <si>
    <t>21:0111:000427</t>
  </si>
  <si>
    <t>21:0111:000427:0001:0001:00</t>
  </si>
  <si>
    <t>065C  :763415:00:------:--</t>
  </si>
  <si>
    <t>21:0975:002433</t>
  </si>
  <si>
    <t>21:0111:000428</t>
  </si>
  <si>
    <t>21:0111:000428:0001:0001:00</t>
  </si>
  <si>
    <t>065C  :763416:00:------:--</t>
  </si>
  <si>
    <t>21:0975:002434</t>
  </si>
  <si>
    <t>21:0111:000429</t>
  </si>
  <si>
    <t>21:0111:000429:0001:0001:00</t>
  </si>
  <si>
    <t>065C  :763417:00:------:--</t>
  </si>
  <si>
    <t>21:0975:002435</t>
  </si>
  <si>
    <t>21:0111:000430:0001:0001:01</t>
  </si>
  <si>
    <t>10.19</t>
  </si>
  <si>
    <t>065C  :763418:00:------:--</t>
  </si>
  <si>
    <t>21:0975:002436</t>
  </si>
  <si>
    <t>21:0111:000431</t>
  </si>
  <si>
    <t>21:0111:000431:0001:0001:00</t>
  </si>
  <si>
    <t>22.65</t>
  </si>
  <si>
    <t>065C  :763419:00:------:--</t>
  </si>
  <si>
    <t>21:0975:002437</t>
  </si>
  <si>
    <t>21:0111:000432</t>
  </si>
  <si>
    <t>21:0111:000432:0001:0001:00</t>
  </si>
  <si>
    <t>25.67</t>
  </si>
  <si>
    <t>065C  :763420:00:------:--</t>
  </si>
  <si>
    <t>21:0975:002438</t>
  </si>
  <si>
    <t>21:0111:000433</t>
  </si>
  <si>
    <t>21:0111:000433:0001:0001:00</t>
  </si>
  <si>
    <t>065C  :763421:80:763428:00</t>
  </si>
  <si>
    <t>21:0975:002439</t>
  </si>
  <si>
    <t>21:0111:000439</t>
  </si>
  <si>
    <t>21:0111:000439:0001:0001:02</t>
  </si>
  <si>
    <t>065C  :763422:10:------:--</t>
  </si>
  <si>
    <t>21:0975:002440</t>
  </si>
  <si>
    <t>21:0111:000434</t>
  </si>
  <si>
    <t>21:0111:000434:0001:0001:00</t>
  </si>
  <si>
    <t>53.83</t>
  </si>
  <si>
    <t>065C  :763423:20:763422:10</t>
  </si>
  <si>
    <t>21:0975:002441</t>
  </si>
  <si>
    <t>21:0111:000434:0002:0001:00</t>
  </si>
  <si>
    <t>46.77</t>
  </si>
  <si>
    <t>065C  :763424:00:------:--</t>
  </si>
  <si>
    <t>21:0975:002442</t>
  </si>
  <si>
    <t>21:0111:000435</t>
  </si>
  <si>
    <t>21:0111:000435:0001:0001:00</t>
  </si>
  <si>
    <t>48.32</t>
  </si>
  <si>
    <t>065C  :763425:00:------:--</t>
  </si>
  <si>
    <t>21:0975:002443</t>
  </si>
  <si>
    <t>21:0111:000436</t>
  </si>
  <si>
    <t>21:0111:000436:0001:0001:00</t>
  </si>
  <si>
    <t>065C  :763426:00:------:--</t>
  </si>
  <si>
    <t>21:0975:002444</t>
  </si>
  <si>
    <t>21:0111:000437</t>
  </si>
  <si>
    <t>21:0111:000437:0001:0001:00</t>
  </si>
  <si>
    <t>065C  :763427:00:------:--</t>
  </si>
  <si>
    <t>21:0975:002445</t>
  </si>
  <si>
    <t>21:0111:000438</t>
  </si>
  <si>
    <t>21:0111:000438:0001:0001:00</t>
  </si>
  <si>
    <t>065C  :763428:00:------:--</t>
  </si>
  <si>
    <t>21:0975:002446</t>
  </si>
  <si>
    <t>21:0111:000439:0001:0001:01</t>
  </si>
  <si>
    <t>065C  :763429:00:------:--</t>
  </si>
  <si>
    <t>21:0975:002447</t>
  </si>
  <si>
    <t>21:0111:000440</t>
  </si>
  <si>
    <t>21:0111:000440:0001:0001:00</t>
  </si>
  <si>
    <t>065C  :763430:00:------:--</t>
  </si>
  <si>
    <t>21:0975:002448</t>
  </si>
  <si>
    <t>21:0111:000441</t>
  </si>
  <si>
    <t>21:0111:000441:0001:0001:00</t>
  </si>
  <si>
    <t>065C  :763431:00:------:--</t>
  </si>
  <si>
    <t>21:0975:002449</t>
  </si>
  <si>
    <t>21:0111:000442</t>
  </si>
  <si>
    <t>21:0111:000442:0001:0001:00</t>
  </si>
  <si>
    <t>065C  :763432:00:------:--</t>
  </si>
  <si>
    <t>21:0975:002450</t>
  </si>
  <si>
    <t>21:0111:000443</t>
  </si>
  <si>
    <t>21:0111:000443:0001:0001:00</t>
  </si>
  <si>
    <t>065C  :763433:00:------:--</t>
  </si>
  <si>
    <t>21:0975:002451</t>
  </si>
  <si>
    <t>21:0111:000444</t>
  </si>
  <si>
    <t>21:0111:000444:0001:0001:00</t>
  </si>
  <si>
    <t>065C  :763434:00:------:--</t>
  </si>
  <si>
    <t>21:0975:002452</t>
  </si>
  <si>
    <t>21:0111:000445</t>
  </si>
  <si>
    <t>21:0111:000445:0001:0001:00</t>
  </si>
  <si>
    <t>065C  :763435:00:------:--</t>
  </si>
  <si>
    <t>21:0975:002453</t>
  </si>
  <si>
    <t>21:0111:000446</t>
  </si>
  <si>
    <t>21:0111:000446:0001:0001:00</t>
  </si>
  <si>
    <t>16.38</t>
  </si>
  <si>
    <t>065C  :763436:00:------:--</t>
  </si>
  <si>
    <t>21:0975:002454</t>
  </si>
  <si>
    <t>21:0111:000447</t>
  </si>
  <si>
    <t>21:0111:000447:0001:0001:00</t>
  </si>
  <si>
    <t>065C  :763437:90:------:--</t>
  </si>
  <si>
    <t>21:0975:002455</t>
  </si>
  <si>
    <t>065C  :763438:00:------:--</t>
  </si>
  <si>
    <t>21:0975:002456</t>
  </si>
  <si>
    <t>21:0111:000448</t>
  </si>
  <si>
    <t>21:0111:000448:0001:0001:00</t>
  </si>
  <si>
    <t>065C  :763439:00:------:--</t>
  </si>
  <si>
    <t>21:0975:002457</t>
  </si>
  <si>
    <t>21:0111:000449</t>
  </si>
  <si>
    <t>21:0111:000449:0001:0001:00</t>
  </si>
  <si>
    <t>065C  :763440:00:------:--</t>
  </si>
  <si>
    <t>21:0975:002458</t>
  </si>
  <si>
    <t>21:0111:000450</t>
  </si>
  <si>
    <t>21:0111:000450:0001:0001:00</t>
  </si>
  <si>
    <t>065C  :763441:80:763449:00</t>
  </si>
  <si>
    <t>21:0975:002459</t>
  </si>
  <si>
    <t>21:0111:000456</t>
  </si>
  <si>
    <t>21:0111:000456:0001:0001:02</t>
  </si>
  <si>
    <t>43.52</t>
  </si>
  <si>
    <t>065C  :763442:10:------:--</t>
  </si>
  <si>
    <t>21:0975:002460</t>
  </si>
  <si>
    <t>21:0111:000451</t>
  </si>
  <si>
    <t>21:0111:000451:0001:0001:00</t>
  </si>
  <si>
    <t>34.32</t>
  </si>
  <si>
    <t>065C  :763443:20:763442:10</t>
  </si>
  <si>
    <t>21:0975:002461</t>
  </si>
  <si>
    <t>21:0111:000451:0002:0001:00</t>
  </si>
  <si>
    <t>37.86</t>
  </si>
  <si>
    <t>065C  :763444:00:------:--</t>
  </si>
  <si>
    <t>21:0975:002462</t>
  </si>
  <si>
    <t>21:0111:000452</t>
  </si>
  <si>
    <t>21:0111:000452:0001:0001:00</t>
  </si>
  <si>
    <t>56.58</t>
  </si>
  <si>
    <t>065C  :763445:00:------:--</t>
  </si>
  <si>
    <t>21:0975:002463</t>
  </si>
  <si>
    <t>21:0111:000453</t>
  </si>
  <si>
    <t>21:0111:000453:0001:0001:00</t>
  </si>
  <si>
    <t>46.29</t>
  </si>
  <si>
    <t>065C  :763446:00:------:--</t>
  </si>
  <si>
    <t>21:0975:002464</t>
  </si>
  <si>
    <t>21:0111:000454</t>
  </si>
  <si>
    <t>21:0111:000454:0001:0001:00</t>
  </si>
  <si>
    <t>16.66</t>
  </si>
  <si>
    <t>065C  :763447:90:------:--</t>
  </si>
  <si>
    <t>21:0975:002465</t>
  </si>
  <si>
    <t>065C  :763448:00:------:--</t>
  </si>
  <si>
    <t>21:0975:002466</t>
  </si>
  <si>
    <t>21:0111:000455</t>
  </si>
  <si>
    <t>21:0111:000455:0001:0001:00</t>
  </si>
  <si>
    <t>34.66</t>
  </si>
  <si>
    <t>065C  :763449:00:------:--</t>
  </si>
  <si>
    <t>21:0975:002467</t>
  </si>
  <si>
    <t>21:0111:000456:0001:0001:01</t>
  </si>
  <si>
    <t>065C  :763450:00:------:--</t>
  </si>
  <si>
    <t>21:0975:002468</t>
  </si>
  <si>
    <t>21:0111:000457</t>
  </si>
  <si>
    <t>21:0111:000457:0001:0001:00</t>
  </si>
  <si>
    <t>47.52</t>
  </si>
  <si>
    <t>065C  :763451:00:------:--</t>
  </si>
  <si>
    <t>21:0975:002469</t>
  </si>
  <si>
    <t>21:0111:000458</t>
  </si>
  <si>
    <t>21:0111:000458:0001:0001:00</t>
  </si>
  <si>
    <t>065C  :763452:00:------:--</t>
  </si>
  <si>
    <t>21:0975:002470</t>
  </si>
  <si>
    <t>21:0111:000459</t>
  </si>
  <si>
    <t>21:0111:000459:0001:0001:00</t>
  </si>
  <si>
    <t>9.64</t>
  </si>
  <si>
    <t>065C  :763453:00:------:--</t>
  </si>
  <si>
    <t>21:0975:002471</t>
  </si>
  <si>
    <t>21:0111:000460</t>
  </si>
  <si>
    <t>21:0111:000460:0001:0001:00</t>
  </si>
  <si>
    <t>39.06</t>
  </si>
  <si>
    <t>065C  :763454:00:------:--</t>
  </si>
  <si>
    <t>21:0975:002472</t>
  </si>
  <si>
    <t>21:0111:000461</t>
  </si>
  <si>
    <t>21:0111:000461:0001:0001:00</t>
  </si>
  <si>
    <t>26.13</t>
  </si>
  <si>
    <t>065C  :763455:00:------:--</t>
  </si>
  <si>
    <t>21:0975:002473</t>
  </si>
  <si>
    <t>21:0111:000462</t>
  </si>
  <si>
    <t>21:0111:000462:0001:0001:00</t>
  </si>
  <si>
    <t>065C  :763456:00:------:--</t>
  </si>
  <si>
    <t>21:0975:002474</t>
  </si>
  <si>
    <t>21:0111:000463</t>
  </si>
  <si>
    <t>21:0111:000463:0001:0001:00</t>
  </si>
  <si>
    <t>28.99</t>
  </si>
  <si>
    <t>065C  :763457:00:------:--</t>
  </si>
  <si>
    <t>21:0975:002475</t>
  </si>
  <si>
    <t>21:0111:000464</t>
  </si>
  <si>
    <t>21:0111:000464:0001:0001:00</t>
  </si>
  <si>
    <t>065C  :763458:00:------:--</t>
  </si>
  <si>
    <t>21:0975:002476</t>
  </si>
  <si>
    <t>21:0111:000465</t>
  </si>
  <si>
    <t>21:0111:000465:0001:0001:00</t>
  </si>
  <si>
    <t>065C  :763459:00:------:--</t>
  </si>
  <si>
    <t>21:0975:002477</t>
  </si>
  <si>
    <t>21:0111:000466</t>
  </si>
  <si>
    <t>21:0111:000466:0001:0001:00</t>
  </si>
  <si>
    <t>065C  :763460:00:------:--</t>
  </si>
  <si>
    <t>21:0975:002478</t>
  </si>
  <si>
    <t>21:0111:000467</t>
  </si>
  <si>
    <t>21:0111:000467:0001:0001:00</t>
  </si>
  <si>
    <t>065C  :763461:80:763480:00</t>
  </si>
  <si>
    <t>21:0975:002479</t>
  </si>
  <si>
    <t>21:0111:000484</t>
  </si>
  <si>
    <t>21:0111:000484:0001:0001:02</t>
  </si>
  <si>
    <t>18.83</t>
  </si>
  <si>
    <t>065C  :763462:90:------:--</t>
  </si>
  <si>
    <t>21:0975:002480</t>
  </si>
  <si>
    <t>065C  :763463:00:------:--</t>
  </si>
  <si>
    <t>21:0975:002481</t>
  </si>
  <si>
    <t>21:0111:000468</t>
  </si>
  <si>
    <t>21:0111:000468:0001:0001:00</t>
  </si>
  <si>
    <t>16.81</t>
  </si>
  <si>
    <t>065C  :763464:10:------:--</t>
  </si>
  <si>
    <t>21:0975:002482</t>
  </si>
  <si>
    <t>21:0111:000469</t>
  </si>
  <si>
    <t>21:0111:000469:0001:0001:00</t>
  </si>
  <si>
    <t>065C  :763465:20:763464:10</t>
  </si>
  <si>
    <t>21:0975:002483</t>
  </si>
  <si>
    <t>21:0111:000469:0002:0001:00</t>
  </si>
  <si>
    <t>065C  :763466:00:------:--</t>
  </si>
  <si>
    <t>21:0975:002484</t>
  </si>
  <si>
    <t>21:0111:000470</t>
  </si>
  <si>
    <t>21:0111:000470:0001:0001:00</t>
  </si>
  <si>
    <t>065C  :763467:00:------:--</t>
  </si>
  <si>
    <t>21:0975:002485</t>
  </si>
  <si>
    <t>21:0111:000471</t>
  </si>
  <si>
    <t>21:0111:000471:0001:0001:00</t>
  </si>
  <si>
    <t>44.88</t>
  </si>
  <si>
    <t>065C  :763468:00:------:--</t>
  </si>
  <si>
    <t>21:0975:002486</t>
  </si>
  <si>
    <t>21:0111:000472</t>
  </si>
  <si>
    <t>21:0111:000472:0001:0001:00</t>
  </si>
  <si>
    <t>065C  :763469:00:------:--</t>
  </si>
  <si>
    <t>21:0975:002487</t>
  </si>
  <si>
    <t>21:0111:000473</t>
  </si>
  <si>
    <t>21:0111:000473:0001:0001:00</t>
  </si>
  <si>
    <t>065C  :763470:00:------:--</t>
  </si>
  <si>
    <t>21:0975:002488</t>
  </si>
  <si>
    <t>21:0111:000474</t>
  </si>
  <si>
    <t>21:0111:000474:0001:0001:00</t>
  </si>
  <si>
    <t>065C  :763471:00:------:--</t>
  </si>
  <si>
    <t>21:0975:002489</t>
  </si>
  <si>
    <t>21:0111:000475</t>
  </si>
  <si>
    <t>21:0111:000475:0001:0001:00</t>
  </si>
  <si>
    <t>14.34</t>
  </si>
  <si>
    <t>065C  :763472:00:------:--</t>
  </si>
  <si>
    <t>21:0975:002490</t>
  </si>
  <si>
    <t>21:0111:000476</t>
  </si>
  <si>
    <t>21:0111:000476:0001:0001:00</t>
  </si>
  <si>
    <t>32.33</t>
  </si>
  <si>
    <t>065C  :763473:00:------:--</t>
  </si>
  <si>
    <t>21:0975:002491</t>
  </si>
  <si>
    <t>21:0111:000477</t>
  </si>
  <si>
    <t>21:0111:000477:0001:0001:00</t>
  </si>
  <si>
    <t>065C  :763474:00:------:--</t>
  </si>
  <si>
    <t>21:0975:002492</t>
  </si>
  <si>
    <t>21:0111:000478</t>
  </si>
  <si>
    <t>21:0111:000478:0001:0001:00</t>
  </si>
  <si>
    <t>48.05</t>
  </si>
  <si>
    <t>065C  :763475:00:------:--</t>
  </si>
  <si>
    <t>21:0975:002493</t>
  </si>
  <si>
    <t>21:0111:000479</t>
  </si>
  <si>
    <t>21:0111:000479:0001:0001:00</t>
  </si>
  <si>
    <t>065C  :763476:00:------:--</t>
  </si>
  <si>
    <t>21:0975:002494</t>
  </si>
  <si>
    <t>21:0111:000480</t>
  </si>
  <si>
    <t>21:0111:000480:0001:0001:00</t>
  </si>
  <si>
    <t>065C  :763477:00:------:--</t>
  </si>
  <si>
    <t>21:0975:002495</t>
  </si>
  <si>
    <t>21:0111:000481</t>
  </si>
  <si>
    <t>21:0111:000481:0001:0001:00</t>
  </si>
  <si>
    <t>065C  :763478:00:------:--</t>
  </si>
  <si>
    <t>21:0975:002496</t>
  </si>
  <si>
    <t>21:0111:000482</t>
  </si>
  <si>
    <t>21:0111:000482:0001:0001:00</t>
  </si>
  <si>
    <t>065C  :763479:00:------:--</t>
  </si>
  <si>
    <t>21:0975:002497</t>
  </si>
  <si>
    <t>21:0111:000483</t>
  </si>
  <si>
    <t>21:0111:000483:0001:0001:00</t>
  </si>
  <si>
    <t>065C  :763480:00:------:--</t>
  </si>
  <si>
    <t>21:0975:002498</t>
  </si>
  <si>
    <t>21:0111:000484:0001:0001:01</t>
  </si>
  <si>
    <t>065C  :763481:80:763483:10</t>
  </si>
  <si>
    <t>21:0975:002499</t>
  </si>
  <si>
    <t>21:0111:000486</t>
  </si>
  <si>
    <t>21:0111:000486:0001:0001:02</t>
  </si>
  <si>
    <t>065C  :763482:00:------:--</t>
  </si>
  <si>
    <t>21:0975:002500</t>
  </si>
  <si>
    <t>21:0111:000485</t>
  </si>
  <si>
    <t>21:0111:000485:0001:0001:00</t>
  </si>
  <si>
    <t>42.93</t>
  </si>
  <si>
    <t>065C  :763483:10:------:--</t>
  </si>
  <si>
    <t>21:0975:002501</t>
  </si>
  <si>
    <t>21:0111:000486:0001:0001:01</t>
  </si>
  <si>
    <t>065C  :763484:20:763483:10</t>
  </si>
  <si>
    <t>21:0975:002502</t>
  </si>
  <si>
    <t>21:0111:000486:0002:0001:00</t>
  </si>
  <si>
    <t>065C  :763485:00:------:--</t>
  </si>
  <si>
    <t>21:0975:002503</t>
  </si>
  <si>
    <t>21:0111:000487</t>
  </si>
  <si>
    <t>21:0111:000487:0001:0001:00</t>
  </si>
  <si>
    <t>065C  :763486:00:------:--</t>
  </si>
  <si>
    <t>21:0975:002504</t>
  </si>
  <si>
    <t>21:0111:000488</t>
  </si>
  <si>
    <t>21:0111:000488:0001:0001:00</t>
  </si>
  <si>
    <t>065C  :763487:00:------:--</t>
  </si>
  <si>
    <t>21:0975:002505</t>
  </si>
  <si>
    <t>21:0111:000489</t>
  </si>
  <si>
    <t>21:0111:000489:0001:0001:00</t>
  </si>
  <si>
    <t>065C  :763488:00:------:--</t>
  </si>
  <si>
    <t>21:0975:002506</t>
  </si>
  <si>
    <t>21:0111:000490</t>
  </si>
  <si>
    <t>21:0111:000490:0001:0001:00</t>
  </si>
  <si>
    <t>065C  :763489:00:------:--</t>
  </si>
  <si>
    <t>21:0975:002507</t>
  </si>
  <si>
    <t>21:0111:000491</t>
  </si>
  <si>
    <t>21:0111:000491:0001:0001:00</t>
  </si>
  <si>
    <t>33.67</t>
  </si>
  <si>
    <t>065C  :763490:00:------:--</t>
  </si>
  <si>
    <t>21:0975:002508</t>
  </si>
  <si>
    <t>21:0111:000492</t>
  </si>
  <si>
    <t>21:0111:000492:0001:0001:00</t>
  </si>
  <si>
    <t>28.18</t>
  </si>
  <si>
    <t>065C  :763491:00:------:--</t>
  </si>
  <si>
    <t>21:0975:002509</t>
  </si>
  <si>
    <t>21:0111:000493</t>
  </si>
  <si>
    <t>21:0111:000493:0001:0001:00</t>
  </si>
  <si>
    <t>065C  :763492:00:------:--</t>
  </si>
  <si>
    <t>21:0975:002510</t>
  </si>
  <si>
    <t>21:0111:000494</t>
  </si>
  <si>
    <t>21:0111:000494:0001:0001:00</t>
  </si>
  <si>
    <t>065C  :763493:90:------:--</t>
  </si>
  <si>
    <t>21:0975:002511</t>
  </si>
  <si>
    <t>065C  :763494:00:------:--</t>
  </si>
  <si>
    <t>21:0975:002512</t>
  </si>
  <si>
    <t>21:0111:000495</t>
  </si>
  <si>
    <t>21:0111:000495:0001:0001:00</t>
  </si>
  <si>
    <t>065C  :763495:00:------:--</t>
  </si>
  <si>
    <t>21:0975:002513</t>
  </si>
  <si>
    <t>21:0111:000496</t>
  </si>
  <si>
    <t>21:0111:000496:0001:0001:00</t>
  </si>
  <si>
    <t>19.39</t>
  </si>
  <si>
    <t>065C  :763496:00:------:--</t>
  </si>
  <si>
    <t>21:0975:002514</t>
  </si>
  <si>
    <t>21:0111:000497</t>
  </si>
  <si>
    <t>21:0111:000497:0001:0001:00</t>
  </si>
  <si>
    <t>065C  :763497:00:------:--</t>
  </si>
  <si>
    <t>21:0975:002515</t>
  </si>
  <si>
    <t>21:0111:000498</t>
  </si>
  <si>
    <t>21:0111:000498:0001:0001:00</t>
  </si>
  <si>
    <t>065C  :763498:00:------:--</t>
  </si>
  <si>
    <t>21:0975:002516</t>
  </si>
  <si>
    <t>21:0111:000499</t>
  </si>
  <si>
    <t>21:0111:000499:0001:0001:00</t>
  </si>
  <si>
    <t>065C  :763499:00:------:--</t>
  </si>
  <si>
    <t>21:0975:002517</t>
  </si>
  <si>
    <t>21:0111:000500</t>
  </si>
  <si>
    <t>21:0111:000500:0001:0001:00</t>
  </si>
  <si>
    <t>&lt;150</t>
  </si>
  <si>
    <t>065C  :763500:00:------:--</t>
  </si>
  <si>
    <t>21:0975:002518</t>
  </si>
  <si>
    <t>21:0111:000501</t>
  </si>
  <si>
    <t>21:0111:000501:0001:0001:00</t>
  </si>
  <si>
    <t>065C  :763501:80:763518:00</t>
  </si>
  <si>
    <t>21:0975:002519</t>
  </si>
  <si>
    <t>21:0111:000516</t>
  </si>
  <si>
    <t>21:0111:000516:0001:0001:02</t>
  </si>
  <si>
    <t>065C  :763502:10:------:--</t>
  </si>
  <si>
    <t>21:0975:002520</t>
  </si>
  <si>
    <t>21:0111:000502</t>
  </si>
  <si>
    <t>21:0111:000502:0001:0001:00</t>
  </si>
  <si>
    <t>065C  :763503:20:763502:10</t>
  </si>
  <si>
    <t>21:0975:002521</t>
  </si>
  <si>
    <t>21:0111:000502:0002:0001:00</t>
  </si>
  <si>
    <t>065C  :763504:00:------:--</t>
  </si>
  <si>
    <t>21:0975:002522</t>
  </si>
  <si>
    <t>21:0111:000503</t>
  </si>
  <si>
    <t>21:0111:000503:0001:0001:00</t>
  </si>
  <si>
    <t>065C  :763505:90:------:--</t>
  </si>
  <si>
    <t>21:0975:002523</t>
  </si>
  <si>
    <t>065C  :763506:00:------:--</t>
  </si>
  <si>
    <t>21:0975:002524</t>
  </si>
  <si>
    <t>21:0111:000504</t>
  </si>
  <si>
    <t>21:0111:000504:0001:0001:00</t>
  </si>
  <si>
    <t>065C  :763507:00:------:--</t>
  </si>
  <si>
    <t>21:0975:002525</t>
  </si>
  <si>
    <t>21:0111:000505</t>
  </si>
  <si>
    <t>21:0111:000505:0001:0001:00</t>
  </si>
  <si>
    <t>065C  :763508:00:------:--</t>
  </si>
  <si>
    <t>21:0975:002526</t>
  </si>
  <si>
    <t>21:0111:000506</t>
  </si>
  <si>
    <t>21:0111:000506:0001:0001:00</t>
  </si>
  <si>
    <t>065C  :763509:00:------:--</t>
  </si>
  <si>
    <t>21:0975:002527</t>
  </si>
  <si>
    <t>21:0111:000507</t>
  </si>
  <si>
    <t>21:0111:000507:0001:0001:00</t>
  </si>
  <si>
    <t>065C  :763510:00:------:--</t>
  </si>
  <si>
    <t>21:0975:002528</t>
  </si>
  <si>
    <t>21:0111:000508</t>
  </si>
  <si>
    <t>21:0111:000508:0001:0001:00</t>
  </si>
  <si>
    <t>065C  :763511:00:------:--</t>
  </si>
  <si>
    <t>21:0975:002529</t>
  </si>
  <si>
    <t>21:0111:000509</t>
  </si>
  <si>
    <t>21:0111:000509:0001:0001:00</t>
  </si>
  <si>
    <t>065C  :763512:00:------:--</t>
  </si>
  <si>
    <t>21:0975:002530</t>
  </si>
  <si>
    <t>21:0111:000510</t>
  </si>
  <si>
    <t>21:0111:000510:0001:0001:00</t>
  </si>
  <si>
    <t>065C  :763513:00:------:--</t>
  </si>
  <si>
    <t>21:0975:002531</t>
  </si>
  <si>
    <t>21:0111:000511</t>
  </si>
  <si>
    <t>21:0111:000511:0001:0001:00</t>
  </si>
  <si>
    <t>065C  :763514:00:------:--</t>
  </si>
  <si>
    <t>21:0975:002532</t>
  </si>
  <si>
    <t>21:0111:000512</t>
  </si>
  <si>
    <t>21:0111:000512:0001:0001:00</t>
  </si>
  <si>
    <t>636</t>
  </si>
  <si>
    <t>348</t>
  </si>
  <si>
    <t>&lt;52</t>
  </si>
  <si>
    <t>224</t>
  </si>
  <si>
    <t>&lt;530</t>
  </si>
  <si>
    <t>065C  :763515:00:------:--</t>
  </si>
  <si>
    <t>21:0975:002533</t>
  </si>
  <si>
    <t>21:0111:000513</t>
  </si>
  <si>
    <t>21:0111:000513:0001:0001:00</t>
  </si>
  <si>
    <t>80.7</t>
  </si>
  <si>
    <t>065C  :763516:00:------:--</t>
  </si>
  <si>
    <t>21:0975:002534</t>
  </si>
  <si>
    <t>21:0111:000514</t>
  </si>
  <si>
    <t>21:0111:000514:0001:0001:00</t>
  </si>
  <si>
    <t>065C  :763517:00:------:--</t>
  </si>
  <si>
    <t>21:0975:002535</t>
  </si>
  <si>
    <t>21:0111:000515</t>
  </si>
  <si>
    <t>21:0111:000515:0001:0001:00</t>
  </si>
  <si>
    <t>1.62</t>
  </si>
  <si>
    <t>065C  :763518:00:------:--</t>
  </si>
  <si>
    <t>21:0975:002536</t>
  </si>
  <si>
    <t>21:0111:000516:0001:0001:01</t>
  </si>
  <si>
    <t>065C  :763519:00:------:--</t>
  </si>
  <si>
    <t>21:0975:002537</t>
  </si>
  <si>
    <t>21:0111:000517</t>
  </si>
  <si>
    <t>21:0111:000517:0001:0001:00</t>
  </si>
  <si>
    <t>30.07</t>
  </si>
  <si>
    <t>065C  :763520:00:------:--</t>
  </si>
  <si>
    <t>21:0975:002538</t>
  </si>
  <si>
    <t>21:0111:000518</t>
  </si>
  <si>
    <t>21:0111:000518:0001:0001:00</t>
  </si>
  <si>
    <t>065C  :763521:80:763537:00</t>
  </si>
  <si>
    <t>21:0975:002539</t>
  </si>
  <si>
    <t>21:0111:000532</t>
  </si>
  <si>
    <t>21:0111:000532:0001:0001:02</t>
  </si>
  <si>
    <t>11.53</t>
  </si>
  <si>
    <t>065C  :763522:10:------:--</t>
  </si>
  <si>
    <t>21:0975:002540</t>
  </si>
  <si>
    <t>21:0111:000519</t>
  </si>
  <si>
    <t>21:0111:000519:0001:0001:00</t>
  </si>
  <si>
    <t>&lt;15</t>
  </si>
  <si>
    <t>065C  :763523:20:763522:10</t>
  </si>
  <si>
    <t>21:0975:002541</t>
  </si>
  <si>
    <t>21:0111:000519:0002:0001:00</t>
  </si>
  <si>
    <t>065C  :763524:00:------:--</t>
  </si>
  <si>
    <t>21:0975:002542</t>
  </si>
  <si>
    <t>21:0111:000520</t>
  </si>
  <si>
    <t>21:0111:000520:0001:0001:00</t>
  </si>
  <si>
    <t>98.6</t>
  </si>
  <si>
    <t>79.6</t>
  </si>
  <si>
    <t>065C  :763525:00:------:--</t>
  </si>
  <si>
    <t>21:0975:002543</t>
  </si>
  <si>
    <t>21:0111:000521</t>
  </si>
  <si>
    <t>21:0111:000521:0001:0001:00</t>
  </si>
  <si>
    <t>16.74</t>
  </si>
  <si>
    <t>065C  :763526:00:------:--</t>
  </si>
  <si>
    <t>21:0975:002544</t>
  </si>
  <si>
    <t>21:0111:000522</t>
  </si>
  <si>
    <t>21:0111:000522:0001:0001:00</t>
  </si>
  <si>
    <t>065C  :763527:00:------:--</t>
  </si>
  <si>
    <t>21:0975:002545</t>
  </si>
  <si>
    <t>21:0111:000523</t>
  </si>
  <si>
    <t>21:0111:000523:0001:0001:00</t>
  </si>
  <si>
    <t>065C  :763528:90:------:--</t>
  </si>
  <si>
    <t>21:0975:002546</t>
  </si>
  <si>
    <t>065C  :763529:00:------:--</t>
  </si>
  <si>
    <t>21:0975:002547</t>
  </si>
  <si>
    <t>21:0111:000524</t>
  </si>
  <si>
    <t>21:0111:000524:0001:0001:00</t>
  </si>
  <si>
    <t>39.79</t>
  </si>
  <si>
    <t>065C  :763530:00:------:--</t>
  </si>
  <si>
    <t>21:0975:002548</t>
  </si>
  <si>
    <t>21:0111:000525</t>
  </si>
  <si>
    <t>21:0111:000525:0001:0001:00</t>
  </si>
  <si>
    <t>065C  :763531:00:------:--</t>
  </si>
  <si>
    <t>21:0975:002549</t>
  </si>
  <si>
    <t>21:0111:000526</t>
  </si>
  <si>
    <t>21:0111:000526:0001:0001:00</t>
  </si>
  <si>
    <t>065C  :763532:00:------:--</t>
  </si>
  <si>
    <t>21:0975:002550</t>
  </si>
  <si>
    <t>21:0111:000527</t>
  </si>
  <si>
    <t>21:0111:000527:0001:0001:00</t>
  </si>
  <si>
    <t>14.12</t>
  </si>
  <si>
    <t>065C  :763533:00:------:--</t>
  </si>
  <si>
    <t>21:0975:002551</t>
  </si>
  <si>
    <t>21:0111:000528</t>
  </si>
  <si>
    <t>21:0111:000528:0001:0001:00</t>
  </si>
  <si>
    <t>065C  :763534:00:------:--</t>
  </si>
  <si>
    <t>21:0975:002552</t>
  </si>
  <si>
    <t>21:0111:000529</t>
  </si>
  <si>
    <t>21:0111:000529:0001:0001:00</t>
  </si>
  <si>
    <t>065C  :763535:00:------:--</t>
  </si>
  <si>
    <t>21:0975:002553</t>
  </si>
  <si>
    <t>21:0111:000530</t>
  </si>
  <si>
    <t>21:0111:000530:0001:0001:00</t>
  </si>
  <si>
    <t>40.76</t>
  </si>
  <si>
    <t>065C  :763536:00:------:--</t>
  </si>
  <si>
    <t>21:0975:002554</t>
  </si>
  <si>
    <t>21:0111:000531</t>
  </si>
  <si>
    <t>21:0111:000531:0001:0001:00</t>
  </si>
  <si>
    <t>42.42</t>
  </si>
  <si>
    <t>065C  :763537:00:------:--</t>
  </si>
  <si>
    <t>21:0975:002555</t>
  </si>
  <si>
    <t>21:0111:000532:0001:0001:01</t>
  </si>
  <si>
    <t>14.56</t>
  </si>
  <si>
    <t>065C  :763538:00:------:--</t>
  </si>
  <si>
    <t>21:0975:002556</t>
  </si>
  <si>
    <t>21:0111:000533</t>
  </si>
  <si>
    <t>21:0111:000533:0001:0001:00</t>
  </si>
  <si>
    <t>065C  :763539:00:------:--</t>
  </si>
  <si>
    <t>21:0975:002557</t>
  </si>
  <si>
    <t>21:0111:000534</t>
  </si>
  <si>
    <t>21:0111:000534:0001:0001:00</t>
  </si>
  <si>
    <t>065C  :763540:00:------:--</t>
  </si>
  <si>
    <t>21:0975:002558</t>
  </si>
  <si>
    <t>21:0111:000535</t>
  </si>
  <si>
    <t>21:0111:000535:0001:0001:00</t>
  </si>
  <si>
    <t>065C  :763541:80:763555:00</t>
  </si>
  <si>
    <t>21:0975:002559</t>
  </si>
  <si>
    <t>21:0111:000547</t>
  </si>
  <si>
    <t>21:0111:000547:0001:0001:02</t>
  </si>
  <si>
    <t>065C  :763542:00:------:--</t>
  </si>
  <si>
    <t>21:0975:002560</t>
  </si>
  <si>
    <t>21:0111:000536</t>
  </si>
  <si>
    <t>21:0111:000536:0001:0001:00</t>
  </si>
  <si>
    <t>065C  :763543:00:------:--</t>
  </si>
  <si>
    <t>21:0975:002561</t>
  </si>
  <si>
    <t>21:0111:000537</t>
  </si>
  <si>
    <t>21:0111:000537:0001:0001:00</t>
  </si>
  <si>
    <t>065C  :763544:00:------:--</t>
  </si>
  <si>
    <t>21:0975:002562</t>
  </si>
  <si>
    <t>21:0111:000538</t>
  </si>
  <si>
    <t>21:0111:000538:0001:0001:00</t>
  </si>
  <si>
    <t>065C  :763545:90:------:--</t>
  </si>
  <si>
    <t>21:0975:002563</t>
  </si>
  <si>
    <t>065C  :763546:10:------:--</t>
  </si>
  <si>
    <t>21:0975:002564</t>
  </si>
  <si>
    <t>21:0111:000539</t>
  </si>
  <si>
    <t>21:0111:000539:0001:0001:00</t>
  </si>
  <si>
    <t>065C  :763547:20:763546:10</t>
  </si>
  <si>
    <t>21:0975:002565</t>
  </si>
  <si>
    <t>21:0111:000539:0002:0001:00</t>
  </si>
  <si>
    <t>065C  :763548:00:------:--</t>
  </si>
  <si>
    <t>21:0975:002566</t>
  </si>
  <si>
    <t>21:0111:000540</t>
  </si>
  <si>
    <t>21:0111:000540:0001:0001:00</t>
  </si>
  <si>
    <t>065C  :763549:00:------:--</t>
  </si>
  <si>
    <t>21:0975:002567</t>
  </si>
  <si>
    <t>21:0111:000541</t>
  </si>
  <si>
    <t>21:0111:000541:0001:0001:00</t>
  </si>
  <si>
    <t>065C  :763550:00:------:--</t>
  </si>
  <si>
    <t>21:0975:002568</t>
  </si>
  <si>
    <t>21:0111:000542</t>
  </si>
  <si>
    <t>21:0111:000542:0001:0001:00</t>
  </si>
  <si>
    <t>26.47</t>
  </si>
  <si>
    <t>065C  :763551:00:------:--</t>
  </si>
  <si>
    <t>21:0975:002569</t>
  </si>
  <si>
    <t>21:0111:000543</t>
  </si>
  <si>
    <t>21:0111:000543:0001:0001:00</t>
  </si>
  <si>
    <t>065C  :763552:00:------:--</t>
  </si>
  <si>
    <t>21:0975:002570</t>
  </si>
  <si>
    <t>21:0111:000544</t>
  </si>
  <si>
    <t>21:0111:000544:0001:0001:00</t>
  </si>
  <si>
    <t>065C  :763553:00:------:--</t>
  </si>
  <si>
    <t>21:0975:002571</t>
  </si>
  <si>
    <t>21:0111:000545</t>
  </si>
  <si>
    <t>21:0111:000545:0001:0001:00</t>
  </si>
  <si>
    <t>41.2</t>
  </si>
  <si>
    <t>065C  :763554:00:------:--</t>
  </si>
  <si>
    <t>21:0975:002572</t>
  </si>
  <si>
    <t>21:0111:000546</t>
  </si>
  <si>
    <t>21:0111:000546:0001:0001:00</t>
  </si>
  <si>
    <t>065C  :763555:00:------:--</t>
  </si>
  <si>
    <t>21:0975:002573</t>
  </si>
  <si>
    <t>21:0111:000547:0001:0001:01</t>
  </si>
  <si>
    <t>065C  :763556:00:------:--</t>
  </si>
  <si>
    <t>21:0975:002574</t>
  </si>
  <si>
    <t>21:0111:000548</t>
  </si>
  <si>
    <t>21:0111:000548:0001:0001:00</t>
  </si>
  <si>
    <t>065C  :763557:00:------:--</t>
  </si>
  <si>
    <t>21:0975:002575</t>
  </si>
  <si>
    <t>21:0111:000549</t>
  </si>
  <si>
    <t>21:0111:000549:0001:0001:00</t>
  </si>
  <si>
    <t>065C  :763558:00:------:--</t>
  </si>
  <si>
    <t>21:0975:002576</t>
  </si>
  <si>
    <t>21:0111:000550</t>
  </si>
  <si>
    <t>21:0111:000550:0001:0001:00</t>
  </si>
  <si>
    <t>065C  :763559:00:------:--</t>
  </si>
  <si>
    <t>21:0975:002577</t>
  </si>
  <si>
    <t>21:0111:000551</t>
  </si>
  <si>
    <t>21:0111:000551:0001:0001:00</t>
  </si>
  <si>
    <t>065C  :763560:00:------:--</t>
  </si>
  <si>
    <t>21:0975:002578</t>
  </si>
  <si>
    <t>21:0111:000552</t>
  </si>
  <si>
    <t>21:0111:000552:0001:0001:00</t>
  </si>
  <si>
    <t>065C  :763561:80:763577:00</t>
  </si>
  <si>
    <t>21:0975:002579</t>
  </si>
  <si>
    <t>21:0111:000566</t>
  </si>
  <si>
    <t>21:0111:000566:0001:0001:02</t>
  </si>
  <si>
    <t>11.73</t>
  </si>
  <si>
    <t>065C  :763562:00:------:--</t>
  </si>
  <si>
    <t>21:0975:002580</t>
  </si>
  <si>
    <t>21:0111:000553</t>
  </si>
  <si>
    <t>21:0111:000553:0001:0001:00</t>
  </si>
  <si>
    <t>065C  :763563:00:------:--</t>
  </si>
  <si>
    <t>21:0975:002581</t>
  </si>
  <si>
    <t>21:0111:000554</t>
  </si>
  <si>
    <t>21:0111:000554:0001:0001:00</t>
  </si>
  <si>
    <t>065C  :763564:00:------:--</t>
  </si>
  <si>
    <t>21:0975:002582</t>
  </si>
  <si>
    <t>21:0111:000555</t>
  </si>
  <si>
    <t>21:0111:000555:0001:0001:00</t>
  </si>
  <si>
    <t>065C  :763565:10:------:--</t>
  </si>
  <si>
    <t>21:0975:002583</t>
  </si>
  <si>
    <t>21:0111:000556</t>
  </si>
  <si>
    <t>21:0111:000556:0001:0001:00</t>
  </si>
  <si>
    <t>065C  :763566:20:763565:10</t>
  </si>
  <si>
    <t>21:0975:002584</t>
  </si>
  <si>
    <t>21:0111:000556:0002:0001:00</t>
  </si>
  <si>
    <t>065C  :763567:00:------:--</t>
  </si>
  <si>
    <t>21:0975:002585</t>
  </si>
  <si>
    <t>21:0111:000557</t>
  </si>
  <si>
    <t>21:0111:000557:0001:0001:00</t>
  </si>
  <si>
    <t>065C  :763568:00:------:--</t>
  </si>
  <si>
    <t>21:0975:002586</t>
  </si>
  <si>
    <t>21:0111:000558</t>
  </si>
  <si>
    <t>21:0111:000558:0001:0001:00</t>
  </si>
  <si>
    <t>065C  :763569:00:------:--</t>
  </si>
  <si>
    <t>21:0975:002587</t>
  </si>
  <si>
    <t>21:0111:000559</t>
  </si>
  <si>
    <t>21:0111:000559:0001:0001:00</t>
  </si>
  <si>
    <t>065C  :763570:00:------:--</t>
  </si>
  <si>
    <t>21:0975:002588</t>
  </si>
  <si>
    <t>21:0111:000560</t>
  </si>
  <si>
    <t>21:0111:000560:0001:0001:00</t>
  </si>
  <si>
    <t>19.76</t>
  </si>
  <si>
    <t>065C  :763571:90:------:--</t>
  </si>
  <si>
    <t>21:0975:002589</t>
  </si>
  <si>
    <t>065C  :763572:00:------:--</t>
  </si>
  <si>
    <t>21:0975:002590</t>
  </si>
  <si>
    <t>21:0111:000561</t>
  </si>
  <si>
    <t>21:0111:000561:0001:0001:00</t>
  </si>
  <si>
    <t>30.59</t>
  </si>
  <si>
    <t>065C  :763573:00:------:--</t>
  </si>
  <si>
    <t>21:0975:002591</t>
  </si>
  <si>
    <t>21:0111:000562</t>
  </si>
  <si>
    <t>21:0111:000562:0001:0001:00</t>
  </si>
  <si>
    <t>53.2</t>
  </si>
  <si>
    <t>21.82</t>
  </si>
  <si>
    <t>065C  :763574:00:------:--</t>
  </si>
  <si>
    <t>21:0975:002592</t>
  </si>
  <si>
    <t>21:0111:000563</t>
  </si>
  <si>
    <t>21:0111:000563:0001:0001:00</t>
  </si>
  <si>
    <t>30.95</t>
  </si>
  <si>
    <t>065C  :763575:00:------:--</t>
  </si>
  <si>
    <t>21:0975:002593</t>
  </si>
  <si>
    <t>21:0111:000564</t>
  </si>
  <si>
    <t>21:0111:000564:0001:0001:00</t>
  </si>
  <si>
    <t>065C  :763576:00:------:--</t>
  </si>
  <si>
    <t>21:0975:002594</t>
  </si>
  <si>
    <t>21:0111:000565</t>
  </si>
  <si>
    <t>21:0111:000565:0001:0001:00</t>
  </si>
  <si>
    <t>8.78</t>
  </si>
  <si>
    <t>065C  :763577:00:------:--</t>
  </si>
  <si>
    <t>21:0975:002595</t>
  </si>
  <si>
    <t>21:0111:000566:0001:0001:01</t>
  </si>
  <si>
    <t>065C  :763578:00:------:--</t>
  </si>
  <si>
    <t>21:0975:002596</t>
  </si>
  <si>
    <t>21:0111:000567</t>
  </si>
  <si>
    <t>21:0111:000567:0001:0001:00</t>
  </si>
  <si>
    <t>231</t>
  </si>
  <si>
    <t>29.27</t>
  </si>
  <si>
    <t>065C  :763579:00:------:--</t>
  </si>
  <si>
    <t>21:0975:002597</t>
  </si>
  <si>
    <t>21:0111:000568</t>
  </si>
  <si>
    <t>21:0111:000568:0001:0001:00</t>
  </si>
  <si>
    <t>22.21</t>
  </si>
  <si>
    <t>065C  :763580:00:------:--</t>
  </si>
  <si>
    <t>21:0975:002598</t>
  </si>
  <si>
    <t>21:0111:000569</t>
  </si>
  <si>
    <t>21:0111:000569:0001:0001:00</t>
  </si>
  <si>
    <t>065C  :763581:80:763594:00</t>
  </si>
  <si>
    <t>21:0975:002599</t>
  </si>
  <si>
    <t>21:0111:000580</t>
  </si>
  <si>
    <t>21:0111:000580:0001:0001:02</t>
  </si>
  <si>
    <t>065C  :763582:10:------:--</t>
  </si>
  <si>
    <t>21:0975:002600</t>
  </si>
  <si>
    <t>21:0111:000570</t>
  </si>
  <si>
    <t>21:0111:000570:0001:0001:00</t>
  </si>
  <si>
    <t>065C  :763583:20:763582:10</t>
  </si>
  <si>
    <t>21:0975:002601</t>
  </si>
  <si>
    <t>21:0111:000570:0002:0001:00</t>
  </si>
  <si>
    <t>065C  :763584:00:------:--</t>
  </si>
  <si>
    <t>21:0975:002602</t>
  </si>
  <si>
    <t>21:0111:000571</t>
  </si>
  <si>
    <t>21:0111:000571:0001:0001:00</t>
  </si>
  <si>
    <t>43.85</t>
  </si>
  <si>
    <t>065C  :763585:00:------:--</t>
  </si>
  <si>
    <t>21:0975:002603</t>
  </si>
  <si>
    <t>21:0111:000572</t>
  </si>
  <si>
    <t>21:0111:000572:0001:0001:00</t>
  </si>
  <si>
    <t>145</t>
  </si>
  <si>
    <t>84.2</t>
  </si>
  <si>
    <t>065C  :763586:00:------:--</t>
  </si>
  <si>
    <t>21:0975:002604</t>
  </si>
  <si>
    <t>21:0111:000573</t>
  </si>
  <si>
    <t>21:0111:000573:0001:0001:00</t>
  </si>
  <si>
    <t>53.5</t>
  </si>
  <si>
    <t>84.6</t>
  </si>
  <si>
    <t>065C  :763587:00:------:--</t>
  </si>
  <si>
    <t>21:0975:002605</t>
  </si>
  <si>
    <t>21:0111:000574</t>
  </si>
  <si>
    <t>21:0111:000574:0001:0001:00</t>
  </si>
  <si>
    <t>13.13</t>
  </si>
  <si>
    <t>065C  :763588:00:------:--</t>
  </si>
  <si>
    <t>21:0975:002606</t>
  </si>
  <si>
    <t>21:0111:000575</t>
  </si>
  <si>
    <t>21:0111:000575:0001:0001:00</t>
  </si>
  <si>
    <t>698</t>
  </si>
  <si>
    <t>488</t>
  </si>
  <si>
    <t>163</t>
  </si>
  <si>
    <t>065C  :763589:00:------:--</t>
  </si>
  <si>
    <t>21:0975:002607</t>
  </si>
  <si>
    <t>21:0111:000576</t>
  </si>
  <si>
    <t>21:0111:000576:0001:0001:00</t>
  </si>
  <si>
    <t>82.6</t>
  </si>
  <si>
    <t>065C  :763590:00:------:--</t>
  </si>
  <si>
    <t>21:0975:002608</t>
  </si>
  <si>
    <t>21:0111:000577</t>
  </si>
  <si>
    <t>21:0111:000577:0001:0001:00</t>
  </si>
  <si>
    <t>116</t>
  </si>
  <si>
    <t>065C  :763591:90:------:--</t>
  </si>
  <si>
    <t>21:0975:002609</t>
  </si>
  <si>
    <t>065C  :763592:00:------:--</t>
  </si>
  <si>
    <t>21:0975:002610</t>
  </si>
  <si>
    <t>21:0111:000578</t>
  </si>
  <si>
    <t>21:0111:000578:0001:0001:00</t>
  </si>
  <si>
    <t>78.1</t>
  </si>
  <si>
    <t>334</t>
  </si>
  <si>
    <t>29.33</t>
  </si>
  <si>
    <t>065C  :763593:00:------:--</t>
  </si>
  <si>
    <t>21:0975:002611</t>
  </si>
  <si>
    <t>21:0111:000579</t>
  </si>
  <si>
    <t>21:0111:000579:0001:0001:00</t>
  </si>
  <si>
    <t>065C  :763594:00:------:--</t>
  </si>
  <si>
    <t>21:0975:002612</t>
  </si>
  <si>
    <t>21:0111:000580:0001:0001:01</t>
  </si>
  <si>
    <t>065C  :763595:00:------:--</t>
  </si>
  <si>
    <t>21:0975:002613</t>
  </si>
  <si>
    <t>21:0111:000581</t>
  </si>
  <si>
    <t>21:0111:000581:0001:0001:00</t>
  </si>
  <si>
    <t>065C  :763596:00:------:--</t>
  </si>
  <si>
    <t>21:0975:002614</t>
  </si>
  <si>
    <t>21:0111:000582</t>
  </si>
  <si>
    <t>21:0111:000582:0001:0001:00</t>
  </si>
  <si>
    <t>14.51</t>
  </si>
  <si>
    <t>065C  :763597:00:------:--</t>
  </si>
  <si>
    <t>21:0975:002615</t>
  </si>
  <si>
    <t>21:0111:000583</t>
  </si>
  <si>
    <t>21:0111:000583:0001:0001:00</t>
  </si>
  <si>
    <t>25.55</t>
  </si>
  <si>
    <t>065C  :763598:00:------:--</t>
  </si>
  <si>
    <t>21:0975:002616</t>
  </si>
  <si>
    <t>21:0111:000584</t>
  </si>
  <si>
    <t>21:0111:000584:0001:0001:00</t>
  </si>
  <si>
    <t>065C  :763599:00:------:--</t>
  </si>
  <si>
    <t>21:0975:002617</t>
  </si>
  <si>
    <t>21:0111:000585</t>
  </si>
  <si>
    <t>21:0111:000585:0001:0001:00</t>
  </si>
  <si>
    <t>065C  :763600:00:------:--</t>
  </si>
  <si>
    <t>21:0975:002618</t>
  </si>
  <si>
    <t>21:0111:000586</t>
  </si>
  <si>
    <t>21:0111:000586:0001:0001:00</t>
  </si>
  <si>
    <t>065C  :763601:80:763604:20</t>
  </si>
  <si>
    <t>21:0975:002619</t>
  </si>
  <si>
    <t>21:0111:000588</t>
  </si>
  <si>
    <t>21:0111:000588:0002:0001:02</t>
  </si>
  <si>
    <t>9.62</t>
  </si>
  <si>
    <t>065C  :763602:00:------:--</t>
  </si>
  <si>
    <t>21:0975:002620</t>
  </si>
  <si>
    <t>21:0111:000587</t>
  </si>
  <si>
    <t>21:0111:000587:0001:0001:00</t>
  </si>
  <si>
    <t>065C  :763603:10:------:--</t>
  </si>
  <si>
    <t>21:0975:002621</t>
  </si>
  <si>
    <t>21:0111:000588:0001:0001:00</t>
  </si>
  <si>
    <t>065C  :763604:20:763603:10</t>
  </si>
  <si>
    <t>21:0975:002622</t>
  </si>
  <si>
    <t>21:0111:000588:0002:0001:01</t>
  </si>
  <si>
    <t>065C  :763605:00:------:--</t>
  </si>
  <si>
    <t>21:0975:002623</t>
  </si>
  <si>
    <t>21:0111:000589</t>
  </si>
  <si>
    <t>21:0111:000589:0001:0001:00</t>
  </si>
  <si>
    <t>22.89</t>
  </si>
  <si>
    <t>065C  :763606:00:------:--</t>
  </si>
  <si>
    <t>21:0975:002624</t>
  </si>
  <si>
    <t>21:0111:000590</t>
  </si>
  <si>
    <t>21:0111:000590:0001:0001:00</t>
  </si>
  <si>
    <t>065C  :763607:00:------:--</t>
  </si>
  <si>
    <t>21:0975:002625</t>
  </si>
  <si>
    <t>21:0111:000591</t>
  </si>
  <si>
    <t>21:0111:000591:0001:0001:00</t>
  </si>
  <si>
    <t>065C  :763608:00:------:--</t>
  </si>
  <si>
    <t>21:0975:002626</t>
  </si>
  <si>
    <t>21:0111:000592</t>
  </si>
  <si>
    <t>21:0111:000592:0001:0001:00</t>
  </si>
  <si>
    <t>065C  :763609:90:------:--</t>
  </si>
  <si>
    <t>21:0975:002627</t>
  </si>
  <si>
    <t>065C  :763610:00:------:--</t>
  </si>
  <si>
    <t>21:0975:002628</t>
  </si>
  <si>
    <t>21:0111:000593</t>
  </si>
  <si>
    <t>21:0111:000593:0001:0001:00</t>
  </si>
  <si>
    <t>065C  :763611:00:------:--</t>
  </si>
  <si>
    <t>21:0975:002629</t>
  </si>
  <si>
    <t>21:0111:000594</t>
  </si>
  <si>
    <t>21:0111:000594:0001:0001:00</t>
  </si>
  <si>
    <t>23.64</t>
  </si>
  <si>
    <t>065C  :763612:00:------:--</t>
  </si>
  <si>
    <t>21:0975:002630</t>
  </si>
  <si>
    <t>21:0111:000595</t>
  </si>
  <si>
    <t>21:0111:000595:0001:0001:00</t>
  </si>
  <si>
    <t>39.44</t>
  </si>
  <si>
    <t>065C  :763613:00:------:--</t>
  </si>
  <si>
    <t>21:0975:002631</t>
  </si>
  <si>
    <t>21:0111:000596</t>
  </si>
  <si>
    <t>21:0111:000596:0001:0001:00</t>
  </si>
  <si>
    <t>065C  :763614:00:------:--</t>
  </si>
  <si>
    <t>21:0975:002632</t>
  </si>
  <si>
    <t>21:0111:000597</t>
  </si>
  <si>
    <t>21:0111:000597:0001:0001:00</t>
  </si>
  <si>
    <t>17.33</t>
  </si>
  <si>
    <t>065C  :763615:00:------:--</t>
  </si>
  <si>
    <t>21:0975:002633</t>
  </si>
  <si>
    <t>21:0111:000598</t>
  </si>
  <si>
    <t>21:0111:000598:0001:0001:00</t>
  </si>
  <si>
    <t>7.02</t>
  </si>
  <si>
    <t>065C  :763616:00:------:--</t>
  </si>
  <si>
    <t>21:0975:002634</t>
  </si>
  <si>
    <t>21:0111:000599</t>
  </si>
  <si>
    <t>21:0111:000599:0001:0001:00</t>
  </si>
  <si>
    <t>7.06</t>
  </si>
  <si>
    <t>065C  :763617:00:------:--</t>
  </si>
  <si>
    <t>21:0975:002635</t>
  </si>
  <si>
    <t>21:0111:000600</t>
  </si>
  <si>
    <t>21:0111:000600:0001:0001:00</t>
  </si>
  <si>
    <t>065C  :763618:00:------:--</t>
  </si>
  <si>
    <t>21:0975:002636</t>
  </si>
  <si>
    <t>21:0111:000601</t>
  </si>
  <si>
    <t>21:0111:000601:0001:0001:00</t>
  </si>
  <si>
    <t>065C  :763619:00:------:--</t>
  </si>
  <si>
    <t>21:0975:002637</t>
  </si>
  <si>
    <t>21:0111:000602</t>
  </si>
  <si>
    <t>21:0111:000602:0001:0001:00</t>
  </si>
  <si>
    <t>065C  :763620:00:------:--</t>
  </si>
  <si>
    <t>21:0975:002638</t>
  </si>
  <si>
    <t>21:0111:000603</t>
  </si>
  <si>
    <t>21:0111:000603:0001:0001:00</t>
  </si>
  <si>
    <t>065C  :763621:80:763629:00</t>
  </si>
  <si>
    <t>21:0975:002639</t>
  </si>
  <si>
    <t>21:0111:000609</t>
  </si>
  <si>
    <t>21:0111:000609:0001:0001:02</t>
  </si>
  <si>
    <t>8.04</t>
  </si>
  <si>
    <t>065C  :763622:90:------:--</t>
  </si>
  <si>
    <t>21:0975:002640</t>
  </si>
  <si>
    <t>065C  :763623:00:------:--</t>
  </si>
  <si>
    <t>21:0975:002641</t>
  </si>
  <si>
    <t>21:0111:000604</t>
  </si>
  <si>
    <t>21:0111:000604:0001:0001:00</t>
  </si>
  <si>
    <t>065C  :763624:00:------:--</t>
  </si>
  <si>
    <t>21:0975:002642</t>
  </si>
  <si>
    <t>21:0111:000605</t>
  </si>
  <si>
    <t>21:0111:000605:0001:0001:00</t>
  </si>
  <si>
    <t>16.13</t>
  </si>
  <si>
    <t>065C  :763625:10:------:--</t>
  </si>
  <si>
    <t>21:0975:002643</t>
  </si>
  <si>
    <t>21:0111:000606</t>
  </si>
  <si>
    <t>21:0111:000606:0001:0001:00</t>
  </si>
  <si>
    <t>065C  :763626:20:763625:10</t>
  </si>
  <si>
    <t>21:0975:002644</t>
  </si>
  <si>
    <t>21:0111:000606:0002:0001:00</t>
  </si>
  <si>
    <t>065C  :763627:00:------:--</t>
  </si>
  <si>
    <t>21:0975:002645</t>
  </si>
  <si>
    <t>21:0111:000607</t>
  </si>
  <si>
    <t>21:0111:000607:0001:0001:00</t>
  </si>
  <si>
    <t>065C  :763628:00:------:--</t>
  </si>
  <si>
    <t>21:0975:002646</t>
  </si>
  <si>
    <t>21:0111:000608</t>
  </si>
  <si>
    <t>21:0111:000608:0001:0001:00</t>
  </si>
  <si>
    <t>18.43</t>
  </si>
  <si>
    <t>065C  :763629:00:------:--</t>
  </si>
  <si>
    <t>21:0975:002647</t>
  </si>
  <si>
    <t>21:0111:000609:0001:0001:01</t>
  </si>
  <si>
    <t>10.72</t>
  </si>
  <si>
    <t>065C  :763630:00:------:--</t>
  </si>
  <si>
    <t>21:0975:002648</t>
  </si>
  <si>
    <t>21:0111:000610</t>
  </si>
  <si>
    <t>21:0111:000610:0001:0001:00</t>
  </si>
  <si>
    <t>065C  :763631:00:------:--</t>
  </si>
  <si>
    <t>21:0975:002649</t>
  </si>
  <si>
    <t>21:0111:000611</t>
  </si>
  <si>
    <t>21:0111:000611:0001:0001:00</t>
  </si>
  <si>
    <t>065C  :763632:00:------:--</t>
  </si>
  <si>
    <t>21:0975:002650</t>
  </si>
  <si>
    <t>21:0111:000612</t>
  </si>
  <si>
    <t>21:0111:000612:0001:0001:00</t>
  </si>
  <si>
    <t>065C  :763633:00:------:--</t>
  </si>
  <si>
    <t>21:0975:002651</t>
  </si>
  <si>
    <t>21:0111:000613</t>
  </si>
  <si>
    <t>21:0111:000613:0001:0001:00</t>
  </si>
  <si>
    <t>065C  :763634:00:------:--</t>
  </si>
  <si>
    <t>21:0975:002652</t>
  </si>
  <si>
    <t>21:0111:000614</t>
  </si>
  <si>
    <t>21:0111:000614:0001:0001:00</t>
  </si>
  <si>
    <t>065C  :763635:00:------:--</t>
  </si>
  <si>
    <t>21:0975:002653</t>
  </si>
  <si>
    <t>21:0111:000615</t>
  </si>
  <si>
    <t>21:0111:000615:0001:0001:00</t>
  </si>
  <si>
    <t>065C  :763636:00:------:--</t>
  </si>
  <si>
    <t>21:0975:002654</t>
  </si>
  <si>
    <t>21:0111:000616</t>
  </si>
  <si>
    <t>21:0111:000616:0001:0001:00</t>
  </si>
  <si>
    <t>065C  :763637:00:------:--</t>
  </si>
  <si>
    <t>21:0975:002655</t>
  </si>
  <si>
    <t>21:0111:000617</t>
  </si>
  <si>
    <t>21:0111:000617:0001:0001:00</t>
  </si>
  <si>
    <t>065C  :763638:00:------:--</t>
  </si>
  <si>
    <t>21:0975:002656</t>
  </si>
  <si>
    <t>21:0111:000618</t>
  </si>
  <si>
    <t>21:0111:000618:0001:0001:00</t>
  </si>
  <si>
    <t>18.4</t>
  </si>
  <si>
    <t>065C  :763639:00:------:--</t>
  </si>
  <si>
    <t>21:0975:002657</t>
  </si>
  <si>
    <t>21:0111:000619</t>
  </si>
  <si>
    <t>21:0111:000619:0001:0001:00</t>
  </si>
  <si>
    <t>23.52</t>
  </si>
  <si>
    <t>065C  :763640:00:------:--</t>
  </si>
  <si>
    <t>21:0975:002658</t>
  </si>
  <si>
    <t>21:0111:000620</t>
  </si>
  <si>
    <t>21:0111:000620:0001:0001:00</t>
  </si>
  <si>
    <t>065C  :763641:80:763657:00</t>
  </si>
  <si>
    <t>21:0975:002659</t>
  </si>
  <si>
    <t>21:0111:000634</t>
  </si>
  <si>
    <t>21:0111:000634:0001:0001:02</t>
  </si>
  <si>
    <t>065C  :763642:00:------:--</t>
  </si>
  <si>
    <t>21:0975:002660</t>
  </si>
  <si>
    <t>21:0111:000621</t>
  </si>
  <si>
    <t>21:0111:000621:0001:0001:00</t>
  </si>
  <si>
    <t>065C  :763643:00:------:--</t>
  </si>
  <si>
    <t>21:0975:002661</t>
  </si>
  <si>
    <t>21:0111:000622</t>
  </si>
  <si>
    <t>21:0111:000622:0001:0001:00</t>
  </si>
  <si>
    <t>065C  :763644:90:------:--</t>
  </si>
  <si>
    <t>21:0975:002662</t>
  </si>
  <si>
    <t>065C  :763645:00:------:--</t>
  </si>
  <si>
    <t>21:0975:002663</t>
  </si>
  <si>
    <t>21:0111:000623</t>
  </si>
  <si>
    <t>21:0111:000623:0001:0001:00</t>
  </si>
  <si>
    <t>065C  :763646:10:------:--</t>
  </si>
  <si>
    <t>21:0975:002664</t>
  </si>
  <si>
    <t>21:0111:000624</t>
  </si>
  <si>
    <t>21:0111:000624:0001:0001:00</t>
  </si>
  <si>
    <t>40.48</t>
  </si>
  <si>
    <t>065C  :763647:20:763646:10</t>
  </si>
  <si>
    <t>21:0975:002665</t>
  </si>
  <si>
    <t>21:0111:000624:0002:0001:00</t>
  </si>
  <si>
    <t>41.89</t>
  </si>
  <si>
    <t>065C  :763648:00:------:--</t>
  </si>
  <si>
    <t>21:0975:002666</t>
  </si>
  <si>
    <t>21:0111:000625</t>
  </si>
  <si>
    <t>21:0111:000625:0001:0001:00</t>
  </si>
  <si>
    <t>065C  :763649:00:------:--</t>
  </si>
  <si>
    <t>21:0975:002667</t>
  </si>
  <si>
    <t>21:0111:000626</t>
  </si>
  <si>
    <t>21:0111:000626:0001:0001:00</t>
  </si>
  <si>
    <t>065C  :763650:00:------:--</t>
  </si>
  <si>
    <t>21:0975:002668</t>
  </si>
  <si>
    <t>21:0111:000627</t>
  </si>
  <si>
    <t>21:0111:000627:0001:0001:00</t>
  </si>
  <si>
    <t>23.31</t>
  </si>
  <si>
    <t>065C  :763651:00:------:--</t>
  </si>
  <si>
    <t>21:0975:002669</t>
  </si>
  <si>
    <t>21:0111:000628</t>
  </si>
  <si>
    <t>21:0111:000628:0001:0001:00</t>
  </si>
  <si>
    <t>065C  :763652:00:------:--</t>
  </si>
  <si>
    <t>21:0975:002670</t>
  </si>
  <si>
    <t>21:0111:000629</t>
  </si>
  <si>
    <t>21:0111:000629:0001:0001:00</t>
  </si>
  <si>
    <t>065C  :763653:00:------:--</t>
  </si>
  <si>
    <t>21:0975:002671</t>
  </si>
  <si>
    <t>21:0111:000630</t>
  </si>
  <si>
    <t>21:0111:000630:0001:0001:00</t>
  </si>
  <si>
    <t>065C  :763654:00:------:--</t>
  </si>
  <si>
    <t>21:0975:002672</t>
  </si>
  <si>
    <t>21:0111:000631</t>
  </si>
  <si>
    <t>21:0111:000631:0001:0001:00</t>
  </si>
  <si>
    <t>065C  :763655:00:------:--</t>
  </si>
  <si>
    <t>21:0975:002673</t>
  </si>
  <si>
    <t>21:0111:000632</t>
  </si>
  <si>
    <t>21:0111:000632:0001:0001:00</t>
  </si>
  <si>
    <t>27.89</t>
  </si>
  <si>
    <t>065C  :763656:00:------:--</t>
  </si>
  <si>
    <t>21:0975:002674</t>
  </si>
  <si>
    <t>21:0111:000633</t>
  </si>
  <si>
    <t>21:0111:000633:0001:0001:00</t>
  </si>
  <si>
    <t>34.58</t>
  </si>
  <si>
    <t>065C  :763657:00:------:--</t>
  </si>
  <si>
    <t>21:0975:002675</t>
  </si>
  <si>
    <t>21:0111:000634:0001:0001:01</t>
  </si>
  <si>
    <t>065C  :763658:00:------:--</t>
  </si>
  <si>
    <t>21:0975:002676</t>
  </si>
  <si>
    <t>21:0111:000635</t>
  </si>
  <si>
    <t>21:0111:000635:0001:0001:00</t>
  </si>
  <si>
    <t>065C  :763659:00:------:--</t>
  </si>
  <si>
    <t>21:0975:002677</t>
  </si>
  <si>
    <t>21:0111:000636</t>
  </si>
  <si>
    <t>21:0111:000636:0001:0001:00</t>
  </si>
  <si>
    <t>065C  :763660:00:------:--</t>
  </si>
  <si>
    <t>21:0975:002678</t>
  </si>
  <si>
    <t>21:0111:000637</t>
  </si>
  <si>
    <t>21:0111:000637:0001:0001:00</t>
  </si>
  <si>
    <t>065C  :763661:80:763674:00</t>
  </si>
  <si>
    <t>21:0975:002679</t>
  </si>
  <si>
    <t>21:0111:000648</t>
  </si>
  <si>
    <t>21:0111:000648:0001:0001:02</t>
  </si>
  <si>
    <t>065C  :763662:10:------:--</t>
  </si>
  <si>
    <t>21:0975:002680</t>
  </si>
  <si>
    <t>21:0111:000638</t>
  </si>
  <si>
    <t>21:0111:000638:0001:0001:00</t>
  </si>
  <si>
    <t>065C  :763663:20:763662:10</t>
  </si>
  <si>
    <t>21:0975:002681</t>
  </si>
  <si>
    <t>21:0111:000638:0002:0001:00</t>
  </si>
  <si>
    <t>065C  :763664:00:------:--</t>
  </si>
  <si>
    <t>21:0975:002682</t>
  </si>
  <si>
    <t>21:0111:000639</t>
  </si>
  <si>
    <t>21:0111:000639:0001:0001:00</t>
  </si>
  <si>
    <t>065C  :763665:00:------:--</t>
  </si>
  <si>
    <t>21:0975:002683</t>
  </si>
  <si>
    <t>21:0111:000640</t>
  </si>
  <si>
    <t>21:0111:000640:0001:0001:00</t>
  </si>
  <si>
    <t>065C  :763666:00:------:--</t>
  </si>
  <si>
    <t>21:0975:002684</t>
  </si>
  <si>
    <t>21:0111:000641</t>
  </si>
  <si>
    <t>21:0111:000641:0001:0001:00</t>
  </si>
  <si>
    <t>065C  :763667:00:------:--</t>
  </si>
  <si>
    <t>21:0975:002685</t>
  </si>
  <si>
    <t>21:0111:000642</t>
  </si>
  <si>
    <t>21:0111:000642:0001:0001:00</t>
  </si>
  <si>
    <t>065C  :763668:00:------:--</t>
  </si>
  <si>
    <t>21:0975:002686</t>
  </si>
  <si>
    <t>21:0111:000643</t>
  </si>
  <si>
    <t>21:0111:000643:0001:0001:00</t>
  </si>
  <si>
    <t>065C  :763669:90:------:--</t>
  </si>
  <si>
    <t>21:0975:002687</t>
  </si>
  <si>
    <t>065C  :763670:00:------:--</t>
  </si>
  <si>
    <t>21:0975:002688</t>
  </si>
  <si>
    <t>21:0111:000644</t>
  </si>
  <si>
    <t>21:0111:000644:0001:0001:00</t>
  </si>
  <si>
    <t>065C  :763671:00:------:--</t>
  </si>
  <si>
    <t>21:0975:002689</t>
  </si>
  <si>
    <t>21:0111:000645</t>
  </si>
  <si>
    <t>21:0111:000645:0001:0001:00</t>
  </si>
  <si>
    <t>065C  :763672:00:------:--</t>
  </si>
  <si>
    <t>21:0975:002690</t>
  </si>
  <si>
    <t>21:0111:000646</t>
  </si>
  <si>
    <t>21:0111:000646:0001:0001:00</t>
  </si>
  <si>
    <t>065C  :763673:00:------:--</t>
  </si>
  <si>
    <t>21:0975:002691</t>
  </si>
  <si>
    <t>21:0111:000647</t>
  </si>
  <si>
    <t>21:0111:000647:0001:0001:00</t>
  </si>
  <si>
    <t>065C  :763674:00:------:--</t>
  </si>
  <si>
    <t>21:0975:002692</t>
  </si>
  <si>
    <t>21:0111:000648:0001:0001:01</t>
  </si>
  <si>
    <t>12.31</t>
  </si>
  <si>
    <t>065C  :763675:00:------:--</t>
  </si>
  <si>
    <t>21:0975:002693</t>
  </si>
  <si>
    <t>21:0111:000649</t>
  </si>
  <si>
    <t>21:0111:000649:0001:0001:00</t>
  </si>
  <si>
    <t>065C  :763676:00:------:--</t>
  </si>
  <si>
    <t>21:0975:002694</t>
  </si>
  <si>
    <t>21:0111:000650</t>
  </si>
  <si>
    <t>21:0111:000650:0001:0001:00</t>
  </si>
  <si>
    <t>065C  :763677:00:------:--</t>
  </si>
  <si>
    <t>21:0975:002695</t>
  </si>
  <si>
    <t>21:0111:000651</t>
  </si>
  <si>
    <t>21:0111:000651:0001:0001:00</t>
  </si>
  <si>
    <t>065C  :763678:00:------:--</t>
  </si>
  <si>
    <t>21:0975:002696</t>
  </si>
  <si>
    <t>21:0111:000652</t>
  </si>
  <si>
    <t>21:0111:000652:0001:0001:00</t>
  </si>
  <si>
    <t>657</t>
  </si>
  <si>
    <t>97.7</t>
  </si>
  <si>
    <t>065C  :763679:00:------:--</t>
  </si>
  <si>
    <t>21:0975:002697</t>
  </si>
  <si>
    <t>21:0111:000653</t>
  </si>
  <si>
    <t>21:0111:000653:0001:0001:00</t>
  </si>
  <si>
    <t>218</t>
  </si>
  <si>
    <t>065C  :763680:00:------:--</t>
  </si>
  <si>
    <t>21:0975:002698</t>
  </si>
  <si>
    <t>21:0111:000654</t>
  </si>
  <si>
    <t>21:0111:000654:0001:0001:00</t>
  </si>
  <si>
    <t>065C  :763681:80:763699:00</t>
  </si>
  <si>
    <t>21:0975:002699</t>
  </si>
  <si>
    <t>21:0111:000670</t>
  </si>
  <si>
    <t>21:0111:000670:0001:0001:02</t>
  </si>
  <si>
    <t>18.51</t>
  </si>
  <si>
    <t>065C  :763682:00:------:--</t>
  </si>
  <si>
    <t>21:0975:002700</t>
  </si>
  <si>
    <t>21:0111:000655</t>
  </si>
  <si>
    <t>21:0111:000655:0001:0001:00</t>
  </si>
  <si>
    <t>22.38</t>
  </si>
  <si>
    <t>065C  :763683:10:------:--</t>
  </si>
  <si>
    <t>21:0975:002701</t>
  </si>
  <si>
    <t>21:0111:000656</t>
  </si>
  <si>
    <t>21:0111:000656:0001:0001:00</t>
  </si>
  <si>
    <t>&lt;490</t>
  </si>
  <si>
    <t>3.15</t>
  </si>
  <si>
    <t>065C  :763684:20:763683:10</t>
  </si>
  <si>
    <t>21:0975:002702</t>
  </si>
  <si>
    <t>21:0111:000656:0002:0001:00</t>
  </si>
  <si>
    <t>065C  :763685:00:------:--</t>
  </si>
  <si>
    <t>21:0975:002703</t>
  </si>
  <si>
    <t>21:0111:000657</t>
  </si>
  <si>
    <t>21:0111:000657:0001:0001:00</t>
  </si>
  <si>
    <t>065C  :763686:00:------:--</t>
  </si>
  <si>
    <t>21:0975:002704</t>
  </si>
  <si>
    <t>21:0111:000658</t>
  </si>
  <si>
    <t>21:0111:000658:0001:0001:00</t>
  </si>
  <si>
    <t>21.63</t>
  </si>
  <si>
    <t>065C  :763687:00:------:--</t>
  </si>
  <si>
    <t>21:0975:002705</t>
  </si>
  <si>
    <t>21:0111:000659</t>
  </si>
  <si>
    <t>21:0111:000659:0001:0001:00</t>
  </si>
  <si>
    <t>065C  :763688:00:------:--</t>
  </si>
  <si>
    <t>21:0975:002706</t>
  </si>
  <si>
    <t>21:0111:000660</t>
  </si>
  <si>
    <t>21:0111:000660:0001:0001:00</t>
  </si>
  <si>
    <t>065C  :763689:00:------:--</t>
  </si>
  <si>
    <t>21:0975:002707</t>
  </si>
  <si>
    <t>21:0111:000661</t>
  </si>
  <si>
    <t>21:0111:000661:0001:0001:00</t>
  </si>
  <si>
    <t>065C  :763690:00:------:--</t>
  </si>
  <si>
    <t>21:0975:002708</t>
  </si>
  <si>
    <t>21:0111:000662</t>
  </si>
  <si>
    <t>21:0111:000662:0001:0001:00</t>
  </si>
  <si>
    <t>065C  :763691:00:------:--</t>
  </si>
  <si>
    <t>21:0975:002709</t>
  </si>
  <si>
    <t>21:0111:000663</t>
  </si>
  <si>
    <t>21:0111:000663:0001:0001:00</t>
  </si>
  <si>
    <t>065C  :763692:00:------:--</t>
  </si>
  <si>
    <t>21:0975:002710</t>
  </si>
  <si>
    <t>21:0111:000664</t>
  </si>
  <si>
    <t>21:0111:000664:0001:0001:00</t>
  </si>
  <si>
    <t>065C  :763693:00:------:--</t>
  </si>
  <si>
    <t>21:0975:002711</t>
  </si>
  <si>
    <t>21:0111:000665</t>
  </si>
  <si>
    <t>21:0111:000665:0001:0001:00</t>
  </si>
  <si>
    <t>065C  :763694:00:------:--</t>
  </si>
  <si>
    <t>21:0975:002712</t>
  </si>
  <si>
    <t>21:0111:000666</t>
  </si>
  <si>
    <t>21:0111:000666:0001:0001:00</t>
  </si>
  <si>
    <t>24.18</t>
  </si>
  <si>
    <t>065C  :763695:00:------:--</t>
  </si>
  <si>
    <t>21:0975:002713</t>
  </si>
  <si>
    <t>21:0111:000667</t>
  </si>
  <si>
    <t>21:0111:000667:0001:0001:00</t>
  </si>
  <si>
    <t>32.44</t>
  </si>
  <si>
    <t>065C  :763696:90:------:--</t>
  </si>
  <si>
    <t>21:0975:002714</t>
  </si>
  <si>
    <t>065C  :763697:00:------:--</t>
  </si>
  <si>
    <t>21:0975:002715</t>
  </si>
  <si>
    <t>21:0111:000668</t>
  </si>
  <si>
    <t>21:0111:000668:0001:0001:00</t>
  </si>
  <si>
    <t>065C  :763698:00:------:--</t>
  </si>
  <si>
    <t>21:0975:002716</t>
  </si>
  <si>
    <t>21:0111:000669</t>
  </si>
  <si>
    <t>21:0111:000669:0001:0001:00</t>
  </si>
  <si>
    <t>3.94</t>
  </si>
  <si>
    <t>065C  :763699:00:------:--</t>
  </si>
  <si>
    <t>21:0975:002717</t>
  </si>
  <si>
    <t>21:0111:000670:0001:0001:01</t>
  </si>
  <si>
    <t>27.68</t>
  </si>
  <si>
    <t>065C  :763700:00:------:--</t>
  </si>
  <si>
    <t>21:0975:002718</t>
  </si>
  <si>
    <t>21:0111:000671</t>
  </si>
  <si>
    <t>21:0111:000671:0001:0001:00</t>
  </si>
  <si>
    <t>63.3</t>
  </si>
  <si>
    <t>9.76</t>
  </si>
  <si>
    <t>065C  :763701:80:763708:20</t>
  </si>
  <si>
    <t>21:0975:002719</t>
  </si>
  <si>
    <t>21:0111:000677</t>
  </si>
  <si>
    <t>21:0111:000677:0002:0001:02</t>
  </si>
  <si>
    <t>065C  :763702:00:------:--</t>
  </si>
  <si>
    <t>21:0975:002720</t>
  </si>
  <si>
    <t>21:0111:000672</t>
  </si>
  <si>
    <t>21:0111:000672:0001:0001:00</t>
  </si>
  <si>
    <t>065C  :763703:00:------:--</t>
  </si>
  <si>
    <t>21:0975:002721</t>
  </si>
  <si>
    <t>21:0111:000673</t>
  </si>
  <si>
    <t>21:0111:000673:0001:0001:00</t>
  </si>
  <si>
    <t>129</t>
  </si>
  <si>
    <t>311</t>
  </si>
  <si>
    <t>065C  :763704:00:------:--</t>
  </si>
  <si>
    <t>21:0975:002722</t>
  </si>
  <si>
    <t>21:0111:000674</t>
  </si>
  <si>
    <t>21:0111:000674:0001:0001:00</t>
  </si>
  <si>
    <t>86.8</t>
  </si>
  <si>
    <t>065C  :763705:00:------:--</t>
  </si>
  <si>
    <t>21:0975:002723</t>
  </si>
  <si>
    <t>21:0111:000675</t>
  </si>
  <si>
    <t>21:0111:000675:0001:0001:00</t>
  </si>
  <si>
    <t>661</t>
  </si>
  <si>
    <t>323</t>
  </si>
  <si>
    <t>&lt;39</t>
  </si>
  <si>
    <t>178</t>
  </si>
  <si>
    <t>244</t>
  </si>
  <si>
    <t>25.74</t>
  </si>
  <si>
    <t>065C  :763706:00:------:--</t>
  </si>
  <si>
    <t>21:0975:002724</t>
  </si>
  <si>
    <t>21:0111:000676</t>
  </si>
  <si>
    <t>21:0111:000676:0001:0001:00</t>
  </si>
  <si>
    <t>065C  :763707:10:------:--</t>
  </si>
  <si>
    <t>21:0975:002725</t>
  </si>
  <si>
    <t>21:0111:000677:0001:0001:00</t>
  </si>
  <si>
    <t>065C  :763708:20:763707:10</t>
  </si>
  <si>
    <t>21:0975:002726</t>
  </si>
  <si>
    <t>21:0111:000677:0002:0001:01</t>
  </si>
  <si>
    <t>11.07</t>
  </si>
  <si>
    <t>065C  :763709:00:------:--</t>
  </si>
  <si>
    <t>21:0975:002727</t>
  </si>
  <si>
    <t>21:0111:000678</t>
  </si>
  <si>
    <t>21:0111:000678:0001:0001:00</t>
  </si>
  <si>
    <t>065C  :763710:00:------:--</t>
  </si>
  <si>
    <t>21:0975:002728</t>
  </si>
  <si>
    <t>21:0111:000679</t>
  </si>
  <si>
    <t>21:0111:000679:0001:0001:00</t>
  </si>
  <si>
    <t>97.1</t>
  </si>
  <si>
    <t>065C  :763711:00:------:--</t>
  </si>
  <si>
    <t>21:0975:002729</t>
  </si>
  <si>
    <t>21:0111:000680</t>
  </si>
  <si>
    <t>21:0111:000680:0001:0001:00</t>
  </si>
  <si>
    <t>194</t>
  </si>
  <si>
    <t>065C  :763712:00:------:--</t>
  </si>
  <si>
    <t>21:0975:002730</t>
  </si>
  <si>
    <t>21:0111:000681</t>
  </si>
  <si>
    <t>21:0111:000681:0001:0001:00</t>
  </si>
  <si>
    <t>065C  :763713:00:------:--</t>
  </si>
  <si>
    <t>21:0975:002731</t>
  </si>
  <si>
    <t>21:0111:000682</t>
  </si>
  <si>
    <t>21:0111:000682:0001:0001:00</t>
  </si>
  <si>
    <t>781</t>
  </si>
  <si>
    <t>065C  :763714:00:------:--</t>
  </si>
  <si>
    <t>21:0975:002732</t>
  </si>
  <si>
    <t>21:0111:000683</t>
  </si>
  <si>
    <t>21:0111:000683:0001:0001:00</t>
  </si>
  <si>
    <t>71.6</t>
  </si>
  <si>
    <t>065C  :763715:00:------:--</t>
  </si>
  <si>
    <t>21:0975:002733</t>
  </si>
  <si>
    <t>21:0111:000684</t>
  </si>
  <si>
    <t>21:0111:000684:0001:0001:00</t>
  </si>
  <si>
    <t>065C  :763716:00:------:--</t>
  </si>
  <si>
    <t>21:0975:002734</t>
  </si>
  <si>
    <t>21:0111:000685</t>
  </si>
  <si>
    <t>21:0111:000685:0001:0001:00</t>
  </si>
  <si>
    <t>16.96</t>
  </si>
  <si>
    <t>065C  :763717:00:------:--</t>
  </si>
  <si>
    <t>21:0975:002735</t>
  </si>
  <si>
    <t>21:0111:000686</t>
  </si>
  <si>
    <t>21:0111:000686:0001:0001:00</t>
  </si>
  <si>
    <t>&lt;280</t>
  </si>
  <si>
    <t>&lt;560</t>
  </si>
  <si>
    <t>065C  :763718:90:------:--</t>
  </si>
  <si>
    <t>21:0975:002736</t>
  </si>
  <si>
    <t>065C  :763719:00:------:--</t>
  </si>
  <si>
    <t>21:0975:002737</t>
  </si>
  <si>
    <t>21:0111:000687</t>
  </si>
  <si>
    <t>21:0111:000687:0001:0001:00</t>
  </si>
  <si>
    <t>065C  :763720:00:------:--</t>
  </si>
  <si>
    <t>21:0975:002738</t>
  </si>
  <si>
    <t>21:0111:000688</t>
  </si>
  <si>
    <t>21:0111:000688:0001:0001:00</t>
  </si>
  <si>
    <t>065C  :763721:80:763737:20</t>
  </si>
  <si>
    <t>21:0975:002739</t>
  </si>
  <si>
    <t>21:0111:000703</t>
  </si>
  <si>
    <t>21:0111:000703:0002:0001:02</t>
  </si>
  <si>
    <t>065C  :763722:00:------:--</t>
  </si>
  <si>
    <t>21:0975:002740</t>
  </si>
  <si>
    <t>21:0111:000689</t>
  </si>
  <si>
    <t>21:0111:000689:0001:0001:00</t>
  </si>
  <si>
    <t>17.16</t>
  </si>
  <si>
    <t>065C  :763723:00:------:--</t>
  </si>
  <si>
    <t>21:0975:002741</t>
  </si>
  <si>
    <t>21:0111:000690</t>
  </si>
  <si>
    <t>21:0111:000690:0001:0001:00</t>
  </si>
  <si>
    <t>35.91</t>
  </si>
  <si>
    <t>065C  :763724:00:------:--</t>
  </si>
  <si>
    <t>21:0975:002742</t>
  </si>
  <si>
    <t>21:0111:000691</t>
  </si>
  <si>
    <t>21:0111:000691:0001:0001:00</t>
  </si>
  <si>
    <t>26.42</t>
  </si>
  <si>
    <t>065C  :763725:00:------:--</t>
  </si>
  <si>
    <t>21:0975:002743</t>
  </si>
  <si>
    <t>21:0111:000692</t>
  </si>
  <si>
    <t>21:0111:000692:0001:0001:00</t>
  </si>
  <si>
    <t>32.63</t>
  </si>
  <si>
    <t>065C  :763726:00:------:--</t>
  </si>
  <si>
    <t>21:0975:002744</t>
  </si>
  <si>
    <t>21:0111:000693</t>
  </si>
  <si>
    <t>21:0111:000693:0001:0001:00</t>
  </si>
  <si>
    <t>065C  :763727:00:------:--</t>
  </si>
  <si>
    <t>21:0975:002745</t>
  </si>
  <si>
    <t>21:0111:000694</t>
  </si>
  <si>
    <t>21:0111:000694:0001:0001:00</t>
  </si>
  <si>
    <t>18.33</t>
  </si>
  <si>
    <t>065C  :763728:00:------:--</t>
  </si>
  <si>
    <t>21:0975:002746</t>
  </si>
  <si>
    <t>21:0111:000695</t>
  </si>
  <si>
    <t>21:0111:000695:0001:0001:00</t>
  </si>
  <si>
    <t>065C  :763729:00:------:--</t>
  </si>
  <si>
    <t>21:0975:002747</t>
  </si>
  <si>
    <t>21:0111:000696</t>
  </si>
  <si>
    <t>21:0111:000696:0001:0001:00</t>
  </si>
  <si>
    <t>065C  :763730:00:------:--</t>
  </si>
  <si>
    <t>21:0975:002748</t>
  </si>
  <si>
    <t>21:0111:000697</t>
  </si>
  <si>
    <t>21:0111:000697:0001:0001:00</t>
  </si>
  <si>
    <t>45.22</t>
  </si>
  <si>
    <t>065C  :763731:00:------:--</t>
  </si>
  <si>
    <t>21:0975:002749</t>
  </si>
  <si>
    <t>21:0111:000698</t>
  </si>
  <si>
    <t>21:0111:000698:0001:0001:00</t>
  </si>
  <si>
    <t>065C  :763732:00:------:--</t>
  </si>
  <si>
    <t>21:0975:002750</t>
  </si>
  <si>
    <t>21:0111:000699</t>
  </si>
  <si>
    <t>21:0111:000699:0001:0001:00</t>
  </si>
  <si>
    <t>065C  :763733:00:------:--</t>
  </si>
  <si>
    <t>21:0975:002751</t>
  </si>
  <si>
    <t>21:0111:000700</t>
  </si>
  <si>
    <t>21:0111:000700:0001:0001:00</t>
  </si>
  <si>
    <t>065C  :763734:00:------:--</t>
  </si>
  <si>
    <t>21:0975:002752</t>
  </si>
  <si>
    <t>21:0111:000701</t>
  </si>
  <si>
    <t>21:0111:000701:0001:0001:00</t>
  </si>
  <si>
    <t>977</t>
  </si>
  <si>
    <t>&lt;290</t>
  </si>
  <si>
    <t>501</t>
  </si>
  <si>
    <t>&lt;17</t>
  </si>
  <si>
    <t>&lt;66</t>
  </si>
  <si>
    <t>419</t>
  </si>
  <si>
    <t>&lt;400</t>
  </si>
  <si>
    <t>38.16</t>
  </si>
  <si>
    <t>065C  :763735:00:------:--</t>
  </si>
  <si>
    <t>21:0975:002753</t>
  </si>
  <si>
    <t>21:0111:000702</t>
  </si>
  <si>
    <t>21:0111:000702:0001:0001:00</t>
  </si>
  <si>
    <t>575</t>
  </si>
  <si>
    <t>317</t>
  </si>
  <si>
    <t>&lt;16</t>
  </si>
  <si>
    <t>36.9</t>
  </si>
  <si>
    <t>91.2</t>
  </si>
  <si>
    <t>065C  :763736:10:------:--</t>
  </si>
  <si>
    <t>21:0975:002754</t>
  </si>
  <si>
    <t>21:0111:000703:0001:0001:00</t>
  </si>
  <si>
    <t>065C  :763737:20:763736:10</t>
  </si>
  <si>
    <t>21:0975:002755</t>
  </si>
  <si>
    <t>21:0111:000703:0002:0001:01</t>
  </si>
  <si>
    <t>70.3</t>
  </si>
  <si>
    <t>26.86</t>
  </si>
  <si>
    <t>065C  :763738:00:------:--</t>
  </si>
  <si>
    <t>21:0975:002756</t>
  </si>
  <si>
    <t>21:0111:000704</t>
  </si>
  <si>
    <t>21:0111:000704:0001:0001:00</t>
  </si>
  <si>
    <t>065C  :763739:90:------:--</t>
  </si>
  <si>
    <t>21:0975:002757</t>
  </si>
  <si>
    <t>065C  :763740:00:------:--</t>
  </si>
  <si>
    <t>21:0975:002758</t>
  </si>
  <si>
    <t>21:0111:000705</t>
  </si>
  <si>
    <t>21:0111:000705:0001:0001:00</t>
  </si>
  <si>
    <t>065C  :763741:80:763754:00</t>
  </si>
  <si>
    <t>21:0975:002759</t>
  </si>
  <si>
    <t>21:0111:000716</t>
  </si>
  <si>
    <t>21:0111:000716:0001:0001:02</t>
  </si>
  <si>
    <t>6.28</t>
  </si>
  <si>
    <t>065C  :763742:00:------:--</t>
  </si>
  <si>
    <t>21:0975:002760</t>
  </si>
  <si>
    <t>21:0111:000706</t>
  </si>
  <si>
    <t>21:0111:000706:0001:0001:00</t>
  </si>
  <si>
    <t>065C  :763743:10:------:--</t>
  </si>
  <si>
    <t>21:0975:002761</t>
  </si>
  <si>
    <t>21:0111:000707</t>
  </si>
  <si>
    <t>21:0111:000707:0001:0001:00</t>
  </si>
  <si>
    <t>065C  :763744:20:763743:10</t>
  </si>
  <si>
    <t>21:0975:002762</t>
  </si>
  <si>
    <t>21:0111:000707:0002:0001:00</t>
  </si>
  <si>
    <t>065C  :763745:00:------:--</t>
  </si>
  <si>
    <t>21:0975:002763</t>
  </si>
  <si>
    <t>21:0111:000708</t>
  </si>
  <si>
    <t>21:0111:000708:0001:0001:00</t>
  </si>
  <si>
    <t>21.06</t>
  </si>
  <si>
    <t>065C  :763746:00:------:--</t>
  </si>
  <si>
    <t>21:0975:002764</t>
  </si>
  <si>
    <t>21:0111:000709</t>
  </si>
  <si>
    <t>21:0111:000709:0001:0001:00</t>
  </si>
  <si>
    <t>8.94</t>
  </si>
  <si>
    <t>065C  :763747:90:------:--</t>
  </si>
  <si>
    <t>21:0975:002765</t>
  </si>
  <si>
    <t>21.47</t>
  </si>
  <si>
    <t>065C  :763748:00:------:--</t>
  </si>
  <si>
    <t>21:0975:002766</t>
  </si>
  <si>
    <t>21:0111:000710</t>
  </si>
  <si>
    <t>21:0111:000710:0001:0001:00</t>
  </si>
  <si>
    <t>77.7</t>
  </si>
  <si>
    <t>12.95</t>
  </si>
  <si>
    <t>065C  :763749:00:------:--</t>
  </si>
  <si>
    <t>21:0975:002767</t>
  </si>
  <si>
    <t>21:0111:000711</t>
  </si>
  <si>
    <t>21:0111:000711:0001:0001:00</t>
  </si>
  <si>
    <t>10.03</t>
  </si>
  <si>
    <t>065C  :763750:00:------:--</t>
  </si>
  <si>
    <t>21:0975:002768</t>
  </si>
  <si>
    <t>21:0111:000712</t>
  </si>
  <si>
    <t>21:0111:000712:0001:0001:00</t>
  </si>
  <si>
    <t>18.35</t>
  </si>
  <si>
    <t>065C  :763751:00:------:--</t>
  </si>
  <si>
    <t>21:0975:002769</t>
  </si>
  <si>
    <t>21:0111:000713</t>
  </si>
  <si>
    <t>21:0111:000713:0001:0001:00</t>
  </si>
  <si>
    <t>55.3</t>
  </si>
  <si>
    <t>065C  :763752:00:------:--</t>
  </si>
  <si>
    <t>21:0975:002770</t>
  </si>
  <si>
    <t>21:0111:000714</t>
  </si>
  <si>
    <t>21:0111:000714:0001:0001:00</t>
  </si>
  <si>
    <t>45.28</t>
  </si>
  <si>
    <t>065C  :763753:00:------:--</t>
  </si>
  <si>
    <t>21:0975:002771</t>
  </si>
  <si>
    <t>21:0111:000715</t>
  </si>
  <si>
    <t>21:0111:000715:0001:0001:00</t>
  </si>
  <si>
    <t>26.28</t>
  </si>
  <si>
    <t>065C  :763754:00:------:--</t>
  </si>
  <si>
    <t>21:0975:002772</t>
  </si>
  <si>
    <t>21:0111:000716:0001:0001:01</t>
  </si>
  <si>
    <t>065C  :763755:00:------:--</t>
  </si>
  <si>
    <t>21:0975:002773</t>
  </si>
  <si>
    <t>21:0111:000717</t>
  </si>
  <si>
    <t>21:0111:000717:0001:0001:00</t>
  </si>
  <si>
    <t>065C  :763756:00:------:--</t>
  </si>
  <si>
    <t>21:0975:002774</t>
  </si>
  <si>
    <t>21:0111:000718</t>
  </si>
  <si>
    <t>21:0111:000718:0001:0001:00</t>
  </si>
  <si>
    <t>065C  :763757:00:------:--</t>
  </si>
  <si>
    <t>21:0975:002775</t>
  </si>
  <si>
    <t>21:0111:000719</t>
  </si>
  <si>
    <t>21:0111:000719:0001:0001:00</t>
  </si>
  <si>
    <t>065C  :763758:00:------:--</t>
  </si>
  <si>
    <t>21:0975:002776</t>
  </si>
  <si>
    <t>21:0111:000720</t>
  </si>
  <si>
    <t>21:0111:000720:0001:0001:00</t>
  </si>
  <si>
    <t>065C  :763759:00:------:--</t>
  </si>
  <si>
    <t>21:0975:002777</t>
  </si>
  <si>
    <t>21:0111:000721</t>
  </si>
  <si>
    <t>21:0111:000721:0001:0001:00</t>
  </si>
  <si>
    <t>065C  :763760:00:------:--</t>
  </si>
  <si>
    <t>21:0975:002778</t>
  </si>
  <si>
    <t>21:0111:000722</t>
  </si>
  <si>
    <t>21:0111:000722:0001:0001:00</t>
  </si>
  <si>
    <t>12.86</t>
  </si>
  <si>
    <t>065C  :763761:80:763779:00</t>
  </si>
  <si>
    <t>21:0975:002779</t>
  </si>
  <si>
    <t>21:0111:000738</t>
  </si>
  <si>
    <t>21:0111:000738:0001:0001:02</t>
  </si>
  <si>
    <t>065C  :763762:00:------:--</t>
  </si>
  <si>
    <t>21:0975:002780</t>
  </si>
  <si>
    <t>21:0111:000723</t>
  </si>
  <si>
    <t>21:0111:000723:0001:0001:00</t>
  </si>
  <si>
    <t>15.77</t>
  </si>
  <si>
    <t>065C  :763763:00:------:--</t>
  </si>
  <si>
    <t>21:0975:002781</t>
  </si>
  <si>
    <t>21:0111:000724</t>
  </si>
  <si>
    <t>21:0111:000724:0001:0001:00</t>
  </si>
  <si>
    <t>065C  :763764:10:------:--</t>
  </si>
  <si>
    <t>21:0975:002782</t>
  </si>
  <si>
    <t>21:0111:000725</t>
  </si>
  <si>
    <t>21:0111:000725:0001:0001:00</t>
  </si>
  <si>
    <t>065C  :763765:20:763764:10</t>
  </si>
  <si>
    <t>21:0975:002783</t>
  </si>
  <si>
    <t>21:0111:000725:0002:0001:00</t>
  </si>
  <si>
    <t>065C  :763766:00:------:--</t>
  </si>
  <si>
    <t>21:0975:002784</t>
  </si>
  <si>
    <t>21:0111:000726</t>
  </si>
  <si>
    <t>21:0111:000726:0001:0001:00</t>
  </si>
  <si>
    <t>065C  :763767:00:------:--</t>
  </si>
  <si>
    <t>21:0975:002785</t>
  </si>
  <si>
    <t>21:0111:000727</t>
  </si>
  <si>
    <t>21:0111:000727:0001:0001:00</t>
  </si>
  <si>
    <t>16.79</t>
  </si>
  <si>
    <t>065C  :763768:00:------:--</t>
  </si>
  <si>
    <t>21:0975:002786</t>
  </si>
  <si>
    <t>21:0111:000728</t>
  </si>
  <si>
    <t>21:0111:000728:0001:0001:00</t>
  </si>
  <si>
    <t>19.57</t>
  </si>
  <si>
    <t>065C  :763769:00:------:--</t>
  </si>
  <si>
    <t>21:0975:002787</t>
  </si>
  <si>
    <t>21:0111:000729</t>
  </si>
  <si>
    <t>21:0111:000729:0001:0001:00</t>
  </si>
  <si>
    <t>065C  :763770:00:------:--</t>
  </si>
  <si>
    <t>21:0975:002788</t>
  </si>
  <si>
    <t>21:0111:000730</t>
  </si>
  <si>
    <t>21:0111:000730:0001:0001:00</t>
  </si>
  <si>
    <t>065C  :763771:00:------:--</t>
  </si>
  <si>
    <t>21:0975:002789</t>
  </si>
  <si>
    <t>21:0111:000731</t>
  </si>
  <si>
    <t>21:0111:000731:0001:0001:00</t>
  </si>
  <si>
    <t>24.93</t>
  </si>
  <si>
    <t>065C  :763772:00:------:--</t>
  </si>
  <si>
    <t>21:0975:002790</t>
  </si>
  <si>
    <t>21:0111:000732</t>
  </si>
  <si>
    <t>21:0111:000732:0001:0001:00</t>
  </si>
  <si>
    <t>065C  :763773:00:------:--</t>
  </si>
  <si>
    <t>21:0975:002791</t>
  </si>
  <si>
    <t>21:0111:000733</t>
  </si>
  <si>
    <t>21:0111:000733:0001:0001:00</t>
  </si>
  <si>
    <t>065C  :763774:00:------:--</t>
  </si>
  <si>
    <t>21:0975:002792</t>
  </si>
  <si>
    <t>21:0111:000734</t>
  </si>
  <si>
    <t>21:0111:000734:0001:0001:00</t>
  </si>
  <si>
    <t>065C  :763775:90:------:--</t>
  </si>
  <si>
    <t>21:0975:002793</t>
  </si>
  <si>
    <t>065C  :763776:00:------:--</t>
  </si>
  <si>
    <t>21:0975:002794</t>
  </si>
  <si>
    <t>21:0111:000735</t>
  </si>
  <si>
    <t>21:0111:000735:0001:0001:00</t>
  </si>
  <si>
    <t>065C  :763777:00:------:--</t>
  </si>
  <si>
    <t>21:0975:002795</t>
  </si>
  <si>
    <t>21:0111:000736</t>
  </si>
  <si>
    <t>21:0111:000736:0001:0001:00</t>
  </si>
  <si>
    <t>29.25</t>
  </si>
  <si>
    <t>065C  :763778:00:------:--</t>
  </si>
  <si>
    <t>21:0975:002796</t>
  </si>
  <si>
    <t>21:0111:000737</t>
  </si>
  <si>
    <t>21:0111:000737:0001:0001:00</t>
  </si>
  <si>
    <t>32.09</t>
  </si>
  <si>
    <t>065C  :763779:00:------:--</t>
  </si>
  <si>
    <t>21:0975:002797</t>
  </si>
  <si>
    <t>21:0111:000738:0001:0001:01</t>
  </si>
  <si>
    <t>065C  :763780:00:------:--</t>
  </si>
  <si>
    <t>21:0975:002798</t>
  </si>
  <si>
    <t>21:0111:000739</t>
  </si>
  <si>
    <t>21:0111:000739:0001:0001:00</t>
  </si>
  <si>
    <t>065C  :763781:80:763796:00</t>
  </si>
  <si>
    <t>21:0975:002799</t>
  </si>
  <si>
    <t>21:0111:000752</t>
  </si>
  <si>
    <t>21:0111:000752:0001:0001:02</t>
  </si>
  <si>
    <t>9.91</t>
  </si>
  <si>
    <t>065C  :763782:10:------:--</t>
  </si>
  <si>
    <t>21:0975:002800</t>
  </si>
  <si>
    <t>21:0111:000740</t>
  </si>
  <si>
    <t>21:0111:000740:0001:0001:00</t>
  </si>
  <si>
    <t>30.36</t>
  </si>
  <si>
    <t>065C  :763783:20:763782:10</t>
  </si>
  <si>
    <t>21:0975:002801</t>
  </si>
  <si>
    <t>21:0111:000740:0002:0001:00</t>
  </si>
  <si>
    <t>31.06</t>
  </si>
  <si>
    <t>065C  :763784:00:------:--</t>
  </si>
  <si>
    <t>21:0975:002802</t>
  </si>
  <si>
    <t>21:0111:000741</t>
  </si>
  <si>
    <t>21:0111:000741:0001:0001:00</t>
  </si>
  <si>
    <t>065C  :763785:00:------:--</t>
  </si>
  <si>
    <t>21:0975:002803</t>
  </si>
  <si>
    <t>21:0111:000742</t>
  </si>
  <si>
    <t>21:0111:000742:0001:0001:00</t>
  </si>
  <si>
    <t>065C  :763786:00:------:--</t>
  </si>
  <si>
    <t>21:0975:002804</t>
  </si>
  <si>
    <t>21:0111:000743</t>
  </si>
  <si>
    <t>21:0111:000743:0001:0001:00</t>
  </si>
  <si>
    <t>31.99</t>
  </si>
  <si>
    <t>065C  :763787:90:------:--</t>
  </si>
  <si>
    <t>21:0975:002805</t>
  </si>
  <si>
    <t>065C  :763788:00:------:--</t>
  </si>
  <si>
    <t>21:0975:002806</t>
  </si>
  <si>
    <t>21:0111:000744</t>
  </si>
  <si>
    <t>21:0111:000744:0001:0001:00</t>
  </si>
  <si>
    <t>34.53</t>
  </si>
  <si>
    <t>065C  :763789:00:------:--</t>
  </si>
  <si>
    <t>21:0975:002807</t>
  </si>
  <si>
    <t>21:0111:000745</t>
  </si>
  <si>
    <t>21:0111:000745:0001:0001:00</t>
  </si>
  <si>
    <t>065C  :763790:00:------:--</t>
  </si>
  <si>
    <t>21:0975:002808</t>
  </si>
  <si>
    <t>21:0111:000746</t>
  </si>
  <si>
    <t>21:0111:000746:0001:0001:00</t>
  </si>
  <si>
    <t>065C  :763791:00:------:--</t>
  </si>
  <si>
    <t>21:0975:002809</t>
  </si>
  <si>
    <t>21:0111:000747</t>
  </si>
  <si>
    <t>21:0111:000747:0001:0001:00</t>
  </si>
  <si>
    <t>065C  :763792:00:------:--</t>
  </si>
  <si>
    <t>21:0975:002810</t>
  </si>
  <si>
    <t>21:0111:000748</t>
  </si>
  <si>
    <t>21:0111:000748:0001:0001:00</t>
  </si>
  <si>
    <t>065C  :763793:00:------:--</t>
  </si>
  <si>
    <t>21:0975:002811</t>
  </si>
  <si>
    <t>21:0111:000749</t>
  </si>
  <si>
    <t>21:0111:000749:0001:0001:00</t>
  </si>
  <si>
    <t>065C  :763794:00:------:--</t>
  </si>
  <si>
    <t>21:0975:002812</t>
  </si>
  <si>
    <t>21:0111:000750</t>
  </si>
  <si>
    <t>21:0111:000750:0001:0001:00</t>
  </si>
  <si>
    <t>065C  :763795:00:------:--</t>
  </si>
  <si>
    <t>21:0975:002813</t>
  </si>
  <si>
    <t>21:0111:000751</t>
  </si>
  <si>
    <t>21:0111:000751:0001:0001:00</t>
  </si>
  <si>
    <t>065C  :763796:00:------:--</t>
  </si>
  <si>
    <t>21:0975:002814</t>
  </si>
  <si>
    <t>21:0111:000752:0001:0001:01</t>
  </si>
  <si>
    <t>14.05</t>
  </si>
  <si>
    <t>065C  :763797:00:------:--</t>
  </si>
  <si>
    <t>21:0975:002815</t>
  </si>
  <si>
    <t>21:0111:000753</t>
  </si>
  <si>
    <t>21:0111:000753:0001:0001:00</t>
  </si>
  <si>
    <t>065C  :763798:00:------:--</t>
  </si>
  <si>
    <t>21:0975:002816</t>
  </si>
  <si>
    <t>21:0111:000754</t>
  </si>
  <si>
    <t>21:0111:000754:0001:0001:00</t>
  </si>
  <si>
    <t>15.19</t>
  </si>
  <si>
    <t>065C  :763799:00:------:--</t>
  </si>
  <si>
    <t>21:0975:002817</t>
  </si>
  <si>
    <t>21:0111:000755</t>
  </si>
  <si>
    <t>21:0111:000755:0001:0001:00</t>
  </si>
  <si>
    <t>065C  :763800:00:------:--</t>
  </si>
  <si>
    <t>21:0975:002818</t>
  </si>
  <si>
    <t>21:0111:000756</t>
  </si>
  <si>
    <t>21:0111:000756:0001:0001:00</t>
  </si>
  <si>
    <t>065C  :763801:80:763807:20</t>
  </si>
  <si>
    <t>21:0975:002819</t>
  </si>
  <si>
    <t>21:0111:000761</t>
  </si>
  <si>
    <t>21:0111:000761:0002:0001:02</t>
  </si>
  <si>
    <t>065C  :763802:00:------:--</t>
  </si>
  <si>
    <t>21:0975:002820</t>
  </si>
  <si>
    <t>21:0111:000757</t>
  </si>
  <si>
    <t>21:0111:000757:0001:0001:00</t>
  </si>
  <si>
    <t>065C  :763803:00:------:--</t>
  </si>
  <si>
    <t>21:0975:002821</t>
  </si>
  <si>
    <t>21:0111:000758</t>
  </si>
  <si>
    <t>21:0111:000758:0001:0001:00</t>
  </si>
  <si>
    <t>065C  :763804:00:------:--</t>
  </si>
  <si>
    <t>21:0975:002822</t>
  </si>
  <si>
    <t>21:0111:000759</t>
  </si>
  <si>
    <t>21:0111:000759:0001:0001:00</t>
  </si>
  <si>
    <t>065C  :763805:00:------:--</t>
  </si>
  <si>
    <t>21:0975:002823</t>
  </si>
  <si>
    <t>21:0111:000760</t>
  </si>
  <si>
    <t>21:0111:000760:0001:0001:00</t>
  </si>
  <si>
    <t>065C  :763806:10:------:--</t>
  </si>
  <si>
    <t>21:0975:002824</t>
  </si>
  <si>
    <t>21:0111:000761:0001:0001:00</t>
  </si>
  <si>
    <t>25.06</t>
  </si>
  <si>
    <t>065C  :763807:20:763806:10</t>
  </si>
  <si>
    <t>21:0975:002825</t>
  </si>
  <si>
    <t>21:0111:000761:0002:0001:01</t>
  </si>
  <si>
    <t>24.42</t>
  </si>
  <si>
    <t>065C  :763808:00:------:--</t>
  </si>
  <si>
    <t>21:0975:002826</t>
  </si>
  <si>
    <t>21:0111:000762</t>
  </si>
  <si>
    <t>21:0111:000762:0001:0001:00</t>
  </si>
  <si>
    <t>065C  :763809:00:------:--</t>
  </si>
  <si>
    <t>21:0975:002827</t>
  </si>
  <si>
    <t>21:0111:000763</t>
  </si>
  <si>
    <t>21:0111:000763:0001:0001:00</t>
  </si>
  <si>
    <t>16.15</t>
  </si>
  <si>
    <t>065C  :763810:90:------:--</t>
  </si>
  <si>
    <t>21:0975:002828</t>
  </si>
  <si>
    <t>2.49</t>
  </si>
  <si>
    <t>065C  :763811:00:------:--</t>
  </si>
  <si>
    <t>21:0975:002829</t>
  </si>
  <si>
    <t>21:0111:000764</t>
  </si>
  <si>
    <t>21:0111:000764:0001:0001:00</t>
  </si>
  <si>
    <t>065C  :763812:00:------:--</t>
  </si>
  <si>
    <t>21:0975:002830</t>
  </si>
  <si>
    <t>21:0111:000765</t>
  </si>
  <si>
    <t>21:0111:000765:0001:0001:00</t>
  </si>
  <si>
    <t>065C  :763813:00:------:--</t>
  </si>
  <si>
    <t>21:0975:002831</t>
  </si>
  <si>
    <t>21:0111:000766</t>
  </si>
  <si>
    <t>21:0111:000766:0001:0001:00</t>
  </si>
  <si>
    <t>065C  :763814:00:------:--</t>
  </si>
  <si>
    <t>21:0975:002832</t>
  </si>
  <si>
    <t>21:0111:000767</t>
  </si>
  <si>
    <t>21:0111:000767:0001:0001:00</t>
  </si>
  <si>
    <t>065C  :763815:00:------:--</t>
  </si>
  <si>
    <t>21:0975:002833</t>
  </si>
  <si>
    <t>21:0111:000768</t>
  </si>
  <si>
    <t>21:0111:000768:0001:0001:00</t>
  </si>
  <si>
    <t>29.98</t>
  </si>
  <si>
    <t>065C  :763816:00:------:--</t>
  </si>
  <si>
    <t>21:0975:002834</t>
  </si>
  <si>
    <t>21:0111:000769</t>
  </si>
  <si>
    <t>21:0111:000769:0001:0001:00</t>
  </si>
  <si>
    <t>065C  :763817:00:------:--</t>
  </si>
  <si>
    <t>21:0975:002835</t>
  </si>
  <si>
    <t>21:0111:000770</t>
  </si>
  <si>
    <t>21:0111:000770:0001:0001:00</t>
  </si>
  <si>
    <t>065C  :763818:00:------:--</t>
  </si>
  <si>
    <t>21:0975:002836</t>
  </si>
  <si>
    <t>21:0111:000771</t>
  </si>
  <si>
    <t>21:0111:000771:0001:0001:00</t>
  </si>
  <si>
    <t>065C  :763819:00:------:--</t>
  </si>
  <si>
    <t>21:0975:002837</t>
  </si>
  <si>
    <t>21:0111:000772</t>
  </si>
  <si>
    <t>21:0111:000772:0001:0001:00</t>
  </si>
  <si>
    <t>065C  :763820:00:------:--</t>
  </si>
  <si>
    <t>21:0975:002838</t>
  </si>
  <si>
    <t>21:0111:000773</t>
  </si>
  <si>
    <t>21:0111:000773:0001:0001:00</t>
  </si>
  <si>
    <t>28.31</t>
  </si>
  <si>
    <t>065C  :763821:80:763830:00</t>
  </si>
  <si>
    <t>21:0975:002839</t>
  </si>
  <si>
    <t>21:0111:000781</t>
  </si>
  <si>
    <t>21:0111:000781:0001:0001:02</t>
  </si>
  <si>
    <t>065C  :763822:10:------:--</t>
  </si>
  <si>
    <t>21:0975:002840</t>
  </si>
  <si>
    <t>21:0111:000774</t>
  </si>
  <si>
    <t>21:0111:000774:0001:0001:00</t>
  </si>
  <si>
    <t>32.84</t>
  </si>
  <si>
    <t>065C  :763823:20:763822:10</t>
  </si>
  <si>
    <t>21:0975:002841</t>
  </si>
  <si>
    <t>21:0111:000774:0002:0001:00</t>
  </si>
  <si>
    <t>065C  :763824:00:------:--</t>
  </si>
  <si>
    <t>21:0975:002842</t>
  </si>
  <si>
    <t>21:0111:000775</t>
  </si>
  <si>
    <t>21:0111:000775:0001:0001:00</t>
  </si>
  <si>
    <t>26.01</t>
  </si>
  <si>
    <t>065C  :763825:00:------:--</t>
  </si>
  <si>
    <t>21:0975:002843</t>
  </si>
  <si>
    <t>21:0111:000776</t>
  </si>
  <si>
    <t>21:0111:000776:0001:0001:00</t>
  </si>
  <si>
    <t>065C  :763826:00:------:--</t>
  </si>
  <si>
    <t>21:0975:002844</t>
  </si>
  <si>
    <t>21:0111:000777</t>
  </si>
  <si>
    <t>21:0111:000777:0001:0001:00</t>
  </si>
  <si>
    <t>34.45</t>
  </si>
  <si>
    <t>065C  :763827:00:------:--</t>
  </si>
  <si>
    <t>21:0975:002845</t>
  </si>
  <si>
    <t>21:0111:000778</t>
  </si>
  <si>
    <t>21:0111:000778:0001:0001:00</t>
  </si>
  <si>
    <t>065C  :763828:00:------:--</t>
  </si>
  <si>
    <t>21:0975:002846</t>
  </si>
  <si>
    <t>21:0111:000779</t>
  </si>
  <si>
    <t>21:0111:000779:0001:0001:00</t>
  </si>
  <si>
    <t>14.84</t>
  </si>
  <si>
    <t>065C  :763829:00:------:--</t>
  </si>
  <si>
    <t>21:0975:002847</t>
  </si>
  <si>
    <t>21:0111:000780</t>
  </si>
  <si>
    <t>21:0111:000780:0001:0001:00</t>
  </si>
  <si>
    <t>17.52</t>
  </si>
  <si>
    <t>065C  :763830:00:------:--</t>
  </si>
  <si>
    <t>21:0975:002848</t>
  </si>
  <si>
    <t>21:0111:000781:0001:0001:01</t>
  </si>
  <si>
    <t>11.12</t>
  </si>
  <si>
    <t>065C  :763831:00:------:--</t>
  </si>
  <si>
    <t>21:0975:002849</t>
  </si>
  <si>
    <t>21:0111:000782</t>
  </si>
  <si>
    <t>21:0111:000782:0001:0001:00</t>
  </si>
  <si>
    <t>9.35</t>
  </si>
  <si>
    <t>065C  :763832:00:------:--</t>
  </si>
  <si>
    <t>21:0975:002850</t>
  </si>
  <si>
    <t>21:0111:000783</t>
  </si>
  <si>
    <t>21:0111:000783:0001:0001:00</t>
  </si>
  <si>
    <t>24.56</t>
  </si>
  <si>
    <t>065C  :763833:00:------:--</t>
  </si>
  <si>
    <t>21:0975:002851</t>
  </si>
  <si>
    <t>21:0111:000784</t>
  </si>
  <si>
    <t>21:0111:000784:0001:0001:00</t>
  </si>
  <si>
    <t>47.48</t>
  </si>
  <si>
    <t>065C  :763834:00:------:--</t>
  </si>
  <si>
    <t>21:0975:002852</t>
  </si>
  <si>
    <t>21:0111:000785</t>
  </si>
  <si>
    <t>21:0111:000785:0001:0001:00</t>
  </si>
  <si>
    <t>48.85</t>
  </si>
  <si>
    <t>065C  :763835:00:------:--</t>
  </si>
  <si>
    <t>21:0975:002853</t>
  </si>
  <si>
    <t>21:0111:000786</t>
  </si>
  <si>
    <t>21:0111:000786:0001:0001:00</t>
  </si>
  <si>
    <t>10.58</t>
  </si>
  <si>
    <t>065C  :763836:90:------:--</t>
  </si>
  <si>
    <t>21:0975:002854</t>
  </si>
  <si>
    <t>065C  :763837:00:------:--</t>
  </si>
  <si>
    <t>21:0975:002855</t>
  </si>
  <si>
    <t>21:0111:000787</t>
  </si>
  <si>
    <t>21:0111:000787:0001:0001:00</t>
  </si>
  <si>
    <t>33.82</t>
  </si>
  <si>
    <t>065C  :763838:00:------:--</t>
  </si>
  <si>
    <t>21:0975:002856</t>
  </si>
  <si>
    <t>21:0111:000788</t>
  </si>
  <si>
    <t>21:0111:000788:0001:0001:00</t>
  </si>
  <si>
    <t>065C  :763839:00:------:--</t>
  </si>
  <si>
    <t>21:0975:002857</t>
  </si>
  <si>
    <t>21:0111:000789</t>
  </si>
  <si>
    <t>21:0111:000789:0001:0001:00</t>
  </si>
  <si>
    <t>47.67</t>
  </si>
  <si>
    <t>065C  :763840:00:------:--</t>
  </si>
  <si>
    <t>21:0975:002858</t>
  </si>
  <si>
    <t>21:0111:000790</t>
  </si>
  <si>
    <t>21:0111:000790:0001:0001:00</t>
  </si>
  <si>
    <t>065C  :763841:80:763847:00</t>
  </si>
  <si>
    <t>21:0975:002859</t>
  </si>
  <si>
    <t>21:0111:000794</t>
  </si>
  <si>
    <t>21:0111:000794:0001:0001:02</t>
  </si>
  <si>
    <t>065C  :763842:10:------:--</t>
  </si>
  <si>
    <t>21:0975:002860</t>
  </si>
  <si>
    <t>21:0111:000791</t>
  </si>
  <si>
    <t>21:0111:000791:0001:0001:00</t>
  </si>
  <si>
    <t>065C  :763843:20:763842:10</t>
  </si>
  <si>
    <t>21:0975:002861</t>
  </si>
  <si>
    <t>21:0111:000791:0002:0001:00</t>
  </si>
  <si>
    <t>065C  :763844:90:------:--</t>
  </si>
  <si>
    <t>21:0975:002862</t>
  </si>
  <si>
    <t>065C  :763845:00:------:--</t>
  </si>
  <si>
    <t>21:0975:002863</t>
  </si>
  <si>
    <t>21:0111:000792</t>
  </si>
  <si>
    <t>21:0111:000792:0001:0001:00</t>
  </si>
  <si>
    <t>065C  :763846:00:------:--</t>
  </si>
  <si>
    <t>21:0975:002864</t>
  </si>
  <si>
    <t>21:0111:000793</t>
  </si>
  <si>
    <t>21:0111:000793:0001:0001:00</t>
  </si>
  <si>
    <t>065C  :763847:00:------:--</t>
  </si>
  <si>
    <t>21:0975:002865</t>
  </si>
  <si>
    <t>21:0111:000794:0001:0001:01</t>
  </si>
  <si>
    <t>065C  :763848:00:------:--</t>
  </si>
  <si>
    <t>21:0975:002866</t>
  </si>
  <si>
    <t>21:0111:000795</t>
  </si>
  <si>
    <t>21:0111:000795:0001:0001:00</t>
  </si>
  <si>
    <t>79.9</t>
  </si>
  <si>
    <t>065C  :763849:00:------:--</t>
  </si>
  <si>
    <t>21:0975:002867</t>
  </si>
  <si>
    <t>21:0111:000796</t>
  </si>
  <si>
    <t>21:0111:000796:0001:0001:00</t>
  </si>
  <si>
    <t>065C  :763850:00:------:--</t>
  </si>
  <si>
    <t>21:0975:002868</t>
  </si>
  <si>
    <t>21:0111:000797</t>
  </si>
  <si>
    <t>21:0111:000797:0001:0001:00</t>
  </si>
  <si>
    <t>065C  :763851:00:------:--</t>
  </si>
  <si>
    <t>21:0975:002869</t>
  </si>
  <si>
    <t>21:0111:000798</t>
  </si>
  <si>
    <t>21:0111:000798:0001:0001:00</t>
  </si>
  <si>
    <t>065C  :763852:00:------:--</t>
  </si>
  <si>
    <t>21:0975:002870</t>
  </si>
  <si>
    <t>21:0111:000799</t>
  </si>
  <si>
    <t>21:0111:000799:0001:0001:00</t>
  </si>
  <si>
    <t>065C  :763853:00:------:--</t>
  </si>
  <si>
    <t>21:0975:002871</t>
  </si>
  <si>
    <t>21:0111:000800</t>
  </si>
  <si>
    <t>21:0111:000800:0001:0001:00</t>
  </si>
  <si>
    <t>19.79</t>
  </si>
  <si>
    <t>065C  :763854:00:------:--</t>
  </si>
  <si>
    <t>21:0975:002872</t>
  </si>
  <si>
    <t>21:0111:000801</t>
  </si>
  <si>
    <t>21:0111:000801:0001:0001:00</t>
  </si>
  <si>
    <t>26.45</t>
  </si>
  <si>
    <t>065C  :763855:00:------:--</t>
  </si>
  <si>
    <t>21:0975:002873</t>
  </si>
  <si>
    <t>21:0111:000802</t>
  </si>
  <si>
    <t>21:0111:000802:0001:0001:00</t>
  </si>
  <si>
    <t>065C  :763856:00:------:--</t>
  </si>
  <si>
    <t>21:0975:002874</t>
  </si>
  <si>
    <t>21:0111:000803</t>
  </si>
  <si>
    <t>21:0111:000803:0001:0001:00</t>
  </si>
  <si>
    <t>065C  :763857:00:------:--</t>
  </si>
  <si>
    <t>21:0975:002875</t>
  </si>
  <si>
    <t>21:0111:000804</t>
  </si>
  <si>
    <t>21:0111:000804:0001:0001:00</t>
  </si>
  <si>
    <t>065C  :763858:00:------:--</t>
  </si>
  <si>
    <t>21:0975:002876</t>
  </si>
  <si>
    <t>21:0111:000805</t>
  </si>
  <si>
    <t>21:0111:000805:0001:0001:00</t>
  </si>
  <si>
    <t>065C  :763859:00:------:--</t>
  </si>
  <si>
    <t>21:0975:002877</t>
  </si>
  <si>
    <t>21:0111:000806</t>
  </si>
  <si>
    <t>21:0111:000806:0001:0001:00</t>
  </si>
  <si>
    <t>065C  :763860:00:------:--</t>
  </si>
  <si>
    <t>21:0975:002878</t>
  </si>
  <si>
    <t>21:0111:000807</t>
  </si>
  <si>
    <t>21:0111:000807:0001:0001:00</t>
  </si>
  <si>
    <t>065C  :763861:80:763868:00</t>
  </si>
  <si>
    <t>21:0975:002879</t>
  </si>
  <si>
    <t>21:0111:000812</t>
  </si>
  <si>
    <t>21:0111:000812:0001:0001:02</t>
  </si>
  <si>
    <t>065C  :763862:00:------:--</t>
  </si>
  <si>
    <t>21:0975:002880</t>
  </si>
  <si>
    <t>21:0111:000808</t>
  </si>
  <si>
    <t>21:0111:000808:0001:0001:00</t>
  </si>
  <si>
    <t>065C  :763863:90:------:--</t>
  </si>
  <si>
    <t>21:0975:002881</t>
  </si>
  <si>
    <t>065C  :763864:10:------:--</t>
  </si>
  <si>
    <t>21:0975:002882</t>
  </si>
  <si>
    <t>21:0111:000809</t>
  </si>
  <si>
    <t>21:0111:000809:0001:0001:00</t>
  </si>
  <si>
    <t>065C  :763865:20:763864:10</t>
  </si>
  <si>
    <t>21:0975:002883</t>
  </si>
  <si>
    <t>21:0111:000809:0002:0001:00</t>
  </si>
  <si>
    <t>065C  :763866:00:------:--</t>
  </si>
  <si>
    <t>21:0975:002884</t>
  </si>
  <si>
    <t>21:0111:000810</t>
  </si>
  <si>
    <t>21:0111:000810:0001:0001:00</t>
  </si>
  <si>
    <t>065C  :763867:00:------:--</t>
  </si>
  <si>
    <t>21:0975:002885</t>
  </si>
  <si>
    <t>21:0111:000811</t>
  </si>
  <si>
    <t>21:0111:000811:0001:0001:00</t>
  </si>
  <si>
    <t>25.12</t>
  </si>
  <si>
    <t>065C  :763868:00:------:--</t>
  </si>
  <si>
    <t>21:0975:002886</t>
  </si>
  <si>
    <t>21:0111:000812:0001:0001:01</t>
  </si>
  <si>
    <t>065C  :763869:00:------:--</t>
  </si>
  <si>
    <t>21:0975:002887</t>
  </si>
  <si>
    <t>21:0111:000813</t>
  </si>
  <si>
    <t>21:0111:000813:0001:0001:00</t>
  </si>
  <si>
    <t>065C  :763870:00:------:--</t>
  </si>
  <si>
    <t>21:0975:002888</t>
  </si>
  <si>
    <t>21:0111:000814</t>
  </si>
  <si>
    <t>21:0111:000814:0001:0001:00</t>
  </si>
  <si>
    <t>065C  :763871:00:------:--</t>
  </si>
  <si>
    <t>21:0975:002889</t>
  </si>
  <si>
    <t>21:0111:000815</t>
  </si>
  <si>
    <t>21:0111:000815:0001:0001:00</t>
  </si>
  <si>
    <t>065C  :763872:00:------:--</t>
  </si>
  <si>
    <t>21:0975:002890</t>
  </si>
  <si>
    <t>21:0111:000816</t>
  </si>
  <si>
    <t>21:0111:000816:0001:0001:00</t>
  </si>
  <si>
    <t>065C  :763873:00:------:--</t>
  </si>
  <si>
    <t>21:0975:002891</t>
  </si>
  <si>
    <t>21:0111:000817</t>
  </si>
  <si>
    <t>21:0111:000817:0001:0001:00</t>
  </si>
  <si>
    <t>065C  :763874:00:------:--</t>
  </si>
  <si>
    <t>21:0975:002892</t>
  </si>
  <si>
    <t>21:0111:000818</t>
  </si>
  <si>
    <t>21:0111:000818:0001:0001:00</t>
  </si>
  <si>
    <t>065C  :763875:00:------:--</t>
  </si>
  <si>
    <t>21:0975:002893</t>
  </si>
  <si>
    <t>21:0111:000819</t>
  </si>
  <si>
    <t>21:0111:000819:0001:0001:00</t>
  </si>
  <si>
    <t>065C  :763876:00:------:--</t>
  </si>
  <si>
    <t>21:0975:002894</t>
  </si>
  <si>
    <t>21:0111:000820</t>
  </si>
  <si>
    <t>21:0111:000820:0001:0001:00</t>
  </si>
  <si>
    <t>48.36</t>
  </si>
  <si>
    <t>065C  :763877:00:------:--</t>
  </si>
  <si>
    <t>21:0975:002895</t>
  </si>
  <si>
    <t>21:0111:000821</t>
  </si>
  <si>
    <t>21:0111:000821:0001:0001:00</t>
  </si>
  <si>
    <t>14.59</t>
  </si>
  <si>
    <t>065C  :763878:00:------:--</t>
  </si>
  <si>
    <t>21:0975:002896</t>
  </si>
  <si>
    <t>21:0111:000822</t>
  </si>
  <si>
    <t>21:0111:000822:0001:0001:00</t>
  </si>
  <si>
    <t>19.04</t>
  </si>
  <si>
    <t>065C  :763879:00:------:--</t>
  </si>
  <si>
    <t>21:0975:002897</t>
  </si>
  <si>
    <t>21:0111:000823</t>
  </si>
  <si>
    <t>21:0111:000823:0001:0001:00</t>
  </si>
  <si>
    <t>065C  :763880:00:------:--</t>
  </si>
  <si>
    <t>21:0975:002898</t>
  </si>
  <si>
    <t>21:0111:000824</t>
  </si>
  <si>
    <t>21:0111:000824:0001:0001:00</t>
  </si>
  <si>
    <t>065C  :763881:80:763889:00</t>
  </si>
  <si>
    <t>21:0975:002899</t>
  </si>
  <si>
    <t>21:0111:000831</t>
  </si>
  <si>
    <t>21:0111:000831:0001:0001:02</t>
  </si>
  <si>
    <t>4.46</t>
  </si>
  <si>
    <t>065C  :763882:00:------:--</t>
  </si>
  <si>
    <t>21:0975:002900</t>
  </si>
  <si>
    <t>21:0111:000825</t>
  </si>
  <si>
    <t>21:0111:000825:0001:0001:00</t>
  </si>
  <si>
    <t>065C  :763883:10:------:--</t>
  </si>
  <si>
    <t>21:0975:002901</t>
  </si>
  <si>
    <t>21:0111:000826</t>
  </si>
  <si>
    <t>21:0111:000826:0001:0001:00</t>
  </si>
  <si>
    <t>065C  :763884:20:763883:10</t>
  </si>
  <si>
    <t>21:0975:002902</t>
  </si>
  <si>
    <t>21:0111:000826:0002:0001:00</t>
  </si>
  <si>
    <t>065C  :763885:00:------:--</t>
  </si>
  <si>
    <t>21:0975:002903</t>
  </si>
  <si>
    <t>21:0111:000827</t>
  </si>
  <si>
    <t>21:0111:000827:0001:0001:00</t>
  </si>
  <si>
    <t>065C  :763886:00:------:--</t>
  </si>
  <si>
    <t>21:0975:002904</t>
  </si>
  <si>
    <t>21:0111:000828</t>
  </si>
  <si>
    <t>21:0111:000828:0001:0001:00</t>
  </si>
  <si>
    <t>28.03</t>
  </si>
  <si>
    <t>065C  :763887:00:------:--</t>
  </si>
  <si>
    <t>21:0975:002905</t>
  </si>
  <si>
    <t>21:0111:000829</t>
  </si>
  <si>
    <t>21:0111:000829:0001:0001:00</t>
  </si>
  <si>
    <t>065C  :763888:00:------:--</t>
  </si>
  <si>
    <t>21:0975:002906</t>
  </si>
  <si>
    <t>21:0111:000830</t>
  </si>
  <si>
    <t>21:0111:000830:0001:0001:00</t>
  </si>
  <si>
    <t>52.32</t>
  </si>
  <si>
    <t>065C  :763889:00:------:--</t>
  </si>
  <si>
    <t>21:0975:002907</t>
  </si>
  <si>
    <t>21:0111:000831:0001:0001:01</t>
  </si>
  <si>
    <t>065C  :763890:00:------:--</t>
  </si>
  <si>
    <t>21:0975:002908</t>
  </si>
  <si>
    <t>21:0111:000832</t>
  </si>
  <si>
    <t>21:0111:000832:0001:0001:00</t>
  </si>
  <si>
    <t>14.43</t>
  </si>
  <si>
    <t>065C  :763891:00:------:--</t>
  </si>
  <si>
    <t>21:0975:002909</t>
  </si>
  <si>
    <t>21:0111:000833</t>
  </si>
  <si>
    <t>21:0111:000833:0001:0001:00</t>
  </si>
  <si>
    <t>45.72</t>
  </si>
  <si>
    <t>065C  :763892:00:------:--</t>
  </si>
  <si>
    <t>21:0975:002910</t>
  </si>
  <si>
    <t>21:0111:000834</t>
  </si>
  <si>
    <t>21:0111:000834:0001:0001:00</t>
  </si>
  <si>
    <t>065C  :763893:00:------:--</t>
  </si>
  <si>
    <t>21:0975:002911</t>
  </si>
  <si>
    <t>21:0111:000835</t>
  </si>
  <si>
    <t>21:0111:000835:0001:0001:00</t>
  </si>
  <si>
    <t>065C  :763894:00:------:--</t>
  </si>
  <si>
    <t>21:0975:002912</t>
  </si>
  <si>
    <t>21:0111:000836</t>
  </si>
  <si>
    <t>21:0111:000836:0001:0001:00</t>
  </si>
  <si>
    <t>065C  :763895:00:------:--</t>
  </si>
  <si>
    <t>21:0975:002913</t>
  </si>
  <si>
    <t>21:0111:000837</t>
  </si>
  <si>
    <t>21:0111:000837:0001:0001:00</t>
  </si>
  <si>
    <t>065C  :763896:00:------:--</t>
  </si>
  <si>
    <t>21:0975:002914</t>
  </si>
  <si>
    <t>21:0111:000838</t>
  </si>
  <si>
    <t>21:0111:000838:0001:0001:00</t>
  </si>
  <si>
    <t>065C  :763897:00:------:--</t>
  </si>
  <si>
    <t>21:0975:002915</t>
  </si>
  <si>
    <t>21:0111:000839</t>
  </si>
  <si>
    <t>21:0111:000839:0001:0001:00</t>
  </si>
  <si>
    <t>065C  :763898:90:------:--</t>
  </si>
  <si>
    <t>21:0975:002916</t>
  </si>
  <si>
    <t>065C  :763899:00:------:--</t>
  </si>
  <si>
    <t>21:0975:002917</t>
  </si>
  <si>
    <t>21:0111:000840</t>
  </si>
  <si>
    <t>21:0111:000840:0001:0001:00</t>
  </si>
  <si>
    <t>065C  :763900:00:------:--</t>
  </si>
  <si>
    <t>21:0975:002918</t>
  </si>
  <si>
    <t>21:0111:000841</t>
  </si>
  <si>
    <t>21:0111:000841:0001:0001:00</t>
  </si>
  <si>
    <t>065C  :763901:80:763918:00</t>
  </si>
  <si>
    <t>21:0975:002919</t>
  </si>
  <si>
    <t>21:0111:000856</t>
  </si>
  <si>
    <t>21:0111:000856:0001:0001:02</t>
  </si>
  <si>
    <t>4.67</t>
  </si>
  <si>
    <t>065C  :763902:00:------:--</t>
  </si>
  <si>
    <t>21:0975:002920</t>
  </si>
  <si>
    <t>21:0111:000842</t>
  </si>
  <si>
    <t>21:0111:000842:0001:0001:00</t>
  </si>
  <si>
    <t>065C  :763903:10:------:--</t>
  </si>
  <si>
    <t>21:0975:002921</t>
  </si>
  <si>
    <t>21:0111:000843</t>
  </si>
  <si>
    <t>21:0111:000843:0001:0001:00</t>
  </si>
  <si>
    <t>065C  :763904:20:763903:10</t>
  </si>
  <si>
    <t>21:0975:002922</t>
  </si>
  <si>
    <t>21:0111:000843:0002:0001:00</t>
  </si>
  <si>
    <t>065C  :763905:00:------:--</t>
  </si>
  <si>
    <t>21:0975:002923</t>
  </si>
  <si>
    <t>21:0111:000844</t>
  </si>
  <si>
    <t>21:0111:000844:0001:0001:00</t>
  </si>
  <si>
    <t>065C  :763906:00:------:--</t>
  </si>
  <si>
    <t>21:0975:002924</t>
  </si>
  <si>
    <t>21:0111:000845</t>
  </si>
  <si>
    <t>21:0111:000845:0001:0001:00</t>
  </si>
  <si>
    <t>065C  :763907:00:------:--</t>
  </si>
  <si>
    <t>21:0975:002925</t>
  </si>
  <si>
    <t>21:0111:000846</t>
  </si>
  <si>
    <t>21:0111:000846:0001:0001:00</t>
  </si>
  <si>
    <t>065C  :763908:00:------:--</t>
  </si>
  <si>
    <t>21:0975:002926</t>
  </si>
  <si>
    <t>21:0111:000847</t>
  </si>
  <si>
    <t>21:0111:000847:0001:0001:00</t>
  </si>
  <si>
    <t>065C  :763909:90:------:--</t>
  </si>
  <si>
    <t>21:0975:002927</t>
  </si>
  <si>
    <t>065C  :763910:00:------:--</t>
  </si>
  <si>
    <t>21:0975:002928</t>
  </si>
  <si>
    <t>21:0111:000848</t>
  </si>
  <si>
    <t>21:0111:000848:0001:0001:00</t>
  </si>
  <si>
    <t>065C  :763911:00:------:--</t>
  </si>
  <si>
    <t>21:0975:002929</t>
  </si>
  <si>
    <t>21:0111:000849</t>
  </si>
  <si>
    <t>21:0111:000849:0001:0001:00</t>
  </si>
  <si>
    <t>065C  :763912:00:------:--</t>
  </si>
  <si>
    <t>21:0975:002930</t>
  </si>
  <si>
    <t>21:0111:000850</t>
  </si>
  <si>
    <t>21:0111:000850:0001:0001:00</t>
  </si>
  <si>
    <t>16.11</t>
  </si>
  <si>
    <t>065C  :763913:00:------:--</t>
  </si>
  <si>
    <t>21:0975:002931</t>
  </si>
  <si>
    <t>21:0111:000851</t>
  </si>
  <si>
    <t>21:0111:000851:0001:0001:00</t>
  </si>
  <si>
    <t>065C  :763914:00:------:--</t>
  </si>
  <si>
    <t>21:0975:002932</t>
  </si>
  <si>
    <t>21:0111:000852</t>
  </si>
  <si>
    <t>21:0111:000852:0001:0001:00</t>
  </si>
  <si>
    <t>52.5</t>
  </si>
  <si>
    <t>065C  :763915:00:------:--</t>
  </si>
  <si>
    <t>21:0975:002933</t>
  </si>
  <si>
    <t>21:0111:000853</t>
  </si>
  <si>
    <t>21:0111:000853:0001:0001:00</t>
  </si>
  <si>
    <t>81.5</t>
  </si>
  <si>
    <t>065C  :763916:00:------:--</t>
  </si>
  <si>
    <t>21:0975:002934</t>
  </si>
  <si>
    <t>21:0111:000854</t>
  </si>
  <si>
    <t>21:0111:000854:0001:0001:00</t>
  </si>
  <si>
    <t>065C  :763917:00:------:--</t>
  </si>
  <si>
    <t>21:0975:002935</t>
  </si>
  <si>
    <t>21:0111:000855</t>
  </si>
  <si>
    <t>21:0111:000855:0001:0001:00</t>
  </si>
  <si>
    <t>065C  :763918:00:------:--</t>
  </si>
  <si>
    <t>21:0975:002936</t>
  </si>
  <si>
    <t>21:0111:000856:0001:0001:01</t>
  </si>
  <si>
    <t>065C  :763919:00:------:--</t>
  </si>
  <si>
    <t>21:0975:002937</t>
  </si>
  <si>
    <t>21:0111:000857</t>
  </si>
  <si>
    <t>21:0111:000857:0001:0001:00</t>
  </si>
  <si>
    <t>065C  :763920:00:------:--</t>
  </si>
  <si>
    <t>21:0975:002938</t>
  </si>
  <si>
    <t>21:0111:000858</t>
  </si>
  <si>
    <t>21:0111:000858:0001:0001:00</t>
  </si>
  <si>
    <t>065C  :763921:80:763929:00</t>
  </si>
  <si>
    <t>21:0975:002939</t>
  </si>
  <si>
    <t>21:0111:000865</t>
  </si>
  <si>
    <t>21:0111:000865:0001:0001:02</t>
  </si>
  <si>
    <t>9.07</t>
  </si>
  <si>
    <t>065C  :763922:00:------:--</t>
  </si>
  <si>
    <t>21:0975:002940</t>
  </si>
  <si>
    <t>21:0111:000859</t>
  </si>
  <si>
    <t>21:0111:000859:0001:0001:00</t>
  </si>
  <si>
    <t>42.09</t>
  </si>
  <si>
    <t>065C  :763923:00:------:--</t>
  </si>
  <si>
    <t>21:0975:002941</t>
  </si>
  <si>
    <t>21:0111:000860</t>
  </si>
  <si>
    <t>21:0111:000860:0001:0001:00</t>
  </si>
  <si>
    <t>28.97</t>
  </si>
  <si>
    <t>065C  :763924:00:------:--</t>
  </si>
  <si>
    <t>21:0975:002942</t>
  </si>
  <si>
    <t>21:0111:000861</t>
  </si>
  <si>
    <t>21:0111:000861:0001:0001:00</t>
  </si>
  <si>
    <t>065C  :763925:00:------:--</t>
  </si>
  <si>
    <t>21:0975:002943</t>
  </si>
  <si>
    <t>21:0111:000862</t>
  </si>
  <si>
    <t>21:0111:000862:0001:0001:00</t>
  </si>
  <si>
    <t>21.03</t>
  </si>
  <si>
    <t>065C  :763926:10:------:--</t>
  </si>
  <si>
    <t>21:0975:002944</t>
  </si>
  <si>
    <t>21:0111:000863</t>
  </si>
  <si>
    <t>21:0111:000863:0001:0001:00</t>
  </si>
  <si>
    <t>20.54</t>
  </si>
  <si>
    <t>065C  :763927:20:763926:10</t>
  </si>
  <si>
    <t>21:0975:002945</t>
  </si>
  <si>
    <t>21:0111:000863:0002:0001:00</t>
  </si>
  <si>
    <t>19.96</t>
  </si>
  <si>
    <t>065C  :763928:00:------:--</t>
  </si>
  <si>
    <t>21:0975:002946</t>
  </si>
  <si>
    <t>21:0111:000864</t>
  </si>
  <si>
    <t>21:0111:000864:0001:0001:00</t>
  </si>
  <si>
    <t>29.64</t>
  </si>
  <si>
    <t>065C  :763929:00:------:--</t>
  </si>
  <si>
    <t>21:0975:002947</t>
  </si>
  <si>
    <t>21:0111:000865:0001:0001:01</t>
  </si>
  <si>
    <t>065C  :763930:00:------:--</t>
  </si>
  <si>
    <t>21:0975:002948</t>
  </si>
  <si>
    <t>21:0111:000866</t>
  </si>
  <si>
    <t>21:0111:000866:0001:0001:00</t>
  </si>
  <si>
    <t>34.31</t>
  </si>
  <si>
    <t>065C  :763931:90:------:--</t>
  </si>
  <si>
    <t>21:0975:002949</t>
  </si>
  <si>
    <t>22.34</t>
  </si>
  <si>
    <t>065C  :763932:00:------:--</t>
  </si>
  <si>
    <t>21:0975:002950</t>
  </si>
  <si>
    <t>21:0111:000867</t>
  </si>
  <si>
    <t>21:0111:000867:0001:0001:00</t>
  </si>
  <si>
    <t>37.56</t>
  </si>
  <si>
    <t>065C  :763933:00:------:--</t>
  </si>
  <si>
    <t>21:0975:002951</t>
  </si>
  <si>
    <t>21:0111:000868</t>
  </si>
  <si>
    <t>21:0111:000868:0001:0001:00</t>
  </si>
  <si>
    <t>065C  :763934:00:------:--</t>
  </si>
  <si>
    <t>21:0975:002952</t>
  </si>
  <si>
    <t>21:0111:000869</t>
  </si>
  <si>
    <t>21:0111:000869:0001:0001:00</t>
  </si>
  <si>
    <t>065C  :763935:00:------:--</t>
  </si>
  <si>
    <t>21:0975:002953</t>
  </si>
  <si>
    <t>21:0111:000870</t>
  </si>
  <si>
    <t>21:0111:000870:0001:0001:00</t>
  </si>
  <si>
    <t>065C  :763936:00:------:--</t>
  </si>
  <si>
    <t>21:0975:002954</t>
  </si>
  <si>
    <t>21:0111:000871</t>
  </si>
  <si>
    <t>21:0111:000871:0001:0001:00</t>
  </si>
  <si>
    <t>065C  :763937:00:------:--</t>
  </si>
  <si>
    <t>21:0975:002955</t>
  </si>
  <si>
    <t>21:0111:000872</t>
  </si>
  <si>
    <t>21:0111:000872:0001:0001:00</t>
  </si>
  <si>
    <t>065C  :763938:00:------:--</t>
  </si>
  <si>
    <t>21:0975:002956</t>
  </si>
  <si>
    <t>21:0111:000873</t>
  </si>
  <si>
    <t>21:0111:000873:0001:0001:00</t>
  </si>
  <si>
    <t>065C  :763939:00:------:--</t>
  </si>
  <si>
    <t>21:0975:002957</t>
  </si>
  <si>
    <t>21:0111:000874</t>
  </si>
  <si>
    <t>21:0111:000874:0001:0001:00</t>
  </si>
  <si>
    <t>065C  :763940:00:------:--</t>
  </si>
  <si>
    <t>21:0975:002958</t>
  </si>
  <si>
    <t>21:0111:000875</t>
  </si>
  <si>
    <t>21:0111:000875:0001:0001:00</t>
  </si>
  <si>
    <t>065C  :763941:80:763947:00</t>
  </si>
  <si>
    <t>21:0975:002959</t>
  </si>
  <si>
    <t>21:0111:000880</t>
  </si>
  <si>
    <t>21:0111:000880:0001:0001:02</t>
  </si>
  <si>
    <t>6.81</t>
  </si>
  <si>
    <t>065C  :763942:10:------:--</t>
  </si>
  <si>
    <t>21:0975:002960</t>
  </si>
  <si>
    <t>21:0111:000876</t>
  </si>
  <si>
    <t>21:0111:000876:0001:0001:00</t>
  </si>
  <si>
    <t>065C  :763943:20:763942:10</t>
  </si>
  <si>
    <t>21:0975:002961</t>
  </si>
  <si>
    <t>21:0111:000876:0002:0001:00</t>
  </si>
  <si>
    <t>065C  :763944:00:------:--</t>
  </si>
  <si>
    <t>21:0975:002962</t>
  </si>
  <si>
    <t>21:0111:000877</t>
  </si>
  <si>
    <t>21:0111:000877:0001:0001:00</t>
  </si>
  <si>
    <t>065C  :763945:00:------:--</t>
  </si>
  <si>
    <t>21:0975:002963</t>
  </si>
  <si>
    <t>21:0111:000878</t>
  </si>
  <si>
    <t>21:0111:000878:0001:0001:00</t>
  </si>
  <si>
    <t>065C  :763946:00:------:--</t>
  </si>
  <si>
    <t>21:0975:002964</t>
  </si>
  <si>
    <t>21:0111:000879</t>
  </si>
  <si>
    <t>21:0111:000879:0001:0001:00</t>
  </si>
  <si>
    <t>065C  :763947:00:------:--</t>
  </si>
  <si>
    <t>21:0975:002965</t>
  </si>
  <si>
    <t>21:0111:000880:0001:0001:01</t>
  </si>
  <si>
    <t>065C  :763948:00:------:--</t>
  </si>
  <si>
    <t>21:0975:002966</t>
  </si>
  <si>
    <t>21:0111:000881</t>
  </si>
  <si>
    <t>21:0111:000881:0001:0001:00</t>
  </si>
  <si>
    <t>065C  :763949:00:------:--</t>
  </si>
  <si>
    <t>21:0975:002967</t>
  </si>
  <si>
    <t>21:0111:000882</t>
  </si>
  <si>
    <t>21:0111:000882:0001:0001:00</t>
  </si>
  <si>
    <t>44.4</t>
  </si>
  <si>
    <t>065C  :763950:00:------:--</t>
  </si>
  <si>
    <t>21:0975:002968</t>
  </si>
  <si>
    <t>21:0111:000883</t>
  </si>
  <si>
    <t>21:0111:000883:0001:0001:00</t>
  </si>
  <si>
    <t>14.54</t>
  </si>
  <si>
    <t>065C  :763951:00:------:--</t>
  </si>
  <si>
    <t>21:0975:002969</t>
  </si>
  <si>
    <t>21:0111:000884</t>
  </si>
  <si>
    <t>21:0111:000884:0001:0001:00</t>
  </si>
  <si>
    <t>065C  :763952:00:------:--</t>
  </si>
  <si>
    <t>21:0975:002970</t>
  </si>
  <si>
    <t>21:0111:000885</t>
  </si>
  <si>
    <t>21:0111:000885:0001:0001:00</t>
  </si>
  <si>
    <t>065C  :763953:00:------:--</t>
  </si>
  <si>
    <t>21:0975:002971</t>
  </si>
  <si>
    <t>21:0111:000886</t>
  </si>
  <si>
    <t>21:0111:000886:0001:0001:00</t>
  </si>
  <si>
    <t>35.42</t>
  </si>
  <si>
    <t>065C  :763954:00:------:--</t>
  </si>
  <si>
    <t>21:0975:002972</t>
  </si>
  <si>
    <t>21:0111:000887</t>
  </si>
  <si>
    <t>21:0111:000887:0001:0001:00</t>
  </si>
  <si>
    <t>065C  :763955:00:------:--</t>
  </si>
  <si>
    <t>21:0975:002973</t>
  </si>
  <si>
    <t>21:0111:000888</t>
  </si>
  <si>
    <t>21:0111:000888:0001:0001:00</t>
  </si>
  <si>
    <t>14.99</t>
  </si>
  <si>
    <t>065C  :763956:00:------:--</t>
  </si>
  <si>
    <t>21:0975:002974</t>
  </si>
  <si>
    <t>21:0111:000889</t>
  </si>
  <si>
    <t>21:0111:000889:0001:0001:00</t>
  </si>
  <si>
    <t>065C  :763957:00:------:--</t>
  </si>
  <si>
    <t>21:0975:002975</t>
  </si>
  <si>
    <t>21:0111:000890</t>
  </si>
  <si>
    <t>21:0111:000890:0001:0001:00</t>
  </si>
  <si>
    <t>18.61</t>
  </si>
  <si>
    <t>065C  :763958:90:------:--</t>
  </si>
  <si>
    <t>21:0975:002976</t>
  </si>
  <si>
    <t>065C  :763959:00:------:--</t>
  </si>
  <si>
    <t>21:0975:002977</t>
  </si>
  <si>
    <t>21:0111:000891</t>
  </si>
  <si>
    <t>21:0111:000891:0001:0001:00</t>
  </si>
  <si>
    <t>065C  :763960:00:------:--</t>
  </si>
  <si>
    <t>21:0975:002978</t>
  </si>
  <si>
    <t>21:0111:000892</t>
  </si>
  <si>
    <t>21:0111:000892:0001:0001:00</t>
  </si>
  <si>
    <t>065C  :763961:80:763963:00</t>
  </si>
  <si>
    <t>21:0975:002979</t>
  </si>
  <si>
    <t>21:0111:000894</t>
  </si>
  <si>
    <t>21:0111:000894:0001:0001:02</t>
  </si>
  <si>
    <t>5.54</t>
  </si>
  <si>
    <t>065C  :763962:00:------:--</t>
  </si>
  <si>
    <t>21:0975:002980</t>
  </si>
  <si>
    <t>21:0111:000893</t>
  </si>
  <si>
    <t>21:0111:000893:0001:0001:00</t>
  </si>
  <si>
    <t>065C  :763963:00:------:--</t>
  </si>
  <si>
    <t>21:0975:002981</t>
  </si>
  <si>
    <t>21:0111:000894:0001:0001:01</t>
  </si>
  <si>
    <t>065C  :763964:90:------:--</t>
  </si>
  <si>
    <t>21:0975:002982</t>
  </si>
  <si>
    <t>054L  :761002:00:------:--</t>
  </si>
  <si>
    <t>21:0976:000001</t>
  </si>
  <si>
    <t>21:0104:000001</t>
  </si>
  <si>
    <t>21:0104:000001:0001:0001:00</t>
  </si>
  <si>
    <t>054L  :761006:91:------:--</t>
  </si>
  <si>
    <t>21:0976:000002</t>
  </si>
  <si>
    <t>11.31</t>
  </si>
  <si>
    <t>054L  :761204:00:------:--</t>
  </si>
  <si>
    <t>21:0976:000003</t>
  </si>
  <si>
    <t>21:0104:000172</t>
  </si>
  <si>
    <t>21:0104:000172:0001:0001:00</t>
  </si>
  <si>
    <t>054L  :763169:00:------:--</t>
  </si>
  <si>
    <t>21:0976:000004</t>
  </si>
  <si>
    <t>21:0104:000426</t>
  </si>
  <si>
    <t>21:0104:000426:0001:0001:00</t>
  </si>
  <si>
    <t>054L  :763170:00:------:--</t>
  </si>
  <si>
    <t>21:0976:000005</t>
  </si>
  <si>
    <t>21:0104:000427</t>
  </si>
  <si>
    <t>21:0104:000427:0001:0001:00</t>
  </si>
  <si>
    <t>054L  :763171:00:------:--</t>
  </si>
  <si>
    <t>21:0976:000006</t>
  </si>
  <si>
    <t>21:0104:000428</t>
  </si>
  <si>
    <t>21:0104:000428:0001:0001:00</t>
  </si>
  <si>
    <t>054L  :763193:00:------:--</t>
  </si>
  <si>
    <t>21:0976:000007</t>
  </si>
  <si>
    <t>21:0104:000446</t>
  </si>
  <si>
    <t>21:0104:000446:0001:0001:00</t>
  </si>
  <si>
    <t>054L  :763194:00:------:--</t>
  </si>
  <si>
    <t>21:0976:000008</t>
  </si>
  <si>
    <t>21:0104:000447</t>
  </si>
  <si>
    <t>21:0104:000447:0001:0001:00</t>
  </si>
  <si>
    <t>054L  :763207:00:------:--</t>
  </si>
  <si>
    <t>21:0976:000009</t>
  </si>
  <si>
    <t>21:0104:000458</t>
  </si>
  <si>
    <t>21:0104:000458:0001:0001:00</t>
  </si>
  <si>
    <t>24.94</t>
  </si>
  <si>
    <t>054M  :761478:00:------:--</t>
  </si>
  <si>
    <t>21:0976:000010</t>
  </si>
  <si>
    <t>21:0105:000406</t>
  </si>
  <si>
    <t>21:0105:000406:0001:0001:00</t>
  </si>
  <si>
    <t>054M  :763003:91:------:--</t>
  </si>
  <si>
    <t>21:0976:000011</t>
  </si>
  <si>
    <t>054M  :763004:00:------:--</t>
  </si>
  <si>
    <t>21:0976:000012</t>
  </si>
  <si>
    <t>21:0105:000427</t>
  </si>
  <si>
    <t>21:0105:000427:0001:0001:00</t>
  </si>
  <si>
    <t>054M  :763005:10:------:--</t>
  </si>
  <si>
    <t>21:0976:000013</t>
  </si>
  <si>
    <t>21:0105:000428</t>
  </si>
  <si>
    <t>21:0105:000428:0001:0001:00</t>
  </si>
  <si>
    <t>34.06</t>
  </si>
  <si>
    <t>054M  :763006:20:763005:10</t>
  </si>
  <si>
    <t>21:0976:000014</t>
  </si>
  <si>
    <t>21:0105:000428:0002:0001:00</t>
  </si>
  <si>
    <t>054M  :763007:00:------:--</t>
  </si>
  <si>
    <t>21:0976:000015</t>
  </si>
  <si>
    <t>21:0105:000429</t>
  </si>
  <si>
    <t>21:0105:000429:0001:0001:00</t>
  </si>
  <si>
    <t>054M  :763043:00:------:--</t>
  </si>
  <si>
    <t>21:0976:000016</t>
  </si>
  <si>
    <t>21:0105:000461</t>
  </si>
  <si>
    <t>21:0105:000461:0001:0001:00</t>
  </si>
  <si>
    <t>064I  :761002:00:------:--</t>
  </si>
  <si>
    <t>21:0976:000017</t>
  </si>
  <si>
    <t>21:0104:000459</t>
  </si>
  <si>
    <t>21:0104:000459:0001:0001:00</t>
  </si>
  <si>
    <t>15.46</t>
  </si>
  <si>
    <t>064I  :761003:00:------:--</t>
  </si>
  <si>
    <t>21:0976:000018</t>
  </si>
  <si>
    <t>21:0104:000460</t>
  </si>
  <si>
    <t>21:0104:000460:0001:0001:00</t>
  </si>
  <si>
    <t>064I  :761004:00:------:--</t>
  </si>
  <si>
    <t>21:0976:000019</t>
  </si>
  <si>
    <t>21:0104:000461</t>
  </si>
  <si>
    <t>21:0104:000461:0001:0001:00</t>
  </si>
  <si>
    <t>14.62</t>
  </si>
  <si>
    <t>064I  :761005:00:------:--</t>
  </si>
  <si>
    <t>21:0976:000020</t>
  </si>
  <si>
    <t>21:0104:000462</t>
  </si>
  <si>
    <t>21:0104:000462:0001:0001:00</t>
  </si>
  <si>
    <t>064I  :761006:00:------:--</t>
  </si>
  <si>
    <t>21:0976:000021</t>
  </si>
  <si>
    <t>21:0104:000463</t>
  </si>
  <si>
    <t>21:0104:000463:0001:0001:00</t>
  </si>
  <si>
    <t>064I  :761007:00:------:--</t>
  </si>
  <si>
    <t>21:0976:000022</t>
  </si>
  <si>
    <t>21:0104:000464</t>
  </si>
  <si>
    <t>21:0104:000464:0001:0001:00</t>
  </si>
  <si>
    <t>22.75</t>
  </si>
  <si>
    <t>064I  :761008:00:------:--</t>
  </si>
  <si>
    <t>21:0976:000023</t>
  </si>
  <si>
    <t>21:0104:000465</t>
  </si>
  <si>
    <t>21:0104:000465:0001:0001:00</t>
  </si>
  <si>
    <t>064I  :761009:00:------:--</t>
  </si>
  <si>
    <t>21:0976:000024</t>
  </si>
  <si>
    <t>21:0104:000466</t>
  </si>
  <si>
    <t>21:0104:000466:0001:0001:00</t>
  </si>
  <si>
    <t>064I  :761010:00:------:--</t>
  </si>
  <si>
    <t>21:0976:000025</t>
  </si>
  <si>
    <t>21:0104:000467</t>
  </si>
  <si>
    <t>21:0104:000467:0001:0001:00</t>
  </si>
  <si>
    <t>064I  :761011:10:------:--</t>
  </si>
  <si>
    <t>21:0976:000026</t>
  </si>
  <si>
    <t>21:0104:000468</t>
  </si>
  <si>
    <t>21:0104:000468:0001:0001:00</t>
  </si>
  <si>
    <t>064I  :761012:20:761011:10</t>
  </si>
  <si>
    <t>21:0976:000027</t>
  </si>
  <si>
    <t>21:0104:000468:0002:0001:00</t>
  </si>
  <si>
    <t>12.61</t>
  </si>
  <si>
    <t>064I  :761013:00:------:--</t>
  </si>
  <si>
    <t>21:0976:000028</t>
  </si>
  <si>
    <t>21:0104:000469</t>
  </si>
  <si>
    <t>21:0104:000469:0001:0001:00</t>
  </si>
  <si>
    <t>064I  :761014:00:------:--</t>
  </si>
  <si>
    <t>21:0976:000029</t>
  </si>
  <si>
    <t>21:0104:000470</t>
  </si>
  <si>
    <t>21:0104:000470:0001:0001:00</t>
  </si>
  <si>
    <t>064I  :761015:00:------:--</t>
  </si>
  <si>
    <t>21:0976:000030</t>
  </si>
  <si>
    <t>21:0104:000471</t>
  </si>
  <si>
    <t>21:0104:000471:0001:0001:00</t>
  </si>
  <si>
    <t>064I  :761016:00:------:--</t>
  </si>
  <si>
    <t>21:0976:000031</t>
  </si>
  <si>
    <t>21:0104:000472</t>
  </si>
  <si>
    <t>21:0104:000472:0001:0001:00</t>
  </si>
  <si>
    <t>064I  :761017:00:------:--</t>
  </si>
  <si>
    <t>21:0976:000032</t>
  </si>
  <si>
    <t>21:0104:000473</t>
  </si>
  <si>
    <t>21:0104:000473:0001:0001:00</t>
  </si>
  <si>
    <t>064I  :761018:93:------:--</t>
  </si>
  <si>
    <t>21:0976:000033</t>
  </si>
  <si>
    <t>6900</t>
  </si>
  <si>
    <t>11.77</t>
  </si>
  <si>
    <t>064I  :761019:00:------:--</t>
  </si>
  <si>
    <t>21:0976:000034</t>
  </si>
  <si>
    <t>21:0104:000474</t>
  </si>
  <si>
    <t>21:0104:000474:0001:0001:00</t>
  </si>
  <si>
    <t>064I  :761020:00:------:--</t>
  </si>
  <si>
    <t>21:0976:000035</t>
  </si>
  <si>
    <t>21:0104:000475</t>
  </si>
  <si>
    <t>21:0104:000475:0001:0001:00</t>
  </si>
  <si>
    <t>064I  :761041:80:761048:00</t>
  </si>
  <si>
    <t>21:0976:000036</t>
  </si>
  <si>
    <t>21:0104:000498</t>
  </si>
  <si>
    <t>21:0104:000498:0001:0001:02</t>
  </si>
  <si>
    <t>064I  :761048:00:------:--</t>
  </si>
  <si>
    <t>21:0976:000037</t>
  </si>
  <si>
    <t>21:0104:000498:0001:0001:00</t>
  </si>
  <si>
    <t>064I  :761049:00:------:--</t>
  </si>
  <si>
    <t>21:0976:000038</t>
  </si>
  <si>
    <t>21:0104:000499</t>
  </si>
  <si>
    <t>21:0104:000499:0001:0001:00</t>
  </si>
  <si>
    <t>24.47</t>
  </si>
  <si>
    <t>064I  :761050:00:------:--</t>
  </si>
  <si>
    <t>21:0976:000039</t>
  </si>
  <si>
    <t>21:0104:000500</t>
  </si>
  <si>
    <t>21:0104:000500:0001:0001:00</t>
  </si>
  <si>
    <t>064I  :761051:00:------:--</t>
  </si>
  <si>
    <t>21:0976:000040</t>
  </si>
  <si>
    <t>21:0104:000501</t>
  </si>
  <si>
    <t>21:0104:000501:0001:0001:00</t>
  </si>
  <si>
    <t>3900</t>
  </si>
  <si>
    <t>064I  :761052:00:------:--</t>
  </si>
  <si>
    <t>21:0976:000041</t>
  </si>
  <si>
    <t>21:0104:000502</t>
  </si>
  <si>
    <t>21:0104:000502:0001:0001:00</t>
  </si>
  <si>
    <t>064I  :761053:00:------:--</t>
  </si>
  <si>
    <t>21:0976:000042</t>
  </si>
  <si>
    <t>21:0104:000503</t>
  </si>
  <si>
    <t>21:0104:000503:0001:0001:00</t>
  </si>
  <si>
    <t>064I  :761054:00:------:--</t>
  </si>
  <si>
    <t>21:0976:000043</t>
  </si>
  <si>
    <t>21:0104:000504</t>
  </si>
  <si>
    <t>21:0104:000504:0001:0001:00</t>
  </si>
  <si>
    <t>064I  :761055:00:------:--</t>
  </si>
  <si>
    <t>21:0976:000044</t>
  </si>
  <si>
    <t>21:0104:000505</t>
  </si>
  <si>
    <t>21:0104:000505:0001:0001:00</t>
  </si>
  <si>
    <t>064I  :761056:00:------:--</t>
  </si>
  <si>
    <t>21:0976:000045</t>
  </si>
  <si>
    <t>21:0104:000506</t>
  </si>
  <si>
    <t>21:0104:000506:0001:0001:00</t>
  </si>
  <si>
    <t>14.92</t>
  </si>
  <si>
    <t>064I  :761057:00:------:--</t>
  </si>
  <si>
    <t>21:0976:000046</t>
  </si>
  <si>
    <t>21:0104:000507</t>
  </si>
  <si>
    <t>21:0104:000507:0001:0001:00</t>
  </si>
  <si>
    <t>064I  :761058:00:------:--</t>
  </si>
  <si>
    <t>21:0976:000047</t>
  </si>
  <si>
    <t>21:0104:000508</t>
  </si>
  <si>
    <t>21:0104:000508:0001:0001:00</t>
  </si>
  <si>
    <t>064I  :761060:00:------:--</t>
  </si>
  <si>
    <t>21:0976:000048</t>
  </si>
  <si>
    <t>21:0104:000509</t>
  </si>
  <si>
    <t>21:0104:000509:0001:0001:00</t>
  </si>
  <si>
    <t>064I  :761062:00:------:--</t>
  </si>
  <si>
    <t>21:0976:000049</t>
  </si>
  <si>
    <t>21:0104:000510</t>
  </si>
  <si>
    <t>21:0104:000510:0001:0001:00</t>
  </si>
  <si>
    <t>064I  :763001:80:763002:00</t>
  </si>
  <si>
    <t>21:0976:000050</t>
  </si>
  <si>
    <t>21:0104:000678</t>
  </si>
  <si>
    <t>21:0104:000678:0001:0001:02</t>
  </si>
  <si>
    <t>064I  :763002:00:------:--</t>
  </si>
  <si>
    <t>21:0976:000051</t>
  </si>
  <si>
    <t>21:0104:000678:0001:0001:00</t>
  </si>
  <si>
    <t>064I  :763003:91:------:--</t>
  </si>
  <si>
    <t>21:0976:000052</t>
  </si>
  <si>
    <t>064I  :763004:00:------:--</t>
  </si>
  <si>
    <t>21:0976:000053</t>
  </si>
  <si>
    <t>21:0104:000679</t>
  </si>
  <si>
    <t>21:0104:000679:0001:0001:00</t>
  </si>
  <si>
    <t>064I  :763005:00:------:--</t>
  </si>
  <si>
    <t>21:0976:000054</t>
  </si>
  <si>
    <t>21:0104:000680</t>
  </si>
  <si>
    <t>21:0104:000680:0001:0001:00</t>
  </si>
  <si>
    <t>064I  :763006:00:------:--</t>
  </si>
  <si>
    <t>21:0976:000055</t>
  </si>
  <si>
    <t>21:0104:000681</t>
  </si>
  <si>
    <t>21:0104:000681:0001:0001:00</t>
  </si>
  <si>
    <t>064I  :763007:10:------:--</t>
  </si>
  <si>
    <t>21:0976:000056</t>
  </si>
  <si>
    <t>21:0104:000682</t>
  </si>
  <si>
    <t>21:0104:000682:0001:0001:00</t>
  </si>
  <si>
    <t>064I  :763008:20:763007:10</t>
  </si>
  <si>
    <t>21:0976:000057</t>
  </si>
  <si>
    <t>21:0104:000682:0002:0001:00</t>
  </si>
  <si>
    <t>064I  :763009:00:------:--</t>
  </si>
  <si>
    <t>21:0976:000058</t>
  </si>
  <si>
    <t>21:0104:000683</t>
  </si>
  <si>
    <t>21:0104:000683:0001:0001:00</t>
  </si>
  <si>
    <t>064I  :763010:00:------:--</t>
  </si>
  <si>
    <t>21:0976:000059</t>
  </si>
  <si>
    <t>21:0104:000684</t>
  </si>
  <si>
    <t>21:0104:000684:0001:0001:00</t>
  </si>
  <si>
    <t>064I  :763075:00:------:--</t>
  </si>
  <si>
    <t>21:0976:000060</t>
  </si>
  <si>
    <t>21:0104:000740</t>
  </si>
  <si>
    <t>21:0104:000740:0001:0001:00</t>
  </si>
  <si>
    <t>064I  :763076:00:------:--</t>
  </si>
  <si>
    <t>21:0976:000061</t>
  </si>
  <si>
    <t>21:0104:000741</t>
  </si>
  <si>
    <t>21:0104:000741:0001:0001:00</t>
  </si>
  <si>
    <t>23.74</t>
  </si>
  <si>
    <t>064I  :763077:00:------:--</t>
  </si>
  <si>
    <t>21:0976:000062</t>
  </si>
  <si>
    <t>21:0104:000742</t>
  </si>
  <si>
    <t>21:0104:000742:0001:0001:00</t>
  </si>
  <si>
    <t>064I  :763078:00:------:--</t>
  </si>
  <si>
    <t>21:0976:000063</t>
  </si>
  <si>
    <t>21:0104:000743</t>
  </si>
  <si>
    <t>21:0104:000743:0001:0001:00</t>
  </si>
  <si>
    <t>30.18</t>
  </si>
  <si>
    <t>064I  :763079:00:------:--</t>
  </si>
  <si>
    <t>21:0976:000064</t>
  </si>
  <si>
    <t>21:0104:000744</t>
  </si>
  <si>
    <t>21:0104:000744:0001:0001:00</t>
  </si>
  <si>
    <t>064I  :763080:00:------:--</t>
  </si>
  <si>
    <t>21:0976:000065</t>
  </si>
  <si>
    <t>21:0104:000745</t>
  </si>
  <si>
    <t>21:0104:000745:0001:0001:00</t>
  </si>
  <si>
    <t>064I  :763081:80:763089:00</t>
  </si>
  <si>
    <t>21:0976:000066</t>
  </si>
  <si>
    <t>21:0104:000753</t>
  </si>
  <si>
    <t>21:0104:000753:0001:0001:02</t>
  </si>
  <si>
    <t>8.06</t>
  </si>
  <si>
    <t>064I  :763082:00:------:--</t>
  </si>
  <si>
    <t>21:0976:000067</t>
  </si>
  <si>
    <t>21:0104:000746</t>
  </si>
  <si>
    <t>21:0104:000746:0001:0001:00</t>
  </si>
  <si>
    <t>10.75</t>
  </si>
  <si>
    <t>064I  :763083:00:------:--</t>
  </si>
  <si>
    <t>21:0976:000068</t>
  </si>
  <si>
    <t>21:0104:000747</t>
  </si>
  <si>
    <t>21:0104:000747:0001:0001:00</t>
  </si>
  <si>
    <t>12.62</t>
  </si>
  <si>
    <t>064I  :763084:00:------:--</t>
  </si>
  <si>
    <t>21:0976:000069</t>
  </si>
  <si>
    <t>21:0104:000748</t>
  </si>
  <si>
    <t>21:0104:000748:0001:0001:00</t>
  </si>
  <si>
    <t>13.22</t>
  </si>
  <si>
    <t>064I  :763085:00:------:--</t>
  </si>
  <si>
    <t>21:0976:000070</t>
  </si>
  <si>
    <t>21:0104:000749</t>
  </si>
  <si>
    <t>21:0104:000749:0001:0001:00</t>
  </si>
  <si>
    <t>064I  :763086:00:------:--</t>
  </si>
  <si>
    <t>21:0976:000071</t>
  </si>
  <si>
    <t>21:0104:000750</t>
  </si>
  <si>
    <t>21:0104:000750:0001:0001:00</t>
  </si>
  <si>
    <t>064I  :763087:00:------:--</t>
  </si>
  <si>
    <t>21:0976:000072</t>
  </si>
  <si>
    <t>21:0104:000751</t>
  </si>
  <si>
    <t>21:0104:000751:0001:0001:00</t>
  </si>
  <si>
    <t>16.18</t>
  </si>
  <si>
    <t>064I  :763088:00:------:--</t>
  </si>
  <si>
    <t>21:0976:000073</t>
  </si>
  <si>
    <t>21:0104:000752</t>
  </si>
  <si>
    <t>21:0104:000752:0001:0001:00</t>
  </si>
  <si>
    <t>064I  :763089:00:------:--</t>
  </si>
  <si>
    <t>21:0976:000074</t>
  </si>
  <si>
    <t>21:0104:000753:0001:0001:00</t>
  </si>
  <si>
    <t>064I  :763090:93:------:--</t>
  </si>
  <si>
    <t>21:0976:000075</t>
  </si>
  <si>
    <t>4500</t>
  </si>
  <si>
    <t>064I  :763091:00:------:--</t>
  </si>
  <si>
    <t>21:0976:000076</t>
  </si>
  <si>
    <t>21:0104:000754</t>
  </si>
  <si>
    <t>21:0104:000754:0001:0001:00</t>
  </si>
  <si>
    <t>10.89</t>
  </si>
  <si>
    <t>064I  :763092:10:------:--</t>
  </si>
  <si>
    <t>21:0976:000077</t>
  </si>
  <si>
    <t>21:0104:000755</t>
  </si>
  <si>
    <t>21:0104:000755:0001:0001:00</t>
  </si>
  <si>
    <t>064I  :763093:20:763092:10</t>
  </si>
  <si>
    <t>21:0976:000078</t>
  </si>
  <si>
    <t>21:0104:000755:0002:0001:00</t>
  </si>
  <si>
    <t>064I  :763094:00:------:--</t>
  </si>
  <si>
    <t>21:0976:000079</t>
  </si>
  <si>
    <t>21:0104:000756</t>
  </si>
  <si>
    <t>21:0104:000756:0001:0001:00</t>
  </si>
  <si>
    <t>064I  :763095:00:------:--</t>
  </si>
  <si>
    <t>21:0976:000080</t>
  </si>
  <si>
    <t>21:0104:000757</t>
  </si>
  <si>
    <t>21:0104:000757:0001:0001:00</t>
  </si>
  <si>
    <t>064I  :763096:00:------:--</t>
  </si>
  <si>
    <t>21:0976:000081</t>
  </si>
  <si>
    <t>21:0104:000758</t>
  </si>
  <si>
    <t>21:0104:000758:0001:0001:00</t>
  </si>
  <si>
    <t>064I  :763097:00:------:--</t>
  </si>
  <si>
    <t>21:0976:000082</t>
  </si>
  <si>
    <t>21:0104:000759</t>
  </si>
  <si>
    <t>21:0104:000759:0001:0001:00</t>
  </si>
  <si>
    <t>23.98</t>
  </si>
  <si>
    <t>064I  :763098:00:------:--</t>
  </si>
  <si>
    <t>21:0976:000083</t>
  </si>
  <si>
    <t>21:0104:000760</t>
  </si>
  <si>
    <t>21:0104:000760:0001:0001:00</t>
  </si>
  <si>
    <t>064I  :763099:00:------:--</t>
  </si>
  <si>
    <t>21:0976:000084</t>
  </si>
  <si>
    <t>21:0104:000761</t>
  </si>
  <si>
    <t>21:0104:000761:0001:0001:00</t>
  </si>
  <si>
    <t>064I  :763100:00:------:--</t>
  </si>
  <si>
    <t>21:0976:000085</t>
  </si>
  <si>
    <t>21:0104:000762</t>
  </si>
  <si>
    <t>21:0104:000762:0001:0001:00</t>
  </si>
  <si>
    <t>064I  :763101:80:763108:00</t>
  </si>
  <si>
    <t>21:0976:000086</t>
  </si>
  <si>
    <t>21:0104:000768</t>
  </si>
  <si>
    <t>21:0104:000768:0001:0001:02</t>
  </si>
  <si>
    <t>10.38</t>
  </si>
  <si>
    <t>064I  :763102:10:------:--</t>
  </si>
  <si>
    <t>21:0976:000087</t>
  </si>
  <si>
    <t>21:0104:000763</t>
  </si>
  <si>
    <t>21:0104:000763:0001:0001:00</t>
  </si>
  <si>
    <t>23.78</t>
  </si>
  <si>
    <t>064I  :763103:20:763102:10</t>
  </si>
  <si>
    <t>21:0976:000088</t>
  </si>
  <si>
    <t>21:0104:000763:0002:0001:00</t>
  </si>
  <si>
    <t>064I  :763104:00:------:--</t>
  </si>
  <si>
    <t>21:0976:000089</t>
  </si>
  <si>
    <t>21:0104:000764</t>
  </si>
  <si>
    <t>21:0104:000764:0001:0001:00</t>
  </si>
  <si>
    <t>064I  :763108:00:------:--</t>
  </si>
  <si>
    <t>21:0976:000090</t>
  </si>
  <si>
    <t>21:0104:000768:0001:0001:00</t>
  </si>
  <si>
    <t>24.96</t>
  </si>
  <si>
    <t>064I  :763169:00:------:--</t>
  </si>
  <si>
    <t>21:0976:000091</t>
  </si>
  <si>
    <t>21:0104:000820</t>
  </si>
  <si>
    <t>21:0104:000820:0001:0001:00</t>
  </si>
  <si>
    <t>064I  :763170:00:------:--</t>
  </si>
  <si>
    <t>21:0976:000092</t>
  </si>
  <si>
    <t>21:0104:000821</t>
  </si>
  <si>
    <t>21:0104:000821:0001:0001:00</t>
  </si>
  <si>
    <t>13.21</t>
  </si>
  <si>
    <t>064I  :763171:00:------:--</t>
  </si>
  <si>
    <t>21:0976:000093</t>
  </si>
  <si>
    <t>21:0104:000822</t>
  </si>
  <si>
    <t>21:0104:000822:0001:0001:00</t>
  </si>
  <si>
    <t>064I  :763172:00:------:--</t>
  </si>
  <si>
    <t>21:0976:000094</t>
  </si>
  <si>
    <t>21:0104:000823</t>
  </si>
  <si>
    <t>21:0104:000823:0001:0001:00</t>
  </si>
  <si>
    <t>064I  :763173:00:------:--</t>
  </si>
  <si>
    <t>21:0976:000095</t>
  </si>
  <si>
    <t>21:0104:000824</t>
  </si>
  <si>
    <t>21:0104:000824:0001:0001:00</t>
  </si>
  <si>
    <t>064I  :763174:91:------:--</t>
  </si>
  <si>
    <t>21:0976:000096</t>
  </si>
  <si>
    <t>10.94</t>
  </si>
  <si>
    <t>064I  :763175:00:------:--</t>
  </si>
  <si>
    <t>21:0976:000097</t>
  </si>
  <si>
    <t>21:0104:000825</t>
  </si>
  <si>
    <t>21:0104:000825:0001:0001:00</t>
  </si>
  <si>
    <t>064I  :763176:00:------:--</t>
  </si>
  <si>
    <t>21:0976:000098</t>
  </si>
  <si>
    <t>21:0104:000826</t>
  </si>
  <si>
    <t>21:0104:000826:0001:0001:00</t>
  </si>
  <si>
    <t>064I  :763177:00:------:--</t>
  </si>
  <si>
    <t>21:0976:000099</t>
  </si>
  <si>
    <t>21:0104:000827</t>
  </si>
  <si>
    <t>21:0104:000827:0001:0001:00</t>
  </si>
  <si>
    <t>064I  :763178:00:------:--</t>
  </si>
  <si>
    <t>21:0976:000100</t>
  </si>
  <si>
    <t>21:0104:000828</t>
  </si>
  <si>
    <t>21:0104:000828:0001:0001:00</t>
  </si>
  <si>
    <t>29.94</t>
  </si>
  <si>
    <t>064I  :763180:00:------:--</t>
  </si>
  <si>
    <t>21:0976:000101</t>
  </si>
  <si>
    <t>21:0104:000830</t>
  </si>
  <si>
    <t>21:0104:000830:0001:0001:00</t>
  </si>
  <si>
    <t>28.68</t>
  </si>
  <si>
    <t>064I  :763279:00:------:--</t>
  </si>
  <si>
    <t>21:0976:000102</t>
  </si>
  <si>
    <t>21:0104:000914</t>
  </si>
  <si>
    <t>21:0104:000914:0001:0001:00</t>
  </si>
  <si>
    <t>064I  :763280:00:------:--</t>
  </si>
  <si>
    <t>21:0976:000103</t>
  </si>
  <si>
    <t>21:0104:000915</t>
  </si>
  <si>
    <t>21:0104:000915:0001:0001:00</t>
  </si>
  <si>
    <t>064I  :763282:00:------:--</t>
  </si>
  <si>
    <t>21:0976:000104</t>
  </si>
  <si>
    <t>21:0104:000916</t>
  </si>
  <si>
    <t>21:0104:000916:0001:0001:00</t>
  </si>
  <si>
    <t>26.92</t>
  </si>
  <si>
    <t>064I  :763283:00:------:--</t>
  </si>
  <si>
    <t>21:0976:000105</t>
  </si>
  <si>
    <t>21:0104:000917</t>
  </si>
  <si>
    <t>21:0104:000917:0001:0001:00</t>
  </si>
  <si>
    <t>064I  :763284:00:------:--</t>
  </si>
  <si>
    <t>21:0976:000106</t>
  </si>
  <si>
    <t>21:0104:000918</t>
  </si>
  <si>
    <t>21:0104:000918:0001:0001:00</t>
  </si>
  <si>
    <t>064I  :763285:00:------:--</t>
  </si>
  <si>
    <t>21:0976:000107</t>
  </si>
  <si>
    <t>21:0104:000919</t>
  </si>
  <si>
    <t>21:0104:000919:0001:0001:00</t>
  </si>
  <si>
    <t>23.69</t>
  </si>
  <si>
    <t>064I  :763286:00:------:--</t>
  </si>
  <si>
    <t>21:0976:000108</t>
  </si>
  <si>
    <t>21:0104:000920</t>
  </si>
  <si>
    <t>21:0104:000920:0001:0001:00</t>
  </si>
  <si>
    <t>064I  :763287:00:------:--</t>
  </si>
  <si>
    <t>21:0976:000109</t>
  </si>
  <si>
    <t>21:0104:000921</t>
  </si>
  <si>
    <t>21:0104:000921:0001:0001:00</t>
  </si>
  <si>
    <t>064I  :763288:10:------:--</t>
  </si>
  <si>
    <t>21:0976:000110</t>
  </si>
  <si>
    <t>21:0104:000922</t>
  </si>
  <si>
    <t>21:0104:000922:0001:0001:00</t>
  </si>
  <si>
    <t>064I  :763289:20:763288:10</t>
  </si>
  <si>
    <t>21:0976:000111</t>
  </si>
  <si>
    <t>21:0104:000922:0002:0001:00</t>
  </si>
  <si>
    <t>064I  :763290:00:------:--</t>
  </si>
  <si>
    <t>21:0976:000112</t>
  </si>
  <si>
    <t>21:0104:000923</t>
  </si>
  <si>
    <t>21:0104:000923:0001:0001:00</t>
  </si>
  <si>
    <t>064I  :763291:00:------:--</t>
  </si>
  <si>
    <t>21:0976:000113</t>
  </si>
  <si>
    <t>21:0104:000924</t>
  </si>
  <si>
    <t>21:0104:000924:0001:0001:00</t>
  </si>
  <si>
    <t>13.19</t>
  </si>
  <si>
    <t>064I  :763292:00:------:--</t>
  </si>
  <si>
    <t>21:0976:000114</t>
  </si>
  <si>
    <t>21:0104:000925</t>
  </si>
  <si>
    <t>21:0104:000925:0001:0001:00</t>
  </si>
  <si>
    <t>064I  :763293:00:------:--</t>
  </si>
  <si>
    <t>21:0976:000115</t>
  </si>
  <si>
    <t>21:0104:000926</t>
  </si>
  <si>
    <t>21:0104:000926:0001:0001:00</t>
  </si>
  <si>
    <t>064I  :763294:00:------:--</t>
  </si>
  <si>
    <t>21:0976:000116</t>
  </si>
  <si>
    <t>21:0104:000927</t>
  </si>
  <si>
    <t>21:0104:000927:0001:0001:00</t>
  </si>
  <si>
    <t>064I  :763295:00:------:--</t>
  </si>
  <si>
    <t>21:0976:000117</t>
  </si>
  <si>
    <t>21:0104:000928</t>
  </si>
  <si>
    <t>21:0104:000928:0001:0001:00</t>
  </si>
  <si>
    <t>064I  :763296:00:------:--</t>
  </si>
  <si>
    <t>21:0976:000118</t>
  </si>
  <si>
    <t>21:0104:000929</t>
  </si>
  <si>
    <t>21:0104:000929:0001:0001:00</t>
  </si>
  <si>
    <t>80.8</t>
  </si>
  <si>
    <t>23.47</t>
  </si>
  <si>
    <t>064I  :763297:91:------:--</t>
  </si>
  <si>
    <t>21:0976:000119</t>
  </si>
  <si>
    <t>13.09</t>
  </si>
  <si>
    <t>064I  :763298:00:------:--</t>
  </si>
  <si>
    <t>21:0976:000120</t>
  </si>
  <si>
    <t>21:0104:000930</t>
  </si>
  <si>
    <t>21:0104:000930:0001:0001:00</t>
  </si>
  <si>
    <t>064I  :763299:00:------:--</t>
  </si>
  <si>
    <t>21:0976:000121</t>
  </si>
  <si>
    <t>21:0104:000931</t>
  </si>
  <si>
    <t>21:0104:000931:0001:0001:00</t>
  </si>
  <si>
    <t>064I  :763300:00:------:--</t>
  </si>
  <si>
    <t>21:0976:000122</t>
  </si>
  <si>
    <t>21:0104:000932</t>
  </si>
  <si>
    <t>21:0104:000932:0001:0001:00</t>
  </si>
  <si>
    <t>064I  :763301:80:763308:00</t>
  </si>
  <si>
    <t>21:0976:000123</t>
  </si>
  <si>
    <t>21:0104:000938</t>
  </si>
  <si>
    <t>21:0104:000938:0001:0001:02</t>
  </si>
  <si>
    <t>&lt;0.04</t>
  </si>
  <si>
    <t>064I  :763302:10:------:--</t>
  </si>
  <si>
    <t>21:0976:000124</t>
  </si>
  <si>
    <t>21:0104:000933</t>
  </si>
  <si>
    <t>21:0104:000933:0001:0001:00</t>
  </si>
  <si>
    <t>064I  :763303:20:763302:10</t>
  </si>
  <si>
    <t>21:0976:000125</t>
  </si>
  <si>
    <t>21:0104:000933:0002:0001:00</t>
  </si>
  <si>
    <t>11.15</t>
  </si>
  <si>
    <t>064I  :763304:00:------:--</t>
  </si>
  <si>
    <t>21:0976:000126</t>
  </si>
  <si>
    <t>21:0104:000934</t>
  </si>
  <si>
    <t>21:0104:000934:0001:0001:00</t>
  </si>
  <si>
    <t>064I  :763305:00:------:--</t>
  </si>
  <si>
    <t>21:0976:000127</t>
  </si>
  <si>
    <t>21:0104:000935</t>
  </si>
  <si>
    <t>21:0104:000935:0001:0001:00</t>
  </si>
  <si>
    <t>20.67</t>
  </si>
  <si>
    <t>064I  :763306:00:------:--</t>
  </si>
  <si>
    <t>21:0976:000128</t>
  </si>
  <si>
    <t>21:0104:000936</t>
  </si>
  <si>
    <t>21:0104:000936:0001:0001:00</t>
  </si>
  <si>
    <t>22.26</t>
  </si>
  <si>
    <t>064I  :763307:00:------:--</t>
  </si>
  <si>
    <t>21:0976:000129</t>
  </si>
  <si>
    <t>21:0104:000937</t>
  </si>
  <si>
    <t>21:0104:000937:0001:0001:00</t>
  </si>
  <si>
    <t>064I  :763308:00:------:--</t>
  </si>
  <si>
    <t>21:0976:000130</t>
  </si>
  <si>
    <t>21:0104:000938:0001:0001:00</t>
  </si>
  <si>
    <t>0.03</t>
  </si>
  <si>
    <t>064I  :763309:00:------:--</t>
  </si>
  <si>
    <t>21:0976:000131</t>
  </si>
  <si>
    <t>21:0104:000939</t>
  </si>
  <si>
    <t>21:0104:000939:0001:0001:00</t>
  </si>
  <si>
    <t>064I  :763310:00:------:--</t>
  </si>
  <si>
    <t>21:0976:000132</t>
  </si>
  <si>
    <t>21:0104:000940</t>
  </si>
  <si>
    <t>21:0104:000940:0001:0001:00</t>
  </si>
  <si>
    <t>63.6</t>
  </si>
  <si>
    <t>064I  :763312:00:------:--</t>
  </si>
  <si>
    <t>21:0976:000133</t>
  </si>
  <si>
    <t>21:0104:000941</t>
  </si>
  <si>
    <t>21:0104:000941:0001:0001:00</t>
  </si>
  <si>
    <t>064I  :763313:00:------:--</t>
  </si>
  <si>
    <t>21:0976:000134</t>
  </si>
  <si>
    <t>21:0104:000942</t>
  </si>
  <si>
    <t>21:0104:000942:0001:0001:00</t>
  </si>
  <si>
    <t>064I  :763314:00:------:--</t>
  </si>
  <si>
    <t>21:0976:000135</t>
  </si>
  <si>
    <t>21:0104:000943</t>
  </si>
  <si>
    <t>21:0104:000943:0001:0001:00</t>
  </si>
  <si>
    <t>93.1</t>
  </si>
  <si>
    <t>26.49</t>
  </si>
  <si>
    <t>064I  :763315:00:------:--</t>
  </si>
  <si>
    <t>21:0976:000136</t>
  </si>
  <si>
    <t>21:0104:000944</t>
  </si>
  <si>
    <t>21:0104:000944:0001:0001:00</t>
  </si>
  <si>
    <t>064I  :763421:80:763432:00</t>
  </si>
  <si>
    <t>21:0976:000137</t>
  </si>
  <si>
    <t>21:0104:001043</t>
  </si>
  <si>
    <t>21:0104:001043:0001:0001:02</t>
  </si>
  <si>
    <t>10.65</t>
  </si>
  <si>
    <t>064I  :763423:93:------:--</t>
  </si>
  <si>
    <t>21:0976:000138</t>
  </si>
  <si>
    <t>4200</t>
  </si>
  <si>
    <t>064I  :763426:00:------:--</t>
  </si>
  <si>
    <t>21:0976:000139</t>
  </si>
  <si>
    <t>21:0104:001038</t>
  </si>
  <si>
    <t>21:0104:001038:0001:0001:00</t>
  </si>
  <si>
    <t>064I  :763427:10:------:--</t>
  </si>
  <si>
    <t>21:0976:000140</t>
  </si>
  <si>
    <t>21:0104:001039</t>
  </si>
  <si>
    <t>21:0104:001039:0001:0001:00</t>
  </si>
  <si>
    <t>064I  :763428:20:763427:10</t>
  </si>
  <si>
    <t>21:0976:000141</t>
  </si>
  <si>
    <t>21:0104:001039:0002:0001:00</t>
  </si>
  <si>
    <t>28.86</t>
  </si>
  <si>
    <t>064I  :763429:00:------:--</t>
  </si>
  <si>
    <t>21:0976:000142</t>
  </si>
  <si>
    <t>21:0104:001040</t>
  </si>
  <si>
    <t>21:0104:001040:0001:0001:00</t>
  </si>
  <si>
    <t>064I  :763430:00:------:--</t>
  </si>
  <si>
    <t>21:0976:000143</t>
  </si>
  <si>
    <t>21:0104:001041</t>
  </si>
  <si>
    <t>21:0104:001041:0001:0001:00</t>
  </si>
  <si>
    <t>064I  :763431:00:------:--</t>
  </si>
  <si>
    <t>21:0976:000144</t>
  </si>
  <si>
    <t>21:0104:001042</t>
  </si>
  <si>
    <t>21:0104:001042:0001:0001:00</t>
  </si>
  <si>
    <t>064I  :763432:00:------:--</t>
  </si>
  <si>
    <t>21:0976:000145</t>
  </si>
  <si>
    <t>21:0104:001043:0001:0001:00</t>
  </si>
  <si>
    <t>064I  :763433:00:------:--</t>
  </si>
  <si>
    <t>21:0976:000146</t>
  </si>
  <si>
    <t>21:0104:001044</t>
  </si>
  <si>
    <t>21:0104:001044:0001:0001:00</t>
  </si>
  <si>
    <t>064I  :763434:00:------:--</t>
  </si>
  <si>
    <t>21:0976:000147</t>
  </si>
  <si>
    <t>21:0104:001045</t>
  </si>
  <si>
    <t>21:0104:001045:0001:0001:00</t>
  </si>
  <si>
    <t>064I  :763435:00:------:--</t>
  </si>
  <si>
    <t>21:0976:000148</t>
  </si>
  <si>
    <t>21:0104:001046</t>
  </si>
  <si>
    <t>21:0104:001046:0001:0001:00</t>
  </si>
  <si>
    <t>064I  :763436:00:------:--</t>
  </si>
  <si>
    <t>21:0976:000149</t>
  </si>
  <si>
    <t>21:0104:001047</t>
  </si>
  <si>
    <t>21:0104:001047:0001:0001:00</t>
  </si>
  <si>
    <t>064I  :763437:00:------:--</t>
  </si>
  <si>
    <t>21:0976:000150</t>
  </si>
  <si>
    <t>21:0104:001048</t>
  </si>
  <si>
    <t>21:0104:001048:0001:0001:00</t>
  </si>
  <si>
    <t>064I  :763438:00:------:--</t>
  </si>
  <si>
    <t>21:0976:000151</t>
  </si>
  <si>
    <t>21:0104:001049</t>
  </si>
  <si>
    <t>21:0104:001049:0001:0001:00</t>
  </si>
  <si>
    <t>064I  :763439:00:------:--</t>
  </si>
  <si>
    <t>21:0976:000152</t>
  </si>
  <si>
    <t>21:0104:001050</t>
  </si>
  <si>
    <t>21:0104:001050:0001:0001:00</t>
  </si>
  <si>
    <t>064I  :763486:00:------:--</t>
  </si>
  <si>
    <t>21:0976:000153</t>
  </si>
  <si>
    <t>21:0104:001089</t>
  </si>
  <si>
    <t>21:0104:001089:0001:0001:00</t>
  </si>
  <si>
    <t>064I  :763487:00:------:--</t>
  </si>
  <si>
    <t>21:0976:000154</t>
  </si>
  <si>
    <t>21:0104:001090</t>
  </si>
  <si>
    <t>21:0104:001090:0001:0001:00</t>
  </si>
  <si>
    <t>064I  :763488:00:------:--</t>
  </si>
  <si>
    <t>21:0976:000155</t>
  </si>
  <si>
    <t>21:0104:001091</t>
  </si>
  <si>
    <t>21:0104:001091:0001:0001:00</t>
  </si>
  <si>
    <t>064I  :763489:00:------:--</t>
  </si>
  <si>
    <t>21:0976:000156</t>
  </si>
  <si>
    <t>21:0104:001092</t>
  </si>
  <si>
    <t>21:0104:001092:0001:0001:00</t>
  </si>
  <si>
    <t>064I  :763490:00:------:--</t>
  </si>
  <si>
    <t>21:0976:000157</t>
  </si>
  <si>
    <t>21:0104:001093</t>
  </si>
  <si>
    <t>21:0104:001093:0001:0001:00</t>
  </si>
  <si>
    <t>064I  :763491:00:------:--</t>
  </si>
  <si>
    <t>21:0976:000158</t>
  </si>
  <si>
    <t>21:0104:001094</t>
  </si>
  <si>
    <t>21:0104:001094:0001:0001:00</t>
  </si>
  <si>
    <t>064I  :763492:00:------:--</t>
  </si>
  <si>
    <t>21:0976:000159</t>
  </si>
  <si>
    <t>21:0104:001095</t>
  </si>
  <si>
    <t>21:0104:001095:0001:0001:00</t>
  </si>
  <si>
    <t>064I  :763493:00:------:--</t>
  </si>
  <si>
    <t>21:0976:000160</t>
  </si>
  <si>
    <t>21:0104:001096</t>
  </si>
  <si>
    <t>21:0104:001096:0001:0001:00</t>
  </si>
  <si>
    <t>064I  :763494:00:------:--</t>
  </si>
  <si>
    <t>21:0976:000161</t>
  </si>
  <si>
    <t>21:0104:001097</t>
  </si>
  <si>
    <t>21:0104:001097:0001:0001:00</t>
  </si>
  <si>
    <t>064I  :763496:93:------:--</t>
  </si>
  <si>
    <t>21:0976:000162</t>
  </si>
  <si>
    <t>064I  :763584:00:------:--</t>
  </si>
  <si>
    <t>21:0976:000163</t>
  </si>
  <si>
    <t>21:0104:001173</t>
  </si>
  <si>
    <t>21:0104:001173:0001:0001:00</t>
  </si>
  <si>
    <t>3.32</t>
  </si>
  <si>
    <t>064I  :763585:00:------:--</t>
  </si>
  <si>
    <t>21:0976:000164</t>
  </si>
  <si>
    <t>21:0104:001174</t>
  </si>
  <si>
    <t>21:0104:001174:0001:0001:00</t>
  </si>
  <si>
    <t>064I  :763586:00:------:--</t>
  </si>
  <si>
    <t>21:0976:000165</t>
  </si>
  <si>
    <t>21:0104:001175</t>
  </si>
  <si>
    <t>21:0104:001175:0001:0001:00</t>
  </si>
  <si>
    <t>064I  :763587:10:------:--</t>
  </si>
  <si>
    <t>21:0976:000166</t>
  </si>
  <si>
    <t>21:0104:001176</t>
  </si>
  <si>
    <t>21:0104:001176:0001:0001:00</t>
  </si>
  <si>
    <t>064I  :763588:20:763587:10</t>
  </si>
  <si>
    <t>21:0976:000167</t>
  </si>
  <si>
    <t>21:0104:001176:0002:0001:00</t>
  </si>
  <si>
    <t>064I  :763589:00:------:--</t>
  </si>
  <si>
    <t>21:0976:000168</t>
  </si>
  <si>
    <t>21:0104:001177</t>
  </si>
  <si>
    <t>21:0104:001177:0001:0001:00</t>
  </si>
  <si>
    <t>064I  :763590:00:------:--</t>
  </si>
  <si>
    <t>21:0976:000169</t>
  </si>
  <si>
    <t>21:0104:001178</t>
  </si>
  <si>
    <t>21:0104:001178:0001:0001:00</t>
  </si>
  <si>
    <t>064I  :763591:00:------:--</t>
  </si>
  <si>
    <t>21:0976:000170</t>
  </si>
  <si>
    <t>21:0104:001179</t>
  </si>
  <si>
    <t>21:0104:001179:0001:0001:00</t>
  </si>
  <si>
    <t>064I  :763592:00:------:--</t>
  </si>
  <si>
    <t>21:0976:000171</t>
  </si>
  <si>
    <t>21:0104:001180</t>
  </si>
  <si>
    <t>21:0104:001180:0001:0001:00</t>
  </si>
  <si>
    <t>064I  :763594:00:------:--</t>
  </si>
  <si>
    <t>21:0976:000172</t>
  </si>
  <si>
    <t>21:0104:001181</t>
  </si>
  <si>
    <t>21:0104:001181:0001:0001:00</t>
  </si>
  <si>
    <t>29.02</t>
  </si>
  <si>
    <t>064I  :763595:00:------:--</t>
  </si>
  <si>
    <t>21:0976:000173</t>
  </si>
  <si>
    <t>21:0104:001182</t>
  </si>
  <si>
    <t>21:0104:001182:0001:0001:00</t>
  </si>
  <si>
    <t>064I  :763596:00:------:--</t>
  </si>
  <si>
    <t>21:0976:000174</t>
  </si>
  <si>
    <t>21:0104:001183</t>
  </si>
  <si>
    <t>21:0104:001183:0001:0001:00</t>
  </si>
  <si>
    <t>064I  :763597:00:------:--</t>
  </si>
  <si>
    <t>21:0976:000175</t>
  </si>
  <si>
    <t>21:0104:001184</t>
  </si>
  <si>
    <t>21:0104:001184:0001:0001:00</t>
  </si>
  <si>
    <t>064I  :763598:00:------:--</t>
  </si>
  <si>
    <t>21:0976:000176</t>
  </si>
  <si>
    <t>21:0104:001185</t>
  </si>
  <si>
    <t>21:0104:001185:0001:0001:00</t>
  </si>
  <si>
    <t>064I  :763599:00:------:--</t>
  </si>
  <si>
    <t>21:0976:000177</t>
  </si>
  <si>
    <t>21:0104:001186</t>
  </si>
  <si>
    <t>21:0104:001186:0001:0001:00</t>
  </si>
  <si>
    <t>064I  :763600:00:------:--</t>
  </si>
  <si>
    <t>21:0976:000178</t>
  </si>
  <si>
    <t>21:0104:001187</t>
  </si>
  <si>
    <t>21:0104:001187:0001:0001:00</t>
  </si>
  <si>
    <t>064I  :763601:80:763609:00</t>
  </si>
  <si>
    <t>21:0976:000179</t>
  </si>
  <si>
    <t>21:0104:001193</t>
  </si>
  <si>
    <t>21:0104:001193:0001:0001:02</t>
  </si>
  <si>
    <t>5.95</t>
  </si>
  <si>
    <t>064I  :763606:00:------:--</t>
  </si>
  <si>
    <t>21:0976:000180</t>
  </si>
  <si>
    <t>21:0104:001191</t>
  </si>
  <si>
    <t>21:0104:001191:0001:0001:00</t>
  </si>
  <si>
    <t>064I  :763607:00:------:--</t>
  </si>
  <si>
    <t>21:0976:000181</t>
  </si>
  <si>
    <t>21:0104:001192</t>
  </si>
  <si>
    <t>21:0104:001192:0001:0001:00</t>
  </si>
  <si>
    <t>064I  :763608:91:------:--</t>
  </si>
  <si>
    <t>21:0976:000182</t>
  </si>
  <si>
    <t>064I  :763609:00:------:--</t>
  </si>
  <si>
    <t>21:0976:000183</t>
  </si>
  <si>
    <t>21:0104:001193:0001:0001:00</t>
  </si>
  <si>
    <t>064I  :763610:00:------:--</t>
  </si>
  <si>
    <t>21:0976:000184</t>
  </si>
  <si>
    <t>21:0104:001194</t>
  </si>
  <si>
    <t>21:0104:001194:0001:0001:00</t>
  </si>
  <si>
    <t>064I  :763761:80:763775:00</t>
  </si>
  <si>
    <t>21:0976:000185</t>
  </si>
  <si>
    <t>21:0104:001335</t>
  </si>
  <si>
    <t>21:0104:001335:0001:0001:02</t>
  </si>
  <si>
    <t>5.33</t>
  </si>
  <si>
    <t>064I  :763772:00:------:--</t>
  </si>
  <si>
    <t>21:0976:000186</t>
  </si>
  <si>
    <t>21:0104:001332</t>
  </si>
  <si>
    <t>21:0104:001332:0001:0001:00</t>
  </si>
  <si>
    <t>064I  :763773:00:------:--</t>
  </si>
  <si>
    <t>21:0976:000187</t>
  </si>
  <si>
    <t>21:0104:001333</t>
  </si>
  <si>
    <t>21:0104:001333:0001:0001:00</t>
  </si>
  <si>
    <t>064I  :763774:00:------:--</t>
  </si>
  <si>
    <t>21:0976:000188</t>
  </si>
  <si>
    <t>21:0104:001334</t>
  </si>
  <si>
    <t>21:0104:001334:0001:0001:00</t>
  </si>
  <si>
    <t>12.81</t>
  </si>
  <si>
    <t>064I  :763775:00:------:--</t>
  </si>
  <si>
    <t>21:0976:000189</t>
  </si>
  <si>
    <t>21:0104:001335:0001:0001:00</t>
  </si>
  <si>
    <t>064I  :763776:00:------:--</t>
  </si>
  <si>
    <t>21:0976:000190</t>
  </si>
  <si>
    <t>21:0104:001336</t>
  </si>
  <si>
    <t>21:0104:001336:0001:0001:00</t>
  </si>
  <si>
    <t>064I  :763777:00:------:--</t>
  </si>
  <si>
    <t>21:0976:000191</t>
  </si>
  <si>
    <t>21:0104:001337</t>
  </si>
  <si>
    <t>21:0104:001337:0001:0001:00</t>
  </si>
  <si>
    <t>064I  :763778:00:------:--</t>
  </si>
  <si>
    <t>21:0976:000192</t>
  </si>
  <si>
    <t>21:0104:001338</t>
  </si>
  <si>
    <t>21:0104:001338:0001:0001:00</t>
  </si>
  <si>
    <t>064I  :763779:00:------:--</t>
  </si>
  <si>
    <t>21:0976:000193</t>
  </si>
  <si>
    <t>21:0104:001339</t>
  </si>
  <si>
    <t>21:0104:001339:0001:0001:00</t>
  </si>
  <si>
    <t>064I  :763780:00:------:--</t>
  </si>
  <si>
    <t>21:0976:000194</t>
  </si>
  <si>
    <t>21:0104:001340</t>
  </si>
  <si>
    <t>21:0104:001340:0001:0001:00</t>
  </si>
  <si>
    <t>064I  :763782:00:------:--</t>
  </si>
  <si>
    <t>21:0976:000195</t>
  </si>
  <si>
    <t>21:0104:001341</t>
  </si>
  <si>
    <t>21:0104:001341:0001:0001:00</t>
  </si>
  <si>
    <t>064I  :763783:00:------:--</t>
  </si>
  <si>
    <t>21:0976:000196</t>
  </si>
  <si>
    <t>21:0104:001342</t>
  </si>
  <si>
    <t>21:0104:001342:0001:0001:00</t>
  </si>
  <si>
    <t>064I  :763784:00:------:--</t>
  </si>
  <si>
    <t>21:0976:000197</t>
  </si>
  <si>
    <t>21:0104:001343</t>
  </si>
  <si>
    <t>21:0104:001343:0001:0001:00</t>
  </si>
  <si>
    <t>064I  :763785:00:------:--</t>
  </si>
  <si>
    <t>21:0976:000198</t>
  </si>
  <si>
    <t>21:0104:001344</t>
  </si>
  <si>
    <t>21:0104:001344:0001:0001:00</t>
  </si>
  <si>
    <t>064I  :763786:00:------:--</t>
  </si>
  <si>
    <t>21:0976:000199</t>
  </si>
  <si>
    <t>21:0104:001345</t>
  </si>
  <si>
    <t>21:0104:001345:0001:0001:00</t>
  </si>
  <si>
    <t>064I  :763787:91:------:--</t>
  </si>
  <si>
    <t>21:0976:000200</t>
  </si>
  <si>
    <t>4700</t>
  </si>
  <si>
    <t>10.79</t>
  </si>
  <si>
    <t>064P  :761196:00:------:--</t>
  </si>
  <si>
    <t>21:0976:000201</t>
  </si>
  <si>
    <t>21:0105:000627</t>
  </si>
  <si>
    <t>21:0105:000627:0001:0001:00</t>
  </si>
  <si>
    <t>064P  :761197:00:------:--</t>
  </si>
  <si>
    <t>21:0976:000202</t>
  </si>
  <si>
    <t>21:0105:000628</t>
  </si>
  <si>
    <t>21:0105:000628:0001:0001:00</t>
  </si>
  <si>
    <t>12.16</t>
  </si>
  <si>
    <t>064P  :761198:00:------:--</t>
  </si>
  <si>
    <t>21:0976:000203</t>
  </si>
  <si>
    <t>21:0105:000629</t>
  </si>
  <si>
    <t>21:0105:000629:0001:0001:00</t>
  </si>
  <si>
    <t>16.45</t>
  </si>
  <si>
    <t>064P  :761199:00:------:--</t>
  </si>
  <si>
    <t>21:0976:000204</t>
  </si>
  <si>
    <t>21:0105:000630</t>
  </si>
  <si>
    <t>21:0105:000630:0001:0001:00</t>
  </si>
  <si>
    <t>064P  :761200:00:------:--</t>
  </si>
  <si>
    <t>21:0976:000205</t>
  </si>
  <si>
    <t>21:0105:000631</t>
  </si>
  <si>
    <t>21:0105:000631:0001:0001:00</t>
  </si>
  <si>
    <t>064P  :761201:80:761207:00</t>
  </si>
  <si>
    <t>21:0976:000206</t>
  </si>
  <si>
    <t>21:0105:000636</t>
  </si>
  <si>
    <t>21:0105:000636:0001:0001:02</t>
  </si>
  <si>
    <t>064P  :761202:00:------:--</t>
  </si>
  <si>
    <t>21:0976:000207</t>
  </si>
  <si>
    <t>21:0105:000632</t>
  </si>
  <si>
    <t>21:0105:000632:0001:0001:00</t>
  </si>
  <si>
    <t>9.92</t>
  </si>
  <si>
    <t>064P  :761204:00:------:--</t>
  </si>
  <si>
    <t>21:0976:000208</t>
  </si>
  <si>
    <t>21:0105:000633</t>
  </si>
  <si>
    <t>21:0105:000633:0001:0001:00</t>
  </si>
  <si>
    <t>064P  :761205:00:------:--</t>
  </si>
  <si>
    <t>21:0976:000209</t>
  </si>
  <si>
    <t>21:0105:000634</t>
  </si>
  <si>
    <t>21:0105:000634:0001:0001:00</t>
  </si>
  <si>
    <t>064P  :761206:00:------:--</t>
  </si>
  <si>
    <t>21:0976:000210</t>
  </si>
  <si>
    <t>21:0105:000635</t>
  </si>
  <si>
    <t>21:0105:000635:0001:0001:00</t>
  </si>
  <si>
    <t>064P  :761207:00:------:--</t>
  </si>
  <si>
    <t>21:0976:000211</t>
  </si>
  <si>
    <t>21:0105:000636:0001:0001:00</t>
  </si>
  <si>
    <t>064P  :761211:00:------:--</t>
  </si>
  <si>
    <t>21:0976:000212</t>
  </si>
  <si>
    <t>21:0105:000639</t>
  </si>
  <si>
    <t>21:0105:000639:0001:0001:00</t>
  </si>
  <si>
    <t>064P  :761212:00:------:--</t>
  </si>
  <si>
    <t>21:0976:000213</t>
  </si>
  <si>
    <t>21:0105:000640</t>
  </si>
  <si>
    <t>21:0105:000640:0001:0001:00</t>
  </si>
  <si>
    <t>064P  :761213:00:------:--</t>
  </si>
  <si>
    <t>21:0976:000214</t>
  </si>
  <si>
    <t>21:0105:000641</t>
  </si>
  <si>
    <t>21:0105:000641:0001:0001:00</t>
  </si>
  <si>
    <t>064P  :761214:00:------:--</t>
  </si>
  <si>
    <t>21:0976:000215</t>
  </si>
  <si>
    <t>21:0105:000642</t>
  </si>
  <si>
    <t>21:0105:000642:0001:0001:00</t>
  </si>
  <si>
    <t>717</t>
  </si>
  <si>
    <t>313</t>
  </si>
  <si>
    <t>55.6</t>
  </si>
  <si>
    <t>064P  :761215:00:------:--</t>
  </si>
  <si>
    <t>21:0976:000216</t>
  </si>
  <si>
    <t>21:0105:000643</t>
  </si>
  <si>
    <t>21:0105:000643:0001:0001:00</t>
  </si>
  <si>
    <t>064P  :761216:00:------:--</t>
  </si>
  <si>
    <t>21:0976:000217</t>
  </si>
  <si>
    <t>21:0105:000644</t>
  </si>
  <si>
    <t>21:0105:000644:0001:0001:00</t>
  </si>
  <si>
    <t>064P  :761217:00:------:--</t>
  </si>
  <si>
    <t>21:0976:000218</t>
  </si>
  <si>
    <t>21:0105:000645</t>
  </si>
  <si>
    <t>21:0105:000645:0001:0001:00</t>
  </si>
  <si>
    <t>12.33</t>
  </si>
  <si>
    <t>064P  :761218:00:------:--</t>
  </si>
  <si>
    <t>21:0976:000219</t>
  </si>
  <si>
    <t>21:0105:000646</t>
  </si>
  <si>
    <t>21:0105:000646:0001:0001:00</t>
  </si>
  <si>
    <t>064P  :761439:00:------:--</t>
  </si>
  <si>
    <t>21:0976:000220</t>
  </si>
  <si>
    <t>21:0105:000834</t>
  </si>
  <si>
    <t>21:0105:000834:0001:0001:00</t>
  </si>
  <si>
    <t>064P  :761440:00:------:--</t>
  </si>
  <si>
    <t>21:0976:000221</t>
  </si>
  <si>
    <t>21:0105:000835</t>
  </si>
  <si>
    <t>21:0105:000835:0001:0001:00</t>
  </si>
  <si>
    <t>16.72</t>
  </si>
  <si>
    <t>064P  :761442:10:------:--</t>
  </si>
  <si>
    <t>21:0976:000222</t>
  </si>
  <si>
    <t>21:0105:000836</t>
  </si>
  <si>
    <t>21:0105:000836:0001:0001:00</t>
  </si>
  <si>
    <t>064P  :761443:20:761442:10</t>
  </si>
  <si>
    <t>21:0976:000223</t>
  </si>
  <si>
    <t>21:0105:000836:0002:0001:00</t>
  </si>
  <si>
    <t>064P  :761444:00:------:--</t>
  </si>
  <si>
    <t>21:0976:000224</t>
  </si>
  <si>
    <t>21:0105:000837</t>
  </si>
  <si>
    <t>21:0105:000837:0001:0001:00</t>
  </si>
  <si>
    <t>064P  :761445:00:------:--</t>
  </si>
  <si>
    <t>21:0976:000225</t>
  </si>
  <si>
    <t>21:0105:000838</t>
  </si>
  <si>
    <t>21:0105:000838:0001:0001:00</t>
  </si>
  <si>
    <t>064P  :761446:00:------:--</t>
  </si>
  <si>
    <t>21:0976:000226</t>
  </si>
  <si>
    <t>21:0105:000839</t>
  </si>
  <si>
    <t>21:0105:000839:0001:0001:00</t>
  </si>
  <si>
    <t>064P  :761447:93:------:--</t>
  </si>
  <si>
    <t>21:0976:000227</t>
  </si>
  <si>
    <t>10.66</t>
  </si>
  <si>
    <t>064P  :761448:00:------:--</t>
  </si>
  <si>
    <t>21:0976:000228</t>
  </si>
  <si>
    <t>21:0105:000840</t>
  </si>
  <si>
    <t>21:0105:000840:0001:0001:00</t>
  </si>
  <si>
    <t>064P  :761449:00:------:--</t>
  </si>
  <si>
    <t>21:0976:000229</t>
  </si>
  <si>
    <t>21:0105:000841</t>
  </si>
  <si>
    <t>21:0105:000841:0001:0001:00</t>
  </si>
  <si>
    <t>064P  :761450:00:------:--</t>
  </si>
  <si>
    <t>21:0976:000230</t>
  </si>
  <si>
    <t>21:0105:000842</t>
  </si>
  <si>
    <t>21:0105:000842:0001:0001:00</t>
  </si>
  <si>
    <t>19.02</t>
  </si>
  <si>
    <t>064P  :761451:00:------:--</t>
  </si>
  <si>
    <t>21:0976:000231</t>
  </si>
  <si>
    <t>21:0105:000843</t>
  </si>
  <si>
    <t>21:0105:000843:0001:0001:00</t>
  </si>
  <si>
    <t>064P  :761452:00:------:--</t>
  </si>
  <si>
    <t>21:0976:000232</t>
  </si>
  <si>
    <t>21:0105:000844</t>
  </si>
  <si>
    <t>21:0105:000844:0001:0001:00</t>
  </si>
  <si>
    <t>064P  :761453:00:------:--</t>
  </si>
  <si>
    <t>21:0976:000233</t>
  </si>
  <si>
    <t>21:0105:000845</t>
  </si>
  <si>
    <t>21:0105:000845:0001:0001:00</t>
  </si>
  <si>
    <t>064P  :761454:00:------:--</t>
  </si>
  <si>
    <t>21:0976:000234</t>
  </si>
  <si>
    <t>21:0105:000846</t>
  </si>
  <si>
    <t>21:0105:000846:0001:0001:00</t>
  </si>
  <si>
    <t>12.58</t>
  </si>
  <si>
    <t>064P  :763004:00:------:--</t>
  </si>
  <si>
    <t>21:0976:000235</t>
  </si>
  <si>
    <t>21:0105:000909</t>
  </si>
  <si>
    <t>21:0105:000909:0001:0001:00</t>
  </si>
  <si>
    <t>064P  :763005:00:------:--</t>
  </si>
  <si>
    <t>21:0976:000236</t>
  </si>
  <si>
    <t>21:0105:000910</t>
  </si>
  <si>
    <t>21:0105:000910:0001:0001:00</t>
  </si>
  <si>
    <t>30.88</t>
  </si>
  <si>
    <t>064P  :763006:00:------:--</t>
  </si>
  <si>
    <t>21:0976:000237</t>
  </si>
  <si>
    <t>21:0105:000911</t>
  </si>
  <si>
    <t>21:0105:000911:0001:0001:00</t>
  </si>
  <si>
    <t>064P  :763007:00:------:--</t>
  </si>
  <si>
    <t>21:0976:000238</t>
  </si>
  <si>
    <t>21:0105:000912</t>
  </si>
  <si>
    <t>21:0105:000912:0001:0001:00</t>
  </si>
  <si>
    <t>064P  :763008:00:------:--</t>
  </si>
  <si>
    <t>21:0976:000239</t>
  </si>
  <si>
    <t>21:0105:000913</t>
  </si>
  <si>
    <t>21:0105:000913:0001:0001:00</t>
  </si>
  <si>
    <t>43.6</t>
  </si>
  <si>
    <t>064P  :763161:80:763177:00</t>
  </si>
  <si>
    <t>21:0976:000240</t>
  </si>
  <si>
    <t>21:0105:001055</t>
  </si>
  <si>
    <t>21:0105:001055:0001:0001:02</t>
  </si>
  <si>
    <t>2.67</t>
  </si>
  <si>
    <t>064P  :763164:93:------:--</t>
  </si>
  <si>
    <t>21:0976:000241</t>
  </si>
  <si>
    <t>10.83</t>
  </si>
  <si>
    <t>064P  :763169:00:------:--</t>
  </si>
  <si>
    <t>21:0976:000242</t>
  </si>
  <si>
    <t>21:0105:001047</t>
  </si>
  <si>
    <t>21:0105:001047:0001:0001:00</t>
  </si>
  <si>
    <t>064P  :763170:00:------:--</t>
  </si>
  <si>
    <t>21:0976:000243</t>
  </si>
  <si>
    <t>21:0105:001048</t>
  </si>
  <si>
    <t>21:0105:001048:0001:0001:00</t>
  </si>
  <si>
    <t>064P  :763171:00:------:--</t>
  </si>
  <si>
    <t>21:0976:000244</t>
  </si>
  <si>
    <t>21:0105:001049</t>
  </si>
  <si>
    <t>21:0105:001049:0001:0001:00</t>
  </si>
  <si>
    <t>064P  :763172:00:------:--</t>
  </si>
  <si>
    <t>21:0976:000245</t>
  </si>
  <si>
    <t>21:0105:001050</t>
  </si>
  <si>
    <t>21:0105:001050:0001:0001:00</t>
  </si>
  <si>
    <t>064P  :763173:00:------:--</t>
  </si>
  <si>
    <t>21:0976:000246</t>
  </si>
  <si>
    <t>21:0105:001051</t>
  </si>
  <si>
    <t>21:0105:001051:0001:0001:00</t>
  </si>
  <si>
    <t>064P  :763174:00:------:--</t>
  </si>
  <si>
    <t>21:0976:000247</t>
  </si>
  <si>
    <t>21:0105:001052</t>
  </si>
  <si>
    <t>21:0105:001052:0001:0001:00</t>
  </si>
  <si>
    <t>064P  :763175:00:------:--</t>
  </si>
  <si>
    <t>21:0976:000248</t>
  </si>
  <si>
    <t>21:0105:001053</t>
  </si>
  <si>
    <t>21:0105:001053:0001:0001:00</t>
  </si>
  <si>
    <t>064P  :763176:00:------:--</t>
  </si>
  <si>
    <t>21:0976:000249</t>
  </si>
  <si>
    <t>21:0105:001054</t>
  </si>
  <si>
    <t>21:0105:001054:0001:0001:00</t>
  </si>
  <si>
    <t>25.25</t>
  </si>
  <si>
    <t>064P  :763177:00:------:--</t>
  </si>
  <si>
    <t>21:0976:000250</t>
  </si>
  <si>
    <t>21:0105:001055:0001:0001:00</t>
  </si>
  <si>
    <t>12.69</t>
  </si>
  <si>
    <t>064P  :763178:00:------:--</t>
  </si>
  <si>
    <t>21:0976:000251</t>
  </si>
  <si>
    <t>21:0105:001056</t>
  </si>
  <si>
    <t>21:0105:001056:0001:0001:00</t>
  </si>
  <si>
    <t>064P  :763179:00:------:--</t>
  </si>
  <si>
    <t>21:0976:000252</t>
  </si>
  <si>
    <t>21:0105:001057</t>
  </si>
  <si>
    <t>21:0105:001057:0001:0001:00</t>
  </si>
  <si>
    <t>121</t>
  </si>
  <si>
    <t>26.97</t>
  </si>
  <si>
    <t>064P  :763180:00:------:--</t>
  </si>
  <si>
    <t>21:0976:000253</t>
  </si>
  <si>
    <t>21:0105:001058</t>
  </si>
  <si>
    <t>21:0105:001058:0001:0001:00</t>
  </si>
  <si>
    <t>064P  :763181:80:763200:00</t>
  </si>
  <si>
    <t>21:0976:000254</t>
  </si>
  <si>
    <t>21:0105:001075</t>
  </si>
  <si>
    <t>21:0105:001075:0001:0001:02</t>
  </si>
  <si>
    <t>9.12</t>
  </si>
  <si>
    <t>064P  :763182:10:------:--</t>
  </si>
  <si>
    <t>21:0976:000255</t>
  </si>
  <si>
    <t>21:0105:001059</t>
  </si>
  <si>
    <t>21:0105:001059:0001:0001:00</t>
  </si>
  <si>
    <t>064P  :763183:20:763182:10</t>
  </si>
  <si>
    <t>21:0976:000256</t>
  </si>
  <si>
    <t>21:0105:001059:0002:0001:00</t>
  </si>
  <si>
    <t>064P  :763184:00:------:--</t>
  </si>
  <si>
    <t>21:0976:000257</t>
  </si>
  <si>
    <t>21:0105:001060</t>
  </si>
  <si>
    <t>21:0105:001060:0001:0001:00</t>
  </si>
  <si>
    <t>064P  :763185:00:------:--</t>
  </si>
  <si>
    <t>21:0976:000258</t>
  </si>
  <si>
    <t>21:0105:001061</t>
  </si>
  <si>
    <t>21:0105:001061:0001:0001:00</t>
  </si>
  <si>
    <t>064P  :763186:00:------:--</t>
  </si>
  <si>
    <t>21:0976:000259</t>
  </si>
  <si>
    <t>21:0105:001062</t>
  </si>
  <si>
    <t>21:0105:001062:0001:0001:00</t>
  </si>
  <si>
    <t>064P  :763187:00:------:--</t>
  </si>
  <si>
    <t>21:0976:000260</t>
  </si>
  <si>
    <t>21:0105:001063</t>
  </si>
  <si>
    <t>21:0105:001063:0001:0001:00</t>
  </si>
  <si>
    <t>11.49</t>
  </si>
  <si>
    <t>064P  :763188:91:------:--</t>
  </si>
  <si>
    <t>21:0976:000261</t>
  </si>
  <si>
    <t>12.76</t>
  </si>
  <si>
    <t>064P  :763189:00:------:--</t>
  </si>
  <si>
    <t>21:0976:000262</t>
  </si>
  <si>
    <t>21:0105:001064</t>
  </si>
  <si>
    <t>21:0105:001064:0001:0001:00</t>
  </si>
  <si>
    <t>6.45</t>
  </si>
  <si>
    <t>064P  :763190:00:------:--</t>
  </si>
  <si>
    <t>21:0976:000263</t>
  </si>
  <si>
    <t>21:0105:001065</t>
  </si>
  <si>
    <t>21:0105:001065:0001:0001:00</t>
  </si>
  <si>
    <t>064P  :763191:00:------:--</t>
  </si>
  <si>
    <t>21:0976:000264</t>
  </si>
  <si>
    <t>21:0105:001066</t>
  </si>
  <si>
    <t>21:0105:001066:0001:0001:00</t>
  </si>
  <si>
    <t>064P  :763195:00:------:--</t>
  </si>
  <si>
    <t>21:0976:000265</t>
  </si>
  <si>
    <t>21:0105:001070</t>
  </si>
  <si>
    <t>21:0105:001070:0001:0001:00</t>
  </si>
  <si>
    <t>13.85</t>
  </si>
  <si>
    <t>064P  :763196:00:------:--</t>
  </si>
  <si>
    <t>21:0976:000266</t>
  </si>
  <si>
    <t>21:0105:001071</t>
  </si>
  <si>
    <t>21:0105:001071:0001:0001:00</t>
  </si>
  <si>
    <t>064P  :763197:00:------:--</t>
  </si>
  <si>
    <t>21:0976:000267</t>
  </si>
  <si>
    <t>21:0105:001072</t>
  </si>
  <si>
    <t>21:0105:001072:0001:0001:00</t>
  </si>
  <si>
    <t>064P  :763198:00:------:--</t>
  </si>
  <si>
    <t>21:0976:000268</t>
  </si>
  <si>
    <t>21:0105:001073</t>
  </si>
  <si>
    <t>21:0105:001073:0001:0001:00</t>
  </si>
  <si>
    <t>064P  :763199:00:------:--</t>
  </si>
  <si>
    <t>21:0976:000269</t>
  </si>
  <si>
    <t>21:0105:001074</t>
  </si>
  <si>
    <t>21:0105:001074:0001:0001:00</t>
  </si>
  <si>
    <t>064P  :763200:00:------:--</t>
  </si>
  <si>
    <t>21:0976:000270</t>
  </si>
  <si>
    <t>21:0105:001075:0001:0001:00</t>
  </si>
  <si>
    <t>064P  :763202:10:------:--</t>
  </si>
  <si>
    <t>21:0976:000271</t>
  </si>
  <si>
    <t>21:0105:001076</t>
  </si>
  <si>
    <t>21:0105:001076:0001:0001:00</t>
  </si>
  <si>
    <t>064P  :763203:20:763202:10</t>
  </si>
  <si>
    <t>21:0976:000272</t>
  </si>
  <si>
    <t>21:0105:001076:0002:0001:00</t>
  </si>
  <si>
    <t>064P  :763204:00:------:--</t>
  </si>
  <si>
    <t>21:0976:000273</t>
  </si>
  <si>
    <t>21:0105:001077</t>
  </si>
  <si>
    <t>21:0105:001077:0001:0001:00</t>
  </si>
  <si>
    <t>63.9</t>
  </si>
  <si>
    <t>064P  :763205:00:------:--</t>
  </si>
  <si>
    <t>21:0976:000274</t>
  </si>
  <si>
    <t>21:0105:001078</t>
  </si>
  <si>
    <t>21:0105:001078:0001:0001:00</t>
  </si>
  <si>
    <t>064P  :763221:80:763240:00</t>
  </si>
  <si>
    <t>21:0976:000275</t>
  </si>
  <si>
    <t>21:0105:001109</t>
  </si>
  <si>
    <t>21:0105:001109:0001:0001:02</t>
  </si>
  <si>
    <t>064P  :763231:00:------:--</t>
  </si>
  <si>
    <t>21:0976:000276</t>
  </si>
  <si>
    <t>21:0105:001101</t>
  </si>
  <si>
    <t>21:0105:001101:0001:0001:00</t>
  </si>
  <si>
    <t>196</t>
  </si>
  <si>
    <t>064P  :763232:00:------:--</t>
  </si>
  <si>
    <t>21:0976:000277</t>
  </si>
  <si>
    <t>21:0105:001102</t>
  </si>
  <si>
    <t>21:0105:001102:0001:0001:00</t>
  </si>
  <si>
    <t>98.5</t>
  </si>
  <si>
    <t>064P  :763233:00:------:--</t>
  </si>
  <si>
    <t>21:0976:000278</t>
  </si>
  <si>
    <t>21:0105:001103</t>
  </si>
  <si>
    <t>21:0105:001103:0001:0001:00</t>
  </si>
  <si>
    <t>12.89</t>
  </si>
  <si>
    <t>064P  :763234:00:------:--</t>
  </si>
  <si>
    <t>21:0976:000279</t>
  </si>
  <si>
    <t>21:0105:001104</t>
  </si>
  <si>
    <t>21:0105:001104:0001:0001:00</t>
  </si>
  <si>
    <t>064P  :763235:00:------:--</t>
  </si>
  <si>
    <t>21:0976:000280</t>
  </si>
  <si>
    <t>21:0105:001105</t>
  </si>
  <si>
    <t>21:0105:001105:0001:0001:00</t>
  </si>
  <si>
    <t>30.54</t>
  </si>
  <si>
    <t>064P  :763238:00:------:--</t>
  </si>
  <si>
    <t>21:0976:000281</t>
  </si>
  <si>
    <t>21:0105:001108</t>
  </si>
  <si>
    <t>21:0105:001108:0001:0001:00</t>
  </si>
  <si>
    <t>064P  :763239:91:------:--</t>
  </si>
  <si>
    <t>21:0976:000282</t>
  </si>
  <si>
    <t>064P  :763240:00:------:--</t>
  </si>
  <si>
    <t>21:0976:000283</t>
  </si>
  <si>
    <t>21:0105:001109:0001:0001:00</t>
  </si>
  <si>
    <t>064P  :763242:10:------:--</t>
  </si>
  <si>
    <t>21:0976:000284</t>
  </si>
  <si>
    <t>21:0105:001110</t>
  </si>
  <si>
    <t>21:0105:001110:0001:0001:00</t>
  </si>
  <si>
    <t>064P  :763243:20:763242:10</t>
  </si>
  <si>
    <t>21:0976:000285</t>
  </si>
  <si>
    <t>21:0105:001110:0002:0001:00</t>
  </si>
  <si>
    <t>064P  :763244:00:------:--</t>
  </si>
  <si>
    <t>21:0976:000286</t>
  </si>
  <si>
    <t>21:0105:001111</t>
  </si>
  <si>
    <t>21:0105:001111:0001:0001:00</t>
  </si>
  <si>
    <t>34.67</t>
  </si>
  <si>
    <t>064P  :763260:00:------:--</t>
  </si>
  <si>
    <t>21:0976:000287</t>
  </si>
  <si>
    <t>21:0105:001126</t>
  </si>
  <si>
    <t>21:0105:001126:0001:0001:00</t>
  </si>
  <si>
    <t>27.31</t>
  </si>
  <si>
    <t>064P  :763261:80:763265:00</t>
  </si>
  <si>
    <t>21:0976:000288</t>
  </si>
  <si>
    <t>21:0105:001130</t>
  </si>
  <si>
    <t>21:0105:001130:0001:0001:02</t>
  </si>
  <si>
    <t>3.28</t>
  </si>
  <si>
    <t>064P  :763262:00:------:--</t>
  </si>
  <si>
    <t>21:0976:000289</t>
  </si>
  <si>
    <t>21:0105:001127</t>
  </si>
  <si>
    <t>21:0105:001127:0001:0001:00</t>
  </si>
  <si>
    <t>13.48</t>
  </si>
  <si>
    <t>064P  :763263:00:------:--</t>
  </si>
  <si>
    <t>21:0976:000290</t>
  </si>
  <si>
    <t>21:0105:001128</t>
  </si>
  <si>
    <t>21:0105:001128:0001:0001:00</t>
  </si>
  <si>
    <t>064P  :763264:00:------:--</t>
  </si>
  <si>
    <t>21:0976:000291</t>
  </si>
  <si>
    <t>21:0105:001129</t>
  </si>
  <si>
    <t>21:0105:001129:0001:0001:00</t>
  </si>
  <si>
    <t>10.35</t>
  </si>
  <si>
    <t>064P  :763265:00:------:--</t>
  </si>
  <si>
    <t>21:0976:000292</t>
  </si>
  <si>
    <t>21:0105:001130:0001:0001:00</t>
  </si>
  <si>
    <t>064P  :763266:00:------:--</t>
  </si>
  <si>
    <t>21:0976:000293</t>
  </si>
  <si>
    <t>21:0105:001131</t>
  </si>
  <si>
    <t>21:0105:001131:0001:0001:00</t>
  </si>
  <si>
    <t>91.6</t>
  </si>
  <si>
    <t>064P  :763267:00:------:--</t>
  </si>
  <si>
    <t>21:0976:000294</t>
  </si>
  <si>
    <t>21:0105:001132</t>
  </si>
  <si>
    <t>21:0105:001132:0001:0001:00</t>
  </si>
  <si>
    <t>63.1</t>
  </si>
  <si>
    <t>064P  :763268:00:------:--</t>
  </si>
  <si>
    <t>21:0976:000295</t>
  </si>
  <si>
    <t>21:0105:001133</t>
  </si>
  <si>
    <t>21:0105:001133:0001:0001:00</t>
  </si>
  <si>
    <t>25.39</t>
  </si>
  <si>
    <t>064P  :763270:00:------:--</t>
  </si>
  <si>
    <t>21:0976:000296</t>
  </si>
  <si>
    <t>21:0105:001135</t>
  </si>
  <si>
    <t>21:0105:001135:0001:0001:00</t>
  </si>
  <si>
    <t>064P  :763271:00:------:--</t>
  </si>
  <si>
    <t>21:0976:000297</t>
  </si>
  <si>
    <t>21:0105:001136</t>
  </si>
  <si>
    <t>21:0105:001136:0001:0001:00</t>
  </si>
  <si>
    <t>064P  :763272:00:------:--</t>
  </si>
  <si>
    <t>21:0976:000298</t>
  </si>
  <si>
    <t>21:0105:001137</t>
  </si>
  <si>
    <t>21:0105:001137:0001:0001:00</t>
  </si>
  <si>
    <t>064P  :763273:00:------:--</t>
  </si>
  <si>
    <t>21:0976:000299</t>
  </si>
  <si>
    <t>21:0105:001138</t>
  </si>
  <si>
    <t>21:0105:001138:0001:0001:00</t>
  </si>
  <si>
    <t>064P  :763274:00:------:--</t>
  </si>
  <si>
    <t>21:0976:000300</t>
  </si>
  <si>
    <t>21:0105:001139</t>
  </si>
  <si>
    <t>21:0105:001139:0001:0001:00</t>
  </si>
  <si>
    <t>064P  :763275:00:------:--</t>
  </si>
  <si>
    <t>21:0976:000301</t>
  </si>
  <si>
    <t>21:0105:001140</t>
  </si>
  <si>
    <t>21:0105:001140:0001:0001:00</t>
  </si>
  <si>
    <t>42.9</t>
  </si>
  <si>
    <t>064P  :763276:00:------:--</t>
  </si>
  <si>
    <t>21:0976:000302</t>
  </si>
  <si>
    <t>21:0105:001141</t>
  </si>
  <si>
    <t>21:0105:001141:0001:0001:00</t>
  </si>
  <si>
    <t>064P  :763279:91:------:--</t>
  </si>
  <si>
    <t>21:0976:000303</t>
  </si>
  <si>
    <t>11.92</t>
  </si>
  <si>
    <t>064P  :763405:00:------:--</t>
  </si>
  <si>
    <t>21:0976:000304</t>
  </si>
  <si>
    <t>21:0105:001248</t>
  </si>
  <si>
    <t>21:0105:001248:0001:0001:00</t>
  </si>
  <si>
    <t>12.92</t>
  </si>
  <si>
    <t>064P  :763410:00:------:--</t>
  </si>
  <si>
    <t>21:0976:000305</t>
  </si>
  <si>
    <t>21:0105:001253</t>
  </si>
  <si>
    <t>21:0105:001253:0001:0001:00</t>
  </si>
  <si>
    <t>064P  :763411:00:------:--</t>
  </si>
  <si>
    <t>21:0976:000306</t>
  </si>
  <si>
    <t>21:0105:001254</t>
  </si>
  <si>
    <t>21:0105:001254:0001:0001:00</t>
  </si>
  <si>
    <t>064P  :763412:00:------:--</t>
  </si>
  <si>
    <t>21:0976:000307</t>
  </si>
  <si>
    <t>21:0105:001255</t>
  </si>
  <si>
    <t>21:0105:001255:0001:0001:00</t>
  </si>
  <si>
    <t>064P  :763413:00:------:--</t>
  </si>
  <si>
    <t>21:0976:000308</t>
  </si>
  <si>
    <t>21:0105:001256</t>
  </si>
  <si>
    <t>21:0105:001256:0001:0001:00</t>
  </si>
  <si>
    <t>064P  :763414:00:------:--</t>
  </si>
  <si>
    <t>21:0976:000309</t>
  </si>
  <si>
    <t>21:0105:001257</t>
  </si>
  <si>
    <t>21:0105:001257:0001:0001:00</t>
  </si>
  <si>
    <t>064P  :763415:00:------:--</t>
  </si>
  <si>
    <t>21:0976:000310</t>
  </si>
  <si>
    <t>21:0105:001258</t>
  </si>
  <si>
    <t>21:0105:001258:0001:0001:00</t>
  </si>
  <si>
    <t>064P  :763416:00:------:--</t>
  </si>
  <si>
    <t>21:0976:000311</t>
  </si>
  <si>
    <t>21:0105:001259</t>
  </si>
  <si>
    <t>21:0105:001259:0001:0001:00</t>
  </si>
  <si>
    <t>064P  :763417:00:------:--</t>
  </si>
  <si>
    <t>21:0976:000312</t>
  </si>
  <si>
    <t>21:0105:001260</t>
  </si>
  <si>
    <t>21:0105:001260:0001:0001:00</t>
  </si>
  <si>
    <t>146</t>
  </si>
  <si>
    <t>064P  :763418:00:------:--</t>
  </si>
  <si>
    <t>21:0976:000313</t>
  </si>
  <si>
    <t>21:0105:001261</t>
  </si>
  <si>
    <t>21:0105:001261:0001:0001:00</t>
  </si>
  <si>
    <t>064P  :763419:91:------:--</t>
  </si>
  <si>
    <t>21:0976:000314</t>
  </si>
  <si>
    <t>11.24</t>
  </si>
  <si>
    <t>064P  :763420:00:------:--</t>
  </si>
  <si>
    <t>21:0976:000315</t>
  </si>
  <si>
    <t>21:0105:001262</t>
  </si>
  <si>
    <t>21:0105:001262:0001:0001:00</t>
  </si>
  <si>
    <t>064P  :763436:00:------:--</t>
  </si>
  <si>
    <t>21:0976:000316</t>
  </si>
  <si>
    <t>21:0105:001275</t>
  </si>
  <si>
    <t>21:0105:001275:0001:0001:00</t>
  </si>
  <si>
    <t>064P  :763437:00:------:--</t>
  </si>
  <si>
    <t>21:0976:000317</t>
  </si>
  <si>
    <t>21:0105:001276</t>
  </si>
  <si>
    <t>21:0105:001276:0001:0001:00</t>
  </si>
  <si>
    <t>064P  :763470:00:------:--</t>
  </si>
  <si>
    <t>21:0976:000318</t>
  </si>
  <si>
    <t>21:0105:001303</t>
  </si>
  <si>
    <t>21:0105:001303:0001:0001:00</t>
  </si>
  <si>
    <t>18.98</t>
  </si>
  <si>
    <t>064P  :763471:00:------:--</t>
  </si>
  <si>
    <t>21:0976:000319</t>
  </si>
  <si>
    <t>21:0105:001304</t>
  </si>
  <si>
    <t>21:0105:001304:0001:0001:00</t>
  </si>
  <si>
    <t>064P  :763472:00:------:--</t>
  </si>
  <si>
    <t>21:0976:000320</t>
  </si>
  <si>
    <t>21:0105:001305</t>
  </si>
  <si>
    <t>21:0105:001305:0001:0001:00</t>
  </si>
  <si>
    <t>064P  :763483:10:------:--</t>
  </si>
  <si>
    <t>21:0976:000321</t>
  </si>
  <si>
    <t>21:0105:001315</t>
  </si>
  <si>
    <t>21:0105:001315:0001:0001:00</t>
  </si>
  <si>
    <t>14.32</t>
  </si>
  <si>
    <t>064P  :763484:20:763483:10</t>
  </si>
  <si>
    <t>21:0976:000322</t>
  </si>
  <si>
    <t>21:0105:001315:0002:0001:00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</si>
</sst>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CD5B4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3">
    <xf numFmtId="0" fontId="0" fillId="0" borderId="0" xfId="0"/>
    <xf numFmtId="0" fontId="1" fillId="0" borderId="0" xfId="1"/>
    <xf numFmtId="0" fontId="0" fillId="2" borderId="0" xfId="0" applyFill="1" applyAlignment="1">
      <alignment wrapText="1"/>
    </xf>
  </cellXfs>
  <cellStyles count="2">
    <cellStyle name="Hyperlink" xfId="1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AV4890"/>
  <sheetViews>
    <sheetView tabSelected="1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1" sqref="B1:B1048576"/>
    </sheetView>
  </sheetViews>
  <sheetFormatPr defaultRowHeight="14.4" x14ac:dyDescent="0.3"/>
  <cols>
    <col min="1" max="1" width="20.77734375" customWidth="1"/>
    <col min="2" max="2" width="15.77734375" customWidth="1"/>
    <col min="3" max="4" width="12.77734375" customWidth="1"/>
    <col min="5" max="6" width="20.77734375" customWidth="1"/>
    <col min="7" max="7" width="10.77734375" customWidth="1"/>
    <col min="8" max="9" width="18.77734375" customWidth="1"/>
    <col min="10" max="11" width="24.77734375" customWidth="1"/>
    <col min="12" max="14" width="15.77734375" customWidth="1"/>
    <col min="15" max="48" width="14.77734375" customWidth="1"/>
  </cols>
  <sheetData>
    <row r="1" spans="1:48" s="2" customFormat="1" ht="28.8" x14ac:dyDescent="0.3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2" t="s">
        <v>13</v>
      </c>
      <c r="O1" s="2" t="s">
        <v>14</v>
      </c>
      <c r="P1" s="2" t="s">
        <v>15</v>
      </c>
      <c r="Q1" s="2" t="s">
        <v>16</v>
      </c>
      <c r="R1" s="2" t="s">
        <v>17</v>
      </c>
      <c r="S1" s="2" t="s">
        <v>18</v>
      </c>
      <c r="T1" s="2" t="s">
        <v>19</v>
      </c>
      <c r="U1" s="2" t="s">
        <v>20</v>
      </c>
      <c r="V1" s="2" t="s">
        <v>21</v>
      </c>
      <c r="W1" s="2" t="s">
        <v>22</v>
      </c>
      <c r="X1" s="2" t="s">
        <v>23</v>
      </c>
      <c r="Y1" s="2" t="s">
        <v>24</v>
      </c>
      <c r="Z1" s="2" t="s">
        <v>25</v>
      </c>
      <c r="AA1" s="2" t="s">
        <v>26</v>
      </c>
      <c r="AB1" s="2" t="s">
        <v>27</v>
      </c>
      <c r="AC1" s="2" t="s">
        <v>28</v>
      </c>
      <c r="AD1" s="2" t="s">
        <v>29</v>
      </c>
      <c r="AE1" s="2" t="s">
        <v>30</v>
      </c>
      <c r="AF1" s="2" t="s">
        <v>31</v>
      </c>
      <c r="AG1" s="2" t="s">
        <v>32</v>
      </c>
      <c r="AH1" s="2" t="s">
        <v>33</v>
      </c>
      <c r="AI1" s="2" t="s">
        <v>34</v>
      </c>
      <c r="AJ1" s="2" t="s">
        <v>35</v>
      </c>
      <c r="AK1" s="2" t="s">
        <v>36</v>
      </c>
      <c r="AL1" s="2" t="s">
        <v>37</v>
      </c>
      <c r="AM1" s="2" t="s">
        <v>38</v>
      </c>
      <c r="AN1" s="2" t="s">
        <v>39</v>
      </c>
      <c r="AO1" s="2" t="s">
        <v>40</v>
      </c>
      <c r="AP1" s="2" t="s">
        <v>41</v>
      </c>
      <c r="AQ1" s="2" t="s">
        <v>42</v>
      </c>
      <c r="AR1" s="2" t="s">
        <v>43</v>
      </c>
      <c r="AS1" s="2" t="s">
        <v>44</v>
      </c>
      <c r="AT1" s="2" t="s">
        <v>45</v>
      </c>
      <c r="AU1" s="2" t="s">
        <v>46</v>
      </c>
      <c r="AV1" s="2" t="s">
        <v>47</v>
      </c>
    </row>
    <row r="2" spans="1:48" hidden="1" x14ac:dyDescent="0.3">
      <c r="A2" t="s">
        <v>48</v>
      </c>
      <c r="B2" t="s">
        <v>49</v>
      </c>
      <c r="C2" s="1" t="str">
        <f t="shared" ref="C2:C65" si="0">HYPERLINK("https://geochem.nrcan.gc.ca/cdogs/content/bdl/bdl210973_e.htm", "21:0973")</f>
        <v>21:0973</v>
      </c>
      <c r="D2" s="1" t="str">
        <f t="shared" ref="D2:D10" si="1">HYPERLINK("https://geochem.nrcan.gc.ca/cdogs/content/svy/svy210113_e.htm", "21:0113")</f>
        <v>21:0113</v>
      </c>
      <c r="E2" t="s">
        <v>50</v>
      </c>
      <c r="F2" t="s">
        <v>51</v>
      </c>
      <c r="H2">
        <v>63.088403700000001</v>
      </c>
      <c r="I2">
        <v>-95.789547999999996</v>
      </c>
      <c r="J2" s="1" t="str">
        <f t="shared" ref="J2:J10" si="2">HYPERLINK("https://geochem.nrcan.gc.ca/cdogs/content/kwd/kwd020027_e.htm", "NGR lake sediment grab sample")</f>
        <v>NGR lake sediment grab sample</v>
      </c>
      <c r="K2" s="1" t="str">
        <f t="shared" ref="K2:K10" si="3">HYPERLINK("https://geochem.nrcan.gc.ca/cdogs/content/kwd/kwd080006_e.htm", "&lt;177 micron (NGR)")</f>
        <v>&lt;177 micron (NGR)</v>
      </c>
      <c r="L2">
        <v>1</v>
      </c>
      <c r="M2" t="s">
        <v>52</v>
      </c>
      <c r="N2">
        <v>1</v>
      </c>
      <c r="O2" t="s">
        <v>53</v>
      </c>
      <c r="P2" t="s">
        <v>54</v>
      </c>
      <c r="Q2" t="s">
        <v>55</v>
      </c>
      <c r="R2" t="s">
        <v>56</v>
      </c>
      <c r="S2" t="s">
        <v>57</v>
      </c>
      <c r="T2" t="s">
        <v>58</v>
      </c>
      <c r="U2" t="s">
        <v>59</v>
      </c>
      <c r="V2" t="s">
        <v>60</v>
      </c>
      <c r="W2" t="s">
        <v>61</v>
      </c>
      <c r="X2" t="s">
        <v>62</v>
      </c>
      <c r="Y2" t="s">
        <v>63</v>
      </c>
      <c r="Z2" t="s">
        <v>59</v>
      </c>
      <c r="AA2" t="s">
        <v>64</v>
      </c>
      <c r="AB2" t="s">
        <v>65</v>
      </c>
      <c r="AC2" t="s">
        <v>66</v>
      </c>
      <c r="AD2" t="s">
        <v>67</v>
      </c>
      <c r="AE2" t="s">
        <v>68</v>
      </c>
      <c r="AF2" t="s">
        <v>69</v>
      </c>
      <c r="AG2" t="s">
        <v>58</v>
      </c>
      <c r="AH2" t="s">
        <v>70</v>
      </c>
      <c r="AI2" t="s">
        <v>71</v>
      </c>
      <c r="AJ2" t="s">
        <v>72</v>
      </c>
      <c r="AK2" t="s">
        <v>73</v>
      </c>
      <c r="AL2" t="s">
        <v>74</v>
      </c>
      <c r="AM2" t="s">
        <v>75</v>
      </c>
      <c r="AN2" t="s">
        <v>76</v>
      </c>
      <c r="AO2" t="s">
        <v>77</v>
      </c>
      <c r="AP2" t="s">
        <v>78</v>
      </c>
      <c r="AQ2" t="s">
        <v>79</v>
      </c>
      <c r="AR2" t="s">
        <v>62</v>
      </c>
      <c r="AS2" t="s">
        <v>54</v>
      </c>
      <c r="AT2" t="s">
        <v>73</v>
      </c>
      <c r="AU2" t="s">
        <v>80</v>
      </c>
      <c r="AV2" t="s">
        <v>81</v>
      </c>
    </row>
    <row r="3" spans="1:48" hidden="1" x14ac:dyDescent="0.3">
      <c r="A3" t="s">
        <v>82</v>
      </c>
      <c r="B3" t="s">
        <v>83</v>
      </c>
      <c r="C3" s="1" t="str">
        <f t="shared" si="0"/>
        <v>21:0973</v>
      </c>
      <c r="D3" s="1" t="str">
        <f t="shared" si="1"/>
        <v>21:0113</v>
      </c>
      <c r="E3" t="s">
        <v>84</v>
      </c>
      <c r="F3" t="s">
        <v>85</v>
      </c>
      <c r="H3">
        <v>63.625839900000003</v>
      </c>
      <c r="I3">
        <v>-95.834897600000005</v>
      </c>
      <c r="J3" s="1" t="str">
        <f t="shared" si="2"/>
        <v>NGR lake sediment grab sample</v>
      </c>
      <c r="K3" s="1" t="str">
        <f t="shared" si="3"/>
        <v>&lt;177 micron (NGR)</v>
      </c>
      <c r="L3">
        <v>1</v>
      </c>
      <c r="M3" t="s">
        <v>86</v>
      </c>
      <c r="N3">
        <v>2</v>
      </c>
      <c r="O3" t="s">
        <v>87</v>
      </c>
      <c r="P3" t="s">
        <v>88</v>
      </c>
      <c r="Q3" t="s">
        <v>89</v>
      </c>
      <c r="R3" t="s">
        <v>90</v>
      </c>
      <c r="S3" t="s">
        <v>57</v>
      </c>
      <c r="T3" t="s">
        <v>91</v>
      </c>
      <c r="U3" t="s">
        <v>92</v>
      </c>
      <c r="V3" t="s">
        <v>93</v>
      </c>
      <c r="W3" t="s">
        <v>94</v>
      </c>
      <c r="X3" t="s">
        <v>62</v>
      </c>
      <c r="Y3" t="s">
        <v>95</v>
      </c>
      <c r="Z3" t="s">
        <v>96</v>
      </c>
      <c r="AA3" t="s">
        <v>64</v>
      </c>
      <c r="AB3" t="s">
        <v>97</v>
      </c>
      <c r="AC3" t="s">
        <v>70</v>
      </c>
      <c r="AD3" t="s">
        <v>67</v>
      </c>
      <c r="AE3" t="s">
        <v>98</v>
      </c>
      <c r="AF3" t="s">
        <v>99</v>
      </c>
      <c r="AG3" t="s">
        <v>100</v>
      </c>
      <c r="AH3" t="s">
        <v>70</v>
      </c>
      <c r="AI3" t="s">
        <v>101</v>
      </c>
      <c r="AJ3" t="s">
        <v>102</v>
      </c>
      <c r="AK3" t="s">
        <v>73</v>
      </c>
      <c r="AL3" t="s">
        <v>103</v>
      </c>
      <c r="AM3" t="s">
        <v>75</v>
      </c>
      <c r="AN3" t="s">
        <v>76</v>
      </c>
      <c r="AO3" t="s">
        <v>104</v>
      </c>
      <c r="AP3" t="s">
        <v>105</v>
      </c>
      <c r="AQ3" t="s">
        <v>106</v>
      </c>
      <c r="AR3" t="s">
        <v>74</v>
      </c>
      <c r="AS3" t="s">
        <v>54</v>
      </c>
      <c r="AT3" t="s">
        <v>73</v>
      </c>
      <c r="AU3" t="s">
        <v>107</v>
      </c>
      <c r="AV3" t="s">
        <v>108</v>
      </c>
    </row>
    <row r="4" spans="1:48" hidden="1" x14ac:dyDescent="0.3">
      <c r="A4" t="s">
        <v>109</v>
      </c>
      <c r="B4" t="s">
        <v>110</v>
      </c>
      <c r="C4" s="1" t="str">
        <f t="shared" si="0"/>
        <v>21:0973</v>
      </c>
      <c r="D4" s="1" t="str">
        <f t="shared" si="1"/>
        <v>21:0113</v>
      </c>
      <c r="E4" t="s">
        <v>111</v>
      </c>
      <c r="F4" t="s">
        <v>112</v>
      </c>
      <c r="H4">
        <v>63.605982300000001</v>
      </c>
      <c r="I4">
        <v>-95.8719605</v>
      </c>
      <c r="J4" s="1" t="str">
        <f t="shared" si="2"/>
        <v>NGR lake sediment grab sample</v>
      </c>
      <c r="K4" s="1" t="str">
        <f t="shared" si="3"/>
        <v>&lt;177 micron (NGR)</v>
      </c>
      <c r="L4">
        <v>1</v>
      </c>
      <c r="M4" t="s">
        <v>113</v>
      </c>
      <c r="N4">
        <v>3</v>
      </c>
      <c r="O4" t="s">
        <v>114</v>
      </c>
      <c r="P4" t="s">
        <v>54</v>
      </c>
      <c r="Q4" t="s">
        <v>115</v>
      </c>
      <c r="R4" t="s">
        <v>116</v>
      </c>
      <c r="S4" t="s">
        <v>57</v>
      </c>
      <c r="T4" t="s">
        <v>58</v>
      </c>
      <c r="U4" t="s">
        <v>117</v>
      </c>
      <c r="V4" t="s">
        <v>97</v>
      </c>
      <c r="W4" t="s">
        <v>118</v>
      </c>
      <c r="X4" t="s">
        <v>74</v>
      </c>
      <c r="Y4" t="s">
        <v>62</v>
      </c>
      <c r="Z4" t="s">
        <v>96</v>
      </c>
      <c r="AA4" t="s">
        <v>64</v>
      </c>
      <c r="AB4" t="s">
        <v>119</v>
      </c>
      <c r="AC4" t="s">
        <v>66</v>
      </c>
      <c r="AD4" t="s">
        <v>67</v>
      </c>
      <c r="AE4" t="s">
        <v>120</v>
      </c>
      <c r="AF4" t="s">
        <v>121</v>
      </c>
      <c r="AG4" t="s">
        <v>122</v>
      </c>
      <c r="AH4" t="s">
        <v>70</v>
      </c>
      <c r="AI4" t="s">
        <v>123</v>
      </c>
      <c r="AJ4" t="s">
        <v>124</v>
      </c>
      <c r="AK4" t="s">
        <v>73</v>
      </c>
      <c r="AL4" t="s">
        <v>125</v>
      </c>
      <c r="AM4" t="s">
        <v>103</v>
      </c>
      <c r="AN4" t="s">
        <v>76</v>
      </c>
      <c r="AO4" t="s">
        <v>104</v>
      </c>
      <c r="AP4" t="s">
        <v>126</v>
      </c>
      <c r="AQ4" t="s">
        <v>127</v>
      </c>
      <c r="AR4" t="s">
        <v>74</v>
      </c>
      <c r="AS4" t="s">
        <v>54</v>
      </c>
      <c r="AT4" t="s">
        <v>73</v>
      </c>
      <c r="AU4" t="s">
        <v>107</v>
      </c>
      <c r="AV4" t="s">
        <v>128</v>
      </c>
    </row>
    <row r="5" spans="1:48" hidden="1" x14ac:dyDescent="0.3">
      <c r="A5" t="s">
        <v>129</v>
      </c>
      <c r="B5" t="s">
        <v>130</v>
      </c>
      <c r="C5" s="1" t="str">
        <f t="shared" si="0"/>
        <v>21:0973</v>
      </c>
      <c r="D5" s="1" t="str">
        <f t="shared" si="1"/>
        <v>21:0113</v>
      </c>
      <c r="E5" t="s">
        <v>111</v>
      </c>
      <c r="F5" t="s">
        <v>131</v>
      </c>
      <c r="H5">
        <v>63.605982300000001</v>
      </c>
      <c r="I5">
        <v>-95.8719605</v>
      </c>
      <c r="J5" s="1" t="str">
        <f t="shared" si="2"/>
        <v>NGR lake sediment grab sample</v>
      </c>
      <c r="K5" s="1" t="str">
        <f t="shared" si="3"/>
        <v>&lt;177 micron (NGR)</v>
      </c>
      <c r="L5">
        <v>1</v>
      </c>
      <c r="M5" t="s">
        <v>132</v>
      </c>
      <c r="N5">
        <v>4</v>
      </c>
      <c r="O5" t="s">
        <v>53</v>
      </c>
      <c r="P5" t="s">
        <v>54</v>
      </c>
      <c r="Q5" t="s">
        <v>133</v>
      </c>
      <c r="R5" t="s">
        <v>134</v>
      </c>
      <c r="S5" t="s">
        <v>57</v>
      </c>
      <c r="T5" t="s">
        <v>135</v>
      </c>
      <c r="U5" t="s">
        <v>117</v>
      </c>
      <c r="V5" t="s">
        <v>97</v>
      </c>
      <c r="W5" t="s">
        <v>136</v>
      </c>
      <c r="X5" t="s">
        <v>74</v>
      </c>
      <c r="Y5" t="s">
        <v>137</v>
      </c>
      <c r="Z5" t="s">
        <v>138</v>
      </c>
      <c r="AA5" t="s">
        <v>64</v>
      </c>
      <c r="AB5" t="s">
        <v>139</v>
      </c>
      <c r="AC5" t="s">
        <v>66</v>
      </c>
      <c r="AD5" t="s">
        <v>67</v>
      </c>
      <c r="AE5" t="s">
        <v>140</v>
      </c>
      <c r="AF5" t="s">
        <v>141</v>
      </c>
      <c r="AG5" t="s">
        <v>142</v>
      </c>
      <c r="AH5" t="s">
        <v>70</v>
      </c>
      <c r="AI5" t="s">
        <v>101</v>
      </c>
      <c r="AJ5" t="s">
        <v>138</v>
      </c>
      <c r="AK5" t="s">
        <v>73</v>
      </c>
      <c r="AL5" t="s">
        <v>125</v>
      </c>
      <c r="AM5" t="s">
        <v>103</v>
      </c>
      <c r="AN5" t="s">
        <v>76</v>
      </c>
      <c r="AO5" t="s">
        <v>104</v>
      </c>
      <c r="AP5" t="s">
        <v>126</v>
      </c>
      <c r="AQ5" t="s">
        <v>143</v>
      </c>
      <c r="AR5" t="s">
        <v>74</v>
      </c>
      <c r="AS5" t="s">
        <v>54</v>
      </c>
      <c r="AT5" t="s">
        <v>73</v>
      </c>
      <c r="AU5" t="s">
        <v>107</v>
      </c>
      <c r="AV5" t="s">
        <v>144</v>
      </c>
    </row>
    <row r="6" spans="1:48" hidden="1" x14ac:dyDescent="0.3">
      <c r="A6" t="s">
        <v>145</v>
      </c>
      <c r="B6" t="s">
        <v>146</v>
      </c>
      <c r="C6" s="1" t="str">
        <f t="shared" si="0"/>
        <v>21:0973</v>
      </c>
      <c r="D6" s="1" t="str">
        <f t="shared" si="1"/>
        <v>21:0113</v>
      </c>
      <c r="E6" t="s">
        <v>147</v>
      </c>
      <c r="F6" t="s">
        <v>148</v>
      </c>
      <c r="H6">
        <v>63.583852399999998</v>
      </c>
      <c r="I6">
        <v>-95.840817400000006</v>
      </c>
      <c r="J6" s="1" t="str">
        <f t="shared" si="2"/>
        <v>NGR lake sediment grab sample</v>
      </c>
      <c r="K6" s="1" t="str">
        <f t="shared" si="3"/>
        <v>&lt;177 micron (NGR)</v>
      </c>
      <c r="L6">
        <v>1</v>
      </c>
      <c r="M6" t="s">
        <v>149</v>
      </c>
      <c r="N6">
        <v>5</v>
      </c>
      <c r="O6" t="s">
        <v>150</v>
      </c>
      <c r="P6" t="s">
        <v>54</v>
      </c>
      <c r="Q6" t="s">
        <v>133</v>
      </c>
      <c r="R6" t="s">
        <v>151</v>
      </c>
      <c r="S6" t="s">
        <v>57</v>
      </c>
      <c r="T6" t="s">
        <v>152</v>
      </c>
      <c r="U6" t="s">
        <v>117</v>
      </c>
      <c r="V6" t="s">
        <v>153</v>
      </c>
      <c r="W6" t="s">
        <v>61</v>
      </c>
      <c r="X6" t="s">
        <v>62</v>
      </c>
      <c r="Y6" t="s">
        <v>63</v>
      </c>
      <c r="Z6" t="s">
        <v>59</v>
      </c>
      <c r="AA6" t="s">
        <v>64</v>
      </c>
      <c r="AB6" t="s">
        <v>93</v>
      </c>
      <c r="AC6" t="s">
        <v>66</v>
      </c>
      <c r="AD6" t="s">
        <v>67</v>
      </c>
      <c r="AE6" t="s">
        <v>154</v>
      </c>
      <c r="AF6" t="s">
        <v>116</v>
      </c>
      <c r="AG6" t="s">
        <v>135</v>
      </c>
      <c r="AH6" t="s">
        <v>155</v>
      </c>
      <c r="AI6" t="s">
        <v>101</v>
      </c>
      <c r="AJ6" t="s">
        <v>156</v>
      </c>
      <c r="AK6" t="s">
        <v>73</v>
      </c>
      <c r="AL6" t="s">
        <v>157</v>
      </c>
      <c r="AM6" t="s">
        <v>103</v>
      </c>
      <c r="AN6" t="s">
        <v>76</v>
      </c>
      <c r="AO6" t="s">
        <v>77</v>
      </c>
      <c r="AP6" t="s">
        <v>158</v>
      </c>
      <c r="AQ6" t="s">
        <v>159</v>
      </c>
      <c r="AR6" t="s">
        <v>62</v>
      </c>
      <c r="AS6" t="s">
        <v>54</v>
      </c>
      <c r="AT6" t="s">
        <v>73</v>
      </c>
      <c r="AU6" t="s">
        <v>107</v>
      </c>
      <c r="AV6" t="s">
        <v>160</v>
      </c>
    </row>
    <row r="7" spans="1:48" hidden="1" x14ac:dyDescent="0.3">
      <c r="A7" t="s">
        <v>161</v>
      </c>
      <c r="B7" t="s">
        <v>162</v>
      </c>
      <c r="C7" s="1" t="str">
        <f t="shared" si="0"/>
        <v>21:0973</v>
      </c>
      <c r="D7" s="1" t="str">
        <f t="shared" si="1"/>
        <v>21:0113</v>
      </c>
      <c r="E7" t="s">
        <v>163</v>
      </c>
      <c r="F7" t="s">
        <v>164</v>
      </c>
      <c r="H7">
        <v>63.5334942</v>
      </c>
      <c r="I7">
        <v>-95.845806100000004</v>
      </c>
      <c r="J7" s="1" t="str">
        <f t="shared" si="2"/>
        <v>NGR lake sediment grab sample</v>
      </c>
      <c r="K7" s="1" t="str">
        <f t="shared" si="3"/>
        <v>&lt;177 micron (NGR)</v>
      </c>
      <c r="L7">
        <v>1</v>
      </c>
      <c r="M7" t="s">
        <v>165</v>
      </c>
      <c r="N7">
        <v>6</v>
      </c>
      <c r="O7" t="s">
        <v>96</v>
      </c>
      <c r="P7" t="s">
        <v>54</v>
      </c>
      <c r="Q7" t="s">
        <v>166</v>
      </c>
      <c r="R7" t="s">
        <v>121</v>
      </c>
      <c r="S7" t="s">
        <v>57</v>
      </c>
      <c r="T7" t="s">
        <v>167</v>
      </c>
      <c r="U7" t="s">
        <v>168</v>
      </c>
      <c r="V7" t="s">
        <v>169</v>
      </c>
      <c r="W7" t="s">
        <v>170</v>
      </c>
      <c r="X7" t="s">
        <v>62</v>
      </c>
      <c r="Y7" t="s">
        <v>171</v>
      </c>
      <c r="Z7" t="s">
        <v>138</v>
      </c>
      <c r="AA7" t="s">
        <v>64</v>
      </c>
      <c r="AB7" t="s">
        <v>172</v>
      </c>
      <c r="AC7" t="s">
        <v>173</v>
      </c>
      <c r="AD7" t="s">
        <v>67</v>
      </c>
      <c r="AE7" t="s">
        <v>174</v>
      </c>
      <c r="AF7" t="s">
        <v>99</v>
      </c>
      <c r="AG7" t="s">
        <v>175</v>
      </c>
      <c r="AH7" t="s">
        <v>173</v>
      </c>
      <c r="AI7" t="s">
        <v>176</v>
      </c>
      <c r="AJ7" t="s">
        <v>53</v>
      </c>
      <c r="AK7" t="s">
        <v>73</v>
      </c>
      <c r="AL7" t="s">
        <v>177</v>
      </c>
      <c r="AM7" t="s">
        <v>103</v>
      </c>
      <c r="AN7" t="s">
        <v>76</v>
      </c>
      <c r="AO7" t="s">
        <v>178</v>
      </c>
      <c r="AP7" t="s">
        <v>179</v>
      </c>
      <c r="AQ7" t="s">
        <v>170</v>
      </c>
      <c r="AR7" t="s">
        <v>74</v>
      </c>
      <c r="AS7" t="s">
        <v>54</v>
      </c>
      <c r="AT7" t="s">
        <v>73</v>
      </c>
      <c r="AU7" t="s">
        <v>107</v>
      </c>
      <c r="AV7" t="s">
        <v>180</v>
      </c>
    </row>
    <row r="8" spans="1:48" hidden="1" x14ac:dyDescent="0.3">
      <c r="A8" t="s">
        <v>181</v>
      </c>
      <c r="B8" t="s">
        <v>182</v>
      </c>
      <c r="C8" s="1" t="str">
        <f t="shared" si="0"/>
        <v>21:0973</v>
      </c>
      <c r="D8" s="1" t="str">
        <f t="shared" si="1"/>
        <v>21:0113</v>
      </c>
      <c r="E8" t="s">
        <v>183</v>
      </c>
      <c r="F8" t="s">
        <v>184</v>
      </c>
      <c r="H8">
        <v>63.506914000000002</v>
      </c>
      <c r="I8">
        <v>-95.862702100000007</v>
      </c>
      <c r="J8" s="1" t="str">
        <f t="shared" si="2"/>
        <v>NGR lake sediment grab sample</v>
      </c>
      <c r="K8" s="1" t="str">
        <f t="shared" si="3"/>
        <v>&lt;177 micron (NGR)</v>
      </c>
      <c r="L8">
        <v>1</v>
      </c>
      <c r="M8" t="s">
        <v>185</v>
      </c>
      <c r="N8">
        <v>7</v>
      </c>
      <c r="O8" t="s">
        <v>118</v>
      </c>
      <c r="P8" t="s">
        <v>54</v>
      </c>
      <c r="Q8" t="s">
        <v>186</v>
      </c>
      <c r="R8" t="s">
        <v>187</v>
      </c>
      <c r="S8" t="s">
        <v>57</v>
      </c>
      <c r="T8" t="s">
        <v>188</v>
      </c>
      <c r="U8" t="s">
        <v>117</v>
      </c>
      <c r="V8" t="s">
        <v>189</v>
      </c>
      <c r="W8" t="s">
        <v>171</v>
      </c>
      <c r="X8" t="s">
        <v>74</v>
      </c>
      <c r="Y8" t="s">
        <v>63</v>
      </c>
      <c r="Z8" t="s">
        <v>170</v>
      </c>
      <c r="AA8" t="s">
        <v>64</v>
      </c>
      <c r="AB8" t="s">
        <v>190</v>
      </c>
      <c r="AC8" t="s">
        <v>66</v>
      </c>
      <c r="AD8" t="s">
        <v>67</v>
      </c>
      <c r="AE8" t="s">
        <v>191</v>
      </c>
      <c r="AF8" t="s">
        <v>121</v>
      </c>
      <c r="AG8" t="s">
        <v>192</v>
      </c>
      <c r="AH8" t="s">
        <v>173</v>
      </c>
      <c r="AI8" t="s">
        <v>53</v>
      </c>
      <c r="AJ8" t="s">
        <v>193</v>
      </c>
      <c r="AK8" t="s">
        <v>73</v>
      </c>
      <c r="AL8" t="s">
        <v>103</v>
      </c>
      <c r="AM8" t="s">
        <v>103</v>
      </c>
      <c r="AN8" t="s">
        <v>76</v>
      </c>
      <c r="AO8" t="s">
        <v>102</v>
      </c>
      <c r="AP8" t="s">
        <v>194</v>
      </c>
      <c r="AQ8" t="s">
        <v>61</v>
      </c>
      <c r="AR8" t="s">
        <v>67</v>
      </c>
      <c r="AS8" t="s">
        <v>54</v>
      </c>
      <c r="AT8" t="s">
        <v>73</v>
      </c>
      <c r="AU8" t="s">
        <v>107</v>
      </c>
      <c r="AV8" t="s">
        <v>195</v>
      </c>
    </row>
    <row r="9" spans="1:48" hidden="1" x14ac:dyDescent="0.3">
      <c r="A9" t="s">
        <v>196</v>
      </c>
      <c r="B9" t="s">
        <v>197</v>
      </c>
      <c r="C9" s="1" t="str">
        <f t="shared" si="0"/>
        <v>21:0973</v>
      </c>
      <c r="D9" s="1" t="str">
        <f t="shared" si="1"/>
        <v>21:0113</v>
      </c>
      <c r="E9" t="s">
        <v>198</v>
      </c>
      <c r="F9" t="s">
        <v>199</v>
      </c>
      <c r="H9">
        <v>63.470377599999999</v>
      </c>
      <c r="I9">
        <v>-95.844689000000002</v>
      </c>
      <c r="J9" s="1" t="str">
        <f t="shared" si="2"/>
        <v>NGR lake sediment grab sample</v>
      </c>
      <c r="K9" s="1" t="str">
        <f t="shared" si="3"/>
        <v>&lt;177 micron (NGR)</v>
      </c>
      <c r="L9">
        <v>1</v>
      </c>
      <c r="M9" t="s">
        <v>200</v>
      </c>
      <c r="N9">
        <v>8</v>
      </c>
      <c r="O9" t="s">
        <v>201</v>
      </c>
      <c r="P9" t="s">
        <v>54</v>
      </c>
      <c r="Q9" t="s">
        <v>202</v>
      </c>
      <c r="R9" t="s">
        <v>92</v>
      </c>
      <c r="S9" t="s">
        <v>57</v>
      </c>
      <c r="T9" t="s">
        <v>152</v>
      </c>
      <c r="U9" t="s">
        <v>203</v>
      </c>
      <c r="V9" t="s">
        <v>204</v>
      </c>
      <c r="W9" t="s">
        <v>205</v>
      </c>
      <c r="X9" t="s">
        <v>74</v>
      </c>
      <c r="Y9" t="s">
        <v>63</v>
      </c>
      <c r="Z9" t="s">
        <v>138</v>
      </c>
      <c r="AA9" t="s">
        <v>64</v>
      </c>
      <c r="AB9" t="s">
        <v>65</v>
      </c>
      <c r="AC9" t="s">
        <v>173</v>
      </c>
      <c r="AD9" t="s">
        <v>67</v>
      </c>
      <c r="AE9" t="s">
        <v>206</v>
      </c>
      <c r="AF9" t="s">
        <v>90</v>
      </c>
      <c r="AG9" t="s">
        <v>207</v>
      </c>
      <c r="AH9" t="s">
        <v>70</v>
      </c>
      <c r="AI9" t="s">
        <v>208</v>
      </c>
      <c r="AJ9" t="s">
        <v>209</v>
      </c>
      <c r="AK9" t="s">
        <v>73</v>
      </c>
      <c r="AL9" t="s">
        <v>75</v>
      </c>
      <c r="AM9" t="s">
        <v>75</v>
      </c>
      <c r="AN9" t="s">
        <v>76</v>
      </c>
      <c r="AO9" t="s">
        <v>92</v>
      </c>
      <c r="AP9" t="s">
        <v>210</v>
      </c>
      <c r="AQ9" t="s">
        <v>211</v>
      </c>
      <c r="AR9" t="s">
        <v>74</v>
      </c>
      <c r="AS9" t="s">
        <v>54</v>
      </c>
      <c r="AT9" t="s">
        <v>73</v>
      </c>
      <c r="AU9" t="s">
        <v>107</v>
      </c>
      <c r="AV9" t="s">
        <v>212</v>
      </c>
    </row>
    <row r="10" spans="1:48" hidden="1" x14ac:dyDescent="0.3">
      <c r="A10" t="s">
        <v>213</v>
      </c>
      <c r="B10" t="s">
        <v>214</v>
      </c>
      <c r="C10" s="1" t="str">
        <f t="shared" si="0"/>
        <v>21:0973</v>
      </c>
      <c r="D10" s="1" t="str">
        <f t="shared" si="1"/>
        <v>21:0113</v>
      </c>
      <c r="E10" t="s">
        <v>215</v>
      </c>
      <c r="F10" t="s">
        <v>216</v>
      </c>
      <c r="H10">
        <v>63.447600299999998</v>
      </c>
      <c r="I10">
        <v>-95.833859399999994</v>
      </c>
      <c r="J10" s="1" t="str">
        <f t="shared" si="2"/>
        <v>NGR lake sediment grab sample</v>
      </c>
      <c r="K10" s="1" t="str">
        <f t="shared" si="3"/>
        <v>&lt;177 micron (NGR)</v>
      </c>
      <c r="L10">
        <v>1</v>
      </c>
      <c r="M10" t="s">
        <v>217</v>
      </c>
      <c r="N10">
        <v>9</v>
      </c>
      <c r="O10" t="s">
        <v>193</v>
      </c>
      <c r="P10" t="s">
        <v>54</v>
      </c>
      <c r="Q10" t="s">
        <v>218</v>
      </c>
      <c r="R10" t="s">
        <v>151</v>
      </c>
      <c r="S10" t="s">
        <v>57</v>
      </c>
      <c r="T10" t="s">
        <v>152</v>
      </c>
      <c r="U10" t="s">
        <v>92</v>
      </c>
      <c r="V10" t="s">
        <v>219</v>
      </c>
      <c r="W10" t="s">
        <v>220</v>
      </c>
      <c r="X10" t="s">
        <v>74</v>
      </c>
      <c r="Y10" t="s">
        <v>220</v>
      </c>
      <c r="Z10" t="s">
        <v>127</v>
      </c>
      <c r="AA10" t="s">
        <v>64</v>
      </c>
      <c r="AB10" t="s">
        <v>221</v>
      </c>
      <c r="AC10" t="s">
        <v>66</v>
      </c>
      <c r="AD10" t="s">
        <v>67</v>
      </c>
      <c r="AE10" t="s">
        <v>222</v>
      </c>
      <c r="AF10" t="s">
        <v>187</v>
      </c>
      <c r="AG10" t="s">
        <v>223</v>
      </c>
      <c r="AH10" t="s">
        <v>173</v>
      </c>
      <c r="AI10" t="s">
        <v>176</v>
      </c>
      <c r="AJ10" t="s">
        <v>159</v>
      </c>
      <c r="AK10" t="s">
        <v>73</v>
      </c>
      <c r="AL10" t="s">
        <v>103</v>
      </c>
      <c r="AM10" t="s">
        <v>224</v>
      </c>
      <c r="AN10" t="s">
        <v>76</v>
      </c>
      <c r="AO10" t="s">
        <v>92</v>
      </c>
      <c r="AP10" t="s">
        <v>225</v>
      </c>
      <c r="AQ10" t="s">
        <v>226</v>
      </c>
      <c r="AR10" t="s">
        <v>74</v>
      </c>
      <c r="AS10" t="s">
        <v>54</v>
      </c>
      <c r="AT10" t="s">
        <v>152</v>
      </c>
      <c r="AU10" t="s">
        <v>107</v>
      </c>
      <c r="AV10" t="s">
        <v>227</v>
      </c>
    </row>
    <row r="11" spans="1:48" hidden="1" x14ac:dyDescent="0.3">
      <c r="A11" t="s">
        <v>228</v>
      </c>
      <c r="B11" t="s">
        <v>229</v>
      </c>
      <c r="C11" s="1" t="str">
        <f t="shared" si="0"/>
        <v>21:0973</v>
      </c>
      <c r="D11" s="1" t="str">
        <f>HYPERLINK("https://geochem.nrcan.gc.ca/cdogs/content/svy/svy_e.htm", "")</f>
        <v/>
      </c>
      <c r="G11" s="1" t="str">
        <f>HYPERLINK("https://geochem.nrcan.gc.ca/cdogs/content/cr_/cr_00161_e.htm", "161")</f>
        <v>161</v>
      </c>
      <c r="J11" t="s">
        <v>230</v>
      </c>
      <c r="K11" t="s">
        <v>231</v>
      </c>
      <c r="L11">
        <v>1</v>
      </c>
      <c r="M11" t="s">
        <v>232</v>
      </c>
      <c r="N11">
        <v>10</v>
      </c>
      <c r="O11" t="s">
        <v>233</v>
      </c>
      <c r="P11" t="s">
        <v>54</v>
      </c>
      <c r="Q11" t="s">
        <v>234</v>
      </c>
      <c r="R11" t="s">
        <v>224</v>
      </c>
      <c r="S11" t="s">
        <v>57</v>
      </c>
      <c r="T11" t="s">
        <v>235</v>
      </c>
      <c r="U11" t="s">
        <v>117</v>
      </c>
      <c r="V11" t="s">
        <v>152</v>
      </c>
      <c r="W11" t="s">
        <v>63</v>
      </c>
      <c r="X11" t="s">
        <v>74</v>
      </c>
      <c r="Y11" t="s">
        <v>136</v>
      </c>
      <c r="Z11" t="s">
        <v>104</v>
      </c>
      <c r="AA11" t="s">
        <v>64</v>
      </c>
      <c r="AB11" t="s">
        <v>236</v>
      </c>
      <c r="AC11" t="s">
        <v>224</v>
      </c>
      <c r="AD11" t="s">
        <v>67</v>
      </c>
      <c r="AE11" t="s">
        <v>237</v>
      </c>
      <c r="AF11" t="s">
        <v>121</v>
      </c>
      <c r="AG11" t="s">
        <v>93</v>
      </c>
      <c r="AH11" t="s">
        <v>125</v>
      </c>
      <c r="AI11" t="s">
        <v>134</v>
      </c>
      <c r="AJ11" t="s">
        <v>101</v>
      </c>
      <c r="AK11" t="s">
        <v>73</v>
      </c>
      <c r="AL11" t="s">
        <v>238</v>
      </c>
      <c r="AM11" t="s">
        <v>177</v>
      </c>
      <c r="AN11" t="s">
        <v>76</v>
      </c>
      <c r="AO11" t="s">
        <v>92</v>
      </c>
      <c r="AP11" t="s">
        <v>239</v>
      </c>
      <c r="AQ11" t="s">
        <v>240</v>
      </c>
      <c r="AR11" t="s">
        <v>62</v>
      </c>
      <c r="AS11" t="s">
        <v>127</v>
      </c>
      <c r="AT11" t="s">
        <v>73</v>
      </c>
      <c r="AU11" t="s">
        <v>107</v>
      </c>
      <c r="AV11" t="s">
        <v>241</v>
      </c>
    </row>
    <row r="12" spans="1:48" hidden="1" x14ac:dyDescent="0.3">
      <c r="A12" t="s">
        <v>242</v>
      </c>
      <c r="B12" t="s">
        <v>243</v>
      </c>
      <c r="C12" s="1" t="str">
        <f t="shared" si="0"/>
        <v>21:0973</v>
      </c>
      <c r="D12" s="1" t="str">
        <f t="shared" ref="D12:D32" si="4">HYPERLINK("https://geochem.nrcan.gc.ca/cdogs/content/svy/svy210113_e.htm", "21:0113")</f>
        <v>21:0113</v>
      </c>
      <c r="E12" t="s">
        <v>244</v>
      </c>
      <c r="F12" t="s">
        <v>245</v>
      </c>
      <c r="H12">
        <v>63.399871400000002</v>
      </c>
      <c r="I12">
        <v>-95.835316599999999</v>
      </c>
      <c r="J12" s="1" t="str">
        <f t="shared" ref="J12:J32" si="5">HYPERLINK("https://geochem.nrcan.gc.ca/cdogs/content/kwd/kwd020027_e.htm", "NGR lake sediment grab sample")</f>
        <v>NGR lake sediment grab sample</v>
      </c>
      <c r="K12" s="1" t="str">
        <f t="shared" ref="K12:K32" si="6">HYPERLINK("https://geochem.nrcan.gc.ca/cdogs/content/kwd/kwd080006_e.htm", "&lt;177 micron (NGR)")</f>
        <v>&lt;177 micron (NGR)</v>
      </c>
      <c r="L12">
        <v>1</v>
      </c>
      <c r="M12" t="s">
        <v>246</v>
      </c>
      <c r="N12">
        <v>11</v>
      </c>
      <c r="O12" t="s">
        <v>240</v>
      </c>
      <c r="P12" t="s">
        <v>54</v>
      </c>
      <c r="Q12" t="s">
        <v>247</v>
      </c>
      <c r="R12" t="s">
        <v>178</v>
      </c>
      <c r="S12" t="s">
        <v>57</v>
      </c>
      <c r="T12" t="s">
        <v>248</v>
      </c>
      <c r="U12" t="s">
        <v>88</v>
      </c>
      <c r="V12" t="s">
        <v>249</v>
      </c>
      <c r="W12" t="s">
        <v>127</v>
      </c>
      <c r="X12" t="s">
        <v>62</v>
      </c>
      <c r="Y12" t="s">
        <v>63</v>
      </c>
      <c r="Z12" t="s">
        <v>59</v>
      </c>
      <c r="AA12" t="s">
        <v>64</v>
      </c>
      <c r="AB12" t="s">
        <v>250</v>
      </c>
      <c r="AC12" t="s">
        <v>66</v>
      </c>
      <c r="AD12" t="s">
        <v>67</v>
      </c>
      <c r="AE12" t="s">
        <v>206</v>
      </c>
      <c r="AF12" t="s">
        <v>251</v>
      </c>
      <c r="AG12" t="s">
        <v>252</v>
      </c>
      <c r="AH12" t="s">
        <v>173</v>
      </c>
      <c r="AI12" t="s">
        <v>168</v>
      </c>
      <c r="AJ12" t="s">
        <v>208</v>
      </c>
      <c r="AK12" t="s">
        <v>73</v>
      </c>
      <c r="AL12" t="s">
        <v>75</v>
      </c>
      <c r="AM12" t="s">
        <v>75</v>
      </c>
      <c r="AN12" t="s">
        <v>76</v>
      </c>
      <c r="AO12" t="s">
        <v>116</v>
      </c>
      <c r="AP12" t="s">
        <v>253</v>
      </c>
      <c r="AQ12" t="s">
        <v>254</v>
      </c>
      <c r="AR12" t="s">
        <v>74</v>
      </c>
      <c r="AS12" t="s">
        <v>54</v>
      </c>
      <c r="AT12" t="s">
        <v>152</v>
      </c>
      <c r="AU12" t="s">
        <v>107</v>
      </c>
      <c r="AV12" t="s">
        <v>255</v>
      </c>
    </row>
    <row r="13" spans="1:48" hidden="1" x14ac:dyDescent="0.3">
      <c r="A13" t="s">
        <v>256</v>
      </c>
      <c r="B13" t="s">
        <v>257</v>
      </c>
      <c r="C13" s="1" t="str">
        <f t="shared" si="0"/>
        <v>21:0973</v>
      </c>
      <c r="D13" s="1" t="str">
        <f t="shared" si="4"/>
        <v>21:0113</v>
      </c>
      <c r="E13" t="s">
        <v>258</v>
      </c>
      <c r="F13" t="s">
        <v>259</v>
      </c>
      <c r="H13">
        <v>63.3838583</v>
      </c>
      <c r="I13">
        <v>-95.833015200000006</v>
      </c>
      <c r="J13" s="1" t="str">
        <f t="shared" si="5"/>
        <v>NGR lake sediment grab sample</v>
      </c>
      <c r="K13" s="1" t="str">
        <f t="shared" si="6"/>
        <v>&lt;177 micron (NGR)</v>
      </c>
      <c r="L13">
        <v>1</v>
      </c>
      <c r="M13" t="s">
        <v>260</v>
      </c>
      <c r="N13">
        <v>12</v>
      </c>
      <c r="O13" t="s">
        <v>106</v>
      </c>
      <c r="P13" t="s">
        <v>54</v>
      </c>
      <c r="Q13" t="s">
        <v>261</v>
      </c>
      <c r="R13" t="s">
        <v>121</v>
      </c>
      <c r="S13" t="s">
        <v>57</v>
      </c>
      <c r="T13" t="s">
        <v>262</v>
      </c>
      <c r="U13" t="s">
        <v>168</v>
      </c>
      <c r="V13" t="s">
        <v>58</v>
      </c>
      <c r="W13" t="s">
        <v>263</v>
      </c>
      <c r="X13" t="s">
        <v>62</v>
      </c>
      <c r="Y13" t="s">
        <v>63</v>
      </c>
      <c r="Z13" t="s">
        <v>138</v>
      </c>
      <c r="AA13" t="s">
        <v>64</v>
      </c>
      <c r="AB13" t="s">
        <v>188</v>
      </c>
      <c r="AC13" t="s">
        <v>66</v>
      </c>
      <c r="AD13" t="s">
        <v>67</v>
      </c>
      <c r="AE13" t="s">
        <v>68</v>
      </c>
      <c r="AF13" t="s">
        <v>264</v>
      </c>
      <c r="AG13" t="s">
        <v>152</v>
      </c>
      <c r="AH13" t="s">
        <v>70</v>
      </c>
      <c r="AI13" t="s">
        <v>168</v>
      </c>
      <c r="AJ13" t="s">
        <v>265</v>
      </c>
      <c r="AK13" t="s">
        <v>73</v>
      </c>
      <c r="AL13" t="s">
        <v>75</v>
      </c>
      <c r="AM13" t="s">
        <v>75</v>
      </c>
      <c r="AN13" t="s">
        <v>76</v>
      </c>
      <c r="AO13" t="s">
        <v>266</v>
      </c>
      <c r="AP13" t="s">
        <v>267</v>
      </c>
      <c r="AQ13" t="s">
        <v>209</v>
      </c>
      <c r="AR13" t="s">
        <v>74</v>
      </c>
      <c r="AS13" t="s">
        <v>54</v>
      </c>
      <c r="AT13" t="s">
        <v>91</v>
      </c>
      <c r="AU13" t="s">
        <v>107</v>
      </c>
      <c r="AV13" t="s">
        <v>268</v>
      </c>
    </row>
    <row r="14" spans="1:48" hidden="1" x14ac:dyDescent="0.3">
      <c r="A14" t="s">
        <v>269</v>
      </c>
      <c r="B14" t="s">
        <v>270</v>
      </c>
      <c r="C14" s="1" t="str">
        <f t="shared" si="0"/>
        <v>21:0973</v>
      </c>
      <c r="D14" s="1" t="str">
        <f t="shared" si="4"/>
        <v>21:0113</v>
      </c>
      <c r="E14" t="s">
        <v>271</v>
      </c>
      <c r="F14" t="s">
        <v>272</v>
      </c>
      <c r="H14">
        <v>63.353890100000001</v>
      </c>
      <c r="I14">
        <v>-95.841902899999994</v>
      </c>
      <c r="J14" s="1" t="str">
        <f t="shared" si="5"/>
        <v>NGR lake sediment grab sample</v>
      </c>
      <c r="K14" s="1" t="str">
        <f t="shared" si="6"/>
        <v>&lt;177 micron (NGR)</v>
      </c>
      <c r="L14">
        <v>1</v>
      </c>
      <c r="M14" t="s">
        <v>273</v>
      </c>
      <c r="N14">
        <v>13</v>
      </c>
      <c r="O14" t="s">
        <v>118</v>
      </c>
      <c r="P14" t="s">
        <v>54</v>
      </c>
      <c r="Q14" t="s">
        <v>274</v>
      </c>
      <c r="R14" t="s">
        <v>187</v>
      </c>
      <c r="S14" t="s">
        <v>57</v>
      </c>
      <c r="T14" t="s">
        <v>275</v>
      </c>
      <c r="U14" t="s">
        <v>168</v>
      </c>
      <c r="V14" t="s">
        <v>250</v>
      </c>
      <c r="W14" t="s">
        <v>263</v>
      </c>
      <c r="X14" t="s">
        <v>67</v>
      </c>
      <c r="Y14" t="s">
        <v>276</v>
      </c>
      <c r="Z14" t="s">
        <v>96</v>
      </c>
      <c r="AA14" t="s">
        <v>64</v>
      </c>
      <c r="AB14" t="s">
        <v>277</v>
      </c>
      <c r="AC14" t="s">
        <v>66</v>
      </c>
      <c r="AD14" t="s">
        <v>67</v>
      </c>
      <c r="AE14" t="s">
        <v>278</v>
      </c>
      <c r="AF14" t="s">
        <v>251</v>
      </c>
      <c r="AG14" t="s">
        <v>279</v>
      </c>
      <c r="AH14" t="s">
        <v>173</v>
      </c>
      <c r="AI14" t="s">
        <v>280</v>
      </c>
      <c r="AJ14" t="s">
        <v>281</v>
      </c>
      <c r="AK14" t="s">
        <v>73</v>
      </c>
      <c r="AL14" t="s">
        <v>177</v>
      </c>
      <c r="AM14" t="s">
        <v>68</v>
      </c>
      <c r="AN14" t="s">
        <v>76</v>
      </c>
      <c r="AO14" t="s">
        <v>282</v>
      </c>
      <c r="AP14" t="s">
        <v>283</v>
      </c>
      <c r="AQ14" t="s">
        <v>104</v>
      </c>
      <c r="AR14" t="s">
        <v>74</v>
      </c>
      <c r="AS14" t="s">
        <v>54</v>
      </c>
      <c r="AT14" t="s">
        <v>73</v>
      </c>
      <c r="AU14" t="s">
        <v>107</v>
      </c>
      <c r="AV14" t="s">
        <v>284</v>
      </c>
    </row>
    <row r="15" spans="1:48" hidden="1" x14ac:dyDescent="0.3">
      <c r="A15" t="s">
        <v>285</v>
      </c>
      <c r="B15" t="s">
        <v>286</v>
      </c>
      <c r="C15" s="1" t="str">
        <f t="shared" si="0"/>
        <v>21:0973</v>
      </c>
      <c r="D15" s="1" t="str">
        <f t="shared" si="4"/>
        <v>21:0113</v>
      </c>
      <c r="E15" t="s">
        <v>287</v>
      </c>
      <c r="F15" t="s">
        <v>288</v>
      </c>
      <c r="H15">
        <v>63.290850800000001</v>
      </c>
      <c r="I15">
        <v>-95.818767300000005</v>
      </c>
      <c r="J15" s="1" t="str">
        <f t="shared" si="5"/>
        <v>NGR lake sediment grab sample</v>
      </c>
      <c r="K15" s="1" t="str">
        <f t="shared" si="6"/>
        <v>&lt;177 micron (NGR)</v>
      </c>
      <c r="L15">
        <v>1</v>
      </c>
      <c r="M15" t="s">
        <v>289</v>
      </c>
      <c r="N15">
        <v>14</v>
      </c>
      <c r="O15" t="s">
        <v>127</v>
      </c>
      <c r="P15" t="s">
        <v>54</v>
      </c>
      <c r="Q15" t="s">
        <v>247</v>
      </c>
      <c r="R15" t="s">
        <v>290</v>
      </c>
      <c r="S15" t="s">
        <v>57</v>
      </c>
      <c r="T15" t="s">
        <v>262</v>
      </c>
      <c r="U15" t="s">
        <v>168</v>
      </c>
      <c r="V15" t="s">
        <v>291</v>
      </c>
      <c r="W15" t="s">
        <v>292</v>
      </c>
      <c r="X15" t="s">
        <v>62</v>
      </c>
      <c r="Y15" t="s">
        <v>137</v>
      </c>
      <c r="Z15" t="s">
        <v>59</v>
      </c>
      <c r="AA15" t="s">
        <v>64</v>
      </c>
      <c r="AB15" t="s">
        <v>293</v>
      </c>
      <c r="AC15" t="s">
        <v>70</v>
      </c>
      <c r="AD15" t="s">
        <v>67</v>
      </c>
      <c r="AE15" t="s">
        <v>68</v>
      </c>
      <c r="AF15" t="s">
        <v>187</v>
      </c>
      <c r="AG15" t="s">
        <v>249</v>
      </c>
      <c r="AH15" t="s">
        <v>70</v>
      </c>
      <c r="AI15" t="s">
        <v>150</v>
      </c>
      <c r="AJ15" t="s">
        <v>294</v>
      </c>
      <c r="AK15" t="s">
        <v>73</v>
      </c>
      <c r="AL15" t="s">
        <v>157</v>
      </c>
      <c r="AM15" t="s">
        <v>177</v>
      </c>
      <c r="AN15" t="s">
        <v>76</v>
      </c>
      <c r="AO15" t="s">
        <v>121</v>
      </c>
      <c r="AP15" t="s">
        <v>295</v>
      </c>
      <c r="AQ15" t="s">
        <v>56</v>
      </c>
      <c r="AR15" t="s">
        <v>74</v>
      </c>
      <c r="AS15" t="s">
        <v>54</v>
      </c>
      <c r="AT15" t="s">
        <v>73</v>
      </c>
      <c r="AU15" t="s">
        <v>107</v>
      </c>
      <c r="AV15" t="s">
        <v>296</v>
      </c>
    </row>
    <row r="16" spans="1:48" hidden="1" x14ac:dyDescent="0.3">
      <c r="A16" t="s">
        <v>297</v>
      </c>
      <c r="B16" t="s">
        <v>298</v>
      </c>
      <c r="C16" s="1" t="str">
        <f t="shared" si="0"/>
        <v>21:0973</v>
      </c>
      <c r="D16" s="1" t="str">
        <f t="shared" si="4"/>
        <v>21:0113</v>
      </c>
      <c r="E16" t="s">
        <v>299</v>
      </c>
      <c r="F16" t="s">
        <v>300</v>
      </c>
      <c r="H16">
        <v>63.257852399999997</v>
      </c>
      <c r="I16">
        <v>-95.812895499999996</v>
      </c>
      <c r="J16" s="1" t="str">
        <f t="shared" si="5"/>
        <v>NGR lake sediment grab sample</v>
      </c>
      <c r="K16" s="1" t="str">
        <f t="shared" si="6"/>
        <v>&lt;177 micron (NGR)</v>
      </c>
      <c r="L16">
        <v>1</v>
      </c>
      <c r="M16" t="s">
        <v>301</v>
      </c>
      <c r="N16">
        <v>15</v>
      </c>
      <c r="O16" t="s">
        <v>94</v>
      </c>
      <c r="P16" t="s">
        <v>54</v>
      </c>
      <c r="Q16" t="s">
        <v>202</v>
      </c>
      <c r="R16" t="s">
        <v>168</v>
      </c>
      <c r="S16" t="s">
        <v>57</v>
      </c>
      <c r="T16" t="s">
        <v>167</v>
      </c>
      <c r="U16" t="s">
        <v>117</v>
      </c>
      <c r="V16" t="s">
        <v>221</v>
      </c>
      <c r="W16" t="s">
        <v>79</v>
      </c>
      <c r="X16" t="s">
        <v>74</v>
      </c>
      <c r="Y16" t="s">
        <v>302</v>
      </c>
      <c r="Z16" t="s">
        <v>96</v>
      </c>
      <c r="AA16" t="s">
        <v>64</v>
      </c>
      <c r="AB16" t="s">
        <v>303</v>
      </c>
      <c r="AC16" t="s">
        <v>66</v>
      </c>
      <c r="AD16" t="s">
        <v>67</v>
      </c>
      <c r="AE16" t="s">
        <v>206</v>
      </c>
      <c r="AF16" t="s">
        <v>290</v>
      </c>
      <c r="AG16" t="s">
        <v>304</v>
      </c>
      <c r="AH16" t="s">
        <v>173</v>
      </c>
      <c r="AI16" t="s">
        <v>305</v>
      </c>
      <c r="AJ16" t="s">
        <v>306</v>
      </c>
      <c r="AK16" t="s">
        <v>73</v>
      </c>
      <c r="AL16" t="s">
        <v>75</v>
      </c>
      <c r="AM16" t="s">
        <v>103</v>
      </c>
      <c r="AN16" t="s">
        <v>76</v>
      </c>
      <c r="AO16" t="s">
        <v>178</v>
      </c>
      <c r="AP16" t="s">
        <v>307</v>
      </c>
      <c r="AQ16" t="s">
        <v>308</v>
      </c>
      <c r="AR16" t="s">
        <v>62</v>
      </c>
      <c r="AS16" t="s">
        <v>54</v>
      </c>
      <c r="AT16" t="s">
        <v>73</v>
      </c>
      <c r="AU16" t="s">
        <v>107</v>
      </c>
      <c r="AV16" t="s">
        <v>309</v>
      </c>
    </row>
    <row r="17" spans="1:48" hidden="1" x14ac:dyDescent="0.3">
      <c r="A17" t="s">
        <v>310</v>
      </c>
      <c r="B17" t="s">
        <v>311</v>
      </c>
      <c r="C17" s="1" t="str">
        <f t="shared" si="0"/>
        <v>21:0973</v>
      </c>
      <c r="D17" s="1" t="str">
        <f t="shared" si="4"/>
        <v>21:0113</v>
      </c>
      <c r="E17" t="s">
        <v>312</v>
      </c>
      <c r="F17" t="s">
        <v>313</v>
      </c>
      <c r="H17">
        <v>63.180318100000001</v>
      </c>
      <c r="I17">
        <v>-95.790955400000001</v>
      </c>
      <c r="J17" s="1" t="str">
        <f t="shared" si="5"/>
        <v>NGR lake sediment grab sample</v>
      </c>
      <c r="K17" s="1" t="str">
        <f t="shared" si="6"/>
        <v>&lt;177 micron (NGR)</v>
      </c>
      <c r="L17">
        <v>1</v>
      </c>
      <c r="M17" t="s">
        <v>314</v>
      </c>
      <c r="N17">
        <v>16</v>
      </c>
      <c r="O17" t="s">
        <v>308</v>
      </c>
      <c r="P17" t="s">
        <v>54</v>
      </c>
      <c r="Q17" t="s">
        <v>166</v>
      </c>
      <c r="R17" t="s">
        <v>290</v>
      </c>
      <c r="S17" t="s">
        <v>57</v>
      </c>
      <c r="T17" t="s">
        <v>315</v>
      </c>
      <c r="U17" t="s">
        <v>168</v>
      </c>
      <c r="V17" t="s">
        <v>316</v>
      </c>
      <c r="W17" t="s">
        <v>211</v>
      </c>
      <c r="X17" t="s">
        <v>74</v>
      </c>
      <c r="Y17" t="s">
        <v>137</v>
      </c>
      <c r="Z17" t="s">
        <v>138</v>
      </c>
      <c r="AA17" t="s">
        <v>64</v>
      </c>
      <c r="AB17" t="s">
        <v>100</v>
      </c>
      <c r="AC17" t="s">
        <v>70</v>
      </c>
      <c r="AD17" t="s">
        <v>67</v>
      </c>
      <c r="AE17" t="s">
        <v>68</v>
      </c>
      <c r="AF17" t="s">
        <v>317</v>
      </c>
      <c r="AG17" t="s">
        <v>175</v>
      </c>
      <c r="AH17" t="s">
        <v>173</v>
      </c>
      <c r="AI17" t="s">
        <v>318</v>
      </c>
      <c r="AJ17" t="s">
        <v>123</v>
      </c>
      <c r="AK17" t="s">
        <v>73</v>
      </c>
      <c r="AL17" t="s">
        <v>125</v>
      </c>
      <c r="AM17" t="s">
        <v>177</v>
      </c>
      <c r="AN17" t="s">
        <v>76</v>
      </c>
      <c r="AO17" t="s">
        <v>281</v>
      </c>
      <c r="AP17" t="s">
        <v>210</v>
      </c>
      <c r="AQ17" t="s">
        <v>61</v>
      </c>
      <c r="AR17" t="s">
        <v>67</v>
      </c>
      <c r="AS17" t="s">
        <v>54</v>
      </c>
      <c r="AT17" t="s">
        <v>73</v>
      </c>
      <c r="AU17" t="s">
        <v>107</v>
      </c>
      <c r="AV17" t="s">
        <v>319</v>
      </c>
    </row>
    <row r="18" spans="1:48" hidden="1" x14ac:dyDescent="0.3">
      <c r="A18" t="s">
        <v>320</v>
      </c>
      <c r="B18" t="s">
        <v>321</v>
      </c>
      <c r="C18" s="1" t="str">
        <f t="shared" si="0"/>
        <v>21:0973</v>
      </c>
      <c r="D18" s="1" t="str">
        <f t="shared" si="4"/>
        <v>21:0113</v>
      </c>
      <c r="E18" t="s">
        <v>322</v>
      </c>
      <c r="F18" t="s">
        <v>323</v>
      </c>
      <c r="H18">
        <v>63.160154400000003</v>
      </c>
      <c r="I18">
        <v>-95.784585399999997</v>
      </c>
      <c r="J18" s="1" t="str">
        <f t="shared" si="5"/>
        <v>NGR lake sediment grab sample</v>
      </c>
      <c r="K18" s="1" t="str">
        <f t="shared" si="6"/>
        <v>&lt;177 micron (NGR)</v>
      </c>
      <c r="L18">
        <v>1</v>
      </c>
      <c r="M18" t="s">
        <v>324</v>
      </c>
      <c r="N18">
        <v>17</v>
      </c>
      <c r="O18" t="s">
        <v>159</v>
      </c>
      <c r="P18" t="s">
        <v>54</v>
      </c>
      <c r="Q18" t="s">
        <v>325</v>
      </c>
      <c r="R18" t="s">
        <v>203</v>
      </c>
      <c r="S18" t="s">
        <v>57</v>
      </c>
      <c r="T18" t="s">
        <v>91</v>
      </c>
      <c r="U18" t="s">
        <v>117</v>
      </c>
      <c r="V18" t="s">
        <v>326</v>
      </c>
      <c r="W18" t="s">
        <v>327</v>
      </c>
      <c r="X18" t="s">
        <v>67</v>
      </c>
      <c r="Y18" t="s">
        <v>95</v>
      </c>
      <c r="Z18" t="s">
        <v>138</v>
      </c>
      <c r="AA18" t="s">
        <v>64</v>
      </c>
      <c r="AB18" t="s">
        <v>153</v>
      </c>
      <c r="AC18" t="s">
        <v>173</v>
      </c>
      <c r="AD18" t="s">
        <v>67</v>
      </c>
      <c r="AE18" t="s">
        <v>68</v>
      </c>
      <c r="AF18" t="s">
        <v>317</v>
      </c>
      <c r="AG18" t="s">
        <v>58</v>
      </c>
      <c r="AH18" t="s">
        <v>70</v>
      </c>
      <c r="AI18" t="s">
        <v>328</v>
      </c>
      <c r="AJ18" t="s">
        <v>329</v>
      </c>
      <c r="AK18" t="s">
        <v>73</v>
      </c>
      <c r="AL18" t="s">
        <v>157</v>
      </c>
      <c r="AM18" t="s">
        <v>103</v>
      </c>
      <c r="AN18" t="s">
        <v>76</v>
      </c>
      <c r="AO18" t="s">
        <v>290</v>
      </c>
      <c r="AP18" t="s">
        <v>295</v>
      </c>
      <c r="AQ18" t="s">
        <v>94</v>
      </c>
      <c r="AR18" t="s">
        <v>74</v>
      </c>
      <c r="AS18" t="s">
        <v>54</v>
      </c>
      <c r="AT18" t="s">
        <v>58</v>
      </c>
      <c r="AU18" t="s">
        <v>107</v>
      </c>
      <c r="AV18" t="s">
        <v>330</v>
      </c>
    </row>
    <row r="19" spans="1:48" hidden="1" x14ac:dyDescent="0.3">
      <c r="A19" t="s">
        <v>331</v>
      </c>
      <c r="B19" t="s">
        <v>332</v>
      </c>
      <c r="C19" s="1" t="str">
        <f t="shared" si="0"/>
        <v>21:0973</v>
      </c>
      <c r="D19" s="1" t="str">
        <f t="shared" si="4"/>
        <v>21:0113</v>
      </c>
      <c r="E19" t="s">
        <v>333</v>
      </c>
      <c r="F19" t="s">
        <v>334</v>
      </c>
      <c r="H19">
        <v>63.102770599999999</v>
      </c>
      <c r="I19">
        <v>-95.791540499999996</v>
      </c>
      <c r="J19" s="1" t="str">
        <f t="shared" si="5"/>
        <v>NGR lake sediment grab sample</v>
      </c>
      <c r="K19" s="1" t="str">
        <f t="shared" si="6"/>
        <v>&lt;177 micron (NGR)</v>
      </c>
      <c r="L19">
        <v>1</v>
      </c>
      <c r="M19" t="s">
        <v>335</v>
      </c>
      <c r="N19">
        <v>18</v>
      </c>
      <c r="O19" t="s">
        <v>336</v>
      </c>
      <c r="P19" t="s">
        <v>54</v>
      </c>
      <c r="Q19" t="s">
        <v>337</v>
      </c>
      <c r="R19" t="s">
        <v>338</v>
      </c>
      <c r="S19" t="s">
        <v>57</v>
      </c>
      <c r="T19" t="s">
        <v>152</v>
      </c>
      <c r="U19" t="s">
        <v>59</v>
      </c>
      <c r="V19" t="s">
        <v>339</v>
      </c>
      <c r="W19" t="s">
        <v>136</v>
      </c>
      <c r="X19" t="s">
        <v>74</v>
      </c>
      <c r="Y19" t="s">
        <v>171</v>
      </c>
      <c r="Z19" t="s">
        <v>138</v>
      </c>
      <c r="AA19" t="s">
        <v>64</v>
      </c>
      <c r="AB19" t="s">
        <v>221</v>
      </c>
      <c r="AC19" t="s">
        <v>173</v>
      </c>
      <c r="AD19" t="s">
        <v>67</v>
      </c>
      <c r="AE19" t="s">
        <v>206</v>
      </c>
      <c r="AF19" t="s">
        <v>77</v>
      </c>
      <c r="AG19" t="s">
        <v>58</v>
      </c>
      <c r="AH19" t="s">
        <v>70</v>
      </c>
      <c r="AI19" t="s">
        <v>101</v>
      </c>
      <c r="AJ19" t="s">
        <v>340</v>
      </c>
      <c r="AK19" t="s">
        <v>73</v>
      </c>
      <c r="AL19" t="s">
        <v>74</v>
      </c>
      <c r="AM19" t="s">
        <v>224</v>
      </c>
      <c r="AN19" t="s">
        <v>76</v>
      </c>
      <c r="AO19" t="s">
        <v>77</v>
      </c>
      <c r="AP19" t="s">
        <v>253</v>
      </c>
      <c r="AQ19" t="s">
        <v>79</v>
      </c>
      <c r="AR19" t="s">
        <v>74</v>
      </c>
      <c r="AS19" t="s">
        <v>54</v>
      </c>
      <c r="AT19" t="s">
        <v>73</v>
      </c>
      <c r="AU19" t="s">
        <v>107</v>
      </c>
      <c r="AV19" t="s">
        <v>341</v>
      </c>
    </row>
    <row r="20" spans="1:48" hidden="1" x14ac:dyDescent="0.3">
      <c r="A20" t="s">
        <v>342</v>
      </c>
      <c r="B20" t="s">
        <v>343</v>
      </c>
      <c r="C20" s="1" t="str">
        <f t="shared" si="0"/>
        <v>21:0973</v>
      </c>
      <c r="D20" s="1" t="str">
        <f t="shared" si="4"/>
        <v>21:0113</v>
      </c>
      <c r="E20" t="s">
        <v>50</v>
      </c>
      <c r="F20" t="s">
        <v>344</v>
      </c>
      <c r="H20">
        <v>63.088403700000001</v>
      </c>
      <c r="I20">
        <v>-95.789547999999996</v>
      </c>
      <c r="J20" s="1" t="str">
        <f t="shared" si="5"/>
        <v>NGR lake sediment grab sample</v>
      </c>
      <c r="K20" s="1" t="str">
        <f t="shared" si="6"/>
        <v>&lt;177 micron (NGR)</v>
      </c>
      <c r="L20">
        <v>1</v>
      </c>
      <c r="M20" t="s">
        <v>345</v>
      </c>
      <c r="N20">
        <v>19</v>
      </c>
      <c r="O20" t="s">
        <v>306</v>
      </c>
      <c r="P20" t="s">
        <v>54</v>
      </c>
      <c r="Q20" t="s">
        <v>274</v>
      </c>
      <c r="R20" t="s">
        <v>159</v>
      </c>
      <c r="S20" t="s">
        <v>57</v>
      </c>
      <c r="T20" t="s">
        <v>152</v>
      </c>
      <c r="U20" t="s">
        <v>117</v>
      </c>
      <c r="V20" t="s">
        <v>221</v>
      </c>
      <c r="W20" t="s">
        <v>118</v>
      </c>
      <c r="X20" t="s">
        <v>67</v>
      </c>
      <c r="Y20" t="s">
        <v>346</v>
      </c>
      <c r="Z20" t="s">
        <v>59</v>
      </c>
      <c r="AA20" t="s">
        <v>64</v>
      </c>
      <c r="AB20" t="s">
        <v>60</v>
      </c>
      <c r="AC20" t="s">
        <v>173</v>
      </c>
      <c r="AD20" t="s">
        <v>67</v>
      </c>
      <c r="AE20" t="s">
        <v>68</v>
      </c>
      <c r="AF20" t="s">
        <v>347</v>
      </c>
      <c r="AG20" t="s">
        <v>152</v>
      </c>
      <c r="AH20" t="s">
        <v>70</v>
      </c>
      <c r="AI20" t="s">
        <v>348</v>
      </c>
      <c r="AJ20" t="s">
        <v>59</v>
      </c>
      <c r="AK20" t="s">
        <v>73</v>
      </c>
      <c r="AL20" t="s">
        <v>68</v>
      </c>
      <c r="AM20" t="s">
        <v>224</v>
      </c>
      <c r="AN20" t="s">
        <v>76</v>
      </c>
      <c r="AO20" t="s">
        <v>290</v>
      </c>
      <c r="AP20" t="s">
        <v>78</v>
      </c>
      <c r="AQ20" t="s">
        <v>211</v>
      </c>
      <c r="AR20" t="s">
        <v>62</v>
      </c>
      <c r="AS20" t="s">
        <v>54</v>
      </c>
      <c r="AT20" t="s">
        <v>73</v>
      </c>
      <c r="AU20" t="s">
        <v>107</v>
      </c>
      <c r="AV20" t="s">
        <v>349</v>
      </c>
    </row>
    <row r="21" spans="1:48" hidden="1" x14ac:dyDescent="0.3">
      <c r="A21" t="s">
        <v>350</v>
      </c>
      <c r="B21" t="s">
        <v>351</v>
      </c>
      <c r="C21" s="1" t="str">
        <f t="shared" si="0"/>
        <v>21:0973</v>
      </c>
      <c r="D21" s="1" t="str">
        <f t="shared" si="4"/>
        <v>21:0113</v>
      </c>
      <c r="E21" t="s">
        <v>352</v>
      </c>
      <c r="F21" t="s">
        <v>353</v>
      </c>
      <c r="H21">
        <v>63.045023499999999</v>
      </c>
      <c r="I21">
        <v>-95.804985900000005</v>
      </c>
      <c r="J21" s="1" t="str">
        <f t="shared" si="5"/>
        <v>NGR lake sediment grab sample</v>
      </c>
      <c r="K21" s="1" t="str">
        <f t="shared" si="6"/>
        <v>&lt;177 micron (NGR)</v>
      </c>
      <c r="L21">
        <v>1</v>
      </c>
      <c r="M21" t="s">
        <v>354</v>
      </c>
      <c r="N21">
        <v>20</v>
      </c>
      <c r="O21" t="s">
        <v>143</v>
      </c>
      <c r="P21" t="s">
        <v>54</v>
      </c>
      <c r="Q21" t="s">
        <v>325</v>
      </c>
      <c r="R21" t="s">
        <v>134</v>
      </c>
      <c r="S21" t="s">
        <v>57</v>
      </c>
      <c r="T21" t="s">
        <v>262</v>
      </c>
      <c r="U21" t="s">
        <v>203</v>
      </c>
      <c r="V21" t="s">
        <v>175</v>
      </c>
      <c r="W21" t="s">
        <v>87</v>
      </c>
      <c r="X21" t="s">
        <v>62</v>
      </c>
      <c r="Y21" t="s">
        <v>355</v>
      </c>
      <c r="Z21" t="s">
        <v>138</v>
      </c>
      <c r="AA21" t="s">
        <v>64</v>
      </c>
      <c r="AB21" t="s">
        <v>250</v>
      </c>
      <c r="AC21" t="s">
        <v>66</v>
      </c>
      <c r="AD21" t="s">
        <v>67</v>
      </c>
      <c r="AE21" t="s">
        <v>74</v>
      </c>
      <c r="AF21" t="s">
        <v>356</v>
      </c>
      <c r="AG21" t="s">
        <v>152</v>
      </c>
      <c r="AH21" t="s">
        <v>173</v>
      </c>
      <c r="AI21" t="s">
        <v>117</v>
      </c>
      <c r="AJ21" t="s">
        <v>265</v>
      </c>
      <c r="AK21" t="s">
        <v>73</v>
      </c>
      <c r="AL21" t="s">
        <v>125</v>
      </c>
      <c r="AM21" t="s">
        <v>177</v>
      </c>
      <c r="AN21" t="s">
        <v>76</v>
      </c>
      <c r="AO21" t="s">
        <v>357</v>
      </c>
      <c r="AP21" t="s">
        <v>267</v>
      </c>
      <c r="AQ21" t="s">
        <v>159</v>
      </c>
      <c r="AR21" t="s">
        <v>74</v>
      </c>
      <c r="AS21" t="s">
        <v>54</v>
      </c>
      <c r="AT21" t="s">
        <v>91</v>
      </c>
      <c r="AU21" t="s">
        <v>107</v>
      </c>
      <c r="AV21" t="s">
        <v>358</v>
      </c>
    </row>
    <row r="22" spans="1:48" hidden="1" x14ac:dyDescent="0.3">
      <c r="A22" t="s">
        <v>359</v>
      </c>
      <c r="B22" t="s">
        <v>360</v>
      </c>
      <c r="C22" s="1" t="str">
        <f t="shared" si="0"/>
        <v>21:0973</v>
      </c>
      <c r="D22" s="1" t="str">
        <f t="shared" si="4"/>
        <v>21:0113</v>
      </c>
      <c r="E22" t="s">
        <v>361</v>
      </c>
      <c r="F22" t="s">
        <v>362</v>
      </c>
      <c r="H22">
        <v>63.068358600000003</v>
      </c>
      <c r="I22">
        <v>-94.7943128</v>
      </c>
      <c r="J22" s="1" t="str">
        <f t="shared" si="5"/>
        <v>NGR lake sediment grab sample</v>
      </c>
      <c r="K22" s="1" t="str">
        <f t="shared" si="6"/>
        <v>&lt;177 micron (NGR)</v>
      </c>
      <c r="L22">
        <v>2</v>
      </c>
      <c r="M22" t="s">
        <v>52</v>
      </c>
      <c r="N22">
        <v>21</v>
      </c>
      <c r="O22" t="s">
        <v>363</v>
      </c>
      <c r="P22" t="s">
        <v>54</v>
      </c>
      <c r="Q22" t="s">
        <v>218</v>
      </c>
      <c r="R22" t="s">
        <v>69</v>
      </c>
      <c r="S22" t="s">
        <v>57</v>
      </c>
      <c r="T22" t="s">
        <v>364</v>
      </c>
      <c r="U22" t="s">
        <v>59</v>
      </c>
      <c r="V22" t="s">
        <v>365</v>
      </c>
      <c r="W22" t="s">
        <v>220</v>
      </c>
      <c r="X22" t="s">
        <v>62</v>
      </c>
      <c r="Y22" t="s">
        <v>302</v>
      </c>
      <c r="Z22" t="s">
        <v>138</v>
      </c>
      <c r="AA22" t="s">
        <v>64</v>
      </c>
      <c r="AB22" t="s">
        <v>262</v>
      </c>
      <c r="AC22" t="s">
        <v>66</v>
      </c>
      <c r="AD22" t="s">
        <v>67</v>
      </c>
      <c r="AE22" t="s">
        <v>206</v>
      </c>
      <c r="AF22" t="s">
        <v>357</v>
      </c>
      <c r="AG22" t="s">
        <v>279</v>
      </c>
      <c r="AH22" t="s">
        <v>173</v>
      </c>
      <c r="AI22" t="s">
        <v>329</v>
      </c>
      <c r="AJ22" t="s">
        <v>366</v>
      </c>
      <c r="AK22" t="s">
        <v>73</v>
      </c>
      <c r="AL22" t="s">
        <v>125</v>
      </c>
      <c r="AM22" t="s">
        <v>75</v>
      </c>
      <c r="AN22" t="s">
        <v>76</v>
      </c>
      <c r="AO22" t="s">
        <v>367</v>
      </c>
      <c r="AP22" t="s">
        <v>126</v>
      </c>
      <c r="AQ22" t="s">
        <v>104</v>
      </c>
      <c r="AR22" t="s">
        <v>67</v>
      </c>
      <c r="AS22" t="s">
        <v>54</v>
      </c>
      <c r="AT22" t="s">
        <v>58</v>
      </c>
      <c r="AU22" t="s">
        <v>107</v>
      </c>
      <c r="AV22" t="s">
        <v>368</v>
      </c>
    </row>
    <row r="23" spans="1:48" hidden="1" x14ac:dyDescent="0.3">
      <c r="A23" t="s">
        <v>369</v>
      </c>
      <c r="B23" t="s">
        <v>370</v>
      </c>
      <c r="C23" s="1" t="str">
        <f t="shared" si="0"/>
        <v>21:0973</v>
      </c>
      <c r="D23" s="1" t="str">
        <f t="shared" si="4"/>
        <v>21:0113</v>
      </c>
      <c r="E23" t="s">
        <v>371</v>
      </c>
      <c r="F23" t="s">
        <v>372</v>
      </c>
      <c r="H23">
        <v>63.022205999999997</v>
      </c>
      <c r="I23">
        <v>-95.823711099999997</v>
      </c>
      <c r="J23" s="1" t="str">
        <f t="shared" si="5"/>
        <v>NGR lake sediment grab sample</v>
      </c>
      <c r="K23" s="1" t="str">
        <f t="shared" si="6"/>
        <v>&lt;177 micron (NGR)</v>
      </c>
      <c r="L23">
        <v>2</v>
      </c>
      <c r="M23" t="s">
        <v>86</v>
      </c>
      <c r="N23">
        <v>22</v>
      </c>
      <c r="O23" t="s">
        <v>233</v>
      </c>
      <c r="P23" t="s">
        <v>54</v>
      </c>
      <c r="Q23" t="s">
        <v>247</v>
      </c>
      <c r="R23" t="s">
        <v>134</v>
      </c>
      <c r="S23" t="s">
        <v>57</v>
      </c>
      <c r="T23" t="s">
        <v>248</v>
      </c>
      <c r="U23" t="s">
        <v>168</v>
      </c>
      <c r="V23" t="s">
        <v>142</v>
      </c>
      <c r="W23" t="s">
        <v>254</v>
      </c>
      <c r="X23" t="s">
        <v>74</v>
      </c>
      <c r="Y23" t="s">
        <v>95</v>
      </c>
      <c r="Z23" t="s">
        <v>59</v>
      </c>
      <c r="AA23" t="s">
        <v>64</v>
      </c>
      <c r="AB23" t="s">
        <v>122</v>
      </c>
      <c r="AC23" t="s">
        <v>66</v>
      </c>
      <c r="AD23" t="s">
        <v>67</v>
      </c>
      <c r="AE23" t="s">
        <v>206</v>
      </c>
      <c r="AF23" t="s">
        <v>251</v>
      </c>
      <c r="AG23" t="s">
        <v>277</v>
      </c>
      <c r="AH23" t="s">
        <v>173</v>
      </c>
      <c r="AI23" t="s">
        <v>373</v>
      </c>
      <c r="AJ23" t="s">
        <v>150</v>
      </c>
      <c r="AK23" t="s">
        <v>73</v>
      </c>
      <c r="AL23" t="s">
        <v>68</v>
      </c>
      <c r="AM23" t="s">
        <v>177</v>
      </c>
      <c r="AN23" t="s">
        <v>76</v>
      </c>
      <c r="AO23" t="s">
        <v>374</v>
      </c>
      <c r="AP23" t="s">
        <v>253</v>
      </c>
      <c r="AQ23" t="s">
        <v>318</v>
      </c>
      <c r="AR23" t="s">
        <v>74</v>
      </c>
      <c r="AS23" t="s">
        <v>54</v>
      </c>
      <c r="AT23" t="s">
        <v>73</v>
      </c>
      <c r="AU23" t="s">
        <v>107</v>
      </c>
      <c r="AV23" t="s">
        <v>375</v>
      </c>
    </row>
    <row r="24" spans="1:48" hidden="1" x14ac:dyDescent="0.3">
      <c r="A24" t="s">
        <v>376</v>
      </c>
      <c r="B24" t="s">
        <v>377</v>
      </c>
      <c r="C24" s="1" t="str">
        <f t="shared" si="0"/>
        <v>21:0973</v>
      </c>
      <c r="D24" s="1" t="str">
        <f t="shared" si="4"/>
        <v>21:0113</v>
      </c>
      <c r="E24" t="s">
        <v>378</v>
      </c>
      <c r="F24" t="s">
        <v>379</v>
      </c>
      <c r="H24">
        <v>63.018942799999998</v>
      </c>
      <c r="I24">
        <v>-95.755113100000003</v>
      </c>
      <c r="J24" s="1" t="str">
        <f t="shared" si="5"/>
        <v>NGR lake sediment grab sample</v>
      </c>
      <c r="K24" s="1" t="str">
        <f t="shared" si="6"/>
        <v>&lt;177 micron (NGR)</v>
      </c>
      <c r="L24">
        <v>2</v>
      </c>
      <c r="M24" t="s">
        <v>113</v>
      </c>
      <c r="N24">
        <v>23</v>
      </c>
      <c r="O24" t="s">
        <v>143</v>
      </c>
      <c r="P24" t="s">
        <v>54</v>
      </c>
      <c r="Q24" t="s">
        <v>55</v>
      </c>
      <c r="R24" t="s">
        <v>151</v>
      </c>
      <c r="S24" t="s">
        <v>57</v>
      </c>
      <c r="T24" t="s">
        <v>262</v>
      </c>
      <c r="U24" t="s">
        <v>168</v>
      </c>
      <c r="V24" t="s">
        <v>380</v>
      </c>
      <c r="W24" t="s">
        <v>327</v>
      </c>
      <c r="X24" t="s">
        <v>67</v>
      </c>
      <c r="Y24" t="s">
        <v>63</v>
      </c>
      <c r="Z24" t="s">
        <v>96</v>
      </c>
      <c r="AA24" t="s">
        <v>64</v>
      </c>
      <c r="AB24" t="s">
        <v>291</v>
      </c>
      <c r="AC24" t="s">
        <v>66</v>
      </c>
      <c r="AD24" t="s">
        <v>67</v>
      </c>
      <c r="AE24" t="s">
        <v>68</v>
      </c>
      <c r="AF24" t="s">
        <v>381</v>
      </c>
      <c r="AG24" t="s">
        <v>167</v>
      </c>
      <c r="AH24" t="s">
        <v>173</v>
      </c>
      <c r="AI24" t="s">
        <v>382</v>
      </c>
      <c r="AJ24" t="s">
        <v>265</v>
      </c>
      <c r="AK24" t="s">
        <v>73</v>
      </c>
      <c r="AL24" t="s">
        <v>157</v>
      </c>
      <c r="AM24" t="s">
        <v>75</v>
      </c>
      <c r="AN24" t="s">
        <v>76</v>
      </c>
      <c r="AO24" t="s">
        <v>116</v>
      </c>
      <c r="AP24" t="s">
        <v>267</v>
      </c>
      <c r="AQ24" t="s">
        <v>56</v>
      </c>
      <c r="AR24" t="s">
        <v>62</v>
      </c>
      <c r="AS24" t="s">
        <v>54</v>
      </c>
      <c r="AT24" t="s">
        <v>73</v>
      </c>
      <c r="AU24" t="s">
        <v>107</v>
      </c>
      <c r="AV24" t="s">
        <v>383</v>
      </c>
    </row>
    <row r="25" spans="1:48" hidden="1" x14ac:dyDescent="0.3">
      <c r="A25" t="s">
        <v>384</v>
      </c>
      <c r="B25" t="s">
        <v>385</v>
      </c>
      <c r="C25" s="1" t="str">
        <f t="shared" si="0"/>
        <v>21:0973</v>
      </c>
      <c r="D25" s="1" t="str">
        <f t="shared" si="4"/>
        <v>21:0113</v>
      </c>
      <c r="E25" t="s">
        <v>378</v>
      </c>
      <c r="F25" t="s">
        <v>386</v>
      </c>
      <c r="H25">
        <v>63.018942799999998</v>
      </c>
      <c r="I25">
        <v>-95.755113100000003</v>
      </c>
      <c r="J25" s="1" t="str">
        <f t="shared" si="5"/>
        <v>NGR lake sediment grab sample</v>
      </c>
      <c r="K25" s="1" t="str">
        <f t="shared" si="6"/>
        <v>&lt;177 micron (NGR)</v>
      </c>
      <c r="L25">
        <v>2</v>
      </c>
      <c r="M25" t="s">
        <v>132</v>
      </c>
      <c r="N25">
        <v>24</v>
      </c>
      <c r="O25" t="s">
        <v>127</v>
      </c>
      <c r="P25" t="s">
        <v>54</v>
      </c>
      <c r="Q25" t="s">
        <v>387</v>
      </c>
      <c r="R25" t="s">
        <v>282</v>
      </c>
      <c r="S25" t="s">
        <v>57</v>
      </c>
      <c r="T25" t="s">
        <v>315</v>
      </c>
      <c r="U25" t="s">
        <v>88</v>
      </c>
      <c r="V25" t="s">
        <v>304</v>
      </c>
      <c r="W25" t="s">
        <v>388</v>
      </c>
      <c r="X25" t="s">
        <v>74</v>
      </c>
      <c r="Y25" t="s">
        <v>137</v>
      </c>
      <c r="Z25" t="s">
        <v>138</v>
      </c>
      <c r="AA25" t="s">
        <v>64</v>
      </c>
      <c r="AB25" t="s">
        <v>175</v>
      </c>
      <c r="AC25" t="s">
        <v>66</v>
      </c>
      <c r="AD25" t="s">
        <v>67</v>
      </c>
      <c r="AE25" t="s">
        <v>74</v>
      </c>
      <c r="AF25" t="s">
        <v>192</v>
      </c>
      <c r="AG25" t="s">
        <v>152</v>
      </c>
      <c r="AH25" t="s">
        <v>173</v>
      </c>
      <c r="AI25" t="s">
        <v>101</v>
      </c>
      <c r="AJ25" t="s">
        <v>168</v>
      </c>
      <c r="AK25" t="s">
        <v>73</v>
      </c>
      <c r="AL25" t="s">
        <v>157</v>
      </c>
      <c r="AM25" t="s">
        <v>177</v>
      </c>
      <c r="AN25" t="s">
        <v>76</v>
      </c>
      <c r="AO25" t="s">
        <v>389</v>
      </c>
      <c r="AP25" t="s">
        <v>295</v>
      </c>
      <c r="AQ25" t="s">
        <v>114</v>
      </c>
      <c r="AR25" t="s">
        <v>74</v>
      </c>
      <c r="AS25" t="s">
        <v>54</v>
      </c>
      <c r="AT25" t="s">
        <v>315</v>
      </c>
      <c r="AU25" t="s">
        <v>107</v>
      </c>
      <c r="AV25" t="s">
        <v>390</v>
      </c>
    </row>
    <row r="26" spans="1:48" hidden="1" x14ac:dyDescent="0.3">
      <c r="A26" t="s">
        <v>391</v>
      </c>
      <c r="B26" t="s">
        <v>392</v>
      </c>
      <c r="C26" s="1" t="str">
        <f t="shared" si="0"/>
        <v>21:0973</v>
      </c>
      <c r="D26" s="1" t="str">
        <f t="shared" si="4"/>
        <v>21:0113</v>
      </c>
      <c r="E26" t="s">
        <v>393</v>
      </c>
      <c r="F26" t="s">
        <v>394</v>
      </c>
      <c r="H26">
        <v>63.026859899999998</v>
      </c>
      <c r="I26">
        <v>-95.640462400000004</v>
      </c>
      <c r="J26" s="1" t="str">
        <f t="shared" si="5"/>
        <v>NGR lake sediment grab sample</v>
      </c>
      <c r="K26" s="1" t="str">
        <f t="shared" si="6"/>
        <v>&lt;177 micron (NGR)</v>
      </c>
      <c r="L26">
        <v>2</v>
      </c>
      <c r="M26" t="s">
        <v>149</v>
      </c>
      <c r="N26">
        <v>25</v>
      </c>
      <c r="O26" t="s">
        <v>308</v>
      </c>
      <c r="P26" t="s">
        <v>54</v>
      </c>
      <c r="Q26" t="s">
        <v>395</v>
      </c>
      <c r="R26" t="s">
        <v>290</v>
      </c>
      <c r="S26" t="s">
        <v>57</v>
      </c>
      <c r="T26" t="s">
        <v>58</v>
      </c>
      <c r="U26" t="s">
        <v>96</v>
      </c>
      <c r="V26" t="s">
        <v>65</v>
      </c>
      <c r="W26" t="s">
        <v>211</v>
      </c>
      <c r="X26" t="s">
        <v>74</v>
      </c>
      <c r="Y26" t="s">
        <v>396</v>
      </c>
      <c r="Z26" t="s">
        <v>138</v>
      </c>
      <c r="AA26" t="s">
        <v>64</v>
      </c>
      <c r="AB26" t="s">
        <v>60</v>
      </c>
      <c r="AC26" t="s">
        <v>66</v>
      </c>
      <c r="AD26" t="s">
        <v>67</v>
      </c>
      <c r="AE26" t="s">
        <v>206</v>
      </c>
      <c r="AF26" t="s">
        <v>290</v>
      </c>
      <c r="AG26" t="s">
        <v>235</v>
      </c>
      <c r="AH26" t="s">
        <v>173</v>
      </c>
      <c r="AI26" t="s">
        <v>114</v>
      </c>
      <c r="AJ26" t="s">
        <v>123</v>
      </c>
      <c r="AK26" t="s">
        <v>73</v>
      </c>
      <c r="AL26" t="s">
        <v>157</v>
      </c>
      <c r="AM26" t="s">
        <v>75</v>
      </c>
      <c r="AN26" t="s">
        <v>76</v>
      </c>
      <c r="AO26" t="s">
        <v>281</v>
      </c>
      <c r="AP26" t="s">
        <v>283</v>
      </c>
      <c r="AQ26" t="s">
        <v>226</v>
      </c>
      <c r="AR26" t="s">
        <v>74</v>
      </c>
      <c r="AS26" t="s">
        <v>54</v>
      </c>
      <c r="AT26" t="s">
        <v>152</v>
      </c>
      <c r="AU26" t="s">
        <v>107</v>
      </c>
      <c r="AV26" t="s">
        <v>397</v>
      </c>
    </row>
    <row r="27" spans="1:48" hidden="1" x14ac:dyDescent="0.3">
      <c r="A27" t="s">
        <v>398</v>
      </c>
      <c r="B27" t="s">
        <v>399</v>
      </c>
      <c r="C27" s="1" t="str">
        <f t="shared" si="0"/>
        <v>21:0973</v>
      </c>
      <c r="D27" s="1" t="str">
        <f t="shared" si="4"/>
        <v>21:0113</v>
      </c>
      <c r="E27" t="s">
        <v>400</v>
      </c>
      <c r="F27" t="s">
        <v>401</v>
      </c>
      <c r="H27">
        <v>63.024950199999999</v>
      </c>
      <c r="I27">
        <v>-95.592225299999996</v>
      </c>
      <c r="J27" s="1" t="str">
        <f t="shared" si="5"/>
        <v>NGR lake sediment grab sample</v>
      </c>
      <c r="K27" s="1" t="str">
        <f t="shared" si="6"/>
        <v>&lt;177 micron (NGR)</v>
      </c>
      <c r="L27">
        <v>2</v>
      </c>
      <c r="M27" t="s">
        <v>165</v>
      </c>
      <c r="N27">
        <v>26</v>
      </c>
      <c r="O27" t="s">
        <v>402</v>
      </c>
      <c r="P27" t="s">
        <v>54</v>
      </c>
      <c r="Q27" t="s">
        <v>403</v>
      </c>
      <c r="R27" t="s">
        <v>134</v>
      </c>
      <c r="S27" t="s">
        <v>57</v>
      </c>
      <c r="T27" t="s">
        <v>262</v>
      </c>
      <c r="U27" t="s">
        <v>92</v>
      </c>
      <c r="V27" t="s">
        <v>100</v>
      </c>
      <c r="W27" t="s">
        <v>240</v>
      </c>
      <c r="X27" t="s">
        <v>74</v>
      </c>
      <c r="Y27" t="s">
        <v>61</v>
      </c>
      <c r="Z27" t="s">
        <v>138</v>
      </c>
      <c r="AA27" t="s">
        <v>64</v>
      </c>
      <c r="AB27" t="s">
        <v>404</v>
      </c>
      <c r="AC27" t="s">
        <v>173</v>
      </c>
      <c r="AD27" t="s">
        <v>67</v>
      </c>
      <c r="AE27" t="s">
        <v>206</v>
      </c>
      <c r="AF27" t="s">
        <v>317</v>
      </c>
      <c r="AG27" t="s">
        <v>152</v>
      </c>
      <c r="AH27" t="s">
        <v>70</v>
      </c>
      <c r="AI27" t="s">
        <v>280</v>
      </c>
      <c r="AJ27" t="s">
        <v>265</v>
      </c>
      <c r="AK27" t="s">
        <v>73</v>
      </c>
      <c r="AL27" t="s">
        <v>74</v>
      </c>
      <c r="AM27" t="s">
        <v>177</v>
      </c>
      <c r="AN27" t="s">
        <v>76</v>
      </c>
      <c r="AO27" t="s">
        <v>266</v>
      </c>
      <c r="AP27" t="s">
        <v>267</v>
      </c>
      <c r="AQ27" t="s">
        <v>209</v>
      </c>
      <c r="AR27" t="s">
        <v>74</v>
      </c>
      <c r="AS27" t="s">
        <v>54</v>
      </c>
      <c r="AT27" t="s">
        <v>152</v>
      </c>
      <c r="AU27" t="s">
        <v>107</v>
      </c>
      <c r="AV27" t="s">
        <v>405</v>
      </c>
    </row>
    <row r="28" spans="1:48" hidden="1" x14ac:dyDescent="0.3">
      <c r="A28" t="s">
        <v>406</v>
      </c>
      <c r="B28" t="s">
        <v>407</v>
      </c>
      <c r="C28" s="1" t="str">
        <f t="shared" si="0"/>
        <v>21:0973</v>
      </c>
      <c r="D28" s="1" t="str">
        <f t="shared" si="4"/>
        <v>21:0113</v>
      </c>
      <c r="E28" t="s">
        <v>408</v>
      </c>
      <c r="F28" t="s">
        <v>409</v>
      </c>
      <c r="H28">
        <v>63.024487899999997</v>
      </c>
      <c r="I28">
        <v>-95.518400499999998</v>
      </c>
      <c r="J28" s="1" t="str">
        <f t="shared" si="5"/>
        <v>NGR lake sediment grab sample</v>
      </c>
      <c r="K28" s="1" t="str">
        <f t="shared" si="6"/>
        <v>&lt;177 micron (NGR)</v>
      </c>
      <c r="L28">
        <v>2</v>
      </c>
      <c r="M28" t="s">
        <v>185</v>
      </c>
      <c r="N28">
        <v>27</v>
      </c>
      <c r="O28" t="s">
        <v>220</v>
      </c>
      <c r="P28" t="s">
        <v>54</v>
      </c>
      <c r="Q28" t="s">
        <v>410</v>
      </c>
      <c r="R28" t="s">
        <v>281</v>
      </c>
      <c r="S28" t="s">
        <v>57</v>
      </c>
      <c r="T28" t="s">
        <v>277</v>
      </c>
      <c r="U28" t="s">
        <v>59</v>
      </c>
      <c r="V28" t="s">
        <v>411</v>
      </c>
      <c r="W28" t="s">
        <v>276</v>
      </c>
      <c r="X28" t="s">
        <v>74</v>
      </c>
      <c r="Y28" t="s">
        <v>171</v>
      </c>
      <c r="Z28" t="s">
        <v>138</v>
      </c>
      <c r="AA28" t="s">
        <v>64</v>
      </c>
      <c r="AB28" t="s">
        <v>412</v>
      </c>
      <c r="AC28" t="s">
        <v>66</v>
      </c>
      <c r="AD28" t="s">
        <v>62</v>
      </c>
      <c r="AE28" t="s">
        <v>238</v>
      </c>
      <c r="AF28" t="s">
        <v>77</v>
      </c>
      <c r="AG28" t="s">
        <v>250</v>
      </c>
      <c r="AH28" t="s">
        <v>173</v>
      </c>
      <c r="AI28" t="s">
        <v>138</v>
      </c>
      <c r="AJ28" t="s">
        <v>413</v>
      </c>
      <c r="AK28" t="s">
        <v>73</v>
      </c>
      <c r="AL28" t="s">
        <v>125</v>
      </c>
      <c r="AM28" t="s">
        <v>75</v>
      </c>
      <c r="AN28" t="s">
        <v>76</v>
      </c>
      <c r="AO28" t="s">
        <v>178</v>
      </c>
      <c r="AP28" t="s">
        <v>414</v>
      </c>
      <c r="AQ28" t="s">
        <v>138</v>
      </c>
      <c r="AR28" t="s">
        <v>74</v>
      </c>
      <c r="AS28" t="s">
        <v>54</v>
      </c>
      <c r="AT28" t="s">
        <v>73</v>
      </c>
      <c r="AU28" t="s">
        <v>107</v>
      </c>
      <c r="AV28" t="s">
        <v>415</v>
      </c>
    </row>
    <row r="29" spans="1:48" hidden="1" x14ac:dyDescent="0.3">
      <c r="A29" t="s">
        <v>416</v>
      </c>
      <c r="B29" t="s">
        <v>417</v>
      </c>
      <c r="C29" s="1" t="str">
        <f t="shared" si="0"/>
        <v>21:0973</v>
      </c>
      <c r="D29" s="1" t="str">
        <f t="shared" si="4"/>
        <v>21:0113</v>
      </c>
      <c r="E29" t="s">
        <v>418</v>
      </c>
      <c r="F29" t="s">
        <v>419</v>
      </c>
      <c r="H29">
        <v>63.001548</v>
      </c>
      <c r="I29">
        <v>-95.342114199999997</v>
      </c>
      <c r="J29" s="1" t="str">
        <f t="shared" si="5"/>
        <v>NGR lake sediment grab sample</v>
      </c>
      <c r="K29" s="1" t="str">
        <f t="shared" si="6"/>
        <v>&lt;177 micron (NGR)</v>
      </c>
      <c r="L29">
        <v>2</v>
      </c>
      <c r="M29" t="s">
        <v>200</v>
      </c>
      <c r="N29">
        <v>28</v>
      </c>
      <c r="O29" t="s">
        <v>336</v>
      </c>
      <c r="P29" t="s">
        <v>54</v>
      </c>
      <c r="Q29" t="s">
        <v>420</v>
      </c>
      <c r="R29" t="s">
        <v>347</v>
      </c>
      <c r="S29" t="s">
        <v>57</v>
      </c>
      <c r="T29" t="s">
        <v>262</v>
      </c>
      <c r="U29" t="s">
        <v>88</v>
      </c>
      <c r="V29" t="s">
        <v>139</v>
      </c>
      <c r="W29" t="s">
        <v>421</v>
      </c>
      <c r="X29" t="s">
        <v>62</v>
      </c>
      <c r="Y29" t="s">
        <v>114</v>
      </c>
      <c r="Z29" t="s">
        <v>127</v>
      </c>
      <c r="AA29" t="s">
        <v>64</v>
      </c>
      <c r="AB29" t="s">
        <v>122</v>
      </c>
      <c r="AC29" t="s">
        <v>173</v>
      </c>
      <c r="AD29" t="s">
        <v>67</v>
      </c>
      <c r="AE29" t="s">
        <v>74</v>
      </c>
      <c r="AF29" t="s">
        <v>134</v>
      </c>
      <c r="AG29" t="s">
        <v>119</v>
      </c>
      <c r="AH29" t="s">
        <v>173</v>
      </c>
      <c r="AI29" t="s">
        <v>306</v>
      </c>
      <c r="AJ29" t="s">
        <v>117</v>
      </c>
      <c r="AK29" t="s">
        <v>73</v>
      </c>
      <c r="AL29" t="s">
        <v>75</v>
      </c>
      <c r="AM29" t="s">
        <v>75</v>
      </c>
      <c r="AN29" t="s">
        <v>76</v>
      </c>
      <c r="AO29" t="s">
        <v>178</v>
      </c>
      <c r="AP29" t="s">
        <v>105</v>
      </c>
      <c r="AQ29" t="s">
        <v>156</v>
      </c>
      <c r="AR29" t="s">
        <v>67</v>
      </c>
      <c r="AS29" t="s">
        <v>54</v>
      </c>
      <c r="AT29" t="s">
        <v>73</v>
      </c>
      <c r="AU29" t="s">
        <v>107</v>
      </c>
      <c r="AV29" t="s">
        <v>422</v>
      </c>
    </row>
    <row r="30" spans="1:48" hidden="1" x14ac:dyDescent="0.3">
      <c r="A30" t="s">
        <v>423</v>
      </c>
      <c r="B30" t="s">
        <v>424</v>
      </c>
      <c r="C30" s="1" t="str">
        <f t="shared" si="0"/>
        <v>21:0973</v>
      </c>
      <c r="D30" s="1" t="str">
        <f t="shared" si="4"/>
        <v>21:0113</v>
      </c>
      <c r="E30" t="s">
        <v>425</v>
      </c>
      <c r="F30" t="s">
        <v>426</v>
      </c>
      <c r="H30">
        <v>63.0035454</v>
      </c>
      <c r="I30">
        <v>-95.227443800000003</v>
      </c>
      <c r="J30" s="1" t="str">
        <f t="shared" si="5"/>
        <v>NGR lake sediment grab sample</v>
      </c>
      <c r="K30" s="1" t="str">
        <f t="shared" si="6"/>
        <v>&lt;177 micron (NGR)</v>
      </c>
      <c r="L30">
        <v>2</v>
      </c>
      <c r="M30" t="s">
        <v>217</v>
      </c>
      <c r="N30">
        <v>29</v>
      </c>
      <c r="O30" t="s">
        <v>170</v>
      </c>
      <c r="P30" t="s">
        <v>54</v>
      </c>
      <c r="Q30" t="s">
        <v>166</v>
      </c>
      <c r="R30" t="s">
        <v>134</v>
      </c>
      <c r="S30" t="s">
        <v>57</v>
      </c>
      <c r="T30" t="s">
        <v>277</v>
      </c>
      <c r="U30" t="s">
        <v>88</v>
      </c>
      <c r="V30" t="s">
        <v>427</v>
      </c>
      <c r="W30" t="s">
        <v>346</v>
      </c>
      <c r="X30" t="s">
        <v>62</v>
      </c>
      <c r="Y30" t="s">
        <v>137</v>
      </c>
      <c r="Z30" t="s">
        <v>59</v>
      </c>
      <c r="AA30" t="s">
        <v>64</v>
      </c>
      <c r="AB30" t="s">
        <v>428</v>
      </c>
      <c r="AC30" t="s">
        <v>173</v>
      </c>
      <c r="AD30" t="s">
        <v>67</v>
      </c>
      <c r="AE30" t="s">
        <v>421</v>
      </c>
      <c r="AF30" t="s">
        <v>77</v>
      </c>
      <c r="AG30" t="s">
        <v>142</v>
      </c>
      <c r="AH30" t="s">
        <v>173</v>
      </c>
      <c r="AI30" t="s">
        <v>429</v>
      </c>
      <c r="AJ30" t="s">
        <v>59</v>
      </c>
      <c r="AK30" t="s">
        <v>73</v>
      </c>
      <c r="AL30" t="s">
        <v>125</v>
      </c>
      <c r="AM30" t="s">
        <v>103</v>
      </c>
      <c r="AN30" t="s">
        <v>76</v>
      </c>
      <c r="AO30" t="s">
        <v>281</v>
      </c>
      <c r="AP30" t="s">
        <v>179</v>
      </c>
      <c r="AQ30" t="s">
        <v>127</v>
      </c>
      <c r="AR30" t="s">
        <v>74</v>
      </c>
      <c r="AS30" t="s">
        <v>54</v>
      </c>
      <c r="AT30" t="s">
        <v>73</v>
      </c>
      <c r="AU30" t="s">
        <v>107</v>
      </c>
      <c r="AV30" t="s">
        <v>430</v>
      </c>
    </row>
    <row r="31" spans="1:48" hidden="1" x14ac:dyDescent="0.3">
      <c r="A31" t="s">
        <v>431</v>
      </c>
      <c r="B31" t="s">
        <v>432</v>
      </c>
      <c r="C31" s="1" t="str">
        <f t="shared" si="0"/>
        <v>21:0973</v>
      </c>
      <c r="D31" s="1" t="str">
        <f t="shared" si="4"/>
        <v>21:0113</v>
      </c>
      <c r="E31" t="s">
        <v>433</v>
      </c>
      <c r="F31" t="s">
        <v>434</v>
      </c>
      <c r="H31">
        <v>63.0063356</v>
      </c>
      <c r="I31">
        <v>-95.172203400000001</v>
      </c>
      <c r="J31" s="1" t="str">
        <f t="shared" si="5"/>
        <v>NGR lake sediment grab sample</v>
      </c>
      <c r="K31" s="1" t="str">
        <f t="shared" si="6"/>
        <v>&lt;177 micron (NGR)</v>
      </c>
      <c r="L31">
        <v>2</v>
      </c>
      <c r="M31" t="s">
        <v>246</v>
      </c>
      <c r="N31">
        <v>30</v>
      </c>
      <c r="O31" t="s">
        <v>254</v>
      </c>
      <c r="P31" t="s">
        <v>54</v>
      </c>
      <c r="Q31" t="s">
        <v>435</v>
      </c>
      <c r="R31" t="s">
        <v>436</v>
      </c>
      <c r="S31" t="s">
        <v>57</v>
      </c>
      <c r="T31" t="s">
        <v>437</v>
      </c>
      <c r="U31" t="s">
        <v>104</v>
      </c>
      <c r="V31" t="s">
        <v>204</v>
      </c>
      <c r="W31" t="s">
        <v>95</v>
      </c>
      <c r="X31" t="s">
        <v>74</v>
      </c>
      <c r="Y31" t="s">
        <v>373</v>
      </c>
      <c r="Z31" t="s">
        <v>59</v>
      </c>
      <c r="AA31" t="s">
        <v>64</v>
      </c>
      <c r="AB31" t="s">
        <v>438</v>
      </c>
      <c r="AC31" t="s">
        <v>70</v>
      </c>
      <c r="AD31" t="s">
        <v>67</v>
      </c>
      <c r="AE31" t="s">
        <v>68</v>
      </c>
      <c r="AF31" t="s">
        <v>347</v>
      </c>
      <c r="AG31" t="s">
        <v>339</v>
      </c>
      <c r="AH31" t="s">
        <v>70</v>
      </c>
      <c r="AI31" t="s">
        <v>439</v>
      </c>
      <c r="AJ31" t="s">
        <v>440</v>
      </c>
      <c r="AK31" t="s">
        <v>73</v>
      </c>
      <c r="AL31" t="s">
        <v>75</v>
      </c>
      <c r="AM31" t="s">
        <v>75</v>
      </c>
      <c r="AN31" t="s">
        <v>76</v>
      </c>
      <c r="AO31" t="s">
        <v>134</v>
      </c>
      <c r="AP31" t="s">
        <v>307</v>
      </c>
      <c r="AQ31" t="s">
        <v>254</v>
      </c>
      <c r="AR31" t="s">
        <v>67</v>
      </c>
      <c r="AS31" t="s">
        <v>54</v>
      </c>
      <c r="AT31" t="s">
        <v>152</v>
      </c>
      <c r="AU31" t="s">
        <v>107</v>
      </c>
      <c r="AV31" t="s">
        <v>441</v>
      </c>
    </row>
    <row r="32" spans="1:48" hidden="1" x14ac:dyDescent="0.3">
      <c r="A32" t="s">
        <v>442</v>
      </c>
      <c r="B32" t="s">
        <v>443</v>
      </c>
      <c r="C32" s="1" t="str">
        <f t="shared" si="0"/>
        <v>21:0973</v>
      </c>
      <c r="D32" s="1" t="str">
        <f t="shared" si="4"/>
        <v>21:0113</v>
      </c>
      <c r="E32" t="s">
        <v>444</v>
      </c>
      <c r="F32" t="s">
        <v>445</v>
      </c>
      <c r="H32">
        <v>63.003457599999997</v>
      </c>
      <c r="I32">
        <v>-95.004843899999997</v>
      </c>
      <c r="J32" s="1" t="str">
        <f t="shared" si="5"/>
        <v>NGR lake sediment grab sample</v>
      </c>
      <c r="K32" s="1" t="str">
        <f t="shared" si="6"/>
        <v>&lt;177 micron (NGR)</v>
      </c>
      <c r="L32">
        <v>2</v>
      </c>
      <c r="M32" t="s">
        <v>260</v>
      </c>
      <c r="N32">
        <v>31</v>
      </c>
      <c r="O32" t="s">
        <v>211</v>
      </c>
      <c r="P32" t="s">
        <v>54</v>
      </c>
      <c r="Q32" t="s">
        <v>446</v>
      </c>
      <c r="R32" t="s">
        <v>77</v>
      </c>
      <c r="S32" t="s">
        <v>57</v>
      </c>
      <c r="T32" t="s">
        <v>447</v>
      </c>
      <c r="U32" t="s">
        <v>59</v>
      </c>
      <c r="V32" t="s">
        <v>365</v>
      </c>
      <c r="W32" t="s">
        <v>170</v>
      </c>
      <c r="X32" t="s">
        <v>62</v>
      </c>
      <c r="Y32" t="s">
        <v>448</v>
      </c>
      <c r="Z32" t="s">
        <v>96</v>
      </c>
      <c r="AA32" t="s">
        <v>64</v>
      </c>
      <c r="AB32" t="s">
        <v>91</v>
      </c>
      <c r="AC32" t="s">
        <v>66</v>
      </c>
      <c r="AD32" t="s">
        <v>170</v>
      </c>
      <c r="AE32" t="s">
        <v>206</v>
      </c>
      <c r="AF32" t="s">
        <v>317</v>
      </c>
      <c r="AG32" t="s">
        <v>449</v>
      </c>
      <c r="AH32" t="s">
        <v>173</v>
      </c>
      <c r="AI32" t="s">
        <v>117</v>
      </c>
      <c r="AJ32" t="s">
        <v>450</v>
      </c>
      <c r="AK32" t="s">
        <v>73</v>
      </c>
      <c r="AL32" t="s">
        <v>125</v>
      </c>
      <c r="AM32" t="s">
        <v>125</v>
      </c>
      <c r="AN32" t="s">
        <v>76</v>
      </c>
      <c r="AO32" t="s">
        <v>141</v>
      </c>
      <c r="AP32" t="s">
        <v>210</v>
      </c>
      <c r="AQ32" t="s">
        <v>178</v>
      </c>
      <c r="AR32" t="s">
        <v>62</v>
      </c>
      <c r="AS32" t="s">
        <v>54</v>
      </c>
      <c r="AT32" t="s">
        <v>73</v>
      </c>
      <c r="AU32" t="s">
        <v>107</v>
      </c>
      <c r="AV32" t="s">
        <v>451</v>
      </c>
    </row>
    <row r="33" spans="1:48" hidden="1" x14ac:dyDescent="0.3">
      <c r="A33" t="s">
        <v>452</v>
      </c>
      <c r="B33" t="s">
        <v>453</v>
      </c>
      <c r="C33" s="1" t="str">
        <f t="shared" si="0"/>
        <v>21:0973</v>
      </c>
      <c r="D33" s="1" t="str">
        <f>HYPERLINK("https://geochem.nrcan.gc.ca/cdogs/content/svy/svy_e.htm", "")</f>
        <v/>
      </c>
      <c r="G33" s="1" t="str">
        <f>HYPERLINK("https://geochem.nrcan.gc.ca/cdogs/content/cr_/cr_00161_e.htm", "161")</f>
        <v>161</v>
      </c>
      <c r="J33" t="s">
        <v>230</v>
      </c>
      <c r="K33" t="s">
        <v>231</v>
      </c>
      <c r="L33">
        <v>2</v>
      </c>
      <c r="M33" t="s">
        <v>232</v>
      </c>
      <c r="N33">
        <v>32</v>
      </c>
      <c r="O33" t="s">
        <v>336</v>
      </c>
      <c r="P33" t="s">
        <v>54</v>
      </c>
      <c r="Q33" t="s">
        <v>234</v>
      </c>
      <c r="R33" t="s">
        <v>103</v>
      </c>
      <c r="S33" t="s">
        <v>57</v>
      </c>
      <c r="T33" t="s">
        <v>454</v>
      </c>
      <c r="U33" t="s">
        <v>168</v>
      </c>
      <c r="V33" t="s">
        <v>152</v>
      </c>
      <c r="W33" t="s">
        <v>171</v>
      </c>
      <c r="X33" t="s">
        <v>62</v>
      </c>
      <c r="Y33" t="s">
        <v>308</v>
      </c>
      <c r="Z33" t="s">
        <v>104</v>
      </c>
      <c r="AA33" t="s">
        <v>64</v>
      </c>
      <c r="AB33" t="s">
        <v>236</v>
      </c>
      <c r="AC33" t="s">
        <v>75</v>
      </c>
      <c r="AD33" t="s">
        <v>67</v>
      </c>
      <c r="AE33" t="s">
        <v>455</v>
      </c>
      <c r="AF33" t="s">
        <v>151</v>
      </c>
      <c r="AG33" t="s">
        <v>221</v>
      </c>
      <c r="AH33" t="s">
        <v>125</v>
      </c>
      <c r="AI33" t="s">
        <v>290</v>
      </c>
      <c r="AJ33" t="s">
        <v>348</v>
      </c>
      <c r="AK33" t="s">
        <v>73</v>
      </c>
      <c r="AL33" t="s">
        <v>206</v>
      </c>
      <c r="AM33" t="s">
        <v>74</v>
      </c>
      <c r="AN33" t="s">
        <v>76</v>
      </c>
      <c r="AO33" t="s">
        <v>92</v>
      </c>
      <c r="AP33" t="s">
        <v>456</v>
      </c>
      <c r="AQ33" t="s">
        <v>193</v>
      </c>
      <c r="AR33" t="s">
        <v>170</v>
      </c>
      <c r="AS33" t="s">
        <v>127</v>
      </c>
      <c r="AT33" t="s">
        <v>91</v>
      </c>
      <c r="AU33" t="s">
        <v>107</v>
      </c>
      <c r="AV33" t="s">
        <v>457</v>
      </c>
    </row>
    <row r="34" spans="1:48" hidden="1" x14ac:dyDescent="0.3">
      <c r="A34" t="s">
        <v>458</v>
      </c>
      <c r="B34" t="s">
        <v>459</v>
      </c>
      <c r="C34" s="1" t="str">
        <f t="shared" si="0"/>
        <v>21:0973</v>
      </c>
      <c r="D34" s="1" t="str">
        <f t="shared" ref="D34:D43" si="7">HYPERLINK("https://geochem.nrcan.gc.ca/cdogs/content/svy/svy210113_e.htm", "21:0113")</f>
        <v>21:0113</v>
      </c>
      <c r="E34" t="s">
        <v>460</v>
      </c>
      <c r="F34" t="s">
        <v>461</v>
      </c>
      <c r="H34">
        <v>63.007407600000001</v>
      </c>
      <c r="I34">
        <v>-94.947076899999999</v>
      </c>
      <c r="J34" s="1" t="str">
        <f t="shared" ref="J34:J43" si="8">HYPERLINK("https://geochem.nrcan.gc.ca/cdogs/content/kwd/kwd020027_e.htm", "NGR lake sediment grab sample")</f>
        <v>NGR lake sediment grab sample</v>
      </c>
      <c r="K34" s="1" t="str">
        <f t="shared" ref="K34:K43" si="9">HYPERLINK("https://geochem.nrcan.gc.ca/cdogs/content/kwd/kwd080006_e.htm", "&lt;177 micron (NGR)")</f>
        <v>&lt;177 micron (NGR)</v>
      </c>
      <c r="L34">
        <v>2</v>
      </c>
      <c r="M34" t="s">
        <v>273</v>
      </c>
      <c r="N34">
        <v>33</v>
      </c>
      <c r="O34" t="s">
        <v>170</v>
      </c>
      <c r="P34" t="s">
        <v>54</v>
      </c>
      <c r="Q34" t="s">
        <v>186</v>
      </c>
      <c r="R34" t="s">
        <v>347</v>
      </c>
      <c r="S34" t="s">
        <v>57</v>
      </c>
      <c r="T34" t="s">
        <v>462</v>
      </c>
      <c r="U34" t="s">
        <v>59</v>
      </c>
      <c r="V34" t="s">
        <v>223</v>
      </c>
      <c r="W34" t="s">
        <v>276</v>
      </c>
      <c r="X34" t="s">
        <v>62</v>
      </c>
      <c r="Y34" t="s">
        <v>137</v>
      </c>
      <c r="Z34" t="s">
        <v>138</v>
      </c>
      <c r="AA34" t="s">
        <v>64</v>
      </c>
      <c r="AB34" t="s">
        <v>315</v>
      </c>
      <c r="AC34" t="s">
        <v>173</v>
      </c>
      <c r="AD34" t="s">
        <v>67</v>
      </c>
      <c r="AE34" t="s">
        <v>206</v>
      </c>
      <c r="AF34" t="s">
        <v>141</v>
      </c>
      <c r="AG34" t="s">
        <v>304</v>
      </c>
      <c r="AH34" t="s">
        <v>173</v>
      </c>
      <c r="AI34" t="s">
        <v>117</v>
      </c>
      <c r="AJ34" t="s">
        <v>463</v>
      </c>
      <c r="AK34" t="s">
        <v>73</v>
      </c>
      <c r="AL34" t="s">
        <v>157</v>
      </c>
      <c r="AM34" t="s">
        <v>157</v>
      </c>
      <c r="AN34" t="s">
        <v>76</v>
      </c>
      <c r="AO34" t="s">
        <v>464</v>
      </c>
      <c r="AP34" t="s">
        <v>210</v>
      </c>
      <c r="AQ34" t="s">
        <v>77</v>
      </c>
      <c r="AR34" t="s">
        <v>74</v>
      </c>
      <c r="AS34" t="s">
        <v>54</v>
      </c>
      <c r="AT34" t="s">
        <v>315</v>
      </c>
      <c r="AU34" t="s">
        <v>107</v>
      </c>
      <c r="AV34" t="s">
        <v>465</v>
      </c>
    </row>
    <row r="35" spans="1:48" hidden="1" x14ac:dyDescent="0.3">
      <c r="A35" t="s">
        <v>466</v>
      </c>
      <c r="B35" t="s">
        <v>467</v>
      </c>
      <c r="C35" s="1" t="str">
        <f t="shared" si="0"/>
        <v>21:0973</v>
      </c>
      <c r="D35" s="1" t="str">
        <f t="shared" si="7"/>
        <v>21:0113</v>
      </c>
      <c r="E35" t="s">
        <v>468</v>
      </c>
      <c r="F35" t="s">
        <v>469</v>
      </c>
      <c r="H35">
        <v>63.014390499999998</v>
      </c>
      <c r="I35">
        <v>-94.882951399999996</v>
      </c>
      <c r="J35" s="1" t="str">
        <f t="shared" si="8"/>
        <v>NGR lake sediment grab sample</v>
      </c>
      <c r="K35" s="1" t="str">
        <f t="shared" si="9"/>
        <v>&lt;177 micron (NGR)</v>
      </c>
      <c r="L35">
        <v>2</v>
      </c>
      <c r="M35" t="s">
        <v>289</v>
      </c>
      <c r="N35">
        <v>34</v>
      </c>
      <c r="O35" t="s">
        <v>448</v>
      </c>
      <c r="P35" t="s">
        <v>54</v>
      </c>
      <c r="Q35" t="s">
        <v>470</v>
      </c>
      <c r="R35" t="s">
        <v>104</v>
      </c>
      <c r="S35" t="s">
        <v>57</v>
      </c>
      <c r="T35" t="s">
        <v>91</v>
      </c>
      <c r="U35" t="s">
        <v>96</v>
      </c>
      <c r="V35" t="s">
        <v>471</v>
      </c>
      <c r="W35" t="s">
        <v>396</v>
      </c>
      <c r="X35" t="s">
        <v>62</v>
      </c>
      <c r="Y35" t="s">
        <v>74</v>
      </c>
      <c r="Z35" t="s">
        <v>96</v>
      </c>
      <c r="AA35" t="s">
        <v>64</v>
      </c>
      <c r="AB35" t="s">
        <v>169</v>
      </c>
      <c r="AC35" t="s">
        <v>66</v>
      </c>
      <c r="AD35" t="s">
        <v>67</v>
      </c>
      <c r="AE35" t="s">
        <v>396</v>
      </c>
      <c r="AF35" t="s">
        <v>134</v>
      </c>
      <c r="AG35" t="s">
        <v>291</v>
      </c>
      <c r="AH35" t="s">
        <v>472</v>
      </c>
      <c r="AI35" t="s">
        <v>263</v>
      </c>
      <c r="AJ35" t="s">
        <v>71</v>
      </c>
      <c r="AK35" t="s">
        <v>73</v>
      </c>
      <c r="AL35" t="s">
        <v>103</v>
      </c>
      <c r="AM35" t="s">
        <v>103</v>
      </c>
      <c r="AN35" t="s">
        <v>76</v>
      </c>
      <c r="AO35" t="s">
        <v>290</v>
      </c>
      <c r="AP35" t="s">
        <v>105</v>
      </c>
      <c r="AQ35" t="s">
        <v>53</v>
      </c>
      <c r="AR35" t="s">
        <v>67</v>
      </c>
      <c r="AS35" t="s">
        <v>54</v>
      </c>
      <c r="AT35" t="s">
        <v>73</v>
      </c>
      <c r="AU35" t="s">
        <v>107</v>
      </c>
      <c r="AV35" t="s">
        <v>473</v>
      </c>
    </row>
    <row r="36" spans="1:48" hidden="1" x14ac:dyDescent="0.3">
      <c r="A36" t="s">
        <v>474</v>
      </c>
      <c r="B36" t="s">
        <v>475</v>
      </c>
      <c r="C36" s="1" t="str">
        <f t="shared" si="0"/>
        <v>21:0973</v>
      </c>
      <c r="D36" s="1" t="str">
        <f t="shared" si="7"/>
        <v>21:0113</v>
      </c>
      <c r="E36" t="s">
        <v>476</v>
      </c>
      <c r="F36" t="s">
        <v>477</v>
      </c>
      <c r="H36">
        <v>63.010600099999998</v>
      </c>
      <c r="I36">
        <v>-94.810223800000003</v>
      </c>
      <c r="J36" s="1" t="str">
        <f t="shared" si="8"/>
        <v>NGR lake sediment grab sample</v>
      </c>
      <c r="K36" s="1" t="str">
        <f t="shared" si="9"/>
        <v>&lt;177 micron (NGR)</v>
      </c>
      <c r="L36">
        <v>2</v>
      </c>
      <c r="M36" t="s">
        <v>301</v>
      </c>
      <c r="N36">
        <v>35</v>
      </c>
      <c r="O36" t="s">
        <v>101</v>
      </c>
      <c r="P36" t="s">
        <v>54</v>
      </c>
      <c r="Q36" t="s">
        <v>133</v>
      </c>
      <c r="R36" t="s">
        <v>478</v>
      </c>
      <c r="S36" t="s">
        <v>57</v>
      </c>
      <c r="T36" t="s">
        <v>479</v>
      </c>
      <c r="U36" t="s">
        <v>203</v>
      </c>
      <c r="V36" t="s">
        <v>427</v>
      </c>
      <c r="W36" t="s">
        <v>136</v>
      </c>
      <c r="X36" t="s">
        <v>170</v>
      </c>
      <c r="Y36" t="s">
        <v>79</v>
      </c>
      <c r="Z36" t="s">
        <v>138</v>
      </c>
      <c r="AA36" t="s">
        <v>64</v>
      </c>
      <c r="AB36" t="s">
        <v>91</v>
      </c>
      <c r="AC36" t="s">
        <v>66</v>
      </c>
      <c r="AD36" t="s">
        <v>127</v>
      </c>
      <c r="AE36" t="s">
        <v>238</v>
      </c>
      <c r="AF36" t="s">
        <v>471</v>
      </c>
      <c r="AG36" t="s">
        <v>252</v>
      </c>
      <c r="AH36" t="s">
        <v>70</v>
      </c>
      <c r="AI36" t="s">
        <v>373</v>
      </c>
      <c r="AJ36" t="s">
        <v>480</v>
      </c>
      <c r="AK36" t="s">
        <v>73</v>
      </c>
      <c r="AL36" t="s">
        <v>74</v>
      </c>
      <c r="AM36" t="s">
        <v>177</v>
      </c>
      <c r="AN36" t="s">
        <v>76</v>
      </c>
      <c r="AO36" t="s">
        <v>481</v>
      </c>
      <c r="AP36" t="s">
        <v>482</v>
      </c>
      <c r="AQ36" t="s">
        <v>281</v>
      </c>
      <c r="AR36" t="s">
        <v>67</v>
      </c>
      <c r="AS36" t="s">
        <v>54</v>
      </c>
      <c r="AT36" t="s">
        <v>73</v>
      </c>
      <c r="AU36" t="s">
        <v>107</v>
      </c>
      <c r="AV36" t="s">
        <v>483</v>
      </c>
    </row>
    <row r="37" spans="1:48" hidden="1" x14ac:dyDescent="0.3">
      <c r="A37" t="s">
        <v>484</v>
      </c>
      <c r="B37" t="s">
        <v>485</v>
      </c>
      <c r="C37" s="1" t="str">
        <f t="shared" si="0"/>
        <v>21:0973</v>
      </c>
      <c r="D37" s="1" t="str">
        <f t="shared" si="7"/>
        <v>21:0113</v>
      </c>
      <c r="E37" t="s">
        <v>486</v>
      </c>
      <c r="F37" t="s">
        <v>487</v>
      </c>
      <c r="H37">
        <v>63.027523899999998</v>
      </c>
      <c r="I37">
        <v>-94.806647600000005</v>
      </c>
      <c r="J37" s="1" t="str">
        <f t="shared" si="8"/>
        <v>NGR lake sediment grab sample</v>
      </c>
      <c r="K37" s="1" t="str">
        <f t="shared" si="9"/>
        <v>&lt;177 micron (NGR)</v>
      </c>
      <c r="L37">
        <v>2</v>
      </c>
      <c r="M37" t="s">
        <v>314</v>
      </c>
      <c r="N37">
        <v>36</v>
      </c>
      <c r="O37" t="s">
        <v>63</v>
      </c>
      <c r="P37" t="s">
        <v>54</v>
      </c>
      <c r="Q37" t="s">
        <v>488</v>
      </c>
      <c r="R37" t="s">
        <v>471</v>
      </c>
      <c r="S37" t="s">
        <v>57</v>
      </c>
      <c r="T37" t="s">
        <v>489</v>
      </c>
      <c r="U37" t="s">
        <v>59</v>
      </c>
      <c r="V37" t="s">
        <v>219</v>
      </c>
      <c r="W37" t="s">
        <v>355</v>
      </c>
      <c r="X37" t="s">
        <v>170</v>
      </c>
      <c r="Y37" t="s">
        <v>79</v>
      </c>
      <c r="Z37" t="s">
        <v>96</v>
      </c>
      <c r="AA37" t="s">
        <v>64</v>
      </c>
      <c r="AB37" t="s">
        <v>447</v>
      </c>
      <c r="AC37" t="s">
        <v>66</v>
      </c>
      <c r="AD37" t="s">
        <v>54</v>
      </c>
      <c r="AE37" t="s">
        <v>490</v>
      </c>
      <c r="AF37" t="s">
        <v>251</v>
      </c>
      <c r="AG37" t="s">
        <v>153</v>
      </c>
      <c r="AH37" t="s">
        <v>472</v>
      </c>
      <c r="AI37" t="s">
        <v>305</v>
      </c>
      <c r="AJ37" t="s">
        <v>491</v>
      </c>
      <c r="AK37" t="s">
        <v>73</v>
      </c>
      <c r="AL37" t="s">
        <v>75</v>
      </c>
      <c r="AM37" t="s">
        <v>68</v>
      </c>
      <c r="AN37" t="s">
        <v>76</v>
      </c>
      <c r="AO37" t="s">
        <v>492</v>
      </c>
      <c r="AP37" t="s">
        <v>414</v>
      </c>
      <c r="AQ37" t="s">
        <v>493</v>
      </c>
      <c r="AR37" t="s">
        <v>67</v>
      </c>
      <c r="AS37" t="s">
        <v>54</v>
      </c>
      <c r="AT37" t="s">
        <v>73</v>
      </c>
      <c r="AU37" t="s">
        <v>107</v>
      </c>
      <c r="AV37" t="s">
        <v>494</v>
      </c>
    </row>
    <row r="38" spans="1:48" hidden="1" x14ac:dyDescent="0.3">
      <c r="A38" t="s">
        <v>495</v>
      </c>
      <c r="B38" t="s">
        <v>496</v>
      </c>
      <c r="C38" s="1" t="str">
        <f t="shared" si="0"/>
        <v>21:0973</v>
      </c>
      <c r="D38" s="1" t="str">
        <f t="shared" si="7"/>
        <v>21:0113</v>
      </c>
      <c r="E38" t="s">
        <v>361</v>
      </c>
      <c r="F38" t="s">
        <v>497</v>
      </c>
      <c r="H38">
        <v>63.068358600000003</v>
      </c>
      <c r="I38">
        <v>-94.7943128</v>
      </c>
      <c r="J38" s="1" t="str">
        <f t="shared" si="8"/>
        <v>NGR lake sediment grab sample</v>
      </c>
      <c r="K38" s="1" t="str">
        <f t="shared" si="9"/>
        <v>&lt;177 micron (NGR)</v>
      </c>
      <c r="L38">
        <v>2</v>
      </c>
      <c r="M38" t="s">
        <v>345</v>
      </c>
      <c r="N38">
        <v>37</v>
      </c>
      <c r="O38" t="s">
        <v>327</v>
      </c>
      <c r="P38" t="s">
        <v>54</v>
      </c>
      <c r="Q38" t="s">
        <v>410</v>
      </c>
      <c r="R38" t="s">
        <v>69</v>
      </c>
      <c r="S38" t="s">
        <v>57</v>
      </c>
      <c r="T38" t="s">
        <v>447</v>
      </c>
      <c r="U38" t="s">
        <v>168</v>
      </c>
      <c r="V38" t="s">
        <v>412</v>
      </c>
      <c r="W38" t="s">
        <v>79</v>
      </c>
      <c r="X38" t="s">
        <v>62</v>
      </c>
      <c r="Y38" t="s">
        <v>302</v>
      </c>
      <c r="Z38" t="s">
        <v>138</v>
      </c>
      <c r="AA38" t="s">
        <v>64</v>
      </c>
      <c r="AB38" t="s">
        <v>262</v>
      </c>
      <c r="AC38" t="s">
        <v>66</v>
      </c>
      <c r="AD38" t="s">
        <v>67</v>
      </c>
      <c r="AE38" t="s">
        <v>206</v>
      </c>
      <c r="AF38" t="s">
        <v>141</v>
      </c>
      <c r="AG38" t="s">
        <v>188</v>
      </c>
      <c r="AH38" t="s">
        <v>173</v>
      </c>
      <c r="AI38" t="s">
        <v>340</v>
      </c>
      <c r="AJ38" t="s">
        <v>498</v>
      </c>
      <c r="AK38" t="s">
        <v>73</v>
      </c>
      <c r="AL38" t="s">
        <v>157</v>
      </c>
      <c r="AM38" t="s">
        <v>177</v>
      </c>
      <c r="AN38" t="s">
        <v>76</v>
      </c>
      <c r="AO38" t="s">
        <v>499</v>
      </c>
      <c r="AP38" t="s">
        <v>179</v>
      </c>
      <c r="AQ38" t="s">
        <v>104</v>
      </c>
      <c r="AR38" t="s">
        <v>67</v>
      </c>
      <c r="AS38" t="s">
        <v>54</v>
      </c>
      <c r="AT38" t="s">
        <v>73</v>
      </c>
      <c r="AU38" t="s">
        <v>107</v>
      </c>
      <c r="AV38" t="s">
        <v>500</v>
      </c>
    </row>
    <row r="39" spans="1:48" hidden="1" x14ac:dyDescent="0.3">
      <c r="A39" t="s">
        <v>501</v>
      </c>
      <c r="B39" t="s">
        <v>502</v>
      </c>
      <c r="C39" s="1" t="str">
        <f t="shared" si="0"/>
        <v>21:0973</v>
      </c>
      <c r="D39" s="1" t="str">
        <f t="shared" si="7"/>
        <v>21:0113</v>
      </c>
      <c r="E39" t="s">
        <v>503</v>
      </c>
      <c r="F39" t="s">
        <v>504</v>
      </c>
      <c r="H39">
        <v>63.100845</v>
      </c>
      <c r="I39">
        <v>-94.8178561</v>
      </c>
      <c r="J39" s="1" t="str">
        <f t="shared" si="8"/>
        <v>NGR lake sediment grab sample</v>
      </c>
      <c r="K39" s="1" t="str">
        <f t="shared" si="9"/>
        <v>&lt;177 micron (NGR)</v>
      </c>
      <c r="L39">
        <v>2</v>
      </c>
      <c r="M39" t="s">
        <v>324</v>
      </c>
      <c r="N39">
        <v>38</v>
      </c>
      <c r="O39" t="s">
        <v>292</v>
      </c>
      <c r="P39" t="s">
        <v>54</v>
      </c>
      <c r="Q39" t="s">
        <v>186</v>
      </c>
      <c r="R39" t="s">
        <v>190</v>
      </c>
      <c r="S39" t="s">
        <v>57</v>
      </c>
      <c r="T39" t="s">
        <v>505</v>
      </c>
      <c r="U39" t="s">
        <v>168</v>
      </c>
      <c r="V39" t="s">
        <v>175</v>
      </c>
      <c r="W39" t="s">
        <v>211</v>
      </c>
      <c r="X39" t="s">
        <v>62</v>
      </c>
      <c r="Y39" t="s">
        <v>127</v>
      </c>
      <c r="Z39" t="s">
        <v>96</v>
      </c>
      <c r="AA39" t="s">
        <v>64</v>
      </c>
      <c r="AB39" t="s">
        <v>506</v>
      </c>
      <c r="AC39" t="s">
        <v>70</v>
      </c>
      <c r="AD39" t="s">
        <v>138</v>
      </c>
      <c r="AE39" t="s">
        <v>68</v>
      </c>
      <c r="AF39" t="s">
        <v>151</v>
      </c>
      <c r="AG39" t="s">
        <v>188</v>
      </c>
      <c r="AH39" t="s">
        <v>173</v>
      </c>
      <c r="AI39" t="s">
        <v>88</v>
      </c>
      <c r="AJ39" t="s">
        <v>507</v>
      </c>
      <c r="AK39" t="s">
        <v>73</v>
      </c>
      <c r="AL39" t="s">
        <v>125</v>
      </c>
      <c r="AM39" t="s">
        <v>74</v>
      </c>
      <c r="AN39" t="s">
        <v>76</v>
      </c>
      <c r="AO39" t="s">
        <v>508</v>
      </c>
      <c r="AP39" t="s">
        <v>307</v>
      </c>
      <c r="AQ39" t="s">
        <v>121</v>
      </c>
      <c r="AR39" t="s">
        <v>62</v>
      </c>
      <c r="AS39" t="s">
        <v>54</v>
      </c>
      <c r="AT39" t="s">
        <v>248</v>
      </c>
      <c r="AU39" t="s">
        <v>107</v>
      </c>
      <c r="AV39" t="s">
        <v>509</v>
      </c>
    </row>
    <row r="40" spans="1:48" hidden="1" x14ac:dyDescent="0.3">
      <c r="A40" t="s">
        <v>510</v>
      </c>
      <c r="B40" t="s">
        <v>511</v>
      </c>
      <c r="C40" s="1" t="str">
        <f t="shared" si="0"/>
        <v>21:0973</v>
      </c>
      <c r="D40" s="1" t="str">
        <f t="shared" si="7"/>
        <v>21:0113</v>
      </c>
      <c r="E40" t="s">
        <v>512</v>
      </c>
      <c r="F40" t="s">
        <v>513</v>
      </c>
      <c r="H40">
        <v>63.141115300000003</v>
      </c>
      <c r="I40">
        <v>-94.818133099999997</v>
      </c>
      <c r="J40" s="1" t="str">
        <f t="shared" si="8"/>
        <v>NGR lake sediment grab sample</v>
      </c>
      <c r="K40" s="1" t="str">
        <f t="shared" si="9"/>
        <v>&lt;177 micron (NGR)</v>
      </c>
      <c r="L40">
        <v>2</v>
      </c>
      <c r="M40" t="s">
        <v>335</v>
      </c>
      <c r="N40">
        <v>39</v>
      </c>
      <c r="O40" t="s">
        <v>92</v>
      </c>
      <c r="P40" t="s">
        <v>54</v>
      </c>
      <c r="Q40" t="s">
        <v>274</v>
      </c>
      <c r="R40" t="s">
        <v>134</v>
      </c>
      <c r="S40" t="s">
        <v>57</v>
      </c>
      <c r="T40" t="s">
        <v>277</v>
      </c>
      <c r="U40" t="s">
        <v>168</v>
      </c>
      <c r="V40" t="s">
        <v>428</v>
      </c>
      <c r="W40" t="s">
        <v>127</v>
      </c>
      <c r="X40" t="s">
        <v>67</v>
      </c>
      <c r="Y40" t="s">
        <v>346</v>
      </c>
      <c r="Z40" t="s">
        <v>59</v>
      </c>
      <c r="AA40" t="s">
        <v>64</v>
      </c>
      <c r="AB40" t="s">
        <v>380</v>
      </c>
      <c r="AC40" t="s">
        <v>66</v>
      </c>
      <c r="AD40" t="s">
        <v>67</v>
      </c>
      <c r="AE40" t="s">
        <v>206</v>
      </c>
      <c r="AF40" t="s">
        <v>69</v>
      </c>
      <c r="AG40" t="s">
        <v>152</v>
      </c>
      <c r="AH40" t="s">
        <v>155</v>
      </c>
      <c r="AI40" t="s">
        <v>514</v>
      </c>
      <c r="AJ40" t="s">
        <v>101</v>
      </c>
      <c r="AK40" t="s">
        <v>73</v>
      </c>
      <c r="AL40" t="s">
        <v>74</v>
      </c>
      <c r="AM40" t="s">
        <v>103</v>
      </c>
      <c r="AN40" t="s">
        <v>76</v>
      </c>
      <c r="AO40" t="s">
        <v>515</v>
      </c>
      <c r="AP40" t="s">
        <v>253</v>
      </c>
      <c r="AQ40" t="s">
        <v>156</v>
      </c>
      <c r="AR40" t="s">
        <v>74</v>
      </c>
      <c r="AS40" t="s">
        <v>54</v>
      </c>
      <c r="AT40" t="s">
        <v>73</v>
      </c>
      <c r="AU40" t="s">
        <v>107</v>
      </c>
      <c r="AV40" t="s">
        <v>516</v>
      </c>
    </row>
    <row r="41" spans="1:48" hidden="1" x14ac:dyDescent="0.3">
      <c r="A41" t="s">
        <v>517</v>
      </c>
      <c r="B41" t="s">
        <v>518</v>
      </c>
      <c r="C41" s="1" t="str">
        <f t="shared" si="0"/>
        <v>21:0973</v>
      </c>
      <c r="D41" s="1" t="str">
        <f t="shared" si="7"/>
        <v>21:0113</v>
      </c>
      <c r="E41" t="s">
        <v>519</v>
      </c>
      <c r="F41" t="s">
        <v>520</v>
      </c>
      <c r="H41">
        <v>63.166623600000001</v>
      </c>
      <c r="I41">
        <v>-94.793195900000001</v>
      </c>
      <c r="J41" s="1" t="str">
        <f t="shared" si="8"/>
        <v>NGR lake sediment grab sample</v>
      </c>
      <c r="K41" s="1" t="str">
        <f t="shared" si="9"/>
        <v>&lt;177 micron (NGR)</v>
      </c>
      <c r="L41">
        <v>2</v>
      </c>
      <c r="M41" t="s">
        <v>354</v>
      </c>
      <c r="N41">
        <v>40</v>
      </c>
      <c r="O41" t="s">
        <v>205</v>
      </c>
      <c r="P41" t="s">
        <v>54</v>
      </c>
      <c r="Q41" t="s">
        <v>521</v>
      </c>
      <c r="R41" t="s">
        <v>522</v>
      </c>
      <c r="S41" t="s">
        <v>57</v>
      </c>
      <c r="T41" t="s">
        <v>523</v>
      </c>
      <c r="U41" t="s">
        <v>178</v>
      </c>
      <c r="V41" t="s">
        <v>91</v>
      </c>
      <c r="W41" t="s">
        <v>137</v>
      </c>
      <c r="X41" t="s">
        <v>127</v>
      </c>
      <c r="Y41" t="s">
        <v>79</v>
      </c>
      <c r="Z41" t="s">
        <v>59</v>
      </c>
      <c r="AA41" t="s">
        <v>64</v>
      </c>
      <c r="AB41" t="s">
        <v>524</v>
      </c>
      <c r="AC41" t="s">
        <v>70</v>
      </c>
      <c r="AD41" t="s">
        <v>170</v>
      </c>
      <c r="AE41" t="s">
        <v>74</v>
      </c>
      <c r="AF41" t="s">
        <v>317</v>
      </c>
      <c r="AG41" t="s">
        <v>316</v>
      </c>
      <c r="AH41" t="s">
        <v>173</v>
      </c>
      <c r="AI41" t="s">
        <v>413</v>
      </c>
      <c r="AJ41" t="s">
        <v>525</v>
      </c>
      <c r="AK41" t="s">
        <v>73</v>
      </c>
      <c r="AL41" t="s">
        <v>177</v>
      </c>
      <c r="AM41" t="s">
        <v>526</v>
      </c>
      <c r="AN41" t="s">
        <v>76</v>
      </c>
      <c r="AO41" t="s">
        <v>527</v>
      </c>
      <c r="AP41" t="s">
        <v>158</v>
      </c>
      <c r="AQ41" t="s">
        <v>150</v>
      </c>
      <c r="AR41" t="s">
        <v>67</v>
      </c>
      <c r="AS41" t="s">
        <v>54</v>
      </c>
      <c r="AT41" t="s">
        <v>73</v>
      </c>
      <c r="AU41" t="s">
        <v>107</v>
      </c>
      <c r="AV41" t="s">
        <v>528</v>
      </c>
    </row>
    <row r="42" spans="1:48" hidden="1" x14ac:dyDescent="0.3">
      <c r="A42" t="s">
        <v>529</v>
      </c>
      <c r="B42" t="s">
        <v>530</v>
      </c>
      <c r="C42" s="1" t="str">
        <f t="shared" si="0"/>
        <v>21:0973</v>
      </c>
      <c r="D42" s="1" t="str">
        <f t="shared" si="7"/>
        <v>21:0113</v>
      </c>
      <c r="E42" t="s">
        <v>531</v>
      </c>
      <c r="F42" t="s">
        <v>532</v>
      </c>
      <c r="H42">
        <v>63.046999599999999</v>
      </c>
      <c r="I42">
        <v>-94.933459400000004</v>
      </c>
      <c r="J42" s="1" t="str">
        <f t="shared" si="8"/>
        <v>NGR lake sediment grab sample</v>
      </c>
      <c r="K42" s="1" t="str">
        <f t="shared" si="9"/>
        <v>&lt;177 micron (NGR)</v>
      </c>
      <c r="L42">
        <v>3</v>
      </c>
      <c r="M42" t="s">
        <v>52</v>
      </c>
      <c r="N42">
        <v>41</v>
      </c>
      <c r="O42" t="s">
        <v>114</v>
      </c>
      <c r="P42" t="s">
        <v>54</v>
      </c>
      <c r="Q42" t="s">
        <v>337</v>
      </c>
      <c r="R42" t="s">
        <v>317</v>
      </c>
      <c r="S42" t="s">
        <v>57</v>
      </c>
      <c r="T42" t="s">
        <v>277</v>
      </c>
      <c r="U42" t="s">
        <v>88</v>
      </c>
      <c r="V42" t="s">
        <v>93</v>
      </c>
      <c r="W42" t="s">
        <v>94</v>
      </c>
      <c r="X42" t="s">
        <v>74</v>
      </c>
      <c r="Y42" t="s">
        <v>137</v>
      </c>
      <c r="Z42" t="s">
        <v>59</v>
      </c>
      <c r="AA42" t="s">
        <v>64</v>
      </c>
      <c r="AB42" t="s">
        <v>427</v>
      </c>
      <c r="AC42" t="s">
        <v>66</v>
      </c>
      <c r="AD42" t="s">
        <v>62</v>
      </c>
      <c r="AE42" t="s">
        <v>396</v>
      </c>
      <c r="AF42" t="s">
        <v>347</v>
      </c>
      <c r="AG42" t="s">
        <v>152</v>
      </c>
      <c r="AH42" t="s">
        <v>70</v>
      </c>
      <c r="AI42" t="s">
        <v>429</v>
      </c>
      <c r="AJ42" t="s">
        <v>71</v>
      </c>
      <c r="AK42" t="s">
        <v>73</v>
      </c>
      <c r="AL42" t="s">
        <v>157</v>
      </c>
      <c r="AM42" t="s">
        <v>103</v>
      </c>
      <c r="AN42" t="s">
        <v>76</v>
      </c>
      <c r="AO42" t="s">
        <v>533</v>
      </c>
      <c r="AP42" t="s">
        <v>253</v>
      </c>
      <c r="AQ42" t="s">
        <v>159</v>
      </c>
      <c r="AR42" t="s">
        <v>74</v>
      </c>
      <c r="AS42" t="s">
        <v>54</v>
      </c>
      <c r="AT42" t="s">
        <v>73</v>
      </c>
      <c r="AU42" t="s">
        <v>107</v>
      </c>
      <c r="AV42" t="s">
        <v>534</v>
      </c>
    </row>
    <row r="43" spans="1:48" hidden="1" x14ac:dyDescent="0.3">
      <c r="A43" t="s">
        <v>535</v>
      </c>
      <c r="B43" t="s">
        <v>536</v>
      </c>
      <c r="C43" s="1" t="str">
        <f t="shared" si="0"/>
        <v>21:0973</v>
      </c>
      <c r="D43" s="1" t="str">
        <f t="shared" si="7"/>
        <v>21:0113</v>
      </c>
      <c r="E43" t="s">
        <v>537</v>
      </c>
      <c r="F43" t="s">
        <v>538</v>
      </c>
      <c r="H43">
        <v>63.203624499999997</v>
      </c>
      <c r="I43">
        <v>-94.805628100000007</v>
      </c>
      <c r="J43" s="1" t="str">
        <f t="shared" si="8"/>
        <v>NGR lake sediment grab sample</v>
      </c>
      <c r="K43" s="1" t="str">
        <f t="shared" si="9"/>
        <v>&lt;177 micron (NGR)</v>
      </c>
      <c r="L43">
        <v>3</v>
      </c>
      <c r="M43" t="s">
        <v>86</v>
      </c>
      <c r="N43">
        <v>42</v>
      </c>
      <c r="O43" t="s">
        <v>79</v>
      </c>
      <c r="P43" t="s">
        <v>54</v>
      </c>
      <c r="Q43" t="s">
        <v>539</v>
      </c>
      <c r="R43" t="s">
        <v>540</v>
      </c>
      <c r="S43" t="s">
        <v>57</v>
      </c>
      <c r="T43" t="s">
        <v>541</v>
      </c>
      <c r="U43" t="s">
        <v>59</v>
      </c>
      <c r="V43" t="s">
        <v>304</v>
      </c>
      <c r="W43" t="s">
        <v>276</v>
      </c>
      <c r="X43" t="s">
        <v>170</v>
      </c>
      <c r="Y43" t="s">
        <v>63</v>
      </c>
      <c r="Z43" t="s">
        <v>96</v>
      </c>
      <c r="AA43" t="s">
        <v>64</v>
      </c>
      <c r="AB43" t="s">
        <v>542</v>
      </c>
      <c r="AC43" t="s">
        <v>70</v>
      </c>
      <c r="AD43" t="s">
        <v>67</v>
      </c>
      <c r="AE43" t="s">
        <v>543</v>
      </c>
      <c r="AF43" t="s">
        <v>347</v>
      </c>
      <c r="AG43" t="s">
        <v>428</v>
      </c>
      <c r="AH43" t="s">
        <v>472</v>
      </c>
      <c r="AI43" t="s">
        <v>59</v>
      </c>
      <c r="AJ43" t="s">
        <v>544</v>
      </c>
      <c r="AK43" t="s">
        <v>73</v>
      </c>
      <c r="AL43" t="s">
        <v>125</v>
      </c>
      <c r="AM43" t="s">
        <v>157</v>
      </c>
      <c r="AN43" t="s">
        <v>76</v>
      </c>
      <c r="AO43" t="s">
        <v>545</v>
      </c>
      <c r="AP43" t="s">
        <v>414</v>
      </c>
      <c r="AQ43" t="s">
        <v>159</v>
      </c>
      <c r="AR43" t="s">
        <v>67</v>
      </c>
      <c r="AS43" t="s">
        <v>54</v>
      </c>
      <c r="AT43" t="s">
        <v>73</v>
      </c>
      <c r="AU43" t="s">
        <v>107</v>
      </c>
      <c r="AV43" t="s">
        <v>546</v>
      </c>
    </row>
    <row r="44" spans="1:48" hidden="1" x14ac:dyDescent="0.3">
      <c r="A44" t="s">
        <v>547</v>
      </c>
      <c r="B44" t="s">
        <v>548</v>
      </c>
      <c r="C44" s="1" t="str">
        <f t="shared" si="0"/>
        <v>21:0973</v>
      </c>
      <c r="D44" s="1" t="str">
        <f>HYPERLINK("https://geochem.nrcan.gc.ca/cdogs/content/svy/svy_e.htm", "")</f>
        <v/>
      </c>
      <c r="G44" s="1" t="str">
        <f>HYPERLINK("https://geochem.nrcan.gc.ca/cdogs/content/cr_/cr_00125_e.htm", "125")</f>
        <v>125</v>
      </c>
      <c r="J44" t="s">
        <v>230</v>
      </c>
      <c r="K44" t="s">
        <v>231</v>
      </c>
      <c r="L44">
        <v>3</v>
      </c>
      <c r="M44" t="s">
        <v>232</v>
      </c>
      <c r="N44">
        <v>43</v>
      </c>
      <c r="O44" t="s">
        <v>264</v>
      </c>
      <c r="P44" t="s">
        <v>96</v>
      </c>
      <c r="Q44" t="s">
        <v>549</v>
      </c>
      <c r="R44" t="s">
        <v>168</v>
      </c>
      <c r="S44" t="s">
        <v>57</v>
      </c>
      <c r="T44" t="s">
        <v>282</v>
      </c>
      <c r="U44" t="s">
        <v>92</v>
      </c>
      <c r="V44" t="s">
        <v>550</v>
      </c>
      <c r="W44" t="s">
        <v>125</v>
      </c>
      <c r="X44" t="s">
        <v>62</v>
      </c>
      <c r="Y44" t="s">
        <v>94</v>
      </c>
      <c r="Z44" t="s">
        <v>170</v>
      </c>
      <c r="AA44" t="s">
        <v>64</v>
      </c>
      <c r="AB44" t="s">
        <v>77</v>
      </c>
      <c r="AC44" t="s">
        <v>70</v>
      </c>
      <c r="AD44" t="s">
        <v>59</v>
      </c>
      <c r="AE44" t="s">
        <v>421</v>
      </c>
      <c r="AF44" t="s">
        <v>76</v>
      </c>
      <c r="AG44" t="s">
        <v>347</v>
      </c>
      <c r="AH44" t="s">
        <v>68</v>
      </c>
      <c r="AI44" t="s">
        <v>208</v>
      </c>
      <c r="AJ44" t="s">
        <v>363</v>
      </c>
      <c r="AK44" t="s">
        <v>73</v>
      </c>
      <c r="AL44" t="s">
        <v>103</v>
      </c>
      <c r="AM44" t="s">
        <v>103</v>
      </c>
      <c r="AN44" t="s">
        <v>76</v>
      </c>
      <c r="AO44" t="s">
        <v>62</v>
      </c>
      <c r="AP44" t="s">
        <v>551</v>
      </c>
      <c r="AQ44" t="s">
        <v>168</v>
      </c>
      <c r="AR44" t="s">
        <v>62</v>
      </c>
      <c r="AS44" t="s">
        <v>62</v>
      </c>
      <c r="AT44" t="s">
        <v>552</v>
      </c>
      <c r="AU44" t="s">
        <v>107</v>
      </c>
      <c r="AV44" t="s">
        <v>553</v>
      </c>
    </row>
    <row r="45" spans="1:48" hidden="1" x14ac:dyDescent="0.3">
      <c r="A45" t="s">
        <v>554</v>
      </c>
      <c r="B45" t="s">
        <v>555</v>
      </c>
      <c r="C45" s="1" t="str">
        <f t="shared" si="0"/>
        <v>21:0973</v>
      </c>
      <c r="D45" s="1" t="str">
        <f t="shared" ref="D45:D77" si="10">HYPERLINK("https://geochem.nrcan.gc.ca/cdogs/content/svy/svy210113_e.htm", "21:0113")</f>
        <v>21:0113</v>
      </c>
      <c r="E45" t="s">
        <v>556</v>
      </c>
      <c r="F45" t="s">
        <v>557</v>
      </c>
      <c r="H45">
        <v>63.228611299999997</v>
      </c>
      <c r="I45">
        <v>-94.822354000000004</v>
      </c>
      <c r="J45" s="1" t="str">
        <f t="shared" ref="J45:J77" si="11">HYPERLINK("https://geochem.nrcan.gc.ca/cdogs/content/kwd/kwd020027_e.htm", "NGR lake sediment grab sample")</f>
        <v>NGR lake sediment grab sample</v>
      </c>
      <c r="K45" s="1" t="str">
        <f t="shared" ref="K45:K77" si="12">HYPERLINK("https://geochem.nrcan.gc.ca/cdogs/content/kwd/kwd080006_e.htm", "&lt;177 micron (NGR)")</f>
        <v>&lt;177 micron (NGR)</v>
      </c>
      <c r="L45">
        <v>3</v>
      </c>
      <c r="M45" t="s">
        <v>149</v>
      </c>
      <c r="N45">
        <v>44</v>
      </c>
      <c r="O45" t="s">
        <v>193</v>
      </c>
      <c r="P45" t="s">
        <v>54</v>
      </c>
      <c r="Q45" t="s">
        <v>558</v>
      </c>
      <c r="R45" t="s">
        <v>559</v>
      </c>
      <c r="S45" t="s">
        <v>57</v>
      </c>
      <c r="T45" t="s">
        <v>560</v>
      </c>
      <c r="U45" t="s">
        <v>134</v>
      </c>
      <c r="V45" t="s">
        <v>561</v>
      </c>
      <c r="W45" t="s">
        <v>346</v>
      </c>
      <c r="X45" t="s">
        <v>62</v>
      </c>
      <c r="Y45" t="s">
        <v>95</v>
      </c>
      <c r="Z45" t="s">
        <v>127</v>
      </c>
      <c r="AA45" t="s">
        <v>64</v>
      </c>
      <c r="AB45" t="s">
        <v>562</v>
      </c>
      <c r="AC45" t="s">
        <v>66</v>
      </c>
      <c r="AD45" t="s">
        <v>67</v>
      </c>
      <c r="AE45" t="s">
        <v>563</v>
      </c>
      <c r="AF45" t="s">
        <v>93</v>
      </c>
      <c r="AG45" t="s">
        <v>189</v>
      </c>
      <c r="AH45" t="s">
        <v>173</v>
      </c>
      <c r="AI45" t="s">
        <v>88</v>
      </c>
      <c r="AJ45" t="s">
        <v>564</v>
      </c>
      <c r="AK45" t="s">
        <v>73</v>
      </c>
      <c r="AL45" t="s">
        <v>103</v>
      </c>
      <c r="AM45" t="s">
        <v>74</v>
      </c>
      <c r="AN45" t="s">
        <v>76</v>
      </c>
      <c r="AO45" t="s">
        <v>565</v>
      </c>
      <c r="AP45" t="s">
        <v>566</v>
      </c>
      <c r="AQ45" t="s">
        <v>178</v>
      </c>
      <c r="AR45" t="s">
        <v>67</v>
      </c>
      <c r="AS45" t="s">
        <v>54</v>
      </c>
      <c r="AT45" t="s">
        <v>73</v>
      </c>
      <c r="AU45" t="s">
        <v>107</v>
      </c>
      <c r="AV45" t="s">
        <v>567</v>
      </c>
    </row>
    <row r="46" spans="1:48" hidden="1" x14ac:dyDescent="0.3">
      <c r="A46" t="s">
        <v>568</v>
      </c>
      <c r="B46" t="s">
        <v>569</v>
      </c>
      <c r="C46" s="1" t="str">
        <f t="shared" si="0"/>
        <v>21:0973</v>
      </c>
      <c r="D46" s="1" t="str">
        <f t="shared" si="10"/>
        <v>21:0113</v>
      </c>
      <c r="E46" t="s">
        <v>570</v>
      </c>
      <c r="F46" t="s">
        <v>571</v>
      </c>
      <c r="H46">
        <v>63.268545699999997</v>
      </c>
      <c r="I46">
        <v>-94.810242700000003</v>
      </c>
      <c r="J46" s="1" t="str">
        <f t="shared" si="11"/>
        <v>NGR lake sediment grab sample</v>
      </c>
      <c r="K46" s="1" t="str">
        <f t="shared" si="12"/>
        <v>&lt;177 micron (NGR)</v>
      </c>
      <c r="L46">
        <v>3</v>
      </c>
      <c r="M46" t="s">
        <v>113</v>
      </c>
      <c r="N46">
        <v>45</v>
      </c>
      <c r="O46" t="s">
        <v>53</v>
      </c>
      <c r="P46" t="s">
        <v>54</v>
      </c>
      <c r="Q46" t="s">
        <v>572</v>
      </c>
      <c r="R46" t="s">
        <v>192</v>
      </c>
      <c r="S46" t="s">
        <v>57</v>
      </c>
      <c r="T46" t="s">
        <v>573</v>
      </c>
      <c r="U46" t="s">
        <v>88</v>
      </c>
      <c r="V46" t="s">
        <v>250</v>
      </c>
      <c r="W46" t="s">
        <v>193</v>
      </c>
      <c r="X46" t="s">
        <v>127</v>
      </c>
      <c r="Y46" t="s">
        <v>137</v>
      </c>
      <c r="Z46" t="s">
        <v>96</v>
      </c>
      <c r="AA46" t="s">
        <v>64</v>
      </c>
      <c r="AB46" t="s">
        <v>364</v>
      </c>
      <c r="AC46" t="s">
        <v>66</v>
      </c>
      <c r="AD46" t="s">
        <v>138</v>
      </c>
      <c r="AE46" t="s">
        <v>574</v>
      </c>
      <c r="AF46" t="s">
        <v>575</v>
      </c>
      <c r="AG46" t="s">
        <v>58</v>
      </c>
      <c r="AH46" t="s">
        <v>155</v>
      </c>
      <c r="AI46" t="s">
        <v>203</v>
      </c>
      <c r="AJ46" t="s">
        <v>576</v>
      </c>
      <c r="AK46" t="s">
        <v>73</v>
      </c>
      <c r="AL46" t="s">
        <v>103</v>
      </c>
      <c r="AM46" t="s">
        <v>206</v>
      </c>
      <c r="AN46" t="s">
        <v>76</v>
      </c>
      <c r="AO46" t="s">
        <v>577</v>
      </c>
      <c r="AP46" t="s">
        <v>225</v>
      </c>
      <c r="AQ46" t="s">
        <v>578</v>
      </c>
      <c r="AR46" t="s">
        <v>67</v>
      </c>
      <c r="AS46" t="s">
        <v>54</v>
      </c>
      <c r="AT46" t="s">
        <v>437</v>
      </c>
      <c r="AU46" t="s">
        <v>107</v>
      </c>
      <c r="AV46" t="s">
        <v>579</v>
      </c>
    </row>
    <row r="47" spans="1:48" hidden="1" x14ac:dyDescent="0.3">
      <c r="A47" t="s">
        <v>580</v>
      </c>
      <c r="B47" t="s">
        <v>581</v>
      </c>
      <c r="C47" s="1" t="str">
        <f t="shared" si="0"/>
        <v>21:0973</v>
      </c>
      <c r="D47" s="1" t="str">
        <f t="shared" si="10"/>
        <v>21:0113</v>
      </c>
      <c r="E47" t="s">
        <v>570</v>
      </c>
      <c r="F47" t="s">
        <v>582</v>
      </c>
      <c r="H47">
        <v>63.268545699999997</v>
      </c>
      <c r="I47">
        <v>-94.810242700000003</v>
      </c>
      <c r="J47" s="1" t="str">
        <f t="shared" si="11"/>
        <v>NGR lake sediment grab sample</v>
      </c>
      <c r="K47" s="1" t="str">
        <f t="shared" si="12"/>
        <v>&lt;177 micron (NGR)</v>
      </c>
      <c r="L47">
        <v>3</v>
      </c>
      <c r="M47" t="s">
        <v>132</v>
      </c>
      <c r="N47">
        <v>46</v>
      </c>
      <c r="O47" t="s">
        <v>226</v>
      </c>
      <c r="P47" t="s">
        <v>54</v>
      </c>
      <c r="Q47" t="s">
        <v>410</v>
      </c>
      <c r="R47" t="s">
        <v>471</v>
      </c>
      <c r="S47" t="s">
        <v>57</v>
      </c>
      <c r="T47" t="s">
        <v>505</v>
      </c>
      <c r="U47" t="s">
        <v>88</v>
      </c>
      <c r="V47" t="s">
        <v>60</v>
      </c>
      <c r="W47" t="s">
        <v>127</v>
      </c>
      <c r="X47" t="s">
        <v>62</v>
      </c>
      <c r="Y47" t="s">
        <v>302</v>
      </c>
      <c r="Z47" t="s">
        <v>96</v>
      </c>
      <c r="AA47" t="s">
        <v>64</v>
      </c>
      <c r="AB47" t="s">
        <v>447</v>
      </c>
      <c r="AC47" t="s">
        <v>66</v>
      </c>
      <c r="AD47" t="s">
        <v>583</v>
      </c>
      <c r="AE47" t="s">
        <v>584</v>
      </c>
      <c r="AF47" t="s">
        <v>190</v>
      </c>
      <c r="AG47" t="s">
        <v>249</v>
      </c>
      <c r="AH47" t="s">
        <v>70</v>
      </c>
      <c r="AI47" t="s">
        <v>203</v>
      </c>
      <c r="AJ47" t="s">
        <v>374</v>
      </c>
      <c r="AK47" t="s">
        <v>73</v>
      </c>
      <c r="AL47" t="s">
        <v>103</v>
      </c>
      <c r="AM47" t="s">
        <v>526</v>
      </c>
      <c r="AN47" t="s">
        <v>76</v>
      </c>
      <c r="AO47" t="s">
        <v>585</v>
      </c>
      <c r="AP47" t="s">
        <v>566</v>
      </c>
      <c r="AQ47" t="s">
        <v>586</v>
      </c>
      <c r="AR47" t="s">
        <v>62</v>
      </c>
      <c r="AS47" t="s">
        <v>54</v>
      </c>
      <c r="AT47" t="s">
        <v>73</v>
      </c>
      <c r="AU47" t="s">
        <v>107</v>
      </c>
      <c r="AV47" t="s">
        <v>587</v>
      </c>
    </row>
    <row r="48" spans="1:48" hidden="1" x14ac:dyDescent="0.3">
      <c r="A48" t="s">
        <v>588</v>
      </c>
      <c r="B48" t="s">
        <v>589</v>
      </c>
      <c r="C48" s="1" t="str">
        <f t="shared" si="0"/>
        <v>21:0973</v>
      </c>
      <c r="D48" s="1" t="str">
        <f t="shared" si="10"/>
        <v>21:0113</v>
      </c>
      <c r="E48" t="s">
        <v>590</v>
      </c>
      <c r="F48" t="s">
        <v>591</v>
      </c>
      <c r="H48">
        <v>63.262551500000001</v>
      </c>
      <c r="I48">
        <v>-94.873137499999999</v>
      </c>
      <c r="J48" s="1" t="str">
        <f t="shared" si="11"/>
        <v>NGR lake sediment grab sample</v>
      </c>
      <c r="K48" s="1" t="str">
        <f t="shared" si="12"/>
        <v>&lt;177 micron (NGR)</v>
      </c>
      <c r="L48">
        <v>3</v>
      </c>
      <c r="M48" t="s">
        <v>165</v>
      </c>
      <c r="N48">
        <v>47</v>
      </c>
      <c r="O48" t="s">
        <v>592</v>
      </c>
      <c r="P48" t="s">
        <v>54</v>
      </c>
      <c r="Q48" t="s">
        <v>218</v>
      </c>
      <c r="R48" t="s">
        <v>478</v>
      </c>
      <c r="S48" t="s">
        <v>57</v>
      </c>
      <c r="T48" t="s">
        <v>593</v>
      </c>
      <c r="U48" t="s">
        <v>168</v>
      </c>
      <c r="V48" t="s">
        <v>326</v>
      </c>
      <c r="W48" t="s">
        <v>127</v>
      </c>
      <c r="X48" t="s">
        <v>62</v>
      </c>
      <c r="Y48" t="s">
        <v>355</v>
      </c>
      <c r="Z48" t="s">
        <v>138</v>
      </c>
      <c r="AA48" t="s">
        <v>64</v>
      </c>
      <c r="AB48" t="s">
        <v>91</v>
      </c>
      <c r="AC48" t="s">
        <v>66</v>
      </c>
      <c r="AD48" t="s">
        <v>88</v>
      </c>
      <c r="AE48" t="s">
        <v>74</v>
      </c>
      <c r="AF48" t="s">
        <v>251</v>
      </c>
      <c r="AG48" t="s">
        <v>438</v>
      </c>
      <c r="AH48" t="s">
        <v>155</v>
      </c>
      <c r="AI48" t="s">
        <v>382</v>
      </c>
      <c r="AJ48" t="s">
        <v>594</v>
      </c>
      <c r="AK48" t="s">
        <v>73</v>
      </c>
      <c r="AL48" t="s">
        <v>157</v>
      </c>
      <c r="AM48" t="s">
        <v>74</v>
      </c>
      <c r="AN48" t="s">
        <v>76</v>
      </c>
      <c r="AO48" t="s">
        <v>595</v>
      </c>
      <c r="AP48" t="s">
        <v>596</v>
      </c>
      <c r="AQ48" t="s">
        <v>597</v>
      </c>
      <c r="AR48" t="s">
        <v>62</v>
      </c>
      <c r="AS48" t="s">
        <v>54</v>
      </c>
      <c r="AT48" t="s">
        <v>73</v>
      </c>
      <c r="AU48" t="s">
        <v>107</v>
      </c>
      <c r="AV48" t="s">
        <v>598</v>
      </c>
    </row>
    <row r="49" spans="1:48" hidden="1" x14ac:dyDescent="0.3">
      <c r="A49" t="s">
        <v>599</v>
      </c>
      <c r="B49" t="s">
        <v>600</v>
      </c>
      <c r="C49" s="1" t="str">
        <f t="shared" si="0"/>
        <v>21:0973</v>
      </c>
      <c r="D49" s="1" t="str">
        <f t="shared" si="10"/>
        <v>21:0113</v>
      </c>
      <c r="E49" t="s">
        <v>601</v>
      </c>
      <c r="F49" t="s">
        <v>602</v>
      </c>
      <c r="H49">
        <v>63.237567599999998</v>
      </c>
      <c r="I49">
        <v>-94.889996600000003</v>
      </c>
      <c r="J49" s="1" t="str">
        <f t="shared" si="11"/>
        <v>NGR lake sediment grab sample</v>
      </c>
      <c r="K49" s="1" t="str">
        <f t="shared" si="12"/>
        <v>&lt;177 micron (NGR)</v>
      </c>
      <c r="L49">
        <v>3</v>
      </c>
      <c r="M49" t="s">
        <v>185</v>
      </c>
      <c r="N49">
        <v>48</v>
      </c>
      <c r="O49" t="s">
        <v>79</v>
      </c>
      <c r="P49" t="s">
        <v>54</v>
      </c>
      <c r="Q49" t="s">
        <v>603</v>
      </c>
      <c r="R49" t="s">
        <v>540</v>
      </c>
      <c r="S49" t="s">
        <v>57</v>
      </c>
      <c r="T49" t="s">
        <v>552</v>
      </c>
      <c r="U49" t="s">
        <v>88</v>
      </c>
      <c r="V49" t="s">
        <v>604</v>
      </c>
      <c r="W49" t="s">
        <v>79</v>
      </c>
      <c r="X49" t="s">
        <v>127</v>
      </c>
      <c r="Y49" t="s">
        <v>137</v>
      </c>
      <c r="Z49" t="s">
        <v>127</v>
      </c>
      <c r="AA49" t="s">
        <v>64</v>
      </c>
      <c r="AB49" t="s">
        <v>605</v>
      </c>
      <c r="AC49" t="s">
        <v>173</v>
      </c>
      <c r="AD49" t="s">
        <v>96</v>
      </c>
      <c r="AE49" t="s">
        <v>606</v>
      </c>
      <c r="AF49" t="s">
        <v>471</v>
      </c>
      <c r="AG49" t="s">
        <v>97</v>
      </c>
      <c r="AH49" t="s">
        <v>173</v>
      </c>
      <c r="AI49" t="s">
        <v>150</v>
      </c>
      <c r="AJ49" t="s">
        <v>607</v>
      </c>
      <c r="AK49" t="s">
        <v>73</v>
      </c>
      <c r="AL49" t="s">
        <v>75</v>
      </c>
      <c r="AM49" t="s">
        <v>238</v>
      </c>
      <c r="AN49" t="s">
        <v>76</v>
      </c>
      <c r="AO49" t="s">
        <v>608</v>
      </c>
      <c r="AP49" t="s">
        <v>225</v>
      </c>
      <c r="AQ49" t="s">
        <v>609</v>
      </c>
      <c r="AR49" t="s">
        <v>67</v>
      </c>
      <c r="AS49" t="s">
        <v>54</v>
      </c>
      <c r="AT49" t="s">
        <v>73</v>
      </c>
      <c r="AU49" t="s">
        <v>107</v>
      </c>
      <c r="AV49" t="s">
        <v>610</v>
      </c>
    </row>
    <row r="50" spans="1:48" hidden="1" x14ac:dyDescent="0.3">
      <c r="A50" t="s">
        <v>611</v>
      </c>
      <c r="B50" t="s">
        <v>612</v>
      </c>
      <c r="C50" s="1" t="str">
        <f t="shared" si="0"/>
        <v>21:0973</v>
      </c>
      <c r="D50" s="1" t="str">
        <f t="shared" si="10"/>
        <v>21:0113</v>
      </c>
      <c r="E50" t="s">
        <v>613</v>
      </c>
      <c r="F50" t="s">
        <v>614</v>
      </c>
      <c r="H50">
        <v>63.201412099999999</v>
      </c>
      <c r="I50">
        <v>-94.890819699999994</v>
      </c>
      <c r="J50" s="1" t="str">
        <f t="shared" si="11"/>
        <v>NGR lake sediment grab sample</v>
      </c>
      <c r="K50" s="1" t="str">
        <f t="shared" si="12"/>
        <v>&lt;177 micron (NGR)</v>
      </c>
      <c r="L50">
        <v>3</v>
      </c>
      <c r="M50" t="s">
        <v>200</v>
      </c>
      <c r="N50">
        <v>49</v>
      </c>
      <c r="O50" t="s">
        <v>254</v>
      </c>
      <c r="P50" t="s">
        <v>54</v>
      </c>
      <c r="Q50" t="s">
        <v>521</v>
      </c>
      <c r="R50" t="s">
        <v>615</v>
      </c>
      <c r="S50" t="s">
        <v>57</v>
      </c>
      <c r="T50" t="s">
        <v>560</v>
      </c>
      <c r="U50" t="s">
        <v>203</v>
      </c>
      <c r="V50" t="s">
        <v>279</v>
      </c>
      <c r="W50" t="s">
        <v>205</v>
      </c>
      <c r="X50" t="s">
        <v>62</v>
      </c>
      <c r="Y50" t="s">
        <v>211</v>
      </c>
      <c r="Z50" t="s">
        <v>96</v>
      </c>
      <c r="AA50" t="s">
        <v>64</v>
      </c>
      <c r="AB50" t="s">
        <v>364</v>
      </c>
      <c r="AC50" t="s">
        <v>155</v>
      </c>
      <c r="AD50" t="s">
        <v>170</v>
      </c>
      <c r="AE50" t="s">
        <v>74</v>
      </c>
      <c r="AF50" t="s">
        <v>616</v>
      </c>
      <c r="AG50" t="s">
        <v>617</v>
      </c>
      <c r="AH50" t="s">
        <v>173</v>
      </c>
      <c r="AI50" t="s">
        <v>88</v>
      </c>
      <c r="AJ50" t="s">
        <v>281</v>
      </c>
      <c r="AK50" t="s">
        <v>73</v>
      </c>
      <c r="AL50" t="s">
        <v>75</v>
      </c>
      <c r="AM50" t="s">
        <v>74</v>
      </c>
      <c r="AN50" t="s">
        <v>76</v>
      </c>
      <c r="AO50" t="s">
        <v>618</v>
      </c>
      <c r="AP50" t="s">
        <v>210</v>
      </c>
      <c r="AQ50" t="s">
        <v>514</v>
      </c>
      <c r="AR50" t="s">
        <v>74</v>
      </c>
      <c r="AS50" t="s">
        <v>54</v>
      </c>
      <c r="AT50" t="s">
        <v>73</v>
      </c>
      <c r="AU50" t="s">
        <v>107</v>
      </c>
      <c r="AV50" t="s">
        <v>619</v>
      </c>
    </row>
    <row r="51" spans="1:48" hidden="1" x14ac:dyDescent="0.3">
      <c r="A51" t="s">
        <v>620</v>
      </c>
      <c r="B51" t="s">
        <v>621</v>
      </c>
      <c r="C51" s="1" t="str">
        <f t="shared" si="0"/>
        <v>21:0973</v>
      </c>
      <c r="D51" s="1" t="str">
        <f t="shared" si="10"/>
        <v>21:0113</v>
      </c>
      <c r="E51" t="s">
        <v>622</v>
      </c>
      <c r="F51" t="s">
        <v>623</v>
      </c>
      <c r="H51">
        <v>63.170091900000003</v>
      </c>
      <c r="I51">
        <v>-94.868854299999995</v>
      </c>
      <c r="J51" s="1" t="str">
        <f t="shared" si="11"/>
        <v>NGR lake sediment grab sample</v>
      </c>
      <c r="K51" s="1" t="str">
        <f t="shared" si="12"/>
        <v>&lt;177 micron (NGR)</v>
      </c>
      <c r="L51">
        <v>3</v>
      </c>
      <c r="M51" t="s">
        <v>217</v>
      </c>
      <c r="N51">
        <v>50</v>
      </c>
      <c r="O51" t="s">
        <v>226</v>
      </c>
      <c r="P51" t="s">
        <v>127</v>
      </c>
      <c r="Q51" t="s">
        <v>624</v>
      </c>
      <c r="R51" t="s">
        <v>625</v>
      </c>
      <c r="S51" t="s">
        <v>57</v>
      </c>
      <c r="T51" t="s">
        <v>626</v>
      </c>
      <c r="U51" t="s">
        <v>92</v>
      </c>
      <c r="V51" t="s">
        <v>293</v>
      </c>
      <c r="W51" t="s">
        <v>276</v>
      </c>
      <c r="X51" t="s">
        <v>96</v>
      </c>
      <c r="Y51" t="s">
        <v>63</v>
      </c>
      <c r="Z51" t="s">
        <v>96</v>
      </c>
      <c r="AA51" t="s">
        <v>64</v>
      </c>
      <c r="AB51" t="s">
        <v>627</v>
      </c>
      <c r="AC51" t="s">
        <v>224</v>
      </c>
      <c r="AD51" t="s">
        <v>59</v>
      </c>
      <c r="AE51" t="s">
        <v>157</v>
      </c>
      <c r="AF51" t="s">
        <v>356</v>
      </c>
      <c r="AG51" t="s">
        <v>339</v>
      </c>
      <c r="AH51" t="s">
        <v>173</v>
      </c>
      <c r="AI51" t="s">
        <v>203</v>
      </c>
      <c r="AJ51" t="s">
        <v>628</v>
      </c>
      <c r="AK51" t="s">
        <v>73</v>
      </c>
      <c r="AL51" t="s">
        <v>75</v>
      </c>
      <c r="AM51" t="s">
        <v>421</v>
      </c>
      <c r="AN51" t="s">
        <v>76</v>
      </c>
      <c r="AO51" t="s">
        <v>629</v>
      </c>
      <c r="AP51" t="s">
        <v>225</v>
      </c>
      <c r="AQ51" t="s">
        <v>381</v>
      </c>
      <c r="AR51" t="s">
        <v>67</v>
      </c>
      <c r="AS51" t="s">
        <v>54</v>
      </c>
      <c r="AT51" t="s">
        <v>91</v>
      </c>
      <c r="AU51" t="s">
        <v>107</v>
      </c>
      <c r="AV51" t="s">
        <v>630</v>
      </c>
    </row>
    <row r="52" spans="1:48" hidden="1" x14ac:dyDescent="0.3">
      <c r="A52" t="s">
        <v>631</v>
      </c>
      <c r="B52" t="s">
        <v>632</v>
      </c>
      <c r="C52" s="1" t="str">
        <f t="shared" si="0"/>
        <v>21:0973</v>
      </c>
      <c r="D52" s="1" t="str">
        <f t="shared" si="10"/>
        <v>21:0113</v>
      </c>
      <c r="E52" t="s">
        <v>633</v>
      </c>
      <c r="F52" t="s">
        <v>634</v>
      </c>
      <c r="H52">
        <v>63.109569499999999</v>
      </c>
      <c r="I52">
        <v>-94.864310900000007</v>
      </c>
      <c r="J52" s="1" t="str">
        <f t="shared" si="11"/>
        <v>NGR lake sediment grab sample</v>
      </c>
      <c r="K52" s="1" t="str">
        <f t="shared" si="12"/>
        <v>&lt;177 micron (NGR)</v>
      </c>
      <c r="L52">
        <v>3</v>
      </c>
      <c r="M52" t="s">
        <v>246</v>
      </c>
      <c r="N52">
        <v>51</v>
      </c>
      <c r="O52" t="s">
        <v>292</v>
      </c>
      <c r="P52" t="s">
        <v>54</v>
      </c>
      <c r="Q52" t="s">
        <v>89</v>
      </c>
      <c r="R52" t="s">
        <v>141</v>
      </c>
      <c r="S52" t="s">
        <v>57</v>
      </c>
      <c r="T52" t="s">
        <v>635</v>
      </c>
      <c r="U52" t="s">
        <v>88</v>
      </c>
      <c r="V52" t="s">
        <v>380</v>
      </c>
      <c r="W52" t="s">
        <v>118</v>
      </c>
      <c r="X52" t="s">
        <v>170</v>
      </c>
      <c r="Y52" t="s">
        <v>62</v>
      </c>
      <c r="Z52" t="s">
        <v>138</v>
      </c>
      <c r="AA52" t="s">
        <v>64</v>
      </c>
      <c r="AB52" t="s">
        <v>562</v>
      </c>
      <c r="AC52" t="s">
        <v>66</v>
      </c>
      <c r="AD52" t="s">
        <v>170</v>
      </c>
      <c r="AE52" t="s">
        <v>526</v>
      </c>
      <c r="AF52" t="s">
        <v>436</v>
      </c>
      <c r="AG52" t="s">
        <v>604</v>
      </c>
      <c r="AH52" t="s">
        <v>173</v>
      </c>
      <c r="AI52" t="s">
        <v>88</v>
      </c>
      <c r="AJ52" t="s">
        <v>636</v>
      </c>
      <c r="AK52" t="s">
        <v>73</v>
      </c>
      <c r="AL52" t="s">
        <v>157</v>
      </c>
      <c r="AM52" t="s">
        <v>157</v>
      </c>
      <c r="AN52" t="s">
        <v>76</v>
      </c>
      <c r="AO52" t="s">
        <v>190</v>
      </c>
      <c r="AP52" t="s">
        <v>596</v>
      </c>
      <c r="AQ52" t="s">
        <v>178</v>
      </c>
      <c r="AR52" t="s">
        <v>67</v>
      </c>
      <c r="AS52" t="s">
        <v>54</v>
      </c>
      <c r="AT52" t="s">
        <v>73</v>
      </c>
      <c r="AU52" t="s">
        <v>107</v>
      </c>
      <c r="AV52" t="s">
        <v>637</v>
      </c>
    </row>
    <row r="53" spans="1:48" hidden="1" x14ac:dyDescent="0.3">
      <c r="A53" t="s">
        <v>638</v>
      </c>
      <c r="B53" t="s">
        <v>639</v>
      </c>
      <c r="C53" s="1" t="str">
        <f t="shared" si="0"/>
        <v>21:0973</v>
      </c>
      <c r="D53" s="1" t="str">
        <f t="shared" si="10"/>
        <v>21:0113</v>
      </c>
      <c r="E53" t="s">
        <v>640</v>
      </c>
      <c r="F53" t="s">
        <v>641</v>
      </c>
      <c r="H53">
        <v>63.067253200000003</v>
      </c>
      <c r="I53">
        <v>-94.899707399999997</v>
      </c>
      <c r="J53" s="1" t="str">
        <f t="shared" si="11"/>
        <v>NGR lake sediment grab sample</v>
      </c>
      <c r="K53" s="1" t="str">
        <f t="shared" si="12"/>
        <v>&lt;177 micron (NGR)</v>
      </c>
      <c r="L53">
        <v>3</v>
      </c>
      <c r="M53" t="s">
        <v>260</v>
      </c>
      <c r="N53">
        <v>52</v>
      </c>
      <c r="O53" t="s">
        <v>220</v>
      </c>
      <c r="P53" t="s">
        <v>54</v>
      </c>
      <c r="Q53" t="s">
        <v>642</v>
      </c>
      <c r="R53" t="s">
        <v>381</v>
      </c>
      <c r="S53" t="s">
        <v>57</v>
      </c>
      <c r="T53" t="s">
        <v>643</v>
      </c>
      <c r="U53" t="s">
        <v>138</v>
      </c>
      <c r="V53" t="s">
        <v>428</v>
      </c>
      <c r="W53" t="s">
        <v>137</v>
      </c>
      <c r="X53" t="s">
        <v>62</v>
      </c>
      <c r="Y53" t="s">
        <v>171</v>
      </c>
      <c r="Z53" t="s">
        <v>138</v>
      </c>
      <c r="AA53" t="s">
        <v>64</v>
      </c>
      <c r="AB53" t="s">
        <v>644</v>
      </c>
      <c r="AC53" t="s">
        <v>66</v>
      </c>
      <c r="AD53" t="s">
        <v>138</v>
      </c>
      <c r="AE53" t="s">
        <v>526</v>
      </c>
      <c r="AF53" t="s">
        <v>151</v>
      </c>
      <c r="AG53" t="s">
        <v>169</v>
      </c>
      <c r="AH53" t="s">
        <v>173</v>
      </c>
      <c r="AI53" t="s">
        <v>101</v>
      </c>
      <c r="AJ53" t="s">
        <v>645</v>
      </c>
      <c r="AK53" t="s">
        <v>73</v>
      </c>
      <c r="AL53" t="s">
        <v>177</v>
      </c>
      <c r="AM53" t="s">
        <v>177</v>
      </c>
      <c r="AN53" t="s">
        <v>76</v>
      </c>
      <c r="AO53" t="s">
        <v>646</v>
      </c>
      <c r="AP53" t="s">
        <v>414</v>
      </c>
      <c r="AQ53" t="s">
        <v>578</v>
      </c>
      <c r="AR53" t="s">
        <v>67</v>
      </c>
      <c r="AS53" t="s">
        <v>54</v>
      </c>
      <c r="AT53" t="s">
        <v>73</v>
      </c>
      <c r="AU53" t="s">
        <v>107</v>
      </c>
      <c r="AV53" t="s">
        <v>647</v>
      </c>
    </row>
    <row r="54" spans="1:48" hidden="1" x14ac:dyDescent="0.3">
      <c r="A54" t="s">
        <v>648</v>
      </c>
      <c r="B54" t="s">
        <v>649</v>
      </c>
      <c r="C54" s="1" t="str">
        <f t="shared" si="0"/>
        <v>21:0973</v>
      </c>
      <c r="D54" s="1" t="str">
        <f t="shared" si="10"/>
        <v>21:0113</v>
      </c>
      <c r="E54" t="s">
        <v>650</v>
      </c>
      <c r="F54" t="s">
        <v>651</v>
      </c>
      <c r="H54">
        <v>63.0436628</v>
      </c>
      <c r="I54">
        <v>-94.888024799999997</v>
      </c>
      <c r="J54" s="1" t="str">
        <f t="shared" si="11"/>
        <v>NGR lake sediment grab sample</v>
      </c>
      <c r="K54" s="1" t="str">
        <f t="shared" si="12"/>
        <v>&lt;177 micron (NGR)</v>
      </c>
      <c r="L54">
        <v>3</v>
      </c>
      <c r="M54" t="s">
        <v>273</v>
      </c>
      <c r="N54">
        <v>53</v>
      </c>
      <c r="O54" t="s">
        <v>308</v>
      </c>
      <c r="P54" t="s">
        <v>54</v>
      </c>
      <c r="Q54" t="s">
        <v>218</v>
      </c>
      <c r="R54" t="s">
        <v>141</v>
      </c>
      <c r="S54" t="s">
        <v>57</v>
      </c>
      <c r="T54" t="s">
        <v>652</v>
      </c>
      <c r="U54" t="s">
        <v>117</v>
      </c>
      <c r="V54" t="s">
        <v>454</v>
      </c>
      <c r="W54" t="s">
        <v>94</v>
      </c>
      <c r="X54" t="s">
        <v>67</v>
      </c>
      <c r="Y54" t="s">
        <v>137</v>
      </c>
      <c r="Z54" t="s">
        <v>96</v>
      </c>
      <c r="AA54" t="s">
        <v>64</v>
      </c>
      <c r="AB54" t="s">
        <v>653</v>
      </c>
      <c r="AC54" t="s">
        <v>66</v>
      </c>
      <c r="AD54" t="s">
        <v>290</v>
      </c>
      <c r="AE54" t="s">
        <v>238</v>
      </c>
      <c r="AF54" t="s">
        <v>121</v>
      </c>
      <c r="AG54" t="s">
        <v>58</v>
      </c>
      <c r="AH54" t="s">
        <v>173</v>
      </c>
      <c r="AI54" t="s">
        <v>348</v>
      </c>
      <c r="AJ54" t="s">
        <v>654</v>
      </c>
      <c r="AK54" t="s">
        <v>73</v>
      </c>
      <c r="AL54" t="s">
        <v>224</v>
      </c>
      <c r="AM54" t="s">
        <v>74</v>
      </c>
      <c r="AN54" t="s">
        <v>76</v>
      </c>
      <c r="AO54" t="s">
        <v>655</v>
      </c>
      <c r="AP54" t="s">
        <v>656</v>
      </c>
      <c r="AQ54" t="s">
        <v>657</v>
      </c>
      <c r="AR54" t="s">
        <v>67</v>
      </c>
      <c r="AS54" t="s">
        <v>54</v>
      </c>
      <c r="AT54" t="s">
        <v>277</v>
      </c>
      <c r="AU54" t="s">
        <v>107</v>
      </c>
      <c r="AV54" t="s">
        <v>658</v>
      </c>
    </row>
    <row r="55" spans="1:48" hidden="1" x14ac:dyDescent="0.3">
      <c r="A55" t="s">
        <v>659</v>
      </c>
      <c r="B55" t="s">
        <v>660</v>
      </c>
      <c r="C55" s="1" t="str">
        <f t="shared" si="0"/>
        <v>21:0973</v>
      </c>
      <c r="D55" s="1" t="str">
        <f t="shared" si="10"/>
        <v>21:0113</v>
      </c>
      <c r="E55" t="s">
        <v>531</v>
      </c>
      <c r="F55" t="s">
        <v>661</v>
      </c>
      <c r="H55">
        <v>63.046999599999999</v>
      </c>
      <c r="I55">
        <v>-94.933459400000004</v>
      </c>
      <c r="J55" s="1" t="str">
        <f t="shared" si="11"/>
        <v>NGR lake sediment grab sample</v>
      </c>
      <c r="K55" s="1" t="str">
        <f t="shared" si="12"/>
        <v>&lt;177 micron (NGR)</v>
      </c>
      <c r="L55">
        <v>3</v>
      </c>
      <c r="M55" t="s">
        <v>345</v>
      </c>
      <c r="N55">
        <v>54</v>
      </c>
      <c r="O55" t="s">
        <v>156</v>
      </c>
      <c r="P55" t="s">
        <v>54</v>
      </c>
      <c r="Q55" t="s">
        <v>274</v>
      </c>
      <c r="R55" t="s">
        <v>616</v>
      </c>
      <c r="S55" t="s">
        <v>57</v>
      </c>
      <c r="T55" t="s">
        <v>277</v>
      </c>
      <c r="U55" t="s">
        <v>88</v>
      </c>
      <c r="V55" t="s">
        <v>97</v>
      </c>
      <c r="W55" t="s">
        <v>211</v>
      </c>
      <c r="X55" t="s">
        <v>74</v>
      </c>
      <c r="Y55" t="s">
        <v>95</v>
      </c>
      <c r="Z55" t="s">
        <v>59</v>
      </c>
      <c r="AA55" t="s">
        <v>64</v>
      </c>
      <c r="AB55" t="s">
        <v>412</v>
      </c>
      <c r="AC55" t="s">
        <v>66</v>
      </c>
      <c r="AD55" t="s">
        <v>127</v>
      </c>
      <c r="AE55" t="s">
        <v>396</v>
      </c>
      <c r="AF55" t="s">
        <v>357</v>
      </c>
      <c r="AG55" t="s">
        <v>58</v>
      </c>
      <c r="AH55" t="s">
        <v>70</v>
      </c>
      <c r="AI55" t="s">
        <v>382</v>
      </c>
      <c r="AJ55" t="s">
        <v>340</v>
      </c>
      <c r="AK55" t="s">
        <v>73</v>
      </c>
      <c r="AL55" t="s">
        <v>157</v>
      </c>
      <c r="AM55" t="s">
        <v>103</v>
      </c>
      <c r="AN55" t="s">
        <v>76</v>
      </c>
      <c r="AO55" t="s">
        <v>565</v>
      </c>
      <c r="AP55" t="s">
        <v>295</v>
      </c>
      <c r="AQ55" t="s">
        <v>159</v>
      </c>
      <c r="AR55" t="s">
        <v>62</v>
      </c>
      <c r="AS55" t="s">
        <v>54</v>
      </c>
      <c r="AT55" t="s">
        <v>73</v>
      </c>
      <c r="AU55" t="s">
        <v>107</v>
      </c>
      <c r="AV55" t="s">
        <v>662</v>
      </c>
    </row>
    <row r="56" spans="1:48" hidden="1" x14ac:dyDescent="0.3">
      <c r="A56" t="s">
        <v>663</v>
      </c>
      <c r="B56" t="s">
        <v>664</v>
      </c>
      <c r="C56" s="1" t="str">
        <f t="shared" si="0"/>
        <v>21:0973</v>
      </c>
      <c r="D56" s="1" t="str">
        <f t="shared" si="10"/>
        <v>21:0113</v>
      </c>
      <c r="E56" t="s">
        <v>665</v>
      </c>
      <c r="F56" t="s">
        <v>666</v>
      </c>
      <c r="H56">
        <v>63.035879000000001</v>
      </c>
      <c r="I56">
        <v>-94.995918700000004</v>
      </c>
      <c r="J56" s="1" t="str">
        <f t="shared" si="11"/>
        <v>NGR lake sediment grab sample</v>
      </c>
      <c r="K56" s="1" t="str">
        <f t="shared" si="12"/>
        <v>&lt;177 micron (NGR)</v>
      </c>
      <c r="L56">
        <v>3</v>
      </c>
      <c r="M56" t="s">
        <v>289</v>
      </c>
      <c r="N56">
        <v>55</v>
      </c>
      <c r="O56" t="s">
        <v>94</v>
      </c>
      <c r="P56" t="s">
        <v>54</v>
      </c>
      <c r="Q56" t="s">
        <v>521</v>
      </c>
      <c r="R56" t="s">
        <v>189</v>
      </c>
      <c r="S56" t="s">
        <v>57</v>
      </c>
      <c r="T56" t="s">
        <v>523</v>
      </c>
      <c r="U56" t="s">
        <v>59</v>
      </c>
      <c r="V56" t="s">
        <v>122</v>
      </c>
      <c r="W56" t="s">
        <v>346</v>
      </c>
      <c r="X56" t="s">
        <v>127</v>
      </c>
      <c r="Y56" t="s">
        <v>421</v>
      </c>
      <c r="Z56" t="s">
        <v>127</v>
      </c>
      <c r="AA56" t="s">
        <v>64</v>
      </c>
      <c r="AB56" t="s">
        <v>667</v>
      </c>
      <c r="AC56" t="s">
        <v>224</v>
      </c>
      <c r="AD56" t="s">
        <v>583</v>
      </c>
      <c r="AE56" t="s">
        <v>668</v>
      </c>
      <c r="AF56" t="s">
        <v>90</v>
      </c>
      <c r="AG56" t="s">
        <v>412</v>
      </c>
      <c r="AH56" t="s">
        <v>173</v>
      </c>
      <c r="AI56" t="s">
        <v>373</v>
      </c>
      <c r="AJ56" t="s">
        <v>669</v>
      </c>
      <c r="AK56" t="s">
        <v>73</v>
      </c>
      <c r="AL56" t="s">
        <v>75</v>
      </c>
      <c r="AM56" t="s">
        <v>171</v>
      </c>
      <c r="AN56" t="s">
        <v>76</v>
      </c>
      <c r="AO56" t="s">
        <v>670</v>
      </c>
      <c r="AP56" t="s">
        <v>225</v>
      </c>
      <c r="AQ56" t="s">
        <v>671</v>
      </c>
      <c r="AR56" t="s">
        <v>62</v>
      </c>
      <c r="AS56" t="s">
        <v>54</v>
      </c>
      <c r="AT56" t="s">
        <v>152</v>
      </c>
      <c r="AU56" t="s">
        <v>107</v>
      </c>
      <c r="AV56" t="s">
        <v>374</v>
      </c>
    </row>
    <row r="57" spans="1:48" hidden="1" x14ac:dyDescent="0.3">
      <c r="A57" t="s">
        <v>672</v>
      </c>
      <c r="B57" t="s">
        <v>673</v>
      </c>
      <c r="C57" s="1" t="str">
        <f t="shared" si="0"/>
        <v>21:0973</v>
      </c>
      <c r="D57" s="1" t="str">
        <f t="shared" si="10"/>
        <v>21:0113</v>
      </c>
      <c r="E57" t="s">
        <v>674</v>
      </c>
      <c r="F57" t="s">
        <v>675</v>
      </c>
      <c r="H57">
        <v>63.045208199999998</v>
      </c>
      <c r="I57">
        <v>-95.060388099999997</v>
      </c>
      <c r="J57" s="1" t="str">
        <f t="shared" si="11"/>
        <v>NGR lake sediment grab sample</v>
      </c>
      <c r="K57" s="1" t="str">
        <f t="shared" si="12"/>
        <v>&lt;177 micron (NGR)</v>
      </c>
      <c r="L57">
        <v>3</v>
      </c>
      <c r="M57" t="s">
        <v>301</v>
      </c>
      <c r="N57">
        <v>56</v>
      </c>
      <c r="O57" t="s">
        <v>388</v>
      </c>
      <c r="P57" t="s">
        <v>54</v>
      </c>
      <c r="Q57" t="s">
        <v>676</v>
      </c>
      <c r="R57" t="s">
        <v>187</v>
      </c>
      <c r="S57" t="s">
        <v>57</v>
      </c>
      <c r="T57" t="s">
        <v>552</v>
      </c>
      <c r="U57" t="s">
        <v>117</v>
      </c>
      <c r="V57" t="s">
        <v>438</v>
      </c>
      <c r="W57" t="s">
        <v>79</v>
      </c>
      <c r="X57" t="s">
        <v>127</v>
      </c>
      <c r="Y57" t="s">
        <v>63</v>
      </c>
      <c r="Z57" t="s">
        <v>138</v>
      </c>
      <c r="AA57" t="s">
        <v>64</v>
      </c>
      <c r="AB57" t="s">
        <v>677</v>
      </c>
      <c r="AC57" t="s">
        <v>66</v>
      </c>
      <c r="AD57" t="s">
        <v>138</v>
      </c>
      <c r="AE57" t="s">
        <v>526</v>
      </c>
      <c r="AF57" t="s">
        <v>357</v>
      </c>
      <c r="AG57" t="s">
        <v>235</v>
      </c>
      <c r="AH57" t="s">
        <v>70</v>
      </c>
      <c r="AI57" t="s">
        <v>168</v>
      </c>
      <c r="AJ57" t="s">
        <v>678</v>
      </c>
      <c r="AK57" t="s">
        <v>73</v>
      </c>
      <c r="AL57" t="s">
        <v>74</v>
      </c>
      <c r="AM57" t="s">
        <v>526</v>
      </c>
      <c r="AN57" t="s">
        <v>76</v>
      </c>
      <c r="AO57" t="s">
        <v>679</v>
      </c>
      <c r="AP57" t="s">
        <v>158</v>
      </c>
      <c r="AQ57" t="s">
        <v>680</v>
      </c>
      <c r="AR57" t="s">
        <v>62</v>
      </c>
      <c r="AS57" t="s">
        <v>54</v>
      </c>
      <c r="AT57" t="s">
        <v>73</v>
      </c>
      <c r="AU57" t="s">
        <v>107</v>
      </c>
      <c r="AV57" t="s">
        <v>681</v>
      </c>
    </row>
    <row r="58" spans="1:48" hidden="1" x14ac:dyDescent="0.3">
      <c r="A58" t="s">
        <v>682</v>
      </c>
      <c r="B58" t="s">
        <v>683</v>
      </c>
      <c r="C58" s="1" t="str">
        <f t="shared" si="0"/>
        <v>21:0973</v>
      </c>
      <c r="D58" s="1" t="str">
        <f t="shared" si="10"/>
        <v>21:0113</v>
      </c>
      <c r="E58" t="s">
        <v>684</v>
      </c>
      <c r="F58" t="s">
        <v>685</v>
      </c>
      <c r="H58">
        <v>63.022408200000001</v>
      </c>
      <c r="I58">
        <v>-95.168101899999996</v>
      </c>
      <c r="J58" s="1" t="str">
        <f t="shared" si="11"/>
        <v>NGR lake sediment grab sample</v>
      </c>
      <c r="K58" s="1" t="str">
        <f t="shared" si="12"/>
        <v>&lt;177 micron (NGR)</v>
      </c>
      <c r="L58">
        <v>3</v>
      </c>
      <c r="M58" t="s">
        <v>314</v>
      </c>
      <c r="N58">
        <v>57</v>
      </c>
      <c r="O58" t="s">
        <v>240</v>
      </c>
      <c r="P58" t="s">
        <v>54</v>
      </c>
      <c r="Q58" t="s">
        <v>572</v>
      </c>
      <c r="R58" t="s">
        <v>290</v>
      </c>
      <c r="S58" t="s">
        <v>57</v>
      </c>
      <c r="T58" t="s">
        <v>562</v>
      </c>
      <c r="U58" t="s">
        <v>104</v>
      </c>
      <c r="V58" t="s">
        <v>617</v>
      </c>
      <c r="W58" t="s">
        <v>205</v>
      </c>
      <c r="X58" t="s">
        <v>62</v>
      </c>
      <c r="Y58" t="s">
        <v>96</v>
      </c>
      <c r="Z58" t="s">
        <v>138</v>
      </c>
      <c r="AA58" t="s">
        <v>64</v>
      </c>
      <c r="AB58" t="s">
        <v>279</v>
      </c>
      <c r="AC58" t="s">
        <v>70</v>
      </c>
      <c r="AD58" t="s">
        <v>67</v>
      </c>
      <c r="AE58" t="s">
        <v>526</v>
      </c>
      <c r="AF58" t="s">
        <v>141</v>
      </c>
      <c r="AG58" t="s">
        <v>122</v>
      </c>
      <c r="AH58" t="s">
        <v>70</v>
      </c>
      <c r="AI58" t="s">
        <v>150</v>
      </c>
      <c r="AJ58" t="s">
        <v>440</v>
      </c>
      <c r="AK58" t="s">
        <v>73</v>
      </c>
      <c r="AL58" t="s">
        <v>125</v>
      </c>
      <c r="AM58" t="s">
        <v>224</v>
      </c>
      <c r="AN58" t="s">
        <v>76</v>
      </c>
      <c r="AO58" t="s">
        <v>116</v>
      </c>
      <c r="AP58" t="s">
        <v>158</v>
      </c>
      <c r="AQ58" t="s">
        <v>87</v>
      </c>
      <c r="AR58" t="s">
        <v>74</v>
      </c>
      <c r="AS58" t="s">
        <v>54</v>
      </c>
      <c r="AT58" t="s">
        <v>73</v>
      </c>
      <c r="AU58" t="s">
        <v>107</v>
      </c>
      <c r="AV58" t="s">
        <v>686</v>
      </c>
    </row>
    <row r="59" spans="1:48" hidden="1" x14ac:dyDescent="0.3">
      <c r="A59" t="s">
        <v>687</v>
      </c>
      <c r="B59" t="s">
        <v>688</v>
      </c>
      <c r="C59" s="1" t="str">
        <f t="shared" si="0"/>
        <v>21:0973</v>
      </c>
      <c r="D59" s="1" t="str">
        <f t="shared" si="10"/>
        <v>21:0113</v>
      </c>
      <c r="E59" t="s">
        <v>689</v>
      </c>
      <c r="F59" t="s">
        <v>690</v>
      </c>
      <c r="H59">
        <v>63.010834299999999</v>
      </c>
      <c r="I59">
        <v>-95.308734400000006</v>
      </c>
      <c r="J59" s="1" t="str">
        <f t="shared" si="11"/>
        <v>NGR lake sediment grab sample</v>
      </c>
      <c r="K59" s="1" t="str">
        <f t="shared" si="12"/>
        <v>&lt;177 micron (NGR)</v>
      </c>
      <c r="L59">
        <v>3</v>
      </c>
      <c r="M59" t="s">
        <v>324</v>
      </c>
      <c r="N59">
        <v>58</v>
      </c>
      <c r="O59" t="s">
        <v>170</v>
      </c>
      <c r="P59" t="s">
        <v>54</v>
      </c>
      <c r="Q59" t="s">
        <v>166</v>
      </c>
      <c r="R59" t="s">
        <v>104</v>
      </c>
      <c r="S59" t="s">
        <v>57</v>
      </c>
      <c r="T59" t="s">
        <v>249</v>
      </c>
      <c r="U59" t="s">
        <v>59</v>
      </c>
      <c r="V59" t="s">
        <v>691</v>
      </c>
      <c r="W59" t="s">
        <v>95</v>
      </c>
      <c r="X59" t="s">
        <v>74</v>
      </c>
      <c r="Y59" t="s">
        <v>171</v>
      </c>
      <c r="Z59" t="s">
        <v>138</v>
      </c>
      <c r="AA59" t="s">
        <v>64</v>
      </c>
      <c r="AB59" t="s">
        <v>522</v>
      </c>
      <c r="AC59" t="s">
        <v>66</v>
      </c>
      <c r="AD59" t="s">
        <v>67</v>
      </c>
      <c r="AE59" t="s">
        <v>302</v>
      </c>
      <c r="AF59" t="s">
        <v>90</v>
      </c>
      <c r="AG59" t="s">
        <v>250</v>
      </c>
      <c r="AH59" t="s">
        <v>173</v>
      </c>
      <c r="AI59" t="s">
        <v>124</v>
      </c>
      <c r="AJ59" t="s">
        <v>692</v>
      </c>
      <c r="AK59" t="s">
        <v>73</v>
      </c>
      <c r="AL59" t="s">
        <v>177</v>
      </c>
      <c r="AM59" t="s">
        <v>103</v>
      </c>
      <c r="AN59" t="s">
        <v>76</v>
      </c>
      <c r="AO59" t="s">
        <v>92</v>
      </c>
      <c r="AP59" t="s">
        <v>210</v>
      </c>
      <c r="AQ59" t="s">
        <v>114</v>
      </c>
      <c r="AR59" t="s">
        <v>67</v>
      </c>
      <c r="AS59" t="s">
        <v>54</v>
      </c>
      <c r="AT59" t="s">
        <v>73</v>
      </c>
      <c r="AU59" t="s">
        <v>107</v>
      </c>
      <c r="AV59" t="s">
        <v>693</v>
      </c>
    </row>
    <row r="60" spans="1:48" hidden="1" x14ac:dyDescent="0.3">
      <c r="A60" t="s">
        <v>694</v>
      </c>
      <c r="B60" t="s">
        <v>695</v>
      </c>
      <c r="C60" s="1" t="str">
        <f t="shared" si="0"/>
        <v>21:0973</v>
      </c>
      <c r="D60" s="1" t="str">
        <f t="shared" si="10"/>
        <v>21:0113</v>
      </c>
      <c r="E60" t="s">
        <v>696</v>
      </c>
      <c r="F60" t="s">
        <v>697</v>
      </c>
      <c r="H60">
        <v>63.057715899999998</v>
      </c>
      <c r="I60">
        <v>-95.352919900000003</v>
      </c>
      <c r="J60" s="1" t="str">
        <f t="shared" si="11"/>
        <v>NGR lake sediment grab sample</v>
      </c>
      <c r="K60" s="1" t="str">
        <f t="shared" si="12"/>
        <v>&lt;177 micron (NGR)</v>
      </c>
      <c r="L60">
        <v>3</v>
      </c>
      <c r="M60" t="s">
        <v>335</v>
      </c>
      <c r="N60">
        <v>59</v>
      </c>
      <c r="O60" t="s">
        <v>220</v>
      </c>
      <c r="P60" t="s">
        <v>54</v>
      </c>
      <c r="Q60" t="s">
        <v>186</v>
      </c>
      <c r="R60" t="s">
        <v>151</v>
      </c>
      <c r="S60" t="s">
        <v>57</v>
      </c>
      <c r="T60" t="s">
        <v>315</v>
      </c>
      <c r="U60" t="s">
        <v>59</v>
      </c>
      <c r="V60" t="s">
        <v>698</v>
      </c>
      <c r="W60" t="s">
        <v>346</v>
      </c>
      <c r="X60" t="s">
        <v>74</v>
      </c>
      <c r="Y60" t="s">
        <v>302</v>
      </c>
      <c r="Z60" t="s">
        <v>127</v>
      </c>
      <c r="AA60" t="s">
        <v>64</v>
      </c>
      <c r="AB60" t="s">
        <v>142</v>
      </c>
      <c r="AC60" t="s">
        <v>66</v>
      </c>
      <c r="AD60" t="s">
        <v>67</v>
      </c>
      <c r="AE60" t="s">
        <v>68</v>
      </c>
      <c r="AF60" t="s">
        <v>347</v>
      </c>
      <c r="AG60" t="s">
        <v>427</v>
      </c>
      <c r="AH60" t="s">
        <v>173</v>
      </c>
      <c r="AI60" t="s">
        <v>156</v>
      </c>
      <c r="AJ60" t="s">
        <v>373</v>
      </c>
      <c r="AK60" t="s">
        <v>73</v>
      </c>
      <c r="AL60" t="s">
        <v>125</v>
      </c>
      <c r="AM60" t="s">
        <v>75</v>
      </c>
      <c r="AN60" t="s">
        <v>76</v>
      </c>
      <c r="AO60" t="s">
        <v>134</v>
      </c>
      <c r="AP60" t="s">
        <v>126</v>
      </c>
      <c r="AQ60" t="s">
        <v>305</v>
      </c>
      <c r="AR60" t="s">
        <v>67</v>
      </c>
      <c r="AS60" t="s">
        <v>54</v>
      </c>
      <c r="AT60" t="s">
        <v>73</v>
      </c>
      <c r="AU60" t="s">
        <v>107</v>
      </c>
      <c r="AV60" t="s">
        <v>699</v>
      </c>
    </row>
    <row r="61" spans="1:48" hidden="1" x14ac:dyDescent="0.3">
      <c r="A61" t="s">
        <v>700</v>
      </c>
      <c r="B61" t="s">
        <v>701</v>
      </c>
      <c r="C61" s="1" t="str">
        <f t="shared" si="0"/>
        <v>21:0973</v>
      </c>
      <c r="D61" s="1" t="str">
        <f t="shared" si="10"/>
        <v>21:0113</v>
      </c>
      <c r="E61" t="s">
        <v>702</v>
      </c>
      <c r="F61" t="s">
        <v>703</v>
      </c>
      <c r="H61">
        <v>63.046847399999997</v>
      </c>
      <c r="I61">
        <v>-95.449421700000002</v>
      </c>
      <c r="J61" s="1" t="str">
        <f t="shared" si="11"/>
        <v>NGR lake sediment grab sample</v>
      </c>
      <c r="K61" s="1" t="str">
        <f t="shared" si="12"/>
        <v>&lt;177 micron (NGR)</v>
      </c>
      <c r="L61">
        <v>3</v>
      </c>
      <c r="M61" t="s">
        <v>354</v>
      </c>
      <c r="N61">
        <v>60</v>
      </c>
      <c r="O61" t="s">
        <v>143</v>
      </c>
      <c r="P61" t="s">
        <v>54</v>
      </c>
      <c r="Q61" t="s">
        <v>274</v>
      </c>
      <c r="R61" t="s">
        <v>290</v>
      </c>
      <c r="S61" t="s">
        <v>57</v>
      </c>
      <c r="T61" t="s">
        <v>91</v>
      </c>
      <c r="U61" t="s">
        <v>203</v>
      </c>
      <c r="V61" t="s">
        <v>698</v>
      </c>
      <c r="W61" t="s">
        <v>118</v>
      </c>
      <c r="X61" t="s">
        <v>62</v>
      </c>
      <c r="Y61" t="s">
        <v>276</v>
      </c>
      <c r="Z61" t="s">
        <v>138</v>
      </c>
      <c r="AA61" t="s">
        <v>64</v>
      </c>
      <c r="AB61" t="s">
        <v>316</v>
      </c>
      <c r="AC61" t="s">
        <v>70</v>
      </c>
      <c r="AD61" t="s">
        <v>67</v>
      </c>
      <c r="AE61" t="s">
        <v>206</v>
      </c>
      <c r="AF61" t="s">
        <v>616</v>
      </c>
      <c r="AG61" t="s">
        <v>207</v>
      </c>
      <c r="AH61" t="s">
        <v>173</v>
      </c>
      <c r="AI61" t="s">
        <v>514</v>
      </c>
      <c r="AJ61" t="s">
        <v>123</v>
      </c>
      <c r="AK61" t="s">
        <v>73</v>
      </c>
      <c r="AL61" t="s">
        <v>157</v>
      </c>
      <c r="AM61" t="s">
        <v>75</v>
      </c>
      <c r="AN61" t="s">
        <v>76</v>
      </c>
      <c r="AO61" t="s">
        <v>281</v>
      </c>
      <c r="AP61" t="s">
        <v>283</v>
      </c>
      <c r="AQ61" t="s">
        <v>143</v>
      </c>
      <c r="AR61" t="s">
        <v>74</v>
      </c>
      <c r="AS61" t="s">
        <v>54</v>
      </c>
      <c r="AT61" t="s">
        <v>73</v>
      </c>
      <c r="AU61" t="s">
        <v>107</v>
      </c>
      <c r="AV61" t="s">
        <v>704</v>
      </c>
    </row>
    <row r="62" spans="1:48" hidden="1" x14ac:dyDescent="0.3">
      <c r="A62" t="s">
        <v>705</v>
      </c>
      <c r="B62" t="s">
        <v>706</v>
      </c>
      <c r="C62" s="1" t="str">
        <f t="shared" si="0"/>
        <v>21:0973</v>
      </c>
      <c r="D62" s="1" t="str">
        <f t="shared" si="10"/>
        <v>21:0113</v>
      </c>
      <c r="E62" t="s">
        <v>707</v>
      </c>
      <c r="F62" t="s">
        <v>708</v>
      </c>
      <c r="H62">
        <v>63.134637300000001</v>
      </c>
      <c r="I62">
        <v>-95.3587311</v>
      </c>
      <c r="J62" s="1" t="str">
        <f t="shared" si="11"/>
        <v>NGR lake sediment grab sample</v>
      </c>
      <c r="K62" s="1" t="str">
        <f t="shared" si="12"/>
        <v>&lt;177 micron (NGR)</v>
      </c>
      <c r="L62">
        <v>4</v>
      </c>
      <c r="M62" t="s">
        <v>52</v>
      </c>
      <c r="N62">
        <v>61</v>
      </c>
      <c r="O62" t="s">
        <v>308</v>
      </c>
      <c r="P62" t="s">
        <v>54</v>
      </c>
      <c r="Q62" t="s">
        <v>410</v>
      </c>
      <c r="R62" t="s">
        <v>709</v>
      </c>
      <c r="S62" t="s">
        <v>57</v>
      </c>
      <c r="T62" t="s">
        <v>412</v>
      </c>
      <c r="U62" t="s">
        <v>138</v>
      </c>
      <c r="V62" t="s">
        <v>189</v>
      </c>
      <c r="W62" t="s">
        <v>63</v>
      </c>
      <c r="X62" t="s">
        <v>74</v>
      </c>
      <c r="Y62" t="s">
        <v>238</v>
      </c>
      <c r="Z62" t="s">
        <v>138</v>
      </c>
      <c r="AA62" t="s">
        <v>64</v>
      </c>
      <c r="AB62" t="s">
        <v>471</v>
      </c>
      <c r="AC62" t="s">
        <v>66</v>
      </c>
      <c r="AD62" t="s">
        <v>67</v>
      </c>
      <c r="AE62" t="s">
        <v>526</v>
      </c>
      <c r="AF62" t="s">
        <v>77</v>
      </c>
      <c r="AG62" t="s">
        <v>404</v>
      </c>
      <c r="AH62" t="s">
        <v>173</v>
      </c>
      <c r="AI62" t="s">
        <v>338</v>
      </c>
      <c r="AJ62" t="s">
        <v>96</v>
      </c>
      <c r="AK62" t="s">
        <v>73</v>
      </c>
      <c r="AL62" t="s">
        <v>157</v>
      </c>
      <c r="AM62" t="s">
        <v>103</v>
      </c>
      <c r="AN62" t="s">
        <v>76</v>
      </c>
      <c r="AO62" t="s">
        <v>92</v>
      </c>
      <c r="AP62" t="s">
        <v>283</v>
      </c>
      <c r="AQ62" t="s">
        <v>346</v>
      </c>
      <c r="AR62" t="s">
        <v>74</v>
      </c>
      <c r="AS62" t="s">
        <v>54</v>
      </c>
      <c r="AT62" t="s">
        <v>73</v>
      </c>
      <c r="AU62" t="s">
        <v>107</v>
      </c>
      <c r="AV62" t="s">
        <v>710</v>
      </c>
    </row>
    <row r="63" spans="1:48" hidden="1" x14ac:dyDescent="0.3">
      <c r="A63" t="s">
        <v>711</v>
      </c>
      <c r="B63" t="s">
        <v>712</v>
      </c>
      <c r="C63" s="1" t="str">
        <f t="shared" si="0"/>
        <v>21:0973</v>
      </c>
      <c r="D63" s="1" t="str">
        <f t="shared" si="10"/>
        <v>21:0113</v>
      </c>
      <c r="E63" t="s">
        <v>713</v>
      </c>
      <c r="F63" t="s">
        <v>714</v>
      </c>
      <c r="H63">
        <v>63.056727199999997</v>
      </c>
      <c r="I63">
        <v>-95.5831953</v>
      </c>
      <c r="J63" s="1" t="str">
        <f t="shared" si="11"/>
        <v>NGR lake sediment grab sample</v>
      </c>
      <c r="K63" s="1" t="str">
        <f t="shared" si="12"/>
        <v>&lt;177 micron (NGR)</v>
      </c>
      <c r="L63">
        <v>4</v>
      </c>
      <c r="M63" t="s">
        <v>86</v>
      </c>
      <c r="N63">
        <v>62</v>
      </c>
      <c r="O63" t="s">
        <v>104</v>
      </c>
      <c r="P63" t="s">
        <v>54</v>
      </c>
      <c r="Q63" t="s">
        <v>337</v>
      </c>
      <c r="R63" t="s">
        <v>104</v>
      </c>
      <c r="S63" t="s">
        <v>57</v>
      </c>
      <c r="T63" t="s">
        <v>315</v>
      </c>
      <c r="U63" t="s">
        <v>134</v>
      </c>
      <c r="V63" t="s">
        <v>380</v>
      </c>
      <c r="W63" t="s">
        <v>363</v>
      </c>
      <c r="X63" t="s">
        <v>62</v>
      </c>
      <c r="Y63" t="s">
        <v>201</v>
      </c>
      <c r="Z63" t="s">
        <v>127</v>
      </c>
      <c r="AA63" t="s">
        <v>64</v>
      </c>
      <c r="AB63" t="s">
        <v>175</v>
      </c>
      <c r="AC63" t="s">
        <v>173</v>
      </c>
      <c r="AD63" t="s">
        <v>67</v>
      </c>
      <c r="AE63" t="s">
        <v>74</v>
      </c>
      <c r="AF63" t="s">
        <v>436</v>
      </c>
      <c r="AG63" t="s">
        <v>438</v>
      </c>
      <c r="AH63" t="s">
        <v>70</v>
      </c>
      <c r="AI63" t="s">
        <v>123</v>
      </c>
      <c r="AJ63" t="s">
        <v>413</v>
      </c>
      <c r="AK63" t="s">
        <v>73</v>
      </c>
      <c r="AL63" t="s">
        <v>157</v>
      </c>
      <c r="AM63" t="s">
        <v>177</v>
      </c>
      <c r="AN63" t="s">
        <v>76</v>
      </c>
      <c r="AO63" t="s">
        <v>116</v>
      </c>
      <c r="AP63" t="s">
        <v>158</v>
      </c>
      <c r="AQ63" t="s">
        <v>233</v>
      </c>
      <c r="AR63" t="s">
        <v>62</v>
      </c>
      <c r="AS63" t="s">
        <v>54</v>
      </c>
      <c r="AT63" t="s">
        <v>73</v>
      </c>
      <c r="AU63" t="s">
        <v>107</v>
      </c>
      <c r="AV63" t="s">
        <v>715</v>
      </c>
    </row>
    <row r="64" spans="1:48" hidden="1" x14ac:dyDescent="0.3">
      <c r="A64" t="s">
        <v>716</v>
      </c>
      <c r="B64" t="s">
        <v>717</v>
      </c>
      <c r="C64" s="1" t="str">
        <f t="shared" si="0"/>
        <v>21:0973</v>
      </c>
      <c r="D64" s="1" t="str">
        <f t="shared" si="10"/>
        <v>21:0113</v>
      </c>
      <c r="E64" t="s">
        <v>718</v>
      </c>
      <c r="F64" t="s">
        <v>719</v>
      </c>
      <c r="H64">
        <v>63.059948800000001</v>
      </c>
      <c r="I64">
        <v>-95.660899900000004</v>
      </c>
      <c r="J64" s="1" t="str">
        <f t="shared" si="11"/>
        <v>NGR lake sediment grab sample</v>
      </c>
      <c r="K64" s="1" t="str">
        <f t="shared" si="12"/>
        <v>&lt;177 micron (NGR)</v>
      </c>
      <c r="L64">
        <v>4</v>
      </c>
      <c r="M64" t="s">
        <v>149</v>
      </c>
      <c r="N64">
        <v>63</v>
      </c>
      <c r="O64" t="s">
        <v>150</v>
      </c>
      <c r="P64" t="s">
        <v>54</v>
      </c>
      <c r="Q64" t="s">
        <v>247</v>
      </c>
      <c r="R64" t="s">
        <v>281</v>
      </c>
      <c r="S64" t="s">
        <v>57</v>
      </c>
      <c r="T64" t="s">
        <v>248</v>
      </c>
      <c r="U64" t="s">
        <v>116</v>
      </c>
      <c r="V64" t="s">
        <v>153</v>
      </c>
      <c r="W64" t="s">
        <v>193</v>
      </c>
      <c r="X64" t="s">
        <v>62</v>
      </c>
      <c r="Y64" t="s">
        <v>233</v>
      </c>
      <c r="Z64" t="s">
        <v>96</v>
      </c>
      <c r="AA64" t="s">
        <v>64</v>
      </c>
      <c r="AB64" t="s">
        <v>175</v>
      </c>
      <c r="AC64" t="s">
        <v>70</v>
      </c>
      <c r="AD64" t="s">
        <v>67</v>
      </c>
      <c r="AE64" t="s">
        <v>154</v>
      </c>
      <c r="AF64" t="s">
        <v>99</v>
      </c>
      <c r="AG64" t="s">
        <v>454</v>
      </c>
      <c r="AH64" t="s">
        <v>70</v>
      </c>
      <c r="AI64" t="s">
        <v>382</v>
      </c>
      <c r="AJ64" t="s">
        <v>102</v>
      </c>
      <c r="AK64" t="s">
        <v>73</v>
      </c>
      <c r="AL64" t="s">
        <v>125</v>
      </c>
      <c r="AM64" t="s">
        <v>224</v>
      </c>
      <c r="AN64" t="s">
        <v>76</v>
      </c>
      <c r="AO64" t="s">
        <v>121</v>
      </c>
      <c r="AP64" t="s">
        <v>283</v>
      </c>
      <c r="AQ64" t="s">
        <v>263</v>
      </c>
      <c r="AR64" t="s">
        <v>74</v>
      </c>
      <c r="AS64" t="s">
        <v>54</v>
      </c>
      <c r="AT64" t="s">
        <v>91</v>
      </c>
      <c r="AU64" t="s">
        <v>107</v>
      </c>
      <c r="AV64" t="s">
        <v>720</v>
      </c>
    </row>
    <row r="65" spans="1:48" hidden="1" x14ac:dyDescent="0.3">
      <c r="A65" t="s">
        <v>721</v>
      </c>
      <c r="B65" t="s">
        <v>722</v>
      </c>
      <c r="C65" s="1" t="str">
        <f t="shared" si="0"/>
        <v>21:0973</v>
      </c>
      <c r="D65" s="1" t="str">
        <f t="shared" si="10"/>
        <v>21:0113</v>
      </c>
      <c r="E65" t="s">
        <v>723</v>
      </c>
      <c r="F65" t="s">
        <v>724</v>
      </c>
      <c r="H65">
        <v>63.061925500000001</v>
      </c>
      <c r="I65">
        <v>-95.737616799999998</v>
      </c>
      <c r="J65" s="1" t="str">
        <f t="shared" si="11"/>
        <v>NGR lake sediment grab sample</v>
      </c>
      <c r="K65" s="1" t="str">
        <f t="shared" si="12"/>
        <v>&lt;177 micron (NGR)</v>
      </c>
      <c r="L65">
        <v>4</v>
      </c>
      <c r="M65" t="s">
        <v>165</v>
      </c>
      <c r="N65">
        <v>64</v>
      </c>
      <c r="O65" t="s">
        <v>336</v>
      </c>
      <c r="P65" t="s">
        <v>54</v>
      </c>
      <c r="Q65" t="s">
        <v>166</v>
      </c>
      <c r="R65" t="s">
        <v>168</v>
      </c>
      <c r="S65" t="s">
        <v>57</v>
      </c>
      <c r="T65" t="s">
        <v>91</v>
      </c>
      <c r="U65" t="s">
        <v>88</v>
      </c>
      <c r="V65" t="s">
        <v>326</v>
      </c>
      <c r="W65" t="s">
        <v>127</v>
      </c>
      <c r="X65" t="s">
        <v>62</v>
      </c>
      <c r="Y65" t="s">
        <v>137</v>
      </c>
      <c r="Z65" t="s">
        <v>138</v>
      </c>
      <c r="AA65" t="s">
        <v>64</v>
      </c>
      <c r="AB65" t="s">
        <v>725</v>
      </c>
      <c r="AC65" t="s">
        <v>173</v>
      </c>
      <c r="AD65" t="s">
        <v>67</v>
      </c>
      <c r="AE65" t="s">
        <v>74</v>
      </c>
      <c r="AF65" t="s">
        <v>141</v>
      </c>
      <c r="AG65" t="s">
        <v>58</v>
      </c>
      <c r="AH65" t="s">
        <v>70</v>
      </c>
      <c r="AI65" t="s">
        <v>101</v>
      </c>
      <c r="AJ65" t="s">
        <v>59</v>
      </c>
      <c r="AK65" t="s">
        <v>73</v>
      </c>
      <c r="AL65" t="s">
        <v>157</v>
      </c>
      <c r="AM65" t="s">
        <v>224</v>
      </c>
      <c r="AN65" t="s">
        <v>76</v>
      </c>
      <c r="AO65" t="s">
        <v>290</v>
      </c>
      <c r="AP65" t="s">
        <v>482</v>
      </c>
      <c r="AQ65" t="s">
        <v>211</v>
      </c>
      <c r="AR65" t="s">
        <v>62</v>
      </c>
      <c r="AS65" t="s">
        <v>54</v>
      </c>
      <c r="AT65" t="s">
        <v>73</v>
      </c>
      <c r="AU65" t="s">
        <v>107</v>
      </c>
      <c r="AV65" t="s">
        <v>726</v>
      </c>
    </row>
    <row r="66" spans="1:48" hidden="1" x14ac:dyDescent="0.3">
      <c r="A66" t="s">
        <v>727</v>
      </c>
      <c r="B66" t="s">
        <v>728</v>
      </c>
      <c r="C66" s="1" t="str">
        <f t="shared" ref="C66:C129" si="13">HYPERLINK("https://geochem.nrcan.gc.ca/cdogs/content/bdl/bdl210973_e.htm", "21:0973")</f>
        <v>21:0973</v>
      </c>
      <c r="D66" s="1" t="str">
        <f t="shared" si="10"/>
        <v>21:0113</v>
      </c>
      <c r="E66" t="s">
        <v>729</v>
      </c>
      <c r="F66" t="s">
        <v>730</v>
      </c>
      <c r="H66">
        <v>63.079889799999997</v>
      </c>
      <c r="I66">
        <v>-95.736591899999993</v>
      </c>
      <c r="J66" s="1" t="str">
        <f t="shared" si="11"/>
        <v>NGR lake sediment grab sample</v>
      </c>
      <c r="K66" s="1" t="str">
        <f t="shared" si="12"/>
        <v>&lt;177 micron (NGR)</v>
      </c>
      <c r="L66">
        <v>4</v>
      </c>
      <c r="M66" t="s">
        <v>113</v>
      </c>
      <c r="N66">
        <v>65</v>
      </c>
      <c r="O66" t="s">
        <v>306</v>
      </c>
      <c r="P66" t="s">
        <v>54</v>
      </c>
      <c r="Q66" t="s">
        <v>731</v>
      </c>
      <c r="R66" t="s">
        <v>102</v>
      </c>
      <c r="S66" t="s">
        <v>57</v>
      </c>
      <c r="T66" t="s">
        <v>315</v>
      </c>
      <c r="U66" t="s">
        <v>92</v>
      </c>
      <c r="V66" t="s">
        <v>725</v>
      </c>
      <c r="W66" t="s">
        <v>127</v>
      </c>
      <c r="X66" t="s">
        <v>74</v>
      </c>
      <c r="Y66" t="s">
        <v>355</v>
      </c>
      <c r="Z66" t="s">
        <v>138</v>
      </c>
      <c r="AA66" t="s">
        <v>64</v>
      </c>
      <c r="AB66" t="s">
        <v>316</v>
      </c>
      <c r="AC66" t="s">
        <v>70</v>
      </c>
      <c r="AD66" t="s">
        <v>67</v>
      </c>
      <c r="AE66" t="s">
        <v>68</v>
      </c>
      <c r="AF66" t="s">
        <v>317</v>
      </c>
      <c r="AG66" t="s">
        <v>58</v>
      </c>
      <c r="AH66" t="s">
        <v>70</v>
      </c>
      <c r="AI66" t="s">
        <v>348</v>
      </c>
      <c r="AJ66" t="s">
        <v>429</v>
      </c>
      <c r="AK66" t="s">
        <v>73</v>
      </c>
      <c r="AL66" t="s">
        <v>74</v>
      </c>
      <c r="AM66" t="s">
        <v>75</v>
      </c>
      <c r="AN66" t="s">
        <v>76</v>
      </c>
      <c r="AO66" t="s">
        <v>134</v>
      </c>
      <c r="AP66" t="s">
        <v>295</v>
      </c>
      <c r="AQ66" t="s">
        <v>61</v>
      </c>
      <c r="AR66" t="s">
        <v>62</v>
      </c>
      <c r="AS66" t="s">
        <v>54</v>
      </c>
      <c r="AT66" t="s">
        <v>73</v>
      </c>
      <c r="AU66" t="s">
        <v>107</v>
      </c>
      <c r="AV66" t="s">
        <v>732</v>
      </c>
    </row>
    <row r="67" spans="1:48" hidden="1" x14ac:dyDescent="0.3">
      <c r="A67" t="s">
        <v>733</v>
      </c>
      <c r="B67" t="s">
        <v>734</v>
      </c>
      <c r="C67" s="1" t="str">
        <f t="shared" si="13"/>
        <v>21:0973</v>
      </c>
      <c r="D67" s="1" t="str">
        <f t="shared" si="10"/>
        <v>21:0113</v>
      </c>
      <c r="E67" t="s">
        <v>729</v>
      </c>
      <c r="F67" t="s">
        <v>735</v>
      </c>
      <c r="H67">
        <v>63.079889799999997</v>
      </c>
      <c r="I67">
        <v>-95.736591899999993</v>
      </c>
      <c r="J67" s="1" t="str">
        <f t="shared" si="11"/>
        <v>NGR lake sediment grab sample</v>
      </c>
      <c r="K67" s="1" t="str">
        <f t="shared" si="12"/>
        <v>&lt;177 micron (NGR)</v>
      </c>
      <c r="L67">
        <v>4</v>
      </c>
      <c r="M67" t="s">
        <v>132</v>
      </c>
      <c r="N67">
        <v>66</v>
      </c>
      <c r="O67" t="s">
        <v>59</v>
      </c>
      <c r="P67" t="s">
        <v>54</v>
      </c>
      <c r="Q67" t="s">
        <v>736</v>
      </c>
      <c r="R67" t="s">
        <v>208</v>
      </c>
      <c r="S67" t="s">
        <v>57</v>
      </c>
      <c r="T67" t="s">
        <v>315</v>
      </c>
      <c r="U67" t="s">
        <v>168</v>
      </c>
      <c r="V67" t="s">
        <v>97</v>
      </c>
      <c r="W67" t="s">
        <v>226</v>
      </c>
      <c r="X67" t="s">
        <v>62</v>
      </c>
      <c r="Y67" t="s">
        <v>211</v>
      </c>
      <c r="Z67" t="s">
        <v>138</v>
      </c>
      <c r="AA67" t="s">
        <v>64</v>
      </c>
      <c r="AB67" t="s">
        <v>316</v>
      </c>
      <c r="AC67" t="s">
        <v>66</v>
      </c>
      <c r="AD67" t="s">
        <v>67</v>
      </c>
      <c r="AE67" t="s">
        <v>68</v>
      </c>
      <c r="AF67" t="s">
        <v>282</v>
      </c>
      <c r="AG67" t="s">
        <v>152</v>
      </c>
      <c r="AH67" t="s">
        <v>70</v>
      </c>
      <c r="AI67" t="s">
        <v>123</v>
      </c>
      <c r="AJ67" t="s">
        <v>382</v>
      </c>
      <c r="AK67" t="s">
        <v>73</v>
      </c>
      <c r="AL67" t="s">
        <v>157</v>
      </c>
      <c r="AM67" t="s">
        <v>75</v>
      </c>
      <c r="AN67" t="s">
        <v>76</v>
      </c>
      <c r="AO67" t="s">
        <v>116</v>
      </c>
      <c r="AP67" t="s">
        <v>295</v>
      </c>
      <c r="AQ67" t="s">
        <v>363</v>
      </c>
      <c r="AR67" t="s">
        <v>62</v>
      </c>
      <c r="AS67" t="s">
        <v>54</v>
      </c>
      <c r="AT67" t="s">
        <v>73</v>
      </c>
      <c r="AU67" t="s">
        <v>107</v>
      </c>
      <c r="AV67" t="s">
        <v>737</v>
      </c>
    </row>
    <row r="68" spans="1:48" hidden="1" x14ac:dyDescent="0.3">
      <c r="A68" t="s">
        <v>738</v>
      </c>
      <c r="B68" t="s">
        <v>739</v>
      </c>
      <c r="C68" s="1" t="str">
        <f t="shared" si="13"/>
        <v>21:0973</v>
      </c>
      <c r="D68" s="1" t="str">
        <f t="shared" si="10"/>
        <v>21:0113</v>
      </c>
      <c r="E68" t="s">
        <v>740</v>
      </c>
      <c r="F68" t="s">
        <v>741</v>
      </c>
      <c r="H68">
        <v>63.086190899999998</v>
      </c>
      <c r="I68">
        <v>-95.597519000000005</v>
      </c>
      <c r="J68" s="1" t="str">
        <f t="shared" si="11"/>
        <v>NGR lake sediment grab sample</v>
      </c>
      <c r="K68" s="1" t="str">
        <f t="shared" si="12"/>
        <v>&lt;177 micron (NGR)</v>
      </c>
      <c r="L68">
        <v>4</v>
      </c>
      <c r="M68" t="s">
        <v>185</v>
      </c>
      <c r="N68">
        <v>67</v>
      </c>
      <c r="O68" t="s">
        <v>203</v>
      </c>
      <c r="P68" t="s">
        <v>54</v>
      </c>
      <c r="Q68" t="s">
        <v>261</v>
      </c>
      <c r="R68" t="s">
        <v>77</v>
      </c>
      <c r="S68" t="s">
        <v>57</v>
      </c>
      <c r="T68" t="s">
        <v>262</v>
      </c>
      <c r="U68" t="s">
        <v>104</v>
      </c>
      <c r="V68" t="s">
        <v>449</v>
      </c>
      <c r="W68" t="s">
        <v>87</v>
      </c>
      <c r="X68" t="s">
        <v>74</v>
      </c>
      <c r="Y68" t="s">
        <v>363</v>
      </c>
      <c r="Z68" t="s">
        <v>138</v>
      </c>
      <c r="AA68" t="s">
        <v>64</v>
      </c>
      <c r="AB68" t="s">
        <v>122</v>
      </c>
      <c r="AC68" t="s">
        <v>66</v>
      </c>
      <c r="AD68" t="s">
        <v>67</v>
      </c>
      <c r="AE68" t="s">
        <v>68</v>
      </c>
      <c r="AF68" t="s">
        <v>478</v>
      </c>
      <c r="AG68" t="s">
        <v>91</v>
      </c>
      <c r="AH68" t="s">
        <v>70</v>
      </c>
      <c r="AI68" t="s">
        <v>413</v>
      </c>
      <c r="AJ68" t="s">
        <v>208</v>
      </c>
      <c r="AK68" t="s">
        <v>73</v>
      </c>
      <c r="AL68" t="s">
        <v>157</v>
      </c>
      <c r="AM68" t="s">
        <v>75</v>
      </c>
      <c r="AN68" t="s">
        <v>76</v>
      </c>
      <c r="AO68" t="s">
        <v>90</v>
      </c>
      <c r="AP68" t="s">
        <v>482</v>
      </c>
      <c r="AQ68" t="s">
        <v>305</v>
      </c>
      <c r="AR68" t="s">
        <v>74</v>
      </c>
      <c r="AS68" t="s">
        <v>54</v>
      </c>
      <c r="AT68" t="s">
        <v>73</v>
      </c>
      <c r="AU68" t="s">
        <v>107</v>
      </c>
      <c r="AV68" t="s">
        <v>742</v>
      </c>
    </row>
    <row r="69" spans="1:48" hidden="1" x14ac:dyDescent="0.3">
      <c r="A69" t="s">
        <v>743</v>
      </c>
      <c r="B69" t="s">
        <v>744</v>
      </c>
      <c r="C69" s="1" t="str">
        <f t="shared" si="13"/>
        <v>21:0973</v>
      </c>
      <c r="D69" s="1" t="str">
        <f t="shared" si="10"/>
        <v>21:0113</v>
      </c>
      <c r="E69" t="s">
        <v>745</v>
      </c>
      <c r="F69" t="s">
        <v>746</v>
      </c>
      <c r="H69">
        <v>63.0845105</v>
      </c>
      <c r="I69">
        <v>-95.540133900000001</v>
      </c>
      <c r="J69" s="1" t="str">
        <f t="shared" si="11"/>
        <v>NGR lake sediment grab sample</v>
      </c>
      <c r="K69" s="1" t="str">
        <f t="shared" si="12"/>
        <v>&lt;177 micron (NGR)</v>
      </c>
      <c r="L69">
        <v>4</v>
      </c>
      <c r="M69" t="s">
        <v>200</v>
      </c>
      <c r="N69">
        <v>68</v>
      </c>
      <c r="O69" t="s">
        <v>340</v>
      </c>
      <c r="P69" t="s">
        <v>54</v>
      </c>
      <c r="Q69" t="s">
        <v>747</v>
      </c>
      <c r="R69" t="s">
        <v>436</v>
      </c>
      <c r="S69" t="s">
        <v>57</v>
      </c>
      <c r="T69" t="s">
        <v>437</v>
      </c>
      <c r="U69" t="s">
        <v>168</v>
      </c>
      <c r="V69" t="s">
        <v>204</v>
      </c>
      <c r="W69" t="s">
        <v>388</v>
      </c>
      <c r="X69" t="s">
        <v>62</v>
      </c>
      <c r="Y69" t="s">
        <v>355</v>
      </c>
      <c r="Z69" t="s">
        <v>96</v>
      </c>
      <c r="AA69" t="s">
        <v>64</v>
      </c>
      <c r="AB69" t="s">
        <v>279</v>
      </c>
      <c r="AC69" t="s">
        <v>70</v>
      </c>
      <c r="AD69" t="s">
        <v>67</v>
      </c>
      <c r="AE69" t="s">
        <v>68</v>
      </c>
      <c r="AF69" t="s">
        <v>69</v>
      </c>
      <c r="AG69" t="s">
        <v>152</v>
      </c>
      <c r="AH69" t="s">
        <v>70</v>
      </c>
      <c r="AI69" t="s">
        <v>280</v>
      </c>
      <c r="AJ69" t="s">
        <v>168</v>
      </c>
      <c r="AK69" t="s">
        <v>73</v>
      </c>
      <c r="AL69" t="s">
        <v>68</v>
      </c>
      <c r="AM69" t="s">
        <v>75</v>
      </c>
      <c r="AN69" t="s">
        <v>76</v>
      </c>
      <c r="AO69" t="s">
        <v>654</v>
      </c>
      <c r="AP69" t="s">
        <v>295</v>
      </c>
      <c r="AQ69" t="s">
        <v>124</v>
      </c>
      <c r="AR69" t="s">
        <v>74</v>
      </c>
      <c r="AS69" t="s">
        <v>54</v>
      </c>
      <c r="AT69" t="s">
        <v>248</v>
      </c>
      <c r="AU69" t="s">
        <v>107</v>
      </c>
      <c r="AV69" t="s">
        <v>748</v>
      </c>
    </row>
    <row r="70" spans="1:48" hidden="1" x14ac:dyDescent="0.3">
      <c r="A70" t="s">
        <v>749</v>
      </c>
      <c r="B70" t="s">
        <v>750</v>
      </c>
      <c r="C70" s="1" t="str">
        <f t="shared" si="13"/>
        <v>21:0973</v>
      </c>
      <c r="D70" s="1" t="str">
        <f t="shared" si="10"/>
        <v>21:0113</v>
      </c>
      <c r="E70" t="s">
        <v>751</v>
      </c>
      <c r="F70" t="s">
        <v>752</v>
      </c>
      <c r="H70">
        <v>63.091123099999997</v>
      </c>
      <c r="I70">
        <v>-95.402500799999999</v>
      </c>
      <c r="J70" s="1" t="str">
        <f t="shared" si="11"/>
        <v>NGR lake sediment grab sample</v>
      </c>
      <c r="K70" s="1" t="str">
        <f t="shared" si="12"/>
        <v>&lt;177 micron (NGR)</v>
      </c>
      <c r="L70">
        <v>4</v>
      </c>
      <c r="M70" t="s">
        <v>217</v>
      </c>
      <c r="N70">
        <v>69</v>
      </c>
      <c r="O70" t="s">
        <v>709</v>
      </c>
      <c r="P70" t="s">
        <v>54</v>
      </c>
      <c r="Q70" t="s">
        <v>325</v>
      </c>
      <c r="R70" t="s">
        <v>121</v>
      </c>
      <c r="S70" t="s">
        <v>57</v>
      </c>
      <c r="T70" t="s">
        <v>91</v>
      </c>
      <c r="U70" t="s">
        <v>168</v>
      </c>
      <c r="V70" t="s">
        <v>365</v>
      </c>
      <c r="W70" t="s">
        <v>220</v>
      </c>
      <c r="X70" t="s">
        <v>74</v>
      </c>
      <c r="Y70" t="s">
        <v>63</v>
      </c>
      <c r="Z70" t="s">
        <v>59</v>
      </c>
      <c r="AA70" t="s">
        <v>64</v>
      </c>
      <c r="AB70" t="s">
        <v>153</v>
      </c>
      <c r="AC70" t="s">
        <v>66</v>
      </c>
      <c r="AD70" t="s">
        <v>170</v>
      </c>
      <c r="AE70" t="s">
        <v>238</v>
      </c>
      <c r="AF70" t="s">
        <v>90</v>
      </c>
      <c r="AG70" t="s">
        <v>293</v>
      </c>
      <c r="AH70" t="s">
        <v>70</v>
      </c>
      <c r="AI70" t="s">
        <v>101</v>
      </c>
      <c r="AJ70" t="s">
        <v>71</v>
      </c>
      <c r="AK70" t="s">
        <v>73</v>
      </c>
      <c r="AL70" t="s">
        <v>157</v>
      </c>
      <c r="AM70" t="s">
        <v>103</v>
      </c>
      <c r="AN70" t="s">
        <v>76</v>
      </c>
      <c r="AO70" t="s">
        <v>77</v>
      </c>
      <c r="AP70" t="s">
        <v>295</v>
      </c>
      <c r="AQ70" t="s">
        <v>101</v>
      </c>
      <c r="AR70" t="s">
        <v>67</v>
      </c>
      <c r="AS70" t="s">
        <v>54</v>
      </c>
      <c r="AT70" t="s">
        <v>73</v>
      </c>
      <c r="AU70" t="s">
        <v>107</v>
      </c>
      <c r="AV70" t="s">
        <v>753</v>
      </c>
    </row>
    <row r="71" spans="1:48" hidden="1" x14ac:dyDescent="0.3">
      <c r="A71" t="s">
        <v>754</v>
      </c>
      <c r="B71" t="s">
        <v>755</v>
      </c>
      <c r="C71" s="1" t="str">
        <f t="shared" si="13"/>
        <v>21:0973</v>
      </c>
      <c r="D71" s="1" t="str">
        <f t="shared" si="10"/>
        <v>21:0113</v>
      </c>
      <c r="E71" t="s">
        <v>756</v>
      </c>
      <c r="F71" t="s">
        <v>757</v>
      </c>
      <c r="H71">
        <v>63.066840300000003</v>
      </c>
      <c r="I71">
        <v>-95.174851700000005</v>
      </c>
      <c r="J71" s="1" t="str">
        <f t="shared" si="11"/>
        <v>NGR lake sediment grab sample</v>
      </c>
      <c r="K71" s="1" t="str">
        <f t="shared" si="12"/>
        <v>&lt;177 micron (NGR)</v>
      </c>
      <c r="L71">
        <v>4</v>
      </c>
      <c r="M71" t="s">
        <v>246</v>
      </c>
      <c r="N71">
        <v>70</v>
      </c>
      <c r="O71" t="s">
        <v>276</v>
      </c>
      <c r="P71" t="s">
        <v>54</v>
      </c>
      <c r="Q71" t="s">
        <v>218</v>
      </c>
      <c r="R71" t="s">
        <v>251</v>
      </c>
      <c r="S71" t="s">
        <v>57</v>
      </c>
      <c r="T71" t="s">
        <v>643</v>
      </c>
      <c r="U71" t="s">
        <v>88</v>
      </c>
      <c r="V71" t="s">
        <v>427</v>
      </c>
      <c r="W71" t="s">
        <v>170</v>
      </c>
      <c r="X71" t="s">
        <v>62</v>
      </c>
      <c r="Y71" t="s">
        <v>302</v>
      </c>
      <c r="Z71" t="s">
        <v>96</v>
      </c>
      <c r="AA71" t="s">
        <v>64</v>
      </c>
      <c r="AB71" t="s">
        <v>437</v>
      </c>
      <c r="AC71" t="s">
        <v>70</v>
      </c>
      <c r="AD71" t="s">
        <v>758</v>
      </c>
      <c r="AE71" t="s">
        <v>68</v>
      </c>
      <c r="AF71" t="s">
        <v>691</v>
      </c>
      <c r="AG71" t="s">
        <v>404</v>
      </c>
      <c r="AH71" t="s">
        <v>472</v>
      </c>
      <c r="AI71" t="s">
        <v>123</v>
      </c>
      <c r="AJ71" t="s">
        <v>759</v>
      </c>
      <c r="AK71" t="s">
        <v>73</v>
      </c>
      <c r="AL71" t="s">
        <v>177</v>
      </c>
      <c r="AM71" t="s">
        <v>74</v>
      </c>
      <c r="AN71" t="s">
        <v>76</v>
      </c>
      <c r="AO71" t="s">
        <v>760</v>
      </c>
      <c r="AP71" t="s">
        <v>210</v>
      </c>
      <c r="AQ71" t="s">
        <v>761</v>
      </c>
      <c r="AR71" t="s">
        <v>62</v>
      </c>
      <c r="AS71" t="s">
        <v>54</v>
      </c>
      <c r="AT71" t="s">
        <v>73</v>
      </c>
      <c r="AU71" t="s">
        <v>107</v>
      </c>
      <c r="AV71" t="s">
        <v>762</v>
      </c>
    </row>
    <row r="72" spans="1:48" hidden="1" x14ac:dyDescent="0.3">
      <c r="A72" t="s">
        <v>763</v>
      </c>
      <c r="B72" t="s">
        <v>764</v>
      </c>
      <c r="C72" s="1" t="str">
        <f t="shared" si="13"/>
        <v>21:0973</v>
      </c>
      <c r="D72" s="1" t="str">
        <f t="shared" si="10"/>
        <v>21:0113</v>
      </c>
      <c r="E72" t="s">
        <v>765</v>
      </c>
      <c r="F72" t="s">
        <v>766</v>
      </c>
      <c r="H72">
        <v>63.059019499999998</v>
      </c>
      <c r="I72">
        <v>-95.095699999999994</v>
      </c>
      <c r="J72" s="1" t="str">
        <f t="shared" si="11"/>
        <v>NGR lake sediment grab sample</v>
      </c>
      <c r="K72" s="1" t="str">
        <f t="shared" si="12"/>
        <v>&lt;177 micron (NGR)</v>
      </c>
      <c r="L72">
        <v>4</v>
      </c>
      <c r="M72" t="s">
        <v>260</v>
      </c>
      <c r="N72">
        <v>71</v>
      </c>
      <c r="O72" t="s">
        <v>363</v>
      </c>
      <c r="P72" t="s">
        <v>54</v>
      </c>
      <c r="Q72" t="s">
        <v>676</v>
      </c>
      <c r="R72" t="s">
        <v>151</v>
      </c>
      <c r="S72" t="s">
        <v>57</v>
      </c>
      <c r="T72" t="s">
        <v>539</v>
      </c>
      <c r="U72" t="s">
        <v>203</v>
      </c>
      <c r="V72" t="s">
        <v>152</v>
      </c>
      <c r="W72" t="s">
        <v>240</v>
      </c>
      <c r="X72" t="s">
        <v>127</v>
      </c>
      <c r="Y72" t="s">
        <v>63</v>
      </c>
      <c r="Z72" t="s">
        <v>96</v>
      </c>
      <c r="AA72" t="s">
        <v>64</v>
      </c>
      <c r="AB72" t="s">
        <v>667</v>
      </c>
      <c r="AC72" t="s">
        <v>177</v>
      </c>
      <c r="AD72" t="s">
        <v>138</v>
      </c>
      <c r="AE72" t="s">
        <v>68</v>
      </c>
      <c r="AF72" t="s">
        <v>119</v>
      </c>
      <c r="AG72" t="s">
        <v>152</v>
      </c>
      <c r="AH72" t="s">
        <v>173</v>
      </c>
      <c r="AI72" t="s">
        <v>168</v>
      </c>
      <c r="AJ72" t="s">
        <v>767</v>
      </c>
      <c r="AK72" t="s">
        <v>73</v>
      </c>
      <c r="AL72" t="s">
        <v>157</v>
      </c>
      <c r="AM72" t="s">
        <v>421</v>
      </c>
      <c r="AN72" t="s">
        <v>76</v>
      </c>
      <c r="AO72" t="s">
        <v>768</v>
      </c>
      <c r="AP72" t="s">
        <v>179</v>
      </c>
      <c r="AQ72" t="s">
        <v>769</v>
      </c>
      <c r="AR72" t="s">
        <v>74</v>
      </c>
      <c r="AS72" t="s">
        <v>54</v>
      </c>
      <c r="AT72" t="s">
        <v>152</v>
      </c>
      <c r="AU72" t="s">
        <v>107</v>
      </c>
      <c r="AV72" t="s">
        <v>770</v>
      </c>
    </row>
    <row r="73" spans="1:48" hidden="1" x14ac:dyDescent="0.3">
      <c r="A73" t="s">
        <v>771</v>
      </c>
      <c r="B73" t="s">
        <v>772</v>
      </c>
      <c r="C73" s="1" t="str">
        <f t="shared" si="13"/>
        <v>21:0973</v>
      </c>
      <c r="D73" s="1" t="str">
        <f t="shared" si="10"/>
        <v>21:0113</v>
      </c>
      <c r="E73" t="s">
        <v>773</v>
      </c>
      <c r="F73" t="s">
        <v>774</v>
      </c>
      <c r="H73">
        <v>63.061837300000001</v>
      </c>
      <c r="I73">
        <v>-94.934997699999997</v>
      </c>
      <c r="J73" s="1" t="str">
        <f t="shared" si="11"/>
        <v>NGR lake sediment grab sample</v>
      </c>
      <c r="K73" s="1" t="str">
        <f t="shared" si="12"/>
        <v>&lt;177 micron (NGR)</v>
      </c>
      <c r="L73">
        <v>4</v>
      </c>
      <c r="M73" t="s">
        <v>273</v>
      </c>
      <c r="N73">
        <v>72</v>
      </c>
      <c r="O73" t="s">
        <v>170</v>
      </c>
      <c r="P73" t="s">
        <v>54</v>
      </c>
      <c r="Q73" t="s">
        <v>775</v>
      </c>
      <c r="R73" t="s">
        <v>776</v>
      </c>
      <c r="S73" t="s">
        <v>57</v>
      </c>
      <c r="T73" t="s">
        <v>777</v>
      </c>
      <c r="U73" t="s">
        <v>168</v>
      </c>
      <c r="V73" t="s">
        <v>248</v>
      </c>
      <c r="W73" t="s">
        <v>61</v>
      </c>
      <c r="X73" t="s">
        <v>170</v>
      </c>
      <c r="Y73" t="s">
        <v>95</v>
      </c>
      <c r="Z73" t="s">
        <v>127</v>
      </c>
      <c r="AA73" t="s">
        <v>64</v>
      </c>
      <c r="AB73" t="s">
        <v>778</v>
      </c>
      <c r="AC73" t="s">
        <v>206</v>
      </c>
      <c r="AD73" t="s">
        <v>121</v>
      </c>
      <c r="AE73" t="s">
        <v>779</v>
      </c>
      <c r="AF73" t="s">
        <v>76</v>
      </c>
      <c r="AG73" t="s">
        <v>142</v>
      </c>
      <c r="AH73" t="s">
        <v>780</v>
      </c>
      <c r="AI73" t="s">
        <v>88</v>
      </c>
      <c r="AJ73" t="s">
        <v>264</v>
      </c>
      <c r="AK73" t="s">
        <v>73</v>
      </c>
      <c r="AL73" t="s">
        <v>103</v>
      </c>
      <c r="AM73" t="s">
        <v>171</v>
      </c>
      <c r="AN73" t="s">
        <v>781</v>
      </c>
      <c r="AO73" t="s">
        <v>782</v>
      </c>
      <c r="AP73" t="s">
        <v>566</v>
      </c>
      <c r="AQ73" t="s">
        <v>783</v>
      </c>
      <c r="AR73" t="s">
        <v>74</v>
      </c>
      <c r="AS73" t="s">
        <v>54</v>
      </c>
      <c r="AT73" t="s">
        <v>73</v>
      </c>
      <c r="AU73" t="s">
        <v>107</v>
      </c>
      <c r="AV73" t="s">
        <v>784</v>
      </c>
    </row>
    <row r="74" spans="1:48" hidden="1" x14ac:dyDescent="0.3">
      <c r="A74" t="s">
        <v>785</v>
      </c>
      <c r="B74" t="s">
        <v>786</v>
      </c>
      <c r="C74" s="1" t="str">
        <f t="shared" si="13"/>
        <v>21:0973</v>
      </c>
      <c r="D74" s="1" t="str">
        <f t="shared" si="10"/>
        <v>21:0113</v>
      </c>
      <c r="E74" t="s">
        <v>787</v>
      </c>
      <c r="F74" t="s">
        <v>788</v>
      </c>
      <c r="H74">
        <v>63.092885099999997</v>
      </c>
      <c r="I74">
        <v>-94.965531299999995</v>
      </c>
      <c r="J74" s="1" t="str">
        <f t="shared" si="11"/>
        <v>NGR lake sediment grab sample</v>
      </c>
      <c r="K74" s="1" t="str">
        <f t="shared" si="12"/>
        <v>&lt;177 micron (NGR)</v>
      </c>
      <c r="L74">
        <v>4</v>
      </c>
      <c r="M74" t="s">
        <v>289</v>
      </c>
      <c r="N74">
        <v>73</v>
      </c>
      <c r="O74" t="s">
        <v>789</v>
      </c>
      <c r="P74" t="s">
        <v>789</v>
      </c>
      <c r="Q74" t="s">
        <v>789</v>
      </c>
      <c r="R74" t="s">
        <v>789</v>
      </c>
      <c r="S74" t="s">
        <v>789</v>
      </c>
      <c r="T74" t="s">
        <v>789</v>
      </c>
      <c r="U74" t="s">
        <v>789</v>
      </c>
      <c r="V74" t="s">
        <v>789</v>
      </c>
      <c r="W74" t="s">
        <v>789</v>
      </c>
      <c r="X74" t="s">
        <v>789</v>
      </c>
      <c r="Y74" t="s">
        <v>789</v>
      </c>
      <c r="Z74" t="s">
        <v>789</v>
      </c>
      <c r="AA74" t="s">
        <v>789</v>
      </c>
      <c r="AB74" t="s">
        <v>789</v>
      </c>
      <c r="AC74" t="s">
        <v>789</v>
      </c>
      <c r="AD74" t="s">
        <v>789</v>
      </c>
      <c r="AE74" t="s">
        <v>789</v>
      </c>
      <c r="AF74" t="s">
        <v>789</v>
      </c>
      <c r="AG74" t="s">
        <v>789</v>
      </c>
      <c r="AH74" t="s">
        <v>789</v>
      </c>
      <c r="AI74" t="s">
        <v>789</v>
      </c>
      <c r="AJ74" t="s">
        <v>789</v>
      </c>
      <c r="AK74" t="s">
        <v>789</v>
      </c>
      <c r="AL74" t="s">
        <v>789</v>
      </c>
      <c r="AM74" t="s">
        <v>789</v>
      </c>
      <c r="AN74" t="s">
        <v>789</v>
      </c>
      <c r="AO74" t="s">
        <v>789</v>
      </c>
      <c r="AP74" t="s">
        <v>789</v>
      </c>
      <c r="AQ74" t="s">
        <v>789</v>
      </c>
      <c r="AR74" t="s">
        <v>789</v>
      </c>
      <c r="AS74" t="s">
        <v>789</v>
      </c>
      <c r="AT74" t="s">
        <v>789</v>
      </c>
      <c r="AU74" t="s">
        <v>789</v>
      </c>
      <c r="AV74" t="s">
        <v>789</v>
      </c>
    </row>
    <row r="75" spans="1:48" hidden="1" x14ac:dyDescent="0.3">
      <c r="A75" t="s">
        <v>790</v>
      </c>
      <c r="B75" t="s">
        <v>791</v>
      </c>
      <c r="C75" s="1" t="str">
        <f t="shared" si="13"/>
        <v>21:0973</v>
      </c>
      <c r="D75" s="1" t="str">
        <f t="shared" si="10"/>
        <v>21:0113</v>
      </c>
      <c r="E75" t="s">
        <v>792</v>
      </c>
      <c r="F75" t="s">
        <v>793</v>
      </c>
      <c r="H75">
        <v>63.098438000000002</v>
      </c>
      <c r="I75">
        <v>-94.995412599999995</v>
      </c>
      <c r="J75" s="1" t="str">
        <f t="shared" si="11"/>
        <v>NGR lake sediment grab sample</v>
      </c>
      <c r="K75" s="1" t="str">
        <f t="shared" si="12"/>
        <v>&lt;177 micron (NGR)</v>
      </c>
      <c r="L75">
        <v>4</v>
      </c>
      <c r="M75" t="s">
        <v>301</v>
      </c>
      <c r="N75">
        <v>74</v>
      </c>
      <c r="O75" t="s">
        <v>205</v>
      </c>
      <c r="P75" t="s">
        <v>54</v>
      </c>
      <c r="Q75" t="s">
        <v>539</v>
      </c>
      <c r="R75" t="s">
        <v>575</v>
      </c>
      <c r="S75" t="s">
        <v>57</v>
      </c>
      <c r="T75" t="s">
        <v>558</v>
      </c>
      <c r="U75" t="s">
        <v>59</v>
      </c>
      <c r="V75" t="s">
        <v>561</v>
      </c>
      <c r="W75" t="s">
        <v>137</v>
      </c>
      <c r="X75" t="s">
        <v>62</v>
      </c>
      <c r="Y75" t="s">
        <v>95</v>
      </c>
      <c r="Z75" t="s">
        <v>127</v>
      </c>
      <c r="AA75" t="s">
        <v>64</v>
      </c>
      <c r="AB75" t="s">
        <v>794</v>
      </c>
      <c r="AC75" t="s">
        <v>224</v>
      </c>
      <c r="AD75" t="s">
        <v>117</v>
      </c>
      <c r="AE75" t="s">
        <v>668</v>
      </c>
      <c r="AF75" t="s">
        <v>357</v>
      </c>
      <c r="AG75" t="s">
        <v>221</v>
      </c>
      <c r="AH75" t="s">
        <v>173</v>
      </c>
      <c r="AI75" t="s">
        <v>101</v>
      </c>
      <c r="AJ75" t="s">
        <v>795</v>
      </c>
      <c r="AK75" t="s">
        <v>73</v>
      </c>
      <c r="AL75" t="s">
        <v>103</v>
      </c>
      <c r="AM75" t="s">
        <v>68</v>
      </c>
      <c r="AN75" t="s">
        <v>76</v>
      </c>
      <c r="AO75" t="s">
        <v>796</v>
      </c>
      <c r="AP75" t="s">
        <v>656</v>
      </c>
      <c r="AQ75" t="s">
        <v>797</v>
      </c>
      <c r="AR75" t="s">
        <v>62</v>
      </c>
      <c r="AS75" t="s">
        <v>54</v>
      </c>
      <c r="AT75" t="s">
        <v>73</v>
      </c>
      <c r="AU75" t="s">
        <v>107</v>
      </c>
      <c r="AV75" t="s">
        <v>609</v>
      </c>
    </row>
    <row r="76" spans="1:48" hidden="1" x14ac:dyDescent="0.3">
      <c r="A76" t="s">
        <v>798</v>
      </c>
      <c r="B76" t="s">
        <v>799</v>
      </c>
      <c r="C76" s="1" t="str">
        <f t="shared" si="13"/>
        <v>21:0973</v>
      </c>
      <c r="D76" s="1" t="str">
        <f t="shared" si="10"/>
        <v>21:0113</v>
      </c>
      <c r="E76" t="s">
        <v>800</v>
      </c>
      <c r="F76" t="s">
        <v>801</v>
      </c>
      <c r="H76">
        <v>63.096433599999997</v>
      </c>
      <c r="I76">
        <v>-95.068194899999995</v>
      </c>
      <c r="J76" s="1" t="str">
        <f t="shared" si="11"/>
        <v>NGR lake sediment grab sample</v>
      </c>
      <c r="K76" s="1" t="str">
        <f t="shared" si="12"/>
        <v>&lt;177 micron (NGR)</v>
      </c>
      <c r="L76">
        <v>4</v>
      </c>
      <c r="M76" t="s">
        <v>314</v>
      </c>
      <c r="N76">
        <v>75</v>
      </c>
      <c r="O76" t="s">
        <v>170</v>
      </c>
      <c r="P76" t="s">
        <v>54</v>
      </c>
      <c r="Q76" t="s">
        <v>624</v>
      </c>
      <c r="R76" t="s">
        <v>69</v>
      </c>
      <c r="S76" t="s">
        <v>57</v>
      </c>
      <c r="T76" t="s">
        <v>802</v>
      </c>
      <c r="U76" t="s">
        <v>57</v>
      </c>
      <c r="V76" t="s">
        <v>204</v>
      </c>
      <c r="W76" t="s">
        <v>276</v>
      </c>
      <c r="X76" t="s">
        <v>170</v>
      </c>
      <c r="Y76" t="s">
        <v>63</v>
      </c>
      <c r="Z76" t="s">
        <v>96</v>
      </c>
      <c r="AA76" t="s">
        <v>64</v>
      </c>
      <c r="AB76" t="s">
        <v>803</v>
      </c>
      <c r="AC76" t="s">
        <v>155</v>
      </c>
      <c r="AD76" t="s">
        <v>127</v>
      </c>
      <c r="AE76" t="s">
        <v>74</v>
      </c>
      <c r="AF76" t="s">
        <v>616</v>
      </c>
      <c r="AG76" t="s">
        <v>427</v>
      </c>
      <c r="AH76" t="s">
        <v>173</v>
      </c>
      <c r="AI76" t="s">
        <v>402</v>
      </c>
      <c r="AJ76" t="s">
        <v>761</v>
      </c>
      <c r="AK76" t="s">
        <v>73</v>
      </c>
      <c r="AL76" t="s">
        <v>157</v>
      </c>
      <c r="AM76" t="s">
        <v>74</v>
      </c>
      <c r="AN76" t="s">
        <v>76</v>
      </c>
      <c r="AO76" t="s">
        <v>804</v>
      </c>
      <c r="AP76" t="s">
        <v>307</v>
      </c>
      <c r="AQ76" t="s">
        <v>805</v>
      </c>
      <c r="AR76" t="s">
        <v>74</v>
      </c>
      <c r="AS76" t="s">
        <v>54</v>
      </c>
      <c r="AT76" t="s">
        <v>73</v>
      </c>
      <c r="AU76" t="s">
        <v>107</v>
      </c>
      <c r="AV76" t="s">
        <v>795</v>
      </c>
    </row>
    <row r="77" spans="1:48" hidden="1" x14ac:dyDescent="0.3">
      <c r="A77" t="s">
        <v>806</v>
      </c>
      <c r="B77" t="s">
        <v>807</v>
      </c>
      <c r="C77" s="1" t="str">
        <f t="shared" si="13"/>
        <v>21:0973</v>
      </c>
      <c r="D77" s="1" t="str">
        <f t="shared" si="10"/>
        <v>21:0113</v>
      </c>
      <c r="E77" t="s">
        <v>808</v>
      </c>
      <c r="F77" t="s">
        <v>809</v>
      </c>
      <c r="H77">
        <v>63.099354099999999</v>
      </c>
      <c r="I77">
        <v>-95.177697699999996</v>
      </c>
      <c r="J77" s="1" t="str">
        <f t="shared" si="11"/>
        <v>NGR lake sediment grab sample</v>
      </c>
      <c r="K77" s="1" t="str">
        <f t="shared" si="12"/>
        <v>&lt;177 micron (NGR)</v>
      </c>
      <c r="L77">
        <v>4</v>
      </c>
      <c r="M77" t="s">
        <v>324</v>
      </c>
      <c r="N77">
        <v>76</v>
      </c>
      <c r="O77" t="s">
        <v>789</v>
      </c>
      <c r="P77" t="s">
        <v>789</v>
      </c>
      <c r="Q77" t="s">
        <v>789</v>
      </c>
      <c r="R77" t="s">
        <v>789</v>
      </c>
      <c r="S77" t="s">
        <v>789</v>
      </c>
      <c r="T77" t="s">
        <v>789</v>
      </c>
      <c r="U77" t="s">
        <v>789</v>
      </c>
      <c r="V77" t="s">
        <v>789</v>
      </c>
      <c r="W77" t="s">
        <v>789</v>
      </c>
      <c r="X77" t="s">
        <v>789</v>
      </c>
      <c r="Y77" t="s">
        <v>789</v>
      </c>
      <c r="Z77" t="s">
        <v>789</v>
      </c>
      <c r="AA77" t="s">
        <v>789</v>
      </c>
      <c r="AB77" t="s">
        <v>789</v>
      </c>
      <c r="AC77" t="s">
        <v>789</v>
      </c>
      <c r="AD77" t="s">
        <v>789</v>
      </c>
      <c r="AE77" t="s">
        <v>789</v>
      </c>
      <c r="AF77" t="s">
        <v>789</v>
      </c>
      <c r="AG77" t="s">
        <v>789</v>
      </c>
      <c r="AH77" t="s">
        <v>789</v>
      </c>
      <c r="AI77" t="s">
        <v>789</v>
      </c>
      <c r="AJ77" t="s">
        <v>789</v>
      </c>
      <c r="AK77" t="s">
        <v>789</v>
      </c>
      <c r="AL77" t="s">
        <v>789</v>
      </c>
      <c r="AM77" t="s">
        <v>789</v>
      </c>
      <c r="AN77" t="s">
        <v>789</v>
      </c>
      <c r="AO77" t="s">
        <v>789</v>
      </c>
      <c r="AP77" t="s">
        <v>789</v>
      </c>
      <c r="AQ77" t="s">
        <v>789</v>
      </c>
      <c r="AR77" t="s">
        <v>789</v>
      </c>
      <c r="AS77" t="s">
        <v>789</v>
      </c>
      <c r="AT77" t="s">
        <v>789</v>
      </c>
      <c r="AU77" t="s">
        <v>789</v>
      </c>
      <c r="AV77" t="s">
        <v>789</v>
      </c>
    </row>
    <row r="78" spans="1:48" hidden="1" x14ac:dyDescent="0.3">
      <c r="A78" t="s">
        <v>810</v>
      </c>
      <c r="B78" t="s">
        <v>811</v>
      </c>
      <c r="C78" s="1" t="str">
        <f t="shared" si="13"/>
        <v>21:0973</v>
      </c>
      <c r="D78" s="1" t="str">
        <f>HYPERLINK("https://geochem.nrcan.gc.ca/cdogs/content/svy/svy_e.htm", "")</f>
        <v/>
      </c>
      <c r="G78" s="1" t="str">
        <f>HYPERLINK("https://geochem.nrcan.gc.ca/cdogs/content/cr_/cr_00161_e.htm", "161")</f>
        <v>161</v>
      </c>
      <c r="J78" t="s">
        <v>230</v>
      </c>
      <c r="K78" t="s">
        <v>231</v>
      </c>
      <c r="L78">
        <v>4</v>
      </c>
      <c r="M78" t="s">
        <v>232</v>
      </c>
      <c r="N78">
        <v>77</v>
      </c>
      <c r="O78" t="s">
        <v>336</v>
      </c>
      <c r="P78" t="s">
        <v>54</v>
      </c>
      <c r="Q78" t="s">
        <v>105</v>
      </c>
      <c r="R78" t="s">
        <v>103</v>
      </c>
      <c r="S78" t="s">
        <v>57</v>
      </c>
      <c r="T78" t="s">
        <v>449</v>
      </c>
      <c r="U78" t="s">
        <v>168</v>
      </c>
      <c r="V78" t="s">
        <v>58</v>
      </c>
      <c r="W78" t="s">
        <v>63</v>
      </c>
      <c r="X78" t="s">
        <v>74</v>
      </c>
      <c r="Y78" t="s">
        <v>94</v>
      </c>
      <c r="Z78" t="s">
        <v>104</v>
      </c>
      <c r="AA78" t="s">
        <v>64</v>
      </c>
      <c r="AB78" t="s">
        <v>492</v>
      </c>
      <c r="AC78" t="s">
        <v>224</v>
      </c>
      <c r="AD78" t="s">
        <v>67</v>
      </c>
      <c r="AE78" t="s">
        <v>812</v>
      </c>
      <c r="AF78" t="s">
        <v>69</v>
      </c>
      <c r="AG78" t="s">
        <v>119</v>
      </c>
      <c r="AH78" t="s">
        <v>125</v>
      </c>
      <c r="AI78" t="s">
        <v>77</v>
      </c>
      <c r="AJ78" t="s">
        <v>402</v>
      </c>
      <c r="AK78" t="s">
        <v>73</v>
      </c>
      <c r="AL78" t="s">
        <v>74</v>
      </c>
      <c r="AM78" t="s">
        <v>68</v>
      </c>
      <c r="AN78" t="s">
        <v>76</v>
      </c>
      <c r="AO78" t="s">
        <v>92</v>
      </c>
      <c r="AP78" t="s">
        <v>813</v>
      </c>
      <c r="AQ78" t="s">
        <v>106</v>
      </c>
      <c r="AR78" t="s">
        <v>62</v>
      </c>
      <c r="AS78" t="s">
        <v>170</v>
      </c>
      <c r="AT78" t="s">
        <v>73</v>
      </c>
      <c r="AU78" t="s">
        <v>541</v>
      </c>
      <c r="AV78" t="s">
        <v>814</v>
      </c>
    </row>
    <row r="79" spans="1:48" hidden="1" x14ac:dyDescent="0.3">
      <c r="A79" t="s">
        <v>815</v>
      </c>
      <c r="B79" t="s">
        <v>816</v>
      </c>
      <c r="C79" s="1" t="str">
        <f t="shared" si="13"/>
        <v>21:0973</v>
      </c>
      <c r="D79" s="1" t="str">
        <f t="shared" ref="D79:D89" si="14">HYPERLINK("https://geochem.nrcan.gc.ca/cdogs/content/svy/svy210113_e.htm", "21:0113")</f>
        <v>21:0113</v>
      </c>
      <c r="E79" t="s">
        <v>817</v>
      </c>
      <c r="F79" t="s">
        <v>818</v>
      </c>
      <c r="H79">
        <v>63.086130799999999</v>
      </c>
      <c r="I79">
        <v>-95.241426200000006</v>
      </c>
      <c r="J79" s="1" t="str">
        <f t="shared" ref="J79:J89" si="15">HYPERLINK("https://geochem.nrcan.gc.ca/cdogs/content/kwd/kwd020027_e.htm", "NGR lake sediment grab sample")</f>
        <v>NGR lake sediment grab sample</v>
      </c>
      <c r="K79" s="1" t="str">
        <f t="shared" ref="K79:K89" si="16">HYPERLINK("https://geochem.nrcan.gc.ca/cdogs/content/kwd/kwd080006_e.htm", "&lt;177 micron (NGR)")</f>
        <v>&lt;177 micron (NGR)</v>
      </c>
      <c r="L79">
        <v>4</v>
      </c>
      <c r="M79" t="s">
        <v>335</v>
      </c>
      <c r="N79">
        <v>78</v>
      </c>
      <c r="O79" t="s">
        <v>159</v>
      </c>
      <c r="P79" t="s">
        <v>54</v>
      </c>
      <c r="Q79" t="s">
        <v>89</v>
      </c>
      <c r="R79" t="s">
        <v>134</v>
      </c>
      <c r="S79" t="s">
        <v>57</v>
      </c>
      <c r="T79" t="s">
        <v>462</v>
      </c>
      <c r="U79" t="s">
        <v>168</v>
      </c>
      <c r="V79" t="s">
        <v>142</v>
      </c>
      <c r="W79" t="s">
        <v>143</v>
      </c>
      <c r="X79" t="s">
        <v>62</v>
      </c>
      <c r="Y79" t="s">
        <v>211</v>
      </c>
      <c r="Z79" t="s">
        <v>96</v>
      </c>
      <c r="AA79" t="s">
        <v>64</v>
      </c>
      <c r="AB79" t="s">
        <v>277</v>
      </c>
      <c r="AC79" t="s">
        <v>66</v>
      </c>
      <c r="AD79" t="s">
        <v>170</v>
      </c>
      <c r="AE79" t="s">
        <v>74</v>
      </c>
      <c r="AF79" t="s">
        <v>282</v>
      </c>
      <c r="AG79" t="s">
        <v>58</v>
      </c>
      <c r="AH79" t="s">
        <v>173</v>
      </c>
      <c r="AI79" t="s">
        <v>413</v>
      </c>
      <c r="AJ79" t="s">
        <v>819</v>
      </c>
      <c r="AK79" t="s">
        <v>73</v>
      </c>
      <c r="AL79" t="s">
        <v>157</v>
      </c>
      <c r="AM79" t="s">
        <v>74</v>
      </c>
      <c r="AN79" t="s">
        <v>76</v>
      </c>
      <c r="AO79" t="s">
        <v>820</v>
      </c>
      <c r="AP79" t="s">
        <v>158</v>
      </c>
      <c r="AQ79" t="s">
        <v>281</v>
      </c>
      <c r="AR79" t="s">
        <v>74</v>
      </c>
      <c r="AS79" t="s">
        <v>54</v>
      </c>
      <c r="AT79" t="s">
        <v>73</v>
      </c>
      <c r="AU79" t="s">
        <v>107</v>
      </c>
      <c r="AV79" t="s">
        <v>821</v>
      </c>
    </row>
    <row r="80" spans="1:48" hidden="1" x14ac:dyDescent="0.3">
      <c r="A80" t="s">
        <v>822</v>
      </c>
      <c r="B80" t="s">
        <v>823</v>
      </c>
      <c r="C80" s="1" t="str">
        <f t="shared" si="13"/>
        <v>21:0973</v>
      </c>
      <c r="D80" s="1" t="str">
        <f t="shared" si="14"/>
        <v>21:0113</v>
      </c>
      <c r="E80" t="s">
        <v>707</v>
      </c>
      <c r="F80" t="s">
        <v>824</v>
      </c>
      <c r="H80">
        <v>63.134637300000001</v>
      </c>
      <c r="I80">
        <v>-95.3587311</v>
      </c>
      <c r="J80" s="1" t="str">
        <f t="shared" si="15"/>
        <v>NGR lake sediment grab sample</v>
      </c>
      <c r="K80" s="1" t="str">
        <f t="shared" si="16"/>
        <v>&lt;177 micron (NGR)</v>
      </c>
      <c r="L80">
        <v>4</v>
      </c>
      <c r="M80" t="s">
        <v>345</v>
      </c>
      <c r="N80">
        <v>79</v>
      </c>
      <c r="O80" t="s">
        <v>363</v>
      </c>
      <c r="P80" t="s">
        <v>54</v>
      </c>
      <c r="Q80" t="s">
        <v>274</v>
      </c>
      <c r="R80" t="s">
        <v>709</v>
      </c>
      <c r="S80" t="s">
        <v>57</v>
      </c>
      <c r="T80" t="s">
        <v>250</v>
      </c>
      <c r="U80" t="s">
        <v>57</v>
      </c>
      <c r="V80" t="s">
        <v>303</v>
      </c>
      <c r="W80" t="s">
        <v>205</v>
      </c>
      <c r="X80" t="s">
        <v>67</v>
      </c>
      <c r="Y80" t="s">
        <v>396</v>
      </c>
      <c r="Z80" t="s">
        <v>138</v>
      </c>
      <c r="AA80" t="s">
        <v>64</v>
      </c>
      <c r="AB80" t="s">
        <v>575</v>
      </c>
      <c r="AC80" t="s">
        <v>66</v>
      </c>
      <c r="AD80" t="s">
        <v>67</v>
      </c>
      <c r="AE80" t="s">
        <v>238</v>
      </c>
      <c r="AF80" t="s">
        <v>77</v>
      </c>
      <c r="AG80" t="s">
        <v>604</v>
      </c>
      <c r="AH80" t="s">
        <v>173</v>
      </c>
      <c r="AI80" t="s">
        <v>138</v>
      </c>
      <c r="AJ80" t="s">
        <v>233</v>
      </c>
      <c r="AK80" t="s">
        <v>73</v>
      </c>
      <c r="AL80" t="s">
        <v>157</v>
      </c>
      <c r="AM80" t="s">
        <v>103</v>
      </c>
      <c r="AN80" t="s">
        <v>76</v>
      </c>
      <c r="AO80" t="s">
        <v>92</v>
      </c>
      <c r="AP80" t="s">
        <v>596</v>
      </c>
      <c r="AQ80" t="s">
        <v>346</v>
      </c>
      <c r="AR80" t="s">
        <v>74</v>
      </c>
      <c r="AS80" t="s">
        <v>54</v>
      </c>
      <c r="AT80" t="s">
        <v>73</v>
      </c>
      <c r="AU80" t="s">
        <v>107</v>
      </c>
      <c r="AV80" t="s">
        <v>825</v>
      </c>
    </row>
    <row r="81" spans="1:48" hidden="1" x14ac:dyDescent="0.3">
      <c r="A81" t="s">
        <v>826</v>
      </c>
      <c r="B81" t="s">
        <v>827</v>
      </c>
      <c r="C81" s="1" t="str">
        <f t="shared" si="13"/>
        <v>21:0973</v>
      </c>
      <c r="D81" s="1" t="str">
        <f t="shared" si="14"/>
        <v>21:0113</v>
      </c>
      <c r="E81" t="s">
        <v>828</v>
      </c>
      <c r="F81" t="s">
        <v>829</v>
      </c>
      <c r="H81">
        <v>63.132207899999997</v>
      </c>
      <c r="I81">
        <v>-95.462052600000007</v>
      </c>
      <c r="J81" s="1" t="str">
        <f t="shared" si="15"/>
        <v>NGR lake sediment grab sample</v>
      </c>
      <c r="K81" s="1" t="str">
        <f t="shared" si="16"/>
        <v>&lt;177 micron (NGR)</v>
      </c>
      <c r="L81">
        <v>4</v>
      </c>
      <c r="M81" t="s">
        <v>354</v>
      </c>
      <c r="N81">
        <v>80</v>
      </c>
      <c r="O81" t="s">
        <v>92</v>
      </c>
      <c r="P81" t="s">
        <v>54</v>
      </c>
      <c r="Q81" t="s">
        <v>830</v>
      </c>
      <c r="R81" t="s">
        <v>104</v>
      </c>
      <c r="S81" t="s">
        <v>57</v>
      </c>
      <c r="T81" t="s">
        <v>248</v>
      </c>
      <c r="U81" t="s">
        <v>290</v>
      </c>
      <c r="V81" t="s">
        <v>175</v>
      </c>
      <c r="W81" t="s">
        <v>292</v>
      </c>
      <c r="X81" t="s">
        <v>74</v>
      </c>
      <c r="Y81" t="s">
        <v>72</v>
      </c>
      <c r="Z81" t="s">
        <v>96</v>
      </c>
      <c r="AA81" t="s">
        <v>64</v>
      </c>
      <c r="AB81" t="s">
        <v>698</v>
      </c>
      <c r="AC81" t="s">
        <v>173</v>
      </c>
      <c r="AD81" t="s">
        <v>170</v>
      </c>
      <c r="AE81" t="s">
        <v>68</v>
      </c>
      <c r="AF81" t="s">
        <v>317</v>
      </c>
      <c r="AG81" t="s">
        <v>91</v>
      </c>
      <c r="AH81" t="s">
        <v>70</v>
      </c>
      <c r="AI81" t="s">
        <v>439</v>
      </c>
      <c r="AJ81" t="s">
        <v>439</v>
      </c>
      <c r="AK81" t="s">
        <v>73</v>
      </c>
      <c r="AL81" t="s">
        <v>125</v>
      </c>
      <c r="AM81" t="s">
        <v>103</v>
      </c>
      <c r="AN81" t="s">
        <v>76</v>
      </c>
      <c r="AO81" t="s">
        <v>578</v>
      </c>
      <c r="AP81" t="s">
        <v>253</v>
      </c>
      <c r="AQ81" t="s">
        <v>388</v>
      </c>
      <c r="AR81" t="s">
        <v>62</v>
      </c>
      <c r="AS81" t="s">
        <v>54</v>
      </c>
      <c r="AT81" t="s">
        <v>152</v>
      </c>
      <c r="AU81" t="s">
        <v>107</v>
      </c>
      <c r="AV81" t="s">
        <v>831</v>
      </c>
    </row>
    <row r="82" spans="1:48" hidden="1" x14ac:dyDescent="0.3">
      <c r="A82" t="s">
        <v>832</v>
      </c>
      <c r="B82" t="s">
        <v>833</v>
      </c>
      <c r="C82" s="1" t="str">
        <f t="shared" si="13"/>
        <v>21:0973</v>
      </c>
      <c r="D82" s="1" t="str">
        <f t="shared" si="14"/>
        <v>21:0113</v>
      </c>
      <c r="E82" t="s">
        <v>834</v>
      </c>
      <c r="F82" t="s">
        <v>835</v>
      </c>
      <c r="H82">
        <v>63.258406999999998</v>
      </c>
      <c r="I82">
        <v>-95.722535100000002</v>
      </c>
      <c r="J82" s="1" t="str">
        <f t="shared" si="15"/>
        <v>NGR lake sediment grab sample</v>
      </c>
      <c r="K82" s="1" t="str">
        <f t="shared" si="16"/>
        <v>&lt;177 micron (NGR)</v>
      </c>
      <c r="L82">
        <v>5</v>
      </c>
      <c r="M82" t="s">
        <v>52</v>
      </c>
      <c r="N82">
        <v>81</v>
      </c>
      <c r="O82" t="s">
        <v>159</v>
      </c>
      <c r="P82" t="s">
        <v>54</v>
      </c>
      <c r="Q82" t="s">
        <v>836</v>
      </c>
      <c r="R82" t="s">
        <v>168</v>
      </c>
      <c r="S82" t="s">
        <v>57</v>
      </c>
      <c r="T82" t="s">
        <v>248</v>
      </c>
      <c r="U82" t="s">
        <v>168</v>
      </c>
      <c r="V82" t="s">
        <v>204</v>
      </c>
      <c r="W82" t="s">
        <v>240</v>
      </c>
      <c r="X82" t="s">
        <v>67</v>
      </c>
      <c r="Y82" t="s">
        <v>79</v>
      </c>
      <c r="Z82" t="s">
        <v>138</v>
      </c>
      <c r="AA82" t="s">
        <v>64</v>
      </c>
      <c r="AB82" t="s">
        <v>142</v>
      </c>
      <c r="AC82" t="s">
        <v>66</v>
      </c>
      <c r="AD82" t="s">
        <v>67</v>
      </c>
      <c r="AE82" t="s">
        <v>206</v>
      </c>
      <c r="AF82" t="s">
        <v>381</v>
      </c>
      <c r="AG82" t="s">
        <v>293</v>
      </c>
      <c r="AH82" t="s">
        <v>70</v>
      </c>
      <c r="AI82" t="s">
        <v>102</v>
      </c>
      <c r="AJ82" t="s">
        <v>88</v>
      </c>
      <c r="AK82" t="s">
        <v>73</v>
      </c>
      <c r="AL82" t="s">
        <v>74</v>
      </c>
      <c r="AM82" t="s">
        <v>177</v>
      </c>
      <c r="AN82" t="s">
        <v>76</v>
      </c>
      <c r="AO82" t="s">
        <v>116</v>
      </c>
      <c r="AP82" t="s">
        <v>837</v>
      </c>
      <c r="AQ82" t="s">
        <v>138</v>
      </c>
      <c r="AR82" t="s">
        <v>62</v>
      </c>
      <c r="AS82" t="s">
        <v>54</v>
      </c>
      <c r="AT82" t="s">
        <v>73</v>
      </c>
      <c r="AU82" t="s">
        <v>107</v>
      </c>
      <c r="AV82" t="s">
        <v>838</v>
      </c>
    </row>
    <row r="83" spans="1:48" hidden="1" x14ac:dyDescent="0.3">
      <c r="A83" t="s">
        <v>839</v>
      </c>
      <c r="B83" t="s">
        <v>840</v>
      </c>
      <c r="C83" s="1" t="str">
        <f t="shared" si="13"/>
        <v>21:0973</v>
      </c>
      <c r="D83" s="1" t="str">
        <f t="shared" si="14"/>
        <v>21:0113</v>
      </c>
      <c r="E83" t="s">
        <v>841</v>
      </c>
      <c r="F83" t="s">
        <v>842</v>
      </c>
      <c r="H83">
        <v>63.155352700000002</v>
      </c>
      <c r="I83">
        <v>-95.463916400000002</v>
      </c>
      <c r="J83" s="1" t="str">
        <f t="shared" si="15"/>
        <v>NGR lake sediment grab sample</v>
      </c>
      <c r="K83" s="1" t="str">
        <f t="shared" si="16"/>
        <v>&lt;177 micron (NGR)</v>
      </c>
      <c r="L83">
        <v>5</v>
      </c>
      <c r="M83" t="s">
        <v>86</v>
      </c>
      <c r="N83">
        <v>82</v>
      </c>
      <c r="O83" t="s">
        <v>382</v>
      </c>
      <c r="P83" t="s">
        <v>54</v>
      </c>
      <c r="Q83" t="s">
        <v>337</v>
      </c>
      <c r="R83" t="s">
        <v>92</v>
      </c>
      <c r="S83" t="s">
        <v>57</v>
      </c>
      <c r="T83" t="s">
        <v>277</v>
      </c>
      <c r="U83" t="s">
        <v>178</v>
      </c>
      <c r="V83" t="s">
        <v>100</v>
      </c>
      <c r="W83" t="s">
        <v>292</v>
      </c>
      <c r="X83" t="s">
        <v>74</v>
      </c>
      <c r="Y83" t="s">
        <v>118</v>
      </c>
      <c r="Z83" t="s">
        <v>96</v>
      </c>
      <c r="AA83" t="s">
        <v>64</v>
      </c>
      <c r="AB83" t="s">
        <v>316</v>
      </c>
      <c r="AC83" t="s">
        <v>66</v>
      </c>
      <c r="AD83" t="s">
        <v>67</v>
      </c>
      <c r="AE83" t="s">
        <v>74</v>
      </c>
      <c r="AF83" t="s">
        <v>381</v>
      </c>
      <c r="AG83" t="s">
        <v>152</v>
      </c>
      <c r="AH83" t="s">
        <v>70</v>
      </c>
      <c r="AI83" t="s">
        <v>329</v>
      </c>
      <c r="AJ83" t="s">
        <v>413</v>
      </c>
      <c r="AK83" t="s">
        <v>73</v>
      </c>
      <c r="AL83" t="s">
        <v>68</v>
      </c>
      <c r="AM83" t="s">
        <v>75</v>
      </c>
      <c r="AN83" t="s">
        <v>76</v>
      </c>
      <c r="AO83" t="s">
        <v>578</v>
      </c>
      <c r="AP83" t="s">
        <v>837</v>
      </c>
      <c r="AQ83" t="s">
        <v>388</v>
      </c>
      <c r="AR83" t="s">
        <v>62</v>
      </c>
      <c r="AS83" t="s">
        <v>54</v>
      </c>
      <c r="AT83" t="s">
        <v>73</v>
      </c>
      <c r="AU83" t="s">
        <v>107</v>
      </c>
      <c r="AV83" t="s">
        <v>843</v>
      </c>
    </row>
    <row r="84" spans="1:48" hidden="1" x14ac:dyDescent="0.3">
      <c r="A84" t="s">
        <v>844</v>
      </c>
      <c r="B84" t="s">
        <v>845</v>
      </c>
      <c r="C84" s="1" t="str">
        <f t="shared" si="13"/>
        <v>21:0973</v>
      </c>
      <c r="D84" s="1" t="str">
        <f t="shared" si="14"/>
        <v>21:0113</v>
      </c>
      <c r="E84" t="s">
        <v>846</v>
      </c>
      <c r="F84" t="s">
        <v>847</v>
      </c>
      <c r="H84">
        <v>63.151173100000001</v>
      </c>
      <c r="I84">
        <v>-95.387991</v>
      </c>
      <c r="J84" s="1" t="str">
        <f t="shared" si="15"/>
        <v>NGR lake sediment grab sample</v>
      </c>
      <c r="K84" s="1" t="str">
        <f t="shared" si="16"/>
        <v>&lt;177 micron (NGR)</v>
      </c>
      <c r="L84">
        <v>5</v>
      </c>
      <c r="M84" t="s">
        <v>149</v>
      </c>
      <c r="N84">
        <v>83</v>
      </c>
      <c r="O84" t="s">
        <v>336</v>
      </c>
      <c r="P84" t="s">
        <v>54</v>
      </c>
      <c r="Q84" t="s">
        <v>274</v>
      </c>
      <c r="R84" t="s">
        <v>592</v>
      </c>
      <c r="S84" t="s">
        <v>57</v>
      </c>
      <c r="T84" t="s">
        <v>58</v>
      </c>
      <c r="U84" t="s">
        <v>59</v>
      </c>
      <c r="V84" t="s">
        <v>326</v>
      </c>
      <c r="W84" t="s">
        <v>118</v>
      </c>
      <c r="X84" t="s">
        <v>74</v>
      </c>
      <c r="Y84" t="s">
        <v>63</v>
      </c>
      <c r="Z84" t="s">
        <v>138</v>
      </c>
      <c r="AA84" t="s">
        <v>64</v>
      </c>
      <c r="AB84" t="s">
        <v>411</v>
      </c>
      <c r="AC84" t="s">
        <v>173</v>
      </c>
      <c r="AD84" t="s">
        <v>67</v>
      </c>
      <c r="AE84" t="s">
        <v>206</v>
      </c>
      <c r="AF84" t="s">
        <v>436</v>
      </c>
      <c r="AG84" t="s">
        <v>152</v>
      </c>
      <c r="AH84" t="s">
        <v>70</v>
      </c>
      <c r="AI84" t="s">
        <v>348</v>
      </c>
      <c r="AJ84" t="s">
        <v>72</v>
      </c>
      <c r="AK84" t="s">
        <v>73</v>
      </c>
      <c r="AL84" t="s">
        <v>74</v>
      </c>
      <c r="AM84" t="s">
        <v>75</v>
      </c>
      <c r="AN84" t="s">
        <v>76</v>
      </c>
      <c r="AO84" t="s">
        <v>134</v>
      </c>
      <c r="AP84" t="s">
        <v>551</v>
      </c>
      <c r="AQ84" t="s">
        <v>327</v>
      </c>
      <c r="AR84" t="s">
        <v>74</v>
      </c>
      <c r="AS84" t="s">
        <v>54</v>
      </c>
      <c r="AT84" t="s">
        <v>73</v>
      </c>
      <c r="AU84" t="s">
        <v>107</v>
      </c>
      <c r="AV84" t="s">
        <v>848</v>
      </c>
    </row>
    <row r="85" spans="1:48" hidden="1" x14ac:dyDescent="0.3">
      <c r="A85" t="s">
        <v>849</v>
      </c>
      <c r="B85" t="s">
        <v>850</v>
      </c>
      <c r="C85" s="1" t="str">
        <f t="shared" si="13"/>
        <v>21:0973</v>
      </c>
      <c r="D85" s="1" t="str">
        <f t="shared" si="14"/>
        <v>21:0113</v>
      </c>
      <c r="E85" t="s">
        <v>851</v>
      </c>
      <c r="F85" t="s">
        <v>852</v>
      </c>
      <c r="H85">
        <v>63.153630399999997</v>
      </c>
      <c r="I85">
        <v>-95.3282059</v>
      </c>
      <c r="J85" s="1" t="str">
        <f t="shared" si="15"/>
        <v>NGR lake sediment grab sample</v>
      </c>
      <c r="K85" s="1" t="str">
        <f t="shared" si="16"/>
        <v>&lt;177 micron (NGR)</v>
      </c>
      <c r="L85">
        <v>5</v>
      </c>
      <c r="M85" t="s">
        <v>165</v>
      </c>
      <c r="N85">
        <v>84</v>
      </c>
      <c r="O85" t="s">
        <v>123</v>
      </c>
      <c r="P85" t="s">
        <v>54</v>
      </c>
      <c r="Q85" t="s">
        <v>274</v>
      </c>
      <c r="R85" t="s">
        <v>168</v>
      </c>
      <c r="S85" t="s">
        <v>57</v>
      </c>
      <c r="T85" t="s">
        <v>91</v>
      </c>
      <c r="U85" t="s">
        <v>88</v>
      </c>
      <c r="V85" t="s">
        <v>725</v>
      </c>
      <c r="W85" t="s">
        <v>226</v>
      </c>
      <c r="X85" t="s">
        <v>74</v>
      </c>
      <c r="Y85" t="s">
        <v>276</v>
      </c>
      <c r="Z85" t="s">
        <v>96</v>
      </c>
      <c r="AA85" t="s">
        <v>64</v>
      </c>
      <c r="AB85" t="s">
        <v>853</v>
      </c>
      <c r="AC85" t="s">
        <v>173</v>
      </c>
      <c r="AD85" t="s">
        <v>67</v>
      </c>
      <c r="AE85" t="s">
        <v>68</v>
      </c>
      <c r="AF85" t="s">
        <v>347</v>
      </c>
      <c r="AG85" t="s">
        <v>152</v>
      </c>
      <c r="AH85" t="s">
        <v>70</v>
      </c>
      <c r="AI85" t="s">
        <v>117</v>
      </c>
      <c r="AJ85" t="s">
        <v>329</v>
      </c>
      <c r="AK85" t="s">
        <v>73</v>
      </c>
      <c r="AL85" t="s">
        <v>68</v>
      </c>
      <c r="AM85" t="s">
        <v>75</v>
      </c>
      <c r="AN85" t="s">
        <v>76</v>
      </c>
      <c r="AO85" t="s">
        <v>116</v>
      </c>
      <c r="AP85" t="s">
        <v>482</v>
      </c>
      <c r="AQ85" t="s">
        <v>226</v>
      </c>
      <c r="AR85" t="s">
        <v>74</v>
      </c>
      <c r="AS85" t="s">
        <v>54</v>
      </c>
      <c r="AT85" t="s">
        <v>73</v>
      </c>
      <c r="AU85" t="s">
        <v>107</v>
      </c>
      <c r="AV85" t="s">
        <v>831</v>
      </c>
    </row>
    <row r="86" spans="1:48" hidden="1" x14ac:dyDescent="0.3">
      <c r="A86" t="s">
        <v>854</v>
      </c>
      <c r="B86" t="s">
        <v>855</v>
      </c>
      <c r="C86" s="1" t="str">
        <f t="shared" si="13"/>
        <v>21:0973</v>
      </c>
      <c r="D86" s="1" t="str">
        <f t="shared" si="14"/>
        <v>21:0113</v>
      </c>
      <c r="E86" t="s">
        <v>856</v>
      </c>
      <c r="F86" t="s">
        <v>857</v>
      </c>
      <c r="H86">
        <v>63.6064577</v>
      </c>
      <c r="I86">
        <v>-95.780749200000002</v>
      </c>
      <c r="J86" s="1" t="str">
        <f t="shared" si="15"/>
        <v>NGR lake sediment grab sample</v>
      </c>
      <c r="K86" s="1" t="str">
        <f t="shared" si="16"/>
        <v>&lt;177 micron (NGR)</v>
      </c>
      <c r="L86">
        <v>5</v>
      </c>
      <c r="M86" t="s">
        <v>185</v>
      </c>
      <c r="N86">
        <v>85</v>
      </c>
      <c r="O86" t="s">
        <v>336</v>
      </c>
      <c r="P86" t="s">
        <v>54</v>
      </c>
      <c r="Q86" t="s">
        <v>420</v>
      </c>
      <c r="R86" t="s">
        <v>116</v>
      </c>
      <c r="S86" t="s">
        <v>57</v>
      </c>
      <c r="T86" t="s">
        <v>279</v>
      </c>
      <c r="U86" t="s">
        <v>117</v>
      </c>
      <c r="V86" t="s">
        <v>119</v>
      </c>
      <c r="W86" t="s">
        <v>94</v>
      </c>
      <c r="X86" t="s">
        <v>74</v>
      </c>
      <c r="Y86" t="s">
        <v>206</v>
      </c>
      <c r="Z86" t="s">
        <v>138</v>
      </c>
      <c r="AA86" t="s">
        <v>64</v>
      </c>
      <c r="AB86" t="s">
        <v>615</v>
      </c>
      <c r="AC86" t="s">
        <v>66</v>
      </c>
      <c r="AD86" t="s">
        <v>67</v>
      </c>
      <c r="AE86" t="s">
        <v>584</v>
      </c>
      <c r="AF86" t="s">
        <v>436</v>
      </c>
      <c r="AG86" t="s">
        <v>698</v>
      </c>
      <c r="AH86" t="s">
        <v>70</v>
      </c>
      <c r="AI86" t="s">
        <v>156</v>
      </c>
      <c r="AJ86" t="s">
        <v>56</v>
      </c>
      <c r="AK86" t="s">
        <v>73</v>
      </c>
      <c r="AL86" t="s">
        <v>125</v>
      </c>
      <c r="AM86" t="s">
        <v>103</v>
      </c>
      <c r="AN86" t="s">
        <v>76</v>
      </c>
      <c r="AO86" t="s">
        <v>104</v>
      </c>
      <c r="AP86" t="s">
        <v>210</v>
      </c>
      <c r="AQ86" t="s">
        <v>61</v>
      </c>
      <c r="AR86" t="s">
        <v>74</v>
      </c>
      <c r="AS86" t="s">
        <v>54</v>
      </c>
      <c r="AT86" t="s">
        <v>73</v>
      </c>
      <c r="AU86" t="s">
        <v>107</v>
      </c>
      <c r="AV86" t="s">
        <v>858</v>
      </c>
    </row>
    <row r="87" spans="1:48" hidden="1" x14ac:dyDescent="0.3">
      <c r="A87" t="s">
        <v>859</v>
      </c>
      <c r="B87" t="s">
        <v>860</v>
      </c>
      <c r="C87" s="1" t="str">
        <f t="shared" si="13"/>
        <v>21:0973</v>
      </c>
      <c r="D87" s="1" t="str">
        <f t="shared" si="14"/>
        <v>21:0113</v>
      </c>
      <c r="E87" t="s">
        <v>861</v>
      </c>
      <c r="F87" t="s">
        <v>862</v>
      </c>
      <c r="H87">
        <v>63.579182199999998</v>
      </c>
      <c r="I87">
        <v>-95.770083799999995</v>
      </c>
      <c r="J87" s="1" t="str">
        <f t="shared" si="15"/>
        <v>NGR lake sediment grab sample</v>
      </c>
      <c r="K87" s="1" t="str">
        <f t="shared" si="16"/>
        <v>&lt;177 micron (NGR)</v>
      </c>
      <c r="L87">
        <v>5</v>
      </c>
      <c r="M87" t="s">
        <v>200</v>
      </c>
      <c r="N87">
        <v>86</v>
      </c>
      <c r="O87" t="s">
        <v>178</v>
      </c>
      <c r="P87" t="s">
        <v>54</v>
      </c>
      <c r="Q87" t="s">
        <v>863</v>
      </c>
      <c r="R87" t="s">
        <v>69</v>
      </c>
      <c r="S87" t="s">
        <v>57</v>
      </c>
      <c r="T87" t="s">
        <v>315</v>
      </c>
      <c r="U87" t="s">
        <v>281</v>
      </c>
      <c r="V87" t="s">
        <v>427</v>
      </c>
      <c r="W87" t="s">
        <v>292</v>
      </c>
      <c r="X87" t="s">
        <v>62</v>
      </c>
      <c r="Y87" t="s">
        <v>209</v>
      </c>
      <c r="Z87" t="s">
        <v>138</v>
      </c>
      <c r="AA87" t="s">
        <v>64</v>
      </c>
      <c r="AB87" t="s">
        <v>169</v>
      </c>
      <c r="AC87" t="s">
        <v>70</v>
      </c>
      <c r="AD87" t="s">
        <v>67</v>
      </c>
      <c r="AE87" t="s">
        <v>864</v>
      </c>
      <c r="AF87" t="s">
        <v>356</v>
      </c>
      <c r="AG87" t="s">
        <v>135</v>
      </c>
      <c r="AH87" t="s">
        <v>155</v>
      </c>
      <c r="AI87" t="s">
        <v>88</v>
      </c>
      <c r="AJ87" t="s">
        <v>440</v>
      </c>
      <c r="AK87" t="s">
        <v>73</v>
      </c>
      <c r="AL87" t="s">
        <v>157</v>
      </c>
      <c r="AM87" t="s">
        <v>125</v>
      </c>
      <c r="AN87" t="s">
        <v>76</v>
      </c>
      <c r="AO87" t="s">
        <v>116</v>
      </c>
      <c r="AP87" t="s">
        <v>158</v>
      </c>
      <c r="AQ87" t="s">
        <v>59</v>
      </c>
      <c r="AR87" t="s">
        <v>62</v>
      </c>
      <c r="AS87" t="s">
        <v>54</v>
      </c>
      <c r="AT87" t="s">
        <v>248</v>
      </c>
      <c r="AU87" t="s">
        <v>107</v>
      </c>
      <c r="AV87" t="s">
        <v>865</v>
      </c>
    </row>
    <row r="88" spans="1:48" hidden="1" x14ac:dyDescent="0.3">
      <c r="A88" t="s">
        <v>866</v>
      </c>
      <c r="B88" t="s">
        <v>867</v>
      </c>
      <c r="C88" s="1" t="str">
        <f t="shared" si="13"/>
        <v>21:0973</v>
      </c>
      <c r="D88" s="1" t="str">
        <f t="shared" si="14"/>
        <v>21:0113</v>
      </c>
      <c r="E88" t="s">
        <v>868</v>
      </c>
      <c r="F88" t="s">
        <v>869</v>
      </c>
      <c r="H88">
        <v>63.507975199999997</v>
      </c>
      <c r="I88">
        <v>-95.783828</v>
      </c>
      <c r="J88" s="1" t="str">
        <f t="shared" si="15"/>
        <v>NGR lake sediment grab sample</v>
      </c>
      <c r="K88" s="1" t="str">
        <f t="shared" si="16"/>
        <v>&lt;177 micron (NGR)</v>
      </c>
      <c r="L88">
        <v>5</v>
      </c>
      <c r="M88" t="s">
        <v>217</v>
      </c>
      <c r="N88">
        <v>87</v>
      </c>
      <c r="O88" t="s">
        <v>709</v>
      </c>
      <c r="P88" t="s">
        <v>54</v>
      </c>
      <c r="Q88" t="s">
        <v>325</v>
      </c>
      <c r="R88" t="s">
        <v>77</v>
      </c>
      <c r="S88" t="s">
        <v>57</v>
      </c>
      <c r="T88" t="s">
        <v>235</v>
      </c>
      <c r="U88" t="s">
        <v>92</v>
      </c>
      <c r="V88" t="s">
        <v>235</v>
      </c>
      <c r="W88" t="s">
        <v>79</v>
      </c>
      <c r="X88" t="s">
        <v>62</v>
      </c>
      <c r="Y88" t="s">
        <v>137</v>
      </c>
      <c r="Z88" t="s">
        <v>138</v>
      </c>
      <c r="AA88" t="s">
        <v>64</v>
      </c>
      <c r="AB88" t="s">
        <v>615</v>
      </c>
      <c r="AC88" t="s">
        <v>70</v>
      </c>
      <c r="AD88" t="s">
        <v>67</v>
      </c>
      <c r="AE88" t="s">
        <v>68</v>
      </c>
      <c r="AF88" t="s">
        <v>187</v>
      </c>
      <c r="AG88" t="s">
        <v>142</v>
      </c>
      <c r="AH88" t="s">
        <v>70</v>
      </c>
      <c r="AI88" t="s">
        <v>168</v>
      </c>
      <c r="AJ88" t="s">
        <v>56</v>
      </c>
      <c r="AK88" t="s">
        <v>73</v>
      </c>
      <c r="AL88" t="s">
        <v>75</v>
      </c>
      <c r="AM88" t="s">
        <v>103</v>
      </c>
      <c r="AN88" t="s">
        <v>76</v>
      </c>
      <c r="AO88" t="s">
        <v>203</v>
      </c>
      <c r="AP88" t="s">
        <v>210</v>
      </c>
      <c r="AQ88" t="s">
        <v>308</v>
      </c>
      <c r="AR88" t="s">
        <v>62</v>
      </c>
      <c r="AS88" t="s">
        <v>54</v>
      </c>
      <c r="AT88" t="s">
        <v>73</v>
      </c>
      <c r="AU88" t="s">
        <v>107</v>
      </c>
      <c r="AV88" t="s">
        <v>870</v>
      </c>
    </row>
    <row r="89" spans="1:48" hidden="1" x14ac:dyDescent="0.3">
      <c r="A89" t="s">
        <v>871</v>
      </c>
      <c r="B89" t="s">
        <v>872</v>
      </c>
      <c r="C89" s="1" t="str">
        <f t="shared" si="13"/>
        <v>21:0973</v>
      </c>
      <c r="D89" s="1" t="str">
        <f t="shared" si="14"/>
        <v>21:0113</v>
      </c>
      <c r="E89" t="s">
        <v>873</v>
      </c>
      <c r="F89" t="s">
        <v>874</v>
      </c>
      <c r="H89">
        <v>63.480371099999999</v>
      </c>
      <c r="I89">
        <v>-95.785942300000002</v>
      </c>
      <c r="J89" s="1" t="str">
        <f t="shared" si="15"/>
        <v>NGR lake sediment grab sample</v>
      </c>
      <c r="K89" s="1" t="str">
        <f t="shared" si="16"/>
        <v>&lt;177 micron (NGR)</v>
      </c>
      <c r="L89">
        <v>5</v>
      </c>
      <c r="M89" t="s">
        <v>246</v>
      </c>
      <c r="N89">
        <v>88</v>
      </c>
      <c r="O89" t="s">
        <v>338</v>
      </c>
      <c r="P89" t="s">
        <v>54</v>
      </c>
      <c r="Q89" t="s">
        <v>89</v>
      </c>
      <c r="R89" t="s">
        <v>290</v>
      </c>
      <c r="S89" t="s">
        <v>57</v>
      </c>
      <c r="T89" t="s">
        <v>135</v>
      </c>
      <c r="U89" t="s">
        <v>88</v>
      </c>
      <c r="V89" t="s">
        <v>380</v>
      </c>
      <c r="W89" t="s">
        <v>276</v>
      </c>
      <c r="X89" t="s">
        <v>74</v>
      </c>
      <c r="Y89" t="s">
        <v>338</v>
      </c>
      <c r="Z89" t="s">
        <v>96</v>
      </c>
      <c r="AA89" t="s">
        <v>64</v>
      </c>
      <c r="AB89" t="s">
        <v>65</v>
      </c>
      <c r="AC89" t="s">
        <v>173</v>
      </c>
      <c r="AD89" t="s">
        <v>67</v>
      </c>
      <c r="AE89" t="s">
        <v>606</v>
      </c>
      <c r="AF89" t="s">
        <v>282</v>
      </c>
      <c r="AG89" t="s">
        <v>339</v>
      </c>
      <c r="AH89" t="s">
        <v>70</v>
      </c>
      <c r="AI89" t="s">
        <v>265</v>
      </c>
      <c r="AJ89" t="s">
        <v>159</v>
      </c>
      <c r="AK89" t="s">
        <v>73</v>
      </c>
      <c r="AL89" t="s">
        <v>103</v>
      </c>
      <c r="AM89" t="s">
        <v>103</v>
      </c>
      <c r="AN89" t="s">
        <v>76</v>
      </c>
      <c r="AO89" t="s">
        <v>92</v>
      </c>
      <c r="AP89" t="s">
        <v>656</v>
      </c>
      <c r="AQ89" t="s">
        <v>63</v>
      </c>
      <c r="AR89" t="s">
        <v>67</v>
      </c>
      <c r="AS89" t="s">
        <v>54</v>
      </c>
      <c r="AT89" t="s">
        <v>73</v>
      </c>
      <c r="AU89" t="s">
        <v>107</v>
      </c>
      <c r="AV89" t="s">
        <v>875</v>
      </c>
    </row>
    <row r="90" spans="1:48" hidden="1" x14ac:dyDescent="0.3">
      <c r="A90" t="s">
        <v>876</v>
      </c>
      <c r="B90" t="s">
        <v>877</v>
      </c>
      <c r="C90" s="1" t="str">
        <f t="shared" si="13"/>
        <v>21:0973</v>
      </c>
      <c r="D90" s="1" t="str">
        <f>HYPERLINK("https://geochem.nrcan.gc.ca/cdogs/content/svy/svy_e.htm", "")</f>
        <v/>
      </c>
      <c r="G90" s="1" t="str">
        <f>HYPERLINK("https://geochem.nrcan.gc.ca/cdogs/content/cr_/cr_00161_e.htm", "161")</f>
        <v>161</v>
      </c>
      <c r="J90" t="s">
        <v>230</v>
      </c>
      <c r="K90" t="s">
        <v>231</v>
      </c>
      <c r="L90">
        <v>5</v>
      </c>
      <c r="M90" t="s">
        <v>232</v>
      </c>
      <c r="N90">
        <v>89</v>
      </c>
      <c r="O90" t="s">
        <v>263</v>
      </c>
      <c r="P90" t="s">
        <v>127</v>
      </c>
      <c r="Q90" t="s">
        <v>105</v>
      </c>
      <c r="R90" t="s">
        <v>103</v>
      </c>
      <c r="S90" t="s">
        <v>57</v>
      </c>
      <c r="T90" t="s">
        <v>604</v>
      </c>
      <c r="U90" t="s">
        <v>117</v>
      </c>
      <c r="V90" t="s">
        <v>91</v>
      </c>
      <c r="W90" t="s">
        <v>448</v>
      </c>
      <c r="X90" t="s">
        <v>62</v>
      </c>
      <c r="Y90" t="s">
        <v>118</v>
      </c>
      <c r="Z90" t="s">
        <v>178</v>
      </c>
      <c r="AA90" t="s">
        <v>64</v>
      </c>
      <c r="AB90" t="s">
        <v>522</v>
      </c>
      <c r="AC90" t="s">
        <v>75</v>
      </c>
      <c r="AD90" t="s">
        <v>67</v>
      </c>
      <c r="AE90" t="s">
        <v>878</v>
      </c>
      <c r="AF90" t="s">
        <v>141</v>
      </c>
      <c r="AG90" t="s">
        <v>119</v>
      </c>
      <c r="AH90" t="s">
        <v>125</v>
      </c>
      <c r="AI90" t="s">
        <v>116</v>
      </c>
      <c r="AJ90" t="s">
        <v>318</v>
      </c>
      <c r="AK90" t="s">
        <v>73</v>
      </c>
      <c r="AL90" t="s">
        <v>74</v>
      </c>
      <c r="AM90" t="s">
        <v>74</v>
      </c>
      <c r="AN90" t="s">
        <v>76</v>
      </c>
      <c r="AO90" t="s">
        <v>92</v>
      </c>
      <c r="AP90" t="s">
        <v>879</v>
      </c>
      <c r="AQ90" t="s">
        <v>240</v>
      </c>
      <c r="AR90" t="s">
        <v>62</v>
      </c>
      <c r="AS90" t="s">
        <v>96</v>
      </c>
      <c r="AT90" t="s">
        <v>73</v>
      </c>
      <c r="AU90" t="s">
        <v>802</v>
      </c>
      <c r="AV90" t="s">
        <v>880</v>
      </c>
    </row>
    <row r="91" spans="1:48" hidden="1" x14ac:dyDescent="0.3">
      <c r="A91" t="s">
        <v>881</v>
      </c>
      <c r="B91" t="s">
        <v>882</v>
      </c>
      <c r="C91" s="1" t="str">
        <f t="shared" si="13"/>
        <v>21:0973</v>
      </c>
      <c r="D91" s="1" t="str">
        <f t="shared" ref="D91:D117" si="17">HYPERLINK("https://geochem.nrcan.gc.ca/cdogs/content/svy/svy210113_e.htm", "21:0113")</f>
        <v>21:0113</v>
      </c>
      <c r="E91" t="s">
        <v>883</v>
      </c>
      <c r="F91" t="s">
        <v>884</v>
      </c>
      <c r="H91">
        <v>63.445799700000002</v>
      </c>
      <c r="I91">
        <v>-95.773170500000006</v>
      </c>
      <c r="J91" s="1" t="str">
        <f t="shared" ref="J91:J117" si="18">HYPERLINK("https://geochem.nrcan.gc.ca/cdogs/content/kwd/kwd020027_e.htm", "NGR lake sediment grab sample")</f>
        <v>NGR lake sediment grab sample</v>
      </c>
      <c r="K91" s="1" t="str">
        <f t="shared" ref="K91:K117" si="19">HYPERLINK("https://geochem.nrcan.gc.ca/cdogs/content/kwd/kwd080006_e.htm", "&lt;177 micron (NGR)")</f>
        <v>&lt;177 micron (NGR)</v>
      </c>
      <c r="L91">
        <v>5</v>
      </c>
      <c r="M91" t="s">
        <v>260</v>
      </c>
      <c r="N91">
        <v>90</v>
      </c>
      <c r="O91" t="s">
        <v>193</v>
      </c>
      <c r="P91" t="s">
        <v>54</v>
      </c>
      <c r="Q91" t="s">
        <v>676</v>
      </c>
      <c r="R91" t="s">
        <v>203</v>
      </c>
      <c r="S91" t="s">
        <v>57</v>
      </c>
      <c r="T91" t="s">
        <v>219</v>
      </c>
      <c r="U91" t="s">
        <v>117</v>
      </c>
      <c r="V91" t="s">
        <v>326</v>
      </c>
      <c r="W91" t="s">
        <v>63</v>
      </c>
      <c r="X91" t="s">
        <v>67</v>
      </c>
      <c r="Y91" t="s">
        <v>421</v>
      </c>
      <c r="Z91" t="s">
        <v>138</v>
      </c>
      <c r="AA91" t="s">
        <v>64</v>
      </c>
      <c r="AB91" t="s">
        <v>522</v>
      </c>
      <c r="AC91" t="s">
        <v>66</v>
      </c>
      <c r="AD91" t="s">
        <v>67</v>
      </c>
      <c r="AE91" t="s">
        <v>68</v>
      </c>
      <c r="AF91" t="s">
        <v>116</v>
      </c>
      <c r="AG91" t="s">
        <v>169</v>
      </c>
      <c r="AH91" t="s">
        <v>173</v>
      </c>
      <c r="AI91" t="s">
        <v>328</v>
      </c>
      <c r="AJ91" t="s">
        <v>159</v>
      </c>
      <c r="AK91" t="s">
        <v>73</v>
      </c>
      <c r="AL91" t="s">
        <v>177</v>
      </c>
      <c r="AM91" t="s">
        <v>103</v>
      </c>
      <c r="AN91" t="s">
        <v>76</v>
      </c>
      <c r="AO91" t="s">
        <v>203</v>
      </c>
      <c r="AP91" t="s">
        <v>210</v>
      </c>
      <c r="AQ91" t="s">
        <v>211</v>
      </c>
      <c r="AR91" t="s">
        <v>74</v>
      </c>
      <c r="AS91" t="s">
        <v>54</v>
      </c>
      <c r="AT91" t="s">
        <v>73</v>
      </c>
      <c r="AU91" t="s">
        <v>107</v>
      </c>
      <c r="AV91" t="s">
        <v>885</v>
      </c>
    </row>
    <row r="92" spans="1:48" hidden="1" x14ac:dyDescent="0.3">
      <c r="A92" t="s">
        <v>886</v>
      </c>
      <c r="B92" t="s">
        <v>887</v>
      </c>
      <c r="C92" s="1" t="str">
        <f t="shared" si="13"/>
        <v>21:0973</v>
      </c>
      <c r="D92" s="1" t="str">
        <f t="shared" si="17"/>
        <v>21:0113</v>
      </c>
      <c r="E92" t="s">
        <v>888</v>
      </c>
      <c r="F92" t="s">
        <v>889</v>
      </c>
      <c r="H92">
        <v>63.400556600000002</v>
      </c>
      <c r="I92">
        <v>-95.765113200000002</v>
      </c>
      <c r="J92" s="1" t="str">
        <f t="shared" si="18"/>
        <v>NGR lake sediment grab sample</v>
      </c>
      <c r="K92" s="1" t="str">
        <f t="shared" si="19"/>
        <v>&lt;177 micron (NGR)</v>
      </c>
      <c r="L92">
        <v>5</v>
      </c>
      <c r="M92" t="s">
        <v>113</v>
      </c>
      <c r="N92">
        <v>91</v>
      </c>
      <c r="O92" t="s">
        <v>159</v>
      </c>
      <c r="P92" t="s">
        <v>54</v>
      </c>
      <c r="Q92" t="s">
        <v>830</v>
      </c>
      <c r="R92" t="s">
        <v>121</v>
      </c>
      <c r="S92" t="s">
        <v>57</v>
      </c>
      <c r="T92" t="s">
        <v>248</v>
      </c>
      <c r="U92" t="s">
        <v>92</v>
      </c>
      <c r="V92" t="s">
        <v>438</v>
      </c>
      <c r="W92" t="s">
        <v>240</v>
      </c>
      <c r="X92" t="s">
        <v>74</v>
      </c>
      <c r="Y92" t="s">
        <v>63</v>
      </c>
      <c r="Z92" t="s">
        <v>138</v>
      </c>
      <c r="AA92" t="s">
        <v>64</v>
      </c>
      <c r="AB92" t="s">
        <v>304</v>
      </c>
      <c r="AC92" t="s">
        <v>173</v>
      </c>
      <c r="AD92" t="s">
        <v>67</v>
      </c>
      <c r="AE92" t="s">
        <v>68</v>
      </c>
      <c r="AF92" t="s">
        <v>890</v>
      </c>
      <c r="AG92" t="s">
        <v>58</v>
      </c>
      <c r="AH92" t="s">
        <v>70</v>
      </c>
      <c r="AI92" t="s">
        <v>203</v>
      </c>
      <c r="AJ92" t="s">
        <v>280</v>
      </c>
      <c r="AK92" t="s">
        <v>73</v>
      </c>
      <c r="AL92" t="s">
        <v>74</v>
      </c>
      <c r="AM92" t="s">
        <v>125</v>
      </c>
      <c r="AN92" t="s">
        <v>76</v>
      </c>
      <c r="AO92" t="s">
        <v>116</v>
      </c>
      <c r="AP92" t="s">
        <v>78</v>
      </c>
      <c r="AQ92" t="s">
        <v>336</v>
      </c>
      <c r="AR92" t="s">
        <v>62</v>
      </c>
      <c r="AS92" t="s">
        <v>54</v>
      </c>
      <c r="AT92" t="s">
        <v>91</v>
      </c>
      <c r="AU92" t="s">
        <v>107</v>
      </c>
      <c r="AV92" t="s">
        <v>891</v>
      </c>
    </row>
    <row r="93" spans="1:48" hidden="1" x14ac:dyDescent="0.3">
      <c r="A93" t="s">
        <v>892</v>
      </c>
      <c r="B93" t="s">
        <v>893</v>
      </c>
      <c r="C93" s="1" t="str">
        <f t="shared" si="13"/>
        <v>21:0973</v>
      </c>
      <c r="D93" s="1" t="str">
        <f t="shared" si="17"/>
        <v>21:0113</v>
      </c>
      <c r="E93" t="s">
        <v>888</v>
      </c>
      <c r="F93" t="s">
        <v>894</v>
      </c>
      <c r="H93">
        <v>63.400556600000002</v>
      </c>
      <c r="I93">
        <v>-95.765113200000002</v>
      </c>
      <c r="J93" s="1" t="str">
        <f t="shared" si="18"/>
        <v>NGR lake sediment grab sample</v>
      </c>
      <c r="K93" s="1" t="str">
        <f t="shared" si="19"/>
        <v>&lt;177 micron (NGR)</v>
      </c>
      <c r="L93">
        <v>5</v>
      </c>
      <c r="M93" t="s">
        <v>132</v>
      </c>
      <c r="N93">
        <v>92</v>
      </c>
      <c r="O93" t="s">
        <v>388</v>
      </c>
      <c r="P93" t="s">
        <v>54</v>
      </c>
      <c r="Q93" t="s">
        <v>403</v>
      </c>
      <c r="R93" t="s">
        <v>134</v>
      </c>
      <c r="S93" t="s">
        <v>57</v>
      </c>
      <c r="T93" t="s">
        <v>262</v>
      </c>
      <c r="U93" t="s">
        <v>178</v>
      </c>
      <c r="V93" t="s">
        <v>454</v>
      </c>
      <c r="W93" t="s">
        <v>327</v>
      </c>
      <c r="X93" t="s">
        <v>62</v>
      </c>
      <c r="Y93" t="s">
        <v>346</v>
      </c>
      <c r="Z93" t="s">
        <v>59</v>
      </c>
      <c r="AA93" t="s">
        <v>64</v>
      </c>
      <c r="AB93" t="s">
        <v>122</v>
      </c>
      <c r="AC93" t="s">
        <v>66</v>
      </c>
      <c r="AD93" t="s">
        <v>67</v>
      </c>
      <c r="AE93" t="s">
        <v>526</v>
      </c>
      <c r="AF93" t="s">
        <v>264</v>
      </c>
      <c r="AG93" t="s">
        <v>249</v>
      </c>
      <c r="AH93" t="s">
        <v>173</v>
      </c>
      <c r="AI93" t="s">
        <v>92</v>
      </c>
      <c r="AJ93" t="s">
        <v>102</v>
      </c>
      <c r="AK93" t="s">
        <v>73</v>
      </c>
      <c r="AL93" t="s">
        <v>157</v>
      </c>
      <c r="AM93" t="s">
        <v>125</v>
      </c>
      <c r="AN93" t="s">
        <v>76</v>
      </c>
      <c r="AO93" t="s">
        <v>116</v>
      </c>
      <c r="AP93" t="s">
        <v>78</v>
      </c>
      <c r="AQ93" t="s">
        <v>159</v>
      </c>
      <c r="AR93" t="s">
        <v>62</v>
      </c>
      <c r="AS93" t="s">
        <v>54</v>
      </c>
      <c r="AT93" t="s">
        <v>152</v>
      </c>
      <c r="AU93" t="s">
        <v>107</v>
      </c>
      <c r="AV93" t="s">
        <v>895</v>
      </c>
    </row>
    <row r="94" spans="1:48" hidden="1" x14ac:dyDescent="0.3">
      <c r="A94" t="s">
        <v>896</v>
      </c>
      <c r="B94" t="s">
        <v>897</v>
      </c>
      <c r="C94" s="1" t="str">
        <f t="shared" si="13"/>
        <v>21:0973</v>
      </c>
      <c r="D94" s="1" t="str">
        <f t="shared" si="17"/>
        <v>21:0113</v>
      </c>
      <c r="E94" t="s">
        <v>898</v>
      </c>
      <c r="F94" t="s">
        <v>899</v>
      </c>
      <c r="H94">
        <v>63.358049299999998</v>
      </c>
      <c r="I94">
        <v>-95.773886700000006</v>
      </c>
      <c r="J94" s="1" t="str">
        <f t="shared" si="18"/>
        <v>NGR lake sediment grab sample</v>
      </c>
      <c r="K94" s="1" t="str">
        <f t="shared" si="19"/>
        <v>&lt;177 micron (NGR)</v>
      </c>
      <c r="L94">
        <v>5</v>
      </c>
      <c r="M94" t="s">
        <v>273</v>
      </c>
      <c r="N94">
        <v>93</v>
      </c>
      <c r="O94" t="s">
        <v>226</v>
      </c>
      <c r="P94" t="s">
        <v>54</v>
      </c>
      <c r="Q94" t="s">
        <v>900</v>
      </c>
      <c r="R94" t="s">
        <v>357</v>
      </c>
      <c r="S94" t="s">
        <v>57</v>
      </c>
      <c r="T94" t="s">
        <v>91</v>
      </c>
      <c r="U94" t="s">
        <v>88</v>
      </c>
      <c r="V94" t="s">
        <v>365</v>
      </c>
      <c r="W94" t="s">
        <v>143</v>
      </c>
      <c r="X94" t="s">
        <v>74</v>
      </c>
      <c r="Y94" t="s">
        <v>171</v>
      </c>
      <c r="Z94" t="s">
        <v>138</v>
      </c>
      <c r="AA94" t="s">
        <v>64</v>
      </c>
      <c r="AB94" t="s">
        <v>617</v>
      </c>
      <c r="AC94" t="s">
        <v>66</v>
      </c>
      <c r="AD94" t="s">
        <v>67</v>
      </c>
      <c r="AE94" t="s">
        <v>68</v>
      </c>
      <c r="AF94" t="s">
        <v>251</v>
      </c>
      <c r="AG94" t="s">
        <v>249</v>
      </c>
      <c r="AH94" t="s">
        <v>173</v>
      </c>
      <c r="AI94" t="s">
        <v>382</v>
      </c>
      <c r="AJ94" t="s">
        <v>208</v>
      </c>
      <c r="AK94" t="s">
        <v>73</v>
      </c>
      <c r="AL94" t="s">
        <v>125</v>
      </c>
      <c r="AM94" t="s">
        <v>75</v>
      </c>
      <c r="AN94" t="s">
        <v>76</v>
      </c>
      <c r="AO94" t="s">
        <v>134</v>
      </c>
      <c r="AP94" t="s">
        <v>837</v>
      </c>
      <c r="AQ94" t="s">
        <v>328</v>
      </c>
      <c r="AR94" t="s">
        <v>74</v>
      </c>
      <c r="AS94" t="s">
        <v>54</v>
      </c>
      <c r="AT94" t="s">
        <v>73</v>
      </c>
      <c r="AU94" t="s">
        <v>107</v>
      </c>
      <c r="AV94" t="s">
        <v>901</v>
      </c>
    </row>
    <row r="95" spans="1:48" hidden="1" x14ac:dyDescent="0.3">
      <c r="A95" t="s">
        <v>902</v>
      </c>
      <c r="B95" t="s">
        <v>903</v>
      </c>
      <c r="C95" s="1" t="str">
        <f t="shared" si="13"/>
        <v>21:0973</v>
      </c>
      <c r="D95" s="1" t="str">
        <f t="shared" si="17"/>
        <v>21:0113</v>
      </c>
      <c r="E95" t="s">
        <v>904</v>
      </c>
      <c r="F95" t="s">
        <v>905</v>
      </c>
      <c r="H95">
        <v>63.313515299999999</v>
      </c>
      <c r="I95">
        <v>-95.754720599999999</v>
      </c>
      <c r="J95" s="1" t="str">
        <f t="shared" si="18"/>
        <v>NGR lake sediment grab sample</v>
      </c>
      <c r="K95" s="1" t="str">
        <f t="shared" si="19"/>
        <v>&lt;177 micron (NGR)</v>
      </c>
      <c r="L95">
        <v>5</v>
      </c>
      <c r="M95" t="s">
        <v>289</v>
      </c>
      <c r="N95">
        <v>94</v>
      </c>
      <c r="O95" t="s">
        <v>292</v>
      </c>
      <c r="P95" t="s">
        <v>54</v>
      </c>
      <c r="Q95" t="s">
        <v>247</v>
      </c>
      <c r="R95" t="s">
        <v>348</v>
      </c>
      <c r="S95" t="s">
        <v>57</v>
      </c>
      <c r="T95" t="s">
        <v>58</v>
      </c>
      <c r="U95" t="s">
        <v>59</v>
      </c>
      <c r="V95" t="s">
        <v>316</v>
      </c>
      <c r="W95" t="s">
        <v>327</v>
      </c>
      <c r="X95" t="s">
        <v>74</v>
      </c>
      <c r="Y95" t="s">
        <v>137</v>
      </c>
      <c r="Z95" t="s">
        <v>138</v>
      </c>
      <c r="AA95" t="s">
        <v>64</v>
      </c>
      <c r="AB95" t="s">
        <v>339</v>
      </c>
      <c r="AC95" t="s">
        <v>66</v>
      </c>
      <c r="AD95" t="s">
        <v>67</v>
      </c>
      <c r="AE95" t="s">
        <v>68</v>
      </c>
      <c r="AF95" t="s">
        <v>356</v>
      </c>
      <c r="AG95" t="s">
        <v>58</v>
      </c>
      <c r="AH95" t="s">
        <v>70</v>
      </c>
      <c r="AI95" t="s">
        <v>59</v>
      </c>
      <c r="AJ95" t="s">
        <v>402</v>
      </c>
      <c r="AK95" t="s">
        <v>73</v>
      </c>
      <c r="AL95" t="s">
        <v>125</v>
      </c>
      <c r="AM95" t="s">
        <v>75</v>
      </c>
      <c r="AN95" t="s">
        <v>76</v>
      </c>
      <c r="AO95" t="s">
        <v>77</v>
      </c>
      <c r="AP95" t="s">
        <v>253</v>
      </c>
      <c r="AQ95" t="s">
        <v>201</v>
      </c>
      <c r="AR95" t="s">
        <v>62</v>
      </c>
      <c r="AS95" t="s">
        <v>54</v>
      </c>
      <c r="AT95" t="s">
        <v>73</v>
      </c>
      <c r="AU95" t="s">
        <v>447</v>
      </c>
      <c r="AV95" t="s">
        <v>629</v>
      </c>
    </row>
    <row r="96" spans="1:48" hidden="1" x14ac:dyDescent="0.3">
      <c r="A96" t="s">
        <v>906</v>
      </c>
      <c r="B96" t="s">
        <v>907</v>
      </c>
      <c r="C96" s="1" t="str">
        <f t="shared" si="13"/>
        <v>21:0973</v>
      </c>
      <c r="D96" s="1" t="str">
        <f t="shared" si="17"/>
        <v>21:0113</v>
      </c>
      <c r="E96" t="s">
        <v>908</v>
      </c>
      <c r="F96" t="s">
        <v>909</v>
      </c>
      <c r="H96">
        <v>63.292990600000003</v>
      </c>
      <c r="I96">
        <v>-95.733901399999993</v>
      </c>
      <c r="J96" s="1" t="str">
        <f t="shared" si="18"/>
        <v>NGR lake sediment grab sample</v>
      </c>
      <c r="K96" s="1" t="str">
        <f t="shared" si="19"/>
        <v>&lt;177 micron (NGR)</v>
      </c>
      <c r="L96">
        <v>5</v>
      </c>
      <c r="M96" t="s">
        <v>301</v>
      </c>
      <c r="N96">
        <v>95</v>
      </c>
      <c r="O96" t="s">
        <v>96</v>
      </c>
      <c r="P96" t="s">
        <v>54</v>
      </c>
      <c r="Q96" t="s">
        <v>261</v>
      </c>
      <c r="R96" t="s">
        <v>92</v>
      </c>
      <c r="S96" t="s">
        <v>57</v>
      </c>
      <c r="T96" t="s">
        <v>315</v>
      </c>
      <c r="U96" t="s">
        <v>88</v>
      </c>
      <c r="V96" t="s">
        <v>204</v>
      </c>
      <c r="W96" t="s">
        <v>233</v>
      </c>
      <c r="X96" t="s">
        <v>74</v>
      </c>
      <c r="Y96" t="s">
        <v>276</v>
      </c>
      <c r="Z96" t="s">
        <v>138</v>
      </c>
      <c r="AA96" t="s">
        <v>64</v>
      </c>
      <c r="AB96" t="s">
        <v>142</v>
      </c>
      <c r="AC96" t="s">
        <v>173</v>
      </c>
      <c r="AD96" t="s">
        <v>67</v>
      </c>
      <c r="AE96" t="s">
        <v>74</v>
      </c>
      <c r="AF96" t="s">
        <v>251</v>
      </c>
      <c r="AG96" t="s">
        <v>152</v>
      </c>
      <c r="AH96" t="s">
        <v>70</v>
      </c>
      <c r="AI96" t="s">
        <v>382</v>
      </c>
      <c r="AJ96" t="s">
        <v>88</v>
      </c>
      <c r="AK96" t="s">
        <v>73</v>
      </c>
      <c r="AL96" t="s">
        <v>74</v>
      </c>
      <c r="AM96" t="s">
        <v>177</v>
      </c>
      <c r="AN96" t="s">
        <v>76</v>
      </c>
      <c r="AO96" t="s">
        <v>389</v>
      </c>
      <c r="AP96" t="s">
        <v>482</v>
      </c>
      <c r="AQ96" t="s">
        <v>156</v>
      </c>
      <c r="AR96" t="s">
        <v>62</v>
      </c>
      <c r="AS96" t="s">
        <v>54</v>
      </c>
      <c r="AT96" t="s">
        <v>152</v>
      </c>
      <c r="AU96" t="s">
        <v>107</v>
      </c>
      <c r="AV96" t="s">
        <v>910</v>
      </c>
    </row>
    <row r="97" spans="1:48" hidden="1" x14ac:dyDescent="0.3">
      <c r="A97" t="s">
        <v>911</v>
      </c>
      <c r="B97" t="s">
        <v>912</v>
      </c>
      <c r="C97" s="1" t="str">
        <f t="shared" si="13"/>
        <v>21:0973</v>
      </c>
      <c r="D97" s="1" t="str">
        <f t="shared" si="17"/>
        <v>21:0113</v>
      </c>
      <c r="E97" t="s">
        <v>834</v>
      </c>
      <c r="F97" t="s">
        <v>913</v>
      </c>
      <c r="H97">
        <v>63.258406999999998</v>
      </c>
      <c r="I97">
        <v>-95.722535100000002</v>
      </c>
      <c r="J97" s="1" t="str">
        <f t="shared" si="18"/>
        <v>NGR lake sediment grab sample</v>
      </c>
      <c r="K97" s="1" t="str">
        <f t="shared" si="19"/>
        <v>&lt;177 micron (NGR)</v>
      </c>
      <c r="L97">
        <v>5</v>
      </c>
      <c r="M97" t="s">
        <v>345</v>
      </c>
      <c r="N97">
        <v>96</v>
      </c>
      <c r="O97" t="s">
        <v>96</v>
      </c>
      <c r="P97" t="s">
        <v>54</v>
      </c>
      <c r="Q97" t="s">
        <v>261</v>
      </c>
      <c r="R97" t="s">
        <v>168</v>
      </c>
      <c r="S97" t="s">
        <v>57</v>
      </c>
      <c r="T97" t="s">
        <v>262</v>
      </c>
      <c r="U97" t="s">
        <v>92</v>
      </c>
      <c r="V97" t="s">
        <v>698</v>
      </c>
      <c r="W97" t="s">
        <v>254</v>
      </c>
      <c r="X97" t="s">
        <v>62</v>
      </c>
      <c r="Y97" t="s">
        <v>220</v>
      </c>
      <c r="Z97" t="s">
        <v>138</v>
      </c>
      <c r="AA97" t="s">
        <v>64</v>
      </c>
      <c r="AB97" t="s">
        <v>291</v>
      </c>
      <c r="AC97" t="s">
        <v>173</v>
      </c>
      <c r="AD97" t="s">
        <v>67</v>
      </c>
      <c r="AE97" t="s">
        <v>68</v>
      </c>
      <c r="AF97" t="s">
        <v>264</v>
      </c>
      <c r="AG97" t="s">
        <v>58</v>
      </c>
      <c r="AH97" t="s">
        <v>70</v>
      </c>
      <c r="AI97" t="s">
        <v>328</v>
      </c>
      <c r="AJ97" t="s">
        <v>592</v>
      </c>
      <c r="AK97" t="s">
        <v>73</v>
      </c>
      <c r="AL97" t="s">
        <v>74</v>
      </c>
      <c r="AM97" t="s">
        <v>125</v>
      </c>
      <c r="AN97" t="s">
        <v>76</v>
      </c>
      <c r="AO97" t="s">
        <v>914</v>
      </c>
      <c r="AP97" t="s">
        <v>837</v>
      </c>
      <c r="AQ97" t="s">
        <v>306</v>
      </c>
      <c r="AR97" t="s">
        <v>62</v>
      </c>
      <c r="AS97" t="s">
        <v>54</v>
      </c>
      <c r="AT97" t="s">
        <v>58</v>
      </c>
      <c r="AU97" t="s">
        <v>107</v>
      </c>
      <c r="AV97" t="s">
        <v>915</v>
      </c>
    </row>
    <row r="98" spans="1:48" hidden="1" x14ac:dyDescent="0.3">
      <c r="A98" t="s">
        <v>916</v>
      </c>
      <c r="B98" t="s">
        <v>917</v>
      </c>
      <c r="C98" s="1" t="str">
        <f t="shared" si="13"/>
        <v>21:0973</v>
      </c>
      <c r="D98" s="1" t="str">
        <f t="shared" si="17"/>
        <v>21:0113</v>
      </c>
      <c r="E98" t="s">
        <v>918</v>
      </c>
      <c r="F98" t="s">
        <v>919</v>
      </c>
      <c r="H98">
        <v>63.177678999999998</v>
      </c>
      <c r="I98">
        <v>-95.718210299999996</v>
      </c>
      <c r="J98" s="1" t="str">
        <f t="shared" si="18"/>
        <v>NGR lake sediment grab sample</v>
      </c>
      <c r="K98" s="1" t="str">
        <f t="shared" si="19"/>
        <v>&lt;177 micron (NGR)</v>
      </c>
      <c r="L98">
        <v>5</v>
      </c>
      <c r="M98" t="s">
        <v>314</v>
      </c>
      <c r="N98">
        <v>97</v>
      </c>
      <c r="O98" t="s">
        <v>92</v>
      </c>
      <c r="P98" t="s">
        <v>54</v>
      </c>
      <c r="Q98" t="s">
        <v>920</v>
      </c>
      <c r="R98" t="s">
        <v>280</v>
      </c>
      <c r="S98" t="s">
        <v>57</v>
      </c>
      <c r="T98" t="s">
        <v>91</v>
      </c>
      <c r="U98" t="s">
        <v>178</v>
      </c>
      <c r="V98" t="s">
        <v>617</v>
      </c>
      <c r="W98" t="s">
        <v>61</v>
      </c>
      <c r="X98" t="s">
        <v>74</v>
      </c>
      <c r="Y98" t="s">
        <v>159</v>
      </c>
      <c r="Z98" t="s">
        <v>117</v>
      </c>
      <c r="AA98" t="s">
        <v>64</v>
      </c>
      <c r="AB98" t="s">
        <v>221</v>
      </c>
      <c r="AC98" t="s">
        <v>70</v>
      </c>
      <c r="AD98" t="s">
        <v>67</v>
      </c>
      <c r="AE98" t="s">
        <v>68</v>
      </c>
      <c r="AF98" t="s">
        <v>99</v>
      </c>
      <c r="AG98" t="s">
        <v>58</v>
      </c>
      <c r="AH98" t="s">
        <v>70</v>
      </c>
      <c r="AI98" t="s">
        <v>348</v>
      </c>
      <c r="AJ98" t="s">
        <v>329</v>
      </c>
      <c r="AK98" t="s">
        <v>73</v>
      </c>
      <c r="AL98" t="s">
        <v>157</v>
      </c>
      <c r="AM98" t="s">
        <v>75</v>
      </c>
      <c r="AN98" t="s">
        <v>76</v>
      </c>
      <c r="AO98" t="s">
        <v>77</v>
      </c>
      <c r="AP98" t="s">
        <v>253</v>
      </c>
      <c r="AQ98" t="s">
        <v>136</v>
      </c>
      <c r="AR98" t="s">
        <v>62</v>
      </c>
      <c r="AS98" t="s">
        <v>54</v>
      </c>
      <c r="AT98" t="s">
        <v>73</v>
      </c>
      <c r="AU98" t="s">
        <v>107</v>
      </c>
      <c r="AV98" t="s">
        <v>921</v>
      </c>
    </row>
    <row r="99" spans="1:48" hidden="1" x14ac:dyDescent="0.3">
      <c r="A99" t="s">
        <v>922</v>
      </c>
      <c r="B99" t="s">
        <v>923</v>
      </c>
      <c r="C99" s="1" t="str">
        <f t="shared" si="13"/>
        <v>21:0973</v>
      </c>
      <c r="D99" s="1" t="str">
        <f t="shared" si="17"/>
        <v>21:0113</v>
      </c>
      <c r="E99" t="s">
        <v>924</v>
      </c>
      <c r="F99" t="s">
        <v>925</v>
      </c>
      <c r="H99">
        <v>63.115938200000002</v>
      </c>
      <c r="I99">
        <v>-95.7123955</v>
      </c>
      <c r="J99" s="1" t="str">
        <f t="shared" si="18"/>
        <v>NGR lake sediment grab sample</v>
      </c>
      <c r="K99" s="1" t="str">
        <f t="shared" si="19"/>
        <v>&lt;177 micron (NGR)</v>
      </c>
      <c r="L99">
        <v>5</v>
      </c>
      <c r="M99" t="s">
        <v>324</v>
      </c>
      <c r="N99">
        <v>98</v>
      </c>
      <c r="O99" t="s">
        <v>102</v>
      </c>
      <c r="P99" t="s">
        <v>54</v>
      </c>
      <c r="Q99" t="s">
        <v>920</v>
      </c>
      <c r="R99" t="s">
        <v>77</v>
      </c>
      <c r="S99" t="s">
        <v>57</v>
      </c>
      <c r="T99" t="s">
        <v>248</v>
      </c>
      <c r="U99" t="s">
        <v>104</v>
      </c>
      <c r="V99" t="s">
        <v>427</v>
      </c>
      <c r="W99" t="s">
        <v>263</v>
      </c>
      <c r="X99" t="s">
        <v>62</v>
      </c>
      <c r="Y99" t="s">
        <v>193</v>
      </c>
      <c r="Z99" t="s">
        <v>138</v>
      </c>
      <c r="AA99" t="s">
        <v>64</v>
      </c>
      <c r="AB99" t="s">
        <v>412</v>
      </c>
      <c r="AC99" t="s">
        <v>70</v>
      </c>
      <c r="AD99" t="s">
        <v>67</v>
      </c>
      <c r="AE99" t="s">
        <v>68</v>
      </c>
      <c r="AF99" t="s">
        <v>356</v>
      </c>
      <c r="AG99" t="s">
        <v>91</v>
      </c>
      <c r="AH99" t="s">
        <v>70</v>
      </c>
      <c r="AI99" t="s">
        <v>514</v>
      </c>
      <c r="AJ99" t="s">
        <v>514</v>
      </c>
      <c r="AK99" t="s">
        <v>73</v>
      </c>
      <c r="AL99" t="s">
        <v>206</v>
      </c>
      <c r="AM99" t="s">
        <v>224</v>
      </c>
      <c r="AN99" t="s">
        <v>76</v>
      </c>
      <c r="AO99" t="s">
        <v>926</v>
      </c>
      <c r="AP99" t="s">
        <v>78</v>
      </c>
      <c r="AQ99" t="s">
        <v>233</v>
      </c>
      <c r="AR99" t="s">
        <v>62</v>
      </c>
      <c r="AS99" t="s">
        <v>54</v>
      </c>
      <c r="AT99" t="s">
        <v>73</v>
      </c>
      <c r="AU99" t="s">
        <v>107</v>
      </c>
      <c r="AV99" t="s">
        <v>927</v>
      </c>
    </row>
    <row r="100" spans="1:48" hidden="1" x14ac:dyDescent="0.3">
      <c r="A100" t="s">
        <v>928</v>
      </c>
      <c r="B100" t="s">
        <v>929</v>
      </c>
      <c r="C100" s="1" t="str">
        <f t="shared" si="13"/>
        <v>21:0973</v>
      </c>
      <c r="D100" s="1" t="str">
        <f t="shared" si="17"/>
        <v>21:0113</v>
      </c>
      <c r="E100" t="s">
        <v>930</v>
      </c>
      <c r="F100" t="s">
        <v>931</v>
      </c>
      <c r="H100">
        <v>63.117656500000002</v>
      </c>
      <c r="I100">
        <v>-95.683933600000003</v>
      </c>
      <c r="J100" s="1" t="str">
        <f t="shared" si="18"/>
        <v>NGR lake sediment grab sample</v>
      </c>
      <c r="K100" s="1" t="str">
        <f t="shared" si="19"/>
        <v>&lt;177 micron (NGR)</v>
      </c>
      <c r="L100">
        <v>5</v>
      </c>
      <c r="M100" t="s">
        <v>335</v>
      </c>
      <c r="N100">
        <v>99</v>
      </c>
      <c r="O100" t="s">
        <v>92</v>
      </c>
      <c r="P100" t="s">
        <v>54</v>
      </c>
      <c r="Q100" t="s">
        <v>900</v>
      </c>
      <c r="R100" t="s">
        <v>290</v>
      </c>
      <c r="S100" t="s">
        <v>57</v>
      </c>
      <c r="T100" t="s">
        <v>462</v>
      </c>
      <c r="U100" t="s">
        <v>282</v>
      </c>
      <c r="V100" t="s">
        <v>58</v>
      </c>
      <c r="W100" t="s">
        <v>306</v>
      </c>
      <c r="X100" t="s">
        <v>170</v>
      </c>
      <c r="Y100" t="s">
        <v>413</v>
      </c>
      <c r="Z100" t="s">
        <v>96</v>
      </c>
      <c r="AA100" t="s">
        <v>64</v>
      </c>
      <c r="AB100" t="s">
        <v>91</v>
      </c>
      <c r="AC100" t="s">
        <v>155</v>
      </c>
      <c r="AD100" t="s">
        <v>170</v>
      </c>
      <c r="AE100" t="s">
        <v>74</v>
      </c>
      <c r="AF100" t="s">
        <v>60</v>
      </c>
      <c r="AG100" t="s">
        <v>91</v>
      </c>
      <c r="AH100" t="s">
        <v>70</v>
      </c>
      <c r="AI100" t="s">
        <v>168</v>
      </c>
      <c r="AJ100" t="s">
        <v>932</v>
      </c>
      <c r="AK100" t="s">
        <v>73</v>
      </c>
      <c r="AL100" t="s">
        <v>157</v>
      </c>
      <c r="AM100" t="s">
        <v>74</v>
      </c>
      <c r="AN100" t="s">
        <v>76</v>
      </c>
      <c r="AO100" t="s">
        <v>767</v>
      </c>
      <c r="AP100" t="s">
        <v>596</v>
      </c>
      <c r="AQ100" t="s">
        <v>382</v>
      </c>
      <c r="AR100" t="s">
        <v>62</v>
      </c>
      <c r="AS100" t="s">
        <v>54</v>
      </c>
      <c r="AT100" t="s">
        <v>91</v>
      </c>
      <c r="AU100" t="s">
        <v>107</v>
      </c>
      <c r="AV100" t="s">
        <v>933</v>
      </c>
    </row>
    <row r="101" spans="1:48" hidden="1" x14ac:dyDescent="0.3">
      <c r="A101" t="s">
        <v>934</v>
      </c>
      <c r="B101" t="s">
        <v>935</v>
      </c>
      <c r="C101" s="1" t="str">
        <f t="shared" si="13"/>
        <v>21:0973</v>
      </c>
      <c r="D101" s="1" t="str">
        <f t="shared" si="17"/>
        <v>21:0113</v>
      </c>
      <c r="E101" t="s">
        <v>936</v>
      </c>
      <c r="F101" t="s">
        <v>937</v>
      </c>
      <c r="H101">
        <v>63.155192800000002</v>
      </c>
      <c r="I101">
        <v>-95.554222199999998</v>
      </c>
      <c r="J101" s="1" t="str">
        <f t="shared" si="18"/>
        <v>NGR lake sediment grab sample</v>
      </c>
      <c r="K101" s="1" t="str">
        <f t="shared" si="19"/>
        <v>&lt;177 micron (NGR)</v>
      </c>
      <c r="L101">
        <v>5</v>
      </c>
      <c r="M101" t="s">
        <v>354</v>
      </c>
      <c r="N101">
        <v>100</v>
      </c>
      <c r="O101" t="s">
        <v>413</v>
      </c>
      <c r="P101" t="s">
        <v>54</v>
      </c>
      <c r="Q101" t="s">
        <v>261</v>
      </c>
      <c r="R101" t="s">
        <v>168</v>
      </c>
      <c r="S101" t="s">
        <v>57</v>
      </c>
      <c r="T101" t="s">
        <v>248</v>
      </c>
      <c r="U101" t="s">
        <v>357</v>
      </c>
      <c r="V101" t="s">
        <v>204</v>
      </c>
      <c r="W101" t="s">
        <v>336</v>
      </c>
      <c r="X101" t="s">
        <v>62</v>
      </c>
      <c r="Y101" t="s">
        <v>87</v>
      </c>
      <c r="Z101" t="s">
        <v>96</v>
      </c>
      <c r="AA101" t="s">
        <v>64</v>
      </c>
      <c r="AB101" t="s">
        <v>250</v>
      </c>
      <c r="AC101" t="s">
        <v>66</v>
      </c>
      <c r="AD101" t="s">
        <v>67</v>
      </c>
      <c r="AE101" t="s">
        <v>74</v>
      </c>
      <c r="AF101" t="s">
        <v>264</v>
      </c>
      <c r="AG101" t="s">
        <v>152</v>
      </c>
      <c r="AH101" t="s">
        <v>70</v>
      </c>
      <c r="AI101" t="s">
        <v>208</v>
      </c>
      <c r="AJ101" t="s">
        <v>280</v>
      </c>
      <c r="AK101" t="s">
        <v>73</v>
      </c>
      <c r="AL101" t="s">
        <v>206</v>
      </c>
      <c r="AM101" t="s">
        <v>125</v>
      </c>
      <c r="AN101" t="s">
        <v>76</v>
      </c>
      <c r="AO101" t="s">
        <v>533</v>
      </c>
      <c r="AP101" t="s">
        <v>837</v>
      </c>
      <c r="AQ101" t="s">
        <v>254</v>
      </c>
      <c r="AR101" t="s">
        <v>62</v>
      </c>
      <c r="AS101" t="s">
        <v>54</v>
      </c>
      <c r="AT101" t="s">
        <v>277</v>
      </c>
      <c r="AU101" t="s">
        <v>107</v>
      </c>
      <c r="AV101" t="s">
        <v>938</v>
      </c>
    </row>
    <row r="102" spans="1:48" hidden="1" x14ac:dyDescent="0.3">
      <c r="A102" t="s">
        <v>939</v>
      </c>
      <c r="B102" t="s">
        <v>940</v>
      </c>
      <c r="C102" s="1" t="str">
        <f t="shared" si="13"/>
        <v>21:0973</v>
      </c>
      <c r="D102" s="1" t="str">
        <f t="shared" si="17"/>
        <v>21:0113</v>
      </c>
      <c r="E102" t="s">
        <v>941</v>
      </c>
      <c r="F102" t="s">
        <v>942</v>
      </c>
      <c r="H102">
        <v>63.598457600000003</v>
      </c>
      <c r="I102">
        <v>-95.682001700000001</v>
      </c>
      <c r="J102" s="1" t="str">
        <f t="shared" si="18"/>
        <v>NGR lake sediment grab sample</v>
      </c>
      <c r="K102" s="1" t="str">
        <f t="shared" si="19"/>
        <v>&lt;177 micron (NGR)</v>
      </c>
      <c r="L102">
        <v>6</v>
      </c>
      <c r="M102" t="s">
        <v>52</v>
      </c>
      <c r="N102">
        <v>101</v>
      </c>
      <c r="O102" t="s">
        <v>226</v>
      </c>
      <c r="P102" t="s">
        <v>54</v>
      </c>
      <c r="Q102" t="s">
        <v>420</v>
      </c>
      <c r="R102" t="s">
        <v>116</v>
      </c>
      <c r="S102" t="s">
        <v>57</v>
      </c>
      <c r="T102" t="s">
        <v>438</v>
      </c>
      <c r="U102" t="s">
        <v>117</v>
      </c>
      <c r="V102" t="s">
        <v>119</v>
      </c>
      <c r="W102" t="s">
        <v>79</v>
      </c>
      <c r="X102" t="s">
        <v>74</v>
      </c>
      <c r="Y102" t="s">
        <v>526</v>
      </c>
      <c r="Z102" t="s">
        <v>96</v>
      </c>
      <c r="AA102" t="s">
        <v>64</v>
      </c>
      <c r="AB102" t="s">
        <v>303</v>
      </c>
      <c r="AC102" t="s">
        <v>66</v>
      </c>
      <c r="AD102" t="s">
        <v>67</v>
      </c>
      <c r="AE102" t="s">
        <v>943</v>
      </c>
      <c r="AF102" t="s">
        <v>151</v>
      </c>
      <c r="AG102" t="s">
        <v>853</v>
      </c>
      <c r="AH102" t="s">
        <v>173</v>
      </c>
      <c r="AI102" t="s">
        <v>53</v>
      </c>
      <c r="AJ102" t="s">
        <v>305</v>
      </c>
      <c r="AK102" t="s">
        <v>73</v>
      </c>
      <c r="AL102" t="s">
        <v>75</v>
      </c>
      <c r="AM102" t="s">
        <v>75</v>
      </c>
      <c r="AN102" t="s">
        <v>76</v>
      </c>
      <c r="AO102" t="s">
        <v>178</v>
      </c>
      <c r="AP102" t="s">
        <v>414</v>
      </c>
      <c r="AQ102" t="s">
        <v>106</v>
      </c>
      <c r="AR102" t="s">
        <v>74</v>
      </c>
      <c r="AS102" t="s">
        <v>54</v>
      </c>
      <c r="AT102" t="s">
        <v>73</v>
      </c>
      <c r="AU102" t="s">
        <v>635</v>
      </c>
      <c r="AV102" t="s">
        <v>944</v>
      </c>
    </row>
    <row r="103" spans="1:48" hidden="1" x14ac:dyDescent="0.3">
      <c r="A103" t="s">
        <v>945</v>
      </c>
      <c r="B103" t="s">
        <v>946</v>
      </c>
      <c r="C103" s="1" t="str">
        <f t="shared" si="13"/>
        <v>21:0973</v>
      </c>
      <c r="D103" s="1" t="str">
        <f t="shared" si="17"/>
        <v>21:0113</v>
      </c>
      <c r="E103" t="s">
        <v>947</v>
      </c>
      <c r="F103" t="s">
        <v>948</v>
      </c>
      <c r="H103">
        <v>63.155555999999997</v>
      </c>
      <c r="I103">
        <v>-95.611729299999993</v>
      </c>
      <c r="J103" s="1" t="str">
        <f t="shared" si="18"/>
        <v>NGR lake sediment grab sample</v>
      </c>
      <c r="K103" s="1" t="str">
        <f t="shared" si="19"/>
        <v>&lt;177 micron (NGR)</v>
      </c>
      <c r="L103">
        <v>6</v>
      </c>
      <c r="M103" t="s">
        <v>86</v>
      </c>
      <c r="N103">
        <v>102</v>
      </c>
      <c r="O103" t="s">
        <v>233</v>
      </c>
      <c r="P103" t="s">
        <v>54</v>
      </c>
      <c r="Q103" t="s">
        <v>325</v>
      </c>
      <c r="R103" t="s">
        <v>134</v>
      </c>
      <c r="S103" t="s">
        <v>57</v>
      </c>
      <c r="T103" t="s">
        <v>91</v>
      </c>
      <c r="U103" t="s">
        <v>88</v>
      </c>
      <c r="V103" t="s">
        <v>427</v>
      </c>
      <c r="W103" t="s">
        <v>127</v>
      </c>
      <c r="X103" t="s">
        <v>74</v>
      </c>
      <c r="Y103" t="s">
        <v>95</v>
      </c>
      <c r="Z103" t="s">
        <v>138</v>
      </c>
      <c r="AA103" t="s">
        <v>64</v>
      </c>
      <c r="AB103" t="s">
        <v>853</v>
      </c>
      <c r="AC103" t="s">
        <v>70</v>
      </c>
      <c r="AD103" t="s">
        <v>67</v>
      </c>
      <c r="AE103" t="s">
        <v>68</v>
      </c>
      <c r="AF103" t="s">
        <v>550</v>
      </c>
      <c r="AG103" t="s">
        <v>135</v>
      </c>
      <c r="AH103" t="s">
        <v>70</v>
      </c>
      <c r="AI103" t="s">
        <v>117</v>
      </c>
      <c r="AJ103" t="s">
        <v>123</v>
      </c>
      <c r="AK103" t="s">
        <v>73</v>
      </c>
      <c r="AL103" t="s">
        <v>74</v>
      </c>
      <c r="AM103" t="s">
        <v>75</v>
      </c>
      <c r="AN103" t="s">
        <v>76</v>
      </c>
      <c r="AO103" t="s">
        <v>134</v>
      </c>
      <c r="AP103" t="s">
        <v>482</v>
      </c>
      <c r="AQ103" t="s">
        <v>106</v>
      </c>
      <c r="AR103" t="s">
        <v>67</v>
      </c>
      <c r="AS103" t="s">
        <v>54</v>
      </c>
      <c r="AT103" t="s">
        <v>73</v>
      </c>
      <c r="AU103" t="s">
        <v>107</v>
      </c>
      <c r="AV103" t="s">
        <v>949</v>
      </c>
    </row>
    <row r="104" spans="1:48" hidden="1" x14ac:dyDescent="0.3">
      <c r="A104" t="s">
        <v>950</v>
      </c>
      <c r="B104" t="s">
        <v>951</v>
      </c>
      <c r="C104" s="1" t="str">
        <f t="shared" si="13"/>
        <v>21:0973</v>
      </c>
      <c r="D104" s="1" t="str">
        <f t="shared" si="17"/>
        <v>21:0113</v>
      </c>
      <c r="E104" t="s">
        <v>952</v>
      </c>
      <c r="F104" t="s">
        <v>953</v>
      </c>
      <c r="H104">
        <v>63.158025500000001</v>
      </c>
      <c r="I104">
        <v>-95.684409500000001</v>
      </c>
      <c r="J104" s="1" t="str">
        <f t="shared" si="18"/>
        <v>NGR lake sediment grab sample</v>
      </c>
      <c r="K104" s="1" t="str">
        <f t="shared" si="19"/>
        <v>&lt;177 micron (NGR)</v>
      </c>
      <c r="L104">
        <v>6</v>
      </c>
      <c r="M104" t="s">
        <v>149</v>
      </c>
      <c r="N104">
        <v>103</v>
      </c>
      <c r="O104" t="s">
        <v>104</v>
      </c>
      <c r="P104" t="s">
        <v>54</v>
      </c>
      <c r="Q104" t="s">
        <v>954</v>
      </c>
      <c r="R104" t="s">
        <v>92</v>
      </c>
      <c r="S104" t="s">
        <v>57</v>
      </c>
      <c r="T104" t="s">
        <v>248</v>
      </c>
      <c r="U104" t="s">
        <v>134</v>
      </c>
      <c r="V104" t="s">
        <v>100</v>
      </c>
      <c r="W104" t="s">
        <v>292</v>
      </c>
      <c r="X104" t="s">
        <v>62</v>
      </c>
      <c r="Y104" t="s">
        <v>72</v>
      </c>
      <c r="Z104" t="s">
        <v>96</v>
      </c>
      <c r="AA104" t="s">
        <v>64</v>
      </c>
      <c r="AB104" t="s">
        <v>100</v>
      </c>
      <c r="AC104" t="s">
        <v>173</v>
      </c>
      <c r="AD104" t="s">
        <v>67</v>
      </c>
      <c r="AE104" t="s">
        <v>74</v>
      </c>
      <c r="AF104" t="s">
        <v>691</v>
      </c>
      <c r="AG104" t="s">
        <v>152</v>
      </c>
      <c r="AH104" t="s">
        <v>70</v>
      </c>
      <c r="AI104" t="s">
        <v>514</v>
      </c>
      <c r="AJ104" t="s">
        <v>328</v>
      </c>
      <c r="AK104" t="s">
        <v>73</v>
      </c>
      <c r="AL104" t="s">
        <v>74</v>
      </c>
      <c r="AM104" t="s">
        <v>177</v>
      </c>
      <c r="AN104" t="s">
        <v>76</v>
      </c>
      <c r="AO104" t="s">
        <v>121</v>
      </c>
      <c r="AP104" t="s">
        <v>78</v>
      </c>
      <c r="AQ104" t="s">
        <v>327</v>
      </c>
      <c r="AR104" t="s">
        <v>62</v>
      </c>
      <c r="AS104" t="s">
        <v>54</v>
      </c>
      <c r="AT104" t="s">
        <v>91</v>
      </c>
      <c r="AU104" t="s">
        <v>107</v>
      </c>
      <c r="AV104" t="s">
        <v>955</v>
      </c>
    </row>
    <row r="105" spans="1:48" hidden="1" x14ac:dyDescent="0.3">
      <c r="A105" t="s">
        <v>956</v>
      </c>
      <c r="B105" t="s">
        <v>957</v>
      </c>
      <c r="C105" s="1" t="str">
        <f t="shared" si="13"/>
        <v>21:0973</v>
      </c>
      <c r="D105" s="1" t="str">
        <f t="shared" si="17"/>
        <v>21:0113</v>
      </c>
      <c r="E105" t="s">
        <v>958</v>
      </c>
      <c r="F105" t="s">
        <v>959</v>
      </c>
      <c r="H105">
        <v>63.172646700000001</v>
      </c>
      <c r="I105">
        <v>-95.700488800000002</v>
      </c>
      <c r="J105" s="1" t="str">
        <f t="shared" si="18"/>
        <v>NGR lake sediment grab sample</v>
      </c>
      <c r="K105" s="1" t="str">
        <f t="shared" si="19"/>
        <v>&lt;177 micron (NGR)</v>
      </c>
      <c r="L105">
        <v>6</v>
      </c>
      <c r="M105" t="s">
        <v>165</v>
      </c>
      <c r="N105">
        <v>104</v>
      </c>
      <c r="O105" t="s">
        <v>203</v>
      </c>
      <c r="P105" t="s">
        <v>54</v>
      </c>
      <c r="Q105" t="s">
        <v>836</v>
      </c>
      <c r="R105" t="s">
        <v>168</v>
      </c>
      <c r="S105" t="s">
        <v>57</v>
      </c>
      <c r="T105" t="s">
        <v>315</v>
      </c>
      <c r="U105" t="s">
        <v>178</v>
      </c>
      <c r="V105" t="s">
        <v>100</v>
      </c>
      <c r="W105" t="s">
        <v>193</v>
      </c>
      <c r="X105" t="s">
        <v>62</v>
      </c>
      <c r="Y105" t="s">
        <v>106</v>
      </c>
      <c r="Z105" t="s">
        <v>138</v>
      </c>
      <c r="AA105" t="s">
        <v>64</v>
      </c>
      <c r="AB105" t="s">
        <v>60</v>
      </c>
      <c r="AC105" t="s">
        <v>66</v>
      </c>
      <c r="AD105" t="s">
        <v>67</v>
      </c>
      <c r="AE105" t="s">
        <v>68</v>
      </c>
      <c r="AF105" t="s">
        <v>616</v>
      </c>
      <c r="AG105" t="s">
        <v>58</v>
      </c>
      <c r="AH105" t="s">
        <v>70</v>
      </c>
      <c r="AI105" t="s">
        <v>429</v>
      </c>
      <c r="AJ105" t="s">
        <v>348</v>
      </c>
      <c r="AK105" t="s">
        <v>73</v>
      </c>
      <c r="AL105" t="s">
        <v>74</v>
      </c>
      <c r="AM105" t="s">
        <v>177</v>
      </c>
      <c r="AN105" t="s">
        <v>76</v>
      </c>
      <c r="AO105" t="s">
        <v>134</v>
      </c>
      <c r="AP105" t="s">
        <v>837</v>
      </c>
      <c r="AQ105" t="s">
        <v>363</v>
      </c>
      <c r="AR105" t="s">
        <v>62</v>
      </c>
      <c r="AS105" t="s">
        <v>54</v>
      </c>
      <c r="AT105" t="s">
        <v>73</v>
      </c>
      <c r="AU105" t="s">
        <v>107</v>
      </c>
      <c r="AV105" t="s">
        <v>960</v>
      </c>
    </row>
    <row r="106" spans="1:48" hidden="1" x14ac:dyDescent="0.3">
      <c r="A106" t="s">
        <v>961</v>
      </c>
      <c r="B106" t="s">
        <v>962</v>
      </c>
      <c r="C106" s="1" t="str">
        <f t="shared" si="13"/>
        <v>21:0973</v>
      </c>
      <c r="D106" s="1" t="str">
        <f t="shared" si="17"/>
        <v>21:0113</v>
      </c>
      <c r="E106" t="s">
        <v>963</v>
      </c>
      <c r="F106" t="s">
        <v>964</v>
      </c>
      <c r="H106">
        <v>63.2790818</v>
      </c>
      <c r="I106">
        <v>-95.686587399999993</v>
      </c>
      <c r="J106" s="1" t="str">
        <f t="shared" si="18"/>
        <v>NGR lake sediment grab sample</v>
      </c>
      <c r="K106" s="1" t="str">
        <f t="shared" si="19"/>
        <v>&lt;177 micron (NGR)</v>
      </c>
      <c r="L106">
        <v>6</v>
      </c>
      <c r="M106" t="s">
        <v>185</v>
      </c>
      <c r="N106">
        <v>105</v>
      </c>
      <c r="O106" t="s">
        <v>201</v>
      </c>
      <c r="P106" t="s">
        <v>54</v>
      </c>
      <c r="Q106" t="s">
        <v>965</v>
      </c>
      <c r="R106" t="s">
        <v>357</v>
      </c>
      <c r="S106" t="s">
        <v>57</v>
      </c>
      <c r="T106" t="s">
        <v>479</v>
      </c>
      <c r="U106" t="s">
        <v>92</v>
      </c>
      <c r="V106" t="s">
        <v>152</v>
      </c>
      <c r="W106" t="s">
        <v>382</v>
      </c>
      <c r="X106" t="s">
        <v>62</v>
      </c>
      <c r="Y106" t="s">
        <v>79</v>
      </c>
      <c r="Z106" t="s">
        <v>96</v>
      </c>
      <c r="AA106" t="s">
        <v>64</v>
      </c>
      <c r="AB106" t="s">
        <v>91</v>
      </c>
      <c r="AC106" t="s">
        <v>66</v>
      </c>
      <c r="AD106" t="s">
        <v>170</v>
      </c>
      <c r="AE106" t="s">
        <v>174</v>
      </c>
      <c r="AF106" t="s">
        <v>172</v>
      </c>
      <c r="AG106" t="s">
        <v>277</v>
      </c>
      <c r="AH106" t="s">
        <v>173</v>
      </c>
      <c r="AI106" t="s">
        <v>168</v>
      </c>
      <c r="AJ106" t="s">
        <v>932</v>
      </c>
      <c r="AK106" t="s">
        <v>73</v>
      </c>
      <c r="AL106" t="s">
        <v>74</v>
      </c>
      <c r="AM106" t="s">
        <v>74</v>
      </c>
      <c r="AN106" t="s">
        <v>76</v>
      </c>
      <c r="AO106" t="s">
        <v>608</v>
      </c>
      <c r="AP106" t="s">
        <v>295</v>
      </c>
      <c r="AQ106" t="s">
        <v>92</v>
      </c>
      <c r="AR106" t="s">
        <v>62</v>
      </c>
      <c r="AS106" t="s">
        <v>54</v>
      </c>
      <c r="AT106" t="s">
        <v>277</v>
      </c>
      <c r="AU106" t="s">
        <v>107</v>
      </c>
      <c r="AV106" t="s">
        <v>966</v>
      </c>
    </row>
    <row r="107" spans="1:48" hidden="1" x14ac:dyDescent="0.3">
      <c r="A107" t="s">
        <v>967</v>
      </c>
      <c r="B107" t="s">
        <v>968</v>
      </c>
      <c r="C107" s="1" t="str">
        <f t="shared" si="13"/>
        <v>21:0973</v>
      </c>
      <c r="D107" s="1" t="str">
        <f t="shared" si="17"/>
        <v>21:0113</v>
      </c>
      <c r="E107" t="s">
        <v>969</v>
      </c>
      <c r="F107" t="s">
        <v>970</v>
      </c>
      <c r="H107">
        <v>63.302770000000002</v>
      </c>
      <c r="I107">
        <v>-95.676737200000005</v>
      </c>
      <c r="J107" s="1" t="str">
        <f t="shared" si="18"/>
        <v>NGR lake sediment grab sample</v>
      </c>
      <c r="K107" s="1" t="str">
        <f t="shared" si="19"/>
        <v>&lt;177 micron (NGR)</v>
      </c>
      <c r="L107">
        <v>6</v>
      </c>
      <c r="M107" t="s">
        <v>200</v>
      </c>
      <c r="N107">
        <v>106</v>
      </c>
      <c r="O107" t="s">
        <v>363</v>
      </c>
      <c r="P107" t="s">
        <v>54</v>
      </c>
      <c r="Q107" t="s">
        <v>387</v>
      </c>
      <c r="R107" t="s">
        <v>99</v>
      </c>
      <c r="S107" t="s">
        <v>57</v>
      </c>
      <c r="T107" t="s">
        <v>573</v>
      </c>
      <c r="U107" t="s">
        <v>178</v>
      </c>
      <c r="V107" t="s">
        <v>91</v>
      </c>
      <c r="W107" t="s">
        <v>514</v>
      </c>
      <c r="X107" t="s">
        <v>170</v>
      </c>
      <c r="Y107" t="s">
        <v>355</v>
      </c>
      <c r="Z107" t="s">
        <v>127</v>
      </c>
      <c r="AA107" t="s">
        <v>64</v>
      </c>
      <c r="AB107" t="s">
        <v>971</v>
      </c>
      <c r="AC107" t="s">
        <v>155</v>
      </c>
      <c r="AD107" t="s">
        <v>758</v>
      </c>
      <c r="AE107" t="s">
        <v>140</v>
      </c>
      <c r="AF107" t="s">
        <v>223</v>
      </c>
      <c r="AG107" t="s">
        <v>277</v>
      </c>
      <c r="AH107" t="s">
        <v>173</v>
      </c>
      <c r="AI107" t="s">
        <v>203</v>
      </c>
      <c r="AJ107" t="s">
        <v>914</v>
      </c>
      <c r="AK107" t="s">
        <v>73</v>
      </c>
      <c r="AL107" t="s">
        <v>177</v>
      </c>
      <c r="AM107" t="s">
        <v>526</v>
      </c>
      <c r="AN107" t="s">
        <v>76</v>
      </c>
      <c r="AO107" t="s">
        <v>972</v>
      </c>
      <c r="AP107" t="s">
        <v>210</v>
      </c>
      <c r="AQ107" t="s">
        <v>121</v>
      </c>
      <c r="AR107" t="s">
        <v>62</v>
      </c>
      <c r="AS107" t="s">
        <v>54</v>
      </c>
      <c r="AT107" t="s">
        <v>248</v>
      </c>
      <c r="AU107" t="s">
        <v>107</v>
      </c>
      <c r="AV107" t="s">
        <v>973</v>
      </c>
    </row>
    <row r="108" spans="1:48" hidden="1" x14ac:dyDescent="0.3">
      <c r="A108" t="s">
        <v>974</v>
      </c>
      <c r="B108" t="s">
        <v>975</v>
      </c>
      <c r="C108" s="1" t="str">
        <f t="shared" si="13"/>
        <v>21:0973</v>
      </c>
      <c r="D108" s="1" t="str">
        <f t="shared" si="17"/>
        <v>21:0113</v>
      </c>
      <c r="E108" t="s">
        <v>976</v>
      </c>
      <c r="F108" t="s">
        <v>977</v>
      </c>
      <c r="H108">
        <v>63.379413800000002</v>
      </c>
      <c r="I108">
        <v>-95.6727858</v>
      </c>
      <c r="J108" s="1" t="str">
        <f t="shared" si="18"/>
        <v>NGR lake sediment grab sample</v>
      </c>
      <c r="K108" s="1" t="str">
        <f t="shared" si="19"/>
        <v>&lt;177 micron (NGR)</v>
      </c>
      <c r="L108">
        <v>6</v>
      </c>
      <c r="M108" t="s">
        <v>217</v>
      </c>
      <c r="N108">
        <v>107</v>
      </c>
      <c r="O108" t="s">
        <v>336</v>
      </c>
      <c r="P108" t="s">
        <v>54</v>
      </c>
      <c r="Q108" t="s">
        <v>736</v>
      </c>
      <c r="R108" t="s">
        <v>357</v>
      </c>
      <c r="S108" t="s">
        <v>57</v>
      </c>
      <c r="T108" t="s">
        <v>315</v>
      </c>
      <c r="U108" t="s">
        <v>104</v>
      </c>
      <c r="V108" t="s">
        <v>167</v>
      </c>
      <c r="W108" t="s">
        <v>308</v>
      </c>
      <c r="X108" t="s">
        <v>62</v>
      </c>
      <c r="Y108" t="s">
        <v>63</v>
      </c>
      <c r="Z108" t="s">
        <v>59</v>
      </c>
      <c r="AA108" t="s">
        <v>64</v>
      </c>
      <c r="AB108" t="s">
        <v>169</v>
      </c>
      <c r="AC108" t="s">
        <v>70</v>
      </c>
      <c r="AD108" t="s">
        <v>67</v>
      </c>
      <c r="AE108" t="s">
        <v>206</v>
      </c>
      <c r="AF108" t="s">
        <v>317</v>
      </c>
      <c r="AG108" t="s">
        <v>235</v>
      </c>
      <c r="AH108" t="s">
        <v>70</v>
      </c>
      <c r="AI108" t="s">
        <v>168</v>
      </c>
      <c r="AJ108" t="s">
        <v>117</v>
      </c>
      <c r="AK108" t="s">
        <v>73</v>
      </c>
      <c r="AL108" t="s">
        <v>125</v>
      </c>
      <c r="AM108" t="s">
        <v>177</v>
      </c>
      <c r="AN108" t="s">
        <v>76</v>
      </c>
      <c r="AO108" t="s">
        <v>290</v>
      </c>
      <c r="AP108" t="s">
        <v>295</v>
      </c>
      <c r="AQ108" t="s">
        <v>254</v>
      </c>
      <c r="AR108" t="s">
        <v>62</v>
      </c>
      <c r="AS108" t="s">
        <v>54</v>
      </c>
      <c r="AT108" t="s">
        <v>152</v>
      </c>
      <c r="AU108" t="s">
        <v>107</v>
      </c>
      <c r="AV108" t="s">
        <v>978</v>
      </c>
    </row>
    <row r="109" spans="1:48" hidden="1" x14ac:dyDescent="0.3">
      <c r="A109" t="s">
        <v>979</v>
      </c>
      <c r="B109" t="s">
        <v>980</v>
      </c>
      <c r="C109" s="1" t="str">
        <f t="shared" si="13"/>
        <v>21:0973</v>
      </c>
      <c r="D109" s="1" t="str">
        <f t="shared" si="17"/>
        <v>21:0113</v>
      </c>
      <c r="E109" t="s">
        <v>981</v>
      </c>
      <c r="F109" t="s">
        <v>982</v>
      </c>
      <c r="H109">
        <v>63.433048700000001</v>
      </c>
      <c r="I109">
        <v>-95.703212800000003</v>
      </c>
      <c r="J109" s="1" t="str">
        <f t="shared" si="18"/>
        <v>NGR lake sediment grab sample</v>
      </c>
      <c r="K109" s="1" t="str">
        <f t="shared" si="19"/>
        <v>&lt;177 micron (NGR)</v>
      </c>
      <c r="L109">
        <v>6</v>
      </c>
      <c r="M109" t="s">
        <v>246</v>
      </c>
      <c r="N109">
        <v>108</v>
      </c>
      <c r="O109" t="s">
        <v>263</v>
      </c>
      <c r="P109" t="s">
        <v>54</v>
      </c>
      <c r="Q109" t="s">
        <v>435</v>
      </c>
      <c r="R109" t="s">
        <v>347</v>
      </c>
      <c r="S109" t="s">
        <v>57</v>
      </c>
      <c r="T109" t="s">
        <v>152</v>
      </c>
      <c r="U109" t="s">
        <v>88</v>
      </c>
      <c r="V109" t="s">
        <v>412</v>
      </c>
      <c r="W109" t="s">
        <v>137</v>
      </c>
      <c r="X109" t="s">
        <v>62</v>
      </c>
      <c r="Y109" t="s">
        <v>226</v>
      </c>
      <c r="Z109" t="s">
        <v>170</v>
      </c>
      <c r="AA109" t="s">
        <v>64</v>
      </c>
      <c r="AB109" t="s">
        <v>153</v>
      </c>
      <c r="AC109" t="s">
        <v>173</v>
      </c>
      <c r="AD109" t="s">
        <v>67</v>
      </c>
      <c r="AE109" t="s">
        <v>983</v>
      </c>
      <c r="AF109" t="s">
        <v>347</v>
      </c>
      <c r="AG109" t="s">
        <v>356</v>
      </c>
      <c r="AH109" t="s">
        <v>173</v>
      </c>
      <c r="AI109" t="s">
        <v>440</v>
      </c>
      <c r="AJ109" t="s">
        <v>209</v>
      </c>
      <c r="AK109" t="s">
        <v>73</v>
      </c>
      <c r="AL109" t="s">
        <v>103</v>
      </c>
      <c r="AM109" t="s">
        <v>103</v>
      </c>
      <c r="AN109" t="s">
        <v>76</v>
      </c>
      <c r="AO109" t="s">
        <v>203</v>
      </c>
      <c r="AP109" t="s">
        <v>194</v>
      </c>
      <c r="AQ109" t="s">
        <v>280</v>
      </c>
      <c r="AR109" t="s">
        <v>67</v>
      </c>
      <c r="AS109" t="s">
        <v>54</v>
      </c>
      <c r="AT109" t="s">
        <v>73</v>
      </c>
      <c r="AU109" t="s">
        <v>107</v>
      </c>
      <c r="AV109" t="s">
        <v>984</v>
      </c>
    </row>
    <row r="110" spans="1:48" hidden="1" x14ac:dyDescent="0.3">
      <c r="A110" t="s">
        <v>985</v>
      </c>
      <c r="B110" t="s">
        <v>986</v>
      </c>
      <c r="C110" s="1" t="str">
        <f t="shared" si="13"/>
        <v>21:0973</v>
      </c>
      <c r="D110" s="1" t="str">
        <f t="shared" si="17"/>
        <v>21:0113</v>
      </c>
      <c r="E110" t="s">
        <v>941</v>
      </c>
      <c r="F110" t="s">
        <v>987</v>
      </c>
      <c r="H110">
        <v>63.598457600000003</v>
      </c>
      <c r="I110">
        <v>-95.682001700000001</v>
      </c>
      <c r="J110" s="1" t="str">
        <f t="shared" si="18"/>
        <v>NGR lake sediment grab sample</v>
      </c>
      <c r="K110" s="1" t="str">
        <f t="shared" si="19"/>
        <v>&lt;177 micron (NGR)</v>
      </c>
      <c r="L110">
        <v>6</v>
      </c>
      <c r="M110" t="s">
        <v>345</v>
      </c>
      <c r="N110">
        <v>109</v>
      </c>
      <c r="O110" t="s">
        <v>226</v>
      </c>
      <c r="P110" t="s">
        <v>54</v>
      </c>
      <c r="Q110" t="s">
        <v>603</v>
      </c>
      <c r="R110" t="s">
        <v>134</v>
      </c>
      <c r="S110" t="s">
        <v>57</v>
      </c>
      <c r="T110" t="s">
        <v>438</v>
      </c>
      <c r="U110" t="s">
        <v>117</v>
      </c>
      <c r="V110" t="s">
        <v>221</v>
      </c>
      <c r="W110" t="s">
        <v>170</v>
      </c>
      <c r="X110" t="s">
        <v>74</v>
      </c>
      <c r="Y110" t="s">
        <v>526</v>
      </c>
      <c r="Z110" t="s">
        <v>96</v>
      </c>
      <c r="AA110" t="s">
        <v>64</v>
      </c>
      <c r="AB110" t="s">
        <v>172</v>
      </c>
      <c r="AC110" t="s">
        <v>173</v>
      </c>
      <c r="AD110" t="s">
        <v>67</v>
      </c>
      <c r="AE110" t="s">
        <v>584</v>
      </c>
      <c r="AF110" t="s">
        <v>77</v>
      </c>
      <c r="AG110" t="s">
        <v>853</v>
      </c>
      <c r="AH110" t="s">
        <v>173</v>
      </c>
      <c r="AI110" t="s">
        <v>59</v>
      </c>
      <c r="AJ110" t="s">
        <v>124</v>
      </c>
      <c r="AK110" t="s">
        <v>73</v>
      </c>
      <c r="AL110" t="s">
        <v>177</v>
      </c>
      <c r="AM110" t="s">
        <v>75</v>
      </c>
      <c r="AN110" t="s">
        <v>76</v>
      </c>
      <c r="AO110" t="s">
        <v>92</v>
      </c>
      <c r="AP110" t="s">
        <v>225</v>
      </c>
      <c r="AQ110" t="s">
        <v>226</v>
      </c>
      <c r="AR110" t="s">
        <v>67</v>
      </c>
      <c r="AS110" t="s">
        <v>54</v>
      </c>
      <c r="AT110" t="s">
        <v>73</v>
      </c>
      <c r="AU110" t="s">
        <v>107</v>
      </c>
      <c r="AV110" t="s">
        <v>944</v>
      </c>
    </row>
    <row r="111" spans="1:48" hidden="1" x14ac:dyDescent="0.3">
      <c r="A111" t="s">
        <v>988</v>
      </c>
      <c r="B111" t="s">
        <v>989</v>
      </c>
      <c r="C111" s="1" t="str">
        <f t="shared" si="13"/>
        <v>21:0973</v>
      </c>
      <c r="D111" s="1" t="str">
        <f t="shared" si="17"/>
        <v>21:0113</v>
      </c>
      <c r="E111" t="s">
        <v>990</v>
      </c>
      <c r="F111" t="s">
        <v>991</v>
      </c>
      <c r="H111">
        <v>63.581174500000003</v>
      </c>
      <c r="I111">
        <v>-95.685131299999995</v>
      </c>
      <c r="J111" s="1" t="str">
        <f t="shared" si="18"/>
        <v>NGR lake sediment grab sample</v>
      </c>
      <c r="K111" s="1" t="str">
        <f t="shared" si="19"/>
        <v>&lt;177 micron (NGR)</v>
      </c>
      <c r="L111">
        <v>6</v>
      </c>
      <c r="M111" t="s">
        <v>113</v>
      </c>
      <c r="N111">
        <v>110</v>
      </c>
      <c r="O111" t="s">
        <v>240</v>
      </c>
      <c r="P111" t="s">
        <v>54</v>
      </c>
      <c r="Q111" t="s">
        <v>624</v>
      </c>
      <c r="R111" t="s">
        <v>436</v>
      </c>
      <c r="S111" t="s">
        <v>57</v>
      </c>
      <c r="T111" t="s">
        <v>152</v>
      </c>
      <c r="U111" t="s">
        <v>138</v>
      </c>
      <c r="V111" t="s">
        <v>93</v>
      </c>
      <c r="W111" t="s">
        <v>220</v>
      </c>
      <c r="X111" t="s">
        <v>62</v>
      </c>
      <c r="Y111" t="s">
        <v>171</v>
      </c>
      <c r="Z111" t="s">
        <v>138</v>
      </c>
      <c r="AA111" t="s">
        <v>64</v>
      </c>
      <c r="AB111" t="s">
        <v>97</v>
      </c>
      <c r="AC111" t="s">
        <v>66</v>
      </c>
      <c r="AD111" t="s">
        <v>67</v>
      </c>
      <c r="AE111" t="s">
        <v>992</v>
      </c>
      <c r="AF111" t="s">
        <v>282</v>
      </c>
      <c r="AG111" t="s">
        <v>617</v>
      </c>
      <c r="AH111" t="s">
        <v>70</v>
      </c>
      <c r="AI111" t="s">
        <v>59</v>
      </c>
      <c r="AJ111" t="s">
        <v>114</v>
      </c>
      <c r="AK111" t="s">
        <v>73</v>
      </c>
      <c r="AL111" t="s">
        <v>177</v>
      </c>
      <c r="AM111" t="s">
        <v>75</v>
      </c>
      <c r="AN111" t="s">
        <v>76</v>
      </c>
      <c r="AO111" t="s">
        <v>92</v>
      </c>
      <c r="AP111" t="s">
        <v>307</v>
      </c>
      <c r="AQ111" t="s">
        <v>201</v>
      </c>
      <c r="AR111" t="s">
        <v>62</v>
      </c>
      <c r="AS111" t="s">
        <v>54</v>
      </c>
      <c r="AT111" t="s">
        <v>73</v>
      </c>
      <c r="AU111" t="s">
        <v>107</v>
      </c>
      <c r="AV111" t="s">
        <v>993</v>
      </c>
    </row>
    <row r="112" spans="1:48" hidden="1" x14ac:dyDescent="0.3">
      <c r="A112" t="s">
        <v>994</v>
      </c>
      <c r="B112" t="s">
        <v>995</v>
      </c>
      <c r="C112" s="1" t="str">
        <f t="shared" si="13"/>
        <v>21:0973</v>
      </c>
      <c r="D112" s="1" t="str">
        <f t="shared" si="17"/>
        <v>21:0113</v>
      </c>
      <c r="E112" t="s">
        <v>990</v>
      </c>
      <c r="F112" t="s">
        <v>996</v>
      </c>
      <c r="H112">
        <v>63.581174500000003</v>
      </c>
      <c r="I112">
        <v>-95.685131299999995</v>
      </c>
      <c r="J112" s="1" t="str">
        <f t="shared" si="18"/>
        <v>NGR lake sediment grab sample</v>
      </c>
      <c r="K112" s="1" t="str">
        <f t="shared" si="19"/>
        <v>&lt;177 micron (NGR)</v>
      </c>
      <c r="L112">
        <v>6</v>
      </c>
      <c r="M112" t="s">
        <v>132</v>
      </c>
      <c r="N112">
        <v>111</v>
      </c>
      <c r="O112" t="s">
        <v>292</v>
      </c>
      <c r="P112" t="s">
        <v>54</v>
      </c>
      <c r="Q112" t="s">
        <v>997</v>
      </c>
      <c r="R112" t="s">
        <v>151</v>
      </c>
      <c r="S112" t="s">
        <v>57</v>
      </c>
      <c r="T112" t="s">
        <v>152</v>
      </c>
      <c r="U112" t="s">
        <v>59</v>
      </c>
      <c r="V112" t="s">
        <v>411</v>
      </c>
      <c r="W112" t="s">
        <v>94</v>
      </c>
      <c r="X112" t="s">
        <v>74</v>
      </c>
      <c r="Y112" t="s">
        <v>302</v>
      </c>
      <c r="Z112" t="s">
        <v>138</v>
      </c>
      <c r="AA112" t="s">
        <v>64</v>
      </c>
      <c r="AB112" t="s">
        <v>428</v>
      </c>
      <c r="AC112" t="s">
        <v>70</v>
      </c>
      <c r="AD112" t="s">
        <v>67</v>
      </c>
      <c r="AE112" t="s">
        <v>278</v>
      </c>
      <c r="AF112" t="s">
        <v>121</v>
      </c>
      <c r="AG112" t="s">
        <v>412</v>
      </c>
      <c r="AH112" t="s">
        <v>173</v>
      </c>
      <c r="AI112" t="s">
        <v>329</v>
      </c>
      <c r="AJ112" t="s">
        <v>59</v>
      </c>
      <c r="AK112" t="s">
        <v>73</v>
      </c>
      <c r="AL112" t="s">
        <v>177</v>
      </c>
      <c r="AM112" t="s">
        <v>75</v>
      </c>
      <c r="AN112" t="s">
        <v>76</v>
      </c>
      <c r="AO112" t="s">
        <v>178</v>
      </c>
      <c r="AP112" t="s">
        <v>126</v>
      </c>
      <c r="AQ112" t="s">
        <v>159</v>
      </c>
      <c r="AR112" t="s">
        <v>62</v>
      </c>
      <c r="AS112" t="s">
        <v>54</v>
      </c>
      <c r="AT112" t="s">
        <v>73</v>
      </c>
      <c r="AU112" t="s">
        <v>107</v>
      </c>
      <c r="AV112" t="s">
        <v>647</v>
      </c>
    </row>
    <row r="113" spans="1:48" hidden="1" x14ac:dyDescent="0.3">
      <c r="A113" t="s">
        <v>998</v>
      </c>
      <c r="B113" t="s">
        <v>999</v>
      </c>
      <c r="C113" s="1" t="str">
        <f t="shared" si="13"/>
        <v>21:0973</v>
      </c>
      <c r="D113" s="1" t="str">
        <f t="shared" si="17"/>
        <v>21:0113</v>
      </c>
      <c r="E113" t="s">
        <v>1000</v>
      </c>
      <c r="F113" t="s">
        <v>1001</v>
      </c>
      <c r="H113">
        <v>63.546376600000002</v>
      </c>
      <c r="I113">
        <v>-95.6936532</v>
      </c>
      <c r="J113" s="1" t="str">
        <f t="shared" si="18"/>
        <v>NGR lake sediment grab sample</v>
      </c>
      <c r="K113" s="1" t="str">
        <f t="shared" si="19"/>
        <v>&lt;177 micron (NGR)</v>
      </c>
      <c r="L113">
        <v>6</v>
      </c>
      <c r="M113" t="s">
        <v>260</v>
      </c>
      <c r="N113">
        <v>112</v>
      </c>
      <c r="O113" t="s">
        <v>240</v>
      </c>
      <c r="P113" t="s">
        <v>54</v>
      </c>
      <c r="Q113" t="s">
        <v>470</v>
      </c>
      <c r="R113" t="s">
        <v>168</v>
      </c>
      <c r="S113" t="s">
        <v>57</v>
      </c>
      <c r="T113" t="s">
        <v>250</v>
      </c>
      <c r="U113" t="s">
        <v>59</v>
      </c>
      <c r="V113" t="s">
        <v>251</v>
      </c>
      <c r="W113" t="s">
        <v>205</v>
      </c>
      <c r="X113" t="s">
        <v>67</v>
      </c>
      <c r="Y113" t="s">
        <v>238</v>
      </c>
      <c r="Z113" t="s">
        <v>138</v>
      </c>
      <c r="AA113" t="s">
        <v>64</v>
      </c>
      <c r="AB113" t="s">
        <v>890</v>
      </c>
      <c r="AC113" t="s">
        <v>66</v>
      </c>
      <c r="AD113" t="s">
        <v>67</v>
      </c>
      <c r="AE113" t="s">
        <v>68</v>
      </c>
      <c r="AF113" t="s">
        <v>290</v>
      </c>
      <c r="AG113" t="s">
        <v>380</v>
      </c>
      <c r="AH113" t="s">
        <v>173</v>
      </c>
      <c r="AI113" t="s">
        <v>53</v>
      </c>
      <c r="AJ113" t="s">
        <v>263</v>
      </c>
      <c r="AK113" t="s">
        <v>73</v>
      </c>
      <c r="AL113" t="s">
        <v>177</v>
      </c>
      <c r="AM113" t="s">
        <v>103</v>
      </c>
      <c r="AN113" t="s">
        <v>76</v>
      </c>
      <c r="AO113" t="s">
        <v>92</v>
      </c>
      <c r="AP113" t="s">
        <v>210</v>
      </c>
      <c r="AQ113" t="s">
        <v>363</v>
      </c>
      <c r="AR113" t="s">
        <v>67</v>
      </c>
      <c r="AS113" t="s">
        <v>54</v>
      </c>
      <c r="AT113" t="s">
        <v>73</v>
      </c>
      <c r="AU113" t="s">
        <v>107</v>
      </c>
      <c r="AV113" t="s">
        <v>1002</v>
      </c>
    </row>
    <row r="114" spans="1:48" hidden="1" x14ac:dyDescent="0.3">
      <c r="A114" t="s">
        <v>1003</v>
      </c>
      <c r="B114" t="s">
        <v>1004</v>
      </c>
      <c r="C114" s="1" t="str">
        <f t="shared" si="13"/>
        <v>21:0973</v>
      </c>
      <c r="D114" s="1" t="str">
        <f t="shared" si="17"/>
        <v>21:0113</v>
      </c>
      <c r="E114" t="s">
        <v>1005</v>
      </c>
      <c r="F114" t="s">
        <v>1006</v>
      </c>
      <c r="H114">
        <v>63.505583999999999</v>
      </c>
      <c r="I114">
        <v>-95.722758400000004</v>
      </c>
      <c r="J114" s="1" t="str">
        <f t="shared" si="18"/>
        <v>NGR lake sediment grab sample</v>
      </c>
      <c r="K114" s="1" t="str">
        <f t="shared" si="19"/>
        <v>&lt;177 micron (NGR)</v>
      </c>
      <c r="L114">
        <v>6</v>
      </c>
      <c r="M114" t="s">
        <v>273</v>
      </c>
      <c r="N114">
        <v>113</v>
      </c>
      <c r="O114" t="s">
        <v>692</v>
      </c>
      <c r="P114" t="s">
        <v>54</v>
      </c>
      <c r="Q114" t="s">
        <v>55</v>
      </c>
      <c r="R114" t="s">
        <v>92</v>
      </c>
      <c r="S114" t="s">
        <v>57</v>
      </c>
      <c r="T114" t="s">
        <v>58</v>
      </c>
      <c r="U114" t="s">
        <v>88</v>
      </c>
      <c r="V114" t="s">
        <v>326</v>
      </c>
      <c r="W114" t="s">
        <v>136</v>
      </c>
      <c r="X114" t="s">
        <v>74</v>
      </c>
      <c r="Y114" t="s">
        <v>421</v>
      </c>
      <c r="Z114" t="s">
        <v>138</v>
      </c>
      <c r="AA114" t="s">
        <v>64</v>
      </c>
      <c r="AB114" t="s">
        <v>93</v>
      </c>
      <c r="AC114" t="s">
        <v>66</v>
      </c>
      <c r="AD114" t="s">
        <v>67</v>
      </c>
      <c r="AE114" t="s">
        <v>74</v>
      </c>
      <c r="AF114" t="s">
        <v>347</v>
      </c>
      <c r="AG114" t="s">
        <v>207</v>
      </c>
      <c r="AH114" t="s">
        <v>70</v>
      </c>
      <c r="AI114" t="s">
        <v>373</v>
      </c>
      <c r="AJ114" t="s">
        <v>53</v>
      </c>
      <c r="AK114" t="s">
        <v>73</v>
      </c>
      <c r="AL114" t="s">
        <v>177</v>
      </c>
      <c r="AM114" t="s">
        <v>224</v>
      </c>
      <c r="AN114" t="s">
        <v>76</v>
      </c>
      <c r="AO114" t="s">
        <v>104</v>
      </c>
      <c r="AP114" t="s">
        <v>283</v>
      </c>
      <c r="AQ114" t="s">
        <v>138</v>
      </c>
      <c r="AR114" t="s">
        <v>62</v>
      </c>
      <c r="AS114" t="s">
        <v>54</v>
      </c>
      <c r="AT114" t="s">
        <v>73</v>
      </c>
      <c r="AU114" t="s">
        <v>560</v>
      </c>
      <c r="AV114" t="s">
        <v>1007</v>
      </c>
    </row>
    <row r="115" spans="1:48" hidden="1" x14ac:dyDescent="0.3">
      <c r="A115" t="s">
        <v>1008</v>
      </c>
      <c r="B115" t="s">
        <v>1009</v>
      </c>
      <c r="C115" s="1" t="str">
        <f t="shared" si="13"/>
        <v>21:0973</v>
      </c>
      <c r="D115" s="1" t="str">
        <f t="shared" si="17"/>
        <v>21:0113</v>
      </c>
      <c r="E115" t="s">
        <v>1010</v>
      </c>
      <c r="F115" t="s">
        <v>1011</v>
      </c>
      <c r="H115">
        <v>63.475339099999999</v>
      </c>
      <c r="I115">
        <v>-95.609365400000002</v>
      </c>
      <c r="J115" s="1" t="str">
        <f t="shared" si="18"/>
        <v>NGR lake sediment grab sample</v>
      </c>
      <c r="K115" s="1" t="str">
        <f t="shared" si="19"/>
        <v>&lt;177 micron (NGR)</v>
      </c>
      <c r="L115">
        <v>6</v>
      </c>
      <c r="M115" t="s">
        <v>289</v>
      </c>
      <c r="N115">
        <v>114</v>
      </c>
      <c r="O115" t="s">
        <v>209</v>
      </c>
      <c r="P115" t="s">
        <v>54</v>
      </c>
      <c r="Q115" t="s">
        <v>572</v>
      </c>
      <c r="R115" t="s">
        <v>99</v>
      </c>
      <c r="S115" t="s">
        <v>57</v>
      </c>
      <c r="T115" t="s">
        <v>91</v>
      </c>
      <c r="U115" t="s">
        <v>203</v>
      </c>
      <c r="V115" t="s">
        <v>235</v>
      </c>
      <c r="W115" t="s">
        <v>170</v>
      </c>
      <c r="X115" t="s">
        <v>67</v>
      </c>
      <c r="Y115" t="s">
        <v>63</v>
      </c>
      <c r="Z115" t="s">
        <v>59</v>
      </c>
      <c r="AA115" t="s">
        <v>64</v>
      </c>
      <c r="AB115" t="s">
        <v>617</v>
      </c>
      <c r="AC115" t="s">
        <v>70</v>
      </c>
      <c r="AD115" t="s">
        <v>67</v>
      </c>
      <c r="AE115" t="s">
        <v>543</v>
      </c>
      <c r="AF115" t="s">
        <v>264</v>
      </c>
      <c r="AG115" t="s">
        <v>250</v>
      </c>
      <c r="AH115" t="s">
        <v>70</v>
      </c>
      <c r="AI115" t="s">
        <v>168</v>
      </c>
      <c r="AJ115" t="s">
        <v>101</v>
      </c>
      <c r="AK115" t="s">
        <v>73</v>
      </c>
      <c r="AL115" t="s">
        <v>75</v>
      </c>
      <c r="AM115" t="s">
        <v>75</v>
      </c>
      <c r="AN115" t="s">
        <v>76</v>
      </c>
      <c r="AO115" t="s">
        <v>290</v>
      </c>
      <c r="AP115" t="s">
        <v>283</v>
      </c>
      <c r="AQ115" t="s">
        <v>413</v>
      </c>
      <c r="AR115" t="s">
        <v>62</v>
      </c>
      <c r="AS115" t="s">
        <v>54</v>
      </c>
      <c r="AT115" t="s">
        <v>262</v>
      </c>
      <c r="AU115" t="s">
        <v>107</v>
      </c>
      <c r="AV115" t="s">
        <v>1012</v>
      </c>
    </row>
    <row r="116" spans="1:48" hidden="1" x14ac:dyDescent="0.3">
      <c r="A116" t="s">
        <v>1013</v>
      </c>
      <c r="B116" t="s">
        <v>1014</v>
      </c>
      <c r="C116" s="1" t="str">
        <f t="shared" si="13"/>
        <v>21:0973</v>
      </c>
      <c r="D116" s="1" t="str">
        <f t="shared" si="17"/>
        <v>21:0113</v>
      </c>
      <c r="E116" t="s">
        <v>1015</v>
      </c>
      <c r="F116" t="s">
        <v>1016</v>
      </c>
      <c r="H116">
        <v>63.457301899999997</v>
      </c>
      <c r="I116">
        <v>-95.648703900000001</v>
      </c>
      <c r="J116" s="1" t="str">
        <f t="shared" si="18"/>
        <v>NGR lake sediment grab sample</v>
      </c>
      <c r="K116" s="1" t="str">
        <f t="shared" si="19"/>
        <v>&lt;177 micron (NGR)</v>
      </c>
      <c r="L116">
        <v>6</v>
      </c>
      <c r="M116" t="s">
        <v>301</v>
      </c>
      <c r="N116">
        <v>115</v>
      </c>
      <c r="O116" t="s">
        <v>254</v>
      </c>
      <c r="P116" t="s">
        <v>54</v>
      </c>
      <c r="Q116" t="s">
        <v>676</v>
      </c>
      <c r="R116" t="s">
        <v>440</v>
      </c>
      <c r="S116" t="s">
        <v>57</v>
      </c>
      <c r="T116" t="s">
        <v>604</v>
      </c>
      <c r="U116" t="s">
        <v>138</v>
      </c>
      <c r="V116" t="s">
        <v>190</v>
      </c>
      <c r="W116" t="s">
        <v>211</v>
      </c>
      <c r="X116" t="s">
        <v>62</v>
      </c>
      <c r="Y116" t="s">
        <v>421</v>
      </c>
      <c r="Z116" t="s">
        <v>59</v>
      </c>
      <c r="AA116" t="s">
        <v>64</v>
      </c>
      <c r="AB116" t="s">
        <v>492</v>
      </c>
      <c r="AC116" t="s">
        <v>66</v>
      </c>
      <c r="AD116" t="s">
        <v>67</v>
      </c>
      <c r="AE116" t="s">
        <v>206</v>
      </c>
      <c r="AF116" t="s">
        <v>90</v>
      </c>
      <c r="AG116" t="s">
        <v>279</v>
      </c>
      <c r="AH116" t="s">
        <v>173</v>
      </c>
      <c r="AI116" t="s">
        <v>318</v>
      </c>
      <c r="AJ116" t="s">
        <v>709</v>
      </c>
      <c r="AK116" t="s">
        <v>73</v>
      </c>
      <c r="AL116" t="s">
        <v>157</v>
      </c>
      <c r="AM116" t="s">
        <v>103</v>
      </c>
      <c r="AN116" t="s">
        <v>76</v>
      </c>
      <c r="AO116" t="s">
        <v>92</v>
      </c>
      <c r="AP116" t="s">
        <v>78</v>
      </c>
      <c r="AQ116" t="s">
        <v>276</v>
      </c>
      <c r="AR116" t="s">
        <v>74</v>
      </c>
      <c r="AS116" t="s">
        <v>54</v>
      </c>
      <c r="AT116" t="s">
        <v>73</v>
      </c>
      <c r="AU116" t="s">
        <v>275</v>
      </c>
      <c r="AV116" t="s">
        <v>1017</v>
      </c>
    </row>
    <row r="117" spans="1:48" hidden="1" x14ac:dyDescent="0.3">
      <c r="A117" t="s">
        <v>1018</v>
      </c>
      <c r="B117" t="s">
        <v>1019</v>
      </c>
      <c r="C117" s="1" t="str">
        <f t="shared" si="13"/>
        <v>21:0973</v>
      </c>
      <c r="D117" s="1" t="str">
        <f t="shared" si="17"/>
        <v>21:0113</v>
      </c>
      <c r="E117" t="s">
        <v>1020</v>
      </c>
      <c r="F117" t="s">
        <v>1021</v>
      </c>
      <c r="H117">
        <v>63.391623000000003</v>
      </c>
      <c r="I117">
        <v>-95.611888199999996</v>
      </c>
      <c r="J117" s="1" t="str">
        <f t="shared" si="18"/>
        <v>NGR lake sediment grab sample</v>
      </c>
      <c r="K117" s="1" t="str">
        <f t="shared" si="19"/>
        <v>&lt;177 micron (NGR)</v>
      </c>
      <c r="L117">
        <v>6</v>
      </c>
      <c r="M117" t="s">
        <v>314</v>
      </c>
      <c r="N117">
        <v>116</v>
      </c>
      <c r="O117" t="s">
        <v>56</v>
      </c>
      <c r="P117" t="s">
        <v>54</v>
      </c>
      <c r="Q117" t="s">
        <v>387</v>
      </c>
      <c r="R117" t="s">
        <v>1022</v>
      </c>
      <c r="S117" t="s">
        <v>57</v>
      </c>
      <c r="T117" t="s">
        <v>58</v>
      </c>
      <c r="U117" t="s">
        <v>290</v>
      </c>
      <c r="V117" t="s">
        <v>122</v>
      </c>
      <c r="W117" t="s">
        <v>63</v>
      </c>
      <c r="X117" t="s">
        <v>62</v>
      </c>
      <c r="Y117" t="s">
        <v>439</v>
      </c>
      <c r="Z117" t="s">
        <v>170</v>
      </c>
      <c r="AA117" t="s">
        <v>64</v>
      </c>
      <c r="AB117" t="s">
        <v>411</v>
      </c>
      <c r="AC117" t="s">
        <v>66</v>
      </c>
      <c r="AD117" t="s">
        <v>67</v>
      </c>
      <c r="AE117" t="s">
        <v>1023</v>
      </c>
      <c r="AF117" t="s">
        <v>192</v>
      </c>
      <c r="AG117" t="s">
        <v>69</v>
      </c>
      <c r="AH117" t="s">
        <v>173</v>
      </c>
      <c r="AI117" t="s">
        <v>102</v>
      </c>
      <c r="AJ117" t="s">
        <v>709</v>
      </c>
      <c r="AK117" t="s">
        <v>73</v>
      </c>
      <c r="AL117" t="s">
        <v>103</v>
      </c>
      <c r="AM117" t="s">
        <v>224</v>
      </c>
      <c r="AN117" t="s">
        <v>76</v>
      </c>
      <c r="AO117" t="s">
        <v>203</v>
      </c>
      <c r="AP117" t="s">
        <v>234</v>
      </c>
      <c r="AQ117" t="s">
        <v>71</v>
      </c>
      <c r="AR117" t="s">
        <v>74</v>
      </c>
      <c r="AS117" t="s">
        <v>54</v>
      </c>
      <c r="AT117" t="s">
        <v>73</v>
      </c>
      <c r="AU117" t="s">
        <v>107</v>
      </c>
      <c r="AV117" t="s">
        <v>1024</v>
      </c>
    </row>
    <row r="118" spans="1:48" hidden="1" x14ac:dyDescent="0.3">
      <c r="A118" t="s">
        <v>1025</v>
      </c>
      <c r="B118" t="s">
        <v>1026</v>
      </c>
      <c r="C118" s="1" t="str">
        <f t="shared" si="13"/>
        <v>21:0973</v>
      </c>
      <c r="D118" s="1" t="str">
        <f>HYPERLINK("https://geochem.nrcan.gc.ca/cdogs/content/svy/svy_e.htm", "")</f>
        <v/>
      </c>
      <c r="G118" s="1" t="str">
        <f>HYPERLINK("https://geochem.nrcan.gc.ca/cdogs/content/cr_/cr_00160_e.htm", "160")</f>
        <v>160</v>
      </c>
      <c r="J118" t="s">
        <v>230</v>
      </c>
      <c r="K118" t="s">
        <v>231</v>
      </c>
      <c r="L118">
        <v>6</v>
      </c>
      <c r="M118" t="s">
        <v>232</v>
      </c>
      <c r="N118">
        <v>117</v>
      </c>
      <c r="O118" t="s">
        <v>168</v>
      </c>
      <c r="P118" t="s">
        <v>54</v>
      </c>
      <c r="Q118" t="s">
        <v>566</v>
      </c>
      <c r="R118" t="s">
        <v>103</v>
      </c>
      <c r="S118" t="s">
        <v>57</v>
      </c>
      <c r="T118" t="s">
        <v>249</v>
      </c>
      <c r="U118" t="s">
        <v>168</v>
      </c>
      <c r="V118" t="s">
        <v>135</v>
      </c>
      <c r="W118" t="s">
        <v>205</v>
      </c>
      <c r="X118" t="s">
        <v>62</v>
      </c>
      <c r="Y118" t="s">
        <v>308</v>
      </c>
      <c r="Z118" t="s">
        <v>88</v>
      </c>
      <c r="AA118" t="s">
        <v>64</v>
      </c>
      <c r="AB118" t="s">
        <v>492</v>
      </c>
      <c r="AC118" t="s">
        <v>224</v>
      </c>
      <c r="AD118" t="s">
        <v>67</v>
      </c>
      <c r="AE118" t="s">
        <v>1027</v>
      </c>
      <c r="AF118" t="s">
        <v>616</v>
      </c>
      <c r="AG118" t="s">
        <v>316</v>
      </c>
      <c r="AH118" t="s">
        <v>74</v>
      </c>
      <c r="AI118" t="s">
        <v>77</v>
      </c>
      <c r="AJ118" t="s">
        <v>71</v>
      </c>
      <c r="AK118" t="s">
        <v>73</v>
      </c>
      <c r="AL118" t="s">
        <v>68</v>
      </c>
      <c r="AM118" t="s">
        <v>125</v>
      </c>
      <c r="AN118" t="s">
        <v>76</v>
      </c>
      <c r="AO118" t="s">
        <v>203</v>
      </c>
      <c r="AP118" t="s">
        <v>879</v>
      </c>
      <c r="AQ118" t="s">
        <v>193</v>
      </c>
      <c r="AR118" t="s">
        <v>62</v>
      </c>
      <c r="AS118" t="s">
        <v>170</v>
      </c>
      <c r="AT118" t="s">
        <v>277</v>
      </c>
      <c r="AU118" t="s">
        <v>107</v>
      </c>
      <c r="AV118" t="s">
        <v>1028</v>
      </c>
    </row>
    <row r="119" spans="1:48" hidden="1" x14ac:dyDescent="0.3">
      <c r="A119" t="s">
        <v>1029</v>
      </c>
      <c r="B119" t="s">
        <v>1030</v>
      </c>
      <c r="C119" s="1" t="str">
        <f t="shared" si="13"/>
        <v>21:0973</v>
      </c>
      <c r="D119" s="1" t="str">
        <f t="shared" ref="D119:D135" si="20">HYPERLINK("https://geochem.nrcan.gc.ca/cdogs/content/svy/svy210113_e.htm", "21:0113")</f>
        <v>21:0113</v>
      </c>
      <c r="E119" t="s">
        <v>1031</v>
      </c>
      <c r="F119" t="s">
        <v>1032</v>
      </c>
      <c r="H119">
        <v>63.347988000000001</v>
      </c>
      <c r="I119">
        <v>-95.621142199999994</v>
      </c>
      <c r="J119" s="1" t="str">
        <f t="shared" ref="J119:J135" si="21">HYPERLINK("https://geochem.nrcan.gc.ca/cdogs/content/kwd/kwd020027_e.htm", "NGR lake sediment grab sample")</f>
        <v>NGR lake sediment grab sample</v>
      </c>
      <c r="K119" s="1" t="str">
        <f t="shared" ref="K119:K135" si="22">HYPERLINK("https://geochem.nrcan.gc.ca/cdogs/content/kwd/kwd080006_e.htm", "&lt;177 micron (NGR)")</f>
        <v>&lt;177 micron (NGR)</v>
      </c>
      <c r="L119">
        <v>6</v>
      </c>
      <c r="M119" t="s">
        <v>324</v>
      </c>
      <c r="N119">
        <v>118</v>
      </c>
      <c r="O119" t="s">
        <v>338</v>
      </c>
      <c r="P119" t="s">
        <v>54</v>
      </c>
      <c r="Q119" t="s">
        <v>337</v>
      </c>
      <c r="R119" t="s">
        <v>104</v>
      </c>
      <c r="S119" t="s">
        <v>57</v>
      </c>
      <c r="T119" t="s">
        <v>277</v>
      </c>
      <c r="U119" t="s">
        <v>168</v>
      </c>
      <c r="V119" t="s">
        <v>58</v>
      </c>
      <c r="W119" t="s">
        <v>363</v>
      </c>
      <c r="X119" t="s">
        <v>62</v>
      </c>
      <c r="Y119" t="s">
        <v>292</v>
      </c>
      <c r="Z119" t="s">
        <v>59</v>
      </c>
      <c r="AA119" t="s">
        <v>64</v>
      </c>
      <c r="AB119" t="s">
        <v>316</v>
      </c>
      <c r="AC119" t="s">
        <v>70</v>
      </c>
      <c r="AD119" t="s">
        <v>67</v>
      </c>
      <c r="AE119" t="s">
        <v>68</v>
      </c>
      <c r="AF119" t="s">
        <v>356</v>
      </c>
      <c r="AG119" t="s">
        <v>454</v>
      </c>
      <c r="AH119" t="s">
        <v>70</v>
      </c>
      <c r="AI119" t="s">
        <v>168</v>
      </c>
      <c r="AJ119" t="s">
        <v>59</v>
      </c>
      <c r="AK119" t="s">
        <v>73</v>
      </c>
      <c r="AL119" t="s">
        <v>125</v>
      </c>
      <c r="AM119" t="s">
        <v>224</v>
      </c>
      <c r="AN119" t="s">
        <v>76</v>
      </c>
      <c r="AO119" t="s">
        <v>290</v>
      </c>
      <c r="AP119" t="s">
        <v>253</v>
      </c>
      <c r="AQ119" t="s">
        <v>106</v>
      </c>
      <c r="AR119" t="s">
        <v>62</v>
      </c>
      <c r="AS119" t="s">
        <v>54</v>
      </c>
      <c r="AT119" t="s">
        <v>248</v>
      </c>
      <c r="AU119" t="s">
        <v>107</v>
      </c>
      <c r="AV119" t="s">
        <v>1033</v>
      </c>
    </row>
    <row r="120" spans="1:48" hidden="1" x14ac:dyDescent="0.3">
      <c r="A120" t="s">
        <v>1034</v>
      </c>
      <c r="B120" t="s">
        <v>1035</v>
      </c>
      <c r="C120" s="1" t="str">
        <f t="shared" si="13"/>
        <v>21:0973</v>
      </c>
      <c r="D120" s="1" t="str">
        <f t="shared" si="20"/>
        <v>21:0113</v>
      </c>
      <c r="E120" t="s">
        <v>1036</v>
      </c>
      <c r="F120" t="s">
        <v>1037</v>
      </c>
      <c r="H120">
        <v>63.320987000000002</v>
      </c>
      <c r="I120">
        <v>-95.635084399999997</v>
      </c>
      <c r="J120" s="1" t="str">
        <f t="shared" si="21"/>
        <v>NGR lake sediment grab sample</v>
      </c>
      <c r="K120" s="1" t="str">
        <f t="shared" si="22"/>
        <v>&lt;177 micron (NGR)</v>
      </c>
      <c r="L120">
        <v>6</v>
      </c>
      <c r="M120" t="s">
        <v>335</v>
      </c>
      <c r="N120">
        <v>119</v>
      </c>
      <c r="O120" t="s">
        <v>193</v>
      </c>
      <c r="P120" t="s">
        <v>54</v>
      </c>
      <c r="Q120" t="s">
        <v>395</v>
      </c>
      <c r="R120" t="s">
        <v>357</v>
      </c>
      <c r="S120" t="s">
        <v>57</v>
      </c>
      <c r="T120" t="s">
        <v>447</v>
      </c>
      <c r="U120" t="s">
        <v>92</v>
      </c>
      <c r="V120" t="s">
        <v>152</v>
      </c>
      <c r="W120" t="s">
        <v>56</v>
      </c>
      <c r="X120" t="s">
        <v>62</v>
      </c>
      <c r="Y120" t="s">
        <v>205</v>
      </c>
      <c r="Z120" t="s">
        <v>138</v>
      </c>
      <c r="AA120" t="s">
        <v>64</v>
      </c>
      <c r="AB120" t="s">
        <v>277</v>
      </c>
      <c r="AC120" t="s">
        <v>155</v>
      </c>
      <c r="AD120" t="s">
        <v>127</v>
      </c>
      <c r="AE120" t="s">
        <v>74</v>
      </c>
      <c r="AF120" t="s">
        <v>190</v>
      </c>
      <c r="AG120" t="s">
        <v>152</v>
      </c>
      <c r="AH120" t="s">
        <v>173</v>
      </c>
      <c r="AI120" t="s">
        <v>168</v>
      </c>
      <c r="AJ120" t="s">
        <v>1038</v>
      </c>
      <c r="AK120" t="s">
        <v>73</v>
      </c>
      <c r="AL120" t="s">
        <v>125</v>
      </c>
      <c r="AM120" t="s">
        <v>177</v>
      </c>
      <c r="AN120" t="s">
        <v>76</v>
      </c>
      <c r="AO120" t="s">
        <v>1039</v>
      </c>
      <c r="AP120" t="s">
        <v>295</v>
      </c>
      <c r="AQ120" t="s">
        <v>203</v>
      </c>
      <c r="AR120" t="s">
        <v>74</v>
      </c>
      <c r="AS120" t="s">
        <v>54</v>
      </c>
      <c r="AT120" t="s">
        <v>73</v>
      </c>
      <c r="AU120" t="s">
        <v>107</v>
      </c>
      <c r="AV120" t="s">
        <v>1040</v>
      </c>
    </row>
    <row r="121" spans="1:48" hidden="1" x14ac:dyDescent="0.3">
      <c r="A121" t="s">
        <v>1041</v>
      </c>
      <c r="B121" t="s">
        <v>1042</v>
      </c>
      <c r="C121" s="1" t="str">
        <f t="shared" si="13"/>
        <v>21:0973</v>
      </c>
      <c r="D121" s="1" t="str">
        <f t="shared" si="20"/>
        <v>21:0113</v>
      </c>
      <c r="E121" t="s">
        <v>1043</v>
      </c>
      <c r="F121" t="s">
        <v>1044</v>
      </c>
      <c r="H121">
        <v>63.2900615</v>
      </c>
      <c r="I121">
        <v>-95.587384799999995</v>
      </c>
      <c r="J121" s="1" t="str">
        <f t="shared" si="21"/>
        <v>NGR lake sediment grab sample</v>
      </c>
      <c r="K121" s="1" t="str">
        <f t="shared" si="22"/>
        <v>&lt;177 micron (NGR)</v>
      </c>
      <c r="L121">
        <v>6</v>
      </c>
      <c r="M121" t="s">
        <v>354</v>
      </c>
      <c r="N121">
        <v>120</v>
      </c>
      <c r="O121" t="s">
        <v>240</v>
      </c>
      <c r="P121" t="s">
        <v>54</v>
      </c>
      <c r="Q121" t="s">
        <v>736</v>
      </c>
      <c r="R121" t="s">
        <v>134</v>
      </c>
      <c r="S121" t="s">
        <v>57</v>
      </c>
      <c r="T121" t="s">
        <v>315</v>
      </c>
      <c r="U121" t="s">
        <v>203</v>
      </c>
      <c r="V121" t="s">
        <v>122</v>
      </c>
      <c r="W121" t="s">
        <v>327</v>
      </c>
      <c r="X121" t="s">
        <v>62</v>
      </c>
      <c r="Y121" t="s">
        <v>276</v>
      </c>
      <c r="Z121" t="s">
        <v>138</v>
      </c>
      <c r="AA121" t="s">
        <v>64</v>
      </c>
      <c r="AB121" t="s">
        <v>122</v>
      </c>
      <c r="AC121" t="s">
        <v>66</v>
      </c>
      <c r="AD121" t="s">
        <v>67</v>
      </c>
      <c r="AE121" t="s">
        <v>68</v>
      </c>
      <c r="AF121" t="s">
        <v>251</v>
      </c>
      <c r="AG121" t="s">
        <v>279</v>
      </c>
      <c r="AH121" t="s">
        <v>173</v>
      </c>
      <c r="AI121" t="s">
        <v>208</v>
      </c>
      <c r="AJ121" t="s">
        <v>439</v>
      </c>
      <c r="AK121" t="s">
        <v>73</v>
      </c>
      <c r="AL121" t="s">
        <v>74</v>
      </c>
      <c r="AM121" t="s">
        <v>75</v>
      </c>
      <c r="AN121" t="s">
        <v>76</v>
      </c>
      <c r="AO121" t="s">
        <v>116</v>
      </c>
      <c r="AP121" t="s">
        <v>295</v>
      </c>
      <c r="AQ121" t="s">
        <v>56</v>
      </c>
      <c r="AR121" t="s">
        <v>74</v>
      </c>
      <c r="AS121" t="s">
        <v>54</v>
      </c>
      <c r="AT121" t="s">
        <v>73</v>
      </c>
      <c r="AU121" t="s">
        <v>107</v>
      </c>
      <c r="AV121" t="s">
        <v>1045</v>
      </c>
    </row>
    <row r="122" spans="1:48" hidden="1" x14ac:dyDescent="0.3">
      <c r="A122" t="s">
        <v>1046</v>
      </c>
      <c r="B122" t="s">
        <v>1047</v>
      </c>
      <c r="C122" s="1" t="str">
        <f t="shared" si="13"/>
        <v>21:0973</v>
      </c>
      <c r="D122" s="1" t="str">
        <f t="shared" si="20"/>
        <v>21:0113</v>
      </c>
      <c r="E122" t="s">
        <v>1048</v>
      </c>
      <c r="F122" t="s">
        <v>1049</v>
      </c>
      <c r="H122">
        <v>63.250938900000001</v>
      </c>
      <c r="I122">
        <v>-95.589081899999996</v>
      </c>
      <c r="J122" s="1" t="str">
        <f t="shared" si="21"/>
        <v>NGR lake sediment grab sample</v>
      </c>
      <c r="K122" s="1" t="str">
        <f t="shared" si="22"/>
        <v>&lt;177 micron (NGR)</v>
      </c>
      <c r="L122">
        <v>7</v>
      </c>
      <c r="M122" t="s">
        <v>52</v>
      </c>
      <c r="N122">
        <v>121</v>
      </c>
      <c r="O122" t="s">
        <v>53</v>
      </c>
      <c r="P122" t="s">
        <v>54</v>
      </c>
      <c r="Q122" t="s">
        <v>736</v>
      </c>
      <c r="R122" t="s">
        <v>77</v>
      </c>
      <c r="S122" t="s">
        <v>57</v>
      </c>
      <c r="T122" t="s">
        <v>489</v>
      </c>
      <c r="U122" t="s">
        <v>281</v>
      </c>
      <c r="V122" t="s">
        <v>135</v>
      </c>
      <c r="W122" t="s">
        <v>159</v>
      </c>
      <c r="X122" t="s">
        <v>62</v>
      </c>
      <c r="Y122" t="s">
        <v>308</v>
      </c>
      <c r="Z122" t="s">
        <v>96</v>
      </c>
      <c r="AA122" t="s">
        <v>64</v>
      </c>
      <c r="AB122" t="s">
        <v>277</v>
      </c>
      <c r="AC122" t="s">
        <v>70</v>
      </c>
      <c r="AD122" t="s">
        <v>67</v>
      </c>
      <c r="AE122" t="s">
        <v>174</v>
      </c>
      <c r="AF122" t="s">
        <v>615</v>
      </c>
      <c r="AG122" t="s">
        <v>91</v>
      </c>
      <c r="AH122" t="s">
        <v>70</v>
      </c>
      <c r="AI122" t="s">
        <v>265</v>
      </c>
      <c r="AJ122" t="s">
        <v>1050</v>
      </c>
      <c r="AK122" t="s">
        <v>73</v>
      </c>
      <c r="AL122" t="s">
        <v>74</v>
      </c>
      <c r="AM122" t="s">
        <v>157</v>
      </c>
      <c r="AN122" t="s">
        <v>76</v>
      </c>
      <c r="AO122" t="s">
        <v>1051</v>
      </c>
      <c r="AP122" t="s">
        <v>267</v>
      </c>
      <c r="AQ122" t="s">
        <v>265</v>
      </c>
      <c r="AR122" t="s">
        <v>74</v>
      </c>
      <c r="AS122" t="s">
        <v>54</v>
      </c>
      <c r="AT122" t="s">
        <v>58</v>
      </c>
      <c r="AU122" t="s">
        <v>107</v>
      </c>
      <c r="AV122" t="s">
        <v>1052</v>
      </c>
    </row>
    <row r="123" spans="1:48" hidden="1" x14ac:dyDescent="0.3">
      <c r="A123" t="s">
        <v>1053</v>
      </c>
      <c r="B123" t="s">
        <v>1054</v>
      </c>
      <c r="C123" s="1" t="str">
        <f t="shared" si="13"/>
        <v>21:0973</v>
      </c>
      <c r="D123" s="1" t="str">
        <f t="shared" si="20"/>
        <v>21:0113</v>
      </c>
      <c r="E123" t="s">
        <v>1048</v>
      </c>
      <c r="F123" t="s">
        <v>1055</v>
      </c>
      <c r="H123">
        <v>63.250938900000001</v>
      </c>
      <c r="I123">
        <v>-95.589081899999996</v>
      </c>
      <c r="J123" s="1" t="str">
        <f t="shared" si="21"/>
        <v>NGR lake sediment grab sample</v>
      </c>
      <c r="K123" s="1" t="str">
        <f t="shared" si="22"/>
        <v>&lt;177 micron (NGR)</v>
      </c>
      <c r="L123">
        <v>7</v>
      </c>
      <c r="M123" t="s">
        <v>345</v>
      </c>
      <c r="N123">
        <v>122</v>
      </c>
      <c r="O123" t="s">
        <v>114</v>
      </c>
      <c r="P123" t="s">
        <v>54</v>
      </c>
      <c r="Q123" t="s">
        <v>337</v>
      </c>
      <c r="R123" t="s">
        <v>77</v>
      </c>
      <c r="S123" t="s">
        <v>57</v>
      </c>
      <c r="T123" t="s">
        <v>489</v>
      </c>
      <c r="U123" t="s">
        <v>290</v>
      </c>
      <c r="V123" t="s">
        <v>152</v>
      </c>
      <c r="W123" t="s">
        <v>56</v>
      </c>
      <c r="X123" t="s">
        <v>62</v>
      </c>
      <c r="Y123" t="s">
        <v>136</v>
      </c>
      <c r="Z123" t="s">
        <v>96</v>
      </c>
      <c r="AA123" t="s">
        <v>64</v>
      </c>
      <c r="AB123" t="s">
        <v>277</v>
      </c>
      <c r="AC123" t="s">
        <v>173</v>
      </c>
      <c r="AD123" t="s">
        <v>67</v>
      </c>
      <c r="AE123" t="s">
        <v>1056</v>
      </c>
      <c r="AF123" t="s">
        <v>192</v>
      </c>
      <c r="AG123" t="s">
        <v>91</v>
      </c>
      <c r="AH123" t="s">
        <v>70</v>
      </c>
      <c r="AI123" t="s">
        <v>592</v>
      </c>
      <c r="AJ123" t="s">
        <v>178</v>
      </c>
      <c r="AK123" t="s">
        <v>73</v>
      </c>
      <c r="AL123" t="s">
        <v>74</v>
      </c>
      <c r="AM123" t="s">
        <v>157</v>
      </c>
      <c r="AN123" t="s">
        <v>76</v>
      </c>
      <c r="AO123" t="s">
        <v>317</v>
      </c>
      <c r="AP123" t="s">
        <v>482</v>
      </c>
      <c r="AQ123" t="s">
        <v>592</v>
      </c>
      <c r="AR123" t="s">
        <v>62</v>
      </c>
      <c r="AS123" t="s">
        <v>54</v>
      </c>
      <c r="AT123" t="s">
        <v>73</v>
      </c>
      <c r="AU123" t="s">
        <v>107</v>
      </c>
      <c r="AV123" t="s">
        <v>1057</v>
      </c>
    </row>
    <row r="124" spans="1:48" hidden="1" x14ac:dyDescent="0.3">
      <c r="A124" t="s">
        <v>1058</v>
      </c>
      <c r="B124" t="s">
        <v>1059</v>
      </c>
      <c r="C124" s="1" t="str">
        <f t="shared" si="13"/>
        <v>21:0973</v>
      </c>
      <c r="D124" s="1" t="str">
        <f t="shared" si="20"/>
        <v>21:0113</v>
      </c>
      <c r="E124" t="s">
        <v>1060</v>
      </c>
      <c r="F124" t="s">
        <v>1061</v>
      </c>
      <c r="H124">
        <v>63.208421100000002</v>
      </c>
      <c r="I124">
        <v>-95.609950900000001</v>
      </c>
      <c r="J124" s="1" t="str">
        <f t="shared" si="21"/>
        <v>NGR lake sediment grab sample</v>
      </c>
      <c r="K124" s="1" t="str">
        <f t="shared" si="22"/>
        <v>&lt;177 micron (NGR)</v>
      </c>
      <c r="L124">
        <v>7</v>
      </c>
      <c r="M124" t="s">
        <v>86</v>
      </c>
      <c r="N124">
        <v>123</v>
      </c>
      <c r="O124" t="s">
        <v>692</v>
      </c>
      <c r="P124" t="s">
        <v>54</v>
      </c>
      <c r="Q124" t="s">
        <v>166</v>
      </c>
      <c r="R124" t="s">
        <v>156</v>
      </c>
      <c r="S124" t="s">
        <v>57</v>
      </c>
      <c r="T124" t="s">
        <v>235</v>
      </c>
      <c r="U124" t="s">
        <v>59</v>
      </c>
      <c r="V124" t="s">
        <v>236</v>
      </c>
      <c r="W124" t="s">
        <v>205</v>
      </c>
      <c r="X124" t="s">
        <v>74</v>
      </c>
      <c r="Y124" t="s">
        <v>421</v>
      </c>
      <c r="Z124" t="s">
        <v>138</v>
      </c>
      <c r="AA124" t="s">
        <v>64</v>
      </c>
      <c r="AB124" t="s">
        <v>189</v>
      </c>
      <c r="AC124" t="s">
        <v>66</v>
      </c>
      <c r="AD124" t="s">
        <v>67</v>
      </c>
      <c r="AE124" t="s">
        <v>206</v>
      </c>
      <c r="AF124" t="s">
        <v>151</v>
      </c>
      <c r="AG124" t="s">
        <v>235</v>
      </c>
      <c r="AH124" t="s">
        <v>70</v>
      </c>
      <c r="AI124" t="s">
        <v>138</v>
      </c>
      <c r="AJ124" t="s">
        <v>159</v>
      </c>
      <c r="AK124" t="s">
        <v>73</v>
      </c>
      <c r="AL124" t="s">
        <v>157</v>
      </c>
      <c r="AM124" t="s">
        <v>103</v>
      </c>
      <c r="AN124" t="s">
        <v>76</v>
      </c>
      <c r="AO124" t="s">
        <v>92</v>
      </c>
      <c r="AP124" t="s">
        <v>158</v>
      </c>
      <c r="AQ124" t="s">
        <v>170</v>
      </c>
      <c r="AR124" t="s">
        <v>62</v>
      </c>
      <c r="AS124" t="s">
        <v>54</v>
      </c>
      <c r="AT124" t="s">
        <v>73</v>
      </c>
      <c r="AU124" t="s">
        <v>107</v>
      </c>
      <c r="AV124" t="s">
        <v>1062</v>
      </c>
    </row>
    <row r="125" spans="1:48" hidden="1" x14ac:dyDescent="0.3">
      <c r="A125" t="s">
        <v>1063</v>
      </c>
      <c r="B125" t="s">
        <v>1064</v>
      </c>
      <c r="C125" s="1" t="str">
        <f t="shared" si="13"/>
        <v>21:0973</v>
      </c>
      <c r="D125" s="1" t="str">
        <f t="shared" si="20"/>
        <v>21:0113</v>
      </c>
      <c r="E125" t="s">
        <v>1065</v>
      </c>
      <c r="F125" t="s">
        <v>1066</v>
      </c>
      <c r="H125">
        <v>63.190170999999999</v>
      </c>
      <c r="I125">
        <v>-95.610533899999993</v>
      </c>
      <c r="J125" s="1" t="str">
        <f t="shared" si="21"/>
        <v>NGR lake sediment grab sample</v>
      </c>
      <c r="K125" s="1" t="str">
        <f t="shared" si="22"/>
        <v>&lt;177 micron (NGR)</v>
      </c>
      <c r="L125">
        <v>7</v>
      </c>
      <c r="M125" t="s">
        <v>149</v>
      </c>
      <c r="N125">
        <v>124</v>
      </c>
      <c r="O125" t="s">
        <v>88</v>
      </c>
      <c r="P125" t="s">
        <v>54</v>
      </c>
      <c r="Q125" t="s">
        <v>731</v>
      </c>
      <c r="R125" t="s">
        <v>92</v>
      </c>
      <c r="S125" t="s">
        <v>57</v>
      </c>
      <c r="T125" t="s">
        <v>277</v>
      </c>
      <c r="U125" t="s">
        <v>88</v>
      </c>
      <c r="V125" t="s">
        <v>252</v>
      </c>
      <c r="W125" t="s">
        <v>263</v>
      </c>
      <c r="X125" t="s">
        <v>62</v>
      </c>
      <c r="Y125" t="s">
        <v>276</v>
      </c>
      <c r="Z125" t="s">
        <v>138</v>
      </c>
      <c r="AA125" t="s">
        <v>64</v>
      </c>
      <c r="AB125" t="s">
        <v>316</v>
      </c>
      <c r="AC125" t="s">
        <v>66</v>
      </c>
      <c r="AD125" t="s">
        <v>62</v>
      </c>
      <c r="AE125" t="s">
        <v>68</v>
      </c>
      <c r="AF125" t="s">
        <v>141</v>
      </c>
      <c r="AG125" t="s">
        <v>91</v>
      </c>
      <c r="AH125" t="s">
        <v>155</v>
      </c>
      <c r="AI125" t="s">
        <v>208</v>
      </c>
      <c r="AJ125" t="s">
        <v>429</v>
      </c>
      <c r="AK125" t="s">
        <v>73</v>
      </c>
      <c r="AL125" t="s">
        <v>68</v>
      </c>
      <c r="AM125" t="s">
        <v>75</v>
      </c>
      <c r="AN125" t="s">
        <v>76</v>
      </c>
      <c r="AO125" t="s">
        <v>266</v>
      </c>
      <c r="AP125" t="s">
        <v>1067</v>
      </c>
      <c r="AQ125" t="s">
        <v>254</v>
      </c>
      <c r="AR125" t="s">
        <v>62</v>
      </c>
      <c r="AS125" t="s">
        <v>54</v>
      </c>
      <c r="AT125" t="s">
        <v>73</v>
      </c>
      <c r="AU125" t="s">
        <v>107</v>
      </c>
      <c r="AV125" t="s">
        <v>1068</v>
      </c>
    </row>
    <row r="126" spans="1:48" hidden="1" x14ac:dyDescent="0.3">
      <c r="A126" t="s">
        <v>1069</v>
      </c>
      <c r="B126" t="s">
        <v>1070</v>
      </c>
      <c r="C126" s="1" t="str">
        <f t="shared" si="13"/>
        <v>21:0973</v>
      </c>
      <c r="D126" s="1" t="str">
        <f t="shared" si="20"/>
        <v>21:0113</v>
      </c>
      <c r="E126" t="s">
        <v>1071</v>
      </c>
      <c r="F126" t="s">
        <v>1072</v>
      </c>
      <c r="H126">
        <v>63.1885604</v>
      </c>
      <c r="I126">
        <v>-95.547897500000005</v>
      </c>
      <c r="J126" s="1" t="str">
        <f t="shared" si="21"/>
        <v>NGR lake sediment grab sample</v>
      </c>
      <c r="K126" s="1" t="str">
        <f t="shared" si="22"/>
        <v>&lt;177 micron (NGR)</v>
      </c>
      <c r="L126">
        <v>7</v>
      </c>
      <c r="M126" t="s">
        <v>165</v>
      </c>
      <c r="N126">
        <v>125</v>
      </c>
      <c r="O126" t="s">
        <v>92</v>
      </c>
      <c r="P126" t="s">
        <v>54</v>
      </c>
      <c r="Q126" t="s">
        <v>965</v>
      </c>
      <c r="R126" t="s">
        <v>1073</v>
      </c>
      <c r="S126" t="s">
        <v>57</v>
      </c>
      <c r="T126" t="s">
        <v>152</v>
      </c>
      <c r="U126" t="s">
        <v>92</v>
      </c>
      <c r="V126" t="s">
        <v>97</v>
      </c>
      <c r="W126" t="s">
        <v>136</v>
      </c>
      <c r="X126" t="s">
        <v>62</v>
      </c>
      <c r="Y126" t="s">
        <v>292</v>
      </c>
      <c r="Z126" t="s">
        <v>96</v>
      </c>
      <c r="AA126" t="s">
        <v>64</v>
      </c>
      <c r="AB126" t="s">
        <v>223</v>
      </c>
      <c r="AC126" t="s">
        <v>66</v>
      </c>
      <c r="AD126" t="s">
        <v>67</v>
      </c>
      <c r="AE126" t="s">
        <v>68</v>
      </c>
      <c r="AF126" t="s">
        <v>90</v>
      </c>
      <c r="AG126" t="s">
        <v>454</v>
      </c>
      <c r="AH126" t="s">
        <v>70</v>
      </c>
      <c r="AI126" t="s">
        <v>59</v>
      </c>
      <c r="AJ126" t="s">
        <v>114</v>
      </c>
      <c r="AK126" t="s">
        <v>73</v>
      </c>
      <c r="AL126" t="s">
        <v>68</v>
      </c>
      <c r="AM126" t="s">
        <v>75</v>
      </c>
      <c r="AN126" t="s">
        <v>76</v>
      </c>
      <c r="AO126" t="s">
        <v>77</v>
      </c>
      <c r="AP126" t="s">
        <v>78</v>
      </c>
      <c r="AQ126" t="s">
        <v>79</v>
      </c>
      <c r="AR126" t="s">
        <v>62</v>
      </c>
      <c r="AS126" t="s">
        <v>54</v>
      </c>
      <c r="AT126" t="s">
        <v>73</v>
      </c>
      <c r="AU126" t="s">
        <v>107</v>
      </c>
      <c r="AV126" t="s">
        <v>1074</v>
      </c>
    </row>
    <row r="127" spans="1:48" hidden="1" x14ac:dyDescent="0.3">
      <c r="A127" t="s">
        <v>1075</v>
      </c>
      <c r="B127" t="s">
        <v>1076</v>
      </c>
      <c r="C127" s="1" t="str">
        <f t="shared" si="13"/>
        <v>21:0973</v>
      </c>
      <c r="D127" s="1" t="str">
        <f t="shared" si="20"/>
        <v>21:0113</v>
      </c>
      <c r="E127" t="s">
        <v>1077</v>
      </c>
      <c r="F127" t="s">
        <v>1078</v>
      </c>
      <c r="H127">
        <v>63.174501200000002</v>
      </c>
      <c r="I127">
        <v>-95.475598399999996</v>
      </c>
      <c r="J127" s="1" t="str">
        <f t="shared" si="21"/>
        <v>NGR lake sediment grab sample</v>
      </c>
      <c r="K127" s="1" t="str">
        <f t="shared" si="22"/>
        <v>&lt;177 micron (NGR)</v>
      </c>
      <c r="L127">
        <v>7</v>
      </c>
      <c r="M127" t="s">
        <v>185</v>
      </c>
      <c r="N127">
        <v>126</v>
      </c>
      <c r="O127" t="s">
        <v>292</v>
      </c>
      <c r="P127" t="s">
        <v>54</v>
      </c>
      <c r="Q127" t="s">
        <v>133</v>
      </c>
      <c r="R127" t="s">
        <v>92</v>
      </c>
      <c r="S127" t="s">
        <v>57</v>
      </c>
      <c r="T127" t="s">
        <v>248</v>
      </c>
      <c r="U127" t="s">
        <v>203</v>
      </c>
      <c r="V127" t="s">
        <v>412</v>
      </c>
      <c r="W127" t="s">
        <v>61</v>
      </c>
      <c r="X127" t="s">
        <v>62</v>
      </c>
      <c r="Y127" t="s">
        <v>95</v>
      </c>
      <c r="Z127" t="s">
        <v>96</v>
      </c>
      <c r="AA127" t="s">
        <v>64</v>
      </c>
      <c r="AB127" t="s">
        <v>122</v>
      </c>
      <c r="AC127" t="s">
        <v>66</v>
      </c>
      <c r="AD127" t="s">
        <v>67</v>
      </c>
      <c r="AE127" t="s">
        <v>74</v>
      </c>
      <c r="AF127" t="s">
        <v>347</v>
      </c>
      <c r="AG127" t="s">
        <v>454</v>
      </c>
      <c r="AH127" t="s">
        <v>173</v>
      </c>
      <c r="AI127" t="s">
        <v>101</v>
      </c>
      <c r="AJ127" t="s">
        <v>328</v>
      </c>
      <c r="AK127" t="s">
        <v>73</v>
      </c>
      <c r="AL127" t="s">
        <v>75</v>
      </c>
      <c r="AM127" t="s">
        <v>75</v>
      </c>
      <c r="AN127" t="s">
        <v>76</v>
      </c>
      <c r="AO127" t="s">
        <v>134</v>
      </c>
      <c r="AP127" t="s">
        <v>596</v>
      </c>
      <c r="AQ127" t="s">
        <v>201</v>
      </c>
      <c r="AR127" t="s">
        <v>62</v>
      </c>
      <c r="AS127" t="s">
        <v>54</v>
      </c>
      <c r="AT127" t="s">
        <v>73</v>
      </c>
      <c r="AU127" t="s">
        <v>107</v>
      </c>
      <c r="AV127" t="s">
        <v>1079</v>
      </c>
    </row>
    <row r="128" spans="1:48" hidden="1" x14ac:dyDescent="0.3">
      <c r="A128" t="s">
        <v>1080</v>
      </c>
      <c r="B128" t="s">
        <v>1081</v>
      </c>
      <c r="C128" s="1" t="str">
        <f t="shared" si="13"/>
        <v>21:0973</v>
      </c>
      <c r="D128" s="1" t="str">
        <f t="shared" si="20"/>
        <v>21:0113</v>
      </c>
      <c r="E128" t="s">
        <v>1082</v>
      </c>
      <c r="F128" t="s">
        <v>1083</v>
      </c>
      <c r="H128">
        <v>63.184415399999999</v>
      </c>
      <c r="I128">
        <v>-95.383731800000007</v>
      </c>
      <c r="J128" s="1" t="str">
        <f t="shared" si="21"/>
        <v>NGR lake sediment grab sample</v>
      </c>
      <c r="K128" s="1" t="str">
        <f t="shared" si="22"/>
        <v>&lt;177 micron (NGR)</v>
      </c>
      <c r="L128">
        <v>7</v>
      </c>
      <c r="M128" t="s">
        <v>200</v>
      </c>
      <c r="N128">
        <v>127</v>
      </c>
      <c r="O128" t="s">
        <v>402</v>
      </c>
      <c r="P128" t="s">
        <v>54</v>
      </c>
      <c r="Q128" t="s">
        <v>202</v>
      </c>
      <c r="R128" t="s">
        <v>281</v>
      </c>
      <c r="S128" t="s">
        <v>57</v>
      </c>
      <c r="T128" t="s">
        <v>248</v>
      </c>
      <c r="U128" t="s">
        <v>59</v>
      </c>
      <c r="V128" t="s">
        <v>169</v>
      </c>
      <c r="W128" t="s">
        <v>388</v>
      </c>
      <c r="X128" t="s">
        <v>74</v>
      </c>
      <c r="Y128" t="s">
        <v>61</v>
      </c>
      <c r="Z128" t="s">
        <v>96</v>
      </c>
      <c r="AA128" t="s">
        <v>64</v>
      </c>
      <c r="AB128" t="s">
        <v>428</v>
      </c>
      <c r="AC128" t="s">
        <v>66</v>
      </c>
      <c r="AD128" t="s">
        <v>67</v>
      </c>
      <c r="AE128" t="s">
        <v>206</v>
      </c>
      <c r="AF128" t="s">
        <v>99</v>
      </c>
      <c r="AG128" t="s">
        <v>152</v>
      </c>
      <c r="AH128" t="s">
        <v>70</v>
      </c>
      <c r="AI128" t="s">
        <v>439</v>
      </c>
      <c r="AJ128" t="s">
        <v>429</v>
      </c>
      <c r="AK128" t="s">
        <v>73</v>
      </c>
      <c r="AL128" t="s">
        <v>125</v>
      </c>
      <c r="AM128" t="s">
        <v>224</v>
      </c>
      <c r="AN128" t="s">
        <v>76</v>
      </c>
      <c r="AO128" t="s">
        <v>926</v>
      </c>
      <c r="AP128" t="s">
        <v>253</v>
      </c>
      <c r="AQ128" t="s">
        <v>692</v>
      </c>
      <c r="AR128" t="s">
        <v>62</v>
      </c>
      <c r="AS128" t="s">
        <v>54</v>
      </c>
      <c r="AT128" t="s">
        <v>73</v>
      </c>
      <c r="AU128" t="s">
        <v>107</v>
      </c>
      <c r="AV128" t="s">
        <v>1084</v>
      </c>
    </row>
    <row r="129" spans="1:48" hidden="1" x14ac:dyDescent="0.3">
      <c r="A129" t="s">
        <v>1085</v>
      </c>
      <c r="B129" t="s">
        <v>1086</v>
      </c>
      <c r="C129" s="1" t="str">
        <f t="shared" si="13"/>
        <v>21:0973</v>
      </c>
      <c r="D129" s="1" t="str">
        <f t="shared" si="20"/>
        <v>21:0113</v>
      </c>
      <c r="E129" t="s">
        <v>1087</v>
      </c>
      <c r="F129" t="s">
        <v>1088</v>
      </c>
      <c r="H129">
        <v>63.189094699999998</v>
      </c>
      <c r="I129">
        <v>-95.312525199999996</v>
      </c>
      <c r="J129" s="1" t="str">
        <f t="shared" si="21"/>
        <v>NGR lake sediment grab sample</v>
      </c>
      <c r="K129" s="1" t="str">
        <f t="shared" si="22"/>
        <v>&lt;177 micron (NGR)</v>
      </c>
      <c r="L129">
        <v>7</v>
      </c>
      <c r="M129" t="s">
        <v>217</v>
      </c>
      <c r="N129">
        <v>128</v>
      </c>
      <c r="O129" t="s">
        <v>305</v>
      </c>
      <c r="P129" t="s">
        <v>54</v>
      </c>
      <c r="Q129" t="s">
        <v>736</v>
      </c>
      <c r="R129" t="s">
        <v>99</v>
      </c>
      <c r="S129" t="s">
        <v>57</v>
      </c>
      <c r="T129" t="s">
        <v>562</v>
      </c>
      <c r="U129" t="s">
        <v>178</v>
      </c>
      <c r="V129" t="s">
        <v>1089</v>
      </c>
      <c r="W129" t="s">
        <v>96</v>
      </c>
      <c r="X129" t="s">
        <v>62</v>
      </c>
      <c r="Y129" t="s">
        <v>220</v>
      </c>
      <c r="Z129" t="s">
        <v>96</v>
      </c>
      <c r="AA129" t="s">
        <v>64</v>
      </c>
      <c r="AB129" t="s">
        <v>167</v>
      </c>
      <c r="AC129" t="s">
        <v>66</v>
      </c>
      <c r="AD129" t="s">
        <v>170</v>
      </c>
      <c r="AE129" t="s">
        <v>1090</v>
      </c>
      <c r="AF129" t="s">
        <v>172</v>
      </c>
      <c r="AG129" t="s">
        <v>58</v>
      </c>
      <c r="AH129" t="s">
        <v>70</v>
      </c>
      <c r="AI129" t="s">
        <v>168</v>
      </c>
      <c r="AJ129" t="s">
        <v>480</v>
      </c>
      <c r="AK129" t="s">
        <v>73</v>
      </c>
      <c r="AL129" t="s">
        <v>157</v>
      </c>
      <c r="AM129" t="s">
        <v>157</v>
      </c>
      <c r="AN129" t="s">
        <v>76</v>
      </c>
      <c r="AO129" t="s">
        <v>1091</v>
      </c>
      <c r="AP129" t="s">
        <v>267</v>
      </c>
      <c r="AQ129" t="s">
        <v>150</v>
      </c>
      <c r="AR129" t="s">
        <v>62</v>
      </c>
      <c r="AS129" t="s">
        <v>54</v>
      </c>
      <c r="AT129" t="s">
        <v>73</v>
      </c>
      <c r="AU129" t="s">
        <v>107</v>
      </c>
      <c r="AV129" t="s">
        <v>1092</v>
      </c>
    </row>
    <row r="130" spans="1:48" hidden="1" x14ac:dyDescent="0.3">
      <c r="A130" t="s">
        <v>1093</v>
      </c>
      <c r="B130" t="s">
        <v>1094</v>
      </c>
      <c r="C130" s="1" t="str">
        <f t="shared" ref="C130:C193" si="23">HYPERLINK("https://geochem.nrcan.gc.ca/cdogs/content/bdl/bdl210973_e.htm", "21:0973")</f>
        <v>21:0973</v>
      </c>
      <c r="D130" s="1" t="str">
        <f t="shared" si="20"/>
        <v>21:0113</v>
      </c>
      <c r="E130" t="s">
        <v>1095</v>
      </c>
      <c r="F130" t="s">
        <v>1096</v>
      </c>
      <c r="H130">
        <v>63.184624800000002</v>
      </c>
      <c r="I130">
        <v>-95.270107899999999</v>
      </c>
      <c r="J130" s="1" t="str">
        <f t="shared" si="21"/>
        <v>NGR lake sediment grab sample</v>
      </c>
      <c r="K130" s="1" t="str">
        <f t="shared" si="22"/>
        <v>&lt;177 micron (NGR)</v>
      </c>
      <c r="L130">
        <v>7</v>
      </c>
      <c r="M130" t="s">
        <v>246</v>
      </c>
      <c r="N130">
        <v>129</v>
      </c>
      <c r="O130" t="s">
        <v>338</v>
      </c>
      <c r="P130" t="s">
        <v>54</v>
      </c>
      <c r="Q130" t="s">
        <v>387</v>
      </c>
      <c r="R130" t="s">
        <v>90</v>
      </c>
      <c r="S130" t="s">
        <v>57</v>
      </c>
      <c r="T130" t="s">
        <v>560</v>
      </c>
      <c r="U130" t="s">
        <v>203</v>
      </c>
      <c r="V130" t="s">
        <v>249</v>
      </c>
      <c r="W130" t="s">
        <v>56</v>
      </c>
      <c r="X130" t="s">
        <v>170</v>
      </c>
      <c r="Y130" t="s">
        <v>94</v>
      </c>
      <c r="Z130" t="s">
        <v>59</v>
      </c>
      <c r="AA130" t="s">
        <v>64</v>
      </c>
      <c r="AB130" t="s">
        <v>262</v>
      </c>
      <c r="AC130" t="s">
        <v>70</v>
      </c>
      <c r="AD130" t="s">
        <v>170</v>
      </c>
      <c r="AE130" t="s">
        <v>74</v>
      </c>
      <c r="AF130" t="s">
        <v>303</v>
      </c>
      <c r="AG130" t="s">
        <v>91</v>
      </c>
      <c r="AH130" t="s">
        <v>173</v>
      </c>
      <c r="AI130" t="s">
        <v>92</v>
      </c>
      <c r="AJ130" t="s">
        <v>1097</v>
      </c>
      <c r="AK130" t="s">
        <v>73</v>
      </c>
      <c r="AL130" t="s">
        <v>157</v>
      </c>
      <c r="AM130" t="s">
        <v>68</v>
      </c>
      <c r="AN130" t="s">
        <v>76</v>
      </c>
      <c r="AO130" t="s">
        <v>769</v>
      </c>
      <c r="AP130" t="s">
        <v>267</v>
      </c>
      <c r="AQ130" t="s">
        <v>77</v>
      </c>
      <c r="AR130" t="s">
        <v>62</v>
      </c>
      <c r="AS130" t="s">
        <v>54</v>
      </c>
      <c r="AT130" t="s">
        <v>277</v>
      </c>
      <c r="AU130" t="s">
        <v>107</v>
      </c>
      <c r="AV130" t="s">
        <v>1098</v>
      </c>
    </row>
    <row r="131" spans="1:48" hidden="1" x14ac:dyDescent="0.3">
      <c r="A131" t="s">
        <v>1099</v>
      </c>
      <c r="B131" t="s">
        <v>1100</v>
      </c>
      <c r="C131" s="1" t="str">
        <f t="shared" si="23"/>
        <v>21:0973</v>
      </c>
      <c r="D131" s="1" t="str">
        <f t="shared" si="20"/>
        <v>21:0113</v>
      </c>
      <c r="E131" t="s">
        <v>1101</v>
      </c>
      <c r="F131" t="s">
        <v>1102</v>
      </c>
      <c r="H131">
        <v>63.160733399999998</v>
      </c>
      <c r="I131">
        <v>-95.262101900000005</v>
      </c>
      <c r="J131" s="1" t="str">
        <f t="shared" si="21"/>
        <v>NGR lake sediment grab sample</v>
      </c>
      <c r="K131" s="1" t="str">
        <f t="shared" si="22"/>
        <v>&lt;177 micron (NGR)</v>
      </c>
      <c r="L131">
        <v>7</v>
      </c>
      <c r="M131" t="s">
        <v>113</v>
      </c>
      <c r="N131">
        <v>130</v>
      </c>
      <c r="O131" t="s">
        <v>709</v>
      </c>
      <c r="P131" t="s">
        <v>54</v>
      </c>
      <c r="Q131" t="s">
        <v>572</v>
      </c>
      <c r="R131" t="s">
        <v>317</v>
      </c>
      <c r="S131" t="s">
        <v>57</v>
      </c>
      <c r="T131" t="s">
        <v>248</v>
      </c>
      <c r="U131" t="s">
        <v>168</v>
      </c>
      <c r="V131" t="s">
        <v>404</v>
      </c>
      <c r="W131" t="s">
        <v>211</v>
      </c>
      <c r="X131" t="s">
        <v>62</v>
      </c>
      <c r="Y131" t="s">
        <v>63</v>
      </c>
      <c r="Z131" t="s">
        <v>138</v>
      </c>
      <c r="AA131" t="s">
        <v>64</v>
      </c>
      <c r="AB131" t="s">
        <v>561</v>
      </c>
      <c r="AC131" t="s">
        <v>70</v>
      </c>
      <c r="AD131" t="s">
        <v>170</v>
      </c>
      <c r="AE131" t="s">
        <v>68</v>
      </c>
      <c r="AF131" t="s">
        <v>192</v>
      </c>
      <c r="AG131" t="s">
        <v>449</v>
      </c>
      <c r="AH131" t="s">
        <v>70</v>
      </c>
      <c r="AI131" t="s">
        <v>328</v>
      </c>
      <c r="AJ131" t="s">
        <v>117</v>
      </c>
      <c r="AK131" t="s">
        <v>73</v>
      </c>
      <c r="AL131" t="s">
        <v>157</v>
      </c>
      <c r="AM131" t="s">
        <v>75</v>
      </c>
      <c r="AN131" t="s">
        <v>76</v>
      </c>
      <c r="AO131" t="s">
        <v>121</v>
      </c>
      <c r="AP131" t="s">
        <v>283</v>
      </c>
      <c r="AQ131" t="s">
        <v>413</v>
      </c>
      <c r="AR131" t="s">
        <v>74</v>
      </c>
      <c r="AS131" t="s">
        <v>54</v>
      </c>
      <c r="AT131" t="s">
        <v>73</v>
      </c>
      <c r="AU131" t="s">
        <v>107</v>
      </c>
      <c r="AV131" t="s">
        <v>1103</v>
      </c>
    </row>
    <row r="132" spans="1:48" hidden="1" x14ac:dyDescent="0.3">
      <c r="A132" t="s">
        <v>1104</v>
      </c>
      <c r="B132" t="s">
        <v>1105</v>
      </c>
      <c r="C132" s="1" t="str">
        <f t="shared" si="23"/>
        <v>21:0973</v>
      </c>
      <c r="D132" s="1" t="str">
        <f t="shared" si="20"/>
        <v>21:0113</v>
      </c>
      <c r="E132" t="s">
        <v>1101</v>
      </c>
      <c r="F132" t="s">
        <v>1106</v>
      </c>
      <c r="H132">
        <v>63.160733399999998</v>
      </c>
      <c r="I132">
        <v>-95.262101900000005</v>
      </c>
      <c r="J132" s="1" t="str">
        <f t="shared" si="21"/>
        <v>NGR lake sediment grab sample</v>
      </c>
      <c r="K132" s="1" t="str">
        <f t="shared" si="22"/>
        <v>&lt;177 micron (NGR)</v>
      </c>
      <c r="L132">
        <v>7</v>
      </c>
      <c r="M132" t="s">
        <v>132</v>
      </c>
      <c r="N132">
        <v>131</v>
      </c>
      <c r="O132" t="s">
        <v>209</v>
      </c>
      <c r="P132" t="s">
        <v>54</v>
      </c>
      <c r="Q132" t="s">
        <v>676</v>
      </c>
      <c r="R132" t="s">
        <v>187</v>
      </c>
      <c r="S132" t="s">
        <v>57</v>
      </c>
      <c r="T132" t="s">
        <v>277</v>
      </c>
      <c r="U132" t="s">
        <v>168</v>
      </c>
      <c r="V132" t="s">
        <v>339</v>
      </c>
      <c r="W132" t="s">
        <v>94</v>
      </c>
      <c r="X132" t="s">
        <v>74</v>
      </c>
      <c r="Y132" t="s">
        <v>355</v>
      </c>
      <c r="Z132" t="s">
        <v>138</v>
      </c>
      <c r="AA132" t="s">
        <v>64</v>
      </c>
      <c r="AB132" t="s">
        <v>427</v>
      </c>
      <c r="AC132" t="s">
        <v>173</v>
      </c>
      <c r="AD132" t="s">
        <v>127</v>
      </c>
      <c r="AE132" t="s">
        <v>206</v>
      </c>
      <c r="AF132" t="s">
        <v>356</v>
      </c>
      <c r="AG132" t="s">
        <v>604</v>
      </c>
      <c r="AH132" t="s">
        <v>70</v>
      </c>
      <c r="AI132" t="s">
        <v>429</v>
      </c>
      <c r="AJ132" t="s">
        <v>71</v>
      </c>
      <c r="AK132" t="s">
        <v>73</v>
      </c>
      <c r="AL132" t="s">
        <v>125</v>
      </c>
      <c r="AM132" t="s">
        <v>224</v>
      </c>
      <c r="AN132" t="s">
        <v>76</v>
      </c>
      <c r="AO132" t="s">
        <v>290</v>
      </c>
      <c r="AP132" t="s">
        <v>158</v>
      </c>
      <c r="AQ132" t="s">
        <v>168</v>
      </c>
      <c r="AR132" t="s">
        <v>67</v>
      </c>
      <c r="AS132" t="s">
        <v>54</v>
      </c>
      <c r="AT132" t="s">
        <v>73</v>
      </c>
      <c r="AU132" t="s">
        <v>107</v>
      </c>
      <c r="AV132" t="s">
        <v>1107</v>
      </c>
    </row>
    <row r="133" spans="1:48" hidden="1" x14ac:dyDescent="0.3">
      <c r="A133" t="s">
        <v>1108</v>
      </c>
      <c r="B133" t="s">
        <v>1109</v>
      </c>
      <c r="C133" s="1" t="str">
        <f t="shared" si="23"/>
        <v>21:0973</v>
      </c>
      <c r="D133" s="1" t="str">
        <f t="shared" si="20"/>
        <v>21:0113</v>
      </c>
      <c r="E133" t="s">
        <v>1110</v>
      </c>
      <c r="F133" t="s">
        <v>1111</v>
      </c>
      <c r="H133">
        <v>63.138107499999997</v>
      </c>
      <c r="I133">
        <v>-95.214775200000005</v>
      </c>
      <c r="J133" s="1" t="str">
        <f t="shared" si="21"/>
        <v>NGR lake sediment grab sample</v>
      </c>
      <c r="K133" s="1" t="str">
        <f t="shared" si="22"/>
        <v>&lt;177 micron (NGR)</v>
      </c>
      <c r="L133">
        <v>7</v>
      </c>
      <c r="M133" t="s">
        <v>260</v>
      </c>
      <c r="N133">
        <v>132</v>
      </c>
      <c r="O133" t="s">
        <v>143</v>
      </c>
      <c r="P133" t="s">
        <v>54</v>
      </c>
      <c r="Q133" t="s">
        <v>218</v>
      </c>
      <c r="R133" t="s">
        <v>121</v>
      </c>
      <c r="S133" t="s">
        <v>57</v>
      </c>
      <c r="T133" t="s">
        <v>277</v>
      </c>
      <c r="U133" t="s">
        <v>203</v>
      </c>
      <c r="V133" t="s">
        <v>454</v>
      </c>
      <c r="W133" t="s">
        <v>205</v>
      </c>
      <c r="X133" t="s">
        <v>74</v>
      </c>
      <c r="Y133" t="s">
        <v>205</v>
      </c>
      <c r="Z133" t="s">
        <v>59</v>
      </c>
      <c r="AA133" t="s">
        <v>64</v>
      </c>
      <c r="AB133" t="s">
        <v>252</v>
      </c>
      <c r="AC133" t="s">
        <v>70</v>
      </c>
      <c r="AD133" t="s">
        <v>67</v>
      </c>
      <c r="AE133" t="s">
        <v>526</v>
      </c>
      <c r="AF133" t="s">
        <v>471</v>
      </c>
      <c r="AG133" t="s">
        <v>250</v>
      </c>
      <c r="AH133" t="s">
        <v>173</v>
      </c>
      <c r="AI133" t="s">
        <v>328</v>
      </c>
      <c r="AJ133" t="s">
        <v>382</v>
      </c>
      <c r="AK133" t="s">
        <v>73</v>
      </c>
      <c r="AL133" t="s">
        <v>177</v>
      </c>
      <c r="AM133" t="s">
        <v>75</v>
      </c>
      <c r="AN133" t="s">
        <v>76</v>
      </c>
      <c r="AO133" t="s">
        <v>116</v>
      </c>
      <c r="AP133" t="s">
        <v>283</v>
      </c>
      <c r="AQ133" t="s">
        <v>168</v>
      </c>
      <c r="AR133" t="s">
        <v>67</v>
      </c>
      <c r="AS133" t="s">
        <v>54</v>
      </c>
      <c r="AT133" t="s">
        <v>73</v>
      </c>
      <c r="AU133" t="s">
        <v>107</v>
      </c>
      <c r="AV133" t="s">
        <v>1112</v>
      </c>
    </row>
    <row r="134" spans="1:48" hidden="1" x14ac:dyDescent="0.3">
      <c r="A134" t="s">
        <v>1113</v>
      </c>
      <c r="B134" t="s">
        <v>1114</v>
      </c>
      <c r="C134" s="1" t="str">
        <f t="shared" si="23"/>
        <v>21:0973</v>
      </c>
      <c r="D134" s="1" t="str">
        <f t="shared" si="20"/>
        <v>21:0113</v>
      </c>
      <c r="E134" t="s">
        <v>1115</v>
      </c>
      <c r="F134" t="s">
        <v>1116</v>
      </c>
      <c r="H134">
        <v>63.056516899999998</v>
      </c>
      <c r="I134">
        <v>-95.332043100000007</v>
      </c>
      <c r="J134" s="1" t="str">
        <f t="shared" si="21"/>
        <v>NGR lake sediment grab sample</v>
      </c>
      <c r="K134" s="1" t="str">
        <f t="shared" si="22"/>
        <v>&lt;177 micron (NGR)</v>
      </c>
      <c r="L134">
        <v>7</v>
      </c>
      <c r="M134" t="s">
        <v>273</v>
      </c>
      <c r="N134">
        <v>133</v>
      </c>
      <c r="O134" t="s">
        <v>61</v>
      </c>
      <c r="P134" t="s">
        <v>54</v>
      </c>
      <c r="Q134" t="s">
        <v>325</v>
      </c>
      <c r="R134" t="s">
        <v>281</v>
      </c>
      <c r="S134" t="s">
        <v>57</v>
      </c>
      <c r="T134" t="s">
        <v>252</v>
      </c>
      <c r="U134" t="s">
        <v>59</v>
      </c>
      <c r="V134" t="s">
        <v>236</v>
      </c>
      <c r="W134" t="s">
        <v>63</v>
      </c>
      <c r="X134" t="s">
        <v>74</v>
      </c>
      <c r="Y134" t="s">
        <v>421</v>
      </c>
      <c r="Z134" t="s">
        <v>96</v>
      </c>
      <c r="AA134" t="s">
        <v>64</v>
      </c>
      <c r="AB134" t="s">
        <v>615</v>
      </c>
      <c r="AC134" t="s">
        <v>66</v>
      </c>
      <c r="AD134" t="s">
        <v>67</v>
      </c>
      <c r="AE134" t="s">
        <v>396</v>
      </c>
      <c r="AF134" t="s">
        <v>290</v>
      </c>
      <c r="AG134" t="s">
        <v>219</v>
      </c>
      <c r="AH134" t="s">
        <v>173</v>
      </c>
      <c r="AI134" t="s">
        <v>138</v>
      </c>
      <c r="AJ134" t="s">
        <v>709</v>
      </c>
      <c r="AK134" t="s">
        <v>73</v>
      </c>
      <c r="AL134" t="s">
        <v>125</v>
      </c>
      <c r="AM134" t="s">
        <v>103</v>
      </c>
      <c r="AN134" t="s">
        <v>76</v>
      </c>
      <c r="AO134" t="s">
        <v>178</v>
      </c>
      <c r="AP134" t="s">
        <v>307</v>
      </c>
      <c r="AQ134" t="s">
        <v>233</v>
      </c>
      <c r="AR134" t="s">
        <v>74</v>
      </c>
      <c r="AS134" t="s">
        <v>54</v>
      </c>
      <c r="AT134" t="s">
        <v>73</v>
      </c>
      <c r="AU134" t="s">
        <v>107</v>
      </c>
      <c r="AV134" t="s">
        <v>1117</v>
      </c>
    </row>
    <row r="135" spans="1:48" hidden="1" x14ac:dyDescent="0.3">
      <c r="A135" t="s">
        <v>1118</v>
      </c>
      <c r="B135" t="s">
        <v>1119</v>
      </c>
      <c r="C135" s="1" t="str">
        <f t="shared" si="23"/>
        <v>21:0973</v>
      </c>
      <c r="D135" s="1" t="str">
        <f t="shared" si="20"/>
        <v>21:0113</v>
      </c>
      <c r="E135" t="s">
        <v>1120</v>
      </c>
      <c r="F135" t="s">
        <v>1121</v>
      </c>
      <c r="H135">
        <v>63.132079300000001</v>
      </c>
      <c r="I135">
        <v>-95.171439899999996</v>
      </c>
      <c r="J135" s="1" t="str">
        <f t="shared" si="21"/>
        <v>NGR lake sediment grab sample</v>
      </c>
      <c r="K135" s="1" t="str">
        <f t="shared" si="22"/>
        <v>&lt;177 micron (NGR)</v>
      </c>
      <c r="L135">
        <v>7</v>
      </c>
      <c r="M135" t="s">
        <v>289</v>
      </c>
      <c r="N135">
        <v>134</v>
      </c>
      <c r="O135" t="s">
        <v>123</v>
      </c>
      <c r="P135" t="s">
        <v>54</v>
      </c>
      <c r="Q135" t="s">
        <v>410</v>
      </c>
      <c r="R135" t="s">
        <v>264</v>
      </c>
      <c r="S135" t="s">
        <v>57</v>
      </c>
      <c r="T135" t="s">
        <v>152</v>
      </c>
      <c r="U135" t="s">
        <v>88</v>
      </c>
      <c r="V135" t="s">
        <v>316</v>
      </c>
      <c r="W135" t="s">
        <v>118</v>
      </c>
      <c r="X135" t="s">
        <v>67</v>
      </c>
      <c r="Y135" t="s">
        <v>346</v>
      </c>
      <c r="Z135" t="s">
        <v>138</v>
      </c>
      <c r="AA135" t="s">
        <v>64</v>
      </c>
      <c r="AB135" t="s">
        <v>316</v>
      </c>
      <c r="AC135" t="s">
        <v>173</v>
      </c>
      <c r="AD135" t="s">
        <v>127</v>
      </c>
      <c r="AE135" t="s">
        <v>206</v>
      </c>
      <c r="AF135" t="s">
        <v>317</v>
      </c>
      <c r="AG135" t="s">
        <v>167</v>
      </c>
      <c r="AH135" t="s">
        <v>70</v>
      </c>
      <c r="AI135" t="s">
        <v>318</v>
      </c>
      <c r="AJ135" t="s">
        <v>340</v>
      </c>
      <c r="AK135" t="s">
        <v>73</v>
      </c>
      <c r="AL135" t="s">
        <v>157</v>
      </c>
      <c r="AM135" t="s">
        <v>224</v>
      </c>
      <c r="AN135" t="s">
        <v>76</v>
      </c>
      <c r="AO135" t="s">
        <v>134</v>
      </c>
      <c r="AP135" t="s">
        <v>267</v>
      </c>
      <c r="AQ135" t="s">
        <v>178</v>
      </c>
      <c r="AR135" t="s">
        <v>74</v>
      </c>
      <c r="AS135" t="s">
        <v>54</v>
      </c>
      <c r="AT135" t="s">
        <v>73</v>
      </c>
      <c r="AU135" t="s">
        <v>107</v>
      </c>
      <c r="AV135" t="s">
        <v>1122</v>
      </c>
    </row>
    <row r="136" spans="1:48" hidden="1" x14ac:dyDescent="0.3">
      <c r="A136" t="s">
        <v>1123</v>
      </c>
      <c r="B136" t="s">
        <v>1124</v>
      </c>
      <c r="C136" s="1" t="str">
        <f t="shared" si="23"/>
        <v>21:0973</v>
      </c>
      <c r="D136" s="1" t="str">
        <f>HYPERLINK("https://geochem.nrcan.gc.ca/cdogs/content/svy/svy_e.htm", "")</f>
        <v/>
      </c>
      <c r="G136" s="1" t="str">
        <f>HYPERLINK("https://geochem.nrcan.gc.ca/cdogs/content/cr_/cr_00160_e.htm", "160")</f>
        <v>160</v>
      </c>
      <c r="J136" t="s">
        <v>230</v>
      </c>
      <c r="K136" t="s">
        <v>231</v>
      </c>
      <c r="L136">
        <v>7</v>
      </c>
      <c r="M136" t="s">
        <v>232</v>
      </c>
      <c r="N136">
        <v>135</v>
      </c>
      <c r="O136" t="s">
        <v>1125</v>
      </c>
      <c r="P136" t="s">
        <v>54</v>
      </c>
      <c r="Q136" t="s">
        <v>566</v>
      </c>
      <c r="R136" t="s">
        <v>103</v>
      </c>
      <c r="S136" t="s">
        <v>57</v>
      </c>
      <c r="T136" t="s">
        <v>219</v>
      </c>
      <c r="U136" t="s">
        <v>88</v>
      </c>
      <c r="V136" t="s">
        <v>252</v>
      </c>
      <c r="W136" t="s">
        <v>63</v>
      </c>
      <c r="X136" t="s">
        <v>62</v>
      </c>
      <c r="Y136" t="s">
        <v>79</v>
      </c>
      <c r="Z136" t="s">
        <v>168</v>
      </c>
      <c r="AA136" t="s">
        <v>64</v>
      </c>
      <c r="AB136" t="s">
        <v>190</v>
      </c>
      <c r="AC136" t="s">
        <v>155</v>
      </c>
      <c r="AD136" t="s">
        <v>67</v>
      </c>
      <c r="AE136" t="s">
        <v>1126</v>
      </c>
      <c r="AF136" t="s">
        <v>90</v>
      </c>
      <c r="AG136" t="s">
        <v>365</v>
      </c>
      <c r="AH136" t="s">
        <v>74</v>
      </c>
      <c r="AI136" t="s">
        <v>104</v>
      </c>
      <c r="AJ136" t="s">
        <v>71</v>
      </c>
      <c r="AK136" t="s">
        <v>73</v>
      </c>
      <c r="AL136" t="s">
        <v>526</v>
      </c>
      <c r="AM136" t="s">
        <v>157</v>
      </c>
      <c r="AN136" t="s">
        <v>76</v>
      </c>
      <c r="AO136" t="s">
        <v>203</v>
      </c>
      <c r="AP136" t="s">
        <v>1127</v>
      </c>
      <c r="AQ136" t="s">
        <v>193</v>
      </c>
      <c r="AR136" t="s">
        <v>62</v>
      </c>
      <c r="AS136" t="s">
        <v>170</v>
      </c>
      <c r="AT136" t="s">
        <v>73</v>
      </c>
      <c r="AU136" t="s">
        <v>1128</v>
      </c>
      <c r="AV136" t="s">
        <v>1129</v>
      </c>
    </row>
    <row r="137" spans="1:48" hidden="1" x14ac:dyDescent="0.3">
      <c r="A137" t="s">
        <v>1130</v>
      </c>
      <c r="B137" t="s">
        <v>1131</v>
      </c>
      <c r="C137" s="1" t="str">
        <f t="shared" si="23"/>
        <v>21:0973</v>
      </c>
      <c r="D137" s="1" t="str">
        <f t="shared" ref="D137:D158" si="24">HYPERLINK("https://geochem.nrcan.gc.ca/cdogs/content/svy/svy210113_e.htm", "21:0113")</f>
        <v>21:0113</v>
      </c>
      <c r="E137" t="s">
        <v>1132</v>
      </c>
      <c r="F137" t="s">
        <v>1133</v>
      </c>
      <c r="H137">
        <v>63.128190400000001</v>
      </c>
      <c r="I137">
        <v>-95.092077000000003</v>
      </c>
      <c r="J137" s="1" t="str">
        <f t="shared" ref="J137:J158" si="25">HYPERLINK("https://geochem.nrcan.gc.ca/cdogs/content/kwd/kwd020027_e.htm", "NGR lake sediment grab sample")</f>
        <v>NGR lake sediment grab sample</v>
      </c>
      <c r="K137" s="1" t="str">
        <f t="shared" ref="K137:K158" si="26">HYPERLINK("https://geochem.nrcan.gc.ca/cdogs/content/kwd/kwd080006_e.htm", "&lt;177 micron (NGR)")</f>
        <v>&lt;177 micron (NGR)</v>
      </c>
      <c r="L137">
        <v>7</v>
      </c>
      <c r="M137" t="s">
        <v>301</v>
      </c>
      <c r="N137">
        <v>136</v>
      </c>
      <c r="O137" t="s">
        <v>220</v>
      </c>
      <c r="P137" t="s">
        <v>54</v>
      </c>
      <c r="Q137" t="s">
        <v>1134</v>
      </c>
      <c r="R137" t="s">
        <v>616</v>
      </c>
      <c r="S137" t="s">
        <v>57</v>
      </c>
      <c r="T137" t="s">
        <v>573</v>
      </c>
      <c r="U137" t="s">
        <v>59</v>
      </c>
      <c r="V137" t="s">
        <v>235</v>
      </c>
      <c r="W137" t="s">
        <v>63</v>
      </c>
      <c r="X137" t="s">
        <v>170</v>
      </c>
      <c r="Y137" t="s">
        <v>396</v>
      </c>
      <c r="Z137" t="s">
        <v>96</v>
      </c>
      <c r="AA137" t="s">
        <v>64</v>
      </c>
      <c r="AB137" t="s">
        <v>542</v>
      </c>
      <c r="AC137" t="s">
        <v>155</v>
      </c>
      <c r="AD137" t="s">
        <v>758</v>
      </c>
      <c r="AE137" t="s">
        <v>74</v>
      </c>
      <c r="AF137" t="s">
        <v>141</v>
      </c>
      <c r="AG137" t="s">
        <v>316</v>
      </c>
      <c r="AH137" t="s">
        <v>173</v>
      </c>
      <c r="AI137" t="s">
        <v>101</v>
      </c>
      <c r="AJ137" t="s">
        <v>389</v>
      </c>
      <c r="AK137" t="s">
        <v>73</v>
      </c>
      <c r="AL137" t="s">
        <v>125</v>
      </c>
      <c r="AM137" t="s">
        <v>206</v>
      </c>
      <c r="AN137" t="s">
        <v>76</v>
      </c>
      <c r="AO137" t="s">
        <v>1135</v>
      </c>
      <c r="AP137" t="s">
        <v>307</v>
      </c>
      <c r="AQ137" t="s">
        <v>618</v>
      </c>
      <c r="AR137" t="s">
        <v>74</v>
      </c>
      <c r="AS137" t="s">
        <v>54</v>
      </c>
      <c r="AT137" t="s">
        <v>73</v>
      </c>
      <c r="AU137" t="s">
        <v>107</v>
      </c>
      <c r="AV137" t="s">
        <v>1136</v>
      </c>
    </row>
    <row r="138" spans="1:48" hidden="1" x14ac:dyDescent="0.3">
      <c r="A138" t="s">
        <v>1137</v>
      </c>
      <c r="B138" t="s">
        <v>1138</v>
      </c>
      <c r="C138" s="1" t="str">
        <f t="shared" si="23"/>
        <v>21:0973</v>
      </c>
      <c r="D138" s="1" t="str">
        <f t="shared" si="24"/>
        <v>21:0113</v>
      </c>
      <c r="E138" t="s">
        <v>1139</v>
      </c>
      <c r="F138" t="s">
        <v>1140</v>
      </c>
      <c r="H138">
        <v>63.129371499999998</v>
      </c>
      <c r="I138">
        <v>-95.055521400000003</v>
      </c>
      <c r="J138" s="1" t="str">
        <f t="shared" si="25"/>
        <v>NGR lake sediment grab sample</v>
      </c>
      <c r="K138" s="1" t="str">
        <f t="shared" si="26"/>
        <v>&lt;177 micron (NGR)</v>
      </c>
      <c r="L138">
        <v>7</v>
      </c>
      <c r="M138" t="s">
        <v>314</v>
      </c>
      <c r="N138">
        <v>137</v>
      </c>
      <c r="O138" t="s">
        <v>363</v>
      </c>
      <c r="P138" t="s">
        <v>54</v>
      </c>
      <c r="Q138" t="s">
        <v>642</v>
      </c>
      <c r="R138" t="s">
        <v>192</v>
      </c>
      <c r="S138" t="s">
        <v>57</v>
      </c>
      <c r="T138" t="s">
        <v>643</v>
      </c>
      <c r="U138" t="s">
        <v>117</v>
      </c>
      <c r="V138" t="s">
        <v>221</v>
      </c>
      <c r="W138" t="s">
        <v>355</v>
      </c>
      <c r="X138" t="s">
        <v>67</v>
      </c>
      <c r="Y138" t="s">
        <v>62</v>
      </c>
      <c r="Z138" t="s">
        <v>96</v>
      </c>
      <c r="AA138" t="s">
        <v>64</v>
      </c>
      <c r="AB138" t="s">
        <v>364</v>
      </c>
      <c r="AC138" t="s">
        <v>70</v>
      </c>
      <c r="AD138" t="s">
        <v>583</v>
      </c>
      <c r="AE138" t="s">
        <v>68</v>
      </c>
      <c r="AF138" t="s">
        <v>347</v>
      </c>
      <c r="AG138" t="s">
        <v>169</v>
      </c>
      <c r="AH138" t="s">
        <v>173</v>
      </c>
      <c r="AI138" t="s">
        <v>439</v>
      </c>
      <c r="AJ138" t="s">
        <v>1141</v>
      </c>
      <c r="AK138" t="s">
        <v>73</v>
      </c>
      <c r="AL138" t="s">
        <v>75</v>
      </c>
      <c r="AM138" t="s">
        <v>157</v>
      </c>
      <c r="AN138" t="s">
        <v>76</v>
      </c>
      <c r="AO138" t="s">
        <v>1142</v>
      </c>
      <c r="AP138" t="s">
        <v>179</v>
      </c>
      <c r="AQ138" t="s">
        <v>1143</v>
      </c>
      <c r="AR138" t="s">
        <v>74</v>
      </c>
      <c r="AS138" t="s">
        <v>54</v>
      </c>
      <c r="AT138" t="s">
        <v>315</v>
      </c>
      <c r="AU138" t="s">
        <v>107</v>
      </c>
      <c r="AV138" t="s">
        <v>1144</v>
      </c>
    </row>
    <row r="139" spans="1:48" hidden="1" x14ac:dyDescent="0.3">
      <c r="A139" t="s">
        <v>1145</v>
      </c>
      <c r="B139" t="s">
        <v>1146</v>
      </c>
      <c r="C139" s="1" t="str">
        <f t="shared" si="23"/>
        <v>21:0973</v>
      </c>
      <c r="D139" s="1" t="str">
        <f t="shared" si="24"/>
        <v>21:0113</v>
      </c>
      <c r="E139" t="s">
        <v>1147</v>
      </c>
      <c r="F139" t="s">
        <v>1148</v>
      </c>
      <c r="H139">
        <v>63.120596499999998</v>
      </c>
      <c r="I139">
        <v>-94.963894400000001</v>
      </c>
      <c r="J139" s="1" t="str">
        <f t="shared" si="25"/>
        <v>NGR lake sediment grab sample</v>
      </c>
      <c r="K139" s="1" t="str">
        <f t="shared" si="26"/>
        <v>&lt;177 micron (NGR)</v>
      </c>
      <c r="L139">
        <v>7</v>
      </c>
      <c r="M139" t="s">
        <v>324</v>
      </c>
      <c r="N139">
        <v>138</v>
      </c>
      <c r="O139" t="s">
        <v>94</v>
      </c>
      <c r="P139" t="s">
        <v>54</v>
      </c>
      <c r="Q139" t="s">
        <v>470</v>
      </c>
      <c r="R139" t="s">
        <v>187</v>
      </c>
      <c r="S139" t="s">
        <v>57</v>
      </c>
      <c r="T139" t="s">
        <v>558</v>
      </c>
      <c r="U139" t="s">
        <v>59</v>
      </c>
      <c r="V139" t="s">
        <v>404</v>
      </c>
      <c r="W139" t="s">
        <v>346</v>
      </c>
      <c r="X139" t="s">
        <v>127</v>
      </c>
      <c r="Y139" t="s">
        <v>62</v>
      </c>
      <c r="Z139" t="s">
        <v>96</v>
      </c>
      <c r="AA139" t="s">
        <v>64</v>
      </c>
      <c r="AB139" t="s">
        <v>1149</v>
      </c>
      <c r="AC139" t="s">
        <v>66</v>
      </c>
      <c r="AD139" t="s">
        <v>57</v>
      </c>
      <c r="AE139" t="s">
        <v>206</v>
      </c>
      <c r="AF139" t="s">
        <v>121</v>
      </c>
      <c r="AG139" t="s">
        <v>122</v>
      </c>
      <c r="AH139" t="s">
        <v>173</v>
      </c>
      <c r="AI139" t="s">
        <v>429</v>
      </c>
      <c r="AJ139" t="s">
        <v>1150</v>
      </c>
      <c r="AK139" t="s">
        <v>73</v>
      </c>
      <c r="AL139" t="s">
        <v>75</v>
      </c>
      <c r="AM139" t="s">
        <v>526</v>
      </c>
      <c r="AN139" t="s">
        <v>1151</v>
      </c>
      <c r="AO139" t="s">
        <v>1152</v>
      </c>
      <c r="AP139" t="s">
        <v>179</v>
      </c>
      <c r="AQ139" t="s">
        <v>890</v>
      </c>
      <c r="AR139" t="s">
        <v>74</v>
      </c>
      <c r="AS139" t="s">
        <v>54</v>
      </c>
      <c r="AT139" t="s">
        <v>73</v>
      </c>
      <c r="AU139" t="s">
        <v>107</v>
      </c>
      <c r="AV139" t="s">
        <v>1153</v>
      </c>
    </row>
    <row r="140" spans="1:48" hidden="1" x14ac:dyDescent="0.3">
      <c r="A140" t="s">
        <v>1154</v>
      </c>
      <c r="B140" t="s">
        <v>1155</v>
      </c>
      <c r="C140" s="1" t="str">
        <f t="shared" si="23"/>
        <v>21:0973</v>
      </c>
      <c r="D140" s="1" t="str">
        <f t="shared" si="24"/>
        <v>21:0113</v>
      </c>
      <c r="E140" t="s">
        <v>1156</v>
      </c>
      <c r="F140" t="s">
        <v>1157</v>
      </c>
      <c r="H140">
        <v>63.167368600000003</v>
      </c>
      <c r="I140">
        <v>-94.9478917</v>
      </c>
      <c r="J140" s="1" t="str">
        <f t="shared" si="25"/>
        <v>NGR lake sediment grab sample</v>
      </c>
      <c r="K140" s="1" t="str">
        <f t="shared" si="26"/>
        <v>&lt;177 micron (NGR)</v>
      </c>
      <c r="L140">
        <v>7</v>
      </c>
      <c r="M140" t="s">
        <v>335</v>
      </c>
      <c r="N140">
        <v>139</v>
      </c>
      <c r="O140" t="s">
        <v>305</v>
      </c>
      <c r="P140" t="s">
        <v>54</v>
      </c>
      <c r="Q140" t="s">
        <v>1158</v>
      </c>
      <c r="R140" t="s">
        <v>90</v>
      </c>
      <c r="S140" t="s">
        <v>57</v>
      </c>
      <c r="T140" t="s">
        <v>91</v>
      </c>
      <c r="U140" t="s">
        <v>138</v>
      </c>
      <c r="V140" t="s">
        <v>190</v>
      </c>
      <c r="W140" t="s">
        <v>276</v>
      </c>
      <c r="X140" t="s">
        <v>62</v>
      </c>
      <c r="Y140" t="s">
        <v>211</v>
      </c>
      <c r="Z140" t="s">
        <v>170</v>
      </c>
      <c r="AA140" t="s">
        <v>64</v>
      </c>
      <c r="AB140" t="s">
        <v>100</v>
      </c>
      <c r="AC140" t="s">
        <v>66</v>
      </c>
      <c r="AD140" t="s">
        <v>67</v>
      </c>
      <c r="AE140" t="s">
        <v>1159</v>
      </c>
      <c r="AF140" t="s">
        <v>104</v>
      </c>
      <c r="AG140" t="s">
        <v>65</v>
      </c>
      <c r="AH140" t="s">
        <v>173</v>
      </c>
      <c r="AI140" t="s">
        <v>106</v>
      </c>
      <c r="AJ140" t="s">
        <v>114</v>
      </c>
      <c r="AK140" t="s">
        <v>73</v>
      </c>
      <c r="AL140" t="s">
        <v>177</v>
      </c>
      <c r="AM140" t="s">
        <v>103</v>
      </c>
      <c r="AN140" t="s">
        <v>76</v>
      </c>
      <c r="AO140" t="s">
        <v>290</v>
      </c>
      <c r="AP140" t="s">
        <v>566</v>
      </c>
      <c r="AQ140" t="s">
        <v>336</v>
      </c>
      <c r="AR140" t="s">
        <v>67</v>
      </c>
      <c r="AS140" t="s">
        <v>54</v>
      </c>
      <c r="AT140" t="s">
        <v>73</v>
      </c>
      <c r="AU140" t="s">
        <v>107</v>
      </c>
      <c r="AV140" t="s">
        <v>1160</v>
      </c>
    </row>
    <row r="141" spans="1:48" hidden="1" x14ac:dyDescent="0.3">
      <c r="A141" t="s">
        <v>1161</v>
      </c>
      <c r="B141" t="s">
        <v>1162</v>
      </c>
      <c r="C141" s="1" t="str">
        <f t="shared" si="23"/>
        <v>21:0973</v>
      </c>
      <c r="D141" s="1" t="str">
        <f t="shared" si="24"/>
        <v>21:0113</v>
      </c>
      <c r="E141" t="s">
        <v>1163</v>
      </c>
      <c r="F141" t="s">
        <v>1164</v>
      </c>
      <c r="H141">
        <v>63.168494699999997</v>
      </c>
      <c r="I141">
        <v>-95.0308998</v>
      </c>
      <c r="J141" s="1" t="str">
        <f t="shared" si="25"/>
        <v>NGR lake sediment grab sample</v>
      </c>
      <c r="K141" s="1" t="str">
        <f t="shared" si="26"/>
        <v>&lt;177 micron (NGR)</v>
      </c>
      <c r="L141">
        <v>7</v>
      </c>
      <c r="M141" t="s">
        <v>354</v>
      </c>
      <c r="N141">
        <v>140</v>
      </c>
      <c r="O141" t="s">
        <v>306</v>
      </c>
      <c r="P141" t="s">
        <v>54</v>
      </c>
      <c r="Q141" t="s">
        <v>863</v>
      </c>
      <c r="R141" t="s">
        <v>90</v>
      </c>
      <c r="S141" t="s">
        <v>57</v>
      </c>
      <c r="T141" t="s">
        <v>635</v>
      </c>
      <c r="U141" t="s">
        <v>88</v>
      </c>
      <c r="V141" t="s">
        <v>235</v>
      </c>
      <c r="W141" t="s">
        <v>96</v>
      </c>
      <c r="X141" t="s">
        <v>62</v>
      </c>
      <c r="Y141" t="s">
        <v>137</v>
      </c>
      <c r="Z141" t="s">
        <v>138</v>
      </c>
      <c r="AA141" t="s">
        <v>64</v>
      </c>
      <c r="AB141" t="s">
        <v>1165</v>
      </c>
      <c r="AC141" t="s">
        <v>224</v>
      </c>
      <c r="AD141" t="s">
        <v>758</v>
      </c>
      <c r="AE141" t="s">
        <v>74</v>
      </c>
      <c r="AF141" t="s">
        <v>347</v>
      </c>
      <c r="AG141" t="s">
        <v>152</v>
      </c>
      <c r="AH141" t="s">
        <v>70</v>
      </c>
      <c r="AI141" t="s">
        <v>208</v>
      </c>
      <c r="AJ141" t="s">
        <v>1166</v>
      </c>
      <c r="AK141" t="s">
        <v>73</v>
      </c>
      <c r="AL141" t="s">
        <v>157</v>
      </c>
      <c r="AM141" t="s">
        <v>157</v>
      </c>
      <c r="AN141" t="s">
        <v>76</v>
      </c>
      <c r="AO141" t="s">
        <v>1167</v>
      </c>
      <c r="AP141" t="s">
        <v>267</v>
      </c>
      <c r="AQ141" t="s">
        <v>1168</v>
      </c>
      <c r="AR141" t="s">
        <v>74</v>
      </c>
      <c r="AS141" t="s">
        <v>54</v>
      </c>
      <c r="AT141" t="s">
        <v>152</v>
      </c>
      <c r="AU141" t="s">
        <v>107</v>
      </c>
      <c r="AV141" t="s">
        <v>1169</v>
      </c>
    </row>
    <row r="142" spans="1:48" hidden="1" x14ac:dyDescent="0.3">
      <c r="A142" t="s">
        <v>1170</v>
      </c>
      <c r="B142" t="s">
        <v>1171</v>
      </c>
      <c r="C142" s="1" t="str">
        <f t="shared" si="23"/>
        <v>21:0973</v>
      </c>
      <c r="D142" s="1" t="str">
        <f t="shared" si="24"/>
        <v>21:0113</v>
      </c>
      <c r="E142" t="s">
        <v>1172</v>
      </c>
      <c r="F142" t="s">
        <v>1173</v>
      </c>
      <c r="H142">
        <v>63.232634300000001</v>
      </c>
      <c r="I142">
        <v>-95.109878100000003</v>
      </c>
      <c r="J142" s="1" t="str">
        <f t="shared" si="25"/>
        <v>NGR lake sediment grab sample</v>
      </c>
      <c r="K142" s="1" t="str">
        <f t="shared" si="26"/>
        <v>&lt;177 micron (NGR)</v>
      </c>
      <c r="L142">
        <v>8</v>
      </c>
      <c r="M142" t="s">
        <v>52</v>
      </c>
      <c r="N142">
        <v>141</v>
      </c>
      <c r="O142" t="s">
        <v>402</v>
      </c>
      <c r="P142" t="s">
        <v>54</v>
      </c>
      <c r="Q142" t="s">
        <v>218</v>
      </c>
      <c r="R142" t="s">
        <v>436</v>
      </c>
      <c r="S142" t="s">
        <v>57</v>
      </c>
      <c r="T142" t="s">
        <v>80</v>
      </c>
      <c r="U142" t="s">
        <v>290</v>
      </c>
      <c r="V142" t="s">
        <v>207</v>
      </c>
      <c r="W142" t="s">
        <v>363</v>
      </c>
      <c r="X142" t="s">
        <v>62</v>
      </c>
      <c r="Y142" t="s">
        <v>263</v>
      </c>
      <c r="Z142" t="s">
        <v>96</v>
      </c>
      <c r="AA142" t="s">
        <v>64</v>
      </c>
      <c r="AB142" t="s">
        <v>277</v>
      </c>
      <c r="AC142" t="s">
        <v>70</v>
      </c>
      <c r="AD142" t="s">
        <v>67</v>
      </c>
      <c r="AE142" t="s">
        <v>140</v>
      </c>
      <c r="AF142" t="s">
        <v>890</v>
      </c>
      <c r="AG142" t="s">
        <v>279</v>
      </c>
      <c r="AH142" t="s">
        <v>70</v>
      </c>
      <c r="AI142" t="s">
        <v>1073</v>
      </c>
      <c r="AJ142" t="s">
        <v>1174</v>
      </c>
      <c r="AK142" t="s">
        <v>73</v>
      </c>
      <c r="AL142" t="s">
        <v>125</v>
      </c>
      <c r="AM142" t="s">
        <v>68</v>
      </c>
      <c r="AN142" t="s">
        <v>76</v>
      </c>
      <c r="AO142" t="s">
        <v>1150</v>
      </c>
      <c r="AP142" t="s">
        <v>179</v>
      </c>
      <c r="AQ142" t="s">
        <v>104</v>
      </c>
      <c r="AR142" t="s">
        <v>62</v>
      </c>
      <c r="AS142" t="s">
        <v>54</v>
      </c>
      <c r="AT142" t="s">
        <v>91</v>
      </c>
      <c r="AU142" t="s">
        <v>107</v>
      </c>
      <c r="AV142" t="s">
        <v>1175</v>
      </c>
    </row>
    <row r="143" spans="1:48" hidden="1" x14ac:dyDescent="0.3">
      <c r="A143" t="s">
        <v>1176</v>
      </c>
      <c r="B143" t="s">
        <v>1177</v>
      </c>
      <c r="C143" s="1" t="str">
        <f t="shared" si="23"/>
        <v>21:0973</v>
      </c>
      <c r="D143" s="1" t="str">
        <f t="shared" si="24"/>
        <v>21:0113</v>
      </c>
      <c r="E143" t="s">
        <v>1178</v>
      </c>
      <c r="F143" t="s">
        <v>1179</v>
      </c>
      <c r="H143">
        <v>63.150813100000001</v>
      </c>
      <c r="I143">
        <v>-95.085587200000006</v>
      </c>
      <c r="J143" s="1" t="str">
        <f t="shared" si="25"/>
        <v>NGR lake sediment grab sample</v>
      </c>
      <c r="K143" s="1" t="str">
        <f t="shared" si="26"/>
        <v>&lt;177 micron (NGR)</v>
      </c>
      <c r="L143">
        <v>8</v>
      </c>
      <c r="M143" t="s">
        <v>86</v>
      </c>
      <c r="N143">
        <v>142</v>
      </c>
      <c r="O143" t="s">
        <v>336</v>
      </c>
      <c r="P143" t="s">
        <v>54</v>
      </c>
      <c r="Q143" t="s">
        <v>325</v>
      </c>
      <c r="R143" t="s">
        <v>347</v>
      </c>
      <c r="S143" t="s">
        <v>57</v>
      </c>
      <c r="T143" t="s">
        <v>248</v>
      </c>
      <c r="U143" t="s">
        <v>203</v>
      </c>
      <c r="V143" t="s">
        <v>428</v>
      </c>
      <c r="W143" t="s">
        <v>308</v>
      </c>
      <c r="X143" t="s">
        <v>62</v>
      </c>
      <c r="Y143" t="s">
        <v>95</v>
      </c>
      <c r="Z143" t="s">
        <v>59</v>
      </c>
      <c r="AA143" t="s">
        <v>64</v>
      </c>
      <c r="AB143" t="s">
        <v>252</v>
      </c>
      <c r="AC143" t="s">
        <v>173</v>
      </c>
      <c r="AD143" t="s">
        <v>127</v>
      </c>
      <c r="AE143" t="s">
        <v>238</v>
      </c>
      <c r="AF143" t="s">
        <v>187</v>
      </c>
      <c r="AG143" t="s">
        <v>167</v>
      </c>
      <c r="AH143" t="s">
        <v>70</v>
      </c>
      <c r="AI143" t="s">
        <v>117</v>
      </c>
      <c r="AJ143" t="s">
        <v>265</v>
      </c>
      <c r="AK143" t="s">
        <v>73</v>
      </c>
      <c r="AL143" t="s">
        <v>74</v>
      </c>
      <c r="AM143" t="s">
        <v>177</v>
      </c>
      <c r="AN143" t="s">
        <v>76</v>
      </c>
      <c r="AO143" t="s">
        <v>1180</v>
      </c>
      <c r="AP143" t="s">
        <v>596</v>
      </c>
      <c r="AQ143" t="s">
        <v>178</v>
      </c>
      <c r="AR143" t="s">
        <v>74</v>
      </c>
      <c r="AS143" t="s">
        <v>54</v>
      </c>
      <c r="AT143" t="s">
        <v>73</v>
      </c>
      <c r="AU143" t="s">
        <v>107</v>
      </c>
      <c r="AV143" t="s">
        <v>921</v>
      </c>
    </row>
    <row r="144" spans="1:48" hidden="1" x14ac:dyDescent="0.3">
      <c r="A144" t="s">
        <v>1181</v>
      </c>
      <c r="B144" t="s">
        <v>1182</v>
      </c>
      <c r="C144" s="1" t="str">
        <f t="shared" si="23"/>
        <v>21:0973</v>
      </c>
      <c r="D144" s="1" t="str">
        <f t="shared" si="24"/>
        <v>21:0113</v>
      </c>
      <c r="E144" t="s">
        <v>1183</v>
      </c>
      <c r="F144" t="s">
        <v>1184</v>
      </c>
      <c r="H144">
        <v>63.149137400000001</v>
      </c>
      <c r="I144">
        <v>-95.177400599999999</v>
      </c>
      <c r="J144" s="1" t="str">
        <f t="shared" si="25"/>
        <v>NGR lake sediment grab sample</v>
      </c>
      <c r="K144" s="1" t="str">
        <f t="shared" si="26"/>
        <v>&lt;177 micron (NGR)</v>
      </c>
      <c r="L144">
        <v>8</v>
      </c>
      <c r="M144" t="s">
        <v>149</v>
      </c>
      <c r="N144">
        <v>143</v>
      </c>
      <c r="O144" t="s">
        <v>308</v>
      </c>
      <c r="P144" t="s">
        <v>54</v>
      </c>
      <c r="Q144" t="s">
        <v>777</v>
      </c>
      <c r="R144" t="s">
        <v>575</v>
      </c>
      <c r="S144" t="s">
        <v>57</v>
      </c>
      <c r="T144" t="s">
        <v>447</v>
      </c>
      <c r="U144" t="s">
        <v>117</v>
      </c>
      <c r="V144" t="s">
        <v>617</v>
      </c>
      <c r="W144" t="s">
        <v>137</v>
      </c>
      <c r="X144" t="s">
        <v>62</v>
      </c>
      <c r="Y144" t="s">
        <v>421</v>
      </c>
      <c r="Z144" t="s">
        <v>96</v>
      </c>
      <c r="AA144" t="s">
        <v>64</v>
      </c>
      <c r="AB144" t="s">
        <v>437</v>
      </c>
      <c r="AC144" t="s">
        <v>155</v>
      </c>
      <c r="AD144" t="s">
        <v>67</v>
      </c>
      <c r="AE144" t="s">
        <v>864</v>
      </c>
      <c r="AF144" t="s">
        <v>141</v>
      </c>
      <c r="AG144" t="s">
        <v>153</v>
      </c>
      <c r="AH144" t="s">
        <v>173</v>
      </c>
      <c r="AI144" t="s">
        <v>72</v>
      </c>
      <c r="AJ144" t="s">
        <v>1185</v>
      </c>
      <c r="AK144" t="s">
        <v>73</v>
      </c>
      <c r="AL144" t="s">
        <v>75</v>
      </c>
      <c r="AM144" t="s">
        <v>177</v>
      </c>
      <c r="AN144" t="s">
        <v>76</v>
      </c>
      <c r="AO144" t="s">
        <v>1186</v>
      </c>
      <c r="AP144" t="s">
        <v>656</v>
      </c>
      <c r="AQ144" t="s">
        <v>92</v>
      </c>
      <c r="AR144" t="s">
        <v>74</v>
      </c>
      <c r="AS144" t="s">
        <v>54</v>
      </c>
      <c r="AT144" t="s">
        <v>73</v>
      </c>
      <c r="AU144" t="s">
        <v>107</v>
      </c>
      <c r="AV144" t="s">
        <v>1187</v>
      </c>
    </row>
    <row r="145" spans="1:48" hidden="1" x14ac:dyDescent="0.3">
      <c r="A145" t="s">
        <v>1188</v>
      </c>
      <c r="B145" t="s">
        <v>1189</v>
      </c>
      <c r="C145" s="1" t="str">
        <f t="shared" si="23"/>
        <v>21:0973</v>
      </c>
      <c r="D145" s="1" t="str">
        <f t="shared" si="24"/>
        <v>21:0113</v>
      </c>
      <c r="E145" t="s">
        <v>1190</v>
      </c>
      <c r="F145" t="s">
        <v>1191</v>
      </c>
      <c r="H145">
        <v>63.187888800000003</v>
      </c>
      <c r="I145">
        <v>-95.159239299999996</v>
      </c>
      <c r="J145" s="1" t="str">
        <f t="shared" si="25"/>
        <v>NGR lake sediment grab sample</v>
      </c>
      <c r="K145" s="1" t="str">
        <f t="shared" si="26"/>
        <v>&lt;177 micron (NGR)</v>
      </c>
      <c r="L145">
        <v>8</v>
      </c>
      <c r="M145" t="s">
        <v>165</v>
      </c>
      <c r="N145">
        <v>144</v>
      </c>
      <c r="O145" t="s">
        <v>104</v>
      </c>
      <c r="P145" t="s">
        <v>54</v>
      </c>
      <c r="Q145" t="s">
        <v>133</v>
      </c>
      <c r="R145" t="s">
        <v>616</v>
      </c>
      <c r="S145" t="s">
        <v>57</v>
      </c>
      <c r="T145" t="s">
        <v>562</v>
      </c>
      <c r="U145" t="s">
        <v>203</v>
      </c>
      <c r="V145" t="s">
        <v>100</v>
      </c>
      <c r="W145" t="s">
        <v>79</v>
      </c>
      <c r="X145" t="s">
        <v>62</v>
      </c>
      <c r="Y145" t="s">
        <v>63</v>
      </c>
      <c r="Z145" t="s">
        <v>138</v>
      </c>
      <c r="AA145" t="s">
        <v>64</v>
      </c>
      <c r="AB145" t="s">
        <v>454</v>
      </c>
      <c r="AC145" t="s">
        <v>155</v>
      </c>
      <c r="AD145" t="s">
        <v>67</v>
      </c>
      <c r="AE145" t="s">
        <v>68</v>
      </c>
      <c r="AF145" t="s">
        <v>264</v>
      </c>
      <c r="AG145" t="s">
        <v>404</v>
      </c>
      <c r="AH145" t="s">
        <v>173</v>
      </c>
      <c r="AI145" t="s">
        <v>88</v>
      </c>
      <c r="AJ145" t="s">
        <v>176</v>
      </c>
      <c r="AK145" t="s">
        <v>73</v>
      </c>
      <c r="AL145" t="s">
        <v>177</v>
      </c>
      <c r="AM145" t="s">
        <v>177</v>
      </c>
      <c r="AN145" t="s">
        <v>76</v>
      </c>
      <c r="AO145" t="s">
        <v>1192</v>
      </c>
      <c r="AP145" t="s">
        <v>210</v>
      </c>
      <c r="AQ145" t="s">
        <v>209</v>
      </c>
      <c r="AR145" t="s">
        <v>67</v>
      </c>
      <c r="AS145" t="s">
        <v>54</v>
      </c>
      <c r="AT145" t="s">
        <v>73</v>
      </c>
      <c r="AU145" t="s">
        <v>107</v>
      </c>
      <c r="AV145" t="s">
        <v>1193</v>
      </c>
    </row>
    <row r="146" spans="1:48" hidden="1" x14ac:dyDescent="0.3">
      <c r="A146" t="s">
        <v>1194</v>
      </c>
      <c r="B146" t="s">
        <v>1195</v>
      </c>
      <c r="C146" s="1" t="str">
        <f t="shared" si="23"/>
        <v>21:0973</v>
      </c>
      <c r="D146" s="1" t="str">
        <f t="shared" si="24"/>
        <v>21:0113</v>
      </c>
      <c r="E146" t="s">
        <v>1196</v>
      </c>
      <c r="F146" t="s">
        <v>1197</v>
      </c>
      <c r="H146">
        <v>63.189745799999997</v>
      </c>
      <c r="I146">
        <v>-95.107949000000005</v>
      </c>
      <c r="J146" s="1" t="str">
        <f t="shared" si="25"/>
        <v>NGR lake sediment grab sample</v>
      </c>
      <c r="K146" s="1" t="str">
        <f t="shared" si="26"/>
        <v>&lt;177 micron (NGR)</v>
      </c>
      <c r="L146">
        <v>8</v>
      </c>
      <c r="M146" t="s">
        <v>113</v>
      </c>
      <c r="N146">
        <v>145</v>
      </c>
      <c r="O146" t="s">
        <v>254</v>
      </c>
      <c r="P146" t="s">
        <v>54</v>
      </c>
      <c r="Q146" t="s">
        <v>624</v>
      </c>
      <c r="R146" t="s">
        <v>550</v>
      </c>
      <c r="S146" t="s">
        <v>57</v>
      </c>
      <c r="T146" t="s">
        <v>80</v>
      </c>
      <c r="U146" t="s">
        <v>88</v>
      </c>
      <c r="V146" t="s">
        <v>561</v>
      </c>
      <c r="W146" t="s">
        <v>363</v>
      </c>
      <c r="X146" t="s">
        <v>62</v>
      </c>
      <c r="Y146" t="s">
        <v>95</v>
      </c>
      <c r="Z146" t="s">
        <v>96</v>
      </c>
      <c r="AA146" t="s">
        <v>64</v>
      </c>
      <c r="AB146" t="s">
        <v>262</v>
      </c>
      <c r="AC146" t="s">
        <v>155</v>
      </c>
      <c r="AD146" t="s">
        <v>170</v>
      </c>
      <c r="AE146" t="s">
        <v>74</v>
      </c>
      <c r="AF146" t="s">
        <v>192</v>
      </c>
      <c r="AG146" t="s">
        <v>404</v>
      </c>
      <c r="AH146" t="s">
        <v>173</v>
      </c>
      <c r="AI146" t="s">
        <v>150</v>
      </c>
      <c r="AJ146" t="s">
        <v>1198</v>
      </c>
      <c r="AK146" t="s">
        <v>73</v>
      </c>
      <c r="AL146" t="s">
        <v>75</v>
      </c>
      <c r="AM146" t="s">
        <v>157</v>
      </c>
      <c r="AN146" t="s">
        <v>76</v>
      </c>
      <c r="AO146" t="s">
        <v>1199</v>
      </c>
      <c r="AP146" t="s">
        <v>210</v>
      </c>
      <c r="AQ146" t="s">
        <v>178</v>
      </c>
      <c r="AR146" t="s">
        <v>74</v>
      </c>
      <c r="AS146" t="s">
        <v>54</v>
      </c>
      <c r="AT146" t="s">
        <v>73</v>
      </c>
      <c r="AU146" t="s">
        <v>107</v>
      </c>
      <c r="AV146" t="s">
        <v>1200</v>
      </c>
    </row>
    <row r="147" spans="1:48" hidden="1" x14ac:dyDescent="0.3">
      <c r="A147" t="s">
        <v>1201</v>
      </c>
      <c r="B147" t="s">
        <v>1202</v>
      </c>
      <c r="C147" s="1" t="str">
        <f t="shared" si="23"/>
        <v>21:0973</v>
      </c>
      <c r="D147" s="1" t="str">
        <f t="shared" si="24"/>
        <v>21:0113</v>
      </c>
      <c r="E147" t="s">
        <v>1196</v>
      </c>
      <c r="F147" t="s">
        <v>1203</v>
      </c>
      <c r="H147">
        <v>63.189745799999997</v>
      </c>
      <c r="I147">
        <v>-95.107949000000005</v>
      </c>
      <c r="J147" s="1" t="str">
        <f t="shared" si="25"/>
        <v>NGR lake sediment grab sample</v>
      </c>
      <c r="K147" s="1" t="str">
        <f t="shared" si="26"/>
        <v>&lt;177 micron (NGR)</v>
      </c>
      <c r="L147">
        <v>8</v>
      </c>
      <c r="M147" t="s">
        <v>132</v>
      </c>
      <c r="N147">
        <v>146</v>
      </c>
      <c r="O147" t="s">
        <v>692</v>
      </c>
      <c r="P147" t="s">
        <v>54</v>
      </c>
      <c r="Q147" t="s">
        <v>115</v>
      </c>
      <c r="R147" t="s">
        <v>187</v>
      </c>
      <c r="S147" t="s">
        <v>57</v>
      </c>
      <c r="T147" t="s">
        <v>447</v>
      </c>
      <c r="U147" t="s">
        <v>203</v>
      </c>
      <c r="V147" t="s">
        <v>617</v>
      </c>
      <c r="W147" t="s">
        <v>61</v>
      </c>
      <c r="X147" t="s">
        <v>62</v>
      </c>
      <c r="Y147" t="s">
        <v>346</v>
      </c>
      <c r="Z147" t="s">
        <v>138</v>
      </c>
      <c r="AA147" t="s">
        <v>64</v>
      </c>
      <c r="AB147" t="s">
        <v>277</v>
      </c>
      <c r="AC147" t="s">
        <v>155</v>
      </c>
      <c r="AD147" t="s">
        <v>67</v>
      </c>
      <c r="AE147" t="s">
        <v>206</v>
      </c>
      <c r="AF147" t="s">
        <v>317</v>
      </c>
      <c r="AG147" t="s">
        <v>235</v>
      </c>
      <c r="AH147" t="s">
        <v>70</v>
      </c>
      <c r="AI147" t="s">
        <v>150</v>
      </c>
      <c r="AJ147" t="s">
        <v>480</v>
      </c>
      <c r="AK147" t="s">
        <v>73</v>
      </c>
      <c r="AL147" t="s">
        <v>177</v>
      </c>
      <c r="AM147" t="s">
        <v>125</v>
      </c>
      <c r="AN147" t="s">
        <v>76</v>
      </c>
      <c r="AO147" t="s">
        <v>1204</v>
      </c>
      <c r="AP147" t="s">
        <v>158</v>
      </c>
      <c r="AQ147" t="s">
        <v>92</v>
      </c>
      <c r="AR147" t="s">
        <v>74</v>
      </c>
      <c r="AS147" t="s">
        <v>54</v>
      </c>
      <c r="AT147" t="s">
        <v>73</v>
      </c>
      <c r="AU147" t="s">
        <v>107</v>
      </c>
      <c r="AV147" t="s">
        <v>1205</v>
      </c>
    </row>
    <row r="148" spans="1:48" hidden="1" x14ac:dyDescent="0.3">
      <c r="A148" t="s">
        <v>1206</v>
      </c>
      <c r="B148" t="s">
        <v>1207</v>
      </c>
      <c r="C148" s="1" t="str">
        <f t="shared" si="23"/>
        <v>21:0973</v>
      </c>
      <c r="D148" s="1" t="str">
        <f t="shared" si="24"/>
        <v>21:0113</v>
      </c>
      <c r="E148" t="s">
        <v>1208</v>
      </c>
      <c r="F148" t="s">
        <v>1209</v>
      </c>
      <c r="H148">
        <v>63.186357000000001</v>
      </c>
      <c r="I148">
        <v>-95.009749900000003</v>
      </c>
      <c r="J148" s="1" t="str">
        <f t="shared" si="25"/>
        <v>NGR lake sediment grab sample</v>
      </c>
      <c r="K148" s="1" t="str">
        <f t="shared" si="26"/>
        <v>&lt;177 micron (NGR)</v>
      </c>
      <c r="L148">
        <v>8</v>
      </c>
      <c r="M148" t="s">
        <v>185</v>
      </c>
      <c r="N148">
        <v>147</v>
      </c>
      <c r="O148" t="s">
        <v>305</v>
      </c>
      <c r="P148" t="s">
        <v>54</v>
      </c>
      <c r="Q148" t="s">
        <v>1210</v>
      </c>
      <c r="R148" t="s">
        <v>264</v>
      </c>
      <c r="S148" t="s">
        <v>57</v>
      </c>
      <c r="T148" t="s">
        <v>152</v>
      </c>
      <c r="U148" t="s">
        <v>88</v>
      </c>
      <c r="V148" t="s">
        <v>478</v>
      </c>
      <c r="W148" t="s">
        <v>276</v>
      </c>
      <c r="X148" t="s">
        <v>62</v>
      </c>
      <c r="Y148" t="s">
        <v>205</v>
      </c>
      <c r="Z148" t="s">
        <v>96</v>
      </c>
      <c r="AA148" t="s">
        <v>64</v>
      </c>
      <c r="AB148" t="s">
        <v>365</v>
      </c>
      <c r="AC148" t="s">
        <v>66</v>
      </c>
      <c r="AD148" t="s">
        <v>88</v>
      </c>
      <c r="AE148" t="s">
        <v>1211</v>
      </c>
      <c r="AF148" t="s">
        <v>282</v>
      </c>
      <c r="AG148" t="s">
        <v>380</v>
      </c>
      <c r="AH148" t="s">
        <v>155</v>
      </c>
      <c r="AI148" t="s">
        <v>156</v>
      </c>
      <c r="AJ148" t="s">
        <v>53</v>
      </c>
      <c r="AK148" t="s">
        <v>73</v>
      </c>
      <c r="AL148" t="s">
        <v>103</v>
      </c>
      <c r="AM148" t="s">
        <v>103</v>
      </c>
      <c r="AN148" t="s">
        <v>76</v>
      </c>
      <c r="AO148" t="s">
        <v>281</v>
      </c>
      <c r="AP148" t="s">
        <v>225</v>
      </c>
      <c r="AQ148" t="s">
        <v>59</v>
      </c>
      <c r="AR148" t="s">
        <v>62</v>
      </c>
      <c r="AS148" t="s">
        <v>54</v>
      </c>
      <c r="AT148" t="s">
        <v>73</v>
      </c>
      <c r="AU148" t="s">
        <v>107</v>
      </c>
      <c r="AV148" t="s">
        <v>491</v>
      </c>
    </row>
    <row r="149" spans="1:48" hidden="1" x14ac:dyDescent="0.3">
      <c r="A149" t="s">
        <v>1212</v>
      </c>
      <c r="B149" t="s">
        <v>1213</v>
      </c>
      <c r="C149" s="1" t="str">
        <f t="shared" si="23"/>
        <v>21:0973</v>
      </c>
      <c r="D149" s="1" t="str">
        <f t="shared" si="24"/>
        <v>21:0113</v>
      </c>
      <c r="E149" t="s">
        <v>1214</v>
      </c>
      <c r="F149" t="s">
        <v>1215</v>
      </c>
      <c r="H149">
        <v>63.1863502</v>
      </c>
      <c r="I149">
        <v>-94.964033999999998</v>
      </c>
      <c r="J149" s="1" t="str">
        <f t="shared" si="25"/>
        <v>NGR lake sediment grab sample</v>
      </c>
      <c r="K149" s="1" t="str">
        <f t="shared" si="26"/>
        <v>&lt;177 micron (NGR)</v>
      </c>
      <c r="L149">
        <v>8</v>
      </c>
      <c r="M149" t="s">
        <v>200</v>
      </c>
      <c r="N149">
        <v>148</v>
      </c>
      <c r="O149" t="s">
        <v>254</v>
      </c>
      <c r="P149" t="s">
        <v>54</v>
      </c>
      <c r="Q149" t="s">
        <v>1216</v>
      </c>
      <c r="R149" t="s">
        <v>356</v>
      </c>
      <c r="S149" t="s">
        <v>57</v>
      </c>
      <c r="T149" t="s">
        <v>479</v>
      </c>
      <c r="U149" t="s">
        <v>88</v>
      </c>
      <c r="V149" t="s">
        <v>122</v>
      </c>
      <c r="W149" t="s">
        <v>220</v>
      </c>
      <c r="X149" t="s">
        <v>170</v>
      </c>
      <c r="Y149" t="s">
        <v>137</v>
      </c>
      <c r="Z149" t="s">
        <v>138</v>
      </c>
      <c r="AA149" t="s">
        <v>64</v>
      </c>
      <c r="AB149" t="s">
        <v>91</v>
      </c>
      <c r="AC149" t="s">
        <v>66</v>
      </c>
      <c r="AD149" t="s">
        <v>67</v>
      </c>
      <c r="AE149" t="s">
        <v>68</v>
      </c>
      <c r="AF149" t="s">
        <v>436</v>
      </c>
      <c r="AG149" t="s">
        <v>404</v>
      </c>
      <c r="AH149" t="s">
        <v>70</v>
      </c>
      <c r="AI149" t="s">
        <v>328</v>
      </c>
      <c r="AJ149" t="s">
        <v>1038</v>
      </c>
      <c r="AK149" t="s">
        <v>73</v>
      </c>
      <c r="AL149" t="s">
        <v>177</v>
      </c>
      <c r="AM149" t="s">
        <v>125</v>
      </c>
      <c r="AN149" t="s">
        <v>76</v>
      </c>
      <c r="AO149" t="s">
        <v>1217</v>
      </c>
      <c r="AP149" t="s">
        <v>179</v>
      </c>
      <c r="AQ149" t="s">
        <v>208</v>
      </c>
      <c r="AR149" t="s">
        <v>62</v>
      </c>
      <c r="AS149" t="s">
        <v>54</v>
      </c>
      <c r="AT149" t="s">
        <v>73</v>
      </c>
      <c r="AU149" t="s">
        <v>107</v>
      </c>
      <c r="AV149" t="s">
        <v>843</v>
      </c>
    </row>
    <row r="150" spans="1:48" hidden="1" x14ac:dyDescent="0.3">
      <c r="A150" t="s">
        <v>1218</v>
      </c>
      <c r="B150" t="s">
        <v>1219</v>
      </c>
      <c r="C150" s="1" t="str">
        <f t="shared" si="23"/>
        <v>21:0973</v>
      </c>
      <c r="D150" s="1" t="str">
        <f t="shared" si="24"/>
        <v>21:0113</v>
      </c>
      <c r="E150" t="s">
        <v>1220</v>
      </c>
      <c r="F150" t="s">
        <v>1221</v>
      </c>
      <c r="H150">
        <v>63.2299601</v>
      </c>
      <c r="I150">
        <v>-94.957895800000003</v>
      </c>
      <c r="J150" s="1" t="str">
        <f t="shared" si="25"/>
        <v>NGR lake sediment grab sample</v>
      </c>
      <c r="K150" s="1" t="str">
        <f t="shared" si="26"/>
        <v>&lt;177 micron (NGR)</v>
      </c>
      <c r="L150">
        <v>8</v>
      </c>
      <c r="M150" t="s">
        <v>217</v>
      </c>
      <c r="N150">
        <v>149</v>
      </c>
      <c r="O150" t="s">
        <v>56</v>
      </c>
      <c r="P150" t="s">
        <v>54</v>
      </c>
      <c r="Q150" t="s">
        <v>1134</v>
      </c>
      <c r="R150" t="s">
        <v>347</v>
      </c>
      <c r="S150" t="s">
        <v>57</v>
      </c>
      <c r="T150" t="s">
        <v>447</v>
      </c>
      <c r="U150" t="s">
        <v>92</v>
      </c>
      <c r="V150" t="s">
        <v>380</v>
      </c>
      <c r="W150" t="s">
        <v>170</v>
      </c>
      <c r="X150" t="s">
        <v>170</v>
      </c>
      <c r="Y150" t="s">
        <v>346</v>
      </c>
      <c r="Z150" t="s">
        <v>96</v>
      </c>
      <c r="AA150" t="s">
        <v>64</v>
      </c>
      <c r="AB150" t="s">
        <v>91</v>
      </c>
      <c r="AC150" t="s">
        <v>173</v>
      </c>
      <c r="AD150" t="s">
        <v>67</v>
      </c>
      <c r="AE150" t="s">
        <v>74</v>
      </c>
      <c r="AF150" t="s">
        <v>381</v>
      </c>
      <c r="AG150" t="s">
        <v>169</v>
      </c>
      <c r="AH150" t="s">
        <v>70</v>
      </c>
      <c r="AI150" t="s">
        <v>1073</v>
      </c>
      <c r="AJ150" t="s">
        <v>1038</v>
      </c>
      <c r="AK150" t="s">
        <v>73</v>
      </c>
      <c r="AL150" t="s">
        <v>224</v>
      </c>
      <c r="AM150" t="s">
        <v>75</v>
      </c>
      <c r="AN150" t="s">
        <v>76</v>
      </c>
      <c r="AO150" t="s">
        <v>1192</v>
      </c>
      <c r="AP150" t="s">
        <v>414</v>
      </c>
      <c r="AQ150" t="s">
        <v>1073</v>
      </c>
      <c r="AR150" t="s">
        <v>67</v>
      </c>
      <c r="AS150" t="s">
        <v>54</v>
      </c>
      <c r="AT150" t="s">
        <v>73</v>
      </c>
      <c r="AU150" t="s">
        <v>107</v>
      </c>
      <c r="AV150" t="s">
        <v>1222</v>
      </c>
    </row>
    <row r="151" spans="1:48" hidden="1" x14ac:dyDescent="0.3">
      <c r="A151" t="s">
        <v>1223</v>
      </c>
      <c r="B151" t="s">
        <v>1224</v>
      </c>
      <c r="C151" s="1" t="str">
        <f t="shared" si="23"/>
        <v>21:0973</v>
      </c>
      <c r="D151" s="1" t="str">
        <f t="shared" si="24"/>
        <v>21:0113</v>
      </c>
      <c r="E151" t="s">
        <v>1225</v>
      </c>
      <c r="F151" t="s">
        <v>1226</v>
      </c>
      <c r="H151">
        <v>63.215868399999998</v>
      </c>
      <c r="I151">
        <v>-95.000814700000006</v>
      </c>
      <c r="J151" s="1" t="str">
        <f t="shared" si="25"/>
        <v>NGR lake sediment grab sample</v>
      </c>
      <c r="K151" s="1" t="str">
        <f t="shared" si="26"/>
        <v>&lt;177 micron (NGR)</v>
      </c>
      <c r="L151">
        <v>8</v>
      </c>
      <c r="M151" t="s">
        <v>246</v>
      </c>
      <c r="N151">
        <v>150</v>
      </c>
      <c r="O151" t="s">
        <v>63</v>
      </c>
      <c r="P151" t="s">
        <v>54</v>
      </c>
      <c r="Q151" t="s">
        <v>1227</v>
      </c>
      <c r="R151" t="s">
        <v>203</v>
      </c>
      <c r="S151" t="s">
        <v>57</v>
      </c>
      <c r="T151" t="s">
        <v>853</v>
      </c>
      <c r="U151" t="s">
        <v>96</v>
      </c>
      <c r="V151" t="s">
        <v>119</v>
      </c>
      <c r="W151" t="s">
        <v>302</v>
      </c>
      <c r="X151" t="s">
        <v>67</v>
      </c>
      <c r="Y151" t="s">
        <v>157</v>
      </c>
      <c r="Z151" t="s">
        <v>127</v>
      </c>
      <c r="AA151" t="s">
        <v>64</v>
      </c>
      <c r="AB151" t="s">
        <v>471</v>
      </c>
      <c r="AC151" t="s">
        <v>66</v>
      </c>
      <c r="AD151" t="s">
        <v>67</v>
      </c>
      <c r="AE151" t="s">
        <v>526</v>
      </c>
      <c r="AF151" t="s">
        <v>290</v>
      </c>
      <c r="AG151" t="s">
        <v>316</v>
      </c>
      <c r="AH151" t="s">
        <v>173</v>
      </c>
      <c r="AI151" t="s">
        <v>87</v>
      </c>
      <c r="AJ151" t="s">
        <v>127</v>
      </c>
      <c r="AK151" t="s">
        <v>73</v>
      </c>
      <c r="AL151" t="s">
        <v>75</v>
      </c>
      <c r="AM151" t="s">
        <v>103</v>
      </c>
      <c r="AN151" t="s">
        <v>76</v>
      </c>
      <c r="AO151" t="s">
        <v>280</v>
      </c>
      <c r="AP151" t="s">
        <v>656</v>
      </c>
      <c r="AQ151" t="s">
        <v>205</v>
      </c>
      <c r="AR151" t="s">
        <v>67</v>
      </c>
      <c r="AS151" t="s">
        <v>54</v>
      </c>
      <c r="AT151" t="s">
        <v>73</v>
      </c>
      <c r="AU151" t="s">
        <v>107</v>
      </c>
      <c r="AV151" t="s">
        <v>1228</v>
      </c>
    </row>
    <row r="152" spans="1:48" hidden="1" x14ac:dyDescent="0.3">
      <c r="A152" t="s">
        <v>1229</v>
      </c>
      <c r="B152" t="s">
        <v>1230</v>
      </c>
      <c r="C152" s="1" t="str">
        <f t="shared" si="23"/>
        <v>21:0973</v>
      </c>
      <c r="D152" s="1" t="str">
        <f t="shared" si="24"/>
        <v>21:0113</v>
      </c>
      <c r="E152" t="s">
        <v>1172</v>
      </c>
      <c r="F152" t="s">
        <v>1231</v>
      </c>
      <c r="H152">
        <v>63.232634300000001</v>
      </c>
      <c r="I152">
        <v>-95.109878100000003</v>
      </c>
      <c r="J152" s="1" t="str">
        <f t="shared" si="25"/>
        <v>NGR lake sediment grab sample</v>
      </c>
      <c r="K152" s="1" t="str">
        <f t="shared" si="26"/>
        <v>&lt;177 micron (NGR)</v>
      </c>
      <c r="L152">
        <v>8</v>
      </c>
      <c r="M152" t="s">
        <v>345</v>
      </c>
      <c r="N152">
        <v>151</v>
      </c>
      <c r="O152" t="s">
        <v>156</v>
      </c>
      <c r="P152" t="s">
        <v>54</v>
      </c>
      <c r="Q152" t="s">
        <v>676</v>
      </c>
      <c r="R152" t="s">
        <v>436</v>
      </c>
      <c r="S152" t="s">
        <v>57</v>
      </c>
      <c r="T152" t="s">
        <v>479</v>
      </c>
      <c r="U152" t="s">
        <v>77</v>
      </c>
      <c r="V152" t="s">
        <v>97</v>
      </c>
      <c r="W152" t="s">
        <v>193</v>
      </c>
      <c r="X152" t="s">
        <v>62</v>
      </c>
      <c r="Y152" t="s">
        <v>240</v>
      </c>
      <c r="Z152" t="s">
        <v>127</v>
      </c>
      <c r="AA152" t="s">
        <v>64</v>
      </c>
      <c r="AB152" t="s">
        <v>152</v>
      </c>
      <c r="AC152" t="s">
        <v>66</v>
      </c>
      <c r="AD152" t="s">
        <v>67</v>
      </c>
      <c r="AE152" t="s">
        <v>606</v>
      </c>
      <c r="AF152" t="s">
        <v>153</v>
      </c>
      <c r="AG152" t="s">
        <v>249</v>
      </c>
      <c r="AH152" t="s">
        <v>173</v>
      </c>
      <c r="AI152" t="s">
        <v>348</v>
      </c>
      <c r="AJ152" t="s">
        <v>1097</v>
      </c>
      <c r="AK152" t="s">
        <v>73</v>
      </c>
      <c r="AL152" t="s">
        <v>125</v>
      </c>
      <c r="AM152" t="s">
        <v>68</v>
      </c>
      <c r="AN152" t="s">
        <v>76</v>
      </c>
      <c r="AO152" t="s">
        <v>1232</v>
      </c>
      <c r="AP152" t="s">
        <v>596</v>
      </c>
      <c r="AQ152" t="s">
        <v>281</v>
      </c>
      <c r="AR152" t="s">
        <v>74</v>
      </c>
      <c r="AS152" t="s">
        <v>54</v>
      </c>
      <c r="AT152" t="s">
        <v>152</v>
      </c>
      <c r="AU152" t="s">
        <v>107</v>
      </c>
      <c r="AV152" t="s">
        <v>1233</v>
      </c>
    </row>
    <row r="153" spans="1:48" hidden="1" x14ac:dyDescent="0.3">
      <c r="A153" t="s">
        <v>1234</v>
      </c>
      <c r="B153" t="s">
        <v>1235</v>
      </c>
      <c r="C153" s="1" t="str">
        <f t="shared" si="23"/>
        <v>21:0973</v>
      </c>
      <c r="D153" s="1" t="str">
        <f t="shared" si="24"/>
        <v>21:0113</v>
      </c>
      <c r="E153" t="s">
        <v>1236</v>
      </c>
      <c r="F153" t="s">
        <v>1237</v>
      </c>
      <c r="H153">
        <v>63.217863100000002</v>
      </c>
      <c r="I153">
        <v>-95.188378299999997</v>
      </c>
      <c r="J153" s="1" t="str">
        <f t="shared" si="25"/>
        <v>NGR lake sediment grab sample</v>
      </c>
      <c r="K153" s="1" t="str">
        <f t="shared" si="26"/>
        <v>&lt;177 micron (NGR)</v>
      </c>
      <c r="L153">
        <v>8</v>
      </c>
      <c r="M153" t="s">
        <v>260</v>
      </c>
      <c r="N153">
        <v>152</v>
      </c>
      <c r="O153" t="s">
        <v>226</v>
      </c>
      <c r="P153" t="s">
        <v>54</v>
      </c>
      <c r="Q153" t="s">
        <v>521</v>
      </c>
      <c r="R153" t="s">
        <v>357</v>
      </c>
      <c r="S153" t="s">
        <v>57</v>
      </c>
      <c r="T153" t="s">
        <v>364</v>
      </c>
      <c r="U153" t="s">
        <v>117</v>
      </c>
      <c r="V153" t="s">
        <v>411</v>
      </c>
      <c r="W153" t="s">
        <v>211</v>
      </c>
      <c r="X153" t="s">
        <v>74</v>
      </c>
      <c r="Y153" t="s">
        <v>137</v>
      </c>
      <c r="Z153" t="s">
        <v>138</v>
      </c>
      <c r="AA153" t="s">
        <v>64</v>
      </c>
      <c r="AB153" t="s">
        <v>91</v>
      </c>
      <c r="AC153" t="s">
        <v>66</v>
      </c>
      <c r="AD153" t="s">
        <v>67</v>
      </c>
      <c r="AE153" t="s">
        <v>1238</v>
      </c>
      <c r="AF153" t="s">
        <v>317</v>
      </c>
      <c r="AG153" t="s">
        <v>142</v>
      </c>
      <c r="AH153" t="s">
        <v>173</v>
      </c>
      <c r="AI153" t="s">
        <v>306</v>
      </c>
      <c r="AJ153" t="s">
        <v>1239</v>
      </c>
      <c r="AK153" t="s">
        <v>73</v>
      </c>
      <c r="AL153" t="s">
        <v>125</v>
      </c>
      <c r="AM153" t="s">
        <v>177</v>
      </c>
      <c r="AN153" t="s">
        <v>76</v>
      </c>
      <c r="AO153" t="s">
        <v>578</v>
      </c>
      <c r="AP153" t="s">
        <v>283</v>
      </c>
      <c r="AQ153" t="s">
        <v>123</v>
      </c>
      <c r="AR153" t="s">
        <v>74</v>
      </c>
      <c r="AS153" t="s">
        <v>54</v>
      </c>
      <c r="AT153" t="s">
        <v>73</v>
      </c>
      <c r="AU153" t="s">
        <v>107</v>
      </c>
      <c r="AV153" t="s">
        <v>1240</v>
      </c>
    </row>
    <row r="154" spans="1:48" hidden="1" x14ac:dyDescent="0.3">
      <c r="A154" t="s">
        <v>1241</v>
      </c>
      <c r="B154" t="s">
        <v>1242</v>
      </c>
      <c r="C154" s="1" t="str">
        <f t="shared" si="23"/>
        <v>21:0973</v>
      </c>
      <c r="D154" s="1" t="str">
        <f t="shared" si="24"/>
        <v>21:0113</v>
      </c>
      <c r="E154" t="s">
        <v>1243</v>
      </c>
      <c r="F154" t="s">
        <v>1244</v>
      </c>
      <c r="H154">
        <v>63.218418</v>
      </c>
      <c r="I154">
        <v>-95.227802400000002</v>
      </c>
      <c r="J154" s="1" t="str">
        <f t="shared" si="25"/>
        <v>NGR lake sediment grab sample</v>
      </c>
      <c r="K154" s="1" t="str">
        <f t="shared" si="26"/>
        <v>&lt;177 micron (NGR)</v>
      </c>
      <c r="L154">
        <v>8</v>
      </c>
      <c r="M154" t="s">
        <v>273</v>
      </c>
      <c r="N154">
        <v>153</v>
      </c>
      <c r="O154" t="s">
        <v>306</v>
      </c>
      <c r="P154" t="s">
        <v>54</v>
      </c>
      <c r="Q154" t="s">
        <v>55</v>
      </c>
      <c r="R154" t="s">
        <v>92</v>
      </c>
      <c r="S154" t="s">
        <v>57</v>
      </c>
      <c r="T154" t="s">
        <v>248</v>
      </c>
      <c r="U154" t="s">
        <v>117</v>
      </c>
      <c r="V154" t="s">
        <v>316</v>
      </c>
      <c r="W154" t="s">
        <v>292</v>
      </c>
      <c r="X154" t="s">
        <v>62</v>
      </c>
      <c r="Y154" t="s">
        <v>448</v>
      </c>
      <c r="Z154" t="s">
        <v>138</v>
      </c>
      <c r="AA154" t="s">
        <v>64</v>
      </c>
      <c r="AB154" t="s">
        <v>188</v>
      </c>
      <c r="AC154" t="s">
        <v>173</v>
      </c>
      <c r="AD154" t="s">
        <v>67</v>
      </c>
      <c r="AE154" t="s">
        <v>74</v>
      </c>
      <c r="AF154" t="s">
        <v>69</v>
      </c>
      <c r="AG154" t="s">
        <v>58</v>
      </c>
      <c r="AH154" t="s">
        <v>70</v>
      </c>
      <c r="AI154" t="s">
        <v>402</v>
      </c>
      <c r="AJ154" t="s">
        <v>150</v>
      </c>
      <c r="AK154" t="s">
        <v>73</v>
      </c>
      <c r="AL154" t="s">
        <v>68</v>
      </c>
      <c r="AM154" t="s">
        <v>75</v>
      </c>
      <c r="AN154" t="s">
        <v>76</v>
      </c>
      <c r="AO154" t="s">
        <v>116</v>
      </c>
      <c r="AP154" t="s">
        <v>295</v>
      </c>
      <c r="AQ154" t="s">
        <v>201</v>
      </c>
      <c r="AR154" t="s">
        <v>62</v>
      </c>
      <c r="AS154" t="s">
        <v>54</v>
      </c>
      <c r="AT154" t="s">
        <v>73</v>
      </c>
      <c r="AU154" t="s">
        <v>107</v>
      </c>
      <c r="AV154" t="s">
        <v>1245</v>
      </c>
    </row>
    <row r="155" spans="1:48" hidden="1" x14ac:dyDescent="0.3">
      <c r="A155" t="s">
        <v>1246</v>
      </c>
      <c r="B155" t="s">
        <v>1247</v>
      </c>
      <c r="C155" s="1" t="str">
        <f t="shared" si="23"/>
        <v>21:0973</v>
      </c>
      <c r="D155" s="1" t="str">
        <f t="shared" si="24"/>
        <v>21:0113</v>
      </c>
      <c r="E155" t="s">
        <v>1248</v>
      </c>
      <c r="F155" t="s">
        <v>1249</v>
      </c>
      <c r="H155">
        <v>63.210137000000003</v>
      </c>
      <c r="I155">
        <v>-95.308972800000006</v>
      </c>
      <c r="J155" s="1" t="str">
        <f t="shared" si="25"/>
        <v>NGR lake sediment grab sample</v>
      </c>
      <c r="K155" s="1" t="str">
        <f t="shared" si="26"/>
        <v>&lt;177 micron (NGR)</v>
      </c>
      <c r="L155">
        <v>8</v>
      </c>
      <c r="M155" t="s">
        <v>289</v>
      </c>
      <c r="N155">
        <v>154</v>
      </c>
      <c r="O155" t="s">
        <v>318</v>
      </c>
      <c r="P155" t="s">
        <v>54</v>
      </c>
      <c r="Q155" t="s">
        <v>403</v>
      </c>
      <c r="R155" t="s">
        <v>356</v>
      </c>
      <c r="S155" t="s">
        <v>57</v>
      </c>
      <c r="T155" t="s">
        <v>562</v>
      </c>
      <c r="U155" t="s">
        <v>104</v>
      </c>
      <c r="V155" t="s">
        <v>152</v>
      </c>
      <c r="W155" t="s">
        <v>692</v>
      </c>
      <c r="X155" t="s">
        <v>62</v>
      </c>
      <c r="Y155" t="s">
        <v>95</v>
      </c>
      <c r="Z155" t="s">
        <v>96</v>
      </c>
      <c r="AA155" t="s">
        <v>64</v>
      </c>
      <c r="AB155" t="s">
        <v>58</v>
      </c>
      <c r="AC155" t="s">
        <v>70</v>
      </c>
      <c r="AD155" t="s">
        <v>127</v>
      </c>
      <c r="AE155" t="s">
        <v>74</v>
      </c>
      <c r="AF155" t="s">
        <v>890</v>
      </c>
      <c r="AG155" t="s">
        <v>152</v>
      </c>
      <c r="AH155" t="s">
        <v>155</v>
      </c>
      <c r="AI155" t="s">
        <v>168</v>
      </c>
      <c r="AJ155" t="s">
        <v>1250</v>
      </c>
      <c r="AK155" t="s">
        <v>73</v>
      </c>
      <c r="AL155" t="s">
        <v>125</v>
      </c>
      <c r="AM155" t="s">
        <v>157</v>
      </c>
      <c r="AN155" t="s">
        <v>76</v>
      </c>
      <c r="AO155" t="s">
        <v>1251</v>
      </c>
      <c r="AP155" t="s">
        <v>596</v>
      </c>
      <c r="AQ155" t="s">
        <v>116</v>
      </c>
      <c r="AR155" t="s">
        <v>74</v>
      </c>
      <c r="AS155" t="s">
        <v>54</v>
      </c>
      <c r="AT155" t="s">
        <v>277</v>
      </c>
      <c r="AU155" t="s">
        <v>107</v>
      </c>
      <c r="AV155" t="s">
        <v>1252</v>
      </c>
    </row>
    <row r="156" spans="1:48" hidden="1" x14ac:dyDescent="0.3">
      <c r="A156" t="s">
        <v>1253</v>
      </c>
      <c r="B156" t="s">
        <v>1254</v>
      </c>
      <c r="C156" s="1" t="str">
        <f t="shared" si="23"/>
        <v>21:0973</v>
      </c>
      <c r="D156" s="1" t="str">
        <f t="shared" si="24"/>
        <v>21:0113</v>
      </c>
      <c r="E156" t="s">
        <v>1255</v>
      </c>
      <c r="F156" t="s">
        <v>1256</v>
      </c>
      <c r="H156">
        <v>63.216700000000003</v>
      </c>
      <c r="I156">
        <v>-95.374429699999993</v>
      </c>
      <c r="J156" s="1" t="str">
        <f t="shared" si="25"/>
        <v>NGR lake sediment grab sample</v>
      </c>
      <c r="K156" s="1" t="str">
        <f t="shared" si="26"/>
        <v>&lt;177 micron (NGR)</v>
      </c>
      <c r="L156">
        <v>8</v>
      </c>
      <c r="M156" t="s">
        <v>301</v>
      </c>
      <c r="N156">
        <v>155</v>
      </c>
      <c r="O156" t="s">
        <v>59</v>
      </c>
      <c r="P156" t="s">
        <v>54</v>
      </c>
      <c r="Q156" t="s">
        <v>863</v>
      </c>
      <c r="R156" t="s">
        <v>77</v>
      </c>
      <c r="S156" t="s">
        <v>57</v>
      </c>
      <c r="T156" t="s">
        <v>248</v>
      </c>
      <c r="U156" t="s">
        <v>88</v>
      </c>
      <c r="V156" t="s">
        <v>169</v>
      </c>
      <c r="W156" t="s">
        <v>263</v>
      </c>
      <c r="X156" t="s">
        <v>62</v>
      </c>
      <c r="Y156" t="s">
        <v>448</v>
      </c>
      <c r="Z156" t="s">
        <v>138</v>
      </c>
      <c r="AA156" t="s">
        <v>64</v>
      </c>
      <c r="AB156" t="s">
        <v>449</v>
      </c>
      <c r="AC156" t="s">
        <v>173</v>
      </c>
      <c r="AD156" t="s">
        <v>67</v>
      </c>
      <c r="AE156" t="s">
        <v>74</v>
      </c>
      <c r="AF156" t="s">
        <v>69</v>
      </c>
      <c r="AG156" t="s">
        <v>152</v>
      </c>
      <c r="AH156" t="s">
        <v>70</v>
      </c>
      <c r="AI156" t="s">
        <v>265</v>
      </c>
      <c r="AJ156" t="s">
        <v>176</v>
      </c>
      <c r="AK156" t="s">
        <v>73</v>
      </c>
      <c r="AL156" t="s">
        <v>157</v>
      </c>
      <c r="AM156" t="s">
        <v>75</v>
      </c>
      <c r="AN156" t="s">
        <v>76</v>
      </c>
      <c r="AO156" t="s">
        <v>374</v>
      </c>
      <c r="AP156" t="s">
        <v>253</v>
      </c>
      <c r="AQ156" t="s">
        <v>328</v>
      </c>
      <c r="AR156" t="s">
        <v>62</v>
      </c>
      <c r="AS156" t="s">
        <v>54</v>
      </c>
      <c r="AT156" t="s">
        <v>73</v>
      </c>
      <c r="AU156" t="s">
        <v>107</v>
      </c>
      <c r="AV156" t="s">
        <v>1257</v>
      </c>
    </row>
    <row r="157" spans="1:48" hidden="1" x14ac:dyDescent="0.3">
      <c r="A157" t="s">
        <v>1258</v>
      </c>
      <c r="B157" t="s">
        <v>1259</v>
      </c>
      <c r="C157" s="1" t="str">
        <f t="shared" si="23"/>
        <v>21:0973</v>
      </c>
      <c r="D157" s="1" t="str">
        <f t="shared" si="24"/>
        <v>21:0113</v>
      </c>
      <c r="E157" t="s">
        <v>1260</v>
      </c>
      <c r="F157" t="s">
        <v>1261</v>
      </c>
      <c r="H157">
        <v>63.2236659</v>
      </c>
      <c r="I157">
        <v>-95.461151599999994</v>
      </c>
      <c r="J157" s="1" t="str">
        <f t="shared" si="25"/>
        <v>NGR lake sediment grab sample</v>
      </c>
      <c r="K157" s="1" t="str">
        <f t="shared" si="26"/>
        <v>&lt;177 micron (NGR)</v>
      </c>
      <c r="L157">
        <v>8</v>
      </c>
      <c r="M157" t="s">
        <v>314</v>
      </c>
      <c r="N157">
        <v>156</v>
      </c>
      <c r="O157" t="s">
        <v>348</v>
      </c>
      <c r="P157" t="s">
        <v>54</v>
      </c>
      <c r="Q157" t="s">
        <v>863</v>
      </c>
      <c r="R157" t="s">
        <v>203</v>
      </c>
      <c r="S157" t="s">
        <v>57</v>
      </c>
      <c r="T157" t="s">
        <v>152</v>
      </c>
      <c r="U157" t="s">
        <v>203</v>
      </c>
      <c r="V157" t="s">
        <v>93</v>
      </c>
      <c r="W157" t="s">
        <v>118</v>
      </c>
      <c r="X157" t="s">
        <v>74</v>
      </c>
      <c r="Y157" t="s">
        <v>211</v>
      </c>
      <c r="Z157" t="s">
        <v>138</v>
      </c>
      <c r="AA157" t="s">
        <v>64</v>
      </c>
      <c r="AB157" t="s">
        <v>615</v>
      </c>
      <c r="AC157" t="s">
        <v>66</v>
      </c>
      <c r="AD157" t="s">
        <v>67</v>
      </c>
      <c r="AE157" t="s">
        <v>68</v>
      </c>
      <c r="AF157" t="s">
        <v>616</v>
      </c>
      <c r="AG157" t="s">
        <v>58</v>
      </c>
      <c r="AH157" t="s">
        <v>155</v>
      </c>
      <c r="AI157" t="s">
        <v>329</v>
      </c>
      <c r="AJ157" t="s">
        <v>306</v>
      </c>
      <c r="AK157" t="s">
        <v>73</v>
      </c>
      <c r="AL157" t="s">
        <v>157</v>
      </c>
      <c r="AM157" t="s">
        <v>103</v>
      </c>
      <c r="AN157" t="s">
        <v>76</v>
      </c>
      <c r="AO157" t="s">
        <v>77</v>
      </c>
      <c r="AP157" t="s">
        <v>267</v>
      </c>
      <c r="AQ157" t="s">
        <v>118</v>
      </c>
      <c r="AR157" t="s">
        <v>74</v>
      </c>
      <c r="AS157" t="s">
        <v>54</v>
      </c>
      <c r="AT157" t="s">
        <v>73</v>
      </c>
      <c r="AU157" t="s">
        <v>107</v>
      </c>
      <c r="AV157" t="s">
        <v>1262</v>
      </c>
    </row>
    <row r="158" spans="1:48" hidden="1" x14ac:dyDescent="0.3">
      <c r="A158" t="s">
        <v>1263</v>
      </c>
      <c r="B158" t="s">
        <v>1264</v>
      </c>
      <c r="C158" s="1" t="str">
        <f t="shared" si="23"/>
        <v>21:0973</v>
      </c>
      <c r="D158" s="1" t="str">
        <f t="shared" si="24"/>
        <v>21:0113</v>
      </c>
      <c r="E158" t="s">
        <v>1265</v>
      </c>
      <c r="F158" t="s">
        <v>1266</v>
      </c>
      <c r="H158">
        <v>63.208311500000001</v>
      </c>
      <c r="I158">
        <v>-95.535151099999993</v>
      </c>
      <c r="J158" s="1" t="str">
        <f t="shared" si="25"/>
        <v>NGR lake sediment grab sample</v>
      </c>
      <c r="K158" s="1" t="str">
        <f t="shared" si="26"/>
        <v>&lt;177 micron (NGR)</v>
      </c>
      <c r="L158">
        <v>8</v>
      </c>
      <c r="M158" t="s">
        <v>324</v>
      </c>
      <c r="N158">
        <v>157</v>
      </c>
      <c r="O158" t="s">
        <v>305</v>
      </c>
      <c r="P158" t="s">
        <v>54</v>
      </c>
      <c r="Q158" t="s">
        <v>387</v>
      </c>
      <c r="R158" t="s">
        <v>265</v>
      </c>
      <c r="S158" t="s">
        <v>57</v>
      </c>
      <c r="T158" t="s">
        <v>91</v>
      </c>
      <c r="U158" t="s">
        <v>77</v>
      </c>
      <c r="V158" t="s">
        <v>412</v>
      </c>
      <c r="W158" t="s">
        <v>127</v>
      </c>
      <c r="X158" t="s">
        <v>62</v>
      </c>
      <c r="Y158" t="s">
        <v>226</v>
      </c>
      <c r="Z158" t="s">
        <v>138</v>
      </c>
      <c r="AA158" t="s">
        <v>64</v>
      </c>
      <c r="AB158" t="s">
        <v>428</v>
      </c>
      <c r="AC158" t="s">
        <v>66</v>
      </c>
      <c r="AD158" t="s">
        <v>67</v>
      </c>
      <c r="AE158" t="s">
        <v>206</v>
      </c>
      <c r="AF158" t="s">
        <v>192</v>
      </c>
      <c r="AG158" t="s">
        <v>438</v>
      </c>
      <c r="AH158" t="s">
        <v>173</v>
      </c>
      <c r="AI158" t="s">
        <v>117</v>
      </c>
      <c r="AJ158" t="s">
        <v>123</v>
      </c>
      <c r="AK158" t="s">
        <v>73</v>
      </c>
      <c r="AL158" t="s">
        <v>68</v>
      </c>
      <c r="AM158" t="s">
        <v>75</v>
      </c>
      <c r="AN158" t="s">
        <v>76</v>
      </c>
      <c r="AO158" t="s">
        <v>290</v>
      </c>
      <c r="AP158" t="s">
        <v>837</v>
      </c>
      <c r="AQ158" t="s">
        <v>327</v>
      </c>
      <c r="AR158" t="s">
        <v>67</v>
      </c>
      <c r="AS158" t="s">
        <v>54</v>
      </c>
      <c r="AT158" t="s">
        <v>73</v>
      </c>
      <c r="AU158" t="s">
        <v>107</v>
      </c>
      <c r="AV158" t="s">
        <v>1267</v>
      </c>
    </row>
    <row r="159" spans="1:48" hidden="1" x14ac:dyDescent="0.3">
      <c r="A159" t="s">
        <v>1268</v>
      </c>
      <c r="B159" t="s">
        <v>1269</v>
      </c>
      <c r="C159" s="1" t="str">
        <f t="shared" si="23"/>
        <v>21:0973</v>
      </c>
      <c r="D159" s="1" t="str">
        <f>HYPERLINK("https://geochem.nrcan.gc.ca/cdogs/content/svy/svy_e.htm", "")</f>
        <v/>
      </c>
      <c r="G159" s="1" t="str">
        <f>HYPERLINK("https://geochem.nrcan.gc.ca/cdogs/content/cr_/cr_00161_e.htm", "161")</f>
        <v>161</v>
      </c>
      <c r="J159" t="s">
        <v>230</v>
      </c>
      <c r="K159" t="s">
        <v>231</v>
      </c>
      <c r="L159">
        <v>8</v>
      </c>
      <c r="M159" t="s">
        <v>232</v>
      </c>
      <c r="N159">
        <v>158</v>
      </c>
      <c r="O159" t="s">
        <v>138</v>
      </c>
      <c r="P159" t="s">
        <v>54</v>
      </c>
      <c r="Q159" t="s">
        <v>105</v>
      </c>
      <c r="R159" t="s">
        <v>177</v>
      </c>
      <c r="S159" t="s">
        <v>57</v>
      </c>
      <c r="T159" t="s">
        <v>404</v>
      </c>
      <c r="U159" t="s">
        <v>168</v>
      </c>
      <c r="V159" t="s">
        <v>58</v>
      </c>
      <c r="W159" t="s">
        <v>346</v>
      </c>
      <c r="X159" t="s">
        <v>74</v>
      </c>
      <c r="Y159" t="s">
        <v>94</v>
      </c>
      <c r="Z159" t="s">
        <v>104</v>
      </c>
      <c r="AA159" t="s">
        <v>64</v>
      </c>
      <c r="AB159" t="s">
        <v>492</v>
      </c>
      <c r="AC159" t="s">
        <v>224</v>
      </c>
      <c r="AD159" t="s">
        <v>67</v>
      </c>
      <c r="AE159" t="s">
        <v>1270</v>
      </c>
      <c r="AF159" t="s">
        <v>141</v>
      </c>
      <c r="AG159" t="s">
        <v>60</v>
      </c>
      <c r="AH159" t="s">
        <v>157</v>
      </c>
      <c r="AI159" t="s">
        <v>290</v>
      </c>
      <c r="AJ159" t="s">
        <v>429</v>
      </c>
      <c r="AK159" t="s">
        <v>73</v>
      </c>
      <c r="AL159" t="s">
        <v>206</v>
      </c>
      <c r="AM159" t="s">
        <v>68</v>
      </c>
      <c r="AN159" t="s">
        <v>76</v>
      </c>
      <c r="AO159" t="s">
        <v>92</v>
      </c>
      <c r="AP159" t="s">
        <v>1271</v>
      </c>
      <c r="AQ159" t="s">
        <v>292</v>
      </c>
      <c r="AR159" t="s">
        <v>170</v>
      </c>
      <c r="AS159" t="s">
        <v>127</v>
      </c>
      <c r="AT159" t="s">
        <v>73</v>
      </c>
      <c r="AU159" t="s">
        <v>603</v>
      </c>
      <c r="AV159" t="s">
        <v>1272</v>
      </c>
    </row>
    <row r="160" spans="1:48" hidden="1" x14ac:dyDescent="0.3">
      <c r="A160" t="s">
        <v>1273</v>
      </c>
      <c r="B160" t="s">
        <v>1274</v>
      </c>
      <c r="C160" s="1" t="str">
        <f t="shared" si="23"/>
        <v>21:0973</v>
      </c>
      <c r="D160" s="1" t="str">
        <f>HYPERLINK("https://geochem.nrcan.gc.ca/cdogs/content/svy/svy210113_e.htm", "21:0113")</f>
        <v>21:0113</v>
      </c>
      <c r="E160" t="s">
        <v>1275</v>
      </c>
      <c r="F160" t="s">
        <v>1276</v>
      </c>
      <c r="H160">
        <v>63.2497957</v>
      </c>
      <c r="I160">
        <v>-95.452398200000005</v>
      </c>
      <c r="J160" s="1" t="str">
        <f>HYPERLINK("https://geochem.nrcan.gc.ca/cdogs/content/kwd/kwd020027_e.htm", "NGR lake sediment grab sample")</f>
        <v>NGR lake sediment grab sample</v>
      </c>
      <c r="K160" s="1" t="str">
        <f>HYPERLINK("https://geochem.nrcan.gc.ca/cdogs/content/kwd/kwd080006_e.htm", "&lt;177 micron (NGR)")</f>
        <v>&lt;177 micron (NGR)</v>
      </c>
      <c r="L160">
        <v>8</v>
      </c>
      <c r="M160" t="s">
        <v>335</v>
      </c>
      <c r="N160">
        <v>159</v>
      </c>
      <c r="O160" t="s">
        <v>176</v>
      </c>
      <c r="P160" t="s">
        <v>54</v>
      </c>
      <c r="Q160" t="s">
        <v>736</v>
      </c>
      <c r="R160" t="s">
        <v>90</v>
      </c>
      <c r="S160" t="s">
        <v>57</v>
      </c>
      <c r="T160" t="s">
        <v>562</v>
      </c>
      <c r="U160" t="s">
        <v>121</v>
      </c>
      <c r="V160" t="s">
        <v>561</v>
      </c>
      <c r="W160" t="s">
        <v>709</v>
      </c>
      <c r="X160" t="s">
        <v>62</v>
      </c>
      <c r="Y160" t="s">
        <v>87</v>
      </c>
      <c r="Z160" t="s">
        <v>138</v>
      </c>
      <c r="AA160" t="s">
        <v>64</v>
      </c>
      <c r="AB160" t="s">
        <v>279</v>
      </c>
      <c r="AC160" t="s">
        <v>70</v>
      </c>
      <c r="AD160" t="s">
        <v>67</v>
      </c>
      <c r="AE160" t="s">
        <v>74</v>
      </c>
      <c r="AF160" t="s">
        <v>575</v>
      </c>
      <c r="AG160" t="s">
        <v>152</v>
      </c>
      <c r="AH160" t="s">
        <v>155</v>
      </c>
      <c r="AI160" t="s">
        <v>168</v>
      </c>
      <c r="AJ160" t="s">
        <v>168</v>
      </c>
      <c r="AK160" t="s">
        <v>73</v>
      </c>
      <c r="AL160" t="s">
        <v>206</v>
      </c>
      <c r="AM160" t="s">
        <v>125</v>
      </c>
      <c r="AN160" t="s">
        <v>76</v>
      </c>
      <c r="AO160" t="s">
        <v>1277</v>
      </c>
      <c r="AP160" t="s">
        <v>551</v>
      </c>
      <c r="AQ160" t="s">
        <v>56</v>
      </c>
      <c r="AR160" t="s">
        <v>62</v>
      </c>
      <c r="AS160" t="s">
        <v>54</v>
      </c>
      <c r="AT160" t="s">
        <v>152</v>
      </c>
      <c r="AU160" t="s">
        <v>107</v>
      </c>
      <c r="AV160" t="s">
        <v>1278</v>
      </c>
    </row>
    <row r="161" spans="1:48" hidden="1" x14ac:dyDescent="0.3">
      <c r="A161" t="s">
        <v>1279</v>
      </c>
      <c r="B161" t="s">
        <v>1280</v>
      </c>
      <c r="C161" s="1" t="str">
        <f t="shared" si="23"/>
        <v>21:0973</v>
      </c>
      <c r="D161" s="1" t="str">
        <f>HYPERLINK("https://geochem.nrcan.gc.ca/cdogs/content/svy/svy210113_e.htm", "21:0113")</f>
        <v>21:0113</v>
      </c>
      <c r="E161" t="s">
        <v>1281</v>
      </c>
      <c r="F161" t="s">
        <v>1282</v>
      </c>
      <c r="H161">
        <v>63.2496583</v>
      </c>
      <c r="I161">
        <v>-95.369904300000002</v>
      </c>
      <c r="J161" s="1" t="str">
        <f>HYPERLINK("https://geochem.nrcan.gc.ca/cdogs/content/kwd/kwd020027_e.htm", "NGR lake sediment grab sample")</f>
        <v>NGR lake sediment grab sample</v>
      </c>
      <c r="K161" s="1" t="str">
        <f>HYPERLINK("https://geochem.nrcan.gc.ca/cdogs/content/kwd/kwd080006_e.htm", "&lt;177 micron (NGR)")</f>
        <v>&lt;177 micron (NGR)</v>
      </c>
      <c r="L161">
        <v>8</v>
      </c>
      <c r="M161" t="s">
        <v>354</v>
      </c>
      <c r="N161">
        <v>160</v>
      </c>
      <c r="O161" t="s">
        <v>156</v>
      </c>
      <c r="P161" t="s">
        <v>54</v>
      </c>
      <c r="Q161" t="s">
        <v>863</v>
      </c>
      <c r="R161" t="s">
        <v>264</v>
      </c>
      <c r="S161" t="s">
        <v>57</v>
      </c>
      <c r="T161" t="s">
        <v>277</v>
      </c>
      <c r="U161" t="s">
        <v>77</v>
      </c>
      <c r="V161" t="s">
        <v>617</v>
      </c>
      <c r="W161" t="s">
        <v>327</v>
      </c>
      <c r="X161" t="s">
        <v>62</v>
      </c>
      <c r="Y161" t="s">
        <v>170</v>
      </c>
      <c r="Z161" t="s">
        <v>138</v>
      </c>
      <c r="AA161" t="s">
        <v>64</v>
      </c>
      <c r="AB161" t="s">
        <v>617</v>
      </c>
      <c r="AC161" t="s">
        <v>66</v>
      </c>
      <c r="AD161" t="s">
        <v>127</v>
      </c>
      <c r="AE161" t="s">
        <v>68</v>
      </c>
      <c r="AF161" t="s">
        <v>890</v>
      </c>
      <c r="AG161" t="s">
        <v>561</v>
      </c>
      <c r="AH161" t="s">
        <v>70</v>
      </c>
      <c r="AI161" t="s">
        <v>514</v>
      </c>
      <c r="AJ161" t="s">
        <v>329</v>
      </c>
      <c r="AK161" t="s">
        <v>73</v>
      </c>
      <c r="AL161" t="s">
        <v>157</v>
      </c>
      <c r="AM161" t="s">
        <v>224</v>
      </c>
      <c r="AN161" t="s">
        <v>76</v>
      </c>
      <c r="AO161" t="s">
        <v>290</v>
      </c>
      <c r="AP161" t="s">
        <v>253</v>
      </c>
      <c r="AQ161" t="s">
        <v>178</v>
      </c>
      <c r="AR161" t="s">
        <v>74</v>
      </c>
      <c r="AS161" t="s">
        <v>54</v>
      </c>
      <c r="AT161" t="s">
        <v>73</v>
      </c>
      <c r="AU161" t="s">
        <v>107</v>
      </c>
      <c r="AV161" t="s">
        <v>1283</v>
      </c>
    </row>
    <row r="162" spans="1:48" hidden="1" x14ac:dyDescent="0.3">
      <c r="A162" t="s">
        <v>1284</v>
      </c>
      <c r="B162" t="s">
        <v>1285</v>
      </c>
      <c r="C162" s="1" t="str">
        <f t="shared" si="23"/>
        <v>21:0973</v>
      </c>
      <c r="D162" s="1" t="str">
        <f>HYPERLINK("https://geochem.nrcan.gc.ca/cdogs/content/svy/svy210113_e.htm", "21:0113")</f>
        <v>21:0113</v>
      </c>
      <c r="E162" t="s">
        <v>1286</v>
      </c>
      <c r="F162" t="s">
        <v>1287</v>
      </c>
      <c r="H162">
        <v>63.013505500000001</v>
      </c>
      <c r="I162">
        <v>-94.741135</v>
      </c>
      <c r="J162" s="1" t="str">
        <f>HYPERLINK("https://geochem.nrcan.gc.ca/cdogs/content/kwd/kwd020027_e.htm", "NGR lake sediment grab sample")</f>
        <v>NGR lake sediment grab sample</v>
      </c>
      <c r="K162" s="1" t="str">
        <f>HYPERLINK("https://geochem.nrcan.gc.ca/cdogs/content/kwd/kwd080006_e.htm", "&lt;177 micron (NGR)")</f>
        <v>&lt;177 micron (NGR)</v>
      </c>
      <c r="L162">
        <v>9</v>
      </c>
      <c r="M162" t="s">
        <v>52</v>
      </c>
      <c r="N162">
        <v>161</v>
      </c>
      <c r="O162" t="s">
        <v>79</v>
      </c>
      <c r="P162" t="s">
        <v>54</v>
      </c>
      <c r="Q162" t="s">
        <v>521</v>
      </c>
      <c r="R162" t="s">
        <v>99</v>
      </c>
      <c r="S162" t="s">
        <v>57</v>
      </c>
      <c r="T162" t="s">
        <v>80</v>
      </c>
      <c r="U162" t="s">
        <v>59</v>
      </c>
      <c r="V162" t="s">
        <v>142</v>
      </c>
      <c r="W162" t="s">
        <v>355</v>
      </c>
      <c r="X162" t="s">
        <v>67</v>
      </c>
      <c r="Y162" t="s">
        <v>63</v>
      </c>
      <c r="Z162" t="s">
        <v>127</v>
      </c>
      <c r="AA162" t="s">
        <v>64</v>
      </c>
      <c r="AB162" t="s">
        <v>262</v>
      </c>
      <c r="AC162" t="s">
        <v>66</v>
      </c>
      <c r="AD162" t="s">
        <v>96</v>
      </c>
      <c r="AE162" t="s">
        <v>74</v>
      </c>
      <c r="AF162" t="s">
        <v>317</v>
      </c>
      <c r="AG162" t="s">
        <v>698</v>
      </c>
      <c r="AH162" t="s">
        <v>173</v>
      </c>
      <c r="AI162" t="s">
        <v>101</v>
      </c>
      <c r="AJ162" t="s">
        <v>1288</v>
      </c>
      <c r="AK162" t="s">
        <v>73</v>
      </c>
      <c r="AL162" t="s">
        <v>177</v>
      </c>
      <c r="AM162" t="s">
        <v>177</v>
      </c>
      <c r="AN162" t="s">
        <v>76</v>
      </c>
      <c r="AO162" t="s">
        <v>1289</v>
      </c>
      <c r="AP162" t="s">
        <v>179</v>
      </c>
      <c r="AQ162" t="s">
        <v>104</v>
      </c>
      <c r="AR162" t="s">
        <v>67</v>
      </c>
      <c r="AS162" t="s">
        <v>54</v>
      </c>
      <c r="AT162" t="s">
        <v>73</v>
      </c>
      <c r="AU162" t="s">
        <v>107</v>
      </c>
      <c r="AV162" t="s">
        <v>1290</v>
      </c>
    </row>
    <row r="163" spans="1:48" hidden="1" x14ac:dyDescent="0.3">
      <c r="A163" t="s">
        <v>1291</v>
      </c>
      <c r="B163" t="s">
        <v>1292</v>
      </c>
      <c r="C163" s="1" t="str">
        <f t="shared" si="23"/>
        <v>21:0973</v>
      </c>
      <c r="D163" s="1" t="str">
        <f>HYPERLINK("https://geochem.nrcan.gc.ca/cdogs/content/svy/svy210113_e.htm", "21:0113")</f>
        <v>21:0113</v>
      </c>
      <c r="E163" t="s">
        <v>1293</v>
      </c>
      <c r="F163" t="s">
        <v>1294</v>
      </c>
      <c r="H163">
        <v>63.251538400000001</v>
      </c>
      <c r="I163">
        <v>-95.322320599999998</v>
      </c>
      <c r="J163" s="1" t="str">
        <f>HYPERLINK("https://geochem.nrcan.gc.ca/cdogs/content/kwd/kwd020027_e.htm", "NGR lake sediment grab sample")</f>
        <v>NGR lake sediment grab sample</v>
      </c>
      <c r="K163" s="1" t="str">
        <f>HYPERLINK("https://geochem.nrcan.gc.ca/cdogs/content/kwd/kwd080006_e.htm", "&lt;177 micron (NGR)")</f>
        <v>&lt;177 micron (NGR)</v>
      </c>
      <c r="L163">
        <v>9</v>
      </c>
      <c r="M163" t="s">
        <v>86</v>
      </c>
      <c r="N163">
        <v>162</v>
      </c>
      <c r="O163" t="s">
        <v>138</v>
      </c>
      <c r="P163" t="s">
        <v>54</v>
      </c>
      <c r="Q163" t="s">
        <v>830</v>
      </c>
      <c r="R163" t="s">
        <v>69</v>
      </c>
      <c r="S163" t="s">
        <v>57</v>
      </c>
      <c r="T163" t="s">
        <v>1295</v>
      </c>
      <c r="U163" t="s">
        <v>92</v>
      </c>
      <c r="V163" t="s">
        <v>152</v>
      </c>
      <c r="W163" t="s">
        <v>336</v>
      </c>
      <c r="X163" t="s">
        <v>170</v>
      </c>
      <c r="Y163" t="s">
        <v>205</v>
      </c>
      <c r="Z163" t="s">
        <v>96</v>
      </c>
      <c r="AA163" t="s">
        <v>64</v>
      </c>
      <c r="AB163" t="s">
        <v>644</v>
      </c>
      <c r="AC163" t="s">
        <v>70</v>
      </c>
      <c r="AD163" t="s">
        <v>67</v>
      </c>
      <c r="AE163" t="s">
        <v>543</v>
      </c>
      <c r="AF163" t="s">
        <v>365</v>
      </c>
      <c r="AG163" t="s">
        <v>152</v>
      </c>
      <c r="AH163" t="s">
        <v>70</v>
      </c>
      <c r="AI163" t="s">
        <v>203</v>
      </c>
      <c r="AJ163" t="s">
        <v>1192</v>
      </c>
      <c r="AK163" t="s">
        <v>73</v>
      </c>
      <c r="AL163" t="s">
        <v>177</v>
      </c>
      <c r="AM163" t="s">
        <v>68</v>
      </c>
      <c r="AN163" t="s">
        <v>76</v>
      </c>
      <c r="AO163" t="s">
        <v>1296</v>
      </c>
      <c r="AP163" t="s">
        <v>210</v>
      </c>
      <c r="AQ163" t="s">
        <v>104</v>
      </c>
      <c r="AR163" t="s">
        <v>62</v>
      </c>
      <c r="AS163" t="s">
        <v>54</v>
      </c>
      <c r="AT163" t="s">
        <v>58</v>
      </c>
      <c r="AU163" t="s">
        <v>107</v>
      </c>
      <c r="AV163" t="s">
        <v>1297</v>
      </c>
    </row>
    <row r="164" spans="1:48" hidden="1" x14ac:dyDescent="0.3">
      <c r="A164" t="s">
        <v>1298</v>
      </c>
      <c r="B164" t="s">
        <v>1299</v>
      </c>
      <c r="C164" s="1" t="str">
        <f t="shared" si="23"/>
        <v>21:0973</v>
      </c>
      <c r="D164" s="1" t="str">
        <f>HYPERLINK("https://geochem.nrcan.gc.ca/cdogs/content/svy/svy_e.htm", "")</f>
        <v/>
      </c>
      <c r="G164" s="1" t="str">
        <f>HYPERLINK("https://geochem.nrcan.gc.ca/cdogs/content/cr_/cr_00160_e.htm", "160")</f>
        <v>160</v>
      </c>
      <c r="J164" t="s">
        <v>230</v>
      </c>
      <c r="K164" t="s">
        <v>231</v>
      </c>
      <c r="L164">
        <v>9</v>
      </c>
      <c r="M164" t="s">
        <v>232</v>
      </c>
      <c r="N164">
        <v>163</v>
      </c>
      <c r="O164" t="s">
        <v>168</v>
      </c>
      <c r="P164" t="s">
        <v>54</v>
      </c>
      <c r="Q164" t="s">
        <v>656</v>
      </c>
      <c r="R164" t="s">
        <v>177</v>
      </c>
      <c r="S164" t="s">
        <v>57</v>
      </c>
      <c r="T164" t="s">
        <v>142</v>
      </c>
      <c r="U164" t="s">
        <v>88</v>
      </c>
      <c r="V164" t="s">
        <v>412</v>
      </c>
      <c r="W164" t="s">
        <v>79</v>
      </c>
      <c r="X164" t="s">
        <v>74</v>
      </c>
      <c r="Y164" t="s">
        <v>79</v>
      </c>
      <c r="Z164" t="s">
        <v>88</v>
      </c>
      <c r="AA164" t="s">
        <v>64</v>
      </c>
      <c r="AB164" t="s">
        <v>251</v>
      </c>
      <c r="AC164" t="s">
        <v>155</v>
      </c>
      <c r="AD164" t="s">
        <v>67</v>
      </c>
      <c r="AE164" t="s">
        <v>448</v>
      </c>
      <c r="AF164" t="s">
        <v>116</v>
      </c>
      <c r="AG164" t="s">
        <v>316</v>
      </c>
      <c r="AH164" t="s">
        <v>68</v>
      </c>
      <c r="AI164" t="s">
        <v>178</v>
      </c>
      <c r="AJ164" t="s">
        <v>114</v>
      </c>
      <c r="AK164" t="s">
        <v>73</v>
      </c>
      <c r="AL164" t="s">
        <v>68</v>
      </c>
      <c r="AM164" t="s">
        <v>157</v>
      </c>
      <c r="AN164" t="s">
        <v>76</v>
      </c>
      <c r="AO164" t="s">
        <v>203</v>
      </c>
      <c r="AP164" t="s">
        <v>1300</v>
      </c>
      <c r="AQ164" t="s">
        <v>193</v>
      </c>
      <c r="AR164" t="s">
        <v>62</v>
      </c>
      <c r="AS164" t="s">
        <v>170</v>
      </c>
      <c r="AT164" t="s">
        <v>73</v>
      </c>
      <c r="AU164" t="s">
        <v>107</v>
      </c>
      <c r="AV164" t="s">
        <v>1301</v>
      </c>
    </row>
    <row r="165" spans="1:48" hidden="1" x14ac:dyDescent="0.3">
      <c r="A165" t="s">
        <v>1302</v>
      </c>
      <c r="B165" t="s">
        <v>1303</v>
      </c>
      <c r="C165" s="1" t="str">
        <f t="shared" si="23"/>
        <v>21:0973</v>
      </c>
      <c r="D165" s="1" t="str">
        <f t="shared" ref="D165:D187" si="27">HYPERLINK("https://geochem.nrcan.gc.ca/cdogs/content/svy/svy210113_e.htm", "21:0113")</f>
        <v>21:0113</v>
      </c>
      <c r="E165" t="s">
        <v>1304</v>
      </c>
      <c r="F165" t="s">
        <v>1305</v>
      </c>
      <c r="H165">
        <v>63.250134299999999</v>
      </c>
      <c r="I165">
        <v>-95.248175799999999</v>
      </c>
      <c r="J165" s="1" t="str">
        <f t="shared" ref="J165:J187" si="28">HYPERLINK("https://geochem.nrcan.gc.ca/cdogs/content/kwd/kwd020027_e.htm", "NGR lake sediment grab sample")</f>
        <v>NGR lake sediment grab sample</v>
      </c>
      <c r="K165" s="1" t="str">
        <f t="shared" ref="K165:K187" si="29">HYPERLINK("https://geochem.nrcan.gc.ca/cdogs/content/kwd/kwd080006_e.htm", "&lt;177 micron (NGR)")</f>
        <v>&lt;177 micron (NGR)</v>
      </c>
      <c r="L165">
        <v>9</v>
      </c>
      <c r="M165" t="s">
        <v>149</v>
      </c>
      <c r="N165">
        <v>164</v>
      </c>
      <c r="O165" t="s">
        <v>254</v>
      </c>
      <c r="P165" t="s">
        <v>54</v>
      </c>
      <c r="Q165" t="s">
        <v>410</v>
      </c>
      <c r="R165" t="s">
        <v>203</v>
      </c>
      <c r="S165" t="s">
        <v>57</v>
      </c>
      <c r="T165" t="s">
        <v>152</v>
      </c>
      <c r="U165" t="s">
        <v>59</v>
      </c>
      <c r="V165" t="s">
        <v>890</v>
      </c>
      <c r="W165" t="s">
        <v>220</v>
      </c>
      <c r="X165" t="s">
        <v>67</v>
      </c>
      <c r="Y165" t="s">
        <v>137</v>
      </c>
      <c r="Z165" t="s">
        <v>96</v>
      </c>
      <c r="AA165" t="s">
        <v>64</v>
      </c>
      <c r="AB165" t="s">
        <v>221</v>
      </c>
      <c r="AC165" t="s">
        <v>66</v>
      </c>
      <c r="AD165" t="s">
        <v>67</v>
      </c>
      <c r="AE165" t="s">
        <v>68</v>
      </c>
      <c r="AF165" t="s">
        <v>357</v>
      </c>
      <c r="AG165" t="s">
        <v>219</v>
      </c>
      <c r="AH165" t="s">
        <v>70</v>
      </c>
      <c r="AI165" t="s">
        <v>56</v>
      </c>
      <c r="AJ165" t="s">
        <v>305</v>
      </c>
      <c r="AK165" t="s">
        <v>73</v>
      </c>
      <c r="AL165" t="s">
        <v>177</v>
      </c>
      <c r="AM165" t="s">
        <v>224</v>
      </c>
      <c r="AN165" t="s">
        <v>76</v>
      </c>
      <c r="AO165" t="s">
        <v>281</v>
      </c>
      <c r="AP165" t="s">
        <v>210</v>
      </c>
      <c r="AQ165" t="s">
        <v>240</v>
      </c>
      <c r="AR165" t="s">
        <v>74</v>
      </c>
      <c r="AS165" t="s">
        <v>54</v>
      </c>
      <c r="AT165" t="s">
        <v>73</v>
      </c>
      <c r="AU165" t="s">
        <v>107</v>
      </c>
      <c r="AV165" t="s">
        <v>1306</v>
      </c>
    </row>
    <row r="166" spans="1:48" hidden="1" x14ac:dyDescent="0.3">
      <c r="A166" t="s">
        <v>1307</v>
      </c>
      <c r="B166" t="s">
        <v>1308</v>
      </c>
      <c r="C166" s="1" t="str">
        <f t="shared" si="23"/>
        <v>21:0973</v>
      </c>
      <c r="D166" s="1" t="str">
        <f t="shared" si="27"/>
        <v>21:0113</v>
      </c>
      <c r="E166" t="s">
        <v>1309</v>
      </c>
      <c r="F166" t="s">
        <v>1310</v>
      </c>
      <c r="H166">
        <v>63.245471799999997</v>
      </c>
      <c r="I166">
        <v>-95.152542800000006</v>
      </c>
      <c r="J166" s="1" t="str">
        <f t="shared" si="28"/>
        <v>NGR lake sediment grab sample</v>
      </c>
      <c r="K166" s="1" t="str">
        <f t="shared" si="29"/>
        <v>&lt;177 micron (NGR)</v>
      </c>
      <c r="L166">
        <v>9</v>
      </c>
      <c r="M166" t="s">
        <v>165</v>
      </c>
      <c r="N166">
        <v>165</v>
      </c>
      <c r="O166" t="s">
        <v>159</v>
      </c>
      <c r="P166" t="s">
        <v>54</v>
      </c>
      <c r="Q166" t="s">
        <v>676</v>
      </c>
      <c r="R166" t="s">
        <v>178</v>
      </c>
      <c r="S166" t="s">
        <v>57</v>
      </c>
      <c r="T166" t="s">
        <v>277</v>
      </c>
      <c r="U166" t="s">
        <v>59</v>
      </c>
      <c r="V166" t="s">
        <v>339</v>
      </c>
      <c r="W166" t="s">
        <v>327</v>
      </c>
      <c r="X166" t="s">
        <v>74</v>
      </c>
      <c r="Y166" t="s">
        <v>171</v>
      </c>
      <c r="Z166" t="s">
        <v>59</v>
      </c>
      <c r="AA166" t="s">
        <v>64</v>
      </c>
      <c r="AB166" t="s">
        <v>617</v>
      </c>
      <c r="AC166" t="s">
        <v>173</v>
      </c>
      <c r="AD166" t="s">
        <v>67</v>
      </c>
      <c r="AE166" t="s">
        <v>68</v>
      </c>
      <c r="AF166" t="s">
        <v>357</v>
      </c>
      <c r="AG166" t="s">
        <v>58</v>
      </c>
      <c r="AH166" t="s">
        <v>70</v>
      </c>
      <c r="AI166" t="s">
        <v>59</v>
      </c>
      <c r="AJ166" t="s">
        <v>382</v>
      </c>
      <c r="AK166" t="s">
        <v>73</v>
      </c>
      <c r="AL166" t="s">
        <v>74</v>
      </c>
      <c r="AM166" t="s">
        <v>75</v>
      </c>
      <c r="AN166" t="s">
        <v>76</v>
      </c>
      <c r="AO166" t="s">
        <v>121</v>
      </c>
      <c r="AP166" t="s">
        <v>267</v>
      </c>
      <c r="AQ166" t="s">
        <v>338</v>
      </c>
      <c r="AR166" t="s">
        <v>62</v>
      </c>
      <c r="AS166" t="s">
        <v>54</v>
      </c>
      <c r="AT166" t="s">
        <v>73</v>
      </c>
      <c r="AU166" t="s">
        <v>107</v>
      </c>
      <c r="AV166" t="s">
        <v>1311</v>
      </c>
    </row>
    <row r="167" spans="1:48" hidden="1" x14ac:dyDescent="0.3">
      <c r="A167" t="s">
        <v>1312</v>
      </c>
      <c r="B167" t="s">
        <v>1313</v>
      </c>
      <c r="C167" s="1" t="str">
        <f t="shared" si="23"/>
        <v>21:0973</v>
      </c>
      <c r="D167" s="1" t="str">
        <f t="shared" si="27"/>
        <v>21:0113</v>
      </c>
      <c r="E167" t="s">
        <v>1314</v>
      </c>
      <c r="F167" t="s">
        <v>1315</v>
      </c>
      <c r="H167">
        <v>63.259592599999998</v>
      </c>
      <c r="I167">
        <v>-95.104094200000006</v>
      </c>
      <c r="J167" s="1" t="str">
        <f t="shared" si="28"/>
        <v>NGR lake sediment grab sample</v>
      </c>
      <c r="K167" s="1" t="str">
        <f t="shared" si="29"/>
        <v>&lt;177 micron (NGR)</v>
      </c>
      <c r="L167">
        <v>9</v>
      </c>
      <c r="M167" t="s">
        <v>185</v>
      </c>
      <c r="N167">
        <v>166</v>
      </c>
      <c r="O167" t="s">
        <v>327</v>
      </c>
      <c r="P167" t="s">
        <v>54</v>
      </c>
      <c r="Q167" t="s">
        <v>186</v>
      </c>
      <c r="R167" t="s">
        <v>282</v>
      </c>
      <c r="S167" t="s">
        <v>57</v>
      </c>
      <c r="T167" t="s">
        <v>91</v>
      </c>
      <c r="U167" t="s">
        <v>59</v>
      </c>
      <c r="V167" t="s">
        <v>853</v>
      </c>
      <c r="W167" t="s">
        <v>205</v>
      </c>
      <c r="X167" t="s">
        <v>74</v>
      </c>
      <c r="Y167" t="s">
        <v>396</v>
      </c>
      <c r="Z167" t="s">
        <v>96</v>
      </c>
      <c r="AA167" t="s">
        <v>64</v>
      </c>
      <c r="AB167" t="s">
        <v>326</v>
      </c>
      <c r="AC167" t="s">
        <v>66</v>
      </c>
      <c r="AD167" t="s">
        <v>67</v>
      </c>
      <c r="AE167" t="s">
        <v>125</v>
      </c>
      <c r="AF167" t="s">
        <v>141</v>
      </c>
      <c r="AG167" t="s">
        <v>316</v>
      </c>
      <c r="AH167" t="s">
        <v>173</v>
      </c>
      <c r="AI167" t="s">
        <v>59</v>
      </c>
      <c r="AJ167" t="s">
        <v>429</v>
      </c>
      <c r="AK167" t="s">
        <v>73</v>
      </c>
      <c r="AL167" t="s">
        <v>75</v>
      </c>
      <c r="AM167" t="s">
        <v>75</v>
      </c>
      <c r="AN167" t="s">
        <v>76</v>
      </c>
      <c r="AO167" t="s">
        <v>281</v>
      </c>
      <c r="AP167" t="s">
        <v>414</v>
      </c>
      <c r="AQ167" t="s">
        <v>168</v>
      </c>
      <c r="AR167" t="s">
        <v>74</v>
      </c>
      <c r="AS167" t="s">
        <v>54</v>
      </c>
      <c r="AT167" t="s">
        <v>73</v>
      </c>
      <c r="AU167" t="s">
        <v>107</v>
      </c>
      <c r="AV167" t="s">
        <v>1316</v>
      </c>
    </row>
    <row r="168" spans="1:48" hidden="1" x14ac:dyDescent="0.3">
      <c r="A168" t="s">
        <v>1317</v>
      </c>
      <c r="B168" t="s">
        <v>1318</v>
      </c>
      <c r="C168" s="1" t="str">
        <f t="shared" si="23"/>
        <v>21:0973</v>
      </c>
      <c r="D168" s="1" t="str">
        <f t="shared" si="27"/>
        <v>21:0113</v>
      </c>
      <c r="E168" t="s">
        <v>1319</v>
      </c>
      <c r="F168" t="s">
        <v>1320</v>
      </c>
      <c r="H168">
        <v>63.2702259</v>
      </c>
      <c r="I168">
        <v>-95.054115199999998</v>
      </c>
      <c r="J168" s="1" t="str">
        <f t="shared" si="28"/>
        <v>NGR lake sediment grab sample</v>
      </c>
      <c r="K168" s="1" t="str">
        <f t="shared" si="29"/>
        <v>&lt;177 micron (NGR)</v>
      </c>
      <c r="L168">
        <v>9</v>
      </c>
      <c r="M168" t="s">
        <v>200</v>
      </c>
      <c r="N168">
        <v>167</v>
      </c>
      <c r="O168" t="s">
        <v>440</v>
      </c>
      <c r="P168" t="s">
        <v>54</v>
      </c>
      <c r="Q168" t="s">
        <v>218</v>
      </c>
      <c r="R168" t="s">
        <v>90</v>
      </c>
      <c r="S168" t="s">
        <v>57</v>
      </c>
      <c r="T168" t="s">
        <v>91</v>
      </c>
      <c r="U168" t="s">
        <v>281</v>
      </c>
      <c r="V168" t="s">
        <v>189</v>
      </c>
      <c r="W168" t="s">
        <v>94</v>
      </c>
      <c r="X168" t="s">
        <v>74</v>
      </c>
      <c r="Y168" t="s">
        <v>448</v>
      </c>
      <c r="Z168" t="s">
        <v>138</v>
      </c>
      <c r="AA168" t="s">
        <v>64</v>
      </c>
      <c r="AB168" t="s">
        <v>428</v>
      </c>
      <c r="AC168" t="s">
        <v>70</v>
      </c>
      <c r="AD168" t="s">
        <v>67</v>
      </c>
      <c r="AE168" t="s">
        <v>74</v>
      </c>
      <c r="AF168" t="s">
        <v>282</v>
      </c>
      <c r="AG168" t="s">
        <v>219</v>
      </c>
      <c r="AH168" t="s">
        <v>70</v>
      </c>
      <c r="AI168" t="s">
        <v>329</v>
      </c>
      <c r="AJ168" t="s">
        <v>328</v>
      </c>
      <c r="AK168" t="s">
        <v>73</v>
      </c>
      <c r="AL168" t="s">
        <v>157</v>
      </c>
      <c r="AM168" t="s">
        <v>177</v>
      </c>
      <c r="AN168" t="s">
        <v>76</v>
      </c>
      <c r="AO168" t="s">
        <v>77</v>
      </c>
      <c r="AP168" t="s">
        <v>283</v>
      </c>
      <c r="AQ168" t="s">
        <v>168</v>
      </c>
      <c r="AR168" t="s">
        <v>67</v>
      </c>
      <c r="AS168" t="s">
        <v>54</v>
      </c>
      <c r="AT168" t="s">
        <v>73</v>
      </c>
      <c r="AU168" t="s">
        <v>107</v>
      </c>
      <c r="AV168" t="s">
        <v>1321</v>
      </c>
    </row>
    <row r="169" spans="1:48" hidden="1" x14ac:dyDescent="0.3">
      <c r="A169" t="s">
        <v>1322</v>
      </c>
      <c r="B169" t="s">
        <v>1323</v>
      </c>
      <c r="C169" s="1" t="str">
        <f t="shared" si="23"/>
        <v>21:0973</v>
      </c>
      <c r="D169" s="1" t="str">
        <f t="shared" si="27"/>
        <v>21:0113</v>
      </c>
      <c r="E169" t="s">
        <v>1324</v>
      </c>
      <c r="F169" t="s">
        <v>1325</v>
      </c>
      <c r="H169">
        <v>63.258185500000003</v>
      </c>
      <c r="I169">
        <v>-94.937012899999999</v>
      </c>
      <c r="J169" s="1" t="str">
        <f t="shared" si="28"/>
        <v>NGR lake sediment grab sample</v>
      </c>
      <c r="K169" s="1" t="str">
        <f t="shared" si="29"/>
        <v>&lt;177 micron (NGR)</v>
      </c>
      <c r="L169">
        <v>9</v>
      </c>
      <c r="M169" t="s">
        <v>217</v>
      </c>
      <c r="N169">
        <v>168</v>
      </c>
      <c r="O169" t="s">
        <v>106</v>
      </c>
      <c r="P169" t="s">
        <v>54</v>
      </c>
      <c r="Q169" t="s">
        <v>603</v>
      </c>
      <c r="R169" t="s">
        <v>69</v>
      </c>
      <c r="S169" t="s">
        <v>57</v>
      </c>
      <c r="T169" t="s">
        <v>248</v>
      </c>
      <c r="U169" t="s">
        <v>117</v>
      </c>
      <c r="V169" t="s">
        <v>339</v>
      </c>
      <c r="W169" t="s">
        <v>137</v>
      </c>
      <c r="X169" t="s">
        <v>62</v>
      </c>
      <c r="Y169" t="s">
        <v>276</v>
      </c>
      <c r="Z169" t="s">
        <v>96</v>
      </c>
      <c r="AA169" t="s">
        <v>64</v>
      </c>
      <c r="AB169" t="s">
        <v>449</v>
      </c>
      <c r="AC169" t="s">
        <v>173</v>
      </c>
      <c r="AD169" t="s">
        <v>127</v>
      </c>
      <c r="AE169" t="s">
        <v>125</v>
      </c>
      <c r="AF169" t="s">
        <v>90</v>
      </c>
      <c r="AG169" t="s">
        <v>725</v>
      </c>
      <c r="AH169" t="s">
        <v>173</v>
      </c>
      <c r="AI169" t="s">
        <v>114</v>
      </c>
      <c r="AJ169" t="s">
        <v>168</v>
      </c>
      <c r="AK169" t="s">
        <v>73</v>
      </c>
      <c r="AL169" t="s">
        <v>125</v>
      </c>
      <c r="AM169" t="s">
        <v>177</v>
      </c>
      <c r="AN169" t="s">
        <v>76</v>
      </c>
      <c r="AO169" t="s">
        <v>77</v>
      </c>
      <c r="AP169" t="s">
        <v>307</v>
      </c>
      <c r="AQ169" t="s">
        <v>178</v>
      </c>
      <c r="AR169" t="s">
        <v>67</v>
      </c>
      <c r="AS169" t="s">
        <v>54</v>
      </c>
      <c r="AT169" t="s">
        <v>73</v>
      </c>
      <c r="AU169" t="s">
        <v>107</v>
      </c>
      <c r="AV169" t="s">
        <v>317</v>
      </c>
    </row>
    <row r="170" spans="1:48" hidden="1" x14ac:dyDescent="0.3">
      <c r="A170" t="s">
        <v>1326</v>
      </c>
      <c r="B170" t="s">
        <v>1327</v>
      </c>
      <c r="C170" s="1" t="str">
        <f t="shared" si="23"/>
        <v>21:0973</v>
      </c>
      <c r="D170" s="1" t="str">
        <f t="shared" si="27"/>
        <v>21:0113</v>
      </c>
      <c r="E170" t="s">
        <v>1328</v>
      </c>
      <c r="F170" t="s">
        <v>1329</v>
      </c>
      <c r="H170">
        <v>63.297488000000001</v>
      </c>
      <c r="I170">
        <v>-94.922013399999997</v>
      </c>
      <c r="J170" s="1" t="str">
        <f t="shared" si="28"/>
        <v>NGR lake sediment grab sample</v>
      </c>
      <c r="K170" s="1" t="str">
        <f t="shared" si="29"/>
        <v>&lt;177 micron (NGR)</v>
      </c>
      <c r="L170">
        <v>9</v>
      </c>
      <c r="M170" t="s">
        <v>246</v>
      </c>
      <c r="N170">
        <v>169</v>
      </c>
      <c r="O170" t="s">
        <v>308</v>
      </c>
      <c r="P170" t="s">
        <v>54</v>
      </c>
      <c r="Q170" t="s">
        <v>1158</v>
      </c>
      <c r="R170" t="s">
        <v>134</v>
      </c>
      <c r="S170" t="s">
        <v>57</v>
      </c>
      <c r="T170" t="s">
        <v>316</v>
      </c>
      <c r="U170" t="s">
        <v>138</v>
      </c>
      <c r="V170" t="s">
        <v>356</v>
      </c>
      <c r="W170" t="s">
        <v>448</v>
      </c>
      <c r="X170" t="s">
        <v>67</v>
      </c>
      <c r="Y170" t="s">
        <v>206</v>
      </c>
      <c r="Z170" t="s">
        <v>96</v>
      </c>
      <c r="AA170" t="s">
        <v>64</v>
      </c>
      <c r="AB170" t="s">
        <v>691</v>
      </c>
      <c r="AC170" t="s">
        <v>173</v>
      </c>
      <c r="AD170" t="s">
        <v>62</v>
      </c>
      <c r="AE170" t="s">
        <v>74</v>
      </c>
      <c r="AF170" t="s">
        <v>281</v>
      </c>
      <c r="AG170" t="s">
        <v>326</v>
      </c>
      <c r="AH170" t="s">
        <v>173</v>
      </c>
      <c r="AI170" t="s">
        <v>388</v>
      </c>
      <c r="AJ170" t="s">
        <v>240</v>
      </c>
      <c r="AK170" t="s">
        <v>73</v>
      </c>
      <c r="AL170" t="s">
        <v>75</v>
      </c>
      <c r="AM170" t="s">
        <v>103</v>
      </c>
      <c r="AN170" t="s">
        <v>76</v>
      </c>
      <c r="AO170" t="s">
        <v>168</v>
      </c>
      <c r="AP170" t="s">
        <v>656</v>
      </c>
      <c r="AQ170" t="s">
        <v>226</v>
      </c>
      <c r="AR170" t="s">
        <v>74</v>
      </c>
      <c r="AS170" t="s">
        <v>54</v>
      </c>
      <c r="AT170" t="s">
        <v>73</v>
      </c>
      <c r="AU170" t="s">
        <v>107</v>
      </c>
      <c r="AV170" t="s">
        <v>1330</v>
      </c>
    </row>
    <row r="171" spans="1:48" hidden="1" x14ac:dyDescent="0.3">
      <c r="A171" t="s">
        <v>1331</v>
      </c>
      <c r="B171" t="s">
        <v>1332</v>
      </c>
      <c r="C171" s="1" t="str">
        <f t="shared" si="23"/>
        <v>21:0973</v>
      </c>
      <c r="D171" s="1" t="str">
        <f t="shared" si="27"/>
        <v>21:0113</v>
      </c>
      <c r="E171" t="s">
        <v>1333</v>
      </c>
      <c r="F171" t="s">
        <v>1334</v>
      </c>
      <c r="H171">
        <v>63.301363700000003</v>
      </c>
      <c r="I171">
        <v>-94.819006400000006</v>
      </c>
      <c r="J171" s="1" t="str">
        <f t="shared" si="28"/>
        <v>NGR lake sediment grab sample</v>
      </c>
      <c r="K171" s="1" t="str">
        <f t="shared" si="29"/>
        <v>&lt;177 micron (NGR)</v>
      </c>
      <c r="L171">
        <v>9</v>
      </c>
      <c r="M171" t="s">
        <v>260</v>
      </c>
      <c r="N171">
        <v>170</v>
      </c>
      <c r="O171" t="s">
        <v>240</v>
      </c>
      <c r="P171" t="s">
        <v>54</v>
      </c>
      <c r="Q171" t="s">
        <v>624</v>
      </c>
      <c r="R171" t="s">
        <v>134</v>
      </c>
      <c r="S171" t="s">
        <v>57</v>
      </c>
      <c r="T171" t="s">
        <v>58</v>
      </c>
      <c r="U171" t="s">
        <v>117</v>
      </c>
      <c r="V171" t="s">
        <v>97</v>
      </c>
      <c r="W171" t="s">
        <v>220</v>
      </c>
      <c r="X171" t="s">
        <v>74</v>
      </c>
      <c r="Y171" t="s">
        <v>421</v>
      </c>
      <c r="Z171" t="s">
        <v>96</v>
      </c>
      <c r="AA171" t="s">
        <v>64</v>
      </c>
      <c r="AB171" t="s">
        <v>339</v>
      </c>
      <c r="AC171" t="s">
        <v>66</v>
      </c>
      <c r="AD171" t="s">
        <v>67</v>
      </c>
      <c r="AE171" t="s">
        <v>74</v>
      </c>
      <c r="AF171" t="s">
        <v>151</v>
      </c>
      <c r="AG171" t="s">
        <v>380</v>
      </c>
      <c r="AH171" t="s">
        <v>70</v>
      </c>
      <c r="AI171" t="s">
        <v>124</v>
      </c>
      <c r="AJ171" t="s">
        <v>124</v>
      </c>
      <c r="AK171" t="s">
        <v>73</v>
      </c>
      <c r="AL171" t="s">
        <v>177</v>
      </c>
      <c r="AM171" t="s">
        <v>103</v>
      </c>
      <c r="AN171" t="s">
        <v>76</v>
      </c>
      <c r="AO171" t="s">
        <v>77</v>
      </c>
      <c r="AP171" t="s">
        <v>283</v>
      </c>
      <c r="AQ171" t="s">
        <v>240</v>
      </c>
      <c r="AR171" t="s">
        <v>74</v>
      </c>
      <c r="AS171" t="s">
        <v>54</v>
      </c>
      <c r="AT171" t="s">
        <v>73</v>
      </c>
      <c r="AU171" t="s">
        <v>107</v>
      </c>
      <c r="AV171" t="s">
        <v>1335</v>
      </c>
    </row>
    <row r="172" spans="1:48" hidden="1" x14ac:dyDescent="0.3">
      <c r="A172" t="s">
        <v>1336</v>
      </c>
      <c r="B172" t="s">
        <v>1337</v>
      </c>
      <c r="C172" s="1" t="str">
        <f t="shared" si="23"/>
        <v>21:0973</v>
      </c>
      <c r="D172" s="1" t="str">
        <f t="shared" si="27"/>
        <v>21:0113</v>
      </c>
      <c r="E172" t="s">
        <v>1338</v>
      </c>
      <c r="F172" t="s">
        <v>1339</v>
      </c>
      <c r="H172">
        <v>63.262386100000001</v>
      </c>
      <c r="I172">
        <v>-94.754399199999995</v>
      </c>
      <c r="J172" s="1" t="str">
        <f t="shared" si="28"/>
        <v>NGR lake sediment grab sample</v>
      </c>
      <c r="K172" s="1" t="str">
        <f t="shared" si="29"/>
        <v>&lt;177 micron (NGR)</v>
      </c>
      <c r="L172">
        <v>9</v>
      </c>
      <c r="M172" t="s">
        <v>113</v>
      </c>
      <c r="N172">
        <v>171</v>
      </c>
      <c r="O172" t="s">
        <v>692</v>
      </c>
      <c r="P172" t="s">
        <v>54</v>
      </c>
      <c r="Q172" t="s">
        <v>446</v>
      </c>
      <c r="R172" t="s">
        <v>347</v>
      </c>
      <c r="S172" t="s">
        <v>57</v>
      </c>
      <c r="T172" t="s">
        <v>364</v>
      </c>
      <c r="U172" t="s">
        <v>203</v>
      </c>
      <c r="V172" t="s">
        <v>404</v>
      </c>
      <c r="W172" t="s">
        <v>336</v>
      </c>
      <c r="X172" t="s">
        <v>62</v>
      </c>
      <c r="Y172" t="s">
        <v>62</v>
      </c>
      <c r="Z172" t="s">
        <v>127</v>
      </c>
      <c r="AA172" t="s">
        <v>64</v>
      </c>
      <c r="AB172" t="s">
        <v>152</v>
      </c>
      <c r="AC172" t="s">
        <v>173</v>
      </c>
      <c r="AD172" t="s">
        <v>67</v>
      </c>
      <c r="AE172" t="s">
        <v>1340</v>
      </c>
      <c r="AF172" t="s">
        <v>691</v>
      </c>
      <c r="AG172" t="s">
        <v>152</v>
      </c>
      <c r="AH172" t="s">
        <v>70</v>
      </c>
      <c r="AI172" t="s">
        <v>102</v>
      </c>
      <c r="AJ172" t="s">
        <v>1038</v>
      </c>
      <c r="AK172" t="s">
        <v>73</v>
      </c>
      <c r="AL172" t="s">
        <v>157</v>
      </c>
      <c r="AM172" t="s">
        <v>125</v>
      </c>
      <c r="AN172" t="s">
        <v>76</v>
      </c>
      <c r="AO172" t="s">
        <v>1341</v>
      </c>
      <c r="AP172" t="s">
        <v>126</v>
      </c>
      <c r="AQ172" t="s">
        <v>281</v>
      </c>
      <c r="AR172" t="s">
        <v>74</v>
      </c>
      <c r="AS172" t="s">
        <v>54</v>
      </c>
      <c r="AT172" t="s">
        <v>91</v>
      </c>
      <c r="AU172" t="s">
        <v>107</v>
      </c>
      <c r="AV172" t="s">
        <v>1342</v>
      </c>
    </row>
    <row r="173" spans="1:48" hidden="1" x14ac:dyDescent="0.3">
      <c r="A173" t="s">
        <v>1343</v>
      </c>
      <c r="B173" t="s">
        <v>1344</v>
      </c>
      <c r="C173" s="1" t="str">
        <f t="shared" si="23"/>
        <v>21:0973</v>
      </c>
      <c r="D173" s="1" t="str">
        <f t="shared" si="27"/>
        <v>21:0113</v>
      </c>
      <c r="E173" t="s">
        <v>1338</v>
      </c>
      <c r="F173" t="s">
        <v>1345</v>
      </c>
      <c r="H173">
        <v>63.262386100000001</v>
      </c>
      <c r="I173">
        <v>-94.754399199999995</v>
      </c>
      <c r="J173" s="1" t="str">
        <f t="shared" si="28"/>
        <v>NGR lake sediment grab sample</v>
      </c>
      <c r="K173" s="1" t="str">
        <f t="shared" si="29"/>
        <v>&lt;177 micron (NGR)</v>
      </c>
      <c r="L173">
        <v>9</v>
      </c>
      <c r="M173" t="s">
        <v>132</v>
      </c>
      <c r="N173">
        <v>172</v>
      </c>
      <c r="O173" t="s">
        <v>72</v>
      </c>
      <c r="P173" t="s">
        <v>54</v>
      </c>
      <c r="Q173" t="s">
        <v>410</v>
      </c>
      <c r="R173" t="s">
        <v>90</v>
      </c>
      <c r="S173" t="s">
        <v>57</v>
      </c>
      <c r="T173" t="s">
        <v>315</v>
      </c>
      <c r="U173" t="s">
        <v>92</v>
      </c>
      <c r="V173" t="s">
        <v>698</v>
      </c>
      <c r="W173" t="s">
        <v>388</v>
      </c>
      <c r="X173" t="s">
        <v>62</v>
      </c>
      <c r="Y173" t="s">
        <v>355</v>
      </c>
      <c r="Z173" t="s">
        <v>138</v>
      </c>
      <c r="AA173" t="s">
        <v>64</v>
      </c>
      <c r="AB173" t="s">
        <v>279</v>
      </c>
      <c r="AC173" t="s">
        <v>66</v>
      </c>
      <c r="AD173" t="s">
        <v>170</v>
      </c>
      <c r="AE173" t="s">
        <v>1238</v>
      </c>
      <c r="AF173" t="s">
        <v>890</v>
      </c>
      <c r="AG173" t="s">
        <v>152</v>
      </c>
      <c r="AH173" t="s">
        <v>70</v>
      </c>
      <c r="AI173" t="s">
        <v>117</v>
      </c>
      <c r="AJ173" t="s">
        <v>413</v>
      </c>
      <c r="AK173" t="s">
        <v>73</v>
      </c>
      <c r="AL173" t="s">
        <v>125</v>
      </c>
      <c r="AM173" t="s">
        <v>75</v>
      </c>
      <c r="AN173" t="s">
        <v>76</v>
      </c>
      <c r="AO173" t="s">
        <v>1232</v>
      </c>
      <c r="AP173" t="s">
        <v>179</v>
      </c>
      <c r="AQ173" t="s">
        <v>178</v>
      </c>
      <c r="AR173" t="s">
        <v>74</v>
      </c>
      <c r="AS173" t="s">
        <v>54</v>
      </c>
      <c r="AT173" t="s">
        <v>73</v>
      </c>
      <c r="AU173" t="s">
        <v>107</v>
      </c>
      <c r="AV173" t="s">
        <v>1346</v>
      </c>
    </row>
    <row r="174" spans="1:48" hidden="1" x14ac:dyDescent="0.3">
      <c r="A174" t="s">
        <v>1347</v>
      </c>
      <c r="B174" t="s">
        <v>1348</v>
      </c>
      <c r="C174" s="1" t="str">
        <f t="shared" si="23"/>
        <v>21:0973</v>
      </c>
      <c r="D174" s="1" t="str">
        <f t="shared" si="27"/>
        <v>21:0113</v>
      </c>
      <c r="E174" t="s">
        <v>1349</v>
      </c>
      <c r="F174" t="s">
        <v>1350</v>
      </c>
      <c r="H174">
        <v>63.226201000000003</v>
      </c>
      <c r="I174">
        <v>-94.760703699999993</v>
      </c>
      <c r="J174" s="1" t="str">
        <f t="shared" si="28"/>
        <v>NGR lake sediment grab sample</v>
      </c>
      <c r="K174" s="1" t="str">
        <f t="shared" si="29"/>
        <v>&lt;177 micron (NGR)</v>
      </c>
      <c r="L174">
        <v>9</v>
      </c>
      <c r="M174" t="s">
        <v>273</v>
      </c>
      <c r="N174">
        <v>173</v>
      </c>
      <c r="O174" t="s">
        <v>101</v>
      </c>
      <c r="P174" t="s">
        <v>54</v>
      </c>
      <c r="Q174" t="s">
        <v>642</v>
      </c>
      <c r="R174" t="s">
        <v>236</v>
      </c>
      <c r="S174" t="s">
        <v>57</v>
      </c>
      <c r="T174" t="s">
        <v>562</v>
      </c>
      <c r="U174" t="s">
        <v>168</v>
      </c>
      <c r="V174" t="s">
        <v>169</v>
      </c>
      <c r="W174" t="s">
        <v>220</v>
      </c>
      <c r="X174" t="s">
        <v>62</v>
      </c>
      <c r="Y174" t="s">
        <v>63</v>
      </c>
      <c r="Z174" t="s">
        <v>138</v>
      </c>
      <c r="AA174" t="s">
        <v>64</v>
      </c>
      <c r="AB174" t="s">
        <v>167</v>
      </c>
      <c r="AC174" t="s">
        <v>66</v>
      </c>
      <c r="AD174" t="s">
        <v>96</v>
      </c>
      <c r="AE174" t="s">
        <v>68</v>
      </c>
      <c r="AF174" t="s">
        <v>264</v>
      </c>
      <c r="AG174" t="s">
        <v>291</v>
      </c>
      <c r="AH174" t="s">
        <v>155</v>
      </c>
      <c r="AI174" t="s">
        <v>123</v>
      </c>
      <c r="AJ174" t="s">
        <v>176</v>
      </c>
      <c r="AK174" t="s">
        <v>73</v>
      </c>
      <c r="AL174" t="s">
        <v>157</v>
      </c>
      <c r="AM174" t="s">
        <v>177</v>
      </c>
      <c r="AN174" t="s">
        <v>76</v>
      </c>
      <c r="AO174" t="s">
        <v>1192</v>
      </c>
      <c r="AP174" t="s">
        <v>596</v>
      </c>
      <c r="AQ174" t="s">
        <v>59</v>
      </c>
      <c r="AR174" t="s">
        <v>74</v>
      </c>
      <c r="AS174" t="s">
        <v>54</v>
      </c>
      <c r="AT174" t="s">
        <v>73</v>
      </c>
      <c r="AU174" t="s">
        <v>107</v>
      </c>
      <c r="AV174" t="s">
        <v>1351</v>
      </c>
    </row>
    <row r="175" spans="1:48" hidden="1" x14ac:dyDescent="0.3">
      <c r="A175" t="s">
        <v>1352</v>
      </c>
      <c r="B175" t="s">
        <v>1353</v>
      </c>
      <c r="C175" s="1" t="str">
        <f t="shared" si="23"/>
        <v>21:0973</v>
      </c>
      <c r="D175" s="1" t="str">
        <f t="shared" si="27"/>
        <v>21:0113</v>
      </c>
      <c r="E175" t="s">
        <v>1354</v>
      </c>
      <c r="F175" t="s">
        <v>1355</v>
      </c>
      <c r="H175">
        <v>63.2074183</v>
      </c>
      <c r="I175">
        <v>-94.755763099999996</v>
      </c>
      <c r="J175" s="1" t="str">
        <f t="shared" si="28"/>
        <v>NGR lake sediment grab sample</v>
      </c>
      <c r="K175" s="1" t="str">
        <f t="shared" si="29"/>
        <v>&lt;177 micron (NGR)</v>
      </c>
      <c r="L175">
        <v>9</v>
      </c>
      <c r="M175" t="s">
        <v>289</v>
      </c>
      <c r="N175">
        <v>174</v>
      </c>
      <c r="O175" t="s">
        <v>308</v>
      </c>
      <c r="P175" t="s">
        <v>54</v>
      </c>
      <c r="Q175" t="s">
        <v>652</v>
      </c>
      <c r="R175" t="s">
        <v>189</v>
      </c>
      <c r="S175" t="s">
        <v>57</v>
      </c>
      <c r="T175" t="s">
        <v>573</v>
      </c>
      <c r="U175" t="s">
        <v>116</v>
      </c>
      <c r="V175" t="s">
        <v>91</v>
      </c>
      <c r="W175" t="s">
        <v>171</v>
      </c>
      <c r="X175" t="s">
        <v>170</v>
      </c>
      <c r="Y175" t="s">
        <v>290</v>
      </c>
      <c r="Z175" t="s">
        <v>96</v>
      </c>
      <c r="AA175" t="s">
        <v>64</v>
      </c>
      <c r="AB175" t="s">
        <v>1356</v>
      </c>
      <c r="AC175" t="s">
        <v>70</v>
      </c>
      <c r="AD175" t="s">
        <v>170</v>
      </c>
      <c r="AE175" t="s">
        <v>74</v>
      </c>
      <c r="AF175" t="s">
        <v>492</v>
      </c>
      <c r="AG175" t="s">
        <v>65</v>
      </c>
      <c r="AH175" t="s">
        <v>173</v>
      </c>
      <c r="AI175" t="s">
        <v>102</v>
      </c>
      <c r="AJ175" t="s">
        <v>1357</v>
      </c>
      <c r="AK175" t="s">
        <v>73</v>
      </c>
      <c r="AL175" t="s">
        <v>224</v>
      </c>
      <c r="AM175" t="s">
        <v>125</v>
      </c>
      <c r="AN175" t="s">
        <v>76</v>
      </c>
      <c r="AO175" t="s">
        <v>1358</v>
      </c>
      <c r="AP175" t="s">
        <v>307</v>
      </c>
      <c r="AQ175" t="s">
        <v>123</v>
      </c>
      <c r="AR175" t="s">
        <v>67</v>
      </c>
      <c r="AS175" t="s">
        <v>54</v>
      </c>
      <c r="AT175" t="s">
        <v>152</v>
      </c>
      <c r="AU175" t="s">
        <v>107</v>
      </c>
      <c r="AV175" t="s">
        <v>1359</v>
      </c>
    </row>
    <row r="176" spans="1:48" hidden="1" x14ac:dyDescent="0.3">
      <c r="A176" t="s">
        <v>1360</v>
      </c>
      <c r="B176" t="s">
        <v>1361</v>
      </c>
      <c r="C176" s="1" t="str">
        <f t="shared" si="23"/>
        <v>21:0973</v>
      </c>
      <c r="D176" s="1" t="str">
        <f t="shared" si="27"/>
        <v>21:0113</v>
      </c>
      <c r="E176" t="s">
        <v>1362</v>
      </c>
      <c r="F176" t="s">
        <v>1363</v>
      </c>
      <c r="H176">
        <v>63.176254499999999</v>
      </c>
      <c r="I176">
        <v>-94.763969299999999</v>
      </c>
      <c r="J176" s="1" t="str">
        <f t="shared" si="28"/>
        <v>NGR lake sediment grab sample</v>
      </c>
      <c r="K176" s="1" t="str">
        <f t="shared" si="29"/>
        <v>&lt;177 micron (NGR)</v>
      </c>
      <c r="L176">
        <v>9</v>
      </c>
      <c r="M176" t="s">
        <v>301</v>
      </c>
      <c r="N176">
        <v>175</v>
      </c>
      <c r="O176" t="s">
        <v>168</v>
      </c>
      <c r="P176" t="s">
        <v>54</v>
      </c>
      <c r="Q176" t="s">
        <v>89</v>
      </c>
      <c r="R176" t="s">
        <v>1364</v>
      </c>
      <c r="S176" t="s">
        <v>57</v>
      </c>
      <c r="T176" t="s">
        <v>315</v>
      </c>
      <c r="U176" t="s">
        <v>203</v>
      </c>
      <c r="V176" t="s">
        <v>404</v>
      </c>
      <c r="W176" t="s">
        <v>327</v>
      </c>
      <c r="X176" t="s">
        <v>62</v>
      </c>
      <c r="Y176" t="s">
        <v>346</v>
      </c>
      <c r="Z176" t="s">
        <v>138</v>
      </c>
      <c r="AA176" t="s">
        <v>64</v>
      </c>
      <c r="AB176" t="s">
        <v>142</v>
      </c>
      <c r="AC176" t="s">
        <v>66</v>
      </c>
      <c r="AD176" t="s">
        <v>96</v>
      </c>
      <c r="AE176" t="s">
        <v>206</v>
      </c>
      <c r="AF176" t="s">
        <v>141</v>
      </c>
      <c r="AG176" t="s">
        <v>58</v>
      </c>
      <c r="AH176" t="s">
        <v>224</v>
      </c>
      <c r="AI176" t="s">
        <v>440</v>
      </c>
      <c r="AJ176" t="s">
        <v>382</v>
      </c>
      <c r="AK176" t="s">
        <v>73</v>
      </c>
      <c r="AL176" t="s">
        <v>206</v>
      </c>
      <c r="AM176" t="s">
        <v>75</v>
      </c>
      <c r="AN176" t="s">
        <v>76</v>
      </c>
      <c r="AO176" t="s">
        <v>121</v>
      </c>
      <c r="AP176" t="s">
        <v>253</v>
      </c>
      <c r="AQ176" t="s">
        <v>124</v>
      </c>
      <c r="AR176" t="s">
        <v>62</v>
      </c>
      <c r="AS176" t="s">
        <v>54</v>
      </c>
      <c r="AT176" t="s">
        <v>73</v>
      </c>
      <c r="AU176" t="s">
        <v>107</v>
      </c>
      <c r="AV176" t="s">
        <v>1365</v>
      </c>
    </row>
    <row r="177" spans="1:48" hidden="1" x14ac:dyDescent="0.3">
      <c r="A177" t="s">
        <v>1366</v>
      </c>
      <c r="B177" t="s">
        <v>1367</v>
      </c>
      <c r="C177" s="1" t="str">
        <f t="shared" si="23"/>
        <v>21:0973</v>
      </c>
      <c r="D177" s="1" t="str">
        <f t="shared" si="27"/>
        <v>21:0113</v>
      </c>
      <c r="E177" t="s">
        <v>1368</v>
      </c>
      <c r="F177" t="s">
        <v>1369</v>
      </c>
      <c r="H177">
        <v>63.129609700000003</v>
      </c>
      <c r="I177">
        <v>-94.725096199999996</v>
      </c>
      <c r="J177" s="1" t="str">
        <f t="shared" si="28"/>
        <v>NGR lake sediment grab sample</v>
      </c>
      <c r="K177" s="1" t="str">
        <f t="shared" si="29"/>
        <v>&lt;177 micron (NGR)</v>
      </c>
      <c r="L177">
        <v>9</v>
      </c>
      <c r="M177" t="s">
        <v>314</v>
      </c>
      <c r="N177">
        <v>176</v>
      </c>
      <c r="O177" t="s">
        <v>87</v>
      </c>
      <c r="P177" t="s">
        <v>54</v>
      </c>
      <c r="Q177" t="s">
        <v>166</v>
      </c>
      <c r="R177" t="s">
        <v>550</v>
      </c>
      <c r="S177" t="s">
        <v>57</v>
      </c>
      <c r="T177" t="s">
        <v>1089</v>
      </c>
      <c r="U177" t="s">
        <v>88</v>
      </c>
      <c r="V177" t="s">
        <v>60</v>
      </c>
      <c r="W177" t="s">
        <v>346</v>
      </c>
      <c r="X177" t="s">
        <v>74</v>
      </c>
      <c r="Y177" t="s">
        <v>63</v>
      </c>
      <c r="Z177" t="s">
        <v>59</v>
      </c>
      <c r="AA177" t="s">
        <v>64</v>
      </c>
      <c r="AB177" t="s">
        <v>65</v>
      </c>
      <c r="AC177" t="s">
        <v>66</v>
      </c>
      <c r="AD177" t="s">
        <v>117</v>
      </c>
      <c r="AE177" t="s">
        <v>396</v>
      </c>
      <c r="AF177" t="s">
        <v>116</v>
      </c>
      <c r="AG177" t="s">
        <v>207</v>
      </c>
      <c r="AH177" t="s">
        <v>173</v>
      </c>
      <c r="AI177" t="s">
        <v>71</v>
      </c>
      <c r="AJ177" t="s">
        <v>709</v>
      </c>
      <c r="AK177" t="s">
        <v>73</v>
      </c>
      <c r="AL177" t="s">
        <v>157</v>
      </c>
      <c r="AM177" t="s">
        <v>103</v>
      </c>
      <c r="AN177" t="s">
        <v>76</v>
      </c>
      <c r="AO177" t="s">
        <v>77</v>
      </c>
      <c r="AP177" t="s">
        <v>295</v>
      </c>
      <c r="AQ177" t="s">
        <v>263</v>
      </c>
      <c r="AR177" t="s">
        <v>74</v>
      </c>
      <c r="AS177" t="s">
        <v>54</v>
      </c>
      <c r="AT177" t="s">
        <v>73</v>
      </c>
      <c r="AU177" t="s">
        <v>107</v>
      </c>
      <c r="AV177" t="s">
        <v>1370</v>
      </c>
    </row>
    <row r="178" spans="1:48" hidden="1" x14ac:dyDescent="0.3">
      <c r="A178" t="s">
        <v>1371</v>
      </c>
      <c r="B178" t="s">
        <v>1372</v>
      </c>
      <c r="C178" s="1" t="str">
        <f t="shared" si="23"/>
        <v>21:0973</v>
      </c>
      <c r="D178" s="1" t="str">
        <f t="shared" si="27"/>
        <v>21:0113</v>
      </c>
      <c r="E178" t="s">
        <v>1373</v>
      </c>
      <c r="F178" t="s">
        <v>1374</v>
      </c>
      <c r="H178">
        <v>63.106431700000002</v>
      </c>
      <c r="I178">
        <v>-94.719044400000001</v>
      </c>
      <c r="J178" s="1" t="str">
        <f t="shared" si="28"/>
        <v>NGR lake sediment grab sample</v>
      </c>
      <c r="K178" s="1" t="str">
        <f t="shared" si="29"/>
        <v>&lt;177 micron (NGR)</v>
      </c>
      <c r="L178">
        <v>9</v>
      </c>
      <c r="M178" t="s">
        <v>324</v>
      </c>
      <c r="N178">
        <v>177</v>
      </c>
      <c r="O178" t="s">
        <v>526</v>
      </c>
      <c r="P178" t="s">
        <v>54</v>
      </c>
      <c r="Q178" t="s">
        <v>777</v>
      </c>
      <c r="R178" t="s">
        <v>264</v>
      </c>
      <c r="S178" t="s">
        <v>57</v>
      </c>
      <c r="T178" t="s">
        <v>489</v>
      </c>
      <c r="U178" t="s">
        <v>57</v>
      </c>
      <c r="V178" t="s">
        <v>380</v>
      </c>
      <c r="W178" t="s">
        <v>302</v>
      </c>
      <c r="X178" t="s">
        <v>170</v>
      </c>
      <c r="Y178" t="s">
        <v>396</v>
      </c>
      <c r="Z178" t="s">
        <v>127</v>
      </c>
      <c r="AA178" t="s">
        <v>64</v>
      </c>
      <c r="AB178" t="s">
        <v>1375</v>
      </c>
      <c r="AC178" t="s">
        <v>66</v>
      </c>
      <c r="AD178" t="s">
        <v>67</v>
      </c>
      <c r="AE178" t="s">
        <v>1211</v>
      </c>
      <c r="AF178" t="s">
        <v>357</v>
      </c>
      <c r="AG178" t="s">
        <v>853</v>
      </c>
      <c r="AH178" t="s">
        <v>780</v>
      </c>
      <c r="AI178" t="s">
        <v>306</v>
      </c>
      <c r="AJ178" t="s">
        <v>1376</v>
      </c>
      <c r="AK178" t="s">
        <v>73</v>
      </c>
      <c r="AL178" t="s">
        <v>177</v>
      </c>
      <c r="AM178" t="s">
        <v>157</v>
      </c>
      <c r="AN178" t="s">
        <v>76</v>
      </c>
      <c r="AO178" t="s">
        <v>1377</v>
      </c>
      <c r="AP178" t="s">
        <v>656</v>
      </c>
      <c r="AQ178" t="s">
        <v>265</v>
      </c>
      <c r="AR178" t="s">
        <v>67</v>
      </c>
      <c r="AS178" t="s">
        <v>54</v>
      </c>
      <c r="AT178" t="s">
        <v>73</v>
      </c>
      <c r="AU178" t="s">
        <v>107</v>
      </c>
      <c r="AV178" t="s">
        <v>1378</v>
      </c>
    </row>
    <row r="179" spans="1:48" hidden="1" x14ac:dyDescent="0.3">
      <c r="A179" t="s">
        <v>1379</v>
      </c>
      <c r="B179" t="s">
        <v>1380</v>
      </c>
      <c r="C179" s="1" t="str">
        <f t="shared" si="23"/>
        <v>21:0973</v>
      </c>
      <c r="D179" s="1" t="str">
        <f t="shared" si="27"/>
        <v>21:0113</v>
      </c>
      <c r="E179" t="s">
        <v>1381</v>
      </c>
      <c r="F179" t="s">
        <v>1382</v>
      </c>
      <c r="H179">
        <v>63.040573100000003</v>
      </c>
      <c r="I179">
        <v>-94.7345234</v>
      </c>
      <c r="J179" s="1" t="str">
        <f t="shared" si="28"/>
        <v>NGR lake sediment grab sample</v>
      </c>
      <c r="K179" s="1" t="str">
        <f t="shared" si="29"/>
        <v>&lt;177 micron (NGR)</v>
      </c>
      <c r="L179">
        <v>9</v>
      </c>
      <c r="M179" t="s">
        <v>335</v>
      </c>
      <c r="N179">
        <v>178</v>
      </c>
      <c r="O179" t="s">
        <v>170</v>
      </c>
      <c r="P179" t="s">
        <v>54</v>
      </c>
      <c r="Q179" t="s">
        <v>446</v>
      </c>
      <c r="R179" t="s">
        <v>69</v>
      </c>
      <c r="S179" t="s">
        <v>57</v>
      </c>
      <c r="T179" t="s">
        <v>462</v>
      </c>
      <c r="U179" t="s">
        <v>117</v>
      </c>
      <c r="V179" t="s">
        <v>412</v>
      </c>
      <c r="W179" t="s">
        <v>355</v>
      </c>
      <c r="X179" t="s">
        <v>62</v>
      </c>
      <c r="Y179" t="s">
        <v>421</v>
      </c>
      <c r="Z179" t="s">
        <v>138</v>
      </c>
      <c r="AA179" t="s">
        <v>64</v>
      </c>
      <c r="AB179" t="s">
        <v>562</v>
      </c>
      <c r="AC179" t="s">
        <v>66</v>
      </c>
      <c r="AD179" t="s">
        <v>54</v>
      </c>
      <c r="AE179" t="s">
        <v>206</v>
      </c>
      <c r="AF179" t="s">
        <v>121</v>
      </c>
      <c r="AG179" t="s">
        <v>204</v>
      </c>
      <c r="AH179" t="s">
        <v>173</v>
      </c>
      <c r="AI179" t="s">
        <v>101</v>
      </c>
      <c r="AJ179" t="s">
        <v>1383</v>
      </c>
      <c r="AK179" t="s">
        <v>73</v>
      </c>
      <c r="AL179" t="s">
        <v>177</v>
      </c>
      <c r="AM179" t="s">
        <v>157</v>
      </c>
      <c r="AN179" t="s">
        <v>76</v>
      </c>
      <c r="AO179" t="s">
        <v>1384</v>
      </c>
      <c r="AP179" t="s">
        <v>179</v>
      </c>
      <c r="AQ179" t="s">
        <v>281</v>
      </c>
      <c r="AR179" t="s">
        <v>74</v>
      </c>
      <c r="AS179" t="s">
        <v>54</v>
      </c>
      <c r="AT179" t="s">
        <v>73</v>
      </c>
      <c r="AU179" t="s">
        <v>107</v>
      </c>
      <c r="AV179" t="s">
        <v>1385</v>
      </c>
    </row>
    <row r="180" spans="1:48" hidden="1" x14ac:dyDescent="0.3">
      <c r="A180" t="s">
        <v>1386</v>
      </c>
      <c r="B180" t="s">
        <v>1387</v>
      </c>
      <c r="C180" s="1" t="str">
        <f t="shared" si="23"/>
        <v>21:0973</v>
      </c>
      <c r="D180" s="1" t="str">
        <f t="shared" si="27"/>
        <v>21:0113</v>
      </c>
      <c r="E180" t="s">
        <v>1286</v>
      </c>
      <c r="F180" t="s">
        <v>1388</v>
      </c>
      <c r="H180">
        <v>63.013505500000001</v>
      </c>
      <c r="I180">
        <v>-94.741135</v>
      </c>
      <c r="J180" s="1" t="str">
        <f t="shared" si="28"/>
        <v>NGR lake sediment grab sample</v>
      </c>
      <c r="K180" s="1" t="str">
        <f t="shared" si="29"/>
        <v>&lt;177 micron (NGR)</v>
      </c>
      <c r="L180">
        <v>9</v>
      </c>
      <c r="M180" t="s">
        <v>345</v>
      </c>
      <c r="N180">
        <v>179</v>
      </c>
      <c r="O180" t="s">
        <v>136</v>
      </c>
      <c r="P180" t="s">
        <v>54</v>
      </c>
      <c r="Q180" t="s">
        <v>603</v>
      </c>
      <c r="R180" t="s">
        <v>187</v>
      </c>
      <c r="S180" t="s">
        <v>57</v>
      </c>
      <c r="T180" t="s">
        <v>593</v>
      </c>
      <c r="U180" t="s">
        <v>88</v>
      </c>
      <c r="V180" t="s">
        <v>175</v>
      </c>
      <c r="W180" t="s">
        <v>95</v>
      </c>
      <c r="X180" t="s">
        <v>62</v>
      </c>
      <c r="Y180" t="s">
        <v>346</v>
      </c>
      <c r="Z180" t="s">
        <v>96</v>
      </c>
      <c r="AA180" t="s">
        <v>64</v>
      </c>
      <c r="AB180" t="s">
        <v>562</v>
      </c>
      <c r="AC180" t="s">
        <v>66</v>
      </c>
      <c r="AD180" t="s">
        <v>170</v>
      </c>
      <c r="AE180" t="s">
        <v>74</v>
      </c>
      <c r="AF180" t="s">
        <v>69</v>
      </c>
      <c r="AG180" t="s">
        <v>698</v>
      </c>
      <c r="AH180" t="s">
        <v>173</v>
      </c>
      <c r="AI180" t="s">
        <v>123</v>
      </c>
      <c r="AJ180" t="s">
        <v>1389</v>
      </c>
      <c r="AK180" t="s">
        <v>73</v>
      </c>
      <c r="AL180" t="s">
        <v>177</v>
      </c>
      <c r="AM180" t="s">
        <v>177</v>
      </c>
      <c r="AN180" t="s">
        <v>76</v>
      </c>
      <c r="AO180" t="s">
        <v>1390</v>
      </c>
      <c r="AP180" t="s">
        <v>414</v>
      </c>
      <c r="AQ180" t="s">
        <v>104</v>
      </c>
      <c r="AR180" t="s">
        <v>67</v>
      </c>
      <c r="AS180" t="s">
        <v>54</v>
      </c>
      <c r="AT180" t="s">
        <v>91</v>
      </c>
      <c r="AU180" t="s">
        <v>107</v>
      </c>
      <c r="AV180" t="s">
        <v>576</v>
      </c>
    </row>
    <row r="181" spans="1:48" hidden="1" x14ac:dyDescent="0.3">
      <c r="A181" t="s">
        <v>1391</v>
      </c>
      <c r="B181" t="s">
        <v>1392</v>
      </c>
      <c r="C181" s="1" t="str">
        <f t="shared" si="23"/>
        <v>21:0973</v>
      </c>
      <c r="D181" s="1" t="str">
        <f t="shared" si="27"/>
        <v>21:0113</v>
      </c>
      <c r="E181" t="s">
        <v>1393</v>
      </c>
      <c r="F181" t="s">
        <v>1394</v>
      </c>
      <c r="H181">
        <v>63.018230500000001</v>
      </c>
      <c r="I181">
        <v>-94.676998999999995</v>
      </c>
      <c r="J181" s="1" t="str">
        <f t="shared" si="28"/>
        <v>NGR lake sediment grab sample</v>
      </c>
      <c r="K181" s="1" t="str">
        <f t="shared" si="29"/>
        <v>&lt;177 micron (NGR)</v>
      </c>
      <c r="L181">
        <v>9</v>
      </c>
      <c r="M181" t="s">
        <v>354</v>
      </c>
      <c r="N181">
        <v>180</v>
      </c>
      <c r="O181" t="s">
        <v>355</v>
      </c>
      <c r="P181" t="s">
        <v>54</v>
      </c>
      <c r="Q181" t="s">
        <v>1210</v>
      </c>
      <c r="R181" t="s">
        <v>347</v>
      </c>
      <c r="S181" t="s">
        <v>57</v>
      </c>
      <c r="T181" t="s">
        <v>437</v>
      </c>
      <c r="U181" t="s">
        <v>88</v>
      </c>
      <c r="V181" t="s">
        <v>223</v>
      </c>
      <c r="W181" t="s">
        <v>346</v>
      </c>
      <c r="X181" t="s">
        <v>74</v>
      </c>
      <c r="Y181" t="s">
        <v>302</v>
      </c>
      <c r="Z181" t="s">
        <v>127</v>
      </c>
      <c r="AA181" t="s">
        <v>64</v>
      </c>
      <c r="AB181" t="s">
        <v>152</v>
      </c>
      <c r="AC181" t="s">
        <v>66</v>
      </c>
      <c r="AD181" t="s">
        <v>67</v>
      </c>
      <c r="AE181" t="s">
        <v>74</v>
      </c>
      <c r="AF181" t="s">
        <v>347</v>
      </c>
      <c r="AG181" t="s">
        <v>365</v>
      </c>
      <c r="AH181" t="s">
        <v>173</v>
      </c>
      <c r="AI181" t="s">
        <v>318</v>
      </c>
      <c r="AJ181" t="s">
        <v>1395</v>
      </c>
      <c r="AK181" t="s">
        <v>73</v>
      </c>
      <c r="AL181" t="s">
        <v>177</v>
      </c>
      <c r="AM181" t="s">
        <v>125</v>
      </c>
      <c r="AN181" t="s">
        <v>76</v>
      </c>
      <c r="AO181" t="s">
        <v>1396</v>
      </c>
      <c r="AP181" t="s">
        <v>210</v>
      </c>
      <c r="AQ181" t="s">
        <v>340</v>
      </c>
      <c r="AR181" t="s">
        <v>67</v>
      </c>
      <c r="AS181" t="s">
        <v>54</v>
      </c>
      <c r="AT181" t="s">
        <v>73</v>
      </c>
      <c r="AU181" t="s">
        <v>107</v>
      </c>
      <c r="AV181" t="s">
        <v>1397</v>
      </c>
    </row>
    <row r="182" spans="1:48" hidden="1" x14ac:dyDescent="0.3">
      <c r="A182" t="s">
        <v>1398</v>
      </c>
      <c r="B182" t="s">
        <v>1399</v>
      </c>
      <c r="C182" s="1" t="str">
        <f t="shared" si="23"/>
        <v>21:0973</v>
      </c>
      <c r="D182" s="1" t="str">
        <f t="shared" si="27"/>
        <v>21:0113</v>
      </c>
      <c r="E182" t="s">
        <v>1400</v>
      </c>
      <c r="F182" t="s">
        <v>1401</v>
      </c>
      <c r="H182">
        <v>63.042154500000002</v>
      </c>
      <c r="I182">
        <v>-94.591498900000005</v>
      </c>
      <c r="J182" s="1" t="str">
        <f t="shared" si="28"/>
        <v>NGR lake sediment grab sample</v>
      </c>
      <c r="K182" s="1" t="str">
        <f t="shared" si="29"/>
        <v>&lt;177 micron (NGR)</v>
      </c>
      <c r="L182">
        <v>10</v>
      </c>
      <c r="M182" t="s">
        <v>52</v>
      </c>
      <c r="N182">
        <v>181</v>
      </c>
      <c r="O182" t="s">
        <v>72</v>
      </c>
      <c r="P182" t="s">
        <v>54</v>
      </c>
      <c r="Q182" t="s">
        <v>166</v>
      </c>
      <c r="R182" t="s">
        <v>478</v>
      </c>
      <c r="S182" t="s">
        <v>57</v>
      </c>
      <c r="T182" t="s">
        <v>277</v>
      </c>
      <c r="U182" t="s">
        <v>92</v>
      </c>
      <c r="V182" t="s">
        <v>172</v>
      </c>
      <c r="W182" t="s">
        <v>79</v>
      </c>
      <c r="X182" t="s">
        <v>74</v>
      </c>
      <c r="Y182" t="s">
        <v>137</v>
      </c>
      <c r="Z182" t="s">
        <v>96</v>
      </c>
      <c r="AA182" t="s">
        <v>64</v>
      </c>
      <c r="AB182" t="s">
        <v>250</v>
      </c>
      <c r="AC182" t="s">
        <v>66</v>
      </c>
      <c r="AD182" t="s">
        <v>62</v>
      </c>
      <c r="AE182" t="s">
        <v>206</v>
      </c>
      <c r="AF182" t="s">
        <v>99</v>
      </c>
      <c r="AG182" t="s">
        <v>235</v>
      </c>
      <c r="AH182" t="s">
        <v>173</v>
      </c>
      <c r="AI182" t="s">
        <v>123</v>
      </c>
      <c r="AJ182" t="s">
        <v>117</v>
      </c>
      <c r="AK182" t="s">
        <v>73</v>
      </c>
      <c r="AL182" t="s">
        <v>157</v>
      </c>
      <c r="AM182" t="s">
        <v>75</v>
      </c>
      <c r="AN182" t="s">
        <v>76</v>
      </c>
      <c r="AO182" t="s">
        <v>1402</v>
      </c>
      <c r="AP182" t="s">
        <v>596</v>
      </c>
      <c r="AQ182" t="s">
        <v>72</v>
      </c>
      <c r="AR182" t="s">
        <v>74</v>
      </c>
      <c r="AS182" t="s">
        <v>54</v>
      </c>
      <c r="AT182" t="s">
        <v>58</v>
      </c>
      <c r="AU182" t="s">
        <v>107</v>
      </c>
      <c r="AV182" t="s">
        <v>1403</v>
      </c>
    </row>
    <row r="183" spans="1:48" hidden="1" x14ac:dyDescent="0.3">
      <c r="A183" t="s">
        <v>1404</v>
      </c>
      <c r="B183" t="s">
        <v>1405</v>
      </c>
      <c r="C183" s="1" t="str">
        <f t="shared" si="23"/>
        <v>21:0973</v>
      </c>
      <c r="D183" s="1" t="str">
        <f t="shared" si="27"/>
        <v>21:0113</v>
      </c>
      <c r="E183" t="s">
        <v>1406</v>
      </c>
      <c r="F183" t="s">
        <v>1407</v>
      </c>
      <c r="H183">
        <v>63.009959000000002</v>
      </c>
      <c r="I183">
        <v>-94.596599699999999</v>
      </c>
      <c r="J183" s="1" t="str">
        <f t="shared" si="28"/>
        <v>NGR lake sediment grab sample</v>
      </c>
      <c r="K183" s="1" t="str">
        <f t="shared" si="29"/>
        <v>&lt;177 micron (NGR)</v>
      </c>
      <c r="L183">
        <v>10</v>
      </c>
      <c r="M183" t="s">
        <v>86</v>
      </c>
      <c r="N183">
        <v>182</v>
      </c>
      <c r="O183" t="s">
        <v>205</v>
      </c>
      <c r="P183" t="s">
        <v>54</v>
      </c>
      <c r="Q183" t="s">
        <v>624</v>
      </c>
      <c r="R183" t="s">
        <v>251</v>
      </c>
      <c r="S183" t="s">
        <v>57</v>
      </c>
      <c r="T183" t="s">
        <v>635</v>
      </c>
      <c r="U183" t="s">
        <v>168</v>
      </c>
      <c r="V183" t="s">
        <v>404</v>
      </c>
      <c r="W183" t="s">
        <v>346</v>
      </c>
      <c r="X183" t="s">
        <v>62</v>
      </c>
      <c r="Y183" t="s">
        <v>95</v>
      </c>
      <c r="Z183" t="s">
        <v>96</v>
      </c>
      <c r="AA183" t="s">
        <v>64</v>
      </c>
      <c r="AB183" t="s">
        <v>262</v>
      </c>
      <c r="AC183" t="s">
        <v>66</v>
      </c>
      <c r="AD183" t="s">
        <v>67</v>
      </c>
      <c r="AE183" t="s">
        <v>206</v>
      </c>
      <c r="AF183" t="s">
        <v>187</v>
      </c>
      <c r="AG183" t="s">
        <v>698</v>
      </c>
      <c r="AH183" t="s">
        <v>472</v>
      </c>
      <c r="AI183" t="s">
        <v>328</v>
      </c>
      <c r="AJ183" t="s">
        <v>594</v>
      </c>
      <c r="AK183" t="s">
        <v>73</v>
      </c>
      <c r="AL183" t="s">
        <v>75</v>
      </c>
      <c r="AM183" t="s">
        <v>157</v>
      </c>
      <c r="AN183" t="s">
        <v>76</v>
      </c>
      <c r="AO183" t="s">
        <v>1408</v>
      </c>
      <c r="AP183" t="s">
        <v>307</v>
      </c>
      <c r="AQ183" t="s">
        <v>168</v>
      </c>
      <c r="AR183" t="s">
        <v>67</v>
      </c>
      <c r="AS183" t="s">
        <v>54</v>
      </c>
      <c r="AT183" t="s">
        <v>73</v>
      </c>
      <c r="AU183" t="s">
        <v>107</v>
      </c>
      <c r="AV183" t="s">
        <v>1409</v>
      </c>
    </row>
    <row r="184" spans="1:48" hidden="1" x14ac:dyDescent="0.3">
      <c r="A184" t="s">
        <v>1410</v>
      </c>
      <c r="B184" t="s">
        <v>1411</v>
      </c>
      <c r="C184" s="1" t="str">
        <f t="shared" si="23"/>
        <v>21:0973</v>
      </c>
      <c r="D184" s="1" t="str">
        <f t="shared" si="27"/>
        <v>21:0113</v>
      </c>
      <c r="E184" t="s">
        <v>1412</v>
      </c>
      <c r="F184" t="s">
        <v>1413</v>
      </c>
      <c r="H184">
        <v>63.014968199999998</v>
      </c>
      <c r="I184">
        <v>-94.524168000000003</v>
      </c>
      <c r="J184" s="1" t="str">
        <f t="shared" si="28"/>
        <v>NGR lake sediment grab sample</v>
      </c>
      <c r="K184" s="1" t="str">
        <f t="shared" si="29"/>
        <v>&lt;177 micron (NGR)</v>
      </c>
      <c r="L184">
        <v>10</v>
      </c>
      <c r="M184" t="s">
        <v>113</v>
      </c>
      <c r="N184">
        <v>183</v>
      </c>
      <c r="O184" t="s">
        <v>205</v>
      </c>
      <c r="P184" t="s">
        <v>54</v>
      </c>
      <c r="Q184" t="s">
        <v>218</v>
      </c>
      <c r="R184" t="s">
        <v>134</v>
      </c>
      <c r="S184" t="s">
        <v>57</v>
      </c>
      <c r="T184" t="s">
        <v>315</v>
      </c>
      <c r="U184" t="s">
        <v>104</v>
      </c>
      <c r="V184" t="s">
        <v>561</v>
      </c>
      <c r="W184" t="s">
        <v>276</v>
      </c>
      <c r="X184" t="s">
        <v>62</v>
      </c>
      <c r="Y184" t="s">
        <v>220</v>
      </c>
      <c r="Z184" t="s">
        <v>138</v>
      </c>
      <c r="AA184" t="s">
        <v>64</v>
      </c>
      <c r="AB184" t="s">
        <v>404</v>
      </c>
      <c r="AC184" t="s">
        <v>66</v>
      </c>
      <c r="AD184" t="s">
        <v>67</v>
      </c>
      <c r="AE184" t="s">
        <v>421</v>
      </c>
      <c r="AF184" t="s">
        <v>189</v>
      </c>
      <c r="AG184" t="s">
        <v>404</v>
      </c>
      <c r="AH184" t="s">
        <v>173</v>
      </c>
      <c r="AI184" t="s">
        <v>373</v>
      </c>
      <c r="AJ184" t="s">
        <v>439</v>
      </c>
      <c r="AK184" t="s">
        <v>73</v>
      </c>
      <c r="AL184" t="s">
        <v>177</v>
      </c>
      <c r="AM184" t="s">
        <v>75</v>
      </c>
      <c r="AN184" t="s">
        <v>76</v>
      </c>
      <c r="AO184" t="s">
        <v>1402</v>
      </c>
      <c r="AP184" t="s">
        <v>596</v>
      </c>
      <c r="AQ184" t="s">
        <v>114</v>
      </c>
      <c r="AR184" t="s">
        <v>67</v>
      </c>
      <c r="AS184" t="s">
        <v>54</v>
      </c>
      <c r="AT184" t="s">
        <v>73</v>
      </c>
      <c r="AU184" t="s">
        <v>107</v>
      </c>
      <c r="AV184" t="s">
        <v>1414</v>
      </c>
    </row>
    <row r="185" spans="1:48" hidden="1" x14ac:dyDescent="0.3">
      <c r="A185" t="s">
        <v>1415</v>
      </c>
      <c r="B185" t="s">
        <v>1416</v>
      </c>
      <c r="C185" s="1" t="str">
        <f t="shared" si="23"/>
        <v>21:0973</v>
      </c>
      <c r="D185" s="1" t="str">
        <f t="shared" si="27"/>
        <v>21:0113</v>
      </c>
      <c r="E185" t="s">
        <v>1412</v>
      </c>
      <c r="F185" t="s">
        <v>1417</v>
      </c>
      <c r="H185">
        <v>63.014968199999998</v>
      </c>
      <c r="I185">
        <v>-94.524168000000003</v>
      </c>
      <c r="J185" s="1" t="str">
        <f t="shared" si="28"/>
        <v>NGR lake sediment grab sample</v>
      </c>
      <c r="K185" s="1" t="str">
        <f t="shared" si="29"/>
        <v>&lt;177 micron (NGR)</v>
      </c>
      <c r="L185">
        <v>10</v>
      </c>
      <c r="M185" t="s">
        <v>132</v>
      </c>
      <c r="N185">
        <v>184</v>
      </c>
      <c r="O185" t="s">
        <v>79</v>
      </c>
      <c r="P185" t="s">
        <v>54</v>
      </c>
      <c r="Q185" t="s">
        <v>115</v>
      </c>
      <c r="R185" t="s">
        <v>134</v>
      </c>
      <c r="S185" t="s">
        <v>57</v>
      </c>
      <c r="T185" t="s">
        <v>277</v>
      </c>
      <c r="U185" t="s">
        <v>290</v>
      </c>
      <c r="V185" t="s">
        <v>219</v>
      </c>
      <c r="W185" t="s">
        <v>346</v>
      </c>
      <c r="X185" t="s">
        <v>62</v>
      </c>
      <c r="Y185" t="s">
        <v>211</v>
      </c>
      <c r="Z185" t="s">
        <v>138</v>
      </c>
      <c r="AA185" t="s">
        <v>64</v>
      </c>
      <c r="AB185" t="s">
        <v>427</v>
      </c>
      <c r="AC185" t="s">
        <v>66</v>
      </c>
      <c r="AD185" t="s">
        <v>170</v>
      </c>
      <c r="AE185" t="s">
        <v>302</v>
      </c>
      <c r="AF185" t="s">
        <v>890</v>
      </c>
      <c r="AG185" t="s">
        <v>380</v>
      </c>
      <c r="AH185" t="s">
        <v>173</v>
      </c>
      <c r="AI185" t="s">
        <v>102</v>
      </c>
      <c r="AJ185" t="s">
        <v>348</v>
      </c>
      <c r="AK185" t="s">
        <v>73</v>
      </c>
      <c r="AL185" t="s">
        <v>103</v>
      </c>
      <c r="AM185" t="s">
        <v>75</v>
      </c>
      <c r="AN185" t="s">
        <v>76</v>
      </c>
      <c r="AO185" t="s">
        <v>116</v>
      </c>
      <c r="AP185" t="s">
        <v>596</v>
      </c>
      <c r="AQ185" t="s">
        <v>59</v>
      </c>
      <c r="AR185" t="s">
        <v>67</v>
      </c>
      <c r="AS185" t="s">
        <v>54</v>
      </c>
      <c r="AT185" t="s">
        <v>73</v>
      </c>
      <c r="AU185" t="s">
        <v>107</v>
      </c>
      <c r="AV185" t="s">
        <v>1418</v>
      </c>
    </row>
    <row r="186" spans="1:48" hidden="1" x14ac:dyDescent="0.3">
      <c r="A186" t="s">
        <v>1419</v>
      </c>
      <c r="B186" t="s">
        <v>1420</v>
      </c>
      <c r="C186" s="1" t="str">
        <f t="shared" si="23"/>
        <v>21:0973</v>
      </c>
      <c r="D186" s="1" t="str">
        <f t="shared" si="27"/>
        <v>21:0113</v>
      </c>
      <c r="E186" t="s">
        <v>1421</v>
      </c>
      <c r="F186" t="s">
        <v>1422</v>
      </c>
      <c r="H186">
        <v>63.016123899999997</v>
      </c>
      <c r="I186">
        <v>-94.443025500000005</v>
      </c>
      <c r="J186" s="1" t="str">
        <f t="shared" si="28"/>
        <v>NGR lake sediment grab sample</v>
      </c>
      <c r="K186" s="1" t="str">
        <f t="shared" si="29"/>
        <v>&lt;177 micron (NGR)</v>
      </c>
      <c r="L186">
        <v>10</v>
      </c>
      <c r="M186" t="s">
        <v>149</v>
      </c>
      <c r="N186">
        <v>185</v>
      </c>
      <c r="O186" t="s">
        <v>63</v>
      </c>
      <c r="P186" t="s">
        <v>54</v>
      </c>
      <c r="Q186" t="s">
        <v>521</v>
      </c>
      <c r="R186" t="s">
        <v>691</v>
      </c>
      <c r="S186" t="s">
        <v>57</v>
      </c>
      <c r="T186" t="s">
        <v>437</v>
      </c>
      <c r="U186" t="s">
        <v>92</v>
      </c>
      <c r="V186" t="s">
        <v>142</v>
      </c>
      <c r="W186" t="s">
        <v>171</v>
      </c>
      <c r="X186" t="s">
        <v>62</v>
      </c>
      <c r="Y186" t="s">
        <v>276</v>
      </c>
      <c r="Z186" t="s">
        <v>127</v>
      </c>
      <c r="AA186" t="s">
        <v>64</v>
      </c>
      <c r="AB186" t="s">
        <v>58</v>
      </c>
      <c r="AC186" t="s">
        <v>66</v>
      </c>
      <c r="AD186" t="s">
        <v>67</v>
      </c>
      <c r="AE186" t="s">
        <v>68</v>
      </c>
      <c r="AF186" t="s">
        <v>691</v>
      </c>
      <c r="AG186" t="s">
        <v>522</v>
      </c>
      <c r="AH186" t="s">
        <v>472</v>
      </c>
      <c r="AI186" t="s">
        <v>348</v>
      </c>
      <c r="AJ186" t="s">
        <v>1423</v>
      </c>
      <c r="AK186" t="s">
        <v>73</v>
      </c>
      <c r="AL186" t="s">
        <v>103</v>
      </c>
      <c r="AM186" t="s">
        <v>125</v>
      </c>
      <c r="AN186" t="s">
        <v>76</v>
      </c>
      <c r="AO186" t="s">
        <v>761</v>
      </c>
      <c r="AP186" t="s">
        <v>210</v>
      </c>
      <c r="AQ186" t="s">
        <v>402</v>
      </c>
      <c r="AR186" t="s">
        <v>67</v>
      </c>
      <c r="AS186" t="s">
        <v>54</v>
      </c>
      <c r="AT186" t="s">
        <v>152</v>
      </c>
      <c r="AU186" t="s">
        <v>107</v>
      </c>
      <c r="AV186" t="s">
        <v>1424</v>
      </c>
    </row>
    <row r="187" spans="1:48" hidden="1" x14ac:dyDescent="0.3">
      <c r="A187" t="s">
        <v>1425</v>
      </c>
      <c r="B187" t="s">
        <v>1426</v>
      </c>
      <c r="C187" s="1" t="str">
        <f t="shared" si="23"/>
        <v>21:0973</v>
      </c>
      <c r="D187" s="1" t="str">
        <f t="shared" si="27"/>
        <v>21:0113</v>
      </c>
      <c r="E187" t="s">
        <v>1427</v>
      </c>
      <c r="F187" t="s">
        <v>1428</v>
      </c>
      <c r="H187">
        <v>63.022638200000003</v>
      </c>
      <c r="I187">
        <v>-94.377521900000005</v>
      </c>
      <c r="J187" s="1" t="str">
        <f t="shared" si="28"/>
        <v>NGR lake sediment grab sample</v>
      </c>
      <c r="K187" s="1" t="str">
        <f t="shared" si="29"/>
        <v>&lt;177 micron (NGR)</v>
      </c>
      <c r="L187">
        <v>10</v>
      </c>
      <c r="M187" t="s">
        <v>165</v>
      </c>
      <c r="N187">
        <v>186</v>
      </c>
      <c r="O187" t="s">
        <v>127</v>
      </c>
      <c r="P187" t="s">
        <v>54</v>
      </c>
      <c r="Q187" t="s">
        <v>470</v>
      </c>
      <c r="R187" t="s">
        <v>139</v>
      </c>
      <c r="S187" t="s">
        <v>57</v>
      </c>
      <c r="T187" t="s">
        <v>447</v>
      </c>
      <c r="U187" t="s">
        <v>92</v>
      </c>
      <c r="V187" t="s">
        <v>449</v>
      </c>
      <c r="W187" t="s">
        <v>170</v>
      </c>
      <c r="X187" t="s">
        <v>74</v>
      </c>
      <c r="Y187" t="s">
        <v>137</v>
      </c>
      <c r="Z187" t="s">
        <v>138</v>
      </c>
      <c r="AA187" t="s">
        <v>64</v>
      </c>
      <c r="AB187" t="s">
        <v>91</v>
      </c>
      <c r="AC187" t="s">
        <v>173</v>
      </c>
      <c r="AD187" t="s">
        <v>127</v>
      </c>
      <c r="AE187" t="s">
        <v>526</v>
      </c>
      <c r="AF187" t="s">
        <v>575</v>
      </c>
      <c r="AG187" t="s">
        <v>175</v>
      </c>
      <c r="AH187" t="s">
        <v>173</v>
      </c>
      <c r="AI187" t="s">
        <v>88</v>
      </c>
      <c r="AJ187" t="s">
        <v>1429</v>
      </c>
      <c r="AK187" t="s">
        <v>73</v>
      </c>
      <c r="AL187" t="s">
        <v>157</v>
      </c>
      <c r="AM187" t="s">
        <v>75</v>
      </c>
      <c r="AN187" t="s">
        <v>76</v>
      </c>
      <c r="AO187" t="s">
        <v>1430</v>
      </c>
      <c r="AP187" t="s">
        <v>596</v>
      </c>
      <c r="AQ187" t="s">
        <v>104</v>
      </c>
      <c r="AR187" t="s">
        <v>67</v>
      </c>
      <c r="AS187" t="s">
        <v>54</v>
      </c>
      <c r="AT187" t="s">
        <v>73</v>
      </c>
      <c r="AU187" t="s">
        <v>107</v>
      </c>
      <c r="AV187" t="s">
        <v>1431</v>
      </c>
    </row>
    <row r="188" spans="1:48" hidden="1" x14ac:dyDescent="0.3">
      <c r="A188" t="s">
        <v>1432</v>
      </c>
      <c r="B188" t="s">
        <v>1433</v>
      </c>
      <c r="C188" s="1" t="str">
        <f t="shared" si="23"/>
        <v>21:0973</v>
      </c>
      <c r="D188" s="1" t="str">
        <f>HYPERLINK("https://geochem.nrcan.gc.ca/cdogs/content/svy/svy_e.htm", "")</f>
        <v/>
      </c>
      <c r="G188" s="1" t="str">
        <f>HYPERLINK("https://geochem.nrcan.gc.ca/cdogs/content/cr_/cr_00160_e.htm", "160")</f>
        <v>160</v>
      </c>
      <c r="J188" t="s">
        <v>230</v>
      </c>
      <c r="K188" t="s">
        <v>231</v>
      </c>
      <c r="L188">
        <v>10</v>
      </c>
      <c r="M188" t="s">
        <v>232</v>
      </c>
      <c r="N188">
        <v>187</v>
      </c>
      <c r="O188" t="s">
        <v>1073</v>
      </c>
      <c r="P188" t="s">
        <v>170</v>
      </c>
      <c r="Q188" t="s">
        <v>105</v>
      </c>
      <c r="R188" t="s">
        <v>103</v>
      </c>
      <c r="S188" t="s">
        <v>57</v>
      </c>
      <c r="T188" t="s">
        <v>698</v>
      </c>
      <c r="U188" t="s">
        <v>88</v>
      </c>
      <c r="V188" t="s">
        <v>291</v>
      </c>
      <c r="W188" t="s">
        <v>355</v>
      </c>
      <c r="X188" t="s">
        <v>74</v>
      </c>
      <c r="Y188" t="s">
        <v>220</v>
      </c>
      <c r="Z188" t="s">
        <v>117</v>
      </c>
      <c r="AA188" t="s">
        <v>64</v>
      </c>
      <c r="AB188" t="s">
        <v>691</v>
      </c>
      <c r="AC188" t="s">
        <v>155</v>
      </c>
      <c r="AD188" t="s">
        <v>67</v>
      </c>
      <c r="AE188" t="s">
        <v>448</v>
      </c>
      <c r="AF188" t="s">
        <v>357</v>
      </c>
      <c r="AG188" t="s">
        <v>853</v>
      </c>
      <c r="AH188" t="s">
        <v>74</v>
      </c>
      <c r="AI188" t="s">
        <v>178</v>
      </c>
      <c r="AJ188" t="s">
        <v>53</v>
      </c>
      <c r="AK188" t="s">
        <v>73</v>
      </c>
      <c r="AL188" t="s">
        <v>206</v>
      </c>
      <c r="AM188" t="s">
        <v>157</v>
      </c>
      <c r="AN188" t="s">
        <v>76</v>
      </c>
      <c r="AO188" t="s">
        <v>168</v>
      </c>
      <c r="AP188" t="s">
        <v>1434</v>
      </c>
      <c r="AQ188" t="s">
        <v>143</v>
      </c>
      <c r="AR188" t="s">
        <v>62</v>
      </c>
      <c r="AS188" t="s">
        <v>54</v>
      </c>
      <c r="AT188" t="s">
        <v>73</v>
      </c>
      <c r="AU188" t="s">
        <v>275</v>
      </c>
      <c r="AV188" t="s">
        <v>1435</v>
      </c>
    </row>
    <row r="189" spans="1:48" hidden="1" x14ac:dyDescent="0.3">
      <c r="A189" t="s">
        <v>1436</v>
      </c>
      <c r="B189" t="s">
        <v>1437</v>
      </c>
      <c r="C189" s="1" t="str">
        <f t="shared" si="23"/>
        <v>21:0973</v>
      </c>
      <c r="D189" s="1" t="str">
        <f t="shared" ref="D189:D203" si="30">HYPERLINK("https://geochem.nrcan.gc.ca/cdogs/content/svy/svy210113_e.htm", "21:0113")</f>
        <v>21:0113</v>
      </c>
      <c r="E189" t="s">
        <v>1438</v>
      </c>
      <c r="F189" t="s">
        <v>1439</v>
      </c>
      <c r="H189">
        <v>63.0232423</v>
      </c>
      <c r="I189">
        <v>-94.242382800000001</v>
      </c>
      <c r="J189" s="1" t="str">
        <f t="shared" ref="J189:J203" si="31">HYPERLINK("https://geochem.nrcan.gc.ca/cdogs/content/kwd/kwd020027_e.htm", "NGR lake sediment grab sample")</f>
        <v>NGR lake sediment grab sample</v>
      </c>
      <c r="K189" s="1" t="str">
        <f t="shared" ref="K189:K203" si="32">HYPERLINK("https://geochem.nrcan.gc.ca/cdogs/content/kwd/kwd080006_e.htm", "&lt;177 micron (NGR)")</f>
        <v>&lt;177 micron (NGR)</v>
      </c>
      <c r="L189">
        <v>10</v>
      </c>
      <c r="M189" t="s">
        <v>185</v>
      </c>
      <c r="N189">
        <v>188</v>
      </c>
      <c r="O189" t="s">
        <v>308</v>
      </c>
      <c r="P189" t="s">
        <v>54</v>
      </c>
      <c r="Q189" t="s">
        <v>470</v>
      </c>
      <c r="R189" t="s">
        <v>90</v>
      </c>
      <c r="S189" t="s">
        <v>57</v>
      </c>
      <c r="T189" t="s">
        <v>562</v>
      </c>
      <c r="U189" t="s">
        <v>104</v>
      </c>
      <c r="V189" t="s">
        <v>169</v>
      </c>
      <c r="W189" t="s">
        <v>170</v>
      </c>
      <c r="X189" t="s">
        <v>62</v>
      </c>
      <c r="Y189" t="s">
        <v>355</v>
      </c>
      <c r="Z189" t="s">
        <v>96</v>
      </c>
      <c r="AA189" t="s">
        <v>64</v>
      </c>
      <c r="AB189" t="s">
        <v>58</v>
      </c>
      <c r="AC189" t="s">
        <v>66</v>
      </c>
      <c r="AD189" t="s">
        <v>67</v>
      </c>
      <c r="AE189" t="s">
        <v>396</v>
      </c>
      <c r="AF189" t="s">
        <v>69</v>
      </c>
      <c r="AG189" t="s">
        <v>175</v>
      </c>
      <c r="AH189" t="s">
        <v>173</v>
      </c>
      <c r="AI189" t="s">
        <v>168</v>
      </c>
      <c r="AJ189" t="s">
        <v>1440</v>
      </c>
      <c r="AK189" t="s">
        <v>73</v>
      </c>
      <c r="AL189" t="s">
        <v>224</v>
      </c>
      <c r="AM189" t="s">
        <v>177</v>
      </c>
      <c r="AN189" t="s">
        <v>76</v>
      </c>
      <c r="AO189" t="s">
        <v>134</v>
      </c>
      <c r="AP189" t="s">
        <v>179</v>
      </c>
      <c r="AQ189" t="s">
        <v>117</v>
      </c>
      <c r="AR189" t="s">
        <v>67</v>
      </c>
      <c r="AS189" t="s">
        <v>54</v>
      </c>
      <c r="AT189" t="s">
        <v>73</v>
      </c>
      <c r="AU189" t="s">
        <v>107</v>
      </c>
      <c r="AV189" t="s">
        <v>1441</v>
      </c>
    </row>
    <row r="190" spans="1:48" hidden="1" x14ac:dyDescent="0.3">
      <c r="A190" t="s">
        <v>1442</v>
      </c>
      <c r="B190" t="s">
        <v>1443</v>
      </c>
      <c r="C190" s="1" t="str">
        <f t="shared" si="23"/>
        <v>21:0973</v>
      </c>
      <c r="D190" s="1" t="str">
        <f t="shared" si="30"/>
        <v>21:0113</v>
      </c>
      <c r="E190" t="s">
        <v>1444</v>
      </c>
      <c r="F190" t="s">
        <v>1445</v>
      </c>
      <c r="H190">
        <v>63.015242999999998</v>
      </c>
      <c r="I190">
        <v>-94.1633171</v>
      </c>
      <c r="J190" s="1" t="str">
        <f t="shared" si="31"/>
        <v>NGR lake sediment grab sample</v>
      </c>
      <c r="K190" s="1" t="str">
        <f t="shared" si="32"/>
        <v>&lt;177 micron (NGR)</v>
      </c>
      <c r="L190">
        <v>10</v>
      </c>
      <c r="M190" t="s">
        <v>200</v>
      </c>
      <c r="N190">
        <v>189</v>
      </c>
      <c r="O190" t="s">
        <v>127</v>
      </c>
      <c r="P190" t="s">
        <v>54</v>
      </c>
      <c r="Q190" t="s">
        <v>642</v>
      </c>
      <c r="R190" t="s">
        <v>550</v>
      </c>
      <c r="S190" t="s">
        <v>57</v>
      </c>
      <c r="T190" t="s">
        <v>58</v>
      </c>
      <c r="U190" t="s">
        <v>92</v>
      </c>
      <c r="V190" t="s">
        <v>411</v>
      </c>
      <c r="W190" t="s">
        <v>63</v>
      </c>
      <c r="X190" t="s">
        <v>74</v>
      </c>
      <c r="Y190" t="s">
        <v>205</v>
      </c>
      <c r="Z190" t="s">
        <v>59</v>
      </c>
      <c r="AA190" t="s">
        <v>64</v>
      </c>
      <c r="AB190" t="s">
        <v>172</v>
      </c>
      <c r="AC190" t="s">
        <v>66</v>
      </c>
      <c r="AD190" t="s">
        <v>67</v>
      </c>
      <c r="AE190" t="s">
        <v>396</v>
      </c>
      <c r="AF190" t="s">
        <v>616</v>
      </c>
      <c r="AG190" t="s">
        <v>380</v>
      </c>
      <c r="AH190" t="s">
        <v>173</v>
      </c>
      <c r="AI190" t="s">
        <v>123</v>
      </c>
      <c r="AJ190" t="s">
        <v>138</v>
      </c>
      <c r="AK190" t="s">
        <v>73</v>
      </c>
      <c r="AL190" t="s">
        <v>125</v>
      </c>
      <c r="AM190" t="s">
        <v>103</v>
      </c>
      <c r="AN190" t="s">
        <v>76</v>
      </c>
      <c r="AO190" t="s">
        <v>104</v>
      </c>
      <c r="AP190" t="s">
        <v>283</v>
      </c>
      <c r="AQ190" t="s">
        <v>114</v>
      </c>
      <c r="AR190" t="s">
        <v>67</v>
      </c>
      <c r="AS190" t="s">
        <v>54</v>
      </c>
      <c r="AT190" t="s">
        <v>73</v>
      </c>
      <c r="AU190" t="s">
        <v>107</v>
      </c>
      <c r="AV190" t="s">
        <v>1446</v>
      </c>
    </row>
    <row r="191" spans="1:48" hidden="1" x14ac:dyDescent="0.3">
      <c r="A191" t="s">
        <v>1447</v>
      </c>
      <c r="B191" t="s">
        <v>1448</v>
      </c>
      <c r="C191" s="1" t="str">
        <f t="shared" si="23"/>
        <v>21:0973</v>
      </c>
      <c r="D191" s="1" t="str">
        <f t="shared" si="30"/>
        <v>21:0113</v>
      </c>
      <c r="E191" t="s">
        <v>1449</v>
      </c>
      <c r="F191" t="s">
        <v>1450</v>
      </c>
      <c r="H191">
        <v>63.020176900000003</v>
      </c>
      <c r="I191">
        <v>-94.095070300000003</v>
      </c>
      <c r="J191" s="1" t="str">
        <f t="shared" si="31"/>
        <v>NGR lake sediment grab sample</v>
      </c>
      <c r="K191" s="1" t="str">
        <f t="shared" si="32"/>
        <v>&lt;177 micron (NGR)</v>
      </c>
      <c r="L191">
        <v>10</v>
      </c>
      <c r="M191" t="s">
        <v>217</v>
      </c>
      <c r="N191">
        <v>190</v>
      </c>
      <c r="O191" t="s">
        <v>171</v>
      </c>
      <c r="P191" t="s">
        <v>54</v>
      </c>
      <c r="Q191" t="s">
        <v>1134</v>
      </c>
      <c r="R191" t="s">
        <v>357</v>
      </c>
      <c r="S191" t="s">
        <v>57</v>
      </c>
      <c r="T191" t="s">
        <v>91</v>
      </c>
      <c r="U191" t="s">
        <v>203</v>
      </c>
      <c r="V191" t="s">
        <v>326</v>
      </c>
      <c r="W191" t="s">
        <v>276</v>
      </c>
      <c r="X191" t="s">
        <v>62</v>
      </c>
      <c r="Y191" t="s">
        <v>118</v>
      </c>
      <c r="Z191" t="s">
        <v>138</v>
      </c>
      <c r="AA191" t="s">
        <v>64</v>
      </c>
      <c r="AB191" t="s">
        <v>169</v>
      </c>
      <c r="AC191" t="s">
        <v>66</v>
      </c>
      <c r="AD191" t="s">
        <v>67</v>
      </c>
      <c r="AE191" t="s">
        <v>396</v>
      </c>
      <c r="AF191" t="s">
        <v>357</v>
      </c>
      <c r="AG191" t="s">
        <v>291</v>
      </c>
      <c r="AH191" t="s">
        <v>472</v>
      </c>
      <c r="AI191" t="s">
        <v>348</v>
      </c>
      <c r="AJ191" t="s">
        <v>429</v>
      </c>
      <c r="AK191" t="s">
        <v>73</v>
      </c>
      <c r="AL191" t="s">
        <v>157</v>
      </c>
      <c r="AM191" t="s">
        <v>224</v>
      </c>
      <c r="AN191" t="s">
        <v>76</v>
      </c>
      <c r="AO191" t="s">
        <v>290</v>
      </c>
      <c r="AP191" t="s">
        <v>158</v>
      </c>
      <c r="AQ191" t="s">
        <v>388</v>
      </c>
      <c r="AR191" t="s">
        <v>67</v>
      </c>
      <c r="AS191" t="s">
        <v>54</v>
      </c>
      <c r="AT191" t="s">
        <v>73</v>
      </c>
      <c r="AU191" t="s">
        <v>107</v>
      </c>
      <c r="AV191" t="s">
        <v>1451</v>
      </c>
    </row>
    <row r="192" spans="1:48" hidden="1" x14ac:dyDescent="0.3">
      <c r="A192" t="s">
        <v>1452</v>
      </c>
      <c r="B192" t="s">
        <v>1453</v>
      </c>
      <c r="C192" s="1" t="str">
        <f t="shared" si="23"/>
        <v>21:0973</v>
      </c>
      <c r="D192" s="1" t="str">
        <f t="shared" si="30"/>
        <v>21:0113</v>
      </c>
      <c r="E192" t="s">
        <v>1454</v>
      </c>
      <c r="F192" t="s">
        <v>1455</v>
      </c>
      <c r="H192">
        <v>63.010076300000001</v>
      </c>
      <c r="I192">
        <v>-94.025937299999995</v>
      </c>
      <c r="J192" s="1" t="str">
        <f t="shared" si="31"/>
        <v>NGR lake sediment grab sample</v>
      </c>
      <c r="K192" s="1" t="str">
        <f t="shared" si="32"/>
        <v>&lt;177 micron (NGR)</v>
      </c>
      <c r="L192">
        <v>10</v>
      </c>
      <c r="M192" t="s">
        <v>246</v>
      </c>
      <c r="N192">
        <v>191</v>
      </c>
      <c r="O192" t="s">
        <v>94</v>
      </c>
      <c r="P192" t="s">
        <v>54</v>
      </c>
      <c r="Q192" t="s">
        <v>603</v>
      </c>
      <c r="R192" t="s">
        <v>616</v>
      </c>
      <c r="S192" t="s">
        <v>57</v>
      </c>
      <c r="T192" t="s">
        <v>364</v>
      </c>
      <c r="U192" t="s">
        <v>92</v>
      </c>
      <c r="V192" t="s">
        <v>428</v>
      </c>
      <c r="W192" t="s">
        <v>211</v>
      </c>
      <c r="X192" t="s">
        <v>62</v>
      </c>
      <c r="Y192" t="s">
        <v>211</v>
      </c>
      <c r="Z192" t="s">
        <v>96</v>
      </c>
      <c r="AA192" t="s">
        <v>64</v>
      </c>
      <c r="AB192" t="s">
        <v>152</v>
      </c>
      <c r="AC192" t="s">
        <v>173</v>
      </c>
      <c r="AD192" t="s">
        <v>67</v>
      </c>
      <c r="AE192" t="s">
        <v>68</v>
      </c>
      <c r="AF192" t="s">
        <v>121</v>
      </c>
      <c r="AG192" t="s">
        <v>97</v>
      </c>
      <c r="AH192" t="s">
        <v>173</v>
      </c>
      <c r="AI192" t="s">
        <v>318</v>
      </c>
      <c r="AJ192" t="s">
        <v>203</v>
      </c>
      <c r="AK192" t="s">
        <v>73</v>
      </c>
      <c r="AL192" t="s">
        <v>177</v>
      </c>
      <c r="AM192" t="s">
        <v>177</v>
      </c>
      <c r="AN192" t="s">
        <v>76</v>
      </c>
      <c r="AO192" t="s">
        <v>533</v>
      </c>
      <c r="AP192" t="s">
        <v>126</v>
      </c>
      <c r="AQ192" t="s">
        <v>59</v>
      </c>
      <c r="AR192" t="s">
        <v>67</v>
      </c>
      <c r="AS192" t="s">
        <v>54</v>
      </c>
      <c r="AT192" t="s">
        <v>277</v>
      </c>
      <c r="AU192" t="s">
        <v>107</v>
      </c>
      <c r="AV192" t="s">
        <v>1456</v>
      </c>
    </row>
    <row r="193" spans="1:48" hidden="1" x14ac:dyDescent="0.3">
      <c r="A193" t="s">
        <v>1457</v>
      </c>
      <c r="B193" t="s">
        <v>1458</v>
      </c>
      <c r="C193" s="1" t="str">
        <f t="shared" si="23"/>
        <v>21:0973</v>
      </c>
      <c r="D193" s="1" t="str">
        <f t="shared" si="30"/>
        <v>21:0113</v>
      </c>
      <c r="E193" t="s">
        <v>1459</v>
      </c>
      <c r="F193" t="s">
        <v>1460</v>
      </c>
      <c r="H193">
        <v>63.042878700000003</v>
      </c>
      <c r="I193">
        <v>-94.043818599999994</v>
      </c>
      <c r="J193" s="1" t="str">
        <f t="shared" si="31"/>
        <v>NGR lake sediment grab sample</v>
      </c>
      <c r="K193" s="1" t="str">
        <f t="shared" si="32"/>
        <v>&lt;177 micron (NGR)</v>
      </c>
      <c r="L193">
        <v>10</v>
      </c>
      <c r="M193" t="s">
        <v>260</v>
      </c>
      <c r="N193">
        <v>192</v>
      </c>
      <c r="O193" t="s">
        <v>124</v>
      </c>
      <c r="P193" t="s">
        <v>54</v>
      </c>
      <c r="Q193" t="s">
        <v>470</v>
      </c>
      <c r="R193" t="s">
        <v>282</v>
      </c>
      <c r="S193" t="s">
        <v>57</v>
      </c>
      <c r="T193" t="s">
        <v>97</v>
      </c>
      <c r="U193" t="s">
        <v>59</v>
      </c>
      <c r="V193" t="s">
        <v>691</v>
      </c>
      <c r="W193" t="s">
        <v>171</v>
      </c>
      <c r="X193" t="s">
        <v>74</v>
      </c>
      <c r="Y193" t="s">
        <v>302</v>
      </c>
      <c r="Z193" t="s">
        <v>59</v>
      </c>
      <c r="AA193" t="s">
        <v>64</v>
      </c>
      <c r="AB193" t="s">
        <v>550</v>
      </c>
      <c r="AC193" t="s">
        <v>66</v>
      </c>
      <c r="AD193" t="s">
        <v>67</v>
      </c>
      <c r="AE193" t="s">
        <v>421</v>
      </c>
      <c r="AF193" t="s">
        <v>76</v>
      </c>
      <c r="AG193" t="s">
        <v>169</v>
      </c>
      <c r="AH193" t="s">
        <v>173</v>
      </c>
      <c r="AI193" t="s">
        <v>338</v>
      </c>
      <c r="AJ193" t="s">
        <v>240</v>
      </c>
      <c r="AK193" t="s">
        <v>73</v>
      </c>
      <c r="AL193" t="s">
        <v>125</v>
      </c>
      <c r="AM193" t="s">
        <v>103</v>
      </c>
      <c r="AN193" t="s">
        <v>76</v>
      </c>
      <c r="AO193" t="s">
        <v>203</v>
      </c>
      <c r="AP193" t="s">
        <v>126</v>
      </c>
      <c r="AQ193" t="s">
        <v>205</v>
      </c>
      <c r="AR193" t="s">
        <v>67</v>
      </c>
      <c r="AS193" t="s">
        <v>54</v>
      </c>
      <c r="AT193" t="s">
        <v>73</v>
      </c>
      <c r="AU193" t="s">
        <v>107</v>
      </c>
      <c r="AV193" t="s">
        <v>1461</v>
      </c>
    </row>
    <row r="194" spans="1:48" hidden="1" x14ac:dyDescent="0.3">
      <c r="A194" t="s">
        <v>1462</v>
      </c>
      <c r="B194" t="s">
        <v>1463</v>
      </c>
      <c r="C194" s="1" t="str">
        <f t="shared" ref="C194:C257" si="33">HYPERLINK("https://geochem.nrcan.gc.ca/cdogs/content/bdl/bdl210973_e.htm", "21:0973")</f>
        <v>21:0973</v>
      </c>
      <c r="D194" s="1" t="str">
        <f t="shared" si="30"/>
        <v>21:0113</v>
      </c>
      <c r="E194" t="s">
        <v>1464</v>
      </c>
      <c r="F194" t="s">
        <v>1465</v>
      </c>
      <c r="H194">
        <v>63.0458578</v>
      </c>
      <c r="I194">
        <v>-94.083397300000001</v>
      </c>
      <c r="J194" s="1" t="str">
        <f t="shared" si="31"/>
        <v>NGR lake sediment grab sample</v>
      </c>
      <c r="K194" s="1" t="str">
        <f t="shared" si="32"/>
        <v>&lt;177 micron (NGR)</v>
      </c>
      <c r="L194">
        <v>10</v>
      </c>
      <c r="M194" t="s">
        <v>273</v>
      </c>
      <c r="N194">
        <v>193</v>
      </c>
      <c r="O194" t="s">
        <v>143</v>
      </c>
      <c r="P194" t="s">
        <v>54</v>
      </c>
      <c r="Q194" t="s">
        <v>1216</v>
      </c>
      <c r="R194" t="s">
        <v>691</v>
      </c>
      <c r="S194" t="s">
        <v>57</v>
      </c>
      <c r="T194" t="s">
        <v>462</v>
      </c>
      <c r="U194" t="s">
        <v>281</v>
      </c>
      <c r="V194" t="s">
        <v>698</v>
      </c>
      <c r="W194" t="s">
        <v>205</v>
      </c>
      <c r="X194" t="s">
        <v>170</v>
      </c>
      <c r="Y194" t="s">
        <v>205</v>
      </c>
      <c r="Z194" t="s">
        <v>96</v>
      </c>
      <c r="AA194" t="s">
        <v>64</v>
      </c>
      <c r="AB194" t="s">
        <v>248</v>
      </c>
      <c r="AC194" t="s">
        <v>173</v>
      </c>
      <c r="AD194" t="s">
        <v>67</v>
      </c>
      <c r="AE194" t="s">
        <v>238</v>
      </c>
      <c r="AF194" t="s">
        <v>121</v>
      </c>
      <c r="AG194" t="s">
        <v>380</v>
      </c>
      <c r="AH194" t="s">
        <v>173</v>
      </c>
      <c r="AI194" t="s">
        <v>429</v>
      </c>
      <c r="AJ194" t="s">
        <v>1174</v>
      </c>
      <c r="AK194" t="s">
        <v>73</v>
      </c>
      <c r="AL194" t="s">
        <v>177</v>
      </c>
      <c r="AM194" t="s">
        <v>157</v>
      </c>
      <c r="AN194" t="s">
        <v>76</v>
      </c>
      <c r="AO194" t="s">
        <v>1466</v>
      </c>
      <c r="AP194" t="s">
        <v>126</v>
      </c>
      <c r="AQ194" t="s">
        <v>203</v>
      </c>
      <c r="AR194" t="s">
        <v>67</v>
      </c>
      <c r="AS194" t="s">
        <v>54</v>
      </c>
      <c r="AT194" t="s">
        <v>152</v>
      </c>
      <c r="AU194" t="s">
        <v>107</v>
      </c>
      <c r="AV194" t="s">
        <v>1467</v>
      </c>
    </row>
    <row r="195" spans="1:48" hidden="1" x14ac:dyDescent="0.3">
      <c r="A195" t="s">
        <v>1468</v>
      </c>
      <c r="B195" t="s">
        <v>1469</v>
      </c>
      <c r="C195" s="1" t="str">
        <f t="shared" si="33"/>
        <v>21:0973</v>
      </c>
      <c r="D195" s="1" t="str">
        <f t="shared" si="30"/>
        <v>21:0113</v>
      </c>
      <c r="E195" t="s">
        <v>1470</v>
      </c>
      <c r="F195" t="s">
        <v>1471</v>
      </c>
      <c r="H195">
        <v>63.0402384</v>
      </c>
      <c r="I195">
        <v>-94.158282900000003</v>
      </c>
      <c r="J195" s="1" t="str">
        <f t="shared" si="31"/>
        <v>NGR lake sediment grab sample</v>
      </c>
      <c r="K195" s="1" t="str">
        <f t="shared" si="32"/>
        <v>&lt;177 micron (NGR)</v>
      </c>
      <c r="L195">
        <v>10</v>
      </c>
      <c r="M195" t="s">
        <v>289</v>
      </c>
      <c r="N195">
        <v>194</v>
      </c>
      <c r="O195" t="s">
        <v>308</v>
      </c>
      <c r="P195" t="s">
        <v>54</v>
      </c>
      <c r="Q195" t="s">
        <v>186</v>
      </c>
      <c r="R195" t="s">
        <v>141</v>
      </c>
      <c r="S195" t="s">
        <v>57</v>
      </c>
      <c r="T195" t="s">
        <v>262</v>
      </c>
      <c r="U195" t="s">
        <v>203</v>
      </c>
      <c r="V195" t="s">
        <v>427</v>
      </c>
      <c r="W195" t="s">
        <v>355</v>
      </c>
      <c r="X195" t="s">
        <v>62</v>
      </c>
      <c r="Y195" t="s">
        <v>79</v>
      </c>
      <c r="Z195" t="s">
        <v>138</v>
      </c>
      <c r="AA195" t="s">
        <v>64</v>
      </c>
      <c r="AB195" t="s">
        <v>249</v>
      </c>
      <c r="AC195" t="s">
        <v>66</v>
      </c>
      <c r="AD195" t="s">
        <v>170</v>
      </c>
      <c r="AE195" t="s">
        <v>421</v>
      </c>
      <c r="AF195" t="s">
        <v>317</v>
      </c>
      <c r="AG195" t="s">
        <v>380</v>
      </c>
      <c r="AH195" t="s">
        <v>173</v>
      </c>
      <c r="AI195" t="s">
        <v>440</v>
      </c>
      <c r="AJ195" t="s">
        <v>168</v>
      </c>
      <c r="AK195" t="s">
        <v>73</v>
      </c>
      <c r="AL195" t="s">
        <v>74</v>
      </c>
      <c r="AM195" t="s">
        <v>75</v>
      </c>
      <c r="AN195" t="s">
        <v>76</v>
      </c>
      <c r="AO195" t="s">
        <v>1192</v>
      </c>
      <c r="AP195" t="s">
        <v>179</v>
      </c>
      <c r="AQ195" t="s">
        <v>101</v>
      </c>
      <c r="AR195" t="s">
        <v>74</v>
      </c>
      <c r="AS195" t="s">
        <v>54</v>
      </c>
      <c r="AT195" t="s">
        <v>152</v>
      </c>
      <c r="AU195" t="s">
        <v>107</v>
      </c>
      <c r="AV195" t="s">
        <v>1472</v>
      </c>
    </row>
    <row r="196" spans="1:48" hidden="1" x14ac:dyDescent="0.3">
      <c r="A196" t="s">
        <v>1473</v>
      </c>
      <c r="B196" t="s">
        <v>1474</v>
      </c>
      <c r="C196" s="1" t="str">
        <f t="shared" si="33"/>
        <v>21:0973</v>
      </c>
      <c r="D196" s="1" t="str">
        <f t="shared" si="30"/>
        <v>21:0113</v>
      </c>
      <c r="E196" t="s">
        <v>1475</v>
      </c>
      <c r="F196" t="s">
        <v>1476</v>
      </c>
      <c r="H196">
        <v>63.0442964</v>
      </c>
      <c r="I196">
        <v>-94.228506999999993</v>
      </c>
      <c r="J196" s="1" t="str">
        <f t="shared" si="31"/>
        <v>NGR lake sediment grab sample</v>
      </c>
      <c r="K196" s="1" t="str">
        <f t="shared" si="32"/>
        <v>&lt;177 micron (NGR)</v>
      </c>
      <c r="L196">
        <v>10</v>
      </c>
      <c r="M196" t="s">
        <v>301</v>
      </c>
      <c r="N196">
        <v>195</v>
      </c>
      <c r="O196" t="s">
        <v>348</v>
      </c>
      <c r="P196" t="s">
        <v>54</v>
      </c>
      <c r="Q196" t="s">
        <v>1477</v>
      </c>
      <c r="R196" t="s">
        <v>187</v>
      </c>
      <c r="S196" t="s">
        <v>57</v>
      </c>
      <c r="T196" t="s">
        <v>380</v>
      </c>
      <c r="U196" t="s">
        <v>92</v>
      </c>
      <c r="V196" t="s">
        <v>615</v>
      </c>
      <c r="W196" t="s">
        <v>62</v>
      </c>
      <c r="X196" t="s">
        <v>74</v>
      </c>
      <c r="Y196" t="s">
        <v>137</v>
      </c>
      <c r="Z196" t="s">
        <v>117</v>
      </c>
      <c r="AA196" t="s">
        <v>64</v>
      </c>
      <c r="AB196" t="s">
        <v>575</v>
      </c>
      <c r="AC196" t="s">
        <v>66</v>
      </c>
      <c r="AD196" t="s">
        <v>67</v>
      </c>
      <c r="AE196" t="s">
        <v>421</v>
      </c>
      <c r="AF196" t="s">
        <v>436</v>
      </c>
      <c r="AG196" t="s">
        <v>142</v>
      </c>
      <c r="AH196" t="s">
        <v>173</v>
      </c>
      <c r="AI196" t="s">
        <v>156</v>
      </c>
      <c r="AJ196" t="s">
        <v>87</v>
      </c>
      <c r="AK196" t="s">
        <v>73</v>
      </c>
      <c r="AL196" t="s">
        <v>157</v>
      </c>
      <c r="AM196" t="s">
        <v>103</v>
      </c>
      <c r="AN196" t="s">
        <v>76</v>
      </c>
      <c r="AO196" t="s">
        <v>92</v>
      </c>
      <c r="AP196" t="s">
        <v>283</v>
      </c>
      <c r="AQ196" t="s">
        <v>170</v>
      </c>
      <c r="AR196" t="s">
        <v>67</v>
      </c>
      <c r="AS196" t="s">
        <v>54</v>
      </c>
      <c r="AT196" t="s">
        <v>73</v>
      </c>
      <c r="AU196" t="s">
        <v>462</v>
      </c>
      <c r="AV196" t="s">
        <v>1478</v>
      </c>
    </row>
    <row r="197" spans="1:48" hidden="1" x14ac:dyDescent="0.3">
      <c r="A197" t="s">
        <v>1479</v>
      </c>
      <c r="B197" t="s">
        <v>1480</v>
      </c>
      <c r="C197" s="1" t="str">
        <f t="shared" si="33"/>
        <v>21:0973</v>
      </c>
      <c r="D197" s="1" t="str">
        <f t="shared" si="30"/>
        <v>21:0113</v>
      </c>
      <c r="E197" t="s">
        <v>1481</v>
      </c>
      <c r="F197" t="s">
        <v>1482</v>
      </c>
      <c r="H197">
        <v>63.042819700000003</v>
      </c>
      <c r="I197">
        <v>-94.335127999999997</v>
      </c>
      <c r="J197" s="1" t="str">
        <f t="shared" si="31"/>
        <v>NGR lake sediment grab sample</v>
      </c>
      <c r="K197" s="1" t="str">
        <f t="shared" si="32"/>
        <v>&lt;177 micron (NGR)</v>
      </c>
      <c r="L197">
        <v>10</v>
      </c>
      <c r="M197" t="s">
        <v>314</v>
      </c>
      <c r="N197">
        <v>196</v>
      </c>
      <c r="O197" t="s">
        <v>308</v>
      </c>
      <c r="P197" t="s">
        <v>54</v>
      </c>
      <c r="Q197" t="s">
        <v>603</v>
      </c>
      <c r="R197" t="s">
        <v>1483</v>
      </c>
      <c r="S197" t="s">
        <v>57</v>
      </c>
      <c r="T197" t="s">
        <v>635</v>
      </c>
      <c r="U197" t="s">
        <v>92</v>
      </c>
      <c r="V197" t="s">
        <v>58</v>
      </c>
      <c r="W197" t="s">
        <v>95</v>
      </c>
      <c r="X197" t="s">
        <v>170</v>
      </c>
      <c r="Y197" t="s">
        <v>276</v>
      </c>
      <c r="Z197" t="s">
        <v>96</v>
      </c>
      <c r="AA197" t="s">
        <v>64</v>
      </c>
      <c r="AB197" t="s">
        <v>248</v>
      </c>
      <c r="AC197" t="s">
        <v>66</v>
      </c>
      <c r="AD197" t="s">
        <v>67</v>
      </c>
      <c r="AE197" t="s">
        <v>68</v>
      </c>
      <c r="AF197" t="s">
        <v>190</v>
      </c>
      <c r="AG197" t="s">
        <v>153</v>
      </c>
      <c r="AH197" t="s">
        <v>173</v>
      </c>
      <c r="AI197" t="s">
        <v>373</v>
      </c>
      <c r="AJ197" t="s">
        <v>1484</v>
      </c>
      <c r="AK197" t="s">
        <v>73</v>
      </c>
      <c r="AL197" t="s">
        <v>103</v>
      </c>
      <c r="AM197" t="s">
        <v>74</v>
      </c>
      <c r="AN197" t="s">
        <v>76</v>
      </c>
      <c r="AO197" t="s">
        <v>671</v>
      </c>
      <c r="AP197" t="s">
        <v>126</v>
      </c>
      <c r="AQ197" t="s">
        <v>281</v>
      </c>
      <c r="AR197" t="s">
        <v>67</v>
      </c>
      <c r="AS197" t="s">
        <v>54</v>
      </c>
      <c r="AT197" t="s">
        <v>277</v>
      </c>
      <c r="AU197" t="s">
        <v>107</v>
      </c>
      <c r="AV197" t="s">
        <v>1485</v>
      </c>
    </row>
    <row r="198" spans="1:48" hidden="1" x14ac:dyDescent="0.3">
      <c r="A198" t="s">
        <v>1486</v>
      </c>
      <c r="B198" t="s">
        <v>1487</v>
      </c>
      <c r="C198" s="1" t="str">
        <f t="shared" si="33"/>
        <v>21:0973</v>
      </c>
      <c r="D198" s="1" t="str">
        <f t="shared" si="30"/>
        <v>21:0113</v>
      </c>
      <c r="E198" t="s">
        <v>1488</v>
      </c>
      <c r="F198" t="s">
        <v>1489</v>
      </c>
      <c r="H198">
        <v>63.042771899999998</v>
      </c>
      <c r="I198">
        <v>-94.352468299999998</v>
      </c>
      <c r="J198" s="1" t="str">
        <f t="shared" si="31"/>
        <v>NGR lake sediment grab sample</v>
      </c>
      <c r="K198" s="1" t="str">
        <f t="shared" si="32"/>
        <v>&lt;177 micron (NGR)</v>
      </c>
      <c r="L198">
        <v>10</v>
      </c>
      <c r="M198" t="s">
        <v>324</v>
      </c>
      <c r="N198">
        <v>197</v>
      </c>
      <c r="O198" t="s">
        <v>193</v>
      </c>
      <c r="P198" t="s">
        <v>54</v>
      </c>
      <c r="Q198" t="s">
        <v>435</v>
      </c>
      <c r="R198" t="s">
        <v>575</v>
      </c>
      <c r="S198" t="s">
        <v>57</v>
      </c>
      <c r="T198" t="s">
        <v>562</v>
      </c>
      <c r="U198" t="s">
        <v>116</v>
      </c>
      <c r="V198" t="s">
        <v>404</v>
      </c>
      <c r="W198" t="s">
        <v>63</v>
      </c>
      <c r="X198" t="s">
        <v>62</v>
      </c>
      <c r="Y198" t="s">
        <v>118</v>
      </c>
      <c r="Z198" t="s">
        <v>96</v>
      </c>
      <c r="AA198" t="s">
        <v>64</v>
      </c>
      <c r="AB198" t="s">
        <v>152</v>
      </c>
      <c r="AC198" t="s">
        <v>66</v>
      </c>
      <c r="AD198" t="s">
        <v>138</v>
      </c>
      <c r="AE198" t="s">
        <v>238</v>
      </c>
      <c r="AF198" t="s">
        <v>890</v>
      </c>
      <c r="AG198" t="s">
        <v>326</v>
      </c>
      <c r="AH198" t="s">
        <v>70</v>
      </c>
      <c r="AI198" t="s">
        <v>439</v>
      </c>
      <c r="AJ198" t="s">
        <v>1490</v>
      </c>
      <c r="AK198" t="s">
        <v>73</v>
      </c>
      <c r="AL198" t="s">
        <v>177</v>
      </c>
      <c r="AM198" t="s">
        <v>74</v>
      </c>
      <c r="AN198" t="s">
        <v>76</v>
      </c>
      <c r="AO198" t="s">
        <v>565</v>
      </c>
      <c r="AP198" t="s">
        <v>267</v>
      </c>
      <c r="AQ198" t="s">
        <v>178</v>
      </c>
      <c r="AR198" t="s">
        <v>74</v>
      </c>
      <c r="AS198" t="s">
        <v>54</v>
      </c>
      <c r="AT198" t="s">
        <v>73</v>
      </c>
      <c r="AU198" t="s">
        <v>107</v>
      </c>
      <c r="AV198" t="s">
        <v>1467</v>
      </c>
    </row>
    <row r="199" spans="1:48" hidden="1" x14ac:dyDescent="0.3">
      <c r="A199" t="s">
        <v>1491</v>
      </c>
      <c r="B199" t="s">
        <v>1492</v>
      </c>
      <c r="C199" s="1" t="str">
        <f t="shared" si="33"/>
        <v>21:0973</v>
      </c>
      <c r="D199" s="1" t="str">
        <f t="shared" si="30"/>
        <v>21:0113</v>
      </c>
      <c r="E199" t="s">
        <v>1493</v>
      </c>
      <c r="F199" t="s">
        <v>1494</v>
      </c>
      <c r="H199">
        <v>63.035499999999999</v>
      </c>
      <c r="I199">
        <v>-94.423085999999998</v>
      </c>
      <c r="J199" s="1" t="str">
        <f t="shared" si="31"/>
        <v>NGR lake sediment grab sample</v>
      </c>
      <c r="K199" s="1" t="str">
        <f t="shared" si="32"/>
        <v>&lt;177 micron (NGR)</v>
      </c>
      <c r="L199">
        <v>10</v>
      </c>
      <c r="M199" t="s">
        <v>335</v>
      </c>
      <c r="N199">
        <v>198</v>
      </c>
      <c r="O199" t="s">
        <v>104</v>
      </c>
      <c r="P199" t="s">
        <v>54</v>
      </c>
      <c r="Q199" t="s">
        <v>89</v>
      </c>
      <c r="R199" t="s">
        <v>1495</v>
      </c>
      <c r="S199" t="s">
        <v>57</v>
      </c>
      <c r="T199" t="s">
        <v>562</v>
      </c>
      <c r="U199" t="s">
        <v>290</v>
      </c>
      <c r="V199" t="s">
        <v>304</v>
      </c>
      <c r="W199" t="s">
        <v>61</v>
      </c>
      <c r="X199" t="s">
        <v>74</v>
      </c>
      <c r="Y199" t="s">
        <v>136</v>
      </c>
      <c r="Z199" t="s">
        <v>138</v>
      </c>
      <c r="AA199" t="s">
        <v>64</v>
      </c>
      <c r="AB199" t="s">
        <v>438</v>
      </c>
      <c r="AC199" t="s">
        <v>173</v>
      </c>
      <c r="AD199" t="s">
        <v>138</v>
      </c>
      <c r="AE199" t="s">
        <v>526</v>
      </c>
      <c r="AF199" t="s">
        <v>691</v>
      </c>
      <c r="AG199" t="s">
        <v>167</v>
      </c>
      <c r="AH199" t="s">
        <v>224</v>
      </c>
      <c r="AI199" t="s">
        <v>592</v>
      </c>
      <c r="AJ199" t="s">
        <v>168</v>
      </c>
      <c r="AK199" t="s">
        <v>73</v>
      </c>
      <c r="AL199" t="s">
        <v>157</v>
      </c>
      <c r="AM199" t="s">
        <v>177</v>
      </c>
      <c r="AN199" t="s">
        <v>76</v>
      </c>
      <c r="AO199" t="s">
        <v>1396</v>
      </c>
      <c r="AP199" t="s">
        <v>253</v>
      </c>
      <c r="AQ199" t="s">
        <v>281</v>
      </c>
      <c r="AR199" t="s">
        <v>74</v>
      </c>
      <c r="AS199" t="s">
        <v>54</v>
      </c>
      <c r="AT199" t="s">
        <v>73</v>
      </c>
      <c r="AU199" t="s">
        <v>107</v>
      </c>
      <c r="AV199" t="s">
        <v>1496</v>
      </c>
    </row>
    <row r="200" spans="1:48" hidden="1" x14ac:dyDescent="0.3">
      <c r="A200" t="s">
        <v>1497</v>
      </c>
      <c r="B200" t="s">
        <v>1498</v>
      </c>
      <c r="C200" s="1" t="str">
        <f t="shared" si="33"/>
        <v>21:0973</v>
      </c>
      <c r="D200" s="1" t="str">
        <f t="shared" si="30"/>
        <v>21:0113</v>
      </c>
      <c r="E200" t="s">
        <v>1499</v>
      </c>
      <c r="F200" t="s">
        <v>1500</v>
      </c>
      <c r="H200">
        <v>63.046328199999998</v>
      </c>
      <c r="I200">
        <v>-94.5036743</v>
      </c>
      <c r="J200" s="1" t="str">
        <f t="shared" si="31"/>
        <v>NGR lake sediment grab sample</v>
      </c>
      <c r="K200" s="1" t="str">
        <f t="shared" si="32"/>
        <v>&lt;177 micron (NGR)</v>
      </c>
      <c r="L200">
        <v>10</v>
      </c>
      <c r="M200" t="s">
        <v>354</v>
      </c>
      <c r="N200">
        <v>199</v>
      </c>
      <c r="O200" t="s">
        <v>150</v>
      </c>
      <c r="P200" t="s">
        <v>54</v>
      </c>
      <c r="Q200" t="s">
        <v>274</v>
      </c>
      <c r="R200" t="s">
        <v>187</v>
      </c>
      <c r="S200" t="s">
        <v>57</v>
      </c>
      <c r="T200" t="s">
        <v>91</v>
      </c>
      <c r="U200" t="s">
        <v>117</v>
      </c>
      <c r="V200" t="s">
        <v>427</v>
      </c>
      <c r="W200" t="s">
        <v>94</v>
      </c>
      <c r="X200" t="s">
        <v>74</v>
      </c>
      <c r="Y200" t="s">
        <v>95</v>
      </c>
      <c r="Z200" t="s">
        <v>138</v>
      </c>
      <c r="AA200" t="s">
        <v>64</v>
      </c>
      <c r="AB200" t="s">
        <v>853</v>
      </c>
      <c r="AC200" t="s">
        <v>66</v>
      </c>
      <c r="AD200" t="s">
        <v>170</v>
      </c>
      <c r="AE200" t="s">
        <v>526</v>
      </c>
      <c r="AF200" t="s">
        <v>436</v>
      </c>
      <c r="AG200" t="s">
        <v>135</v>
      </c>
      <c r="AH200" t="s">
        <v>70</v>
      </c>
      <c r="AI200" t="s">
        <v>123</v>
      </c>
      <c r="AJ200" t="s">
        <v>71</v>
      </c>
      <c r="AK200" t="s">
        <v>73</v>
      </c>
      <c r="AL200" t="s">
        <v>68</v>
      </c>
      <c r="AM200" t="s">
        <v>75</v>
      </c>
      <c r="AN200" t="s">
        <v>76</v>
      </c>
      <c r="AO200" t="s">
        <v>134</v>
      </c>
      <c r="AP200" t="s">
        <v>295</v>
      </c>
      <c r="AQ200" t="s">
        <v>338</v>
      </c>
      <c r="AR200" t="s">
        <v>67</v>
      </c>
      <c r="AS200" t="s">
        <v>54</v>
      </c>
      <c r="AT200" t="s">
        <v>73</v>
      </c>
      <c r="AU200" t="s">
        <v>107</v>
      </c>
      <c r="AV200" t="s">
        <v>1501</v>
      </c>
    </row>
    <row r="201" spans="1:48" hidden="1" x14ac:dyDescent="0.3">
      <c r="A201" t="s">
        <v>1502</v>
      </c>
      <c r="B201" t="s">
        <v>1503</v>
      </c>
      <c r="C201" s="1" t="str">
        <f t="shared" si="33"/>
        <v>21:0973</v>
      </c>
      <c r="D201" s="1" t="str">
        <f t="shared" si="30"/>
        <v>21:0113</v>
      </c>
      <c r="E201" t="s">
        <v>1400</v>
      </c>
      <c r="F201" t="s">
        <v>1504</v>
      </c>
      <c r="H201">
        <v>63.042154500000002</v>
      </c>
      <c r="I201">
        <v>-94.591498900000005</v>
      </c>
      <c r="J201" s="1" t="str">
        <f t="shared" si="31"/>
        <v>NGR lake sediment grab sample</v>
      </c>
      <c r="K201" s="1" t="str">
        <f t="shared" si="32"/>
        <v>&lt;177 micron (NGR)</v>
      </c>
      <c r="L201">
        <v>10</v>
      </c>
      <c r="M201" t="s">
        <v>345</v>
      </c>
      <c r="N201">
        <v>200</v>
      </c>
      <c r="O201" t="s">
        <v>318</v>
      </c>
      <c r="P201" t="s">
        <v>54</v>
      </c>
      <c r="Q201" t="s">
        <v>572</v>
      </c>
      <c r="R201" t="s">
        <v>890</v>
      </c>
      <c r="S201" t="s">
        <v>57</v>
      </c>
      <c r="T201" t="s">
        <v>277</v>
      </c>
      <c r="U201" t="s">
        <v>168</v>
      </c>
      <c r="V201" t="s">
        <v>365</v>
      </c>
      <c r="W201" t="s">
        <v>211</v>
      </c>
      <c r="X201" t="s">
        <v>74</v>
      </c>
      <c r="Y201" t="s">
        <v>137</v>
      </c>
      <c r="Z201" t="s">
        <v>96</v>
      </c>
      <c r="AA201" t="s">
        <v>64</v>
      </c>
      <c r="AB201" t="s">
        <v>122</v>
      </c>
      <c r="AC201" t="s">
        <v>66</v>
      </c>
      <c r="AD201" t="s">
        <v>67</v>
      </c>
      <c r="AE201" t="s">
        <v>68</v>
      </c>
      <c r="AF201" t="s">
        <v>282</v>
      </c>
      <c r="AG201" t="s">
        <v>252</v>
      </c>
      <c r="AH201" t="s">
        <v>173</v>
      </c>
      <c r="AI201" t="s">
        <v>71</v>
      </c>
      <c r="AJ201" t="s">
        <v>117</v>
      </c>
      <c r="AK201" t="s">
        <v>73</v>
      </c>
      <c r="AL201" t="s">
        <v>157</v>
      </c>
      <c r="AM201" t="s">
        <v>75</v>
      </c>
      <c r="AN201" t="s">
        <v>76</v>
      </c>
      <c r="AO201" t="s">
        <v>121</v>
      </c>
      <c r="AP201" t="s">
        <v>596</v>
      </c>
      <c r="AQ201" t="s">
        <v>71</v>
      </c>
      <c r="AR201" t="s">
        <v>67</v>
      </c>
      <c r="AS201" t="s">
        <v>54</v>
      </c>
      <c r="AT201" t="s">
        <v>73</v>
      </c>
      <c r="AU201" t="s">
        <v>107</v>
      </c>
      <c r="AV201" t="s">
        <v>1505</v>
      </c>
    </row>
    <row r="202" spans="1:48" hidden="1" x14ac:dyDescent="0.3">
      <c r="A202" t="s">
        <v>1506</v>
      </c>
      <c r="B202" t="s">
        <v>1507</v>
      </c>
      <c r="C202" s="1" t="str">
        <f t="shared" si="33"/>
        <v>21:0973</v>
      </c>
      <c r="D202" s="1" t="str">
        <f t="shared" si="30"/>
        <v>21:0113</v>
      </c>
      <c r="E202" t="s">
        <v>1508</v>
      </c>
      <c r="F202" t="s">
        <v>1509</v>
      </c>
      <c r="H202">
        <v>63.100959799999998</v>
      </c>
      <c r="I202">
        <v>-94.095353799999998</v>
      </c>
      <c r="J202" s="1" t="str">
        <f t="shared" si="31"/>
        <v>NGR lake sediment grab sample</v>
      </c>
      <c r="K202" s="1" t="str">
        <f t="shared" si="32"/>
        <v>&lt;177 micron (NGR)</v>
      </c>
      <c r="L202">
        <v>11</v>
      </c>
      <c r="M202" t="s">
        <v>52</v>
      </c>
      <c r="N202">
        <v>201</v>
      </c>
      <c r="O202" t="s">
        <v>87</v>
      </c>
      <c r="P202" t="s">
        <v>54</v>
      </c>
      <c r="Q202" t="s">
        <v>1216</v>
      </c>
      <c r="R202" t="s">
        <v>317</v>
      </c>
      <c r="S202" t="s">
        <v>57</v>
      </c>
      <c r="T202" t="s">
        <v>604</v>
      </c>
      <c r="U202" t="s">
        <v>88</v>
      </c>
      <c r="V202" t="s">
        <v>725</v>
      </c>
      <c r="W202" t="s">
        <v>220</v>
      </c>
      <c r="X202" t="s">
        <v>74</v>
      </c>
      <c r="Y202" t="s">
        <v>211</v>
      </c>
      <c r="Z202" t="s">
        <v>96</v>
      </c>
      <c r="AA202" t="s">
        <v>64</v>
      </c>
      <c r="AB202" t="s">
        <v>189</v>
      </c>
      <c r="AC202" t="s">
        <v>66</v>
      </c>
      <c r="AD202" t="s">
        <v>138</v>
      </c>
      <c r="AE202" t="s">
        <v>396</v>
      </c>
      <c r="AF202" t="s">
        <v>347</v>
      </c>
      <c r="AG202" t="s">
        <v>404</v>
      </c>
      <c r="AH202" t="s">
        <v>173</v>
      </c>
      <c r="AI202" t="s">
        <v>114</v>
      </c>
      <c r="AJ202" t="s">
        <v>263</v>
      </c>
      <c r="AK202" t="s">
        <v>73</v>
      </c>
      <c r="AL202" t="s">
        <v>157</v>
      </c>
      <c r="AM202" t="s">
        <v>103</v>
      </c>
      <c r="AN202" t="s">
        <v>76</v>
      </c>
      <c r="AO202" t="s">
        <v>178</v>
      </c>
      <c r="AP202" t="s">
        <v>596</v>
      </c>
      <c r="AQ202" t="s">
        <v>514</v>
      </c>
      <c r="AR202" t="s">
        <v>67</v>
      </c>
      <c r="AS202" t="s">
        <v>54</v>
      </c>
      <c r="AT202" t="s">
        <v>73</v>
      </c>
      <c r="AU202" t="s">
        <v>107</v>
      </c>
      <c r="AV202" t="s">
        <v>1510</v>
      </c>
    </row>
    <row r="203" spans="1:48" hidden="1" x14ac:dyDescent="0.3">
      <c r="A203" t="s">
        <v>1511</v>
      </c>
      <c r="B203" t="s">
        <v>1512</v>
      </c>
      <c r="C203" s="1" t="str">
        <f t="shared" si="33"/>
        <v>21:0973</v>
      </c>
      <c r="D203" s="1" t="str">
        <f t="shared" si="30"/>
        <v>21:0113</v>
      </c>
      <c r="E203" t="s">
        <v>1513</v>
      </c>
      <c r="F203" t="s">
        <v>1514</v>
      </c>
      <c r="H203">
        <v>63.078656000000002</v>
      </c>
      <c r="I203">
        <v>-94.635588200000001</v>
      </c>
      <c r="J203" s="1" t="str">
        <f t="shared" si="31"/>
        <v>NGR lake sediment grab sample</v>
      </c>
      <c r="K203" s="1" t="str">
        <f t="shared" si="32"/>
        <v>&lt;177 micron (NGR)</v>
      </c>
      <c r="L203">
        <v>11</v>
      </c>
      <c r="M203" t="s">
        <v>86</v>
      </c>
      <c r="N203">
        <v>202</v>
      </c>
      <c r="O203" t="s">
        <v>170</v>
      </c>
      <c r="P203" t="s">
        <v>54</v>
      </c>
      <c r="Q203" t="s">
        <v>997</v>
      </c>
      <c r="R203" t="s">
        <v>141</v>
      </c>
      <c r="S203" t="s">
        <v>57</v>
      </c>
      <c r="T203" t="s">
        <v>262</v>
      </c>
      <c r="U203" t="s">
        <v>168</v>
      </c>
      <c r="V203" t="s">
        <v>725</v>
      </c>
      <c r="W203" t="s">
        <v>302</v>
      </c>
      <c r="X203" t="s">
        <v>62</v>
      </c>
      <c r="Y203" t="s">
        <v>220</v>
      </c>
      <c r="Z203" t="s">
        <v>96</v>
      </c>
      <c r="AA203" t="s">
        <v>64</v>
      </c>
      <c r="AB203" t="s">
        <v>58</v>
      </c>
      <c r="AC203" t="s">
        <v>66</v>
      </c>
      <c r="AD203" t="s">
        <v>67</v>
      </c>
      <c r="AE203" t="s">
        <v>526</v>
      </c>
      <c r="AF203" t="s">
        <v>141</v>
      </c>
      <c r="AG203" t="s">
        <v>97</v>
      </c>
      <c r="AH203" t="s">
        <v>173</v>
      </c>
      <c r="AI203" t="s">
        <v>318</v>
      </c>
      <c r="AJ203" t="s">
        <v>592</v>
      </c>
      <c r="AK203" t="s">
        <v>73</v>
      </c>
      <c r="AL203" t="s">
        <v>177</v>
      </c>
      <c r="AM203" t="s">
        <v>177</v>
      </c>
      <c r="AN203" t="s">
        <v>76</v>
      </c>
      <c r="AO203" t="s">
        <v>116</v>
      </c>
      <c r="AP203" t="s">
        <v>126</v>
      </c>
      <c r="AQ203" t="s">
        <v>692</v>
      </c>
      <c r="AR203" t="s">
        <v>67</v>
      </c>
      <c r="AS203" t="s">
        <v>54</v>
      </c>
      <c r="AT203" t="s">
        <v>73</v>
      </c>
      <c r="AU203" t="s">
        <v>107</v>
      </c>
      <c r="AV203" t="s">
        <v>1515</v>
      </c>
    </row>
    <row r="204" spans="1:48" hidden="1" x14ac:dyDescent="0.3">
      <c r="A204" t="s">
        <v>1516</v>
      </c>
      <c r="B204" t="s">
        <v>1517</v>
      </c>
      <c r="C204" s="1" t="str">
        <f t="shared" si="33"/>
        <v>21:0973</v>
      </c>
      <c r="D204" s="1" t="str">
        <f>HYPERLINK("https://geochem.nrcan.gc.ca/cdogs/content/svy/svy_e.htm", "")</f>
        <v/>
      </c>
      <c r="G204" s="1" t="str">
        <f>HYPERLINK("https://geochem.nrcan.gc.ca/cdogs/content/cr_/cr_00125_e.htm", "125")</f>
        <v>125</v>
      </c>
      <c r="J204" t="s">
        <v>230</v>
      </c>
      <c r="K204" t="s">
        <v>231</v>
      </c>
      <c r="L204">
        <v>11</v>
      </c>
      <c r="M204" t="s">
        <v>232</v>
      </c>
      <c r="N204">
        <v>203</v>
      </c>
      <c r="O204" t="s">
        <v>264</v>
      </c>
      <c r="P204" t="s">
        <v>170</v>
      </c>
      <c r="Q204" t="s">
        <v>652</v>
      </c>
      <c r="R204" t="s">
        <v>203</v>
      </c>
      <c r="S204" t="s">
        <v>57</v>
      </c>
      <c r="T204" t="s">
        <v>347</v>
      </c>
      <c r="U204" t="s">
        <v>178</v>
      </c>
      <c r="V204" t="s">
        <v>264</v>
      </c>
      <c r="W204" t="s">
        <v>157</v>
      </c>
      <c r="X204" t="s">
        <v>67</v>
      </c>
      <c r="Y204" t="s">
        <v>94</v>
      </c>
      <c r="Z204" t="s">
        <v>127</v>
      </c>
      <c r="AA204" t="s">
        <v>64</v>
      </c>
      <c r="AB204" t="s">
        <v>290</v>
      </c>
      <c r="AC204" t="s">
        <v>224</v>
      </c>
      <c r="AD204" t="s">
        <v>138</v>
      </c>
      <c r="AE204" t="s">
        <v>421</v>
      </c>
      <c r="AF204" t="s">
        <v>134</v>
      </c>
      <c r="AG204" t="s">
        <v>282</v>
      </c>
      <c r="AH204" t="s">
        <v>68</v>
      </c>
      <c r="AI204" t="s">
        <v>373</v>
      </c>
      <c r="AJ204" t="s">
        <v>363</v>
      </c>
      <c r="AK204" t="s">
        <v>73</v>
      </c>
      <c r="AL204" t="s">
        <v>103</v>
      </c>
      <c r="AM204" t="s">
        <v>103</v>
      </c>
      <c r="AN204" t="s">
        <v>76</v>
      </c>
      <c r="AO204" t="s">
        <v>448</v>
      </c>
      <c r="AP204" t="s">
        <v>551</v>
      </c>
      <c r="AQ204" t="s">
        <v>1073</v>
      </c>
      <c r="AR204" t="s">
        <v>62</v>
      </c>
      <c r="AS204" t="s">
        <v>62</v>
      </c>
      <c r="AT204" t="s">
        <v>573</v>
      </c>
      <c r="AU204" t="s">
        <v>107</v>
      </c>
      <c r="AV204" t="s">
        <v>1518</v>
      </c>
    </row>
    <row r="205" spans="1:48" hidden="1" x14ac:dyDescent="0.3">
      <c r="A205" t="s">
        <v>1519</v>
      </c>
      <c r="B205" t="s">
        <v>1520</v>
      </c>
      <c r="C205" s="1" t="str">
        <f t="shared" si="33"/>
        <v>21:0973</v>
      </c>
      <c r="D205" s="1" t="str">
        <f t="shared" ref="D205:D232" si="34">HYPERLINK("https://geochem.nrcan.gc.ca/cdogs/content/svy/svy210113_e.htm", "21:0113")</f>
        <v>21:0113</v>
      </c>
      <c r="E205" t="s">
        <v>1521</v>
      </c>
      <c r="F205" t="s">
        <v>1522</v>
      </c>
      <c r="H205">
        <v>63.067364599999998</v>
      </c>
      <c r="I205">
        <v>-94.561424700000003</v>
      </c>
      <c r="J205" s="1" t="str">
        <f t="shared" ref="J205:J232" si="35">HYPERLINK("https://geochem.nrcan.gc.ca/cdogs/content/kwd/kwd020027_e.htm", "NGR lake sediment grab sample")</f>
        <v>NGR lake sediment grab sample</v>
      </c>
      <c r="K205" s="1" t="str">
        <f t="shared" ref="K205:K232" si="36">HYPERLINK("https://geochem.nrcan.gc.ca/cdogs/content/kwd/kwd080006_e.htm", "&lt;177 micron (NGR)")</f>
        <v>&lt;177 micron (NGR)</v>
      </c>
      <c r="L205">
        <v>11</v>
      </c>
      <c r="M205" t="s">
        <v>149</v>
      </c>
      <c r="N205">
        <v>204</v>
      </c>
      <c r="O205" t="s">
        <v>240</v>
      </c>
      <c r="P205" t="s">
        <v>54</v>
      </c>
      <c r="Q205" t="s">
        <v>1216</v>
      </c>
      <c r="R205" t="s">
        <v>691</v>
      </c>
      <c r="S205" t="s">
        <v>57</v>
      </c>
      <c r="T205" t="s">
        <v>447</v>
      </c>
      <c r="U205" t="s">
        <v>203</v>
      </c>
      <c r="V205" t="s">
        <v>380</v>
      </c>
      <c r="W205" t="s">
        <v>205</v>
      </c>
      <c r="X205" t="s">
        <v>170</v>
      </c>
      <c r="Y205" t="s">
        <v>355</v>
      </c>
      <c r="Z205" t="s">
        <v>96</v>
      </c>
      <c r="AA205" t="s">
        <v>64</v>
      </c>
      <c r="AB205" t="s">
        <v>152</v>
      </c>
      <c r="AC205" t="s">
        <v>66</v>
      </c>
      <c r="AD205" t="s">
        <v>67</v>
      </c>
      <c r="AE205" t="s">
        <v>68</v>
      </c>
      <c r="AF205" t="s">
        <v>890</v>
      </c>
      <c r="AG205" t="s">
        <v>365</v>
      </c>
      <c r="AH205" t="s">
        <v>70</v>
      </c>
      <c r="AI205" t="s">
        <v>280</v>
      </c>
      <c r="AJ205" t="s">
        <v>1395</v>
      </c>
      <c r="AK205" t="s">
        <v>73</v>
      </c>
      <c r="AL205" t="s">
        <v>75</v>
      </c>
      <c r="AM205" t="s">
        <v>125</v>
      </c>
      <c r="AN205" t="s">
        <v>76</v>
      </c>
      <c r="AO205" t="s">
        <v>565</v>
      </c>
      <c r="AP205" t="s">
        <v>210</v>
      </c>
      <c r="AQ205" t="s">
        <v>429</v>
      </c>
      <c r="AR205" t="s">
        <v>67</v>
      </c>
      <c r="AS205" t="s">
        <v>54</v>
      </c>
      <c r="AT205" t="s">
        <v>73</v>
      </c>
      <c r="AU205" t="s">
        <v>107</v>
      </c>
      <c r="AV205" t="s">
        <v>1523</v>
      </c>
    </row>
    <row r="206" spans="1:48" hidden="1" x14ac:dyDescent="0.3">
      <c r="A206" t="s">
        <v>1524</v>
      </c>
      <c r="B206" t="s">
        <v>1525</v>
      </c>
      <c r="C206" s="1" t="str">
        <f t="shared" si="33"/>
        <v>21:0973</v>
      </c>
      <c r="D206" s="1" t="str">
        <f t="shared" si="34"/>
        <v>21:0113</v>
      </c>
      <c r="E206" t="s">
        <v>1526</v>
      </c>
      <c r="F206" t="s">
        <v>1527</v>
      </c>
      <c r="H206">
        <v>63.082316200000001</v>
      </c>
      <c r="I206">
        <v>-94.523016999999996</v>
      </c>
      <c r="J206" s="1" t="str">
        <f t="shared" si="35"/>
        <v>NGR lake sediment grab sample</v>
      </c>
      <c r="K206" s="1" t="str">
        <f t="shared" si="36"/>
        <v>&lt;177 micron (NGR)</v>
      </c>
      <c r="L206">
        <v>11</v>
      </c>
      <c r="M206" t="s">
        <v>165</v>
      </c>
      <c r="N206">
        <v>205</v>
      </c>
      <c r="O206" t="s">
        <v>94</v>
      </c>
      <c r="P206" t="s">
        <v>54</v>
      </c>
      <c r="Q206" t="s">
        <v>552</v>
      </c>
      <c r="R206" t="s">
        <v>1528</v>
      </c>
      <c r="S206" t="s">
        <v>57</v>
      </c>
      <c r="T206" t="s">
        <v>505</v>
      </c>
      <c r="U206" t="s">
        <v>77</v>
      </c>
      <c r="V206" t="s">
        <v>167</v>
      </c>
      <c r="W206" t="s">
        <v>62</v>
      </c>
      <c r="X206" t="s">
        <v>170</v>
      </c>
      <c r="Y206" t="s">
        <v>138</v>
      </c>
      <c r="Z206" t="s">
        <v>170</v>
      </c>
      <c r="AA206" t="s">
        <v>64</v>
      </c>
      <c r="AB206" t="s">
        <v>1529</v>
      </c>
      <c r="AC206" t="s">
        <v>173</v>
      </c>
      <c r="AD206" t="s">
        <v>127</v>
      </c>
      <c r="AE206" t="s">
        <v>668</v>
      </c>
      <c r="AF206" t="s">
        <v>192</v>
      </c>
      <c r="AG206" t="s">
        <v>691</v>
      </c>
      <c r="AH206" t="s">
        <v>472</v>
      </c>
      <c r="AI206" t="s">
        <v>117</v>
      </c>
      <c r="AJ206" t="s">
        <v>290</v>
      </c>
      <c r="AK206" t="s">
        <v>73</v>
      </c>
      <c r="AL206" t="s">
        <v>177</v>
      </c>
      <c r="AM206" t="s">
        <v>157</v>
      </c>
      <c r="AN206" t="s">
        <v>76</v>
      </c>
      <c r="AO206" t="s">
        <v>1530</v>
      </c>
      <c r="AP206" t="s">
        <v>307</v>
      </c>
      <c r="AQ206" t="s">
        <v>203</v>
      </c>
      <c r="AR206" t="s">
        <v>62</v>
      </c>
      <c r="AS206" t="s">
        <v>54</v>
      </c>
      <c r="AT206" t="s">
        <v>73</v>
      </c>
      <c r="AU206" t="s">
        <v>107</v>
      </c>
      <c r="AV206" t="s">
        <v>1531</v>
      </c>
    </row>
    <row r="207" spans="1:48" hidden="1" x14ac:dyDescent="0.3">
      <c r="A207" t="s">
        <v>1532</v>
      </c>
      <c r="B207" t="s">
        <v>1533</v>
      </c>
      <c r="C207" s="1" t="str">
        <f t="shared" si="33"/>
        <v>21:0973</v>
      </c>
      <c r="D207" s="1" t="str">
        <f t="shared" si="34"/>
        <v>21:0113</v>
      </c>
      <c r="E207" t="s">
        <v>1534</v>
      </c>
      <c r="F207" t="s">
        <v>1535</v>
      </c>
      <c r="H207">
        <v>63.073921599999998</v>
      </c>
      <c r="I207">
        <v>-94.446005200000002</v>
      </c>
      <c r="J207" s="1" t="str">
        <f t="shared" si="35"/>
        <v>NGR lake sediment grab sample</v>
      </c>
      <c r="K207" s="1" t="str">
        <f t="shared" si="36"/>
        <v>&lt;177 micron (NGR)</v>
      </c>
      <c r="L207">
        <v>11</v>
      </c>
      <c r="M207" t="s">
        <v>185</v>
      </c>
      <c r="N207">
        <v>206</v>
      </c>
      <c r="O207" t="s">
        <v>203</v>
      </c>
      <c r="P207" t="s">
        <v>54</v>
      </c>
      <c r="Q207" t="s">
        <v>863</v>
      </c>
      <c r="R207" t="s">
        <v>522</v>
      </c>
      <c r="S207" t="s">
        <v>57</v>
      </c>
      <c r="T207" t="s">
        <v>91</v>
      </c>
      <c r="U207" t="s">
        <v>203</v>
      </c>
      <c r="V207" t="s">
        <v>365</v>
      </c>
      <c r="W207" t="s">
        <v>136</v>
      </c>
      <c r="X207" t="s">
        <v>74</v>
      </c>
      <c r="Y207" t="s">
        <v>355</v>
      </c>
      <c r="Z207" t="s">
        <v>138</v>
      </c>
      <c r="AA207" t="s">
        <v>64</v>
      </c>
      <c r="AB207" t="s">
        <v>365</v>
      </c>
      <c r="AC207" t="s">
        <v>66</v>
      </c>
      <c r="AD207" t="s">
        <v>67</v>
      </c>
      <c r="AE207" t="s">
        <v>238</v>
      </c>
      <c r="AF207" t="s">
        <v>187</v>
      </c>
      <c r="AG207" t="s">
        <v>1089</v>
      </c>
      <c r="AH207" t="s">
        <v>224</v>
      </c>
      <c r="AI207" t="s">
        <v>117</v>
      </c>
      <c r="AJ207" t="s">
        <v>329</v>
      </c>
      <c r="AK207" t="s">
        <v>73</v>
      </c>
      <c r="AL207" t="s">
        <v>74</v>
      </c>
      <c r="AM207" t="s">
        <v>177</v>
      </c>
      <c r="AN207" t="s">
        <v>76</v>
      </c>
      <c r="AO207" t="s">
        <v>134</v>
      </c>
      <c r="AP207" t="s">
        <v>295</v>
      </c>
      <c r="AQ207" t="s">
        <v>306</v>
      </c>
      <c r="AR207" t="s">
        <v>74</v>
      </c>
      <c r="AS207" t="s">
        <v>54</v>
      </c>
      <c r="AT207" t="s">
        <v>73</v>
      </c>
      <c r="AU207" t="s">
        <v>107</v>
      </c>
      <c r="AV207" t="s">
        <v>1536</v>
      </c>
    </row>
    <row r="208" spans="1:48" hidden="1" x14ac:dyDescent="0.3">
      <c r="A208" t="s">
        <v>1537</v>
      </c>
      <c r="B208" t="s">
        <v>1538</v>
      </c>
      <c r="C208" s="1" t="str">
        <f t="shared" si="33"/>
        <v>21:0973</v>
      </c>
      <c r="D208" s="1" t="str">
        <f t="shared" si="34"/>
        <v>21:0113</v>
      </c>
      <c r="E208" t="s">
        <v>1539</v>
      </c>
      <c r="F208" t="s">
        <v>1540</v>
      </c>
      <c r="H208">
        <v>63.074665199999998</v>
      </c>
      <c r="I208">
        <v>-94.386869700000005</v>
      </c>
      <c r="J208" s="1" t="str">
        <f t="shared" si="35"/>
        <v>NGR lake sediment grab sample</v>
      </c>
      <c r="K208" s="1" t="str">
        <f t="shared" si="36"/>
        <v>&lt;177 micron (NGR)</v>
      </c>
      <c r="L208">
        <v>11</v>
      </c>
      <c r="M208" t="s">
        <v>200</v>
      </c>
      <c r="N208">
        <v>207</v>
      </c>
      <c r="O208" t="s">
        <v>168</v>
      </c>
      <c r="P208" t="s">
        <v>54</v>
      </c>
      <c r="Q208" t="s">
        <v>572</v>
      </c>
      <c r="R208" t="s">
        <v>1541</v>
      </c>
      <c r="S208" t="s">
        <v>57</v>
      </c>
      <c r="T208" t="s">
        <v>58</v>
      </c>
      <c r="U208" t="s">
        <v>104</v>
      </c>
      <c r="V208" t="s">
        <v>204</v>
      </c>
      <c r="W208" t="s">
        <v>205</v>
      </c>
      <c r="X208" t="s">
        <v>62</v>
      </c>
      <c r="Y208" t="s">
        <v>95</v>
      </c>
      <c r="Z208" t="s">
        <v>138</v>
      </c>
      <c r="AA208" t="s">
        <v>64</v>
      </c>
      <c r="AB208" t="s">
        <v>172</v>
      </c>
      <c r="AC208" t="s">
        <v>66</v>
      </c>
      <c r="AD208" t="s">
        <v>67</v>
      </c>
      <c r="AE208" t="s">
        <v>238</v>
      </c>
      <c r="AF208" t="s">
        <v>264</v>
      </c>
      <c r="AG208" t="s">
        <v>304</v>
      </c>
      <c r="AH208" t="s">
        <v>75</v>
      </c>
      <c r="AI208" t="s">
        <v>123</v>
      </c>
      <c r="AJ208" t="s">
        <v>56</v>
      </c>
      <c r="AK208" t="s">
        <v>73</v>
      </c>
      <c r="AL208" t="s">
        <v>74</v>
      </c>
      <c r="AM208" t="s">
        <v>224</v>
      </c>
      <c r="AN208" t="s">
        <v>76</v>
      </c>
      <c r="AO208" t="s">
        <v>77</v>
      </c>
      <c r="AP208" t="s">
        <v>78</v>
      </c>
      <c r="AQ208" t="s">
        <v>124</v>
      </c>
      <c r="AR208" t="s">
        <v>67</v>
      </c>
      <c r="AS208" t="s">
        <v>54</v>
      </c>
      <c r="AT208" t="s">
        <v>73</v>
      </c>
      <c r="AU208" t="s">
        <v>107</v>
      </c>
      <c r="AV208" t="s">
        <v>1542</v>
      </c>
    </row>
    <row r="209" spans="1:48" hidden="1" x14ac:dyDescent="0.3">
      <c r="A209" t="s">
        <v>1543</v>
      </c>
      <c r="B209" t="s">
        <v>1544</v>
      </c>
      <c r="C209" s="1" t="str">
        <f t="shared" si="33"/>
        <v>21:0973</v>
      </c>
      <c r="D209" s="1" t="str">
        <f t="shared" si="34"/>
        <v>21:0113</v>
      </c>
      <c r="E209" t="s">
        <v>1545</v>
      </c>
      <c r="F209" t="s">
        <v>1546</v>
      </c>
      <c r="H209">
        <v>63.068248199999999</v>
      </c>
      <c r="I209">
        <v>-94.310345299999994</v>
      </c>
      <c r="J209" s="1" t="str">
        <f t="shared" si="35"/>
        <v>NGR lake sediment grab sample</v>
      </c>
      <c r="K209" s="1" t="str">
        <f t="shared" si="36"/>
        <v>&lt;177 micron (NGR)</v>
      </c>
      <c r="L209">
        <v>11</v>
      </c>
      <c r="M209" t="s">
        <v>217</v>
      </c>
      <c r="N209">
        <v>208</v>
      </c>
      <c r="O209" t="s">
        <v>327</v>
      </c>
      <c r="P209" t="s">
        <v>54</v>
      </c>
      <c r="Q209" t="s">
        <v>549</v>
      </c>
      <c r="R209" t="s">
        <v>890</v>
      </c>
      <c r="S209" t="s">
        <v>57</v>
      </c>
      <c r="T209" t="s">
        <v>479</v>
      </c>
      <c r="U209" t="s">
        <v>203</v>
      </c>
      <c r="V209" t="s">
        <v>428</v>
      </c>
      <c r="W209" t="s">
        <v>137</v>
      </c>
      <c r="X209" t="s">
        <v>62</v>
      </c>
      <c r="Y209" t="s">
        <v>263</v>
      </c>
      <c r="Z209" t="s">
        <v>170</v>
      </c>
      <c r="AA209" t="s">
        <v>64</v>
      </c>
      <c r="AB209" t="s">
        <v>277</v>
      </c>
      <c r="AC209" t="s">
        <v>173</v>
      </c>
      <c r="AD209" t="s">
        <v>67</v>
      </c>
      <c r="AE209" t="s">
        <v>1547</v>
      </c>
      <c r="AF209" t="s">
        <v>69</v>
      </c>
      <c r="AG209" t="s">
        <v>119</v>
      </c>
      <c r="AH209" t="s">
        <v>173</v>
      </c>
      <c r="AI209" t="s">
        <v>72</v>
      </c>
      <c r="AJ209" t="s">
        <v>1548</v>
      </c>
      <c r="AK209" t="s">
        <v>73</v>
      </c>
      <c r="AL209" t="s">
        <v>224</v>
      </c>
      <c r="AM209" t="s">
        <v>157</v>
      </c>
      <c r="AN209" t="s">
        <v>76</v>
      </c>
      <c r="AO209" t="s">
        <v>1091</v>
      </c>
      <c r="AP209" t="s">
        <v>225</v>
      </c>
      <c r="AQ209" t="s">
        <v>440</v>
      </c>
      <c r="AR209" t="s">
        <v>67</v>
      </c>
      <c r="AS209" t="s">
        <v>54</v>
      </c>
      <c r="AT209" t="s">
        <v>152</v>
      </c>
      <c r="AU209" t="s">
        <v>107</v>
      </c>
      <c r="AV209" t="s">
        <v>1549</v>
      </c>
    </row>
    <row r="210" spans="1:48" hidden="1" x14ac:dyDescent="0.3">
      <c r="A210" t="s">
        <v>1550</v>
      </c>
      <c r="B210" t="s">
        <v>1551</v>
      </c>
      <c r="C210" s="1" t="str">
        <f t="shared" si="33"/>
        <v>21:0973</v>
      </c>
      <c r="D210" s="1" t="str">
        <f t="shared" si="34"/>
        <v>21:0113</v>
      </c>
      <c r="E210" t="s">
        <v>1552</v>
      </c>
      <c r="F210" t="s">
        <v>1553</v>
      </c>
      <c r="H210">
        <v>63.067292199999997</v>
      </c>
      <c r="I210">
        <v>-94.251265799999999</v>
      </c>
      <c r="J210" s="1" t="str">
        <f t="shared" si="35"/>
        <v>NGR lake sediment grab sample</v>
      </c>
      <c r="K210" s="1" t="str">
        <f t="shared" si="36"/>
        <v>&lt;177 micron (NGR)</v>
      </c>
      <c r="L210">
        <v>11</v>
      </c>
      <c r="M210" t="s">
        <v>246</v>
      </c>
      <c r="N210">
        <v>209</v>
      </c>
      <c r="O210" t="s">
        <v>327</v>
      </c>
      <c r="P210" t="s">
        <v>54</v>
      </c>
      <c r="Q210" t="s">
        <v>603</v>
      </c>
      <c r="R210" t="s">
        <v>139</v>
      </c>
      <c r="S210" t="s">
        <v>57</v>
      </c>
      <c r="T210" t="s">
        <v>437</v>
      </c>
      <c r="U210" t="s">
        <v>281</v>
      </c>
      <c r="V210" t="s">
        <v>725</v>
      </c>
      <c r="W210" t="s">
        <v>137</v>
      </c>
      <c r="X210" t="s">
        <v>62</v>
      </c>
      <c r="Y210" t="s">
        <v>106</v>
      </c>
      <c r="Z210" t="s">
        <v>127</v>
      </c>
      <c r="AA210" t="s">
        <v>64</v>
      </c>
      <c r="AB210" t="s">
        <v>91</v>
      </c>
      <c r="AC210" t="s">
        <v>70</v>
      </c>
      <c r="AD210" t="s">
        <v>170</v>
      </c>
      <c r="AE210" t="s">
        <v>206</v>
      </c>
      <c r="AF210" t="s">
        <v>616</v>
      </c>
      <c r="AG210" t="s">
        <v>172</v>
      </c>
      <c r="AH210" t="s">
        <v>173</v>
      </c>
      <c r="AI210" t="s">
        <v>429</v>
      </c>
      <c r="AJ210" t="s">
        <v>1554</v>
      </c>
      <c r="AK210" t="s">
        <v>73</v>
      </c>
      <c r="AL210" t="s">
        <v>177</v>
      </c>
      <c r="AM210" t="s">
        <v>157</v>
      </c>
      <c r="AN210" t="s">
        <v>76</v>
      </c>
      <c r="AO210" t="s">
        <v>121</v>
      </c>
      <c r="AP210" t="s">
        <v>210</v>
      </c>
      <c r="AQ210" t="s">
        <v>265</v>
      </c>
      <c r="AR210" t="s">
        <v>74</v>
      </c>
      <c r="AS210" t="s">
        <v>54</v>
      </c>
      <c r="AT210" t="s">
        <v>73</v>
      </c>
      <c r="AU210" t="s">
        <v>107</v>
      </c>
      <c r="AV210" t="s">
        <v>1555</v>
      </c>
    </row>
    <row r="211" spans="1:48" hidden="1" x14ac:dyDescent="0.3">
      <c r="A211" t="s">
        <v>1556</v>
      </c>
      <c r="B211" t="s">
        <v>1557</v>
      </c>
      <c r="C211" s="1" t="str">
        <f t="shared" si="33"/>
        <v>21:0973</v>
      </c>
      <c r="D211" s="1" t="str">
        <f t="shared" si="34"/>
        <v>21:0113</v>
      </c>
      <c r="E211" t="s">
        <v>1558</v>
      </c>
      <c r="F211" t="s">
        <v>1559</v>
      </c>
      <c r="H211">
        <v>63.080702899999999</v>
      </c>
      <c r="I211">
        <v>-94.1473187</v>
      </c>
      <c r="J211" s="1" t="str">
        <f t="shared" si="35"/>
        <v>NGR lake sediment grab sample</v>
      </c>
      <c r="K211" s="1" t="str">
        <f t="shared" si="36"/>
        <v>&lt;177 micron (NGR)</v>
      </c>
      <c r="L211">
        <v>11</v>
      </c>
      <c r="M211" t="s">
        <v>113</v>
      </c>
      <c r="N211">
        <v>210</v>
      </c>
      <c r="O211" t="s">
        <v>72</v>
      </c>
      <c r="P211" t="s">
        <v>54</v>
      </c>
      <c r="Q211" t="s">
        <v>446</v>
      </c>
      <c r="R211" t="s">
        <v>187</v>
      </c>
      <c r="S211" t="s">
        <v>57</v>
      </c>
      <c r="T211" t="s">
        <v>427</v>
      </c>
      <c r="U211" t="s">
        <v>59</v>
      </c>
      <c r="V211" t="s">
        <v>139</v>
      </c>
      <c r="W211" t="s">
        <v>95</v>
      </c>
      <c r="X211" t="s">
        <v>74</v>
      </c>
      <c r="Y211" t="s">
        <v>448</v>
      </c>
      <c r="Z211" t="s">
        <v>138</v>
      </c>
      <c r="AA211" t="s">
        <v>64</v>
      </c>
      <c r="AB211" t="s">
        <v>478</v>
      </c>
      <c r="AC211" t="s">
        <v>66</v>
      </c>
      <c r="AD211" t="s">
        <v>170</v>
      </c>
      <c r="AE211" t="s">
        <v>526</v>
      </c>
      <c r="AF211" t="s">
        <v>281</v>
      </c>
      <c r="AG211" t="s">
        <v>250</v>
      </c>
      <c r="AH211" t="s">
        <v>173</v>
      </c>
      <c r="AI211" t="s">
        <v>56</v>
      </c>
      <c r="AJ211" t="s">
        <v>336</v>
      </c>
      <c r="AK211" t="s">
        <v>73</v>
      </c>
      <c r="AL211" t="s">
        <v>125</v>
      </c>
      <c r="AM211" t="s">
        <v>224</v>
      </c>
      <c r="AN211" t="s">
        <v>76</v>
      </c>
      <c r="AO211" t="s">
        <v>178</v>
      </c>
      <c r="AP211" t="s">
        <v>179</v>
      </c>
      <c r="AQ211" t="s">
        <v>159</v>
      </c>
      <c r="AR211" t="s">
        <v>67</v>
      </c>
      <c r="AS211" t="s">
        <v>54</v>
      </c>
      <c r="AT211" t="s">
        <v>73</v>
      </c>
      <c r="AU211" t="s">
        <v>107</v>
      </c>
      <c r="AV211" t="s">
        <v>1560</v>
      </c>
    </row>
    <row r="212" spans="1:48" hidden="1" x14ac:dyDescent="0.3">
      <c r="A212" t="s">
        <v>1561</v>
      </c>
      <c r="B212" t="s">
        <v>1562</v>
      </c>
      <c r="C212" s="1" t="str">
        <f t="shared" si="33"/>
        <v>21:0973</v>
      </c>
      <c r="D212" s="1" t="str">
        <f t="shared" si="34"/>
        <v>21:0113</v>
      </c>
      <c r="E212" t="s">
        <v>1558</v>
      </c>
      <c r="F212" t="s">
        <v>1563</v>
      </c>
      <c r="H212">
        <v>63.080702899999999</v>
      </c>
      <c r="I212">
        <v>-94.1473187</v>
      </c>
      <c r="J212" s="1" t="str">
        <f t="shared" si="35"/>
        <v>NGR lake sediment grab sample</v>
      </c>
      <c r="K212" s="1" t="str">
        <f t="shared" si="36"/>
        <v>&lt;177 micron (NGR)</v>
      </c>
      <c r="L212">
        <v>11</v>
      </c>
      <c r="M212" t="s">
        <v>132</v>
      </c>
      <c r="N212">
        <v>211</v>
      </c>
      <c r="O212" t="s">
        <v>138</v>
      </c>
      <c r="P212" t="s">
        <v>54</v>
      </c>
      <c r="Q212" t="s">
        <v>470</v>
      </c>
      <c r="R212" t="s">
        <v>192</v>
      </c>
      <c r="S212" t="s">
        <v>57</v>
      </c>
      <c r="T212" t="s">
        <v>293</v>
      </c>
      <c r="U212" t="s">
        <v>59</v>
      </c>
      <c r="V212" t="s">
        <v>615</v>
      </c>
      <c r="W212" t="s">
        <v>63</v>
      </c>
      <c r="X212" t="s">
        <v>74</v>
      </c>
      <c r="Y212" t="s">
        <v>448</v>
      </c>
      <c r="Z212" t="s">
        <v>138</v>
      </c>
      <c r="AA212" t="s">
        <v>64</v>
      </c>
      <c r="AB212" t="s">
        <v>223</v>
      </c>
      <c r="AC212" t="s">
        <v>66</v>
      </c>
      <c r="AD212" t="s">
        <v>62</v>
      </c>
      <c r="AE212" t="s">
        <v>238</v>
      </c>
      <c r="AF212" t="s">
        <v>290</v>
      </c>
      <c r="AG212" t="s">
        <v>142</v>
      </c>
      <c r="AH212" t="s">
        <v>173</v>
      </c>
      <c r="AI212" t="s">
        <v>306</v>
      </c>
      <c r="AJ212" t="s">
        <v>156</v>
      </c>
      <c r="AK212" t="s">
        <v>73</v>
      </c>
      <c r="AL212" t="s">
        <v>125</v>
      </c>
      <c r="AM212" t="s">
        <v>224</v>
      </c>
      <c r="AN212" t="s">
        <v>76</v>
      </c>
      <c r="AO212" t="s">
        <v>104</v>
      </c>
      <c r="AP212" t="s">
        <v>210</v>
      </c>
      <c r="AQ212" t="s">
        <v>338</v>
      </c>
      <c r="AR212" t="s">
        <v>67</v>
      </c>
      <c r="AS212" t="s">
        <v>54</v>
      </c>
      <c r="AT212" t="s">
        <v>73</v>
      </c>
      <c r="AU212" t="s">
        <v>107</v>
      </c>
      <c r="AV212" t="s">
        <v>1564</v>
      </c>
    </row>
    <row r="213" spans="1:48" hidden="1" x14ac:dyDescent="0.3">
      <c r="A213" t="s">
        <v>1565</v>
      </c>
      <c r="B213" t="s">
        <v>1566</v>
      </c>
      <c r="C213" s="1" t="str">
        <f t="shared" si="33"/>
        <v>21:0973</v>
      </c>
      <c r="D213" s="1" t="str">
        <f t="shared" si="34"/>
        <v>21:0113</v>
      </c>
      <c r="E213" t="s">
        <v>1567</v>
      </c>
      <c r="F213" t="s">
        <v>1568</v>
      </c>
      <c r="H213">
        <v>63.066458699999998</v>
      </c>
      <c r="I213">
        <v>-94.115707700000002</v>
      </c>
      <c r="J213" s="1" t="str">
        <f t="shared" si="35"/>
        <v>NGR lake sediment grab sample</v>
      </c>
      <c r="K213" s="1" t="str">
        <f t="shared" si="36"/>
        <v>&lt;177 micron (NGR)</v>
      </c>
      <c r="L213">
        <v>11</v>
      </c>
      <c r="M213" t="s">
        <v>260</v>
      </c>
      <c r="N213">
        <v>212</v>
      </c>
      <c r="O213" t="s">
        <v>127</v>
      </c>
      <c r="P213" t="s">
        <v>54</v>
      </c>
      <c r="Q213" t="s">
        <v>539</v>
      </c>
      <c r="R213" t="s">
        <v>139</v>
      </c>
      <c r="S213" t="s">
        <v>57</v>
      </c>
      <c r="T213" t="s">
        <v>489</v>
      </c>
      <c r="U213" t="s">
        <v>168</v>
      </c>
      <c r="V213" t="s">
        <v>326</v>
      </c>
      <c r="W213" t="s">
        <v>211</v>
      </c>
      <c r="X213" t="s">
        <v>127</v>
      </c>
      <c r="Y213" t="s">
        <v>302</v>
      </c>
      <c r="Z213" t="s">
        <v>127</v>
      </c>
      <c r="AA213" t="s">
        <v>64</v>
      </c>
      <c r="AB213" t="s">
        <v>437</v>
      </c>
      <c r="AC213" t="s">
        <v>70</v>
      </c>
      <c r="AD213" t="s">
        <v>67</v>
      </c>
      <c r="AE213" t="s">
        <v>1056</v>
      </c>
      <c r="AF213" t="s">
        <v>99</v>
      </c>
      <c r="AG213" t="s">
        <v>172</v>
      </c>
      <c r="AH213" t="s">
        <v>173</v>
      </c>
      <c r="AI213" t="s">
        <v>440</v>
      </c>
      <c r="AJ213" t="s">
        <v>1569</v>
      </c>
      <c r="AK213" t="s">
        <v>73</v>
      </c>
      <c r="AL213" t="s">
        <v>177</v>
      </c>
      <c r="AM213" t="s">
        <v>68</v>
      </c>
      <c r="AN213" t="s">
        <v>76</v>
      </c>
      <c r="AO213" t="s">
        <v>1570</v>
      </c>
      <c r="AP213" t="s">
        <v>225</v>
      </c>
      <c r="AQ213" t="s">
        <v>77</v>
      </c>
      <c r="AR213" t="s">
        <v>74</v>
      </c>
      <c r="AS213" t="s">
        <v>54</v>
      </c>
      <c r="AT213" t="s">
        <v>73</v>
      </c>
      <c r="AU213" t="s">
        <v>107</v>
      </c>
      <c r="AV213" t="s">
        <v>483</v>
      </c>
    </row>
    <row r="214" spans="1:48" hidden="1" x14ac:dyDescent="0.3">
      <c r="A214" t="s">
        <v>1571</v>
      </c>
      <c r="B214" t="s">
        <v>1572</v>
      </c>
      <c r="C214" s="1" t="str">
        <f t="shared" si="33"/>
        <v>21:0973</v>
      </c>
      <c r="D214" s="1" t="str">
        <f t="shared" si="34"/>
        <v>21:0113</v>
      </c>
      <c r="E214" t="s">
        <v>1573</v>
      </c>
      <c r="F214" t="s">
        <v>1574</v>
      </c>
      <c r="H214">
        <v>63.071083100000003</v>
      </c>
      <c r="I214">
        <v>-94.022660700000003</v>
      </c>
      <c r="J214" s="1" t="str">
        <f t="shared" si="35"/>
        <v>NGR lake sediment grab sample</v>
      </c>
      <c r="K214" s="1" t="str">
        <f t="shared" si="36"/>
        <v>&lt;177 micron (NGR)</v>
      </c>
      <c r="L214">
        <v>11</v>
      </c>
      <c r="M214" t="s">
        <v>273</v>
      </c>
      <c r="N214">
        <v>213</v>
      </c>
      <c r="O214" t="s">
        <v>346</v>
      </c>
      <c r="P214" t="s">
        <v>54</v>
      </c>
      <c r="Q214" t="s">
        <v>1295</v>
      </c>
      <c r="R214" t="s">
        <v>1575</v>
      </c>
      <c r="S214" t="s">
        <v>57</v>
      </c>
      <c r="T214" t="s">
        <v>1128</v>
      </c>
      <c r="U214" t="s">
        <v>88</v>
      </c>
      <c r="V214" t="s">
        <v>188</v>
      </c>
      <c r="W214" t="s">
        <v>87</v>
      </c>
      <c r="X214" t="s">
        <v>127</v>
      </c>
      <c r="Y214" t="s">
        <v>211</v>
      </c>
      <c r="Z214" t="s">
        <v>127</v>
      </c>
      <c r="AA214" t="s">
        <v>64</v>
      </c>
      <c r="AB214" t="s">
        <v>1576</v>
      </c>
      <c r="AC214" t="s">
        <v>70</v>
      </c>
      <c r="AD214" t="s">
        <v>127</v>
      </c>
      <c r="AE214" t="s">
        <v>125</v>
      </c>
      <c r="AF214" t="s">
        <v>141</v>
      </c>
      <c r="AG214" t="s">
        <v>853</v>
      </c>
      <c r="AH214" t="s">
        <v>472</v>
      </c>
      <c r="AI214" t="s">
        <v>373</v>
      </c>
      <c r="AJ214" t="s">
        <v>374</v>
      </c>
      <c r="AK214" t="s">
        <v>73</v>
      </c>
      <c r="AL214" t="s">
        <v>177</v>
      </c>
      <c r="AM214" t="s">
        <v>421</v>
      </c>
      <c r="AN214" t="s">
        <v>76</v>
      </c>
      <c r="AO214" t="s">
        <v>1577</v>
      </c>
      <c r="AP214" t="s">
        <v>566</v>
      </c>
      <c r="AQ214" t="s">
        <v>90</v>
      </c>
      <c r="AR214" t="s">
        <v>67</v>
      </c>
      <c r="AS214" t="s">
        <v>170</v>
      </c>
      <c r="AT214" t="s">
        <v>262</v>
      </c>
      <c r="AU214" t="s">
        <v>107</v>
      </c>
      <c r="AV214" t="s">
        <v>1578</v>
      </c>
    </row>
    <row r="215" spans="1:48" hidden="1" x14ac:dyDescent="0.3">
      <c r="A215" t="s">
        <v>1579</v>
      </c>
      <c r="B215" t="s">
        <v>1580</v>
      </c>
      <c r="C215" s="1" t="str">
        <f t="shared" si="33"/>
        <v>21:0973</v>
      </c>
      <c r="D215" s="1" t="str">
        <f t="shared" si="34"/>
        <v>21:0113</v>
      </c>
      <c r="E215" t="s">
        <v>1581</v>
      </c>
      <c r="F215" t="s">
        <v>1582</v>
      </c>
      <c r="H215">
        <v>63.106702200000001</v>
      </c>
      <c r="I215">
        <v>-94.012239500000007</v>
      </c>
      <c r="J215" s="1" t="str">
        <f t="shared" si="35"/>
        <v>NGR lake sediment grab sample</v>
      </c>
      <c r="K215" s="1" t="str">
        <f t="shared" si="36"/>
        <v>&lt;177 micron (NGR)</v>
      </c>
      <c r="L215">
        <v>11</v>
      </c>
      <c r="M215" t="s">
        <v>289</v>
      </c>
      <c r="N215">
        <v>214</v>
      </c>
      <c r="O215" t="s">
        <v>94</v>
      </c>
      <c r="P215" t="s">
        <v>54</v>
      </c>
      <c r="Q215" t="s">
        <v>1583</v>
      </c>
      <c r="R215" t="s">
        <v>139</v>
      </c>
      <c r="S215" t="s">
        <v>57</v>
      </c>
      <c r="T215" t="s">
        <v>560</v>
      </c>
      <c r="U215" t="s">
        <v>178</v>
      </c>
      <c r="V215" t="s">
        <v>169</v>
      </c>
      <c r="W215" t="s">
        <v>327</v>
      </c>
      <c r="X215" t="s">
        <v>170</v>
      </c>
      <c r="Y215" t="s">
        <v>276</v>
      </c>
      <c r="Z215" t="s">
        <v>127</v>
      </c>
      <c r="AA215" t="s">
        <v>64</v>
      </c>
      <c r="AB215" t="s">
        <v>562</v>
      </c>
      <c r="AC215" t="s">
        <v>66</v>
      </c>
      <c r="AD215" t="s">
        <v>170</v>
      </c>
      <c r="AE215" t="s">
        <v>74</v>
      </c>
      <c r="AF215" t="s">
        <v>616</v>
      </c>
      <c r="AG215" t="s">
        <v>339</v>
      </c>
      <c r="AH215" t="s">
        <v>173</v>
      </c>
      <c r="AI215" t="s">
        <v>102</v>
      </c>
      <c r="AJ215" t="s">
        <v>1584</v>
      </c>
      <c r="AK215" t="s">
        <v>73</v>
      </c>
      <c r="AL215" t="s">
        <v>157</v>
      </c>
      <c r="AM215" t="s">
        <v>68</v>
      </c>
      <c r="AN215" t="s">
        <v>76</v>
      </c>
      <c r="AO215" t="s">
        <v>1570</v>
      </c>
      <c r="AP215" t="s">
        <v>414</v>
      </c>
      <c r="AQ215" t="s">
        <v>77</v>
      </c>
      <c r="AR215" t="s">
        <v>74</v>
      </c>
      <c r="AS215" t="s">
        <v>54</v>
      </c>
      <c r="AT215" t="s">
        <v>315</v>
      </c>
      <c r="AU215" t="s">
        <v>107</v>
      </c>
      <c r="AV215" t="s">
        <v>1585</v>
      </c>
    </row>
    <row r="216" spans="1:48" hidden="1" x14ac:dyDescent="0.3">
      <c r="A216" t="s">
        <v>1586</v>
      </c>
      <c r="B216" t="s">
        <v>1587</v>
      </c>
      <c r="C216" s="1" t="str">
        <f t="shared" si="33"/>
        <v>21:0973</v>
      </c>
      <c r="D216" s="1" t="str">
        <f t="shared" si="34"/>
        <v>21:0113</v>
      </c>
      <c r="E216" t="s">
        <v>1588</v>
      </c>
      <c r="F216" t="s">
        <v>1589</v>
      </c>
      <c r="H216">
        <v>63.139401100000001</v>
      </c>
      <c r="I216">
        <v>-94.0321651</v>
      </c>
      <c r="J216" s="1" t="str">
        <f t="shared" si="35"/>
        <v>NGR lake sediment grab sample</v>
      </c>
      <c r="K216" s="1" t="str">
        <f t="shared" si="36"/>
        <v>&lt;177 micron (NGR)</v>
      </c>
      <c r="L216">
        <v>11</v>
      </c>
      <c r="M216" t="s">
        <v>301</v>
      </c>
      <c r="N216">
        <v>215</v>
      </c>
      <c r="O216" t="s">
        <v>94</v>
      </c>
      <c r="P216" t="s">
        <v>54</v>
      </c>
      <c r="Q216" t="s">
        <v>1477</v>
      </c>
      <c r="R216" t="s">
        <v>116</v>
      </c>
      <c r="S216" t="s">
        <v>57</v>
      </c>
      <c r="T216" t="s">
        <v>91</v>
      </c>
      <c r="U216" t="s">
        <v>59</v>
      </c>
      <c r="V216" t="s">
        <v>119</v>
      </c>
      <c r="W216" t="s">
        <v>355</v>
      </c>
      <c r="X216" t="s">
        <v>74</v>
      </c>
      <c r="Y216" t="s">
        <v>396</v>
      </c>
      <c r="Z216" t="s">
        <v>59</v>
      </c>
      <c r="AA216" t="s">
        <v>64</v>
      </c>
      <c r="AB216" t="s">
        <v>100</v>
      </c>
      <c r="AC216" t="s">
        <v>66</v>
      </c>
      <c r="AD216" t="s">
        <v>67</v>
      </c>
      <c r="AE216" t="s">
        <v>396</v>
      </c>
      <c r="AF216" t="s">
        <v>151</v>
      </c>
      <c r="AG216" t="s">
        <v>122</v>
      </c>
      <c r="AH216" t="s">
        <v>173</v>
      </c>
      <c r="AI216" t="s">
        <v>123</v>
      </c>
      <c r="AJ216" t="s">
        <v>101</v>
      </c>
      <c r="AK216" t="s">
        <v>73</v>
      </c>
      <c r="AL216" t="s">
        <v>125</v>
      </c>
      <c r="AM216" t="s">
        <v>224</v>
      </c>
      <c r="AN216" t="s">
        <v>76</v>
      </c>
      <c r="AO216" t="s">
        <v>290</v>
      </c>
      <c r="AP216" t="s">
        <v>179</v>
      </c>
      <c r="AQ216" t="s">
        <v>373</v>
      </c>
      <c r="AR216" t="s">
        <v>67</v>
      </c>
      <c r="AS216" t="s">
        <v>54</v>
      </c>
      <c r="AT216" t="s">
        <v>58</v>
      </c>
      <c r="AU216" t="s">
        <v>107</v>
      </c>
      <c r="AV216" t="s">
        <v>1590</v>
      </c>
    </row>
    <row r="217" spans="1:48" hidden="1" x14ac:dyDescent="0.3">
      <c r="A217" t="s">
        <v>1591</v>
      </c>
      <c r="B217" t="s">
        <v>1592</v>
      </c>
      <c r="C217" s="1" t="str">
        <f t="shared" si="33"/>
        <v>21:0973</v>
      </c>
      <c r="D217" s="1" t="str">
        <f t="shared" si="34"/>
        <v>21:0113</v>
      </c>
      <c r="E217" t="s">
        <v>1593</v>
      </c>
      <c r="F217" t="s">
        <v>1594</v>
      </c>
      <c r="H217">
        <v>63.175232000000001</v>
      </c>
      <c r="I217">
        <v>-94.076999999999998</v>
      </c>
      <c r="J217" s="1" t="str">
        <f t="shared" si="35"/>
        <v>NGR lake sediment grab sample</v>
      </c>
      <c r="K217" s="1" t="str">
        <f t="shared" si="36"/>
        <v>&lt;177 micron (NGR)</v>
      </c>
      <c r="L217">
        <v>11</v>
      </c>
      <c r="M217" t="s">
        <v>314</v>
      </c>
      <c r="N217">
        <v>216</v>
      </c>
      <c r="O217" t="s">
        <v>127</v>
      </c>
      <c r="P217" t="s">
        <v>54</v>
      </c>
      <c r="Q217" t="s">
        <v>603</v>
      </c>
      <c r="R217" t="s">
        <v>236</v>
      </c>
      <c r="S217" t="s">
        <v>57</v>
      </c>
      <c r="T217" t="s">
        <v>152</v>
      </c>
      <c r="U217" t="s">
        <v>92</v>
      </c>
      <c r="V217" t="s">
        <v>303</v>
      </c>
      <c r="W217" t="s">
        <v>61</v>
      </c>
      <c r="X217" t="s">
        <v>74</v>
      </c>
      <c r="Y217" t="s">
        <v>205</v>
      </c>
      <c r="Z217" t="s">
        <v>127</v>
      </c>
      <c r="AA217" t="s">
        <v>64</v>
      </c>
      <c r="AB217" t="s">
        <v>100</v>
      </c>
      <c r="AC217" t="s">
        <v>66</v>
      </c>
      <c r="AD217" t="s">
        <v>117</v>
      </c>
      <c r="AE217" t="s">
        <v>74</v>
      </c>
      <c r="AF217" t="s">
        <v>691</v>
      </c>
      <c r="AG217" t="s">
        <v>427</v>
      </c>
      <c r="AH217" t="s">
        <v>70</v>
      </c>
      <c r="AI217" t="s">
        <v>101</v>
      </c>
      <c r="AJ217" t="s">
        <v>72</v>
      </c>
      <c r="AK217" t="s">
        <v>73</v>
      </c>
      <c r="AL217" t="s">
        <v>75</v>
      </c>
      <c r="AM217" t="s">
        <v>103</v>
      </c>
      <c r="AN217" t="s">
        <v>76</v>
      </c>
      <c r="AO217" t="s">
        <v>77</v>
      </c>
      <c r="AP217" t="s">
        <v>225</v>
      </c>
      <c r="AQ217" t="s">
        <v>654</v>
      </c>
      <c r="AR217" t="s">
        <v>67</v>
      </c>
      <c r="AS217" t="s">
        <v>54</v>
      </c>
      <c r="AT217" t="s">
        <v>73</v>
      </c>
      <c r="AU217" t="s">
        <v>107</v>
      </c>
      <c r="AV217" t="s">
        <v>1595</v>
      </c>
    </row>
    <row r="218" spans="1:48" hidden="1" x14ac:dyDescent="0.3">
      <c r="A218" t="s">
        <v>1596</v>
      </c>
      <c r="B218" t="s">
        <v>1597</v>
      </c>
      <c r="C218" s="1" t="str">
        <f t="shared" si="33"/>
        <v>21:0973</v>
      </c>
      <c r="D218" s="1" t="str">
        <f t="shared" si="34"/>
        <v>21:0113</v>
      </c>
      <c r="E218" t="s">
        <v>1598</v>
      </c>
      <c r="F218" t="s">
        <v>1599</v>
      </c>
      <c r="H218">
        <v>63.142225699999997</v>
      </c>
      <c r="I218">
        <v>-94.098376299999998</v>
      </c>
      <c r="J218" s="1" t="str">
        <f t="shared" si="35"/>
        <v>NGR lake sediment grab sample</v>
      </c>
      <c r="K218" s="1" t="str">
        <f t="shared" si="36"/>
        <v>&lt;177 micron (NGR)</v>
      </c>
      <c r="L218">
        <v>11</v>
      </c>
      <c r="M218" t="s">
        <v>324</v>
      </c>
      <c r="N218">
        <v>217</v>
      </c>
      <c r="O218" t="s">
        <v>127</v>
      </c>
      <c r="P218" t="s">
        <v>54</v>
      </c>
      <c r="Q218" t="s">
        <v>115</v>
      </c>
      <c r="R218" t="s">
        <v>347</v>
      </c>
      <c r="S218" t="s">
        <v>57</v>
      </c>
      <c r="T218" t="s">
        <v>364</v>
      </c>
      <c r="U218" t="s">
        <v>203</v>
      </c>
      <c r="V218" t="s">
        <v>60</v>
      </c>
      <c r="W218" t="s">
        <v>79</v>
      </c>
      <c r="X218" t="s">
        <v>170</v>
      </c>
      <c r="Y218" t="s">
        <v>346</v>
      </c>
      <c r="Z218" t="s">
        <v>138</v>
      </c>
      <c r="AA218" t="s">
        <v>64</v>
      </c>
      <c r="AB218" t="s">
        <v>91</v>
      </c>
      <c r="AC218" t="s">
        <v>66</v>
      </c>
      <c r="AD218" t="s">
        <v>96</v>
      </c>
      <c r="AE218" t="s">
        <v>396</v>
      </c>
      <c r="AF218" t="s">
        <v>616</v>
      </c>
      <c r="AG218" t="s">
        <v>291</v>
      </c>
      <c r="AH218" t="s">
        <v>173</v>
      </c>
      <c r="AI218" t="s">
        <v>150</v>
      </c>
      <c r="AJ218" t="s">
        <v>1423</v>
      </c>
      <c r="AK218" t="s">
        <v>73</v>
      </c>
      <c r="AL218" t="s">
        <v>125</v>
      </c>
      <c r="AM218" t="s">
        <v>125</v>
      </c>
      <c r="AN218" t="s">
        <v>76</v>
      </c>
      <c r="AO218" t="s">
        <v>533</v>
      </c>
      <c r="AP218" t="s">
        <v>179</v>
      </c>
      <c r="AQ218" t="s">
        <v>121</v>
      </c>
      <c r="AR218" t="s">
        <v>74</v>
      </c>
      <c r="AS218" t="s">
        <v>54</v>
      </c>
      <c r="AT218" t="s">
        <v>152</v>
      </c>
      <c r="AU218" t="s">
        <v>107</v>
      </c>
      <c r="AV218" t="s">
        <v>1600</v>
      </c>
    </row>
    <row r="219" spans="1:48" hidden="1" x14ac:dyDescent="0.3">
      <c r="A219" t="s">
        <v>1601</v>
      </c>
      <c r="B219" t="s">
        <v>1602</v>
      </c>
      <c r="C219" s="1" t="str">
        <f t="shared" si="33"/>
        <v>21:0973</v>
      </c>
      <c r="D219" s="1" t="str">
        <f t="shared" si="34"/>
        <v>21:0113</v>
      </c>
      <c r="E219" t="s">
        <v>1508</v>
      </c>
      <c r="F219" t="s">
        <v>1603</v>
      </c>
      <c r="H219">
        <v>63.100959799999998</v>
      </c>
      <c r="I219">
        <v>-94.095353799999998</v>
      </c>
      <c r="J219" s="1" t="str">
        <f t="shared" si="35"/>
        <v>NGR lake sediment grab sample</v>
      </c>
      <c r="K219" s="1" t="str">
        <f t="shared" si="36"/>
        <v>&lt;177 micron (NGR)</v>
      </c>
      <c r="L219">
        <v>11</v>
      </c>
      <c r="M219" t="s">
        <v>345</v>
      </c>
      <c r="N219">
        <v>218</v>
      </c>
      <c r="O219" t="s">
        <v>87</v>
      </c>
      <c r="P219" t="s">
        <v>54</v>
      </c>
      <c r="Q219" t="s">
        <v>435</v>
      </c>
      <c r="R219" t="s">
        <v>99</v>
      </c>
      <c r="S219" t="s">
        <v>57</v>
      </c>
      <c r="T219" t="s">
        <v>219</v>
      </c>
      <c r="U219" t="s">
        <v>168</v>
      </c>
      <c r="V219" t="s">
        <v>339</v>
      </c>
      <c r="W219" t="s">
        <v>170</v>
      </c>
      <c r="X219" t="s">
        <v>74</v>
      </c>
      <c r="Y219" t="s">
        <v>170</v>
      </c>
      <c r="Z219" t="s">
        <v>138</v>
      </c>
      <c r="AA219" t="s">
        <v>64</v>
      </c>
      <c r="AB219" t="s">
        <v>189</v>
      </c>
      <c r="AC219" t="s">
        <v>66</v>
      </c>
      <c r="AD219" t="s">
        <v>117</v>
      </c>
      <c r="AE219" t="s">
        <v>396</v>
      </c>
      <c r="AF219" t="s">
        <v>290</v>
      </c>
      <c r="AG219" t="s">
        <v>561</v>
      </c>
      <c r="AH219" t="s">
        <v>70</v>
      </c>
      <c r="AI219" t="s">
        <v>340</v>
      </c>
      <c r="AJ219" t="s">
        <v>96</v>
      </c>
      <c r="AK219" t="s">
        <v>73</v>
      </c>
      <c r="AL219" t="s">
        <v>157</v>
      </c>
      <c r="AM219" t="s">
        <v>103</v>
      </c>
      <c r="AN219" t="s">
        <v>76</v>
      </c>
      <c r="AO219" t="s">
        <v>178</v>
      </c>
      <c r="AP219" t="s">
        <v>267</v>
      </c>
      <c r="AQ219" t="s">
        <v>102</v>
      </c>
      <c r="AR219" t="s">
        <v>74</v>
      </c>
      <c r="AS219" t="s">
        <v>54</v>
      </c>
      <c r="AT219" t="s">
        <v>73</v>
      </c>
      <c r="AU219" t="s">
        <v>107</v>
      </c>
      <c r="AV219" t="s">
        <v>1604</v>
      </c>
    </row>
    <row r="220" spans="1:48" hidden="1" x14ac:dyDescent="0.3">
      <c r="A220" t="s">
        <v>1605</v>
      </c>
      <c r="B220" t="s">
        <v>1606</v>
      </c>
      <c r="C220" s="1" t="str">
        <f t="shared" si="33"/>
        <v>21:0973</v>
      </c>
      <c r="D220" s="1" t="str">
        <f t="shared" si="34"/>
        <v>21:0113</v>
      </c>
      <c r="E220" t="s">
        <v>1607</v>
      </c>
      <c r="F220" t="s">
        <v>1608</v>
      </c>
      <c r="H220">
        <v>63.107943200000001</v>
      </c>
      <c r="I220">
        <v>-94.157528200000002</v>
      </c>
      <c r="J220" s="1" t="str">
        <f t="shared" si="35"/>
        <v>NGR lake sediment grab sample</v>
      </c>
      <c r="K220" s="1" t="str">
        <f t="shared" si="36"/>
        <v>&lt;177 micron (NGR)</v>
      </c>
      <c r="L220">
        <v>11</v>
      </c>
      <c r="M220" t="s">
        <v>335</v>
      </c>
      <c r="N220">
        <v>219</v>
      </c>
      <c r="O220" t="s">
        <v>159</v>
      </c>
      <c r="P220" t="s">
        <v>54</v>
      </c>
      <c r="Q220" t="s">
        <v>488</v>
      </c>
      <c r="R220" t="s">
        <v>1609</v>
      </c>
      <c r="S220" t="s">
        <v>57</v>
      </c>
      <c r="T220" t="s">
        <v>235</v>
      </c>
      <c r="U220" t="s">
        <v>77</v>
      </c>
      <c r="V220" t="s">
        <v>478</v>
      </c>
      <c r="W220" t="s">
        <v>302</v>
      </c>
      <c r="X220" t="s">
        <v>62</v>
      </c>
      <c r="Y220" t="s">
        <v>308</v>
      </c>
      <c r="Z220" t="s">
        <v>127</v>
      </c>
      <c r="AA220" t="s">
        <v>64</v>
      </c>
      <c r="AB220" t="s">
        <v>93</v>
      </c>
      <c r="AC220" t="s">
        <v>66</v>
      </c>
      <c r="AD220" t="s">
        <v>134</v>
      </c>
      <c r="AE220" t="s">
        <v>68</v>
      </c>
      <c r="AF220" t="s">
        <v>691</v>
      </c>
      <c r="AG220" t="s">
        <v>725</v>
      </c>
      <c r="AH220" t="s">
        <v>70</v>
      </c>
      <c r="AI220" t="s">
        <v>56</v>
      </c>
      <c r="AJ220" t="s">
        <v>263</v>
      </c>
      <c r="AK220" t="s">
        <v>73</v>
      </c>
      <c r="AL220" t="s">
        <v>103</v>
      </c>
      <c r="AM220" t="s">
        <v>103</v>
      </c>
      <c r="AN220" t="s">
        <v>76</v>
      </c>
      <c r="AO220" t="s">
        <v>178</v>
      </c>
      <c r="AP220" t="s">
        <v>225</v>
      </c>
      <c r="AQ220" t="s">
        <v>795</v>
      </c>
      <c r="AR220" t="s">
        <v>67</v>
      </c>
      <c r="AS220" t="s">
        <v>54</v>
      </c>
      <c r="AT220" t="s">
        <v>73</v>
      </c>
      <c r="AU220" t="s">
        <v>107</v>
      </c>
      <c r="AV220" t="s">
        <v>1610</v>
      </c>
    </row>
    <row r="221" spans="1:48" hidden="1" x14ac:dyDescent="0.3">
      <c r="A221" t="s">
        <v>1611</v>
      </c>
      <c r="B221" t="s">
        <v>1612</v>
      </c>
      <c r="C221" s="1" t="str">
        <f t="shared" si="33"/>
        <v>21:0973</v>
      </c>
      <c r="D221" s="1" t="str">
        <f t="shared" si="34"/>
        <v>21:0113</v>
      </c>
      <c r="E221" t="s">
        <v>1613</v>
      </c>
      <c r="F221" t="s">
        <v>1614</v>
      </c>
      <c r="H221">
        <v>63.106323000000003</v>
      </c>
      <c r="I221">
        <v>-94.2243469</v>
      </c>
      <c r="J221" s="1" t="str">
        <f t="shared" si="35"/>
        <v>NGR lake sediment grab sample</v>
      </c>
      <c r="K221" s="1" t="str">
        <f t="shared" si="36"/>
        <v>&lt;177 micron (NGR)</v>
      </c>
      <c r="L221">
        <v>11</v>
      </c>
      <c r="M221" t="s">
        <v>354</v>
      </c>
      <c r="N221">
        <v>220</v>
      </c>
      <c r="O221" t="s">
        <v>193</v>
      </c>
      <c r="P221" t="s">
        <v>54</v>
      </c>
      <c r="Q221" t="s">
        <v>777</v>
      </c>
      <c r="R221" t="s">
        <v>1615</v>
      </c>
      <c r="S221" t="s">
        <v>57</v>
      </c>
      <c r="T221" t="s">
        <v>364</v>
      </c>
      <c r="U221" t="s">
        <v>104</v>
      </c>
      <c r="V221" t="s">
        <v>153</v>
      </c>
      <c r="W221" t="s">
        <v>62</v>
      </c>
      <c r="X221" t="s">
        <v>62</v>
      </c>
      <c r="Y221" t="s">
        <v>220</v>
      </c>
      <c r="Z221" t="s">
        <v>127</v>
      </c>
      <c r="AA221" t="s">
        <v>64</v>
      </c>
      <c r="AB221" t="s">
        <v>91</v>
      </c>
      <c r="AC221" t="s">
        <v>66</v>
      </c>
      <c r="AD221" t="s">
        <v>170</v>
      </c>
      <c r="AE221" t="s">
        <v>174</v>
      </c>
      <c r="AF221" t="s">
        <v>99</v>
      </c>
      <c r="AG221" t="s">
        <v>172</v>
      </c>
      <c r="AH221" t="s">
        <v>173</v>
      </c>
      <c r="AI221" t="s">
        <v>72</v>
      </c>
      <c r="AJ221" t="s">
        <v>1429</v>
      </c>
      <c r="AK221" t="s">
        <v>73</v>
      </c>
      <c r="AL221" t="s">
        <v>75</v>
      </c>
      <c r="AM221" t="s">
        <v>125</v>
      </c>
      <c r="AN221" t="s">
        <v>76</v>
      </c>
      <c r="AO221" t="s">
        <v>578</v>
      </c>
      <c r="AP221" t="s">
        <v>414</v>
      </c>
      <c r="AQ221" t="s">
        <v>168</v>
      </c>
      <c r="AR221" t="s">
        <v>62</v>
      </c>
      <c r="AS221" t="s">
        <v>54</v>
      </c>
      <c r="AT221" t="s">
        <v>91</v>
      </c>
      <c r="AU221" t="s">
        <v>107</v>
      </c>
      <c r="AV221" t="s">
        <v>1616</v>
      </c>
    </row>
    <row r="222" spans="1:48" hidden="1" x14ac:dyDescent="0.3">
      <c r="A222" t="s">
        <v>1617</v>
      </c>
      <c r="B222" t="s">
        <v>1618</v>
      </c>
      <c r="C222" s="1" t="str">
        <f t="shared" si="33"/>
        <v>21:0973</v>
      </c>
      <c r="D222" s="1" t="str">
        <f t="shared" si="34"/>
        <v>21:0113</v>
      </c>
      <c r="E222" t="s">
        <v>1619</v>
      </c>
      <c r="F222" t="s">
        <v>1620</v>
      </c>
      <c r="H222">
        <v>63.144062599999998</v>
      </c>
      <c r="I222">
        <v>-94.528575000000004</v>
      </c>
      <c r="J222" s="1" t="str">
        <f t="shared" si="35"/>
        <v>NGR lake sediment grab sample</v>
      </c>
      <c r="K222" s="1" t="str">
        <f t="shared" si="36"/>
        <v>&lt;177 micron (NGR)</v>
      </c>
      <c r="L222">
        <v>12</v>
      </c>
      <c r="M222" t="s">
        <v>52</v>
      </c>
      <c r="N222">
        <v>221</v>
      </c>
      <c r="O222" t="s">
        <v>592</v>
      </c>
      <c r="P222" t="s">
        <v>54</v>
      </c>
      <c r="Q222" t="s">
        <v>446</v>
      </c>
      <c r="R222" t="s">
        <v>99</v>
      </c>
      <c r="S222" t="s">
        <v>57</v>
      </c>
      <c r="T222" t="s">
        <v>58</v>
      </c>
      <c r="U222" t="s">
        <v>168</v>
      </c>
      <c r="V222" t="s">
        <v>153</v>
      </c>
      <c r="W222" t="s">
        <v>170</v>
      </c>
      <c r="X222" t="s">
        <v>74</v>
      </c>
      <c r="Y222" t="s">
        <v>63</v>
      </c>
      <c r="Z222" t="s">
        <v>138</v>
      </c>
      <c r="AA222" t="s">
        <v>64</v>
      </c>
      <c r="AB222" t="s">
        <v>223</v>
      </c>
      <c r="AC222" t="s">
        <v>66</v>
      </c>
      <c r="AD222" t="s">
        <v>170</v>
      </c>
      <c r="AE222" t="s">
        <v>68</v>
      </c>
      <c r="AF222" t="s">
        <v>357</v>
      </c>
      <c r="AG222" t="s">
        <v>449</v>
      </c>
      <c r="AH222" t="s">
        <v>155</v>
      </c>
      <c r="AI222" t="s">
        <v>114</v>
      </c>
      <c r="AJ222" t="s">
        <v>53</v>
      </c>
      <c r="AK222" t="s">
        <v>73</v>
      </c>
      <c r="AL222" t="s">
        <v>74</v>
      </c>
      <c r="AM222" t="s">
        <v>224</v>
      </c>
      <c r="AN222" t="s">
        <v>76</v>
      </c>
      <c r="AO222" t="s">
        <v>290</v>
      </c>
      <c r="AP222" t="s">
        <v>596</v>
      </c>
      <c r="AQ222" t="s">
        <v>168</v>
      </c>
      <c r="AR222" t="s">
        <v>62</v>
      </c>
      <c r="AS222" t="s">
        <v>54</v>
      </c>
      <c r="AT222" t="s">
        <v>73</v>
      </c>
      <c r="AU222" t="s">
        <v>107</v>
      </c>
      <c r="AV222" t="s">
        <v>1187</v>
      </c>
    </row>
    <row r="223" spans="1:48" hidden="1" x14ac:dyDescent="0.3">
      <c r="A223" t="s">
        <v>1621</v>
      </c>
      <c r="B223" t="s">
        <v>1622</v>
      </c>
      <c r="C223" s="1" t="str">
        <f t="shared" si="33"/>
        <v>21:0973</v>
      </c>
      <c r="D223" s="1" t="str">
        <f t="shared" si="34"/>
        <v>21:0113</v>
      </c>
      <c r="E223" t="s">
        <v>1623</v>
      </c>
      <c r="F223" t="s">
        <v>1624</v>
      </c>
      <c r="H223">
        <v>63.099425199999999</v>
      </c>
      <c r="I223">
        <v>-94.315017600000004</v>
      </c>
      <c r="J223" s="1" t="str">
        <f t="shared" si="35"/>
        <v>NGR lake sediment grab sample</v>
      </c>
      <c r="K223" s="1" t="str">
        <f t="shared" si="36"/>
        <v>&lt;177 micron (NGR)</v>
      </c>
      <c r="L223">
        <v>12</v>
      </c>
      <c r="M223" t="s">
        <v>86</v>
      </c>
      <c r="N223">
        <v>222</v>
      </c>
      <c r="O223" t="s">
        <v>281</v>
      </c>
      <c r="P223" t="s">
        <v>54</v>
      </c>
      <c r="Q223" t="s">
        <v>325</v>
      </c>
      <c r="R223" t="s">
        <v>1625</v>
      </c>
      <c r="S223" t="s">
        <v>57</v>
      </c>
      <c r="T223" t="s">
        <v>152</v>
      </c>
      <c r="U223" t="s">
        <v>168</v>
      </c>
      <c r="V223" t="s">
        <v>522</v>
      </c>
      <c r="W223" t="s">
        <v>220</v>
      </c>
      <c r="X223" t="s">
        <v>74</v>
      </c>
      <c r="Y223" t="s">
        <v>276</v>
      </c>
      <c r="Z223" t="s">
        <v>138</v>
      </c>
      <c r="AA223" t="s">
        <v>64</v>
      </c>
      <c r="AB223" t="s">
        <v>153</v>
      </c>
      <c r="AC223" t="s">
        <v>66</v>
      </c>
      <c r="AD223" t="s">
        <v>138</v>
      </c>
      <c r="AE223" t="s">
        <v>396</v>
      </c>
      <c r="AF223" t="s">
        <v>77</v>
      </c>
      <c r="AG223" t="s">
        <v>604</v>
      </c>
      <c r="AH223" t="s">
        <v>155</v>
      </c>
      <c r="AI223" t="s">
        <v>340</v>
      </c>
      <c r="AJ223" t="s">
        <v>114</v>
      </c>
      <c r="AK223" t="s">
        <v>73</v>
      </c>
      <c r="AL223" t="s">
        <v>125</v>
      </c>
      <c r="AM223" t="s">
        <v>75</v>
      </c>
      <c r="AN223" t="s">
        <v>76</v>
      </c>
      <c r="AO223" t="s">
        <v>134</v>
      </c>
      <c r="AP223" t="s">
        <v>283</v>
      </c>
      <c r="AQ223" t="s">
        <v>156</v>
      </c>
      <c r="AR223" t="s">
        <v>74</v>
      </c>
      <c r="AS223" t="s">
        <v>54</v>
      </c>
      <c r="AT223" t="s">
        <v>73</v>
      </c>
      <c r="AU223" t="s">
        <v>107</v>
      </c>
      <c r="AV223" t="s">
        <v>1626</v>
      </c>
    </row>
    <row r="224" spans="1:48" hidden="1" x14ac:dyDescent="0.3">
      <c r="A224" t="s">
        <v>1627</v>
      </c>
      <c r="B224" t="s">
        <v>1628</v>
      </c>
      <c r="C224" s="1" t="str">
        <f t="shared" si="33"/>
        <v>21:0973</v>
      </c>
      <c r="D224" s="1" t="str">
        <f t="shared" si="34"/>
        <v>21:0113</v>
      </c>
      <c r="E224" t="s">
        <v>1629</v>
      </c>
      <c r="F224" t="s">
        <v>1630</v>
      </c>
      <c r="H224">
        <v>63.105131700000001</v>
      </c>
      <c r="I224">
        <v>-94.404234700000003</v>
      </c>
      <c r="J224" s="1" t="str">
        <f t="shared" si="35"/>
        <v>NGR lake sediment grab sample</v>
      </c>
      <c r="K224" s="1" t="str">
        <f t="shared" si="36"/>
        <v>&lt;177 micron (NGR)</v>
      </c>
      <c r="L224">
        <v>12</v>
      </c>
      <c r="M224" t="s">
        <v>149</v>
      </c>
      <c r="N224">
        <v>223</v>
      </c>
      <c r="O224" t="s">
        <v>136</v>
      </c>
      <c r="P224" t="s">
        <v>54</v>
      </c>
      <c r="Q224" t="s">
        <v>1158</v>
      </c>
      <c r="R224" t="s">
        <v>492</v>
      </c>
      <c r="S224" t="s">
        <v>57</v>
      </c>
      <c r="T224" t="s">
        <v>447</v>
      </c>
      <c r="U224" t="s">
        <v>178</v>
      </c>
      <c r="V224" t="s">
        <v>188</v>
      </c>
      <c r="W224" t="s">
        <v>137</v>
      </c>
      <c r="X224" t="s">
        <v>62</v>
      </c>
      <c r="Y224" t="s">
        <v>363</v>
      </c>
      <c r="Z224" t="s">
        <v>96</v>
      </c>
      <c r="AA224" t="s">
        <v>64</v>
      </c>
      <c r="AB224" t="s">
        <v>91</v>
      </c>
      <c r="AC224" t="s">
        <v>66</v>
      </c>
      <c r="AD224" t="s">
        <v>170</v>
      </c>
      <c r="AE224" t="s">
        <v>68</v>
      </c>
      <c r="AF224" t="s">
        <v>436</v>
      </c>
      <c r="AG224" t="s">
        <v>153</v>
      </c>
      <c r="AH224" t="s">
        <v>173</v>
      </c>
      <c r="AI224" t="s">
        <v>101</v>
      </c>
      <c r="AJ224" t="s">
        <v>1631</v>
      </c>
      <c r="AK224" t="s">
        <v>73</v>
      </c>
      <c r="AL224" t="s">
        <v>177</v>
      </c>
      <c r="AM224" t="s">
        <v>177</v>
      </c>
      <c r="AN224" t="s">
        <v>76</v>
      </c>
      <c r="AO224" t="s">
        <v>1632</v>
      </c>
      <c r="AP224" t="s">
        <v>126</v>
      </c>
      <c r="AQ224" t="s">
        <v>168</v>
      </c>
      <c r="AR224" t="s">
        <v>74</v>
      </c>
      <c r="AS224" t="s">
        <v>54</v>
      </c>
      <c r="AT224" t="s">
        <v>152</v>
      </c>
      <c r="AU224" t="s">
        <v>107</v>
      </c>
      <c r="AV224" t="s">
        <v>1633</v>
      </c>
    </row>
    <row r="225" spans="1:48" hidden="1" x14ac:dyDescent="0.3">
      <c r="A225" t="s">
        <v>1634</v>
      </c>
      <c r="B225" t="s">
        <v>1635</v>
      </c>
      <c r="C225" s="1" t="str">
        <f t="shared" si="33"/>
        <v>21:0973</v>
      </c>
      <c r="D225" s="1" t="str">
        <f t="shared" si="34"/>
        <v>21:0113</v>
      </c>
      <c r="E225" t="s">
        <v>1636</v>
      </c>
      <c r="F225" t="s">
        <v>1637</v>
      </c>
      <c r="H225">
        <v>63.107342000000003</v>
      </c>
      <c r="I225">
        <v>-94.502148800000001</v>
      </c>
      <c r="J225" s="1" t="str">
        <f t="shared" si="35"/>
        <v>NGR lake sediment grab sample</v>
      </c>
      <c r="K225" s="1" t="str">
        <f t="shared" si="36"/>
        <v>&lt;177 micron (NGR)</v>
      </c>
      <c r="L225">
        <v>12</v>
      </c>
      <c r="M225" t="s">
        <v>165</v>
      </c>
      <c r="N225">
        <v>224</v>
      </c>
      <c r="O225" t="s">
        <v>118</v>
      </c>
      <c r="P225" t="s">
        <v>54</v>
      </c>
      <c r="Q225" t="s">
        <v>470</v>
      </c>
      <c r="R225" t="s">
        <v>381</v>
      </c>
      <c r="S225" t="s">
        <v>57</v>
      </c>
      <c r="T225" t="s">
        <v>635</v>
      </c>
      <c r="U225" t="s">
        <v>104</v>
      </c>
      <c r="V225" t="s">
        <v>122</v>
      </c>
      <c r="W225" t="s">
        <v>302</v>
      </c>
      <c r="X225" t="s">
        <v>62</v>
      </c>
      <c r="Y225" t="s">
        <v>220</v>
      </c>
      <c r="Z225" t="s">
        <v>138</v>
      </c>
      <c r="AA225" t="s">
        <v>64</v>
      </c>
      <c r="AB225" t="s">
        <v>262</v>
      </c>
      <c r="AC225" t="s">
        <v>173</v>
      </c>
      <c r="AD225" t="s">
        <v>67</v>
      </c>
      <c r="AE225" t="s">
        <v>238</v>
      </c>
      <c r="AF225" t="s">
        <v>69</v>
      </c>
      <c r="AG225" t="s">
        <v>100</v>
      </c>
      <c r="AH225" t="s">
        <v>173</v>
      </c>
      <c r="AI225" t="s">
        <v>117</v>
      </c>
      <c r="AJ225" t="s">
        <v>178</v>
      </c>
      <c r="AK225" t="s">
        <v>73</v>
      </c>
      <c r="AL225" t="s">
        <v>125</v>
      </c>
      <c r="AM225" t="s">
        <v>125</v>
      </c>
      <c r="AN225" t="s">
        <v>76</v>
      </c>
      <c r="AO225" t="s">
        <v>1638</v>
      </c>
      <c r="AP225" t="s">
        <v>179</v>
      </c>
      <c r="AQ225" t="s">
        <v>59</v>
      </c>
      <c r="AR225" t="s">
        <v>67</v>
      </c>
      <c r="AS225" t="s">
        <v>54</v>
      </c>
      <c r="AT225" t="s">
        <v>73</v>
      </c>
      <c r="AU225" t="s">
        <v>107</v>
      </c>
      <c r="AV225" t="s">
        <v>1639</v>
      </c>
    </row>
    <row r="226" spans="1:48" hidden="1" x14ac:dyDescent="0.3">
      <c r="A226" t="s">
        <v>1640</v>
      </c>
      <c r="B226" t="s">
        <v>1641</v>
      </c>
      <c r="C226" s="1" t="str">
        <f t="shared" si="33"/>
        <v>21:0973</v>
      </c>
      <c r="D226" s="1" t="str">
        <f t="shared" si="34"/>
        <v>21:0113</v>
      </c>
      <c r="E226" t="s">
        <v>1642</v>
      </c>
      <c r="F226" t="s">
        <v>1643</v>
      </c>
      <c r="H226">
        <v>63.096480200000002</v>
      </c>
      <c r="I226">
        <v>-94.597400199999996</v>
      </c>
      <c r="J226" s="1" t="str">
        <f t="shared" si="35"/>
        <v>NGR lake sediment grab sample</v>
      </c>
      <c r="K226" s="1" t="str">
        <f t="shared" si="36"/>
        <v>&lt;177 micron (NGR)</v>
      </c>
      <c r="L226">
        <v>12</v>
      </c>
      <c r="M226" t="s">
        <v>185</v>
      </c>
      <c r="N226">
        <v>225</v>
      </c>
      <c r="O226" t="s">
        <v>240</v>
      </c>
      <c r="P226" t="s">
        <v>54</v>
      </c>
      <c r="Q226" t="s">
        <v>470</v>
      </c>
      <c r="R226" t="s">
        <v>290</v>
      </c>
      <c r="S226" t="s">
        <v>57</v>
      </c>
      <c r="T226" t="s">
        <v>315</v>
      </c>
      <c r="U226" t="s">
        <v>168</v>
      </c>
      <c r="V226" t="s">
        <v>339</v>
      </c>
      <c r="W226" t="s">
        <v>220</v>
      </c>
      <c r="X226" t="s">
        <v>62</v>
      </c>
      <c r="Y226" t="s">
        <v>137</v>
      </c>
      <c r="Z226" t="s">
        <v>138</v>
      </c>
      <c r="AA226" t="s">
        <v>64</v>
      </c>
      <c r="AB226" t="s">
        <v>175</v>
      </c>
      <c r="AC226" t="s">
        <v>66</v>
      </c>
      <c r="AD226" t="s">
        <v>67</v>
      </c>
      <c r="AE226" t="s">
        <v>206</v>
      </c>
      <c r="AF226" t="s">
        <v>99</v>
      </c>
      <c r="AG226" t="s">
        <v>291</v>
      </c>
      <c r="AH226" t="s">
        <v>173</v>
      </c>
      <c r="AI226" t="s">
        <v>382</v>
      </c>
      <c r="AJ226" t="s">
        <v>117</v>
      </c>
      <c r="AK226" t="s">
        <v>73</v>
      </c>
      <c r="AL226" t="s">
        <v>125</v>
      </c>
      <c r="AM226" t="s">
        <v>177</v>
      </c>
      <c r="AN226" t="s">
        <v>76</v>
      </c>
      <c r="AO226" t="s">
        <v>134</v>
      </c>
      <c r="AP226" t="s">
        <v>179</v>
      </c>
      <c r="AQ226" t="s">
        <v>96</v>
      </c>
      <c r="AR226" t="s">
        <v>74</v>
      </c>
      <c r="AS226" t="s">
        <v>54</v>
      </c>
      <c r="AT226" t="s">
        <v>73</v>
      </c>
      <c r="AU226" t="s">
        <v>107</v>
      </c>
      <c r="AV226" t="s">
        <v>1644</v>
      </c>
    </row>
    <row r="227" spans="1:48" hidden="1" x14ac:dyDescent="0.3">
      <c r="A227" t="s">
        <v>1645</v>
      </c>
      <c r="B227" t="s">
        <v>1646</v>
      </c>
      <c r="C227" s="1" t="str">
        <f t="shared" si="33"/>
        <v>21:0973</v>
      </c>
      <c r="D227" s="1" t="str">
        <f t="shared" si="34"/>
        <v>21:0113</v>
      </c>
      <c r="E227" t="s">
        <v>1647</v>
      </c>
      <c r="F227" t="s">
        <v>1648</v>
      </c>
      <c r="H227">
        <v>63.105944600000001</v>
      </c>
      <c r="I227">
        <v>-94.641977600000004</v>
      </c>
      <c r="J227" s="1" t="str">
        <f t="shared" si="35"/>
        <v>NGR lake sediment grab sample</v>
      </c>
      <c r="K227" s="1" t="str">
        <f t="shared" si="36"/>
        <v>&lt;177 micron (NGR)</v>
      </c>
      <c r="L227">
        <v>12</v>
      </c>
      <c r="M227" t="s">
        <v>113</v>
      </c>
      <c r="N227">
        <v>226</v>
      </c>
      <c r="O227" t="s">
        <v>263</v>
      </c>
      <c r="P227" t="s">
        <v>54</v>
      </c>
      <c r="Q227" t="s">
        <v>133</v>
      </c>
      <c r="R227" t="s">
        <v>121</v>
      </c>
      <c r="S227" t="s">
        <v>57</v>
      </c>
      <c r="T227" t="s">
        <v>152</v>
      </c>
      <c r="U227" t="s">
        <v>88</v>
      </c>
      <c r="V227" t="s">
        <v>97</v>
      </c>
      <c r="W227" t="s">
        <v>79</v>
      </c>
      <c r="X227" t="s">
        <v>74</v>
      </c>
      <c r="Y227" t="s">
        <v>171</v>
      </c>
      <c r="Z227" t="s">
        <v>138</v>
      </c>
      <c r="AA227" t="s">
        <v>64</v>
      </c>
      <c r="AB227" t="s">
        <v>853</v>
      </c>
      <c r="AC227" t="s">
        <v>66</v>
      </c>
      <c r="AD227" t="s">
        <v>67</v>
      </c>
      <c r="AE227" t="s">
        <v>526</v>
      </c>
      <c r="AF227" t="s">
        <v>357</v>
      </c>
      <c r="AG227" t="s">
        <v>219</v>
      </c>
      <c r="AH227" t="s">
        <v>173</v>
      </c>
      <c r="AI227" t="s">
        <v>329</v>
      </c>
      <c r="AJ227" t="s">
        <v>340</v>
      </c>
      <c r="AK227" t="s">
        <v>73</v>
      </c>
      <c r="AL227" t="s">
        <v>125</v>
      </c>
      <c r="AM227" t="s">
        <v>103</v>
      </c>
      <c r="AN227" t="s">
        <v>76</v>
      </c>
      <c r="AO227" t="s">
        <v>134</v>
      </c>
      <c r="AP227" t="s">
        <v>158</v>
      </c>
      <c r="AQ227" t="s">
        <v>168</v>
      </c>
      <c r="AR227" t="s">
        <v>67</v>
      </c>
      <c r="AS227" t="s">
        <v>54</v>
      </c>
      <c r="AT227" t="s">
        <v>73</v>
      </c>
      <c r="AU227" t="s">
        <v>107</v>
      </c>
      <c r="AV227" t="s">
        <v>1649</v>
      </c>
    </row>
    <row r="228" spans="1:48" hidden="1" x14ac:dyDescent="0.3">
      <c r="A228" t="s">
        <v>1650</v>
      </c>
      <c r="B228" t="s">
        <v>1651</v>
      </c>
      <c r="C228" s="1" t="str">
        <f t="shared" si="33"/>
        <v>21:0973</v>
      </c>
      <c r="D228" s="1" t="str">
        <f t="shared" si="34"/>
        <v>21:0113</v>
      </c>
      <c r="E228" t="s">
        <v>1647</v>
      </c>
      <c r="F228" t="s">
        <v>1652</v>
      </c>
      <c r="H228">
        <v>63.105944600000001</v>
      </c>
      <c r="I228">
        <v>-94.641977600000004</v>
      </c>
      <c r="J228" s="1" t="str">
        <f t="shared" si="35"/>
        <v>NGR lake sediment grab sample</v>
      </c>
      <c r="K228" s="1" t="str">
        <f t="shared" si="36"/>
        <v>&lt;177 micron (NGR)</v>
      </c>
      <c r="L228">
        <v>12</v>
      </c>
      <c r="M228" t="s">
        <v>132</v>
      </c>
      <c r="N228">
        <v>227</v>
      </c>
      <c r="O228" t="s">
        <v>263</v>
      </c>
      <c r="P228" t="s">
        <v>54</v>
      </c>
      <c r="Q228" t="s">
        <v>133</v>
      </c>
      <c r="R228" t="s">
        <v>357</v>
      </c>
      <c r="S228" t="s">
        <v>57</v>
      </c>
      <c r="T228" t="s">
        <v>152</v>
      </c>
      <c r="U228" t="s">
        <v>117</v>
      </c>
      <c r="V228" t="s">
        <v>411</v>
      </c>
      <c r="W228" t="s">
        <v>276</v>
      </c>
      <c r="X228" t="s">
        <v>74</v>
      </c>
      <c r="Y228" t="s">
        <v>448</v>
      </c>
      <c r="Z228" t="s">
        <v>59</v>
      </c>
      <c r="AA228" t="s">
        <v>64</v>
      </c>
      <c r="AB228" t="s">
        <v>339</v>
      </c>
      <c r="AC228" t="s">
        <v>66</v>
      </c>
      <c r="AD228" t="s">
        <v>170</v>
      </c>
      <c r="AE228" t="s">
        <v>526</v>
      </c>
      <c r="AF228" t="s">
        <v>151</v>
      </c>
      <c r="AG228" t="s">
        <v>404</v>
      </c>
      <c r="AH228" t="s">
        <v>70</v>
      </c>
      <c r="AI228" t="s">
        <v>72</v>
      </c>
      <c r="AJ228" t="s">
        <v>305</v>
      </c>
      <c r="AK228" t="s">
        <v>73</v>
      </c>
      <c r="AL228" t="s">
        <v>125</v>
      </c>
      <c r="AM228" t="s">
        <v>103</v>
      </c>
      <c r="AN228" t="s">
        <v>76</v>
      </c>
      <c r="AO228" t="s">
        <v>290</v>
      </c>
      <c r="AP228" t="s">
        <v>596</v>
      </c>
      <c r="AQ228" t="s">
        <v>203</v>
      </c>
      <c r="AR228" t="s">
        <v>74</v>
      </c>
      <c r="AS228" t="s">
        <v>54</v>
      </c>
      <c r="AT228" t="s">
        <v>73</v>
      </c>
      <c r="AU228" t="s">
        <v>107</v>
      </c>
      <c r="AV228" t="s">
        <v>375</v>
      </c>
    </row>
    <row r="229" spans="1:48" hidden="1" x14ac:dyDescent="0.3">
      <c r="A229" t="s">
        <v>1653</v>
      </c>
      <c r="B229" t="s">
        <v>1654</v>
      </c>
      <c r="C229" s="1" t="str">
        <f t="shared" si="33"/>
        <v>21:0973</v>
      </c>
      <c r="D229" s="1" t="str">
        <f t="shared" si="34"/>
        <v>21:0113</v>
      </c>
      <c r="E229" t="s">
        <v>1655</v>
      </c>
      <c r="F229" t="s">
        <v>1656</v>
      </c>
      <c r="H229">
        <v>63.132519100000003</v>
      </c>
      <c r="I229">
        <v>-94.688469999999995</v>
      </c>
      <c r="J229" s="1" t="str">
        <f t="shared" si="35"/>
        <v>NGR lake sediment grab sample</v>
      </c>
      <c r="K229" s="1" t="str">
        <f t="shared" si="36"/>
        <v>&lt;177 micron (NGR)</v>
      </c>
      <c r="L229">
        <v>12</v>
      </c>
      <c r="M229" t="s">
        <v>200</v>
      </c>
      <c r="N229">
        <v>228</v>
      </c>
      <c r="O229" t="s">
        <v>137</v>
      </c>
      <c r="P229" t="s">
        <v>54</v>
      </c>
      <c r="Q229" t="s">
        <v>1216</v>
      </c>
      <c r="R229" t="s">
        <v>190</v>
      </c>
      <c r="S229" t="s">
        <v>57</v>
      </c>
      <c r="T229" t="s">
        <v>1583</v>
      </c>
      <c r="U229" t="s">
        <v>88</v>
      </c>
      <c r="V229" t="s">
        <v>279</v>
      </c>
      <c r="W229" t="s">
        <v>106</v>
      </c>
      <c r="X229" t="s">
        <v>170</v>
      </c>
      <c r="Y229" t="s">
        <v>137</v>
      </c>
      <c r="Z229" t="s">
        <v>170</v>
      </c>
      <c r="AA229" t="s">
        <v>64</v>
      </c>
      <c r="AB229" t="s">
        <v>1657</v>
      </c>
      <c r="AC229" t="s">
        <v>70</v>
      </c>
      <c r="AD229" t="s">
        <v>127</v>
      </c>
      <c r="AE229" t="s">
        <v>1658</v>
      </c>
      <c r="AF229" t="s">
        <v>575</v>
      </c>
      <c r="AG229" t="s">
        <v>58</v>
      </c>
      <c r="AH229" t="s">
        <v>472</v>
      </c>
      <c r="AI229" t="s">
        <v>1073</v>
      </c>
      <c r="AJ229" t="s">
        <v>699</v>
      </c>
      <c r="AK229" t="s">
        <v>73</v>
      </c>
      <c r="AL229" t="s">
        <v>157</v>
      </c>
      <c r="AM229" t="s">
        <v>526</v>
      </c>
      <c r="AN229" t="s">
        <v>76</v>
      </c>
      <c r="AO229" t="s">
        <v>1659</v>
      </c>
      <c r="AP229" t="s">
        <v>566</v>
      </c>
      <c r="AQ229" t="s">
        <v>290</v>
      </c>
      <c r="AR229" t="s">
        <v>74</v>
      </c>
      <c r="AS229" t="s">
        <v>54</v>
      </c>
      <c r="AT229" t="s">
        <v>248</v>
      </c>
      <c r="AU229" t="s">
        <v>107</v>
      </c>
      <c r="AV229" t="s">
        <v>1660</v>
      </c>
    </row>
    <row r="230" spans="1:48" hidden="1" x14ac:dyDescent="0.3">
      <c r="A230" t="s">
        <v>1661</v>
      </c>
      <c r="B230" t="s">
        <v>1662</v>
      </c>
      <c r="C230" s="1" t="str">
        <f t="shared" si="33"/>
        <v>21:0973</v>
      </c>
      <c r="D230" s="1" t="str">
        <f t="shared" si="34"/>
        <v>21:0113</v>
      </c>
      <c r="E230" t="s">
        <v>1663</v>
      </c>
      <c r="F230" t="s">
        <v>1664</v>
      </c>
      <c r="H230">
        <v>63.162589400000002</v>
      </c>
      <c r="I230">
        <v>-94.643631999999997</v>
      </c>
      <c r="J230" s="1" t="str">
        <f t="shared" si="35"/>
        <v>NGR lake sediment grab sample</v>
      </c>
      <c r="K230" s="1" t="str">
        <f t="shared" si="36"/>
        <v>&lt;177 micron (NGR)</v>
      </c>
      <c r="L230">
        <v>12</v>
      </c>
      <c r="M230" t="s">
        <v>217</v>
      </c>
      <c r="N230">
        <v>229</v>
      </c>
      <c r="O230" t="s">
        <v>240</v>
      </c>
      <c r="P230" t="s">
        <v>54</v>
      </c>
      <c r="Q230" t="s">
        <v>1158</v>
      </c>
      <c r="R230" t="s">
        <v>381</v>
      </c>
      <c r="S230" t="s">
        <v>57</v>
      </c>
      <c r="T230" t="s">
        <v>437</v>
      </c>
      <c r="U230" t="s">
        <v>168</v>
      </c>
      <c r="V230" t="s">
        <v>853</v>
      </c>
      <c r="W230" t="s">
        <v>276</v>
      </c>
      <c r="X230" t="s">
        <v>74</v>
      </c>
      <c r="Y230" t="s">
        <v>63</v>
      </c>
      <c r="Z230" t="s">
        <v>96</v>
      </c>
      <c r="AA230" t="s">
        <v>64</v>
      </c>
      <c r="AB230" t="s">
        <v>277</v>
      </c>
      <c r="AC230" t="s">
        <v>66</v>
      </c>
      <c r="AD230" t="s">
        <v>170</v>
      </c>
      <c r="AE230" t="s">
        <v>68</v>
      </c>
      <c r="AF230" t="s">
        <v>187</v>
      </c>
      <c r="AG230" t="s">
        <v>316</v>
      </c>
      <c r="AH230" t="s">
        <v>70</v>
      </c>
      <c r="AI230" t="s">
        <v>59</v>
      </c>
      <c r="AJ230" t="s">
        <v>203</v>
      </c>
      <c r="AK230" t="s">
        <v>73</v>
      </c>
      <c r="AL230" t="s">
        <v>177</v>
      </c>
      <c r="AM230" t="s">
        <v>177</v>
      </c>
      <c r="AN230" t="s">
        <v>76</v>
      </c>
      <c r="AO230" t="s">
        <v>609</v>
      </c>
      <c r="AP230" t="s">
        <v>566</v>
      </c>
      <c r="AQ230" t="s">
        <v>178</v>
      </c>
      <c r="AR230" t="s">
        <v>74</v>
      </c>
      <c r="AS230" t="s">
        <v>54</v>
      </c>
      <c r="AT230" t="s">
        <v>73</v>
      </c>
      <c r="AU230" t="s">
        <v>107</v>
      </c>
      <c r="AV230" t="s">
        <v>1665</v>
      </c>
    </row>
    <row r="231" spans="1:48" hidden="1" x14ac:dyDescent="0.3">
      <c r="A231" t="s">
        <v>1666</v>
      </c>
      <c r="B231" t="s">
        <v>1667</v>
      </c>
      <c r="C231" s="1" t="str">
        <f t="shared" si="33"/>
        <v>21:0973</v>
      </c>
      <c r="D231" s="1" t="str">
        <f t="shared" si="34"/>
        <v>21:0113</v>
      </c>
      <c r="E231" t="s">
        <v>1668</v>
      </c>
      <c r="F231" t="s">
        <v>1669</v>
      </c>
      <c r="H231">
        <v>63.186032500000003</v>
      </c>
      <c r="I231">
        <v>-94.655692700000003</v>
      </c>
      <c r="J231" s="1" t="str">
        <f t="shared" si="35"/>
        <v>NGR lake sediment grab sample</v>
      </c>
      <c r="K231" s="1" t="str">
        <f t="shared" si="36"/>
        <v>&lt;177 micron (NGR)</v>
      </c>
      <c r="L231">
        <v>12</v>
      </c>
      <c r="M231" t="s">
        <v>246</v>
      </c>
      <c r="N231">
        <v>230</v>
      </c>
      <c r="O231" t="s">
        <v>263</v>
      </c>
      <c r="P231" t="s">
        <v>54</v>
      </c>
      <c r="Q231" t="s">
        <v>775</v>
      </c>
      <c r="R231" t="s">
        <v>575</v>
      </c>
      <c r="S231" t="s">
        <v>57</v>
      </c>
      <c r="T231" t="s">
        <v>437</v>
      </c>
      <c r="U231" t="s">
        <v>90</v>
      </c>
      <c r="V231" t="s">
        <v>153</v>
      </c>
      <c r="W231" t="s">
        <v>137</v>
      </c>
      <c r="X231" t="s">
        <v>62</v>
      </c>
      <c r="Y231" t="s">
        <v>439</v>
      </c>
      <c r="Z231" t="s">
        <v>127</v>
      </c>
      <c r="AA231" t="s">
        <v>64</v>
      </c>
      <c r="AB231" t="s">
        <v>58</v>
      </c>
      <c r="AC231" t="s">
        <v>66</v>
      </c>
      <c r="AD231" t="s">
        <v>67</v>
      </c>
      <c r="AE231" t="s">
        <v>1090</v>
      </c>
      <c r="AF231" t="s">
        <v>99</v>
      </c>
      <c r="AG231" t="s">
        <v>221</v>
      </c>
      <c r="AH231" t="s">
        <v>173</v>
      </c>
      <c r="AI231" t="s">
        <v>382</v>
      </c>
      <c r="AJ231" t="s">
        <v>168</v>
      </c>
      <c r="AK231" t="s">
        <v>73</v>
      </c>
      <c r="AL231" t="s">
        <v>103</v>
      </c>
      <c r="AM231" t="s">
        <v>75</v>
      </c>
      <c r="AN231" t="s">
        <v>76</v>
      </c>
      <c r="AO231" t="s">
        <v>116</v>
      </c>
      <c r="AP231" t="s">
        <v>414</v>
      </c>
      <c r="AQ231" t="s">
        <v>138</v>
      </c>
      <c r="AR231" t="s">
        <v>74</v>
      </c>
      <c r="AS231" t="s">
        <v>54</v>
      </c>
      <c r="AT231" t="s">
        <v>73</v>
      </c>
      <c r="AU231" t="s">
        <v>107</v>
      </c>
      <c r="AV231" t="s">
        <v>1670</v>
      </c>
    </row>
    <row r="232" spans="1:48" hidden="1" x14ac:dyDescent="0.3">
      <c r="A232" t="s">
        <v>1671</v>
      </c>
      <c r="B232" t="s">
        <v>1672</v>
      </c>
      <c r="C232" s="1" t="str">
        <f t="shared" si="33"/>
        <v>21:0973</v>
      </c>
      <c r="D232" s="1" t="str">
        <f t="shared" si="34"/>
        <v>21:0113</v>
      </c>
      <c r="E232" t="s">
        <v>1673</v>
      </c>
      <c r="F232" t="s">
        <v>1674</v>
      </c>
      <c r="H232">
        <v>63.221931400000003</v>
      </c>
      <c r="I232">
        <v>-94.660392000000002</v>
      </c>
      <c r="J232" s="1" t="str">
        <f t="shared" si="35"/>
        <v>NGR lake sediment grab sample</v>
      </c>
      <c r="K232" s="1" t="str">
        <f t="shared" si="36"/>
        <v>&lt;177 micron (NGR)</v>
      </c>
      <c r="L232">
        <v>12</v>
      </c>
      <c r="M232" t="s">
        <v>260</v>
      </c>
      <c r="N232">
        <v>231</v>
      </c>
      <c r="O232" t="s">
        <v>176</v>
      </c>
      <c r="P232" t="s">
        <v>54</v>
      </c>
      <c r="Q232" t="s">
        <v>186</v>
      </c>
      <c r="R232" t="s">
        <v>264</v>
      </c>
      <c r="S232" t="s">
        <v>57</v>
      </c>
      <c r="T232" t="s">
        <v>449</v>
      </c>
      <c r="U232" t="s">
        <v>88</v>
      </c>
      <c r="V232" t="s">
        <v>190</v>
      </c>
      <c r="W232" t="s">
        <v>220</v>
      </c>
      <c r="X232" t="s">
        <v>74</v>
      </c>
      <c r="Y232" t="s">
        <v>63</v>
      </c>
      <c r="Z232" t="s">
        <v>138</v>
      </c>
      <c r="AA232" t="s">
        <v>64</v>
      </c>
      <c r="AB232" t="s">
        <v>139</v>
      </c>
      <c r="AC232" t="s">
        <v>66</v>
      </c>
      <c r="AD232" t="s">
        <v>170</v>
      </c>
      <c r="AE232" t="s">
        <v>74</v>
      </c>
      <c r="AF232" t="s">
        <v>357</v>
      </c>
      <c r="AG232" t="s">
        <v>204</v>
      </c>
      <c r="AH232" t="s">
        <v>155</v>
      </c>
      <c r="AI232" t="s">
        <v>306</v>
      </c>
      <c r="AJ232" t="s">
        <v>306</v>
      </c>
      <c r="AK232" t="s">
        <v>73</v>
      </c>
      <c r="AL232" t="s">
        <v>125</v>
      </c>
      <c r="AM232" t="s">
        <v>224</v>
      </c>
      <c r="AN232" t="s">
        <v>76</v>
      </c>
      <c r="AO232" t="s">
        <v>281</v>
      </c>
      <c r="AP232" t="s">
        <v>158</v>
      </c>
      <c r="AQ232" t="s">
        <v>71</v>
      </c>
      <c r="AR232" t="s">
        <v>74</v>
      </c>
      <c r="AS232" t="s">
        <v>54</v>
      </c>
      <c r="AT232" t="s">
        <v>73</v>
      </c>
      <c r="AU232" t="s">
        <v>107</v>
      </c>
      <c r="AV232" t="s">
        <v>1675</v>
      </c>
    </row>
    <row r="233" spans="1:48" hidden="1" x14ac:dyDescent="0.3">
      <c r="A233" t="s">
        <v>1676</v>
      </c>
      <c r="B233" t="s">
        <v>1677</v>
      </c>
      <c r="C233" s="1" t="str">
        <f t="shared" si="33"/>
        <v>21:0973</v>
      </c>
      <c r="D233" s="1" t="str">
        <f>HYPERLINK("https://geochem.nrcan.gc.ca/cdogs/content/svy/svy_e.htm", "")</f>
        <v/>
      </c>
      <c r="G233" s="1" t="str">
        <f>HYPERLINK("https://geochem.nrcan.gc.ca/cdogs/content/cr_/cr_00161_e.htm", "161")</f>
        <v>161</v>
      </c>
      <c r="J233" t="s">
        <v>230</v>
      </c>
      <c r="K233" t="s">
        <v>231</v>
      </c>
      <c r="L233">
        <v>12</v>
      </c>
      <c r="M233" t="s">
        <v>232</v>
      </c>
      <c r="N233">
        <v>232</v>
      </c>
      <c r="O233" t="s">
        <v>233</v>
      </c>
      <c r="P233" t="s">
        <v>54</v>
      </c>
      <c r="Q233" t="s">
        <v>105</v>
      </c>
      <c r="R233" t="s">
        <v>103</v>
      </c>
      <c r="S233" t="s">
        <v>57</v>
      </c>
      <c r="T233" t="s">
        <v>122</v>
      </c>
      <c r="U233" t="s">
        <v>88</v>
      </c>
      <c r="V233" t="s">
        <v>58</v>
      </c>
      <c r="W233" t="s">
        <v>63</v>
      </c>
      <c r="X233" t="s">
        <v>74</v>
      </c>
      <c r="Y233" t="s">
        <v>170</v>
      </c>
      <c r="Z233" t="s">
        <v>178</v>
      </c>
      <c r="AA233" t="s">
        <v>64</v>
      </c>
      <c r="AB233" t="s">
        <v>190</v>
      </c>
      <c r="AC233" t="s">
        <v>155</v>
      </c>
      <c r="AD233" t="s">
        <v>67</v>
      </c>
      <c r="AE233" t="s">
        <v>1678</v>
      </c>
      <c r="AF233" t="s">
        <v>616</v>
      </c>
      <c r="AG233" t="s">
        <v>97</v>
      </c>
      <c r="AH233" t="s">
        <v>125</v>
      </c>
      <c r="AI233" t="s">
        <v>77</v>
      </c>
      <c r="AJ233" t="s">
        <v>123</v>
      </c>
      <c r="AK233" t="s">
        <v>73</v>
      </c>
      <c r="AL233" t="s">
        <v>157</v>
      </c>
      <c r="AM233" t="s">
        <v>74</v>
      </c>
      <c r="AN233" t="s">
        <v>76</v>
      </c>
      <c r="AO233" t="s">
        <v>92</v>
      </c>
      <c r="AP233" t="s">
        <v>239</v>
      </c>
      <c r="AQ233" t="s">
        <v>240</v>
      </c>
      <c r="AR233" t="s">
        <v>170</v>
      </c>
      <c r="AS233" t="s">
        <v>170</v>
      </c>
      <c r="AT233" t="s">
        <v>73</v>
      </c>
      <c r="AU233" t="s">
        <v>775</v>
      </c>
      <c r="AV233" t="s">
        <v>1679</v>
      </c>
    </row>
    <row r="234" spans="1:48" hidden="1" x14ac:dyDescent="0.3">
      <c r="A234" t="s">
        <v>1680</v>
      </c>
      <c r="B234" t="s">
        <v>1681</v>
      </c>
      <c r="C234" s="1" t="str">
        <f t="shared" si="33"/>
        <v>21:0973</v>
      </c>
      <c r="D234" s="1" t="str">
        <f t="shared" ref="D234:D257" si="37">HYPERLINK("https://geochem.nrcan.gc.ca/cdogs/content/svy/svy210113_e.htm", "21:0113")</f>
        <v>21:0113</v>
      </c>
      <c r="E234" t="s">
        <v>1682</v>
      </c>
      <c r="F234" t="s">
        <v>1683</v>
      </c>
      <c r="H234">
        <v>63.258892600000003</v>
      </c>
      <c r="I234">
        <v>-94.697501900000006</v>
      </c>
      <c r="J234" s="1" t="str">
        <f t="shared" ref="J234:J257" si="38">HYPERLINK("https://geochem.nrcan.gc.ca/cdogs/content/kwd/kwd020027_e.htm", "NGR lake sediment grab sample")</f>
        <v>NGR lake sediment grab sample</v>
      </c>
      <c r="K234" s="1" t="str">
        <f t="shared" ref="K234:K257" si="39">HYPERLINK("https://geochem.nrcan.gc.ca/cdogs/content/kwd/kwd080006_e.htm", "&lt;177 micron (NGR)")</f>
        <v>&lt;177 micron (NGR)</v>
      </c>
      <c r="L234">
        <v>12</v>
      </c>
      <c r="M234" t="s">
        <v>273</v>
      </c>
      <c r="N234">
        <v>233</v>
      </c>
      <c r="O234" t="s">
        <v>61</v>
      </c>
      <c r="P234" t="s">
        <v>54</v>
      </c>
      <c r="Q234" t="s">
        <v>1158</v>
      </c>
      <c r="R234" t="s">
        <v>592</v>
      </c>
      <c r="S234" t="s">
        <v>57</v>
      </c>
      <c r="T234" t="s">
        <v>97</v>
      </c>
      <c r="U234" t="s">
        <v>57</v>
      </c>
      <c r="V234" t="s">
        <v>550</v>
      </c>
      <c r="W234" t="s">
        <v>62</v>
      </c>
      <c r="X234" t="s">
        <v>74</v>
      </c>
      <c r="Y234" t="s">
        <v>68</v>
      </c>
      <c r="Z234" t="s">
        <v>96</v>
      </c>
      <c r="AA234" t="s">
        <v>64</v>
      </c>
      <c r="AB234" t="s">
        <v>192</v>
      </c>
      <c r="AC234" t="s">
        <v>66</v>
      </c>
      <c r="AD234" t="s">
        <v>67</v>
      </c>
      <c r="AE234" t="s">
        <v>174</v>
      </c>
      <c r="AF234" t="s">
        <v>134</v>
      </c>
      <c r="AG234" t="s">
        <v>365</v>
      </c>
      <c r="AH234" t="s">
        <v>173</v>
      </c>
      <c r="AI234" t="s">
        <v>388</v>
      </c>
      <c r="AJ234" t="s">
        <v>127</v>
      </c>
      <c r="AK234" t="s">
        <v>73</v>
      </c>
      <c r="AL234" t="s">
        <v>75</v>
      </c>
      <c r="AM234" t="s">
        <v>103</v>
      </c>
      <c r="AN234" t="s">
        <v>76</v>
      </c>
      <c r="AO234" t="s">
        <v>203</v>
      </c>
      <c r="AP234" t="s">
        <v>414</v>
      </c>
      <c r="AQ234" t="s">
        <v>211</v>
      </c>
      <c r="AR234" t="s">
        <v>74</v>
      </c>
      <c r="AS234" t="s">
        <v>54</v>
      </c>
      <c r="AT234" t="s">
        <v>73</v>
      </c>
      <c r="AU234" t="s">
        <v>107</v>
      </c>
      <c r="AV234" t="s">
        <v>1684</v>
      </c>
    </row>
    <row r="235" spans="1:48" hidden="1" x14ac:dyDescent="0.3">
      <c r="A235" t="s">
        <v>1685</v>
      </c>
      <c r="B235" t="s">
        <v>1686</v>
      </c>
      <c r="C235" s="1" t="str">
        <f t="shared" si="33"/>
        <v>21:0973</v>
      </c>
      <c r="D235" s="1" t="str">
        <f t="shared" si="37"/>
        <v>21:0113</v>
      </c>
      <c r="E235" t="s">
        <v>1687</v>
      </c>
      <c r="F235" t="s">
        <v>1688</v>
      </c>
      <c r="H235">
        <v>63.236115499999997</v>
      </c>
      <c r="I235">
        <v>-94.600864099999995</v>
      </c>
      <c r="J235" s="1" t="str">
        <f t="shared" si="38"/>
        <v>NGR lake sediment grab sample</v>
      </c>
      <c r="K235" s="1" t="str">
        <f t="shared" si="39"/>
        <v>&lt;177 micron (NGR)</v>
      </c>
      <c r="L235">
        <v>12</v>
      </c>
      <c r="M235" t="s">
        <v>289</v>
      </c>
      <c r="N235">
        <v>234</v>
      </c>
      <c r="O235" t="s">
        <v>240</v>
      </c>
      <c r="P235" t="s">
        <v>54</v>
      </c>
      <c r="Q235" t="s">
        <v>1210</v>
      </c>
      <c r="R235" t="s">
        <v>550</v>
      </c>
      <c r="S235" t="s">
        <v>57</v>
      </c>
      <c r="T235" t="s">
        <v>91</v>
      </c>
      <c r="U235" t="s">
        <v>168</v>
      </c>
      <c r="V235" t="s">
        <v>853</v>
      </c>
      <c r="W235" t="s">
        <v>95</v>
      </c>
      <c r="X235" t="s">
        <v>62</v>
      </c>
      <c r="Y235" t="s">
        <v>137</v>
      </c>
      <c r="Z235" t="s">
        <v>96</v>
      </c>
      <c r="AA235" t="s">
        <v>64</v>
      </c>
      <c r="AB235" t="s">
        <v>122</v>
      </c>
      <c r="AC235" t="s">
        <v>66</v>
      </c>
      <c r="AD235" t="s">
        <v>127</v>
      </c>
      <c r="AE235" t="s">
        <v>68</v>
      </c>
      <c r="AF235" t="s">
        <v>141</v>
      </c>
      <c r="AG235" t="s">
        <v>428</v>
      </c>
      <c r="AH235" t="s">
        <v>70</v>
      </c>
      <c r="AI235" t="s">
        <v>305</v>
      </c>
      <c r="AJ235" t="s">
        <v>123</v>
      </c>
      <c r="AK235" t="s">
        <v>73</v>
      </c>
      <c r="AL235" t="s">
        <v>177</v>
      </c>
      <c r="AM235" t="s">
        <v>103</v>
      </c>
      <c r="AN235" t="s">
        <v>76</v>
      </c>
      <c r="AO235" t="s">
        <v>290</v>
      </c>
      <c r="AP235" t="s">
        <v>414</v>
      </c>
      <c r="AQ235" t="s">
        <v>373</v>
      </c>
      <c r="AR235" t="s">
        <v>74</v>
      </c>
      <c r="AS235" t="s">
        <v>54</v>
      </c>
      <c r="AT235" t="s">
        <v>91</v>
      </c>
      <c r="AU235" t="s">
        <v>107</v>
      </c>
      <c r="AV235" t="s">
        <v>1689</v>
      </c>
    </row>
    <row r="236" spans="1:48" hidden="1" x14ac:dyDescent="0.3">
      <c r="A236" t="s">
        <v>1690</v>
      </c>
      <c r="B236" t="s">
        <v>1691</v>
      </c>
      <c r="C236" s="1" t="str">
        <f t="shared" si="33"/>
        <v>21:0973</v>
      </c>
      <c r="D236" s="1" t="str">
        <f t="shared" si="37"/>
        <v>21:0113</v>
      </c>
      <c r="E236" t="s">
        <v>1692</v>
      </c>
      <c r="F236" t="s">
        <v>1693</v>
      </c>
      <c r="H236">
        <v>63.176141999999999</v>
      </c>
      <c r="I236">
        <v>-94.595070100000001</v>
      </c>
      <c r="J236" s="1" t="str">
        <f t="shared" si="38"/>
        <v>NGR lake sediment grab sample</v>
      </c>
      <c r="K236" s="1" t="str">
        <f t="shared" si="39"/>
        <v>&lt;177 micron (NGR)</v>
      </c>
      <c r="L236">
        <v>12</v>
      </c>
      <c r="M236" t="s">
        <v>301</v>
      </c>
      <c r="N236">
        <v>235</v>
      </c>
      <c r="O236" t="s">
        <v>220</v>
      </c>
      <c r="P236" t="s">
        <v>54</v>
      </c>
      <c r="Q236" t="s">
        <v>521</v>
      </c>
      <c r="R236" t="s">
        <v>281</v>
      </c>
      <c r="S236" t="s">
        <v>57</v>
      </c>
      <c r="T236" t="s">
        <v>853</v>
      </c>
      <c r="U236" t="s">
        <v>117</v>
      </c>
      <c r="V236" t="s">
        <v>575</v>
      </c>
      <c r="W236" t="s">
        <v>396</v>
      </c>
      <c r="X236" t="s">
        <v>74</v>
      </c>
      <c r="Y236" t="s">
        <v>206</v>
      </c>
      <c r="Z236" t="s">
        <v>96</v>
      </c>
      <c r="AA236" t="s">
        <v>64</v>
      </c>
      <c r="AB236" t="s">
        <v>550</v>
      </c>
      <c r="AC236" t="s">
        <v>66</v>
      </c>
      <c r="AD236" t="s">
        <v>67</v>
      </c>
      <c r="AE236" t="s">
        <v>206</v>
      </c>
      <c r="AF236" t="s">
        <v>290</v>
      </c>
      <c r="AG236" t="s">
        <v>853</v>
      </c>
      <c r="AH236" t="s">
        <v>173</v>
      </c>
      <c r="AI236" t="s">
        <v>96</v>
      </c>
      <c r="AJ236" t="s">
        <v>193</v>
      </c>
      <c r="AK236" t="s">
        <v>73</v>
      </c>
      <c r="AL236" t="s">
        <v>177</v>
      </c>
      <c r="AM236" t="s">
        <v>103</v>
      </c>
      <c r="AN236" t="s">
        <v>76</v>
      </c>
      <c r="AO236" t="s">
        <v>168</v>
      </c>
      <c r="AP236" t="s">
        <v>566</v>
      </c>
      <c r="AQ236" t="s">
        <v>170</v>
      </c>
      <c r="AR236" t="s">
        <v>67</v>
      </c>
      <c r="AS236" t="s">
        <v>54</v>
      </c>
      <c r="AT236" t="s">
        <v>73</v>
      </c>
      <c r="AU236" t="s">
        <v>107</v>
      </c>
      <c r="AV236" t="s">
        <v>1694</v>
      </c>
    </row>
    <row r="237" spans="1:48" hidden="1" x14ac:dyDescent="0.3">
      <c r="A237" t="s">
        <v>1695</v>
      </c>
      <c r="B237" t="s">
        <v>1696</v>
      </c>
      <c r="C237" s="1" t="str">
        <f t="shared" si="33"/>
        <v>21:0973</v>
      </c>
      <c r="D237" s="1" t="str">
        <f t="shared" si="37"/>
        <v>21:0113</v>
      </c>
      <c r="E237" t="s">
        <v>1697</v>
      </c>
      <c r="F237" t="s">
        <v>1698</v>
      </c>
      <c r="H237">
        <v>63.136953900000002</v>
      </c>
      <c r="I237">
        <v>-94.573654099999999</v>
      </c>
      <c r="J237" s="1" t="str">
        <f t="shared" si="38"/>
        <v>NGR lake sediment grab sample</v>
      </c>
      <c r="K237" s="1" t="str">
        <f t="shared" si="39"/>
        <v>&lt;177 micron (NGR)</v>
      </c>
      <c r="L237">
        <v>12</v>
      </c>
      <c r="M237" t="s">
        <v>314</v>
      </c>
      <c r="N237">
        <v>236</v>
      </c>
      <c r="O237" t="s">
        <v>59</v>
      </c>
      <c r="P237" t="s">
        <v>54</v>
      </c>
      <c r="Q237" t="s">
        <v>186</v>
      </c>
      <c r="R237" t="s">
        <v>1699</v>
      </c>
      <c r="S237" t="s">
        <v>57</v>
      </c>
      <c r="T237" t="s">
        <v>58</v>
      </c>
      <c r="U237" t="s">
        <v>92</v>
      </c>
      <c r="V237" t="s">
        <v>93</v>
      </c>
      <c r="W237" t="s">
        <v>276</v>
      </c>
      <c r="X237" t="s">
        <v>74</v>
      </c>
      <c r="Y237" t="s">
        <v>276</v>
      </c>
      <c r="Z237" t="s">
        <v>96</v>
      </c>
      <c r="AA237" t="s">
        <v>64</v>
      </c>
      <c r="AB237" t="s">
        <v>221</v>
      </c>
      <c r="AC237" t="s">
        <v>66</v>
      </c>
      <c r="AD237" t="s">
        <v>203</v>
      </c>
      <c r="AE237" t="s">
        <v>68</v>
      </c>
      <c r="AF237" t="s">
        <v>151</v>
      </c>
      <c r="AG237" t="s">
        <v>204</v>
      </c>
      <c r="AH237" t="s">
        <v>70</v>
      </c>
      <c r="AI237" t="s">
        <v>114</v>
      </c>
      <c r="AJ237" t="s">
        <v>709</v>
      </c>
      <c r="AK237" t="s">
        <v>73</v>
      </c>
      <c r="AL237" t="s">
        <v>125</v>
      </c>
      <c r="AM237" t="s">
        <v>103</v>
      </c>
      <c r="AN237" t="s">
        <v>76</v>
      </c>
      <c r="AO237" t="s">
        <v>104</v>
      </c>
      <c r="AP237" t="s">
        <v>210</v>
      </c>
      <c r="AQ237" t="s">
        <v>178</v>
      </c>
      <c r="AR237" t="s">
        <v>74</v>
      </c>
      <c r="AS237" t="s">
        <v>54</v>
      </c>
      <c r="AT237" t="s">
        <v>73</v>
      </c>
      <c r="AU237" t="s">
        <v>107</v>
      </c>
      <c r="AV237" t="s">
        <v>1700</v>
      </c>
    </row>
    <row r="238" spans="1:48" hidden="1" x14ac:dyDescent="0.3">
      <c r="A238" t="s">
        <v>1701</v>
      </c>
      <c r="B238" t="s">
        <v>1702</v>
      </c>
      <c r="C238" s="1" t="str">
        <f t="shared" si="33"/>
        <v>21:0973</v>
      </c>
      <c r="D238" s="1" t="str">
        <f t="shared" si="37"/>
        <v>21:0113</v>
      </c>
      <c r="E238" t="s">
        <v>1619</v>
      </c>
      <c r="F238" t="s">
        <v>1703</v>
      </c>
      <c r="H238">
        <v>63.144062599999998</v>
      </c>
      <c r="I238">
        <v>-94.528575000000004</v>
      </c>
      <c r="J238" s="1" t="str">
        <f t="shared" si="38"/>
        <v>NGR lake sediment grab sample</v>
      </c>
      <c r="K238" s="1" t="str">
        <f t="shared" si="39"/>
        <v>&lt;177 micron (NGR)</v>
      </c>
      <c r="L238">
        <v>12</v>
      </c>
      <c r="M238" t="s">
        <v>345</v>
      </c>
      <c r="N238">
        <v>237</v>
      </c>
      <c r="O238" t="s">
        <v>429</v>
      </c>
      <c r="P238" t="s">
        <v>54</v>
      </c>
      <c r="Q238" t="s">
        <v>624</v>
      </c>
      <c r="R238" t="s">
        <v>347</v>
      </c>
      <c r="S238" t="s">
        <v>57</v>
      </c>
      <c r="T238" t="s">
        <v>58</v>
      </c>
      <c r="U238" t="s">
        <v>88</v>
      </c>
      <c r="V238" t="s">
        <v>339</v>
      </c>
      <c r="W238" t="s">
        <v>220</v>
      </c>
      <c r="X238" t="s">
        <v>67</v>
      </c>
      <c r="Y238" t="s">
        <v>137</v>
      </c>
      <c r="Z238" t="s">
        <v>96</v>
      </c>
      <c r="AA238" t="s">
        <v>64</v>
      </c>
      <c r="AB238" t="s">
        <v>172</v>
      </c>
      <c r="AC238" t="s">
        <v>66</v>
      </c>
      <c r="AD238" t="s">
        <v>170</v>
      </c>
      <c r="AE238" t="s">
        <v>74</v>
      </c>
      <c r="AF238" t="s">
        <v>151</v>
      </c>
      <c r="AG238" t="s">
        <v>169</v>
      </c>
      <c r="AH238" t="s">
        <v>70</v>
      </c>
      <c r="AI238" t="s">
        <v>124</v>
      </c>
      <c r="AJ238" t="s">
        <v>709</v>
      </c>
      <c r="AK238" t="s">
        <v>73</v>
      </c>
      <c r="AL238" t="s">
        <v>74</v>
      </c>
      <c r="AM238" t="s">
        <v>103</v>
      </c>
      <c r="AN238" t="s">
        <v>76</v>
      </c>
      <c r="AO238" t="s">
        <v>281</v>
      </c>
      <c r="AP238" t="s">
        <v>179</v>
      </c>
      <c r="AQ238" t="s">
        <v>592</v>
      </c>
      <c r="AR238" t="s">
        <v>67</v>
      </c>
      <c r="AS238" t="s">
        <v>54</v>
      </c>
      <c r="AT238" t="s">
        <v>73</v>
      </c>
      <c r="AU238" t="s">
        <v>107</v>
      </c>
      <c r="AV238" t="s">
        <v>282</v>
      </c>
    </row>
    <row r="239" spans="1:48" hidden="1" x14ac:dyDescent="0.3">
      <c r="A239" t="s">
        <v>1704</v>
      </c>
      <c r="B239" t="s">
        <v>1705</v>
      </c>
      <c r="C239" s="1" t="str">
        <f t="shared" si="33"/>
        <v>21:0973</v>
      </c>
      <c r="D239" s="1" t="str">
        <f t="shared" si="37"/>
        <v>21:0113</v>
      </c>
      <c r="E239" t="s">
        <v>1706</v>
      </c>
      <c r="F239" t="s">
        <v>1707</v>
      </c>
      <c r="H239">
        <v>63.1319856</v>
      </c>
      <c r="I239">
        <v>-94.456311600000006</v>
      </c>
      <c r="J239" s="1" t="str">
        <f t="shared" si="38"/>
        <v>NGR lake sediment grab sample</v>
      </c>
      <c r="K239" s="1" t="str">
        <f t="shared" si="39"/>
        <v>&lt;177 micron (NGR)</v>
      </c>
      <c r="L239">
        <v>12</v>
      </c>
      <c r="M239" t="s">
        <v>324</v>
      </c>
      <c r="N239">
        <v>238</v>
      </c>
      <c r="O239" t="s">
        <v>193</v>
      </c>
      <c r="P239" t="s">
        <v>54</v>
      </c>
      <c r="Q239" t="s">
        <v>539</v>
      </c>
      <c r="R239" t="s">
        <v>190</v>
      </c>
      <c r="S239" t="s">
        <v>57</v>
      </c>
      <c r="T239" t="s">
        <v>479</v>
      </c>
      <c r="U239" t="s">
        <v>92</v>
      </c>
      <c r="V239" t="s">
        <v>172</v>
      </c>
      <c r="W239" t="s">
        <v>355</v>
      </c>
      <c r="X239" t="s">
        <v>62</v>
      </c>
      <c r="Y239" t="s">
        <v>276</v>
      </c>
      <c r="Z239" t="s">
        <v>96</v>
      </c>
      <c r="AA239" t="s">
        <v>64</v>
      </c>
      <c r="AB239" t="s">
        <v>277</v>
      </c>
      <c r="AC239" t="s">
        <v>66</v>
      </c>
      <c r="AD239" t="s">
        <v>127</v>
      </c>
      <c r="AE239" t="s">
        <v>125</v>
      </c>
      <c r="AF239" t="s">
        <v>99</v>
      </c>
      <c r="AG239" t="s">
        <v>725</v>
      </c>
      <c r="AH239" t="s">
        <v>173</v>
      </c>
      <c r="AI239" t="s">
        <v>329</v>
      </c>
      <c r="AJ239" t="s">
        <v>480</v>
      </c>
      <c r="AK239" t="s">
        <v>73</v>
      </c>
      <c r="AL239" t="s">
        <v>125</v>
      </c>
      <c r="AM239" t="s">
        <v>177</v>
      </c>
      <c r="AN239" t="s">
        <v>76</v>
      </c>
      <c r="AO239" t="s">
        <v>1708</v>
      </c>
      <c r="AP239" t="s">
        <v>656</v>
      </c>
      <c r="AQ239" t="s">
        <v>168</v>
      </c>
      <c r="AR239" t="s">
        <v>67</v>
      </c>
      <c r="AS239" t="s">
        <v>54</v>
      </c>
      <c r="AT239" t="s">
        <v>58</v>
      </c>
      <c r="AU239" t="s">
        <v>107</v>
      </c>
      <c r="AV239" t="s">
        <v>1709</v>
      </c>
    </row>
    <row r="240" spans="1:48" hidden="1" x14ac:dyDescent="0.3">
      <c r="A240" t="s">
        <v>1710</v>
      </c>
      <c r="B240" t="s">
        <v>1711</v>
      </c>
      <c r="C240" s="1" t="str">
        <f t="shared" si="33"/>
        <v>21:0973</v>
      </c>
      <c r="D240" s="1" t="str">
        <f t="shared" si="37"/>
        <v>21:0113</v>
      </c>
      <c r="E240" t="s">
        <v>1712</v>
      </c>
      <c r="F240" t="s">
        <v>1713</v>
      </c>
      <c r="H240">
        <v>63.128286199999998</v>
      </c>
      <c r="I240">
        <v>-94.395674400000004</v>
      </c>
      <c r="J240" s="1" t="str">
        <f t="shared" si="38"/>
        <v>NGR lake sediment grab sample</v>
      </c>
      <c r="K240" s="1" t="str">
        <f t="shared" si="39"/>
        <v>&lt;177 micron (NGR)</v>
      </c>
      <c r="L240">
        <v>12</v>
      </c>
      <c r="M240" t="s">
        <v>335</v>
      </c>
      <c r="N240">
        <v>239</v>
      </c>
      <c r="O240" t="s">
        <v>209</v>
      </c>
      <c r="P240" t="s">
        <v>54</v>
      </c>
      <c r="Q240" t="s">
        <v>1210</v>
      </c>
      <c r="R240" t="s">
        <v>1714</v>
      </c>
      <c r="S240" t="s">
        <v>57</v>
      </c>
      <c r="T240" t="s">
        <v>462</v>
      </c>
      <c r="U240" t="s">
        <v>178</v>
      </c>
      <c r="V240" t="s">
        <v>142</v>
      </c>
      <c r="W240" t="s">
        <v>276</v>
      </c>
      <c r="X240" t="s">
        <v>170</v>
      </c>
      <c r="Y240" t="s">
        <v>363</v>
      </c>
      <c r="Z240" t="s">
        <v>96</v>
      </c>
      <c r="AA240" t="s">
        <v>64</v>
      </c>
      <c r="AB240" t="s">
        <v>315</v>
      </c>
      <c r="AC240" t="s">
        <v>66</v>
      </c>
      <c r="AD240" t="s">
        <v>138</v>
      </c>
      <c r="AE240" t="s">
        <v>68</v>
      </c>
      <c r="AF240" t="s">
        <v>99</v>
      </c>
      <c r="AG240" t="s">
        <v>326</v>
      </c>
      <c r="AH240" t="s">
        <v>70</v>
      </c>
      <c r="AI240" t="s">
        <v>150</v>
      </c>
      <c r="AJ240" t="s">
        <v>1715</v>
      </c>
      <c r="AK240" t="s">
        <v>73</v>
      </c>
      <c r="AL240" t="s">
        <v>75</v>
      </c>
      <c r="AM240" t="s">
        <v>125</v>
      </c>
      <c r="AN240" t="s">
        <v>76</v>
      </c>
      <c r="AO240" t="s">
        <v>1716</v>
      </c>
      <c r="AP240" t="s">
        <v>126</v>
      </c>
      <c r="AQ240" t="s">
        <v>281</v>
      </c>
      <c r="AR240" t="s">
        <v>62</v>
      </c>
      <c r="AS240" t="s">
        <v>54</v>
      </c>
      <c r="AT240" t="s">
        <v>277</v>
      </c>
      <c r="AU240" t="s">
        <v>107</v>
      </c>
      <c r="AV240" t="s">
        <v>1717</v>
      </c>
    </row>
    <row r="241" spans="1:48" hidden="1" x14ac:dyDescent="0.3">
      <c r="A241" t="s">
        <v>1718</v>
      </c>
      <c r="B241" t="s">
        <v>1719</v>
      </c>
      <c r="C241" s="1" t="str">
        <f t="shared" si="33"/>
        <v>21:0973</v>
      </c>
      <c r="D241" s="1" t="str">
        <f t="shared" si="37"/>
        <v>21:0113</v>
      </c>
      <c r="E241" t="s">
        <v>1720</v>
      </c>
      <c r="F241" t="s">
        <v>1721</v>
      </c>
      <c r="H241">
        <v>63.138739399999999</v>
      </c>
      <c r="I241">
        <v>-94.324970399999998</v>
      </c>
      <c r="J241" s="1" t="str">
        <f t="shared" si="38"/>
        <v>NGR lake sediment grab sample</v>
      </c>
      <c r="K241" s="1" t="str">
        <f t="shared" si="39"/>
        <v>&lt;177 micron (NGR)</v>
      </c>
      <c r="L241">
        <v>12</v>
      </c>
      <c r="M241" t="s">
        <v>354</v>
      </c>
      <c r="N241">
        <v>240</v>
      </c>
      <c r="O241" t="s">
        <v>226</v>
      </c>
      <c r="P241" t="s">
        <v>54</v>
      </c>
      <c r="Q241" t="s">
        <v>624</v>
      </c>
      <c r="R241" t="s">
        <v>356</v>
      </c>
      <c r="S241" t="s">
        <v>57</v>
      </c>
      <c r="T241" t="s">
        <v>562</v>
      </c>
      <c r="U241" t="s">
        <v>168</v>
      </c>
      <c r="V241" t="s">
        <v>93</v>
      </c>
      <c r="W241" t="s">
        <v>448</v>
      </c>
      <c r="X241" t="s">
        <v>62</v>
      </c>
      <c r="Y241" t="s">
        <v>346</v>
      </c>
      <c r="Z241" t="s">
        <v>138</v>
      </c>
      <c r="AA241" t="s">
        <v>64</v>
      </c>
      <c r="AB241" t="s">
        <v>58</v>
      </c>
      <c r="AC241" t="s">
        <v>66</v>
      </c>
      <c r="AD241" t="s">
        <v>67</v>
      </c>
      <c r="AE241" t="s">
        <v>206</v>
      </c>
      <c r="AF241" t="s">
        <v>121</v>
      </c>
      <c r="AG241" t="s">
        <v>725</v>
      </c>
      <c r="AH241" t="s">
        <v>173</v>
      </c>
      <c r="AI241" t="s">
        <v>348</v>
      </c>
      <c r="AJ241" t="s">
        <v>265</v>
      </c>
      <c r="AK241" t="s">
        <v>73</v>
      </c>
      <c r="AL241" t="s">
        <v>125</v>
      </c>
      <c r="AM241" t="s">
        <v>103</v>
      </c>
      <c r="AN241" t="s">
        <v>76</v>
      </c>
      <c r="AO241" t="s">
        <v>914</v>
      </c>
      <c r="AP241" t="s">
        <v>307</v>
      </c>
      <c r="AQ241" t="s">
        <v>329</v>
      </c>
      <c r="AR241" t="s">
        <v>62</v>
      </c>
      <c r="AS241" t="s">
        <v>54</v>
      </c>
      <c r="AT241" t="s">
        <v>152</v>
      </c>
      <c r="AU241" t="s">
        <v>107</v>
      </c>
      <c r="AV241" t="s">
        <v>268</v>
      </c>
    </row>
    <row r="242" spans="1:48" hidden="1" x14ac:dyDescent="0.3">
      <c r="A242" t="s">
        <v>1722</v>
      </c>
      <c r="B242" t="s">
        <v>1723</v>
      </c>
      <c r="C242" s="1" t="str">
        <f t="shared" si="33"/>
        <v>21:0973</v>
      </c>
      <c r="D242" s="1" t="str">
        <f t="shared" si="37"/>
        <v>21:0113</v>
      </c>
      <c r="E242" t="s">
        <v>1724</v>
      </c>
      <c r="F242" t="s">
        <v>1725</v>
      </c>
      <c r="H242">
        <v>63.210467899999998</v>
      </c>
      <c r="I242">
        <v>-94.386405999999994</v>
      </c>
      <c r="J242" s="1" t="str">
        <f t="shared" si="38"/>
        <v>NGR lake sediment grab sample</v>
      </c>
      <c r="K242" s="1" t="str">
        <f t="shared" si="39"/>
        <v>&lt;177 micron (NGR)</v>
      </c>
      <c r="L242">
        <v>13</v>
      </c>
      <c r="M242" t="s">
        <v>52</v>
      </c>
      <c r="N242">
        <v>241</v>
      </c>
      <c r="O242" t="s">
        <v>208</v>
      </c>
      <c r="P242" t="s">
        <v>54</v>
      </c>
      <c r="Q242" t="s">
        <v>446</v>
      </c>
      <c r="R242" t="s">
        <v>187</v>
      </c>
      <c r="S242" t="s">
        <v>57</v>
      </c>
      <c r="T242" t="s">
        <v>152</v>
      </c>
      <c r="U242" t="s">
        <v>92</v>
      </c>
      <c r="V242" t="s">
        <v>303</v>
      </c>
      <c r="W242" t="s">
        <v>220</v>
      </c>
      <c r="X242" t="s">
        <v>74</v>
      </c>
      <c r="Y242" t="s">
        <v>95</v>
      </c>
      <c r="Z242" t="s">
        <v>138</v>
      </c>
      <c r="AA242" t="s">
        <v>64</v>
      </c>
      <c r="AB242" t="s">
        <v>60</v>
      </c>
      <c r="AC242" t="s">
        <v>66</v>
      </c>
      <c r="AD242" t="s">
        <v>62</v>
      </c>
      <c r="AE242" t="s">
        <v>206</v>
      </c>
      <c r="AF242" t="s">
        <v>347</v>
      </c>
      <c r="AG242" t="s">
        <v>207</v>
      </c>
      <c r="AH242" t="s">
        <v>224</v>
      </c>
      <c r="AI242" t="s">
        <v>329</v>
      </c>
      <c r="AJ242" t="s">
        <v>305</v>
      </c>
      <c r="AK242" t="s">
        <v>73</v>
      </c>
      <c r="AL242" t="s">
        <v>125</v>
      </c>
      <c r="AM242" t="s">
        <v>103</v>
      </c>
      <c r="AN242" t="s">
        <v>76</v>
      </c>
      <c r="AO242" t="s">
        <v>290</v>
      </c>
      <c r="AP242" t="s">
        <v>482</v>
      </c>
      <c r="AQ242" t="s">
        <v>53</v>
      </c>
      <c r="AR242" t="s">
        <v>67</v>
      </c>
      <c r="AS242" t="s">
        <v>54</v>
      </c>
      <c r="AT242" t="s">
        <v>73</v>
      </c>
      <c r="AU242" t="s">
        <v>107</v>
      </c>
      <c r="AV242" t="s">
        <v>1726</v>
      </c>
    </row>
    <row r="243" spans="1:48" hidden="1" x14ac:dyDescent="0.3">
      <c r="A243" t="s">
        <v>1727</v>
      </c>
      <c r="B243" t="s">
        <v>1728</v>
      </c>
      <c r="C243" s="1" t="str">
        <f t="shared" si="33"/>
        <v>21:0973</v>
      </c>
      <c r="D243" s="1" t="str">
        <f t="shared" si="37"/>
        <v>21:0113</v>
      </c>
      <c r="E243" t="s">
        <v>1729</v>
      </c>
      <c r="F243" t="s">
        <v>1730</v>
      </c>
      <c r="H243">
        <v>63.148868499999999</v>
      </c>
      <c r="I243">
        <v>-94.230783299999999</v>
      </c>
      <c r="J243" s="1" t="str">
        <f t="shared" si="38"/>
        <v>NGR lake sediment grab sample</v>
      </c>
      <c r="K243" s="1" t="str">
        <f t="shared" si="39"/>
        <v>&lt;177 micron (NGR)</v>
      </c>
      <c r="L243">
        <v>13</v>
      </c>
      <c r="M243" t="s">
        <v>86</v>
      </c>
      <c r="N243">
        <v>242</v>
      </c>
      <c r="O243" t="s">
        <v>355</v>
      </c>
      <c r="P243" t="s">
        <v>54</v>
      </c>
      <c r="Q243" t="s">
        <v>624</v>
      </c>
      <c r="R243" t="s">
        <v>550</v>
      </c>
      <c r="S243" t="s">
        <v>57</v>
      </c>
      <c r="T243" t="s">
        <v>539</v>
      </c>
      <c r="U243" t="s">
        <v>203</v>
      </c>
      <c r="V243" t="s">
        <v>380</v>
      </c>
      <c r="W243" t="s">
        <v>95</v>
      </c>
      <c r="X243" t="s">
        <v>96</v>
      </c>
      <c r="Y243" t="s">
        <v>95</v>
      </c>
      <c r="Z243" t="s">
        <v>127</v>
      </c>
      <c r="AA243" t="s">
        <v>64</v>
      </c>
      <c r="AB243" t="s">
        <v>1731</v>
      </c>
      <c r="AC243" t="s">
        <v>66</v>
      </c>
      <c r="AD243" t="s">
        <v>758</v>
      </c>
      <c r="AE243" t="s">
        <v>543</v>
      </c>
      <c r="AF243" t="s">
        <v>616</v>
      </c>
      <c r="AG243" t="s">
        <v>172</v>
      </c>
      <c r="AH243" t="s">
        <v>173</v>
      </c>
      <c r="AI243" t="s">
        <v>329</v>
      </c>
      <c r="AJ243" t="s">
        <v>926</v>
      </c>
      <c r="AK243" t="s">
        <v>73</v>
      </c>
      <c r="AL243" t="s">
        <v>125</v>
      </c>
      <c r="AM243" t="s">
        <v>68</v>
      </c>
      <c r="AN243" t="s">
        <v>76</v>
      </c>
      <c r="AO243" t="s">
        <v>1732</v>
      </c>
      <c r="AP243" t="s">
        <v>414</v>
      </c>
      <c r="AQ243" t="s">
        <v>77</v>
      </c>
      <c r="AR243" t="s">
        <v>74</v>
      </c>
      <c r="AS243" t="s">
        <v>54</v>
      </c>
      <c r="AT243" t="s">
        <v>73</v>
      </c>
      <c r="AU243" t="s">
        <v>107</v>
      </c>
      <c r="AV243" t="s">
        <v>1733</v>
      </c>
    </row>
    <row r="244" spans="1:48" hidden="1" x14ac:dyDescent="0.3">
      <c r="A244" t="s">
        <v>1734</v>
      </c>
      <c r="B244" t="s">
        <v>1735</v>
      </c>
      <c r="C244" s="1" t="str">
        <f t="shared" si="33"/>
        <v>21:0973</v>
      </c>
      <c r="D244" s="1" t="str">
        <f t="shared" si="37"/>
        <v>21:0113</v>
      </c>
      <c r="E244" t="s">
        <v>1736</v>
      </c>
      <c r="F244" t="s">
        <v>1737</v>
      </c>
      <c r="H244">
        <v>63.134169499999999</v>
      </c>
      <c r="I244">
        <v>-94.143337799999998</v>
      </c>
      <c r="J244" s="1" t="str">
        <f t="shared" si="38"/>
        <v>NGR lake sediment grab sample</v>
      </c>
      <c r="K244" s="1" t="str">
        <f t="shared" si="39"/>
        <v>&lt;177 micron (NGR)</v>
      </c>
      <c r="L244">
        <v>13</v>
      </c>
      <c r="M244" t="s">
        <v>149</v>
      </c>
      <c r="N244">
        <v>243</v>
      </c>
      <c r="O244" t="s">
        <v>59</v>
      </c>
      <c r="P244" t="s">
        <v>54</v>
      </c>
      <c r="Q244" t="s">
        <v>572</v>
      </c>
      <c r="R244" t="s">
        <v>282</v>
      </c>
      <c r="S244" t="s">
        <v>57</v>
      </c>
      <c r="T244" t="s">
        <v>617</v>
      </c>
      <c r="U244" t="s">
        <v>59</v>
      </c>
      <c r="V244" t="s">
        <v>172</v>
      </c>
      <c r="W244" t="s">
        <v>346</v>
      </c>
      <c r="X244" t="s">
        <v>67</v>
      </c>
      <c r="Y244" t="s">
        <v>302</v>
      </c>
      <c r="Z244" t="s">
        <v>138</v>
      </c>
      <c r="AA244" t="s">
        <v>64</v>
      </c>
      <c r="AB244" t="s">
        <v>550</v>
      </c>
      <c r="AC244" t="s">
        <v>66</v>
      </c>
      <c r="AD244" t="s">
        <v>170</v>
      </c>
      <c r="AE244" t="s">
        <v>526</v>
      </c>
      <c r="AF244" t="s">
        <v>281</v>
      </c>
      <c r="AG244" t="s">
        <v>304</v>
      </c>
      <c r="AH244" t="s">
        <v>70</v>
      </c>
      <c r="AI244" t="s">
        <v>201</v>
      </c>
      <c r="AJ244" t="s">
        <v>233</v>
      </c>
      <c r="AK244" t="s">
        <v>73</v>
      </c>
      <c r="AL244" t="s">
        <v>74</v>
      </c>
      <c r="AM244" t="s">
        <v>103</v>
      </c>
      <c r="AN244" t="s">
        <v>76</v>
      </c>
      <c r="AO244" t="s">
        <v>178</v>
      </c>
      <c r="AP244" t="s">
        <v>158</v>
      </c>
      <c r="AQ244" t="s">
        <v>254</v>
      </c>
      <c r="AR244" t="s">
        <v>74</v>
      </c>
      <c r="AS244" t="s">
        <v>54</v>
      </c>
      <c r="AT244" t="s">
        <v>73</v>
      </c>
      <c r="AU244" t="s">
        <v>107</v>
      </c>
      <c r="AV244" t="s">
        <v>1738</v>
      </c>
    </row>
    <row r="245" spans="1:48" hidden="1" x14ac:dyDescent="0.3">
      <c r="A245" t="s">
        <v>1739</v>
      </c>
      <c r="B245" t="s">
        <v>1740</v>
      </c>
      <c r="C245" s="1" t="str">
        <f t="shared" si="33"/>
        <v>21:0973</v>
      </c>
      <c r="D245" s="1" t="str">
        <f t="shared" si="37"/>
        <v>21:0113</v>
      </c>
      <c r="E245" t="s">
        <v>1741</v>
      </c>
      <c r="F245" t="s">
        <v>1742</v>
      </c>
      <c r="H245">
        <v>63.173629699999999</v>
      </c>
      <c r="I245">
        <v>-94.155339400000003</v>
      </c>
      <c r="J245" s="1" t="str">
        <f t="shared" si="38"/>
        <v>NGR lake sediment grab sample</v>
      </c>
      <c r="K245" s="1" t="str">
        <f t="shared" si="39"/>
        <v>&lt;177 micron (NGR)</v>
      </c>
      <c r="L245">
        <v>13</v>
      </c>
      <c r="M245" t="s">
        <v>113</v>
      </c>
      <c r="N245">
        <v>244</v>
      </c>
      <c r="O245" t="s">
        <v>136</v>
      </c>
      <c r="P245" t="s">
        <v>54</v>
      </c>
      <c r="Q245" t="s">
        <v>435</v>
      </c>
      <c r="R245" t="s">
        <v>90</v>
      </c>
      <c r="S245" t="s">
        <v>57</v>
      </c>
      <c r="T245" t="s">
        <v>277</v>
      </c>
      <c r="U245" t="s">
        <v>88</v>
      </c>
      <c r="V245" t="s">
        <v>411</v>
      </c>
      <c r="W245" t="s">
        <v>170</v>
      </c>
      <c r="X245" t="s">
        <v>74</v>
      </c>
      <c r="Y245" t="s">
        <v>95</v>
      </c>
      <c r="Z245" t="s">
        <v>138</v>
      </c>
      <c r="AA245" t="s">
        <v>64</v>
      </c>
      <c r="AB245" t="s">
        <v>142</v>
      </c>
      <c r="AC245" t="s">
        <v>66</v>
      </c>
      <c r="AD245" t="s">
        <v>62</v>
      </c>
      <c r="AE245" t="s">
        <v>206</v>
      </c>
      <c r="AF245" t="s">
        <v>381</v>
      </c>
      <c r="AG245" t="s">
        <v>617</v>
      </c>
      <c r="AH245" t="s">
        <v>173</v>
      </c>
      <c r="AI245" t="s">
        <v>382</v>
      </c>
      <c r="AJ245" t="s">
        <v>514</v>
      </c>
      <c r="AK245" t="s">
        <v>73</v>
      </c>
      <c r="AL245" t="s">
        <v>157</v>
      </c>
      <c r="AM245" t="s">
        <v>75</v>
      </c>
      <c r="AN245" t="s">
        <v>76</v>
      </c>
      <c r="AO245" t="s">
        <v>121</v>
      </c>
      <c r="AP245" t="s">
        <v>283</v>
      </c>
      <c r="AQ245" t="s">
        <v>290</v>
      </c>
      <c r="AR245" t="s">
        <v>67</v>
      </c>
      <c r="AS245" t="s">
        <v>54</v>
      </c>
      <c r="AT245" t="s">
        <v>73</v>
      </c>
      <c r="AU245" t="s">
        <v>107</v>
      </c>
      <c r="AV245" t="s">
        <v>1743</v>
      </c>
    </row>
    <row r="246" spans="1:48" hidden="1" x14ac:dyDescent="0.3">
      <c r="A246" t="s">
        <v>1744</v>
      </c>
      <c r="B246" t="s">
        <v>1745</v>
      </c>
      <c r="C246" s="1" t="str">
        <f t="shared" si="33"/>
        <v>21:0973</v>
      </c>
      <c r="D246" s="1" t="str">
        <f t="shared" si="37"/>
        <v>21:0113</v>
      </c>
      <c r="E246" t="s">
        <v>1741</v>
      </c>
      <c r="F246" t="s">
        <v>1746</v>
      </c>
      <c r="H246">
        <v>63.173629699999999</v>
      </c>
      <c r="I246">
        <v>-94.155339400000003</v>
      </c>
      <c r="J246" s="1" t="str">
        <f t="shared" si="38"/>
        <v>NGR lake sediment grab sample</v>
      </c>
      <c r="K246" s="1" t="str">
        <f t="shared" si="39"/>
        <v>&lt;177 micron (NGR)</v>
      </c>
      <c r="L246">
        <v>13</v>
      </c>
      <c r="M246" t="s">
        <v>132</v>
      </c>
      <c r="N246">
        <v>245</v>
      </c>
      <c r="O246" t="s">
        <v>94</v>
      </c>
      <c r="P246" t="s">
        <v>54</v>
      </c>
      <c r="Q246" t="s">
        <v>186</v>
      </c>
      <c r="R246" t="s">
        <v>121</v>
      </c>
      <c r="S246" t="s">
        <v>57</v>
      </c>
      <c r="T246" t="s">
        <v>91</v>
      </c>
      <c r="U246" t="s">
        <v>168</v>
      </c>
      <c r="V246" t="s">
        <v>60</v>
      </c>
      <c r="W246" t="s">
        <v>220</v>
      </c>
      <c r="X246" t="s">
        <v>62</v>
      </c>
      <c r="Y246" t="s">
        <v>95</v>
      </c>
      <c r="Z246" t="s">
        <v>59</v>
      </c>
      <c r="AA246" t="s">
        <v>64</v>
      </c>
      <c r="AB246" t="s">
        <v>100</v>
      </c>
      <c r="AC246" t="s">
        <v>66</v>
      </c>
      <c r="AD246" t="s">
        <v>67</v>
      </c>
      <c r="AE246" t="s">
        <v>238</v>
      </c>
      <c r="AF246" t="s">
        <v>264</v>
      </c>
      <c r="AG246" t="s">
        <v>142</v>
      </c>
      <c r="AH246" t="s">
        <v>173</v>
      </c>
      <c r="AI246" t="s">
        <v>440</v>
      </c>
      <c r="AJ246" t="s">
        <v>329</v>
      </c>
      <c r="AK246" t="s">
        <v>73</v>
      </c>
      <c r="AL246" t="s">
        <v>157</v>
      </c>
      <c r="AM246" t="s">
        <v>103</v>
      </c>
      <c r="AN246" t="s">
        <v>76</v>
      </c>
      <c r="AO246" t="s">
        <v>134</v>
      </c>
      <c r="AP246" t="s">
        <v>158</v>
      </c>
      <c r="AQ246" t="s">
        <v>104</v>
      </c>
      <c r="AR246" t="s">
        <v>67</v>
      </c>
      <c r="AS246" t="s">
        <v>54</v>
      </c>
      <c r="AT246" t="s">
        <v>58</v>
      </c>
      <c r="AU246" t="s">
        <v>107</v>
      </c>
      <c r="AV246" t="s">
        <v>1747</v>
      </c>
    </row>
    <row r="247" spans="1:48" hidden="1" x14ac:dyDescent="0.3">
      <c r="A247" t="s">
        <v>1748</v>
      </c>
      <c r="B247" t="s">
        <v>1749</v>
      </c>
      <c r="C247" s="1" t="str">
        <f t="shared" si="33"/>
        <v>21:0973</v>
      </c>
      <c r="D247" s="1" t="str">
        <f t="shared" si="37"/>
        <v>21:0113</v>
      </c>
      <c r="E247" t="s">
        <v>1750</v>
      </c>
      <c r="F247" t="s">
        <v>1751</v>
      </c>
      <c r="H247">
        <v>63.160980500000001</v>
      </c>
      <c r="I247">
        <v>-94.226273300000003</v>
      </c>
      <c r="J247" s="1" t="str">
        <f t="shared" si="38"/>
        <v>NGR lake sediment grab sample</v>
      </c>
      <c r="K247" s="1" t="str">
        <f t="shared" si="39"/>
        <v>&lt;177 micron (NGR)</v>
      </c>
      <c r="L247">
        <v>13</v>
      </c>
      <c r="M247" t="s">
        <v>165</v>
      </c>
      <c r="N247">
        <v>246</v>
      </c>
      <c r="O247" t="s">
        <v>79</v>
      </c>
      <c r="P247" t="s">
        <v>54</v>
      </c>
      <c r="Q247" t="s">
        <v>1227</v>
      </c>
      <c r="R247" t="s">
        <v>1752</v>
      </c>
      <c r="S247" t="s">
        <v>57</v>
      </c>
      <c r="T247" t="s">
        <v>488</v>
      </c>
      <c r="U247" t="s">
        <v>88</v>
      </c>
      <c r="V247" t="s">
        <v>58</v>
      </c>
      <c r="W247" t="s">
        <v>448</v>
      </c>
      <c r="X247" t="s">
        <v>127</v>
      </c>
      <c r="Y247" t="s">
        <v>220</v>
      </c>
      <c r="Z247" t="s">
        <v>96</v>
      </c>
      <c r="AA247" t="s">
        <v>64</v>
      </c>
      <c r="AB247" t="s">
        <v>1295</v>
      </c>
      <c r="AC247" t="s">
        <v>70</v>
      </c>
      <c r="AD247" t="s">
        <v>67</v>
      </c>
      <c r="AE247" t="s">
        <v>1090</v>
      </c>
      <c r="AF247" t="s">
        <v>77</v>
      </c>
      <c r="AG247" t="s">
        <v>725</v>
      </c>
      <c r="AH247" t="s">
        <v>173</v>
      </c>
      <c r="AI247" t="s">
        <v>101</v>
      </c>
      <c r="AJ247" t="s">
        <v>1753</v>
      </c>
      <c r="AK247" t="s">
        <v>73</v>
      </c>
      <c r="AL247" t="s">
        <v>75</v>
      </c>
      <c r="AM247" t="s">
        <v>206</v>
      </c>
      <c r="AN247" t="s">
        <v>76</v>
      </c>
      <c r="AO247" t="s">
        <v>1754</v>
      </c>
      <c r="AP247" t="s">
        <v>225</v>
      </c>
      <c r="AQ247" t="s">
        <v>203</v>
      </c>
      <c r="AR247" t="s">
        <v>74</v>
      </c>
      <c r="AS247" t="s">
        <v>54</v>
      </c>
      <c r="AT247" t="s">
        <v>73</v>
      </c>
      <c r="AU247" t="s">
        <v>107</v>
      </c>
      <c r="AV247" t="s">
        <v>1755</v>
      </c>
    </row>
    <row r="248" spans="1:48" hidden="1" x14ac:dyDescent="0.3">
      <c r="A248" t="s">
        <v>1756</v>
      </c>
      <c r="B248" t="s">
        <v>1757</v>
      </c>
      <c r="C248" s="1" t="str">
        <f t="shared" si="33"/>
        <v>21:0973</v>
      </c>
      <c r="D248" s="1" t="str">
        <f t="shared" si="37"/>
        <v>21:0113</v>
      </c>
      <c r="E248" t="s">
        <v>1758</v>
      </c>
      <c r="F248" t="s">
        <v>1759</v>
      </c>
      <c r="H248">
        <v>63.176124899999998</v>
      </c>
      <c r="I248">
        <v>-94.312552999999994</v>
      </c>
      <c r="J248" s="1" t="str">
        <f t="shared" si="38"/>
        <v>NGR lake sediment grab sample</v>
      </c>
      <c r="K248" s="1" t="str">
        <f t="shared" si="39"/>
        <v>&lt;177 micron (NGR)</v>
      </c>
      <c r="L248">
        <v>13</v>
      </c>
      <c r="M248" t="s">
        <v>185</v>
      </c>
      <c r="N248">
        <v>247</v>
      </c>
      <c r="O248" t="s">
        <v>87</v>
      </c>
      <c r="P248" t="s">
        <v>54</v>
      </c>
      <c r="Q248" t="s">
        <v>1477</v>
      </c>
      <c r="R248" t="s">
        <v>116</v>
      </c>
      <c r="S248" t="s">
        <v>57</v>
      </c>
      <c r="T248" t="s">
        <v>58</v>
      </c>
      <c r="U248" t="s">
        <v>117</v>
      </c>
      <c r="V248" t="s">
        <v>189</v>
      </c>
      <c r="W248" t="s">
        <v>346</v>
      </c>
      <c r="X248" t="s">
        <v>74</v>
      </c>
      <c r="Y248" t="s">
        <v>302</v>
      </c>
      <c r="Z248" t="s">
        <v>138</v>
      </c>
      <c r="AA248" t="s">
        <v>64</v>
      </c>
      <c r="AB248" t="s">
        <v>617</v>
      </c>
      <c r="AC248" t="s">
        <v>66</v>
      </c>
      <c r="AD248" t="s">
        <v>170</v>
      </c>
      <c r="AE248" t="s">
        <v>238</v>
      </c>
      <c r="AF248" t="s">
        <v>77</v>
      </c>
      <c r="AG248" t="s">
        <v>250</v>
      </c>
      <c r="AH248" t="s">
        <v>70</v>
      </c>
      <c r="AI248" t="s">
        <v>305</v>
      </c>
      <c r="AJ248" t="s">
        <v>209</v>
      </c>
      <c r="AK248" t="s">
        <v>73</v>
      </c>
      <c r="AL248" t="s">
        <v>125</v>
      </c>
      <c r="AM248" t="s">
        <v>103</v>
      </c>
      <c r="AN248" t="s">
        <v>76</v>
      </c>
      <c r="AO248" t="s">
        <v>281</v>
      </c>
      <c r="AP248" t="s">
        <v>307</v>
      </c>
      <c r="AQ248" t="s">
        <v>101</v>
      </c>
      <c r="AR248" t="s">
        <v>74</v>
      </c>
      <c r="AS248" t="s">
        <v>54</v>
      </c>
      <c r="AT248" t="s">
        <v>58</v>
      </c>
      <c r="AU248" t="s">
        <v>107</v>
      </c>
      <c r="AV248" t="s">
        <v>1760</v>
      </c>
    </row>
    <row r="249" spans="1:48" hidden="1" x14ac:dyDescent="0.3">
      <c r="A249" t="s">
        <v>1761</v>
      </c>
      <c r="B249" t="s">
        <v>1762</v>
      </c>
      <c r="C249" s="1" t="str">
        <f t="shared" si="33"/>
        <v>21:0973</v>
      </c>
      <c r="D249" s="1" t="str">
        <f t="shared" si="37"/>
        <v>21:0113</v>
      </c>
      <c r="E249" t="s">
        <v>1763</v>
      </c>
      <c r="F249" t="s">
        <v>1764</v>
      </c>
      <c r="H249">
        <v>63.163036699999999</v>
      </c>
      <c r="I249">
        <v>-94.364998299999996</v>
      </c>
      <c r="J249" s="1" t="str">
        <f t="shared" si="38"/>
        <v>NGR lake sediment grab sample</v>
      </c>
      <c r="K249" s="1" t="str">
        <f t="shared" si="39"/>
        <v>&lt;177 micron (NGR)</v>
      </c>
      <c r="L249">
        <v>13</v>
      </c>
      <c r="M249" t="s">
        <v>200</v>
      </c>
      <c r="N249">
        <v>248</v>
      </c>
      <c r="O249" t="s">
        <v>226</v>
      </c>
      <c r="P249" t="s">
        <v>54</v>
      </c>
      <c r="Q249" t="s">
        <v>521</v>
      </c>
      <c r="R249" t="s">
        <v>141</v>
      </c>
      <c r="S249" t="s">
        <v>57</v>
      </c>
      <c r="T249" t="s">
        <v>277</v>
      </c>
      <c r="U249" t="s">
        <v>203</v>
      </c>
      <c r="V249" t="s">
        <v>97</v>
      </c>
      <c r="W249" t="s">
        <v>448</v>
      </c>
      <c r="X249" t="s">
        <v>74</v>
      </c>
      <c r="Y249" t="s">
        <v>63</v>
      </c>
      <c r="Z249" t="s">
        <v>138</v>
      </c>
      <c r="AA249" t="s">
        <v>64</v>
      </c>
      <c r="AB249" t="s">
        <v>204</v>
      </c>
      <c r="AC249" t="s">
        <v>66</v>
      </c>
      <c r="AD249" t="s">
        <v>62</v>
      </c>
      <c r="AE249" t="s">
        <v>206</v>
      </c>
      <c r="AF249" t="s">
        <v>357</v>
      </c>
      <c r="AG249" t="s">
        <v>428</v>
      </c>
      <c r="AH249" t="s">
        <v>173</v>
      </c>
      <c r="AI249" t="s">
        <v>156</v>
      </c>
      <c r="AJ249" t="s">
        <v>59</v>
      </c>
      <c r="AK249" t="s">
        <v>73</v>
      </c>
      <c r="AL249" t="s">
        <v>75</v>
      </c>
      <c r="AM249" t="s">
        <v>75</v>
      </c>
      <c r="AN249" t="s">
        <v>76</v>
      </c>
      <c r="AO249" t="s">
        <v>290</v>
      </c>
      <c r="AP249" t="s">
        <v>414</v>
      </c>
      <c r="AQ249" t="s">
        <v>305</v>
      </c>
      <c r="AR249" t="s">
        <v>74</v>
      </c>
      <c r="AS249" t="s">
        <v>54</v>
      </c>
      <c r="AT249" t="s">
        <v>73</v>
      </c>
      <c r="AU249" t="s">
        <v>107</v>
      </c>
      <c r="AV249" t="s">
        <v>1765</v>
      </c>
    </row>
    <row r="250" spans="1:48" hidden="1" x14ac:dyDescent="0.3">
      <c r="A250" t="s">
        <v>1766</v>
      </c>
      <c r="B250" t="s">
        <v>1767</v>
      </c>
      <c r="C250" s="1" t="str">
        <f t="shared" si="33"/>
        <v>21:0973</v>
      </c>
      <c r="D250" s="1" t="str">
        <f t="shared" si="37"/>
        <v>21:0113</v>
      </c>
      <c r="E250" t="s">
        <v>1768</v>
      </c>
      <c r="F250" t="s">
        <v>1769</v>
      </c>
      <c r="H250">
        <v>63.1616584</v>
      </c>
      <c r="I250">
        <v>-94.448844800000003</v>
      </c>
      <c r="J250" s="1" t="str">
        <f t="shared" si="38"/>
        <v>NGR lake sediment grab sample</v>
      </c>
      <c r="K250" s="1" t="str">
        <f t="shared" si="39"/>
        <v>&lt;177 micron (NGR)</v>
      </c>
      <c r="L250">
        <v>13</v>
      </c>
      <c r="M250" t="s">
        <v>217</v>
      </c>
      <c r="N250">
        <v>249</v>
      </c>
      <c r="O250" t="s">
        <v>211</v>
      </c>
      <c r="P250" t="s">
        <v>170</v>
      </c>
      <c r="Q250" t="s">
        <v>186</v>
      </c>
      <c r="R250" t="s">
        <v>141</v>
      </c>
      <c r="S250" t="s">
        <v>57</v>
      </c>
      <c r="T250" t="s">
        <v>58</v>
      </c>
      <c r="U250" t="s">
        <v>88</v>
      </c>
      <c r="V250" t="s">
        <v>303</v>
      </c>
      <c r="W250" t="s">
        <v>448</v>
      </c>
      <c r="X250" t="s">
        <v>67</v>
      </c>
      <c r="Y250" t="s">
        <v>396</v>
      </c>
      <c r="Z250" t="s">
        <v>96</v>
      </c>
      <c r="AA250" t="s">
        <v>64</v>
      </c>
      <c r="AB250" t="s">
        <v>97</v>
      </c>
      <c r="AC250" t="s">
        <v>66</v>
      </c>
      <c r="AD250" t="s">
        <v>67</v>
      </c>
      <c r="AE250" t="s">
        <v>238</v>
      </c>
      <c r="AF250" t="s">
        <v>121</v>
      </c>
      <c r="AG250" t="s">
        <v>698</v>
      </c>
      <c r="AH250" t="s">
        <v>173</v>
      </c>
      <c r="AI250" t="s">
        <v>124</v>
      </c>
      <c r="AJ250" t="s">
        <v>56</v>
      </c>
      <c r="AK250" t="s">
        <v>73</v>
      </c>
      <c r="AL250" t="s">
        <v>177</v>
      </c>
      <c r="AM250" t="s">
        <v>103</v>
      </c>
      <c r="AN250" t="s">
        <v>76</v>
      </c>
      <c r="AO250" t="s">
        <v>281</v>
      </c>
      <c r="AP250" t="s">
        <v>566</v>
      </c>
      <c r="AQ250" t="s">
        <v>138</v>
      </c>
      <c r="AR250" t="s">
        <v>67</v>
      </c>
      <c r="AS250" t="s">
        <v>54</v>
      </c>
      <c r="AT250" t="s">
        <v>73</v>
      </c>
      <c r="AU250" t="s">
        <v>107</v>
      </c>
      <c r="AV250" t="s">
        <v>1770</v>
      </c>
    </row>
    <row r="251" spans="1:48" hidden="1" x14ac:dyDescent="0.3">
      <c r="A251" t="s">
        <v>1771</v>
      </c>
      <c r="B251" t="s">
        <v>1772</v>
      </c>
      <c r="C251" s="1" t="str">
        <f t="shared" si="33"/>
        <v>21:0973</v>
      </c>
      <c r="D251" s="1" t="str">
        <f t="shared" si="37"/>
        <v>21:0113</v>
      </c>
      <c r="E251" t="s">
        <v>1773</v>
      </c>
      <c r="F251" t="s">
        <v>1774</v>
      </c>
      <c r="H251">
        <v>63.159034499999997</v>
      </c>
      <c r="I251">
        <v>-94.533711400000001</v>
      </c>
      <c r="J251" s="1" t="str">
        <f t="shared" si="38"/>
        <v>NGR lake sediment grab sample</v>
      </c>
      <c r="K251" s="1" t="str">
        <f t="shared" si="39"/>
        <v>&lt;177 micron (NGR)</v>
      </c>
      <c r="L251">
        <v>13</v>
      </c>
      <c r="M251" t="s">
        <v>246</v>
      </c>
      <c r="N251">
        <v>250</v>
      </c>
      <c r="O251" t="s">
        <v>92</v>
      </c>
      <c r="P251" t="s">
        <v>54</v>
      </c>
      <c r="Q251" t="s">
        <v>446</v>
      </c>
      <c r="R251" t="s">
        <v>478</v>
      </c>
      <c r="S251" t="s">
        <v>57</v>
      </c>
      <c r="T251" t="s">
        <v>152</v>
      </c>
      <c r="U251" t="s">
        <v>178</v>
      </c>
      <c r="V251" t="s">
        <v>365</v>
      </c>
      <c r="W251" t="s">
        <v>136</v>
      </c>
      <c r="X251" t="s">
        <v>74</v>
      </c>
      <c r="Y251" t="s">
        <v>355</v>
      </c>
      <c r="Z251" t="s">
        <v>138</v>
      </c>
      <c r="AA251" t="s">
        <v>64</v>
      </c>
      <c r="AB251" t="s">
        <v>411</v>
      </c>
      <c r="AC251" t="s">
        <v>66</v>
      </c>
      <c r="AD251" t="s">
        <v>127</v>
      </c>
      <c r="AE251" t="s">
        <v>206</v>
      </c>
      <c r="AF251" t="s">
        <v>121</v>
      </c>
      <c r="AG251" t="s">
        <v>454</v>
      </c>
      <c r="AH251" t="s">
        <v>224</v>
      </c>
      <c r="AI251" t="s">
        <v>101</v>
      </c>
      <c r="AJ251" t="s">
        <v>338</v>
      </c>
      <c r="AK251" t="s">
        <v>73</v>
      </c>
      <c r="AL251" t="s">
        <v>157</v>
      </c>
      <c r="AM251" t="s">
        <v>75</v>
      </c>
      <c r="AN251" t="s">
        <v>76</v>
      </c>
      <c r="AO251" t="s">
        <v>290</v>
      </c>
      <c r="AP251" t="s">
        <v>267</v>
      </c>
      <c r="AQ251" t="s">
        <v>178</v>
      </c>
      <c r="AR251" t="s">
        <v>62</v>
      </c>
      <c r="AS251" t="s">
        <v>54</v>
      </c>
      <c r="AT251" t="s">
        <v>73</v>
      </c>
      <c r="AU251" t="s">
        <v>107</v>
      </c>
      <c r="AV251" t="s">
        <v>978</v>
      </c>
    </row>
    <row r="252" spans="1:48" hidden="1" x14ac:dyDescent="0.3">
      <c r="A252" t="s">
        <v>1775</v>
      </c>
      <c r="B252" t="s">
        <v>1776</v>
      </c>
      <c r="C252" s="1" t="str">
        <f t="shared" si="33"/>
        <v>21:0973</v>
      </c>
      <c r="D252" s="1" t="str">
        <f t="shared" si="37"/>
        <v>21:0113</v>
      </c>
      <c r="E252" t="s">
        <v>1777</v>
      </c>
      <c r="F252" t="s">
        <v>1778</v>
      </c>
      <c r="H252">
        <v>63.198793700000003</v>
      </c>
      <c r="I252">
        <v>-94.524502299999995</v>
      </c>
      <c r="J252" s="1" t="str">
        <f t="shared" si="38"/>
        <v>NGR lake sediment grab sample</v>
      </c>
      <c r="K252" s="1" t="str">
        <f t="shared" si="39"/>
        <v>&lt;177 micron (NGR)</v>
      </c>
      <c r="L252">
        <v>13</v>
      </c>
      <c r="M252" t="s">
        <v>260</v>
      </c>
      <c r="N252">
        <v>251</v>
      </c>
      <c r="O252" t="s">
        <v>136</v>
      </c>
      <c r="P252" t="s">
        <v>54</v>
      </c>
      <c r="Q252" t="s">
        <v>777</v>
      </c>
      <c r="R252" t="s">
        <v>236</v>
      </c>
      <c r="S252" t="s">
        <v>57</v>
      </c>
      <c r="T252" t="s">
        <v>562</v>
      </c>
      <c r="U252" t="s">
        <v>168</v>
      </c>
      <c r="V252" t="s">
        <v>326</v>
      </c>
      <c r="W252" t="s">
        <v>63</v>
      </c>
      <c r="X252" t="s">
        <v>62</v>
      </c>
      <c r="Y252" t="s">
        <v>95</v>
      </c>
      <c r="Z252" t="s">
        <v>127</v>
      </c>
      <c r="AA252" t="s">
        <v>64</v>
      </c>
      <c r="AB252" t="s">
        <v>152</v>
      </c>
      <c r="AC252" t="s">
        <v>66</v>
      </c>
      <c r="AD252" t="s">
        <v>170</v>
      </c>
      <c r="AE252" t="s">
        <v>74</v>
      </c>
      <c r="AF252" t="s">
        <v>282</v>
      </c>
      <c r="AG252" t="s">
        <v>119</v>
      </c>
      <c r="AH252" t="s">
        <v>173</v>
      </c>
      <c r="AI252" t="s">
        <v>340</v>
      </c>
      <c r="AJ252" t="s">
        <v>592</v>
      </c>
      <c r="AK252" t="s">
        <v>73</v>
      </c>
      <c r="AL252" t="s">
        <v>75</v>
      </c>
      <c r="AM252" t="s">
        <v>75</v>
      </c>
      <c r="AN252" t="s">
        <v>76</v>
      </c>
      <c r="AO252" t="s">
        <v>116</v>
      </c>
      <c r="AP252" t="s">
        <v>307</v>
      </c>
      <c r="AQ252" t="s">
        <v>328</v>
      </c>
      <c r="AR252" t="s">
        <v>67</v>
      </c>
      <c r="AS252" t="s">
        <v>54</v>
      </c>
      <c r="AT252" t="s">
        <v>73</v>
      </c>
      <c r="AU252" t="s">
        <v>107</v>
      </c>
      <c r="AV252" t="s">
        <v>1779</v>
      </c>
    </row>
    <row r="253" spans="1:48" hidden="1" x14ac:dyDescent="0.3">
      <c r="A253" t="s">
        <v>1780</v>
      </c>
      <c r="B253" t="s">
        <v>1781</v>
      </c>
      <c r="C253" s="1" t="str">
        <f t="shared" si="33"/>
        <v>21:0973</v>
      </c>
      <c r="D253" s="1" t="str">
        <f t="shared" si="37"/>
        <v>21:0113</v>
      </c>
      <c r="E253" t="s">
        <v>1782</v>
      </c>
      <c r="F253" t="s">
        <v>1783</v>
      </c>
      <c r="H253">
        <v>63.206749899999998</v>
      </c>
      <c r="I253">
        <v>-94.445172999999997</v>
      </c>
      <c r="J253" s="1" t="str">
        <f t="shared" si="38"/>
        <v>NGR lake sediment grab sample</v>
      </c>
      <c r="K253" s="1" t="str">
        <f t="shared" si="39"/>
        <v>&lt;177 micron (NGR)</v>
      </c>
      <c r="L253">
        <v>13</v>
      </c>
      <c r="M253" t="s">
        <v>273</v>
      </c>
      <c r="N253">
        <v>252</v>
      </c>
      <c r="O253" t="s">
        <v>327</v>
      </c>
      <c r="P253" t="s">
        <v>54</v>
      </c>
      <c r="Q253" t="s">
        <v>1158</v>
      </c>
      <c r="R253" t="s">
        <v>478</v>
      </c>
      <c r="S253" t="s">
        <v>57</v>
      </c>
      <c r="T253" t="s">
        <v>315</v>
      </c>
      <c r="U253" t="s">
        <v>168</v>
      </c>
      <c r="V253" t="s">
        <v>303</v>
      </c>
      <c r="W253" t="s">
        <v>171</v>
      </c>
      <c r="X253" t="s">
        <v>62</v>
      </c>
      <c r="Y253" t="s">
        <v>62</v>
      </c>
      <c r="Z253" t="s">
        <v>96</v>
      </c>
      <c r="AA253" t="s">
        <v>64</v>
      </c>
      <c r="AB253" t="s">
        <v>58</v>
      </c>
      <c r="AC253" t="s">
        <v>66</v>
      </c>
      <c r="AD253" t="s">
        <v>758</v>
      </c>
      <c r="AE253" t="s">
        <v>206</v>
      </c>
      <c r="AF253" t="s">
        <v>616</v>
      </c>
      <c r="AG253" t="s">
        <v>97</v>
      </c>
      <c r="AH253" t="s">
        <v>70</v>
      </c>
      <c r="AI253" t="s">
        <v>318</v>
      </c>
      <c r="AJ253" t="s">
        <v>208</v>
      </c>
      <c r="AK253" t="s">
        <v>73</v>
      </c>
      <c r="AL253" t="s">
        <v>75</v>
      </c>
      <c r="AM253" t="s">
        <v>75</v>
      </c>
      <c r="AN253" t="s">
        <v>76</v>
      </c>
      <c r="AO253" t="s">
        <v>116</v>
      </c>
      <c r="AP253" t="s">
        <v>210</v>
      </c>
      <c r="AQ253" t="s">
        <v>168</v>
      </c>
      <c r="AR253" t="s">
        <v>74</v>
      </c>
      <c r="AS253" t="s">
        <v>54</v>
      </c>
      <c r="AT253" t="s">
        <v>152</v>
      </c>
      <c r="AU253" t="s">
        <v>107</v>
      </c>
      <c r="AV253" t="s">
        <v>1784</v>
      </c>
    </row>
    <row r="254" spans="1:48" hidden="1" x14ac:dyDescent="0.3">
      <c r="A254" t="s">
        <v>1785</v>
      </c>
      <c r="B254" t="s">
        <v>1786</v>
      </c>
      <c r="C254" s="1" t="str">
        <f t="shared" si="33"/>
        <v>21:0973</v>
      </c>
      <c r="D254" s="1" t="str">
        <f t="shared" si="37"/>
        <v>21:0113</v>
      </c>
      <c r="E254" t="s">
        <v>1724</v>
      </c>
      <c r="F254" t="s">
        <v>1787</v>
      </c>
      <c r="H254">
        <v>63.210467899999998</v>
      </c>
      <c r="I254">
        <v>-94.386405999999994</v>
      </c>
      <c r="J254" s="1" t="str">
        <f t="shared" si="38"/>
        <v>NGR lake sediment grab sample</v>
      </c>
      <c r="K254" s="1" t="str">
        <f t="shared" si="39"/>
        <v>&lt;177 micron (NGR)</v>
      </c>
      <c r="L254">
        <v>13</v>
      </c>
      <c r="M254" t="s">
        <v>345</v>
      </c>
      <c r="N254">
        <v>253</v>
      </c>
      <c r="O254" t="s">
        <v>88</v>
      </c>
      <c r="P254" t="s">
        <v>54</v>
      </c>
      <c r="Q254" t="s">
        <v>446</v>
      </c>
      <c r="R254" t="s">
        <v>99</v>
      </c>
      <c r="S254" t="s">
        <v>57</v>
      </c>
      <c r="T254" t="s">
        <v>152</v>
      </c>
      <c r="U254" t="s">
        <v>203</v>
      </c>
      <c r="V254" t="s">
        <v>93</v>
      </c>
      <c r="W254" t="s">
        <v>205</v>
      </c>
      <c r="X254" t="s">
        <v>62</v>
      </c>
      <c r="Y254" t="s">
        <v>355</v>
      </c>
      <c r="Z254" t="s">
        <v>138</v>
      </c>
      <c r="AA254" t="s">
        <v>64</v>
      </c>
      <c r="AB254" t="s">
        <v>60</v>
      </c>
      <c r="AC254" t="s">
        <v>66</v>
      </c>
      <c r="AD254" t="s">
        <v>67</v>
      </c>
      <c r="AE254" t="s">
        <v>526</v>
      </c>
      <c r="AF254" t="s">
        <v>282</v>
      </c>
      <c r="AG254" t="s">
        <v>235</v>
      </c>
      <c r="AH254" t="s">
        <v>224</v>
      </c>
      <c r="AI254" t="s">
        <v>348</v>
      </c>
      <c r="AJ254" t="s">
        <v>124</v>
      </c>
      <c r="AK254" t="s">
        <v>73</v>
      </c>
      <c r="AL254" t="s">
        <v>177</v>
      </c>
      <c r="AM254" t="s">
        <v>103</v>
      </c>
      <c r="AN254" t="s">
        <v>76</v>
      </c>
      <c r="AO254" t="s">
        <v>290</v>
      </c>
      <c r="AP254" t="s">
        <v>837</v>
      </c>
      <c r="AQ254" t="s">
        <v>305</v>
      </c>
      <c r="AR254" t="s">
        <v>62</v>
      </c>
      <c r="AS254" t="s">
        <v>54</v>
      </c>
      <c r="AT254" t="s">
        <v>73</v>
      </c>
      <c r="AU254" t="s">
        <v>107</v>
      </c>
      <c r="AV254" t="s">
        <v>1788</v>
      </c>
    </row>
    <row r="255" spans="1:48" hidden="1" x14ac:dyDescent="0.3">
      <c r="A255" t="s">
        <v>1789</v>
      </c>
      <c r="B255" t="s">
        <v>1790</v>
      </c>
      <c r="C255" s="1" t="str">
        <f t="shared" si="33"/>
        <v>21:0973</v>
      </c>
      <c r="D255" s="1" t="str">
        <f t="shared" si="37"/>
        <v>21:0113</v>
      </c>
      <c r="E255" t="s">
        <v>1791</v>
      </c>
      <c r="F255" t="s">
        <v>1792</v>
      </c>
      <c r="H255">
        <v>63.211405300000003</v>
      </c>
      <c r="I255">
        <v>-94.248336100000003</v>
      </c>
      <c r="J255" s="1" t="str">
        <f t="shared" si="38"/>
        <v>NGR lake sediment grab sample</v>
      </c>
      <c r="K255" s="1" t="str">
        <f t="shared" si="39"/>
        <v>&lt;177 micron (NGR)</v>
      </c>
      <c r="L255">
        <v>13</v>
      </c>
      <c r="M255" t="s">
        <v>289</v>
      </c>
      <c r="N255">
        <v>254</v>
      </c>
      <c r="O255" t="s">
        <v>193</v>
      </c>
      <c r="P255" t="s">
        <v>54</v>
      </c>
      <c r="Q255" t="s">
        <v>1216</v>
      </c>
      <c r="R255" t="s">
        <v>90</v>
      </c>
      <c r="S255" t="s">
        <v>57</v>
      </c>
      <c r="T255" t="s">
        <v>326</v>
      </c>
      <c r="U255" t="s">
        <v>88</v>
      </c>
      <c r="V255" t="s">
        <v>492</v>
      </c>
      <c r="W255" t="s">
        <v>137</v>
      </c>
      <c r="X255" t="s">
        <v>74</v>
      </c>
      <c r="Y255" t="s">
        <v>95</v>
      </c>
      <c r="Z255" t="s">
        <v>96</v>
      </c>
      <c r="AA255" t="s">
        <v>64</v>
      </c>
      <c r="AB255" t="s">
        <v>478</v>
      </c>
      <c r="AC255" t="s">
        <v>66</v>
      </c>
      <c r="AD255" t="s">
        <v>203</v>
      </c>
      <c r="AE255" t="s">
        <v>68</v>
      </c>
      <c r="AF255" t="s">
        <v>90</v>
      </c>
      <c r="AG255" t="s">
        <v>291</v>
      </c>
      <c r="AH255" t="s">
        <v>70</v>
      </c>
      <c r="AI255" t="s">
        <v>96</v>
      </c>
      <c r="AJ255" t="s">
        <v>201</v>
      </c>
      <c r="AK255" t="s">
        <v>73</v>
      </c>
      <c r="AL255" t="s">
        <v>177</v>
      </c>
      <c r="AM255" t="s">
        <v>103</v>
      </c>
      <c r="AN255" t="s">
        <v>76</v>
      </c>
      <c r="AO255" t="s">
        <v>178</v>
      </c>
      <c r="AP255" t="s">
        <v>210</v>
      </c>
      <c r="AQ255" t="s">
        <v>1793</v>
      </c>
      <c r="AR255" t="s">
        <v>67</v>
      </c>
      <c r="AS255" t="s">
        <v>54</v>
      </c>
      <c r="AT255" t="s">
        <v>73</v>
      </c>
      <c r="AU255" t="s">
        <v>107</v>
      </c>
      <c r="AV255" t="s">
        <v>1794</v>
      </c>
    </row>
    <row r="256" spans="1:48" hidden="1" x14ac:dyDescent="0.3">
      <c r="A256" t="s">
        <v>1795</v>
      </c>
      <c r="B256" t="s">
        <v>1796</v>
      </c>
      <c r="C256" s="1" t="str">
        <f t="shared" si="33"/>
        <v>21:0973</v>
      </c>
      <c r="D256" s="1" t="str">
        <f t="shared" si="37"/>
        <v>21:0113</v>
      </c>
      <c r="E256" t="s">
        <v>1797</v>
      </c>
      <c r="F256" t="s">
        <v>1798</v>
      </c>
      <c r="H256">
        <v>63.199092399999998</v>
      </c>
      <c r="I256">
        <v>-94.157825099999997</v>
      </c>
      <c r="J256" s="1" t="str">
        <f t="shared" si="38"/>
        <v>NGR lake sediment grab sample</v>
      </c>
      <c r="K256" s="1" t="str">
        <f t="shared" si="39"/>
        <v>&lt;177 micron (NGR)</v>
      </c>
      <c r="L256">
        <v>13</v>
      </c>
      <c r="M256" t="s">
        <v>301</v>
      </c>
      <c r="N256">
        <v>255</v>
      </c>
      <c r="O256" t="s">
        <v>280</v>
      </c>
      <c r="P256" t="s">
        <v>54</v>
      </c>
      <c r="Q256" t="s">
        <v>218</v>
      </c>
      <c r="R256" t="s">
        <v>192</v>
      </c>
      <c r="S256" t="s">
        <v>57</v>
      </c>
      <c r="T256" t="s">
        <v>250</v>
      </c>
      <c r="U256" t="s">
        <v>88</v>
      </c>
      <c r="V256" t="s">
        <v>139</v>
      </c>
      <c r="W256" t="s">
        <v>205</v>
      </c>
      <c r="X256" t="s">
        <v>67</v>
      </c>
      <c r="Y256" t="s">
        <v>95</v>
      </c>
      <c r="Z256" t="s">
        <v>138</v>
      </c>
      <c r="AA256" t="s">
        <v>64</v>
      </c>
      <c r="AB256" t="s">
        <v>190</v>
      </c>
      <c r="AC256" t="s">
        <v>66</v>
      </c>
      <c r="AD256" t="s">
        <v>88</v>
      </c>
      <c r="AE256" t="s">
        <v>206</v>
      </c>
      <c r="AF256" t="s">
        <v>134</v>
      </c>
      <c r="AG256" t="s">
        <v>219</v>
      </c>
      <c r="AH256" t="s">
        <v>70</v>
      </c>
      <c r="AI256" t="s">
        <v>338</v>
      </c>
      <c r="AJ256" t="s">
        <v>96</v>
      </c>
      <c r="AK256" t="s">
        <v>73</v>
      </c>
      <c r="AL256" t="s">
        <v>74</v>
      </c>
      <c r="AM256" t="s">
        <v>103</v>
      </c>
      <c r="AN256" t="s">
        <v>76</v>
      </c>
      <c r="AO256" t="s">
        <v>178</v>
      </c>
      <c r="AP256" t="s">
        <v>283</v>
      </c>
      <c r="AQ256" t="s">
        <v>104</v>
      </c>
      <c r="AR256" t="s">
        <v>67</v>
      </c>
      <c r="AS256" t="s">
        <v>54</v>
      </c>
      <c r="AT256" t="s">
        <v>73</v>
      </c>
      <c r="AU256" t="s">
        <v>107</v>
      </c>
      <c r="AV256" t="s">
        <v>1799</v>
      </c>
    </row>
    <row r="257" spans="1:48" hidden="1" x14ac:dyDescent="0.3">
      <c r="A257" t="s">
        <v>1800</v>
      </c>
      <c r="B257" t="s">
        <v>1801</v>
      </c>
      <c r="C257" s="1" t="str">
        <f t="shared" si="33"/>
        <v>21:0973</v>
      </c>
      <c r="D257" s="1" t="str">
        <f t="shared" si="37"/>
        <v>21:0113</v>
      </c>
      <c r="E257" t="s">
        <v>1802</v>
      </c>
      <c r="F257" t="s">
        <v>1803</v>
      </c>
      <c r="H257">
        <v>63.200961900000003</v>
      </c>
      <c r="I257">
        <v>-94.096346299999993</v>
      </c>
      <c r="J257" s="1" t="str">
        <f t="shared" si="38"/>
        <v>NGR lake sediment grab sample</v>
      </c>
      <c r="K257" s="1" t="str">
        <f t="shared" si="39"/>
        <v>&lt;177 micron (NGR)</v>
      </c>
      <c r="L257">
        <v>13</v>
      </c>
      <c r="M257" t="s">
        <v>314</v>
      </c>
      <c r="N257">
        <v>256</v>
      </c>
      <c r="O257" t="s">
        <v>254</v>
      </c>
      <c r="P257" t="s">
        <v>54</v>
      </c>
      <c r="Q257" t="s">
        <v>186</v>
      </c>
      <c r="R257" t="s">
        <v>356</v>
      </c>
      <c r="S257" t="s">
        <v>57</v>
      </c>
      <c r="T257" t="s">
        <v>315</v>
      </c>
      <c r="U257" t="s">
        <v>90</v>
      </c>
      <c r="V257" t="s">
        <v>100</v>
      </c>
      <c r="W257" t="s">
        <v>127</v>
      </c>
      <c r="X257" t="s">
        <v>170</v>
      </c>
      <c r="Y257" t="s">
        <v>346</v>
      </c>
      <c r="Z257" t="s">
        <v>96</v>
      </c>
      <c r="AA257" t="s">
        <v>64</v>
      </c>
      <c r="AB257" t="s">
        <v>219</v>
      </c>
      <c r="AC257" t="s">
        <v>66</v>
      </c>
      <c r="AD257" t="s">
        <v>138</v>
      </c>
      <c r="AE257" t="s">
        <v>68</v>
      </c>
      <c r="AF257" t="s">
        <v>617</v>
      </c>
      <c r="AG257" t="s">
        <v>412</v>
      </c>
      <c r="AH257" t="s">
        <v>173</v>
      </c>
      <c r="AI257" t="s">
        <v>168</v>
      </c>
      <c r="AJ257" t="s">
        <v>1073</v>
      </c>
      <c r="AK257" t="s">
        <v>73</v>
      </c>
      <c r="AL257" t="s">
        <v>125</v>
      </c>
      <c r="AM257" t="s">
        <v>177</v>
      </c>
      <c r="AN257" t="s">
        <v>76</v>
      </c>
      <c r="AO257" t="s">
        <v>116</v>
      </c>
      <c r="AP257" t="s">
        <v>179</v>
      </c>
      <c r="AQ257" t="s">
        <v>281</v>
      </c>
      <c r="AR257" t="s">
        <v>74</v>
      </c>
      <c r="AS257" t="s">
        <v>54</v>
      </c>
      <c r="AT257" t="s">
        <v>91</v>
      </c>
      <c r="AU257" t="s">
        <v>107</v>
      </c>
      <c r="AV257" t="s">
        <v>1804</v>
      </c>
    </row>
    <row r="258" spans="1:48" hidden="1" x14ac:dyDescent="0.3">
      <c r="A258" t="s">
        <v>1805</v>
      </c>
      <c r="B258" t="s">
        <v>1806</v>
      </c>
      <c r="C258" s="1" t="str">
        <f t="shared" ref="C258:C321" si="40">HYPERLINK("https://geochem.nrcan.gc.ca/cdogs/content/bdl/bdl210973_e.htm", "21:0973")</f>
        <v>21:0973</v>
      </c>
      <c r="D258" s="1" t="str">
        <f>HYPERLINK("https://geochem.nrcan.gc.ca/cdogs/content/svy/svy_e.htm", "")</f>
        <v/>
      </c>
      <c r="G258" s="1" t="str">
        <f>HYPERLINK("https://geochem.nrcan.gc.ca/cdogs/content/cr_/cr_00128_e.htm", "128")</f>
        <v>128</v>
      </c>
      <c r="J258" t="s">
        <v>230</v>
      </c>
      <c r="K258" t="s">
        <v>231</v>
      </c>
      <c r="L258">
        <v>13</v>
      </c>
      <c r="M258" t="s">
        <v>232</v>
      </c>
      <c r="N258">
        <v>257</v>
      </c>
      <c r="O258" t="s">
        <v>104</v>
      </c>
      <c r="P258" t="s">
        <v>54</v>
      </c>
      <c r="Q258" t="s">
        <v>1128</v>
      </c>
      <c r="R258" t="s">
        <v>492</v>
      </c>
      <c r="S258" t="s">
        <v>57</v>
      </c>
      <c r="T258" t="s">
        <v>478</v>
      </c>
      <c r="U258" t="s">
        <v>281</v>
      </c>
      <c r="V258" t="s">
        <v>381</v>
      </c>
      <c r="W258" t="s">
        <v>396</v>
      </c>
      <c r="X258" t="s">
        <v>74</v>
      </c>
      <c r="Y258" t="s">
        <v>205</v>
      </c>
      <c r="Z258" t="s">
        <v>170</v>
      </c>
      <c r="AA258" t="s">
        <v>64</v>
      </c>
      <c r="AB258" t="s">
        <v>282</v>
      </c>
      <c r="AC258" t="s">
        <v>224</v>
      </c>
      <c r="AD258" t="s">
        <v>758</v>
      </c>
      <c r="AE258" t="s">
        <v>1807</v>
      </c>
      <c r="AF258" t="s">
        <v>616</v>
      </c>
      <c r="AG258" t="s">
        <v>116</v>
      </c>
      <c r="AH258" t="s">
        <v>396</v>
      </c>
      <c r="AI258" t="s">
        <v>318</v>
      </c>
      <c r="AJ258" t="s">
        <v>240</v>
      </c>
      <c r="AK258" t="s">
        <v>73</v>
      </c>
      <c r="AL258" t="s">
        <v>103</v>
      </c>
      <c r="AM258" t="s">
        <v>103</v>
      </c>
      <c r="AN258" t="s">
        <v>76</v>
      </c>
      <c r="AO258" t="s">
        <v>226</v>
      </c>
      <c r="AP258" t="s">
        <v>225</v>
      </c>
      <c r="AQ258" t="s">
        <v>1808</v>
      </c>
      <c r="AR258" t="s">
        <v>67</v>
      </c>
      <c r="AS258" t="s">
        <v>170</v>
      </c>
      <c r="AT258" t="s">
        <v>262</v>
      </c>
      <c r="AU258" t="s">
        <v>107</v>
      </c>
      <c r="AV258" t="s">
        <v>1809</v>
      </c>
    </row>
    <row r="259" spans="1:48" hidden="1" x14ac:dyDescent="0.3">
      <c r="A259" t="s">
        <v>1810</v>
      </c>
      <c r="B259" t="s">
        <v>1811</v>
      </c>
      <c r="C259" s="1" t="str">
        <f t="shared" si="40"/>
        <v>21:0973</v>
      </c>
      <c r="D259" s="1" t="str">
        <f t="shared" ref="D259:D266" si="41">HYPERLINK("https://geochem.nrcan.gc.ca/cdogs/content/svy/svy210113_e.htm", "21:0113")</f>
        <v>21:0113</v>
      </c>
      <c r="E259" t="s">
        <v>1812</v>
      </c>
      <c r="F259" t="s">
        <v>1813</v>
      </c>
      <c r="H259">
        <v>63.200098400000002</v>
      </c>
      <c r="I259">
        <v>-94.051402899999999</v>
      </c>
      <c r="J259" s="1" t="str">
        <f t="shared" ref="J259:J266" si="42">HYPERLINK("https://geochem.nrcan.gc.ca/cdogs/content/kwd/kwd020027_e.htm", "NGR lake sediment grab sample")</f>
        <v>NGR lake sediment grab sample</v>
      </c>
      <c r="K259" s="1" t="str">
        <f t="shared" ref="K259:K266" si="43">HYPERLINK("https://geochem.nrcan.gc.ca/cdogs/content/kwd/kwd080006_e.htm", "&lt;177 micron (NGR)")</f>
        <v>&lt;177 micron (NGR)</v>
      </c>
      <c r="L259">
        <v>13</v>
      </c>
      <c r="M259" t="s">
        <v>324</v>
      </c>
      <c r="N259">
        <v>258</v>
      </c>
      <c r="O259" t="s">
        <v>240</v>
      </c>
      <c r="P259" t="s">
        <v>54</v>
      </c>
      <c r="Q259" t="s">
        <v>1216</v>
      </c>
      <c r="R259" t="s">
        <v>69</v>
      </c>
      <c r="S259" t="s">
        <v>57</v>
      </c>
      <c r="T259" t="s">
        <v>1814</v>
      </c>
      <c r="U259" t="s">
        <v>104</v>
      </c>
      <c r="V259" t="s">
        <v>698</v>
      </c>
      <c r="W259" t="s">
        <v>193</v>
      </c>
      <c r="X259" t="s">
        <v>170</v>
      </c>
      <c r="Y259" t="s">
        <v>276</v>
      </c>
      <c r="Z259" t="s">
        <v>127</v>
      </c>
      <c r="AA259" t="s">
        <v>64</v>
      </c>
      <c r="AB259" t="s">
        <v>364</v>
      </c>
      <c r="AC259" t="s">
        <v>66</v>
      </c>
      <c r="AD259" t="s">
        <v>138</v>
      </c>
      <c r="AE259" t="s">
        <v>68</v>
      </c>
      <c r="AF259" t="s">
        <v>139</v>
      </c>
      <c r="AG259" t="s">
        <v>380</v>
      </c>
      <c r="AH259" t="s">
        <v>173</v>
      </c>
      <c r="AI259" t="s">
        <v>208</v>
      </c>
      <c r="AJ259" t="s">
        <v>104</v>
      </c>
      <c r="AK259" t="s">
        <v>73</v>
      </c>
      <c r="AL259" t="s">
        <v>125</v>
      </c>
      <c r="AM259" t="s">
        <v>177</v>
      </c>
      <c r="AN259" t="s">
        <v>76</v>
      </c>
      <c r="AO259" t="s">
        <v>1815</v>
      </c>
      <c r="AP259" t="s">
        <v>179</v>
      </c>
      <c r="AQ259" t="s">
        <v>121</v>
      </c>
      <c r="AR259" t="s">
        <v>74</v>
      </c>
      <c r="AS259" t="s">
        <v>54</v>
      </c>
      <c r="AT259" t="s">
        <v>58</v>
      </c>
      <c r="AU259" t="s">
        <v>107</v>
      </c>
      <c r="AV259" t="s">
        <v>1816</v>
      </c>
    </row>
    <row r="260" spans="1:48" hidden="1" x14ac:dyDescent="0.3">
      <c r="A260" t="s">
        <v>1817</v>
      </c>
      <c r="B260" t="s">
        <v>1818</v>
      </c>
      <c r="C260" s="1" t="str">
        <f t="shared" si="40"/>
        <v>21:0973</v>
      </c>
      <c r="D260" s="1" t="str">
        <f t="shared" si="41"/>
        <v>21:0113</v>
      </c>
      <c r="E260" t="s">
        <v>1819</v>
      </c>
      <c r="F260" t="s">
        <v>1820</v>
      </c>
      <c r="H260">
        <v>63.234535899999997</v>
      </c>
      <c r="I260">
        <v>-94.043278799999996</v>
      </c>
      <c r="J260" s="1" t="str">
        <f t="shared" si="42"/>
        <v>NGR lake sediment grab sample</v>
      </c>
      <c r="K260" s="1" t="str">
        <f t="shared" si="43"/>
        <v>&lt;177 micron (NGR)</v>
      </c>
      <c r="L260">
        <v>13</v>
      </c>
      <c r="M260" t="s">
        <v>335</v>
      </c>
      <c r="N260">
        <v>259</v>
      </c>
      <c r="O260" t="s">
        <v>292</v>
      </c>
      <c r="P260" t="s">
        <v>54</v>
      </c>
      <c r="Q260" t="s">
        <v>1134</v>
      </c>
      <c r="R260" t="s">
        <v>290</v>
      </c>
      <c r="S260" t="s">
        <v>57</v>
      </c>
      <c r="T260" t="s">
        <v>235</v>
      </c>
      <c r="U260" t="s">
        <v>117</v>
      </c>
      <c r="V260" t="s">
        <v>172</v>
      </c>
      <c r="W260" t="s">
        <v>355</v>
      </c>
      <c r="X260" t="s">
        <v>62</v>
      </c>
      <c r="Y260" t="s">
        <v>62</v>
      </c>
      <c r="Z260" t="s">
        <v>96</v>
      </c>
      <c r="AA260" t="s">
        <v>64</v>
      </c>
      <c r="AB260" t="s">
        <v>615</v>
      </c>
      <c r="AC260" t="s">
        <v>66</v>
      </c>
      <c r="AD260" t="s">
        <v>67</v>
      </c>
      <c r="AE260" t="s">
        <v>238</v>
      </c>
      <c r="AF260" t="s">
        <v>77</v>
      </c>
      <c r="AG260" t="s">
        <v>698</v>
      </c>
      <c r="AH260" t="s">
        <v>173</v>
      </c>
      <c r="AI260" t="s">
        <v>71</v>
      </c>
      <c r="AJ260" t="s">
        <v>159</v>
      </c>
      <c r="AK260" t="s">
        <v>73</v>
      </c>
      <c r="AL260" t="s">
        <v>125</v>
      </c>
      <c r="AM260" t="s">
        <v>103</v>
      </c>
      <c r="AN260" t="s">
        <v>76</v>
      </c>
      <c r="AO260" t="s">
        <v>178</v>
      </c>
      <c r="AP260" t="s">
        <v>307</v>
      </c>
      <c r="AQ260" t="s">
        <v>233</v>
      </c>
      <c r="AR260" t="s">
        <v>67</v>
      </c>
      <c r="AS260" t="s">
        <v>54</v>
      </c>
      <c r="AT260" t="s">
        <v>73</v>
      </c>
      <c r="AU260" t="s">
        <v>107</v>
      </c>
      <c r="AV260" t="s">
        <v>1821</v>
      </c>
    </row>
    <row r="261" spans="1:48" hidden="1" x14ac:dyDescent="0.3">
      <c r="A261" t="s">
        <v>1822</v>
      </c>
      <c r="B261" t="s">
        <v>1823</v>
      </c>
      <c r="C261" s="1" t="str">
        <f t="shared" si="40"/>
        <v>21:0973</v>
      </c>
      <c r="D261" s="1" t="str">
        <f t="shared" si="41"/>
        <v>21:0113</v>
      </c>
      <c r="E261" t="s">
        <v>1824</v>
      </c>
      <c r="F261" t="s">
        <v>1825</v>
      </c>
      <c r="H261">
        <v>63.232740499999998</v>
      </c>
      <c r="I261">
        <v>-94.091180600000001</v>
      </c>
      <c r="J261" s="1" t="str">
        <f t="shared" si="42"/>
        <v>NGR lake sediment grab sample</v>
      </c>
      <c r="K261" s="1" t="str">
        <f t="shared" si="43"/>
        <v>&lt;177 micron (NGR)</v>
      </c>
      <c r="L261">
        <v>13</v>
      </c>
      <c r="M261" t="s">
        <v>354</v>
      </c>
      <c r="N261">
        <v>260</v>
      </c>
      <c r="O261" t="s">
        <v>61</v>
      </c>
      <c r="P261" t="s">
        <v>54</v>
      </c>
      <c r="Q261" t="s">
        <v>1134</v>
      </c>
      <c r="R261" t="s">
        <v>90</v>
      </c>
      <c r="S261" t="s">
        <v>57</v>
      </c>
      <c r="T261" t="s">
        <v>188</v>
      </c>
      <c r="U261" t="s">
        <v>117</v>
      </c>
      <c r="V261" t="s">
        <v>189</v>
      </c>
      <c r="W261" t="s">
        <v>63</v>
      </c>
      <c r="X261" t="s">
        <v>67</v>
      </c>
      <c r="Y261" t="s">
        <v>396</v>
      </c>
      <c r="Z261" t="s">
        <v>96</v>
      </c>
      <c r="AA261" t="s">
        <v>64</v>
      </c>
      <c r="AB261" t="s">
        <v>236</v>
      </c>
      <c r="AC261" t="s">
        <v>66</v>
      </c>
      <c r="AD261" t="s">
        <v>67</v>
      </c>
      <c r="AE261" t="s">
        <v>526</v>
      </c>
      <c r="AF261" t="s">
        <v>134</v>
      </c>
      <c r="AG261" t="s">
        <v>100</v>
      </c>
      <c r="AH261" t="s">
        <v>173</v>
      </c>
      <c r="AI261" t="s">
        <v>72</v>
      </c>
      <c r="AJ261" t="s">
        <v>233</v>
      </c>
      <c r="AK261" t="s">
        <v>73</v>
      </c>
      <c r="AL261" t="s">
        <v>177</v>
      </c>
      <c r="AM261" t="s">
        <v>224</v>
      </c>
      <c r="AN261" t="s">
        <v>76</v>
      </c>
      <c r="AO261" t="s">
        <v>92</v>
      </c>
      <c r="AP261" t="s">
        <v>307</v>
      </c>
      <c r="AQ261" t="s">
        <v>306</v>
      </c>
      <c r="AR261" t="s">
        <v>67</v>
      </c>
      <c r="AS261" t="s">
        <v>54</v>
      </c>
      <c r="AT261" t="s">
        <v>73</v>
      </c>
      <c r="AU261" t="s">
        <v>107</v>
      </c>
      <c r="AV261" t="s">
        <v>1826</v>
      </c>
    </row>
    <row r="262" spans="1:48" hidden="1" x14ac:dyDescent="0.3">
      <c r="A262" t="s">
        <v>1827</v>
      </c>
      <c r="B262" t="s">
        <v>1828</v>
      </c>
      <c r="C262" s="1" t="str">
        <f t="shared" si="40"/>
        <v>21:0973</v>
      </c>
      <c r="D262" s="1" t="str">
        <f t="shared" si="41"/>
        <v>21:0113</v>
      </c>
      <c r="E262" t="s">
        <v>1829</v>
      </c>
      <c r="F262" t="s">
        <v>1830</v>
      </c>
      <c r="H262">
        <v>63.398415</v>
      </c>
      <c r="I262">
        <v>-94.042219799999998</v>
      </c>
      <c r="J262" s="1" t="str">
        <f t="shared" si="42"/>
        <v>NGR lake sediment grab sample</v>
      </c>
      <c r="K262" s="1" t="str">
        <f t="shared" si="43"/>
        <v>&lt;177 micron (NGR)</v>
      </c>
      <c r="L262">
        <v>14</v>
      </c>
      <c r="M262" t="s">
        <v>52</v>
      </c>
      <c r="N262">
        <v>261</v>
      </c>
      <c r="O262" t="s">
        <v>170</v>
      </c>
      <c r="P262" t="s">
        <v>170</v>
      </c>
      <c r="Q262" t="s">
        <v>1134</v>
      </c>
      <c r="R262" t="s">
        <v>77</v>
      </c>
      <c r="S262" t="s">
        <v>57</v>
      </c>
      <c r="T262" t="s">
        <v>438</v>
      </c>
      <c r="U262" t="s">
        <v>88</v>
      </c>
      <c r="V262" t="s">
        <v>853</v>
      </c>
      <c r="W262" t="s">
        <v>63</v>
      </c>
      <c r="X262" t="s">
        <v>74</v>
      </c>
      <c r="Y262" t="s">
        <v>448</v>
      </c>
      <c r="Z262" t="s">
        <v>138</v>
      </c>
      <c r="AA262" t="s">
        <v>64</v>
      </c>
      <c r="AB262" t="s">
        <v>93</v>
      </c>
      <c r="AC262" t="s">
        <v>66</v>
      </c>
      <c r="AD262" t="s">
        <v>67</v>
      </c>
      <c r="AE262" t="s">
        <v>526</v>
      </c>
      <c r="AF262" t="s">
        <v>90</v>
      </c>
      <c r="AG262" t="s">
        <v>326</v>
      </c>
      <c r="AH262" t="s">
        <v>173</v>
      </c>
      <c r="AI262" t="s">
        <v>318</v>
      </c>
      <c r="AJ262" t="s">
        <v>156</v>
      </c>
      <c r="AK262" t="s">
        <v>73</v>
      </c>
      <c r="AL262" t="s">
        <v>75</v>
      </c>
      <c r="AM262" t="s">
        <v>103</v>
      </c>
      <c r="AN262" t="s">
        <v>76</v>
      </c>
      <c r="AO262" t="s">
        <v>203</v>
      </c>
      <c r="AP262" t="s">
        <v>158</v>
      </c>
      <c r="AQ262" t="s">
        <v>254</v>
      </c>
      <c r="AR262" t="s">
        <v>67</v>
      </c>
      <c r="AS262" t="s">
        <v>54</v>
      </c>
      <c r="AT262" t="s">
        <v>73</v>
      </c>
      <c r="AU262" t="s">
        <v>107</v>
      </c>
      <c r="AV262" t="s">
        <v>1831</v>
      </c>
    </row>
    <row r="263" spans="1:48" hidden="1" x14ac:dyDescent="0.3">
      <c r="A263" t="s">
        <v>1832</v>
      </c>
      <c r="B263" t="s">
        <v>1833</v>
      </c>
      <c r="C263" s="1" t="str">
        <f t="shared" si="40"/>
        <v>21:0973</v>
      </c>
      <c r="D263" s="1" t="str">
        <f t="shared" si="41"/>
        <v>21:0113</v>
      </c>
      <c r="E263" t="s">
        <v>1834</v>
      </c>
      <c r="F263" t="s">
        <v>1835</v>
      </c>
      <c r="H263">
        <v>63.233762800000001</v>
      </c>
      <c r="I263">
        <v>-94.184490100000005</v>
      </c>
      <c r="J263" s="1" t="str">
        <f t="shared" si="42"/>
        <v>NGR lake sediment grab sample</v>
      </c>
      <c r="K263" s="1" t="str">
        <f t="shared" si="43"/>
        <v>&lt;177 micron (NGR)</v>
      </c>
      <c r="L263">
        <v>14</v>
      </c>
      <c r="M263" t="s">
        <v>86</v>
      </c>
      <c r="N263">
        <v>262</v>
      </c>
      <c r="O263" t="s">
        <v>79</v>
      </c>
      <c r="P263" t="s">
        <v>54</v>
      </c>
      <c r="Q263" t="s">
        <v>521</v>
      </c>
      <c r="R263" t="s">
        <v>99</v>
      </c>
      <c r="S263" t="s">
        <v>57</v>
      </c>
      <c r="T263" t="s">
        <v>152</v>
      </c>
      <c r="U263" t="s">
        <v>121</v>
      </c>
      <c r="V263" t="s">
        <v>365</v>
      </c>
      <c r="W263" t="s">
        <v>106</v>
      </c>
      <c r="X263" t="s">
        <v>62</v>
      </c>
      <c r="Y263" t="s">
        <v>220</v>
      </c>
      <c r="Z263" t="s">
        <v>96</v>
      </c>
      <c r="AA263" t="s">
        <v>64</v>
      </c>
      <c r="AB263" t="s">
        <v>169</v>
      </c>
      <c r="AC263" t="s">
        <v>66</v>
      </c>
      <c r="AD263" t="s">
        <v>758</v>
      </c>
      <c r="AE263" t="s">
        <v>157</v>
      </c>
      <c r="AF263" t="s">
        <v>438</v>
      </c>
      <c r="AG263" t="s">
        <v>428</v>
      </c>
      <c r="AH263" t="s">
        <v>173</v>
      </c>
      <c r="AI263" t="s">
        <v>168</v>
      </c>
      <c r="AJ263" t="s">
        <v>280</v>
      </c>
      <c r="AK263" t="s">
        <v>73</v>
      </c>
      <c r="AL263" t="s">
        <v>103</v>
      </c>
      <c r="AM263" t="s">
        <v>177</v>
      </c>
      <c r="AN263" t="s">
        <v>76</v>
      </c>
      <c r="AO263" t="s">
        <v>116</v>
      </c>
      <c r="AP263" t="s">
        <v>126</v>
      </c>
      <c r="AQ263" t="s">
        <v>1836</v>
      </c>
      <c r="AR263" t="s">
        <v>67</v>
      </c>
      <c r="AS263" t="s">
        <v>54</v>
      </c>
      <c r="AT263" t="s">
        <v>248</v>
      </c>
      <c r="AU263" t="s">
        <v>107</v>
      </c>
      <c r="AV263" t="s">
        <v>1837</v>
      </c>
    </row>
    <row r="264" spans="1:48" hidden="1" x14ac:dyDescent="0.3">
      <c r="A264" t="s">
        <v>1838</v>
      </c>
      <c r="B264" t="s">
        <v>1839</v>
      </c>
      <c r="C264" s="1" t="str">
        <f t="shared" si="40"/>
        <v>21:0973</v>
      </c>
      <c r="D264" s="1" t="str">
        <f t="shared" si="41"/>
        <v>21:0113</v>
      </c>
      <c r="E264" t="s">
        <v>1840</v>
      </c>
      <c r="F264" t="s">
        <v>1841</v>
      </c>
      <c r="H264">
        <v>63.234322499999998</v>
      </c>
      <c r="I264">
        <v>-94.292499199999995</v>
      </c>
      <c r="J264" s="1" t="str">
        <f t="shared" si="42"/>
        <v>NGR lake sediment grab sample</v>
      </c>
      <c r="K264" s="1" t="str">
        <f t="shared" si="43"/>
        <v>&lt;177 micron (NGR)</v>
      </c>
      <c r="L264">
        <v>14</v>
      </c>
      <c r="M264" t="s">
        <v>149</v>
      </c>
      <c r="N264">
        <v>263</v>
      </c>
      <c r="O264" t="s">
        <v>308</v>
      </c>
      <c r="P264" t="s">
        <v>54</v>
      </c>
      <c r="Q264" t="s">
        <v>1210</v>
      </c>
      <c r="R264" t="s">
        <v>92</v>
      </c>
      <c r="S264" t="s">
        <v>57</v>
      </c>
      <c r="T264" t="s">
        <v>1089</v>
      </c>
      <c r="U264" t="s">
        <v>134</v>
      </c>
      <c r="V264" t="s">
        <v>190</v>
      </c>
      <c r="W264" t="s">
        <v>302</v>
      </c>
      <c r="X264" t="s">
        <v>67</v>
      </c>
      <c r="Y264" t="s">
        <v>448</v>
      </c>
      <c r="Z264" t="s">
        <v>96</v>
      </c>
      <c r="AA264" t="s">
        <v>64</v>
      </c>
      <c r="AB264" t="s">
        <v>153</v>
      </c>
      <c r="AC264" t="s">
        <v>66</v>
      </c>
      <c r="AD264" t="s">
        <v>67</v>
      </c>
      <c r="AE264" t="s">
        <v>206</v>
      </c>
      <c r="AF264" t="s">
        <v>478</v>
      </c>
      <c r="AG264" t="s">
        <v>326</v>
      </c>
      <c r="AH264" t="s">
        <v>173</v>
      </c>
      <c r="AI264" t="s">
        <v>96</v>
      </c>
      <c r="AJ264" t="s">
        <v>156</v>
      </c>
      <c r="AK264" t="s">
        <v>73</v>
      </c>
      <c r="AL264" t="s">
        <v>75</v>
      </c>
      <c r="AM264" t="s">
        <v>103</v>
      </c>
      <c r="AN264" t="s">
        <v>76</v>
      </c>
      <c r="AO264" t="s">
        <v>92</v>
      </c>
      <c r="AP264" t="s">
        <v>234</v>
      </c>
      <c r="AQ264" t="s">
        <v>77</v>
      </c>
      <c r="AR264" t="s">
        <v>67</v>
      </c>
      <c r="AS264" t="s">
        <v>54</v>
      </c>
      <c r="AT264" t="s">
        <v>73</v>
      </c>
      <c r="AU264" t="s">
        <v>107</v>
      </c>
      <c r="AV264" t="s">
        <v>1842</v>
      </c>
    </row>
    <row r="265" spans="1:48" hidden="1" x14ac:dyDescent="0.3">
      <c r="A265" t="s">
        <v>1843</v>
      </c>
      <c r="B265" t="s">
        <v>1844</v>
      </c>
      <c r="C265" s="1" t="str">
        <f t="shared" si="40"/>
        <v>21:0973</v>
      </c>
      <c r="D265" s="1" t="str">
        <f t="shared" si="41"/>
        <v>21:0113</v>
      </c>
      <c r="E265" t="s">
        <v>1845</v>
      </c>
      <c r="F265" t="s">
        <v>1846</v>
      </c>
      <c r="H265">
        <v>63.233458499999998</v>
      </c>
      <c r="I265">
        <v>-94.370468399999993</v>
      </c>
      <c r="J265" s="1" t="str">
        <f t="shared" si="42"/>
        <v>NGR lake sediment grab sample</v>
      </c>
      <c r="K265" s="1" t="str">
        <f t="shared" si="43"/>
        <v>&lt;177 micron (NGR)</v>
      </c>
      <c r="L265">
        <v>14</v>
      </c>
      <c r="M265" t="s">
        <v>113</v>
      </c>
      <c r="N265">
        <v>264</v>
      </c>
      <c r="O265" t="s">
        <v>388</v>
      </c>
      <c r="P265" t="s">
        <v>54</v>
      </c>
      <c r="Q265" t="s">
        <v>676</v>
      </c>
      <c r="R265" t="s">
        <v>90</v>
      </c>
      <c r="S265" t="s">
        <v>57</v>
      </c>
      <c r="T265" t="s">
        <v>91</v>
      </c>
      <c r="U265" t="s">
        <v>168</v>
      </c>
      <c r="V265" t="s">
        <v>204</v>
      </c>
      <c r="W265" t="s">
        <v>308</v>
      </c>
      <c r="X265" t="s">
        <v>74</v>
      </c>
      <c r="Y265" t="s">
        <v>137</v>
      </c>
      <c r="Z265" t="s">
        <v>138</v>
      </c>
      <c r="AA265" t="s">
        <v>64</v>
      </c>
      <c r="AB265" t="s">
        <v>100</v>
      </c>
      <c r="AC265" t="s">
        <v>66</v>
      </c>
      <c r="AD265" t="s">
        <v>67</v>
      </c>
      <c r="AE265" t="s">
        <v>526</v>
      </c>
      <c r="AF265" t="s">
        <v>357</v>
      </c>
      <c r="AG265" t="s">
        <v>561</v>
      </c>
      <c r="AH265" t="s">
        <v>173</v>
      </c>
      <c r="AI265" t="s">
        <v>440</v>
      </c>
      <c r="AJ265" t="s">
        <v>318</v>
      </c>
      <c r="AK265" t="s">
        <v>73</v>
      </c>
      <c r="AL265" t="s">
        <v>74</v>
      </c>
      <c r="AM265" t="s">
        <v>75</v>
      </c>
      <c r="AN265" t="s">
        <v>76</v>
      </c>
      <c r="AO265" t="s">
        <v>121</v>
      </c>
      <c r="AP265" t="s">
        <v>596</v>
      </c>
      <c r="AQ265" t="s">
        <v>382</v>
      </c>
      <c r="AR265" t="s">
        <v>67</v>
      </c>
      <c r="AS265" t="s">
        <v>54</v>
      </c>
      <c r="AT265" t="s">
        <v>58</v>
      </c>
      <c r="AU265" t="s">
        <v>107</v>
      </c>
      <c r="AV265" t="s">
        <v>1847</v>
      </c>
    </row>
    <row r="266" spans="1:48" hidden="1" x14ac:dyDescent="0.3">
      <c r="A266" t="s">
        <v>1848</v>
      </c>
      <c r="B266" t="s">
        <v>1849</v>
      </c>
      <c r="C266" s="1" t="str">
        <f t="shared" si="40"/>
        <v>21:0973</v>
      </c>
      <c r="D266" s="1" t="str">
        <f t="shared" si="41"/>
        <v>21:0113</v>
      </c>
      <c r="E266" t="s">
        <v>1845</v>
      </c>
      <c r="F266" t="s">
        <v>1850</v>
      </c>
      <c r="H266">
        <v>63.233458499999998</v>
      </c>
      <c r="I266">
        <v>-94.370468399999993</v>
      </c>
      <c r="J266" s="1" t="str">
        <f t="shared" si="42"/>
        <v>NGR lake sediment grab sample</v>
      </c>
      <c r="K266" s="1" t="str">
        <f t="shared" si="43"/>
        <v>&lt;177 micron (NGR)</v>
      </c>
      <c r="L266">
        <v>14</v>
      </c>
      <c r="M266" t="s">
        <v>132</v>
      </c>
      <c r="N266">
        <v>265</v>
      </c>
      <c r="O266" t="s">
        <v>263</v>
      </c>
      <c r="P266" t="s">
        <v>54</v>
      </c>
      <c r="Q266" t="s">
        <v>446</v>
      </c>
      <c r="R266" t="s">
        <v>134</v>
      </c>
      <c r="S266" t="s">
        <v>57</v>
      </c>
      <c r="T266" t="s">
        <v>617</v>
      </c>
      <c r="U266" t="s">
        <v>117</v>
      </c>
      <c r="V266" t="s">
        <v>575</v>
      </c>
      <c r="W266" t="s">
        <v>95</v>
      </c>
      <c r="X266" t="s">
        <v>62</v>
      </c>
      <c r="Y266" t="s">
        <v>137</v>
      </c>
      <c r="Z266" t="s">
        <v>138</v>
      </c>
      <c r="AA266" t="s">
        <v>64</v>
      </c>
      <c r="AB266" t="s">
        <v>575</v>
      </c>
      <c r="AC266" t="s">
        <v>66</v>
      </c>
      <c r="AD266" t="s">
        <v>170</v>
      </c>
      <c r="AE266" t="s">
        <v>238</v>
      </c>
      <c r="AF266" t="s">
        <v>90</v>
      </c>
      <c r="AG266" t="s">
        <v>188</v>
      </c>
      <c r="AH266" t="s">
        <v>70</v>
      </c>
      <c r="AI266" t="s">
        <v>306</v>
      </c>
      <c r="AJ266" t="s">
        <v>87</v>
      </c>
      <c r="AK266" t="s">
        <v>73</v>
      </c>
      <c r="AL266" t="s">
        <v>177</v>
      </c>
      <c r="AM266" t="s">
        <v>103</v>
      </c>
      <c r="AN266" t="s">
        <v>76</v>
      </c>
      <c r="AO266" t="s">
        <v>92</v>
      </c>
      <c r="AP266" t="s">
        <v>283</v>
      </c>
      <c r="AQ266" t="s">
        <v>71</v>
      </c>
      <c r="AR266" t="s">
        <v>67</v>
      </c>
      <c r="AS266" t="s">
        <v>54</v>
      </c>
      <c r="AT266" t="s">
        <v>73</v>
      </c>
      <c r="AU266" t="s">
        <v>107</v>
      </c>
      <c r="AV266" t="s">
        <v>1851</v>
      </c>
    </row>
    <row r="267" spans="1:48" hidden="1" x14ac:dyDescent="0.3">
      <c r="A267" t="s">
        <v>1852</v>
      </c>
      <c r="B267" t="s">
        <v>1853</v>
      </c>
      <c r="C267" s="1" t="str">
        <f t="shared" si="40"/>
        <v>21:0973</v>
      </c>
      <c r="D267" s="1" t="str">
        <f>HYPERLINK("https://geochem.nrcan.gc.ca/cdogs/content/svy/svy_e.htm", "")</f>
        <v/>
      </c>
      <c r="G267" s="1" t="str">
        <f>HYPERLINK("https://geochem.nrcan.gc.ca/cdogs/content/cr_/cr_00128_e.htm", "128")</f>
        <v>128</v>
      </c>
      <c r="J267" t="s">
        <v>230</v>
      </c>
      <c r="K267" t="s">
        <v>231</v>
      </c>
      <c r="L267">
        <v>14</v>
      </c>
      <c r="M267" t="s">
        <v>232</v>
      </c>
      <c r="N267">
        <v>266</v>
      </c>
      <c r="O267" t="s">
        <v>281</v>
      </c>
      <c r="P267" t="s">
        <v>170</v>
      </c>
      <c r="Q267" t="s">
        <v>489</v>
      </c>
      <c r="R267" t="s">
        <v>522</v>
      </c>
      <c r="S267" t="s">
        <v>57</v>
      </c>
      <c r="T267" t="s">
        <v>139</v>
      </c>
      <c r="U267" t="s">
        <v>92</v>
      </c>
      <c r="V267" t="s">
        <v>251</v>
      </c>
      <c r="W267" t="s">
        <v>74</v>
      </c>
      <c r="X267" t="s">
        <v>67</v>
      </c>
      <c r="Y267" t="s">
        <v>220</v>
      </c>
      <c r="Z267" t="s">
        <v>170</v>
      </c>
      <c r="AA267" t="s">
        <v>64</v>
      </c>
      <c r="AB267" t="s">
        <v>436</v>
      </c>
      <c r="AC267" t="s">
        <v>70</v>
      </c>
      <c r="AD267" t="s">
        <v>758</v>
      </c>
      <c r="AE267" t="s">
        <v>1854</v>
      </c>
      <c r="AF267" t="s">
        <v>192</v>
      </c>
      <c r="AG267" t="s">
        <v>151</v>
      </c>
      <c r="AH267" t="s">
        <v>302</v>
      </c>
      <c r="AI267" t="s">
        <v>156</v>
      </c>
      <c r="AJ267" t="s">
        <v>292</v>
      </c>
      <c r="AK267" t="s">
        <v>73</v>
      </c>
      <c r="AL267" t="s">
        <v>103</v>
      </c>
      <c r="AM267" t="s">
        <v>75</v>
      </c>
      <c r="AN267" t="s">
        <v>76</v>
      </c>
      <c r="AO267" t="s">
        <v>240</v>
      </c>
      <c r="AP267" t="s">
        <v>210</v>
      </c>
      <c r="AQ267" t="s">
        <v>99</v>
      </c>
      <c r="AR267" t="s">
        <v>67</v>
      </c>
      <c r="AS267" t="s">
        <v>54</v>
      </c>
      <c r="AT267" t="s">
        <v>437</v>
      </c>
      <c r="AU267" t="s">
        <v>107</v>
      </c>
      <c r="AV267" t="s">
        <v>1855</v>
      </c>
    </row>
    <row r="268" spans="1:48" hidden="1" x14ac:dyDescent="0.3">
      <c r="A268" t="s">
        <v>1856</v>
      </c>
      <c r="B268" t="s">
        <v>1857</v>
      </c>
      <c r="C268" s="1" t="str">
        <f t="shared" si="40"/>
        <v>21:0973</v>
      </c>
      <c r="D268" s="1" t="str">
        <f t="shared" ref="D268:D287" si="44">HYPERLINK("https://geochem.nrcan.gc.ca/cdogs/content/svy/svy210113_e.htm", "21:0113")</f>
        <v>21:0113</v>
      </c>
      <c r="E268" t="s">
        <v>1858</v>
      </c>
      <c r="F268" t="s">
        <v>1859</v>
      </c>
      <c r="H268">
        <v>63.233952700000003</v>
      </c>
      <c r="I268">
        <v>-94.435961399999997</v>
      </c>
      <c r="J268" s="1" t="str">
        <f t="shared" ref="J268:J287" si="45">HYPERLINK("https://geochem.nrcan.gc.ca/cdogs/content/kwd/kwd020027_e.htm", "NGR lake sediment grab sample")</f>
        <v>NGR lake sediment grab sample</v>
      </c>
      <c r="K268" s="1" t="str">
        <f t="shared" ref="K268:K287" si="46">HYPERLINK("https://geochem.nrcan.gc.ca/cdogs/content/kwd/kwd080006_e.htm", "&lt;177 micron (NGR)")</f>
        <v>&lt;177 micron (NGR)</v>
      </c>
      <c r="L268">
        <v>14</v>
      </c>
      <c r="M268" t="s">
        <v>165</v>
      </c>
      <c r="N268">
        <v>267</v>
      </c>
      <c r="O268" t="s">
        <v>71</v>
      </c>
      <c r="P268" t="s">
        <v>54</v>
      </c>
      <c r="Q268" t="s">
        <v>1477</v>
      </c>
      <c r="R268" t="s">
        <v>575</v>
      </c>
      <c r="S268" t="s">
        <v>57</v>
      </c>
      <c r="T268" t="s">
        <v>275</v>
      </c>
      <c r="U268" t="s">
        <v>281</v>
      </c>
      <c r="V268" t="s">
        <v>561</v>
      </c>
      <c r="W268" t="s">
        <v>96</v>
      </c>
      <c r="X268" t="s">
        <v>62</v>
      </c>
      <c r="Y268" t="s">
        <v>61</v>
      </c>
      <c r="Z268" t="s">
        <v>138</v>
      </c>
      <c r="AA268" t="s">
        <v>64</v>
      </c>
      <c r="AB268" t="s">
        <v>437</v>
      </c>
      <c r="AC268" t="s">
        <v>70</v>
      </c>
      <c r="AD268" t="s">
        <v>92</v>
      </c>
      <c r="AE268" t="s">
        <v>74</v>
      </c>
      <c r="AF268" t="s">
        <v>691</v>
      </c>
      <c r="AG268" t="s">
        <v>152</v>
      </c>
      <c r="AH268" t="s">
        <v>70</v>
      </c>
      <c r="AI268" t="s">
        <v>592</v>
      </c>
      <c r="AJ268" t="s">
        <v>645</v>
      </c>
      <c r="AK268" t="s">
        <v>73</v>
      </c>
      <c r="AL268" t="s">
        <v>157</v>
      </c>
      <c r="AM268" t="s">
        <v>68</v>
      </c>
      <c r="AN268" t="s">
        <v>76</v>
      </c>
      <c r="AO268" t="s">
        <v>1860</v>
      </c>
      <c r="AP268" t="s">
        <v>283</v>
      </c>
      <c r="AQ268" t="s">
        <v>116</v>
      </c>
      <c r="AR268" t="s">
        <v>74</v>
      </c>
      <c r="AS268" t="s">
        <v>54</v>
      </c>
      <c r="AT268" t="s">
        <v>152</v>
      </c>
      <c r="AU268" t="s">
        <v>107</v>
      </c>
      <c r="AV268" t="s">
        <v>1861</v>
      </c>
    </row>
    <row r="269" spans="1:48" hidden="1" x14ac:dyDescent="0.3">
      <c r="A269" t="s">
        <v>1862</v>
      </c>
      <c r="B269" t="s">
        <v>1863</v>
      </c>
      <c r="C269" s="1" t="str">
        <f t="shared" si="40"/>
        <v>21:0973</v>
      </c>
      <c r="D269" s="1" t="str">
        <f t="shared" si="44"/>
        <v>21:0113</v>
      </c>
      <c r="E269" t="s">
        <v>1864</v>
      </c>
      <c r="F269" t="s">
        <v>1865</v>
      </c>
      <c r="H269">
        <v>63.236641200000001</v>
      </c>
      <c r="I269">
        <v>-94.511784300000002</v>
      </c>
      <c r="J269" s="1" t="str">
        <f t="shared" si="45"/>
        <v>NGR lake sediment grab sample</v>
      </c>
      <c r="K269" s="1" t="str">
        <f t="shared" si="46"/>
        <v>&lt;177 micron (NGR)</v>
      </c>
      <c r="L269">
        <v>14</v>
      </c>
      <c r="M269" t="s">
        <v>185</v>
      </c>
      <c r="N269">
        <v>268</v>
      </c>
      <c r="O269" t="s">
        <v>118</v>
      </c>
      <c r="P269" t="s">
        <v>54</v>
      </c>
      <c r="Q269" t="s">
        <v>521</v>
      </c>
      <c r="R269" t="s">
        <v>121</v>
      </c>
      <c r="S269" t="s">
        <v>57</v>
      </c>
      <c r="T269" t="s">
        <v>188</v>
      </c>
      <c r="U269" t="s">
        <v>59</v>
      </c>
      <c r="V269" t="s">
        <v>550</v>
      </c>
      <c r="W269" t="s">
        <v>421</v>
      </c>
      <c r="X269" t="s">
        <v>67</v>
      </c>
      <c r="Y269" t="s">
        <v>396</v>
      </c>
      <c r="Z269" t="s">
        <v>96</v>
      </c>
      <c r="AA269" t="s">
        <v>64</v>
      </c>
      <c r="AB269" t="s">
        <v>492</v>
      </c>
      <c r="AC269" t="s">
        <v>66</v>
      </c>
      <c r="AD269" t="s">
        <v>67</v>
      </c>
      <c r="AE269" t="s">
        <v>206</v>
      </c>
      <c r="AF269" t="s">
        <v>134</v>
      </c>
      <c r="AG269" t="s">
        <v>100</v>
      </c>
      <c r="AH269" t="s">
        <v>173</v>
      </c>
      <c r="AI269" t="s">
        <v>233</v>
      </c>
      <c r="AJ269" t="s">
        <v>254</v>
      </c>
      <c r="AK269" t="s">
        <v>73</v>
      </c>
      <c r="AL269" t="s">
        <v>177</v>
      </c>
      <c r="AM269" t="s">
        <v>103</v>
      </c>
      <c r="AN269" t="s">
        <v>76</v>
      </c>
      <c r="AO269" t="s">
        <v>178</v>
      </c>
      <c r="AP269" t="s">
        <v>225</v>
      </c>
      <c r="AQ269" t="s">
        <v>138</v>
      </c>
      <c r="AR269" t="s">
        <v>67</v>
      </c>
      <c r="AS269" t="s">
        <v>54</v>
      </c>
      <c r="AT269" t="s">
        <v>73</v>
      </c>
      <c r="AU269" t="s">
        <v>107</v>
      </c>
      <c r="AV269" t="s">
        <v>1866</v>
      </c>
    </row>
    <row r="270" spans="1:48" hidden="1" x14ac:dyDescent="0.3">
      <c r="A270" t="s">
        <v>1867</v>
      </c>
      <c r="B270" t="s">
        <v>1868</v>
      </c>
      <c r="C270" s="1" t="str">
        <f t="shared" si="40"/>
        <v>21:0973</v>
      </c>
      <c r="D270" s="1" t="str">
        <f t="shared" si="44"/>
        <v>21:0113</v>
      </c>
      <c r="E270" t="s">
        <v>1869</v>
      </c>
      <c r="F270" t="s">
        <v>1870</v>
      </c>
      <c r="H270">
        <v>63.276271299999998</v>
      </c>
      <c r="I270">
        <v>-94.550419700000006</v>
      </c>
      <c r="J270" s="1" t="str">
        <f t="shared" si="45"/>
        <v>NGR lake sediment grab sample</v>
      </c>
      <c r="K270" s="1" t="str">
        <f t="shared" si="46"/>
        <v>&lt;177 micron (NGR)</v>
      </c>
      <c r="L270">
        <v>14</v>
      </c>
      <c r="M270" t="s">
        <v>200</v>
      </c>
      <c r="N270">
        <v>269</v>
      </c>
      <c r="O270" t="s">
        <v>63</v>
      </c>
      <c r="P270" t="s">
        <v>54</v>
      </c>
      <c r="Q270" t="s">
        <v>1158</v>
      </c>
      <c r="R270" t="s">
        <v>691</v>
      </c>
      <c r="S270" t="s">
        <v>57</v>
      </c>
      <c r="T270" t="s">
        <v>552</v>
      </c>
      <c r="U270" t="s">
        <v>117</v>
      </c>
      <c r="V270" t="s">
        <v>58</v>
      </c>
      <c r="W270" t="s">
        <v>193</v>
      </c>
      <c r="X270" t="s">
        <v>170</v>
      </c>
      <c r="Y270" t="s">
        <v>396</v>
      </c>
      <c r="Z270" t="s">
        <v>127</v>
      </c>
      <c r="AA270" t="s">
        <v>64</v>
      </c>
      <c r="AB270" t="s">
        <v>1871</v>
      </c>
      <c r="AC270" t="s">
        <v>66</v>
      </c>
      <c r="AD270" t="s">
        <v>758</v>
      </c>
      <c r="AE270" t="s">
        <v>1872</v>
      </c>
      <c r="AF270" t="s">
        <v>347</v>
      </c>
      <c r="AG270" t="s">
        <v>58</v>
      </c>
      <c r="AH270" t="s">
        <v>472</v>
      </c>
      <c r="AI270" t="s">
        <v>439</v>
      </c>
      <c r="AJ270" t="s">
        <v>1873</v>
      </c>
      <c r="AK270" t="s">
        <v>73</v>
      </c>
      <c r="AL270" t="s">
        <v>177</v>
      </c>
      <c r="AM270" t="s">
        <v>396</v>
      </c>
      <c r="AN270" t="s">
        <v>76</v>
      </c>
      <c r="AO270" t="s">
        <v>1874</v>
      </c>
      <c r="AP270" t="s">
        <v>225</v>
      </c>
      <c r="AQ270" t="s">
        <v>1875</v>
      </c>
      <c r="AR270" t="s">
        <v>74</v>
      </c>
      <c r="AS270" t="s">
        <v>54</v>
      </c>
      <c r="AT270" t="s">
        <v>73</v>
      </c>
      <c r="AU270" t="s">
        <v>107</v>
      </c>
      <c r="AV270" t="s">
        <v>1876</v>
      </c>
    </row>
    <row r="271" spans="1:48" hidden="1" x14ac:dyDescent="0.3">
      <c r="A271" t="s">
        <v>1877</v>
      </c>
      <c r="B271" t="s">
        <v>1878</v>
      </c>
      <c r="C271" s="1" t="str">
        <f t="shared" si="40"/>
        <v>21:0973</v>
      </c>
      <c r="D271" s="1" t="str">
        <f t="shared" si="44"/>
        <v>21:0113</v>
      </c>
      <c r="E271" t="s">
        <v>1879</v>
      </c>
      <c r="F271" t="s">
        <v>1880</v>
      </c>
      <c r="H271">
        <v>63.273743199999998</v>
      </c>
      <c r="I271">
        <v>-94.469672900000006</v>
      </c>
      <c r="J271" s="1" t="str">
        <f t="shared" si="45"/>
        <v>NGR lake sediment grab sample</v>
      </c>
      <c r="K271" s="1" t="str">
        <f t="shared" si="46"/>
        <v>&lt;177 micron (NGR)</v>
      </c>
      <c r="L271">
        <v>14</v>
      </c>
      <c r="M271" t="s">
        <v>217</v>
      </c>
      <c r="N271">
        <v>270</v>
      </c>
      <c r="O271" t="s">
        <v>692</v>
      </c>
      <c r="P271" t="s">
        <v>54</v>
      </c>
      <c r="Q271" t="s">
        <v>115</v>
      </c>
      <c r="R271" t="s">
        <v>151</v>
      </c>
      <c r="S271" t="s">
        <v>57</v>
      </c>
      <c r="T271" t="s">
        <v>277</v>
      </c>
      <c r="U271" t="s">
        <v>92</v>
      </c>
      <c r="V271" t="s">
        <v>316</v>
      </c>
      <c r="W271" t="s">
        <v>355</v>
      </c>
      <c r="X271" t="s">
        <v>62</v>
      </c>
      <c r="Y271" t="s">
        <v>95</v>
      </c>
      <c r="Z271" t="s">
        <v>138</v>
      </c>
      <c r="AA271" t="s">
        <v>64</v>
      </c>
      <c r="AB271" t="s">
        <v>204</v>
      </c>
      <c r="AC271" t="s">
        <v>66</v>
      </c>
      <c r="AD271" t="s">
        <v>62</v>
      </c>
      <c r="AE271" t="s">
        <v>206</v>
      </c>
      <c r="AF271" t="s">
        <v>69</v>
      </c>
      <c r="AG271" t="s">
        <v>188</v>
      </c>
      <c r="AH271" t="s">
        <v>70</v>
      </c>
      <c r="AI271" t="s">
        <v>72</v>
      </c>
      <c r="AJ271" t="s">
        <v>514</v>
      </c>
      <c r="AK271" t="s">
        <v>73</v>
      </c>
      <c r="AL271" t="s">
        <v>157</v>
      </c>
      <c r="AM271" t="s">
        <v>177</v>
      </c>
      <c r="AN271" t="s">
        <v>76</v>
      </c>
      <c r="AO271" t="s">
        <v>357</v>
      </c>
      <c r="AP271" t="s">
        <v>283</v>
      </c>
      <c r="AQ271" t="s">
        <v>77</v>
      </c>
      <c r="AR271" t="s">
        <v>74</v>
      </c>
      <c r="AS271" t="s">
        <v>54</v>
      </c>
      <c r="AT271" t="s">
        <v>73</v>
      </c>
      <c r="AU271" t="s">
        <v>107</v>
      </c>
      <c r="AV271" t="s">
        <v>1881</v>
      </c>
    </row>
    <row r="272" spans="1:48" hidden="1" x14ac:dyDescent="0.3">
      <c r="A272" t="s">
        <v>1882</v>
      </c>
      <c r="B272" t="s">
        <v>1883</v>
      </c>
      <c r="C272" s="1" t="str">
        <f t="shared" si="40"/>
        <v>21:0973</v>
      </c>
      <c r="D272" s="1" t="str">
        <f t="shared" si="44"/>
        <v>21:0113</v>
      </c>
      <c r="E272" t="s">
        <v>1884</v>
      </c>
      <c r="F272" t="s">
        <v>1885</v>
      </c>
      <c r="H272">
        <v>63.274150800000001</v>
      </c>
      <c r="I272">
        <v>-94.286487199999996</v>
      </c>
      <c r="J272" s="1" t="str">
        <f t="shared" si="45"/>
        <v>NGR lake sediment grab sample</v>
      </c>
      <c r="K272" s="1" t="str">
        <f t="shared" si="46"/>
        <v>&lt;177 micron (NGR)</v>
      </c>
      <c r="L272">
        <v>14</v>
      </c>
      <c r="M272" t="s">
        <v>246</v>
      </c>
      <c r="N272">
        <v>271</v>
      </c>
      <c r="O272" t="s">
        <v>220</v>
      </c>
      <c r="P272" t="s">
        <v>54</v>
      </c>
      <c r="Q272" t="s">
        <v>997</v>
      </c>
      <c r="R272" t="s">
        <v>357</v>
      </c>
      <c r="S272" t="s">
        <v>57</v>
      </c>
      <c r="T272" t="s">
        <v>175</v>
      </c>
      <c r="U272" t="s">
        <v>138</v>
      </c>
      <c r="V272" t="s">
        <v>189</v>
      </c>
      <c r="W272" t="s">
        <v>95</v>
      </c>
      <c r="X272" t="s">
        <v>74</v>
      </c>
      <c r="Y272" t="s">
        <v>62</v>
      </c>
      <c r="Z272" t="s">
        <v>96</v>
      </c>
      <c r="AA272" t="s">
        <v>64</v>
      </c>
      <c r="AB272" t="s">
        <v>65</v>
      </c>
      <c r="AC272" t="s">
        <v>66</v>
      </c>
      <c r="AD272" t="s">
        <v>96</v>
      </c>
      <c r="AE272" t="s">
        <v>526</v>
      </c>
      <c r="AF272" t="s">
        <v>357</v>
      </c>
      <c r="AG272" t="s">
        <v>380</v>
      </c>
      <c r="AH272" t="s">
        <v>173</v>
      </c>
      <c r="AI272" t="s">
        <v>159</v>
      </c>
      <c r="AJ272" t="s">
        <v>263</v>
      </c>
      <c r="AK272" t="s">
        <v>73</v>
      </c>
      <c r="AL272" t="s">
        <v>75</v>
      </c>
      <c r="AM272" t="s">
        <v>103</v>
      </c>
      <c r="AN272" t="s">
        <v>76</v>
      </c>
      <c r="AO272" t="s">
        <v>92</v>
      </c>
      <c r="AP272" t="s">
        <v>414</v>
      </c>
      <c r="AQ272" t="s">
        <v>121</v>
      </c>
      <c r="AR272" t="s">
        <v>67</v>
      </c>
      <c r="AS272" t="s">
        <v>54</v>
      </c>
      <c r="AT272" t="s">
        <v>73</v>
      </c>
      <c r="AU272" t="s">
        <v>107</v>
      </c>
      <c r="AV272" t="s">
        <v>1886</v>
      </c>
    </row>
    <row r="273" spans="1:48" hidden="1" x14ac:dyDescent="0.3">
      <c r="A273" t="s">
        <v>1887</v>
      </c>
      <c r="B273" t="s">
        <v>1888</v>
      </c>
      <c r="C273" s="1" t="str">
        <f t="shared" si="40"/>
        <v>21:0973</v>
      </c>
      <c r="D273" s="1" t="str">
        <f t="shared" si="44"/>
        <v>21:0113</v>
      </c>
      <c r="E273" t="s">
        <v>1889</v>
      </c>
      <c r="F273" t="s">
        <v>1890</v>
      </c>
      <c r="H273">
        <v>63.272362600000001</v>
      </c>
      <c r="I273">
        <v>-94.231834800000001</v>
      </c>
      <c r="J273" s="1" t="str">
        <f t="shared" si="45"/>
        <v>NGR lake sediment grab sample</v>
      </c>
      <c r="K273" s="1" t="str">
        <f t="shared" si="46"/>
        <v>&lt;177 micron (NGR)</v>
      </c>
      <c r="L273">
        <v>14</v>
      </c>
      <c r="M273" t="s">
        <v>260</v>
      </c>
      <c r="N273">
        <v>272</v>
      </c>
      <c r="O273" t="s">
        <v>209</v>
      </c>
      <c r="P273" t="s">
        <v>54</v>
      </c>
      <c r="Q273" t="s">
        <v>572</v>
      </c>
      <c r="R273" t="s">
        <v>187</v>
      </c>
      <c r="S273" t="s">
        <v>57</v>
      </c>
      <c r="T273" t="s">
        <v>279</v>
      </c>
      <c r="U273" t="s">
        <v>117</v>
      </c>
      <c r="V273" t="s">
        <v>172</v>
      </c>
      <c r="W273" t="s">
        <v>346</v>
      </c>
      <c r="X273" t="s">
        <v>67</v>
      </c>
      <c r="Y273" t="s">
        <v>62</v>
      </c>
      <c r="Z273" t="s">
        <v>138</v>
      </c>
      <c r="AA273" t="s">
        <v>64</v>
      </c>
      <c r="AB273" t="s">
        <v>189</v>
      </c>
      <c r="AC273" t="s">
        <v>66</v>
      </c>
      <c r="AD273" t="s">
        <v>62</v>
      </c>
      <c r="AE273" t="s">
        <v>396</v>
      </c>
      <c r="AF273" t="s">
        <v>357</v>
      </c>
      <c r="AG273" t="s">
        <v>252</v>
      </c>
      <c r="AH273" t="s">
        <v>70</v>
      </c>
      <c r="AI273" t="s">
        <v>340</v>
      </c>
      <c r="AJ273" t="s">
        <v>336</v>
      </c>
      <c r="AK273" t="s">
        <v>73</v>
      </c>
      <c r="AL273" t="s">
        <v>74</v>
      </c>
      <c r="AM273" t="s">
        <v>103</v>
      </c>
      <c r="AN273" t="s">
        <v>76</v>
      </c>
      <c r="AO273" t="s">
        <v>104</v>
      </c>
      <c r="AP273" t="s">
        <v>295</v>
      </c>
      <c r="AQ273" t="s">
        <v>106</v>
      </c>
      <c r="AR273" t="s">
        <v>74</v>
      </c>
      <c r="AS273" t="s">
        <v>54</v>
      </c>
      <c r="AT273" t="s">
        <v>73</v>
      </c>
      <c r="AU273" t="s">
        <v>107</v>
      </c>
      <c r="AV273" t="s">
        <v>1891</v>
      </c>
    </row>
    <row r="274" spans="1:48" hidden="1" x14ac:dyDescent="0.3">
      <c r="A274" t="s">
        <v>1892</v>
      </c>
      <c r="B274" t="s">
        <v>1893</v>
      </c>
      <c r="C274" s="1" t="str">
        <f t="shared" si="40"/>
        <v>21:0973</v>
      </c>
      <c r="D274" s="1" t="str">
        <f t="shared" si="44"/>
        <v>21:0113</v>
      </c>
      <c r="E274" t="s">
        <v>1894</v>
      </c>
      <c r="F274" t="s">
        <v>1895</v>
      </c>
      <c r="H274">
        <v>63.267195100000002</v>
      </c>
      <c r="I274">
        <v>-94.184923699999999</v>
      </c>
      <c r="J274" s="1" t="str">
        <f t="shared" si="45"/>
        <v>NGR lake sediment grab sample</v>
      </c>
      <c r="K274" s="1" t="str">
        <f t="shared" si="46"/>
        <v>&lt;177 micron (NGR)</v>
      </c>
      <c r="L274">
        <v>14</v>
      </c>
      <c r="M274" t="s">
        <v>273</v>
      </c>
      <c r="N274">
        <v>273</v>
      </c>
      <c r="O274" t="s">
        <v>240</v>
      </c>
      <c r="P274" t="s">
        <v>54</v>
      </c>
      <c r="Q274" t="s">
        <v>624</v>
      </c>
      <c r="R274" t="s">
        <v>90</v>
      </c>
      <c r="S274" t="s">
        <v>57</v>
      </c>
      <c r="T274" t="s">
        <v>438</v>
      </c>
      <c r="U274" t="s">
        <v>88</v>
      </c>
      <c r="V274" t="s">
        <v>615</v>
      </c>
      <c r="W274" t="s">
        <v>355</v>
      </c>
      <c r="X274" t="s">
        <v>74</v>
      </c>
      <c r="Y274" t="s">
        <v>137</v>
      </c>
      <c r="Z274" t="s">
        <v>138</v>
      </c>
      <c r="AA274" t="s">
        <v>64</v>
      </c>
      <c r="AB274" t="s">
        <v>411</v>
      </c>
      <c r="AC274" t="s">
        <v>66</v>
      </c>
      <c r="AD274" t="s">
        <v>67</v>
      </c>
      <c r="AE274" t="s">
        <v>526</v>
      </c>
      <c r="AF274" t="s">
        <v>436</v>
      </c>
      <c r="AG274" t="s">
        <v>380</v>
      </c>
      <c r="AH274" t="s">
        <v>70</v>
      </c>
      <c r="AI274" t="s">
        <v>114</v>
      </c>
      <c r="AJ274" t="s">
        <v>138</v>
      </c>
      <c r="AK274" t="s">
        <v>73</v>
      </c>
      <c r="AL274" t="s">
        <v>125</v>
      </c>
      <c r="AM274" t="s">
        <v>103</v>
      </c>
      <c r="AN274" t="s">
        <v>76</v>
      </c>
      <c r="AO274" t="s">
        <v>281</v>
      </c>
      <c r="AP274" t="s">
        <v>126</v>
      </c>
      <c r="AQ274" t="s">
        <v>92</v>
      </c>
      <c r="AR274" t="s">
        <v>67</v>
      </c>
      <c r="AS274" t="s">
        <v>54</v>
      </c>
      <c r="AT274" t="s">
        <v>73</v>
      </c>
      <c r="AU274" t="s">
        <v>107</v>
      </c>
      <c r="AV274" t="s">
        <v>1896</v>
      </c>
    </row>
    <row r="275" spans="1:48" hidden="1" x14ac:dyDescent="0.3">
      <c r="A275" t="s">
        <v>1897</v>
      </c>
      <c r="B275" t="s">
        <v>1898</v>
      </c>
      <c r="C275" s="1" t="str">
        <f t="shared" si="40"/>
        <v>21:0973</v>
      </c>
      <c r="D275" s="1" t="str">
        <f t="shared" si="44"/>
        <v>21:0113</v>
      </c>
      <c r="E275" t="s">
        <v>1899</v>
      </c>
      <c r="F275" t="s">
        <v>1900</v>
      </c>
      <c r="H275">
        <v>63.278306000000001</v>
      </c>
      <c r="I275">
        <v>-94.102370699999994</v>
      </c>
      <c r="J275" s="1" t="str">
        <f t="shared" si="45"/>
        <v>NGR lake sediment grab sample</v>
      </c>
      <c r="K275" s="1" t="str">
        <f t="shared" si="46"/>
        <v>&lt;177 micron (NGR)</v>
      </c>
      <c r="L275">
        <v>14</v>
      </c>
      <c r="M275" t="s">
        <v>289</v>
      </c>
      <c r="N275">
        <v>274</v>
      </c>
      <c r="O275" t="s">
        <v>276</v>
      </c>
      <c r="P275" t="s">
        <v>54</v>
      </c>
      <c r="Q275" t="s">
        <v>1158</v>
      </c>
      <c r="R275" t="s">
        <v>203</v>
      </c>
      <c r="S275" t="s">
        <v>57</v>
      </c>
      <c r="T275" t="s">
        <v>725</v>
      </c>
      <c r="U275" t="s">
        <v>59</v>
      </c>
      <c r="V275" t="s">
        <v>264</v>
      </c>
      <c r="W275" t="s">
        <v>302</v>
      </c>
      <c r="X275" t="s">
        <v>67</v>
      </c>
      <c r="Y275" t="s">
        <v>206</v>
      </c>
      <c r="Z275" t="s">
        <v>96</v>
      </c>
      <c r="AA275" t="s">
        <v>64</v>
      </c>
      <c r="AB275" t="s">
        <v>550</v>
      </c>
      <c r="AC275" t="s">
        <v>66</v>
      </c>
      <c r="AD275" t="s">
        <v>67</v>
      </c>
      <c r="AE275" t="s">
        <v>206</v>
      </c>
      <c r="AF275" t="s">
        <v>104</v>
      </c>
      <c r="AG275" t="s">
        <v>223</v>
      </c>
      <c r="AH275" t="s">
        <v>173</v>
      </c>
      <c r="AI275" t="s">
        <v>692</v>
      </c>
      <c r="AJ275" t="s">
        <v>193</v>
      </c>
      <c r="AK275" t="s">
        <v>73</v>
      </c>
      <c r="AL275" t="s">
        <v>224</v>
      </c>
      <c r="AM275" t="s">
        <v>103</v>
      </c>
      <c r="AN275" t="s">
        <v>76</v>
      </c>
      <c r="AO275" t="s">
        <v>265</v>
      </c>
      <c r="AP275" t="s">
        <v>656</v>
      </c>
      <c r="AQ275" t="s">
        <v>87</v>
      </c>
      <c r="AR275" t="s">
        <v>67</v>
      </c>
      <c r="AS275" t="s">
        <v>54</v>
      </c>
      <c r="AT275" t="s">
        <v>73</v>
      </c>
      <c r="AU275" t="s">
        <v>107</v>
      </c>
      <c r="AV275" t="s">
        <v>1901</v>
      </c>
    </row>
    <row r="276" spans="1:48" hidden="1" x14ac:dyDescent="0.3">
      <c r="A276" t="s">
        <v>1902</v>
      </c>
      <c r="B276" t="s">
        <v>1903</v>
      </c>
      <c r="C276" s="1" t="str">
        <f t="shared" si="40"/>
        <v>21:0973</v>
      </c>
      <c r="D276" s="1" t="str">
        <f t="shared" si="44"/>
        <v>21:0113</v>
      </c>
      <c r="E276" t="s">
        <v>1904</v>
      </c>
      <c r="F276" t="s">
        <v>1905</v>
      </c>
      <c r="H276">
        <v>63.267894699999999</v>
      </c>
      <c r="I276">
        <v>-94.029099299999999</v>
      </c>
      <c r="J276" s="1" t="str">
        <f t="shared" si="45"/>
        <v>NGR lake sediment grab sample</v>
      </c>
      <c r="K276" s="1" t="str">
        <f t="shared" si="46"/>
        <v>&lt;177 micron (NGR)</v>
      </c>
      <c r="L276">
        <v>14</v>
      </c>
      <c r="M276" t="s">
        <v>301</v>
      </c>
      <c r="N276">
        <v>275</v>
      </c>
      <c r="O276" t="s">
        <v>205</v>
      </c>
      <c r="P276" t="s">
        <v>54</v>
      </c>
      <c r="Q276" t="s">
        <v>1158</v>
      </c>
      <c r="R276" t="s">
        <v>281</v>
      </c>
      <c r="S276" t="s">
        <v>57</v>
      </c>
      <c r="T276" t="s">
        <v>698</v>
      </c>
      <c r="U276" t="s">
        <v>117</v>
      </c>
      <c r="V276" t="s">
        <v>890</v>
      </c>
      <c r="W276" t="s">
        <v>171</v>
      </c>
      <c r="X276" t="s">
        <v>74</v>
      </c>
      <c r="Y276" t="s">
        <v>171</v>
      </c>
      <c r="Z276" t="s">
        <v>96</v>
      </c>
      <c r="AA276" t="s">
        <v>64</v>
      </c>
      <c r="AB276" t="s">
        <v>492</v>
      </c>
      <c r="AC276" t="s">
        <v>66</v>
      </c>
      <c r="AD276" t="s">
        <v>67</v>
      </c>
      <c r="AE276" t="s">
        <v>421</v>
      </c>
      <c r="AF276" t="s">
        <v>104</v>
      </c>
      <c r="AG276" t="s">
        <v>223</v>
      </c>
      <c r="AH276" t="s">
        <v>173</v>
      </c>
      <c r="AI276" t="s">
        <v>72</v>
      </c>
      <c r="AJ276" t="s">
        <v>388</v>
      </c>
      <c r="AK276" t="s">
        <v>73</v>
      </c>
      <c r="AL276" t="s">
        <v>224</v>
      </c>
      <c r="AM276" t="s">
        <v>103</v>
      </c>
      <c r="AN276" t="s">
        <v>76</v>
      </c>
      <c r="AO276" t="s">
        <v>1073</v>
      </c>
      <c r="AP276" t="s">
        <v>225</v>
      </c>
      <c r="AQ276" t="s">
        <v>263</v>
      </c>
      <c r="AR276" t="s">
        <v>67</v>
      </c>
      <c r="AS276" t="s">
        <v>54</v>
      </c>
      <c r="AT276" t="s">
        <v>73</v>
      </c>
      <c r="AU276" t="s">
        <v>107</v>
      </c>
      <c r="AV276" t="s">
        <v>1906</v>
      </c>
    </row>
    <row r="277" spans="1:48" hidden="1" x14ac:dyDescent="0.3">
      <c r="A277" t="s">
        <v>1907</v>
      </c>
      <c r="B277" t="s">
        <v>1908</v>
      </c>
      <c r="C277" s="1" t="str">
        <f t="shared" si="40"/>
        <v>21:0973</v>
      </c>
      <c r="D277" s="1" t="str">
        <f t="shared" si="44"/>
        <v>21:0113</v>
      </c>
      <c r="E277" t="s">
        <v>1909</v>
      </c>
      <c r="F277" t="s">
        <v>1910</v>
      </c>
      <c r="H277">
        <v>63.318390299999997</v>
      </c>
      <c r="I277">
        <v>-94.049126900000005</v>
      </c>
      <c r="J277" s="1" t="str">
        <f t="shared" si="45"/>
        <v>NGR lake sediment grab sample</v>
      </c>
      <c r="K277" s="1" t="str">
        <f t="shared" si="46"/>
        <v>&lt;177 micron (NGR)</v>
      </c>
      <c r="L277">
        <v>14</v>
      </c>
      <c r="M277" t="s">
        <v>314</v>
      </c>
      <c r="N277">
        <v>276</v>
      </c>
      <c r="O277" t="s">
        <v>292</v>
      </c>
      <c r="P277" t="s">
        <v>54</v>
      </c>
      <c r="Q277" t="s">
        <v>603</v>
      </c>
      <c r="R277" t="s">
        <v>282</v>
      </c>
      <c r="S277" t="s">
        <v>57</v>
      </c>
      <c r="T277" t="s">
        <v>315</v>
      </c>
      <c r="U277" t="s">
        <v>92</v>
      </c>
      <c r="V277" t="s">
        <v>60</v>
      </c>
      <c r="W277" t="s">
        <v>137</v>
      </c>
      <c r="X277" t="s">
        <v>74</v>
      </c>
      <c r="Y277" t="s">
        <v>328</v>
      </c>
      <c r="Z277" t="s">
        <v>127</v>
      </c>
      <c r="AA277" t="s">
        <v>64</v>
      </c>
      <c r="AB277" t="s">
        <v>617</v>
      </c>
      <c r="AC277" t="s">
        <v>70</v>
      </c>
      <c r="AD277" t="s">
        <v>67</v>
      </c>
      <c r="AE277" t="s">
        <v>1911</v>
      </c>
      <c r="AF277" t="s">
        <v>90</v>
      </c>
      <c r="AG277" t="s">
        <v>381</v>
      </c>
      <c r="AH277" t="s">
        <v>173</v>
      </c>
      <c r="AI277" t="s">
        <v>280</v>
      </c>
      <c r="AJ277" t="s">
        <v>305</v>
      </c>
      <c r="AK277" t="s">
        <v>73</v>
      </c>
      <c r="AL277" t="s">
        <v>103</v>
      </c>
      <c r="AM277" t="s">
        <v>75</v>
      </c>
      <c r="AN277" t="s">
        <v>76</v>
      </c>
      <c r="AO277" t="s">
        <v>104</v>
      </c>
      <c r="AP277" t="s">
        <v>105</v>
      </c>
      <c r="AQ277" t="s">
        <v>211</v>
      </c>
      <c r="AR277" t="s">
        <v>67</v>
      </c>
      <c r="AS277" t="s">
        <v>54</v>
      </c>
      <c r="AT277" t="s">
        <v>73</v>
      </c>
      <c r="AU277" t="s">
        <v>107</v>
      </c>
      <c r="AV277" t="s">
        <v>1912</v>
      </c>
    </row>
    <row r="278" spans="1:48" hidden="1" x14ac:dyDescent="0.3">
      <c r="A278" t="s">
        <v>1913</v>
      </c>
      <c r="B278" t="s">
        <v>1914</v>
      </c>
      <c r="C278" s="1" t="str">
        <f t="shared" si="40"/>
        <v>21:0973</v>
      </c>
      <c r="D278" s="1" t="str">
        <f t="shared" si="44"/>
        <v>21:0113</v>
      </c>
      <c r="E278" t="s">
        <v>1915</v>
      </c>
      <c r="F278" t="s">
        <v>1916</v>
      </c>
      <c r="H278">
        <v>63.365294300000002</v>
      </c>
      <c r="I278">
        <v>-94.050837099999995</v>
      </c>
      <c r="J278" s="1" t="str">
        <f t="shared" si="45"/>
        <v>NGR lake sediment grab sample</v>
      </c>
      <c r="K278" s="1" t="str">
        <f t="shared" si="46"/>
        <v>&lt;177 micron (NGR)</v>
      </c>
      <c r="L278">
        <v>14</v>
      </c>
      <c r="M278" t="s">
        <v>324</v>
      </c>
      <c r="N278">
        <v>277</v>
      </c>
      <c r="O278" t="s">
        <v>211</v>
      </c>
      <c r="P278" t="s">
        <v>54</v>
      </c>
      <c r="Q278" t="s">
        <v>624</v>
      </c>
      <c r="R278" t="s">
        <v>69</v>
      </c>
      <c r="S278" t="s">
        <v>57</v>
      </c>
      <c r="T278" t="s">
        <v>152</v>
      </c>
      <c r="U278" t="s">
        <v>203</v>
      </c>
      <c r="V278" t="s">
        <v>119</v>
      </c>
      <c r="W278" t="s">
        <v>95</v>
      </c>
      <c r="X278" t="s">
        <v>62</v>
      </c>
      <c r="Y278" t="s">
        <v>137</v>
      </c>
      <c r="Z278" t="s">
        <v>138</v>
      </c>
      <c r="AA278" t="s">
        <v>64</v>
      </c>
      <c r="AB278" t="s">
        <v>153</v>
      </c>
      <c r="AC278" t="s">
        <v>66</v>
      </c>
      <c r="AD278" t="s">
        <v>67</v>
      </c>
      <c r="AE278" t="s">
        <v>526</v>
      </c>
      <c r="AF278" t="s">
        <v>121</v>
      </c>
      <c r="AG278" t="s">
        <v>316</v>
      </c>
      <c r="AH278" t="s">
        <v>173</v>
      </c>
      <c r="AI278" t="s">
        <v>382</v>
      </c>
      <c r="AJ278" t="s">
        <v>328</v>
      </c>
      <c r="AK278" t="s">
        <v>73</v>
      </c>
      <c r="AL278" t="s">
        <v>125</v>
      </c>
      <c r="AM278" t="s">
        <v>75</v>
      </c>
      <c r="AN278" t="s">
        <v>76</v>
      </c>
      <c r="AO278" t="s">
        <v>178</v>
      </c>
      <c r="AP278" t="s">
        <v>596</v>
      </c>
      <c r="AQ278" t="s">
        <v>124</v>
      </c>
      <c r="AR278" t="s">
        <v>67</v>
      </c>
      <c r="AS278" t="s">
        <v>54</v>
      </c>
      <c r="AT278" t="s">
        <v>73</v>
      </c>
      <c r="AU278" t="s">
        <v>107</v>
      </c>
      <c r="AV278" t="s">
        <v>397</v>
      </c>
    </row>
    <row r="279" spans="1:48" hidden="1" x14ac:dyDescent="0.3">
      <c r="A279" t="s">
        <v>1917</v>
      </c>
      <c r="B279" t="s">
        <v>1918</v>
      </c>
      <c r="C279" s="1" t="str">
        <f t="shared" si="40"/>
        <v>21:0973</v>
      </c>
      <c r="D279" s="1" t="str">
        <f t="shared" si="44"/>
        <v>21:0113</v>
      </c>
      <c r="E279" t="s">
        <v>1829</v>
      </c>
      <c r="F279" t="s">
        <v>1919</v>
      </c>
      <c r="H279">
        <v>63.398415</v>
      </c>
      <c r="I279">
        <v>-94.042219799999998</v>
      </c>
      <c r="J279" s="1" t="str">
        <f t="shared" si="45"/>
        <v>NGR lake sediment grab sample</v>
      </c>
      <c r="K279" s="1" t="str">
        <f t="shared" si="46"/>
        <v>&lt;177 micron (NGR)</v>
      </c>
      <c r="L279">
        <v>14</v>
      </c>
      <c r="M279" t="s">
        <v>345</v>
      </c>
      <c r="N279">
        <v>278</v>
      </c>
      <c r="O279" t="s">
        <v>61</v>
      </c>
      <c r="P279" t="s">
        <v>127</v>
      </c>
      <c r="Q279" t="s">
        <v>1134</v>
      </c>
      <c r="R279" t="s">
        <v>77</v>
      </c>
      <c r="S279" t="s">
        <v>57</v>
      </c>
      <c r="T279" t="s">
        <v>604</v>
      </c>
      <c r="U279" t="s">
        <v>168</v>
      </c>
      <c r="V279" t="s">
        <v>615</v>
      </c>
      <c r="W279" t="s">
        <v>63</v>
      </c>
      <c r="X279" t="s">
        <v>62</v>
      </c>
      <c r="Y279" t="s">
        <v>302</v>
      </c>
      <c r="Z279" t="s">
        <v>138</v>
      </c>
      <c r="AA279" t="s">
        <v>64</v>
      </c>
      <c r="AB279" t="s">
        <v>119</v>
      </c>
      <c r="AC279" t="s">
        <v>66</v>
      </c>
      <c r="AD279" t="s">
        <v>67</v>
      </c>
      <c r="AE279" t="s">
        <v>526</v>
      </c>
      <c r="AF279" t="s">
        <v>90</v>
      </c>
      <c r="AG279" t="s">
        <v>725</v>
      </c>
      <c r="AH279" t="s">
        <v>70</v>
      </c>
      <c r="AI279" t="s">
        <v>340</v>
      </c>
      <c r="AJ279" t="s">
        <v>53</v>
      </c>
      <c r="AK279" t="s">
        <v>73</v>
      </c>
      <c r="AL279" t="s">
        <v>125</v>
      </c>
      <c r="AM279" t="s">
        <v>103</v>
      </c>
      <c r="AN279" t="s">
        <v>76</v>
      </c>
      <c r="AO279" t="s">
        <v>203</v>
      </c>
      <c r="AP279" t="s">
        <v>596</v>
      </c>
      <c r="AQ279" t="s">
        <v>388</v>
      </c>
      <c r="AR279" t="s">
        <v>67</v>
      </c>
      <c r="AS279" t="s">
        <v>54</v>
      </c>
      <c r="AT279" t="s">
        <v>73</v>
      </c>
      <c r="AU279" t="s">
        <v>107</v>
      </c>
      <c r="AV279" t="s">
        <v>1920</v>
      </c>
    </row>
    <row r="280" spans="1:48" hidden="1" x14ac:dyDescent="0.3">
      <c r="A280" t="s">
        <v>1921</v>
      </c>
      <c r="B280" t="s">
        <v>1922</v>
      </c>
      <c r="C280" s="1" t="str">
        <f t="shared" si="40"/>
        <v>21:0973</v>
      </c>
      <c r="D280" s="1" t="str">
        <f t="shared" si="44"/>
        <v>21:0113</v>
      </c>
      <c r="E280" t="s">
        <v>1923</v>
      </c>
      <c r="F280" t="s">
        <v>1924</v>
      </c>
      <c r="H280">
        <v>63.431275200000002</v>
      </c>
      <c r="I280">
        <v>-94.012210199999998</v>
      </c>
      <c r="J280" s="1" t="str">
        <f t="shared" si="45"/>
        <v>NGR lake sediment grab sample</v>
      </c>
      <c r="K280" s="1" t="str">
        <f t="shared" si="46"/>
        <v>&lt;177 micron (NGR)</v>
      </c>
      <c r="L280">
        <v>14</v>
      </c>
      <c r="M280" t="s">
        <v>335</v>
      </c>
      <c r="N280">
        <v>279</v>
      </c>
      <c r="O280" t="s">
        <v>118</v>
      </c>
      <c r="P280" t="s">
        <v>54</v>
      </c>
      <c r="Q280" t="s">
        <v>1134</v>
      </c>
      <c r="R280" t="s">
        <v>90</v>
      </c>
      <c r="S280" t="s">
        <v>57</v>
      </c>
      <c r="T280" t="s">
        <v>404</v>
      </c>
      <c r="U280" t="s">
        <v>117</v>
      </c>
      <c r="V280" t="s">
        <v>119</v>
      </c>
      <c r="W280" t="s">
        <v>79</v>
      </c>
      <c r="X280" t="s">
        <v>74</v>
      </c>
      <c r="Y280" t="s">
        <v>211</v>
      </c>
      <c r="Z280" t="s">
        <v>138</v>
      </c>
      <c r="AA280" t="s">
        <v>64</v>
      </c>
      <c r="AB280" t="s">
        <v>93</v>
      </c>
      <c r="AC280" t="s">
        <v>66</v>
      </c>
      <c r="AD280" t="s">
        <v>67</v>
      </c>
      <c r="AE280" t="s">
        <v>526</v>
      </c>
      <c r="AF280" t="s">
        <v>236</v>
      </c>
      <c r="AG280" t="s">
        <v>142</v>
      </c>
      <c r="AH280" t="s">
        <v>173</v>
      </c>
      <c r="AI280" t="s">
        <v>429</v>
      </c>
      <c r="AJ280" t="s">
        <v>138</v>
      </c>
      <c r="AK280" t="s">
        <v>73</v>
      </c>
      <c r="AL280" t="s">
        <v>125</v>
      </c>
      <c r="AM280" t="s">
        <v>103</v>
      </c>
      <c r="AN280" t="s">
        <v>76</v>
      </c>
      <c r="AO280" t="s">
        <v>178</v>
      </c>
      <c r="AP280" t="s">
        <v>596</v>
      </c>
      <c r="AQ280" t="s">
        <v>143</v>
      </c>
      <c r="AR280" t="s">
        <v>67</v>
      </c>
      <c r="AS280" t="s">
        <v>54</v>
      </c>
      <c r="AT280" t="s">
        <v>73</v>
      </c>
      <c r="AU280" t="s">
        <v>107</v>
      </c>
      <c r="AV280" t="s">
        <v>1925</v>
      </c>
    </row>
    <row r="281" spans="1:48" hidden="1" x14ac:dyDescent="0.3">
      <c r="A281" t="s">
        <v>1926</v>
      </c>
      <c r="B281" t="s">
        <v>1927</v>
      </c>
      <c r="C281" s="1" t="str">
        <f t="shared" si="40"/>
        <v>21:0973</v>
      </c>
      <c r="D281" s="1" t="str">
        <f t="shared" si="44"/>
        <v>21:0113</v>
      </c>
      <c r="E281" t="s">
        <v>1928</v>
      </c>
      <c r="F281" t="s">
        <v>1929</v>
      </c>
      <c r="H281">
        <v>63.472042500000001</v>
      </c>
      <c r="I281">
        <v>-94.034803999999994</v>
      </c>
      <c r="J281" s="1" t="str">
        <f t="shared" si="45"/>
        <v>NGR lake sediment grab sample</v>
      </c>
      <c r="K281" s="1" t="str">
        <f t="shared" si="46"/>
        <v>&lt;177 micron (NGR)</v>
      </c>
      <c r="L281">
        <v>14</v>
      </c>
      <c r="M281" t="s">
        <v>354</v>
      </c>
      <c r="N281">
        <v>280</v>
      </c>
      <c r="O281" t="s">
        <v>59</v>
      </c>
      <c r="P281" t="s">
        <v>54</v>
      </c>
      <c r="Q281" t="s">
        <v>1134</v>
      </c>
      <c r="R281" t="s">
        <v>190</v>
      </c>
      <c r="S281" t="s">
        <v>57</v>
      </c>
      <c r="T281" t="s">
        <v>315</v>
      </c>
      <c r="U281" t="s">
        <v>178</v>
      </c>
      <c r="V281" t="s">
        <v>326</v>
      </c>
      <c r="W281" t="s">
        <v>118</v>
      </c>
      <c r="X281" t="s">
        <v>62</v>
      </c>
      <c r="Y281" t="s">
        <v>276</v>
      </c>
      <c r="Z281" t="s">
        <v>96</v>
      </c>
      <c r="AA281" t="s">
        <v>64</v>
      </c>
      <c r="AB281" t="s">
        <v>204</v>
      </c>
      <c r="AC281" t="s">
        <v>66</v>
      </c>
      <c r="AD281" t="s">
        <v>54</v>
      </c>
      <c r="AE281" t="s">
        <v>74</v>
      </c>
      <c r="AF281" t="s">
        <v>142</v>
      </c>
      <c r="AG281" t="s">
        <v>100</v>
      </c>
      <c r="AH281" t="s">
        <v>173</v>
      </c>
      <c r="AI281" t="s">
        <v>168</v>
      </c>
      <c r="AJ281" t="s">
        <v>1395</v>
      </c>
      <c r="AK281" t="s">
        <v>73</v>
      </c>
      <c r="AL281" t="s">
        <v>177</v>
      </c>
      <c r="AM281" t="s">
        <v>157</v>
      </c>
      <c r="AN281" t="s">
        <v>76</v>
      </c>
      <c r="AO281" t="s">
        <v>290</v>
      </c>
      <c r="AP281" t="s">
        <v>179</v>
      </c>
      <c r="AQ281" t="s">
        <v>1930</v>
      </c>
      <c r="AR281" t="s">
        <v>62</v>
      </c>
      <c r="AS281" t="s">
        <v>54</v>
      </c>
      <c r="AT281" t="s">
        <v>437</v>
      </c>
      <c r="AU281" t="s">
        <v>107</v>
      </c>
      <c r="AV281" t="s">
        <v>1931</v>
      </c>
    </row>
    <row r="282" spans="1:48" hidden="1" x14ac:dyDescent="0.3">
      <c r="A282" t="s">
        <v>1932</v>
      </c>
      <c r="B282" t="s">
        <v>1933</v>
      </c>
      <c r="C282" s="1" t="str">
        <f t="shared" si="40"/>
        <v>21:0973</v>
      </c>
      <c r="D282" s="1" t="str">
        <f t="shared" si="44"/>
        <v>21:0113</v>
      </c>
      <c r="E282" t="s">
        <v>1934</v>
      </c>
      <c r="F282" t="s">
        <v>1935</v>
      </c>
      <c r="H282">
        <v>63.300259500000003</v>
      </c>
      <c r="I282">
        <v>-94.101433999999998</v>
      </c>
      <c r="J282" s="1" t="str">
        <f t="shared" si="45"/>
        <v>NGR lake sediment grab sample</v>
      </c>
      <c r="K282" s="1" t="str">
        <f t="shared" si="46"/>
        <v>&lt;177 micron (NGR)</v>
      </c>
      <c r="L282">
        <v>15</v>
      </c>
      <c r="M282" t="s">
        <v>1936</v>
      </c>
      <c r="N282">
        <v>281</v>
      </c>
      <c r="O282" t="s">
        <v>127</v>
      </c>
      <c r="P282" t="s">
        <v>54</v>
      </c>
      <c r="Q282" t="s">
        <v>410</v>
      </c>
      <c r="R282" t="s">
        <v>151</v>
      </c>
      <c r="S282" t="s">
        <v>57</v>
      </c>
      <c r="T282" t="s">
        <v>698</v>
      </c>
      <c r="U282" t="s">
        <v>168</v>
      </c>
      <c r="V282" t="s">
        <v>890</v>
      </c>
      <c r="W282" t="s">
        <v>346</v>
      </c>
      <c r="X282" t="s">
        <v>67</v>
      </c>
      <c r="Y282" t="s">
        <v>63</v>
      </c>
      <c r="Z282" t="s">
        <v>138</v>
      </c>
      <c r="AA282" t="s">
        <v>64</v>
      </c>
      <c r="AB282" t="s">
        <v>471</v>
      </c>
      <c r="AC282" t="s">
        <v>66</v>
      </c>
      <c r="AD282" t="s">
        <v>138</v>
      </c>
      <c r="AE282" t="s">
        <v>421</v>
      </c>
      <c r="AF282" t="s">
        <v>134</v>
      </c>
      <c r="AG282" t="s">
        <v>279</v>
      </c>
      <c r="AH282" t="s">
        <v>173</v>
      </c>
      <c r="AI282" t="s">
        <v>340</v>
      </c>
      <c r="AJ282" t="s">
        <v>87</v>
      </c>
      <c r="AK282" t="s">
        <v>73</v>
      </c>
      <c r="AL282" t="s">
        <v>125</v>
      </c>
      <c r="AM282" t="s">
        <v>103</v>
      </c>
      <c r="AN282" t="s">
        <v>76</v>
      </c>
      <c r="AO282" t="s">
        <v>92</v>
      </c>
      <c r="AP282" t="s">
        <v>267</v>
      </c>
      <c r="AQ282" t="s">
        <v>209</v>
      </c>
      <c r="AR282" t="s">
        <v>67</v>
      </c>
      <c r="AS282" t="s">
        <v>54</v>
      </c>
      <c r="AT282" t="s">
        <v>73</v>
      </c>
      <c r="AU282" t="s">
        <v>107</v>
      </c>
      <c r="AV282" t="s">
        <v>1937</v>
      </c>
    </row>
    <row r="283" spans="1:48" hidden="1" x14ac:dyDescent="0.3">
      <c r="A283" t="s">
        <v>1938</v>
      </c>
      <c r="B283" t="s">
        <v>1939</v>
      </c>
      <c r="C283" s="1" t="str">
        <f t="shared" si="40"/>
        <v>21:0973</v>
      </c>
      <c r="D283" s="1" t="str">
        <f t="shared" si="44"/>
        <v>21:0113</v>
      </c>
      <c r="E283" t="s">
        <v>1940</v>
      </c>
      <c r="F283" t="s">
        <v>1941</v>
      </c>
      <c r="H283">
        <v>63.470153099999997</v>
      </c>
      <c r="I283">
        <v>-94.091006399999998</v>
      </c>
      <c r="J283" s="1" t="str">
        <f t="shared" si="45"/>
        <v>NGR lake sediment grab sample</v>
      </c>
      <c r="K283" s="1" t="str">
        <f t="shared" si="46"/>
        <v>&lt;177 micron (NGR)</v>
      </c>
      <c r="L283">
        <v>15</v>
      </c>
      <c r="M283" t="s">
        <v>86</v>
      </c>
      <c r="N283">
        <v>282</v>
      </c>
      <c r="O283" t="s">
        <v>72</v>
      </c>
      <c r="P283" t="s">
        <v>54</v>
      </c>
      <c r="Q283" t="s">
        <v>1216</v>
      </c>
      <c r="R283" t="s">
        <v>317</v>
      </c>
      <c r="S283" t="s">
        <v>57</v>
      </c>
      <c r="T283" t="s">
        <v>223</v>
      </c>
      <c r="U283" t="s">
        <v>117</v>
      </c>
      <c r="V283" t="s">
        <v>251</v>
      </c>
      <c r="W283" t="s">
        <v>137</v>
      </c>
      <c r="X283" t="s">
        <v>74</v>
      </c>
      <c r="Y283" t="s">
        <v>448</v>
      </c>
      <c r="Z283" t="s">
        <v>96</v>
      </c>
      <c r="AA283" t="s">
        <v>64</v>
      </c>
      <c r="AB283" t="s">
        <v>187</v>
      </c>
      <c r="AC283" t="s">
        <v>66</v>
      </c>
      <c r="AD283" t="s">
        <v>170</v>
      </c>
      <c r="AE283" t="s">
        <v>421</v>
      </c>
      <c r="AF283" t="s">
        <v>550</v>
      </c>
      <c r="AG283" t="s">
        <v>698</v>
      </c>
      <c r="AH283" t="s">
        <v>173</v>
      </c>
      <c r="AI283" t="s">
        <v>209</v>
      </c>
      <c r="AJ283" t="s">
        <v>226</v>
      </c>
      <c r="AK283" t="s">
        <v>73</v>
      </c>
      <c r="AL283" t="s">
        <v>177</v>
      </c>
      <c r="AM283" t="s">
        <v>103</v>
      </c>
      <c r="AN283" t="s">
        <v>76</v>
      </c>
      <c r="AO283" t="s">
        <v>1073</v>
      </c>
      <c r="AP283" t="s">
        <v>179</v>
      </c>
      <c r="AQ283" t="s">
        <v>276</v>
      </c>
      <c r="AR283" t="s">
        <v>67</v>
      </c>
      <c r="AS283" t="s">
        <v>54</v>
      </c>
      <c r="AT283" t="s">
        <v>73</v>
      </c>
      <c r="AU283" t="s">
        <v>107</v>
      </c>
      <c r="AV283" t="s">
        <v>1942</v>
      </c>
    </row>
    <row r="284" spans="1:48" hidden="1" x14ac:dyDescent="0.3">
      <c r="A284" t="s">
        <v>1943</v>
      </c>
      <c r="B284" t="s">
        <v>1944</v>
      </c>
      <c r="C284" s="1" t="str">
        <f t="shared" si="40"/>
        <v>21:0973</v>
      </c>
      <c r="D284" s="1" t="str">
        <f t="shared" si="44"/>
        <v>21:0113</v>
      </c>
      <c r="E284" t="s">
        <v>1945</v>
      </c>
      <c r="F284" t="s">
        <v>1946</v>
      </c>
      <c r="H284">
        <v>63.435780600000001</v>
      </c>
      <c r="I284">
        <v>-94.106776300000007</v>
      </c>
      <c r="J284" s="1" t="str">
        <f t="shared" si="45"/>
        <v>NGR lake sediment grab sample</v>
      </c>
      <c r="K284" s="1" t="str">
        <f t="shared" si="46"/>
        <v>&lt;177 micron (NGR)</v>
      </c>
      <c r="L284">
        <v>15</v>
      </c>
      <c r="M284" t="s">
        <v>149</v>
      </c>
      <c r="N284">
        <v>283</v>
      </c>
      <c r="O284" t="s">
        <v>201</v>
      </c>
      <c r="P284" t="s">
        <v>54</v>
      </c>
      <c r="Q284" t="s">
        <v>1583</v>
      </c>
      <c r="R284" t="s">
        <v>356</v>
      </c>
      <c r="S284" t="s">
        <v>57</v>
      </c>
      <c r="T284" t="s">
        <v>427</v>
      </c>
      <c r="U284" t="s">
        <v>203</v>
      </c>
      <c r="V284" t="s">
        <v>890</v>
      </c>
      <c r="W284" t="s">
        <v>171</v>
      </c>
      <c r="X284" t="s">
        <v>74</v>
      </c>
      <c r="Y284" t="s">
        <v>448</v>
      </c>
      <c r="Z284" t="s">
        <v>96</v>
      </c>
      <c r="AA284" t="s">
        <v>64</v>
      </c>
      <c r="AB284" t="s">
        <v>691</v>
      </c>
      <c r="AC284" t="s">
        <v>66</v>
      </c>
      <c r="AD284" t="s">
        <v>127</v>
      </c>
      <c r="AE284" t="s">
        <v>206</v>
      </c>
      <c r="AF284" t="s">
        <v>381</v>
      </c>
      <c r="AG284" t="s">
        <v>725</v>
      </c>
      <c r="AH284" t="s">
        <v>173</v>
      </c>
      <c r="AI284" t="s">
        <v>138</v>
      </c>
      <c r="AJ284" t="s">
        <v>388</v>
      </c>
      <c r="AK284" t="s">
        <v>73</v>
      </c>
      <c r="AL284" t="s">
        <v>75</v>
      </c>
      <c r="AM284" t="s">
        <v>103</v>
      </c>
      <c r="AN284" t="s">
        <v>76</v>
      </c>
      <c r="AO284" t="s">
        <v>208</v>
      </c>
      <c r="AP284" t="s">
        <v>414</v>
      </c>
      <c r="AQ284" t="s">
        <v>71</v>
      </c>
      <c r="AR284" t="s">
        <v>67</v>
      </c>
      <c r="AS284" t="s">
        <v>54</v>
      </c>
      <c r="AT284" t="s">
        <v>73</v>
      </c>
      <c r="AU284" t="s">
        <v>107</v>
      </c>
      <c r="AV284" t="s">
        <v>1947</v>
      </c>
    </row>
    <row r="285" spans="1:48" hidden="1" x14ac:dyDescent="0.3">
      <c r="A285" t="s">
        <v>1948</v>
      </c>
      <c r="B285" t="s">
        <v>1949</v>
      </c>
      <c r="C285" s="1" t="str">
        <f t="shared" si="40"/>
        <v>21:0973</v>
      </c>
      <c r="D285" s="1" t="str">
        <f t="shared" si="44"/>
        <v>21:0113</v>
      </c>
      <c r="E285" t="s">
        <v>1950</v>
      </c>
      <c r="F285" t="s">
        <v>1951</v>
      </c>
      <c r="H285">
        <v>63.390861100000002</v>
      </c>
      <c r="I285">
        <v>-94.103885000000005</v>
      </c>
      <c r="J285" s="1" t="str">
        <f t="shared" si="45"/>
        <v>NGR lake sediment grab sample</v>
      </c>
      <c r="K285" s="1" t="str">
        <f t="shared" si="46"/>
        <v>&lt;177 micron (NGR)</v>
      </c>
      <c r="L285">
        <v>15</v>
      </c>
      <c r="M285" t="s">
        <v>165</v>
      </c>
      <c r="N285">
        <v>284</v>
      </c>
      <c r="O285" t="s">
        <v>220</v>
      </c>
      <c r="P285" t="s">
        <v>54</v>
      </c>
      <c r="Q285" t="s">
        <v>115</v>
      </c>
      <c r="R285" t="s">
        <v>281</v>
      </c>
      <c r="S285" t="s">
        <v>57</v>
      </c>
      <c r="T285" t="s">
        <v>152</v>
      </c>
      <c r="U285" t="s">
        <v>290</v>
      </c>
      <c r="V285" t="s">
        <v>725</v>
      </c>
      <c r="W285" t="s">
        <v>170</v>
      </c>
      <c r="X285" t="s">
        <v>67</v>
      </c>
      <c r="Y285" t="s">
        <v>63</v>
      </c>
      <c r="Z285" t="s">
        <v>138</v>
      </c>
      <c r="AA285" t="s">
        <v>64</v>
      </c>
      <c r="AB285" t="s">
        <v>223</v>
      </c>
      <c r="AC285" t="s">
        <v>66</v>
      </c>
      <c r="AD285" t="s">
        <v>67</v>
      </c>
      <c r="AE285" t="s">
        <v>238</v>
      </c>
      <c r="AF285" t="s">
        <v>412</v>
      </c>
      <c r="AG285" t="s">
        <v>100</v>
      </c>
      <c r="AH285" t="s">
        <v>173</v>
      </c>
      <c r="AI285" t="s">
        <v>348</v>
      </c>
      <c r="AJ285" t="s">
        <v>114</v>
      </c>
      <c r="AK285" t="s">
        <v>73</v>
      </c>
      <c r="AL285" t="s">
        <v>75</v>
      </c>
      <c r="AM285" t="s">
        <v>75</v>
      </c>
      <c r="AN285" t="s">
        <v>76</v>
      </c>
      <c r="AO285" t="s">
        <v>203</v>
      </c>
      <c r="AP285" t="s">
        <v>267</v>
      </c>
      <c r="AQ285" t="s">
        <v>118</v>
      </c>
      <c r="AR285" t="s">
        <v>67</v>
      </c>
      <c r="AS285" t="s">
        <v>54</v>
      </c>
      <c r="AT285" t="s">
        <v>152</v>
      </c>
      <c r="AU285" t="s">
        <v>107</v>
      </c>
      <c r="AV285" t="s">
        <v>1952</v>
      </c>
    </row>
    <row r="286" spans="1:48" hidden="1" x14ac:dyDescent="0.3">
      <c r="A286" t="s">
        <v>1953</v>
      </c>
      <c r="B286" t="s">
        <v>1954</v>
      </c>
      <c r="C286" s="1" t="str">
        <f t="shared" si="40"/>
        <v>21:0973</v>
      </c>
      <c r="D286" s="1" t="str">
        <f t="shared" si="44"/>
        <v>21:0113</v>
      </c>
      <c r="E286" t="s">
        <v>1955</v>
      </c>
      <c r="F286" t="s">
        <v>1956</v>
      </c>
      <c r="H286">
        <v>63.373413800000002</v>
      </c>
      <c r="I286">
        <v>-94.111755400000007</v>
      </c>
      <c r="J286" s="1" t="str">
        <f t="shared" si="45"/>
        <v>NGR lake sediment grab sample</v>
      </c>
      <c r="K286" s="1" t="str">
        <f t="shared" si="46"/>
        <v>&lt;177 micron (NGR)</v>
      </c>
      <c r="L286">
        <v>15</v>
      </c>
      <c r="M286" t="s">
        <v>185</v>
      </c>
      <c r="N286">
        <v>285</v>
      </c>
      <c r="O286" t="s">
        <v>193</v>
      </c>
      <c r="P286" t="s">
        <v>54</v>
      </c>
      <c r="Q286" t="s">
        <v>558</v>
      </c>
      <c r="R286" t="s">
        <v>575</v>
      </c>
      <c r="S286" t="s">
        <v>57</v>
      </c>
      <c r="T286" t="s">
        <v>248</v>
      </c>
      <c r="U286" t="s">
        <v>168</v>
      </c>
      <c r="V286" t="s">
        <v>223</v>
      </c>
      <c r="W286" t="s">
        <v>171</v>
      </c>
      <c r="X286" t="s">
        <v>74</v>
      </c>
      <c r="Y286" t="s">
        <v>346</v>
      </c>
      <c r="Z286" t="s">
        <v>96</v>
      </c>
      <c r="AA286" t="s">
        <v>64</v>
      </c>
      <c r="AB286" t="s">
        <v>252</v>
      </c>
      <c r="AC286" t="s">
        <v>66</v>
      </c>
      <c r="AD286" t="s">
        <v>127</v>
      </c>
      <c r="AE286" t="s">
        <v>1090</v>
      </c>
      <c r="AF286" t="s">
        <v>357</v>
      </c>
      <c r="AG286" t="s">
        <v>139</v>
      </c>
      <c r="AH286" t="s">
        <v>173</v>
      </c>
      <c r="AI286" t="s">
        <v>318</v>
      </c>
      <c r="AJ286" t="s">
        <v>168</v>
      </c>
      <c r="AK286" t="s">
        <v>73</v>
      </c>
      <c r="AL286" t="s">
        <v>75</v>
      </c>
      <c r="AM286" t="s">
        <v>177</v>
      </c>
      <c r="AN286" t="s">
        <v>76</v>
      </c>
      <c r="AO286" t="s">
        <v>77</v>
      </c>
      <c r="AP286" t="s">
        <v>225</v>
      </c>
      <c r="AQ286" t="s">
        <v>168</v>
      </c>
      <c r="AR286" t="s">
        <v>74</v>
      </c>
      <c r="AS286" t="s">
        <v>54</v>
      </c>
      <c r="AT286" t="s">
        <v>73</v>
      </c>
      <c r="AU286" t="s">
        <v>107</v>
      </c>
      <c r="AV286" t="s">
        <v>1957</v>
      </c>
    </row>
    <row r="287" spans="1:48" hidden="1" x14ac:dyDescent="0.3">
      <c r="A287" t="s">
        <v>1958</v>
      </c>
      <c r="B287" t="s">
        <v>1959</v>
      </c>
      <c r="C287" s="1" t="str">
        <f t="shared" si="40"/>
        <v>21:0973</v>
      </c>
      <c r="D287" s="1" t="str">
        <f t="shared" si="44"/>
        <v>21:0113</v>
      </c>
      <c r="E287" t="s">
        <v>1934</v>
      </c>
      <c r="F287" t="s">
        <v>1960</v>
      </c>
      <c r="H287">
        <v>63.300259500000003</v>
      </c>
      <c r="I287">
        <v>-94.101433999999998</v>
      </c>
      <c r="J287" s="1" t="str">
        <f t="shared" si="45"/>
        <v>NGR lake sediment grab sample</v>
      </c>
      <c r="K287" s="1" t="str">
        <f t="shared" si="46"/>
        <v>&lt;177 micron (NGR)</v>
      </c>
      <c r="L287">
        <v>15</v>
      </c>
      <c r="M287" t="s">
        <v>1961</v>
      </c>
      <c r="N287">
        <v>286</v>
      </c>
      <c r="O287" t="s">
        <v>193</v>
      </c>
      <c r="P287" t="s">
        <v>54</v>
      </c>
      <c r="Q287" t="s">
        <v>133</v>
      </c>
      <c r="R287" t="s">
        <v>90</v>
      </c>
      <c r="S287" t="s">
        <v>57</v>
      </c>
      <c r="T287" t="s">
        <v>100</v>
      </c>
      <c r="U287" t="s">
        <v>88</v>
      </c>
      <c r="V287" t="s">
        <v>478</v>
      </c>
      <c r="W287" t="s">
        <v>95</v>
      </c>
      <c r="X287" t="s">
        <v>74</v>
      </c>
      <c r="Y287" t="s">
        <v>63</v>
      </c>
      <c r="Z287" t="s">
        <v>138</v>
      </c>
      <c r="AA287" t="s">
        <v>64</v>
      </c>
      <c r="AB287" t="s">
        <v>550</v>
      </c>
      <c r="AC287" t="s">
        <v>66</v>
      </c>
      <c r="AD287" t="s">
        <v>96</v>
      </c>
      <c r="AE287" t="s">
        <v>421</v>
      </c>
      <c r="AF287" t="s">
        <v>90</v>
      </c>
      <c r="AG287" t="s">
        <v>204</v>
      </c>
      <c r="AH287" t="s">
        <v>173</v>
      </c>
      <c r="AI287" t="s">
        <v>305</v>
      </c>
      <c r="AJ287" t="s">
        <v>388</v>
      </c>
      <c r="AK287" t="s">
        <v>73</v>
      </c>
      <c r="AL287" t="s">
        <v>157</v>
      </c>
      <c r="AM287" t="s">
        <v>103</v>
      </c>
      <c r="AN287" t="s">
        <v>76</v>
      </c>
      <c r="AO287" t="s">
        <v>203</v>
      </c>
      <c r="AP287" t="s">
        <v>267</v>
      </c>
      <c r="AQ287" t="s">
        <v>709</v>
      </c>
      <c r="AR287" t="s">
        <v>67</v>
      </c>
      <c r="AS287" t="s">
        <v>54</v>
      </c>
      <c r="AT287" t="s">
        <v>73</v>
      </c>
      <c r="AU287" t="s">
        <v>107</v>
      </c>
      <c r="AV287" t="s">
        <v>1962</v>
      </c>
    </row>
    <row r="288" spans="1:48" hidden="1" x14ac:dyDescent="0.3">
      <c r="A288" t="s">
        <v>1963</v>
      </c>
      <c r="B288" t="s">
        <v>1964</v>
      </c>
      <c r="C288" s="1" t="str">
        <f t="shared" si="40"/>
        <v>21:0973</v>
      </c>
      <c r="D288" s="1" t="str">
        <f>HYPERLINK("https://geochem.nrcan.gc.ca/cdogs/content/svy/svy_e.htm", "")</f>
        <v/>
      </c>
      <c r="G288" s="1" t="str">
        <f>HYPERLINK("https://geochem.nrcan.gc.ca/cdogs/content/cr_/cr_00160_e.htm", "160")</f>
        <v>160</v>
      </c>
      <c r="J288" t="s">
        <v>230</v>
      </c>
      <c r="K288" t="s">
        <v>231</v>
      </c>
      <c r="L288">
        <v>15</v>
      </c>
      <c r="M288" t="s">
        <v>232</v>
      </c>
      <c r="N288">
        <v>287</v>
      </c>
      <c r="O288" t="s">
        <v>168</v>
      </c>
      <c r="P288" t="s">
        <v>54</v>
      </c>
      <c r="Q288" t="s">
        <v>234</v>
      </c>
      <c r="R288" t="s">
        <v>125</v>
      </c>
      <c r="S288" t="s">
        <v>57</v>
      </c>
      <c r="T288" t="s">
        <v>380</v>
      </c>
      <c r="U288" t="s">
        <v>138</v>
      </c>
      <c r="V288" t="s">
        <v>617</v>
      </c>
      <c r="W288" t="s">
        <v>63</v>
      </c>
      <c r="X288" t="s">
        <v>74</v>
      </c>
      <c r="Y288" t="s">
        <v>346</v>
      </c>
      <c r="Z288" t="s">
        <v>117</v>
      </c>
      <c r="AA288" t="s">
        <v>64</v>
      </c>
      <c r="AB288" t="s">
        <v>264</v>
      </c>
      <c r="AC288" t="s">
        <v>70</v>
      </c>
      <c r="AD288" t="s">
        <v>67</v>
      </c>
      <c r="AE288" t="s">
        <v>302</v>
      </c>
      <c r="AF288" t="s">
        <v>281</v>
      </c>
      <c r="AG288" t="s">
        <v>326</v>
      </c>
      <c r="AH288" t="s">
        <v>74</v>
      </c>
      <c r="AI288" t="s">
        <v>92</v>
      </c>
      <c r="AJ288" t="s">
        <v>138</v>
      </c>
      <c r="AK288" t="s">
        <v>73</v>
      </c>
      <c r="AL288" t="s">
        <v>206</v>
      </c>
      <c r="AM288" t="s">
        <v>75</v>
      </c>
      <c r="AN288" t="s">
        <v>76</v>
      </c>
      <c r="AO288" t="s">
        <v>168</v>
      </c>
      <c r="AP288" t="s">
        <v>1434</v>
      </c>
      <c r="AQ288" t="s">
        <v>363</v>
      </c>
      <c r="AR288" t="s">
        <v>67</v>
      </c>
      <c r="AS288" t="s">
        <v>54</v>
      </c>
      <c r="AT288" t="s">
        <v>73</v>
      </c>
      <c r="AU288" t="s">
        <v>643</v>
      </c>
      <c r="AV288" t="s">
        <v>1965</v>
      </c>
    </row>
    <row r="289" spans="1:48" hidden="1" x14ac:dyDescent="0.3">
      <c r="A289" t="s">
        <v>1966</v>
      </c>
      <c r="B289" t="s">
        <v>1967</v>
      </c>
      <c r="C289" s="1" t="str">
        <f t="shared" si="40"/>
        <v>21:0973</v>
      </c>
      <c r="D289" s="1" t="str">
        <f t="shared" ref="D289:D304" si="47">HYPERLINK("https://geochem.nrcan.gc.ca/cdogs/content/svy/svy210113_e.htm", "21:0113")</f>
        <v>21:0113</v>
      </c>
      <c r="E289" t="s">
        <v>1934</v>
      </c>
      <c r="F289" t="s">
        <v>1968</v>
      </c>
      <c r="H289">
        <v>63.300259500000003</v>
      </c>
      <c r="I289">
        <v>-94.101433999999998</v>
      </c>
      <c r="J289" s="1" t="str">
        <f t="shared" ref="J289:J304" si="48">HYPERLINK("https://geochem.nrcan.gc.ca/cdogs/content/kwd/kwd020027_e.htm", "NGR lake sediment grab sample")</f>
        <v>NGR lake sediment grab sample</v>
      </c>
      <c r="K289" s="1" t="str">
        <f t="shared" ref="K289:K304" si="49">HYPERLINK("https://geochem.nrcan.gc.ca/cdogs/content/kwd/kwd080006_e.htm", "&lt;177 micron (NGR)")</f>
        <v>&lt;177 micron (NGR)</v>
      </c>
      <c r="L289">
        <v>15</v>
      </c>
      <c r="M289" t="s">
        <v>1969</v>
      </c>
      <c r="N289">
        <v>288</v>
      </c>
      <c r="O289" t="s">
        <v>87</v>
      </c>
      <c r="P289" t="s">
        <v>54</v>
      </c>
      <c r="Q289" t="s">
        <v>410</v>
      </c>
      <c r="R289" t="s">
        <v>478</v>
      </c>
      <c r="S289" t="s">
        <v>57</v>
      </c>
      <c r="T289" t="s">
        <v>175</v>
      </c>
      <c r="U289" t="s">
        <v>168</v>
      </c>
      <c r="V289" t="s">
        <v>615</v>
      </c>
      <c r="W289" t="s">
        <v>62</v>
      </c>
      <c r="X289" t="s">
        <v>74</v>
      </c>
      <c r="Y289" t="s">
        <v>137</v>
      </c>
      <c r="Z289" t="s">
        <v>138</v>
      </c>
      <c r="AA289" t="s">
        <v>64</v>
      </c>
      <c r="AB289" t="s">
        <v>264</v>
      </c>
      <c r="AC289" t="s">
        <v>66</v>
      </c>
      <c r="AD289" t="s">
        <v>170</v>
      </c>
      <c r="AE289" t="s">
        <v>421</v>
      </c>
      <c r="AF289" t="s">
        <v>121</v>
      </c>
      <c r="AG289" t="s">
        <v>304</v>
      </c>
      <c r="AH289" t="s">
        <v>70</v>
      </c>
      <c r="AI289" t="s">
        <v>114</v>
      </c>
      <c r="AJ289" t="s">
        <v>254</v>
      </c>
      <c r="AK289" t="s">
        <v>73</v>
      </c>
      <c r="AL289" t="s">
        <v>74</v>
      </c>
      <c r="AM289" t="s">
        <v>103</v>
      </c>
      <c r="AN289" t="s">
        <v>76</v>
      </c>
      <c r="AO289" t="s">
        <v>203</v>
      </c>
      <c r="AP289" t="s">
        <v>253</v>
      </c>
      <c r="AQ289" t="s">
        <v>170</v>
      </c>
      <c r="AR289" t="s">
        <v>74</v>
      </c>
      <c r="AS289" t="s">
        <v>54</v>
      </c>
      <c r="AT289" t="s">
        <v>73</v>
      </c>
      <c r="AU289" t="s">
        <v>107</v>
      </c>
      <c r="AV289" t="s">
        <v>1970</v>
      </c>
    </row>
    <row r="290" spans="1:48" hidden="1" x14ac:dyDescent="0.3">
      <c r="A290" t="s">
        <v>1971</v>
      </c>
      <c r="B290" t="s">
        <v>1972</v>
      </c>
      <c r="C290" s="1" t="str">
        <f t="shared" si="40"/>
        <v>21:0973</v>
      </c>
      <c r="D290" s="1" t="str">
        <f t="shared" si="47"/>
        <v>21:0113</v>
      </c>
      <c r="E290" t="s">
        <v>1973</v>
      </c>
      <c r="F290" t="s">
        <v>1974</v>
      </c>
      <c r="H290">
        <v>63.301435099999999</v>
      </c>
      <c r="I290">
        <v>-94.159196399999999</v>
      </c>
      <c r="J290" s="1" t="str">
        <f t="shared" si="48"/>
        <v>NGR lake sediment grab sample</v>
      </c>
      <c r="K290" s="1" t="str">
        <f t="shared" si="49"/>
        <v>&lt;177 micron (NGR)</v>
      </c>
      <c r="L290">
        <v>15</v>
      </c>
      <c r="M290" t="s">
        <v>200</v>
      </c>
      <c r="N290">
        <v>289</v>
      </c>
      <c r="O290" t="s">
        <v>211</v>
      </c>
      <c r="P290" t="s">
        <v>54</v>
      </c>
      <c r="Q290" t="s">
        <v>777</v>
      </c>
      <c r="R290" t="s">
        <v>134</v>
      </c>
      <c r="S290" t="s">
        <v>57</v>
      </c>
      <c r="T290" t="s">
        <v>615</v>
      </c>
      <c r="U290" t="s">
        <v>117</v>
      </c>
      <c r="V290" t="s">
        <v>251</v>
      </c>
      <c r="W290" t="s">
        <v>238</v>
      </c>
      <c r="X290" t="s">
        <v>74</v>
      </c>
      <c r="Y290" t="s">
        <v>448</v>
      </c>
      <c r="Z290" t="s">
        <v>96</v>
      </c>
      <c r="AA290" t="s">
        <v>64</v>
      </c>
      <c r="AB290" t="s">
        <v>616</v>
      </c>
      <c r="AC290" t="s">
        <v>66</v>
      </c>
      <c r="AD290" t="s">
        <v>170</v>
      </c>
      <c r="AE290" t="s">
        <v>238</v>
      </c>
      <c r="AF290" t="s">
        <v>104</v>
      </c>
      <c r="AG290" t="s">
        <v>153</v>
      </c>
      <c r="AH290" t="s">
        <v>173</v>
      </c>
      <c r="AI290" t="s">
        <v>388</v>
      </c>
      <c r="AJ290" t="s">
        <v>118</v>
      </c>
      <c r="AK290" t="s">
        <v>73</v>
      </c>
      <c r="AL290" t="s">
        <v>103</v>
      </c>
      <c r="AM290" t="s">
        <v>103</v>
      </c>
      <c r="AN290" t="s">
        <v>76</v>
      </c>
      <c r="AO290" t="s">
        <v>514</v>
      </c>
      <c r="AP290" t="s">
        <v>656</v>
      </c>
      <c r="AQ290" t="s">
        <v>439</v>
      </c>
      <c r="AR290" t="s">
        <v>67</v>
      </c>
      <c r="AS290" t="s">
        <v>54</v>
      </c>
      <c r="AT290" t="s">
        <v>73</v>
      </c>
      <c r="AU290" t="s">
        <v>107</v>
      </c>
      <c r="AV290" t="s">
        <v>1975</v>
      </c>
    </row>
    <row r="291" spans="1:48" hidden="1" x14ac:dyDescent="0.3">
      <c r="A291" t="s">
        <v>1976</v>
      </c>
      <c r="B291" t="s">
        <v>1977</v>
      </c>
      <c r="C291" s="1" t="str">
        <f t="shared" si="40"/>
        <v>21:0973</v>
      </c>
      <c r="D291" s="1" t="str">
        <f t="shared" si="47"/>
        <v>21:0113</v>
      </c>
      <c r="E291" t="s">
        <v>1978</v>
      </c>
      <c r="F291" t="s">
        <v>1979</v>
      </c>
      <c r="H291">
        <v>63.3077167</v>
      </c>
      <c r="I291">
        <v>-94.2528018</v>
      </c>
      <c r="J291" s="1" t="str">
        <f t="shared" si="48"/>
        <v>NGR lake sediment grab sample</v>
      </c>
      <c r="K291" s="1" t="str">
        <f t="shared" si="49"/>
        <v>&lt;177 micron (NGR)</v>
      </c>
      <c r="L291">
        <v>15</v>
      </c>
      <c r="M291" t="s">
        <v>217</v>
      </c>
      <c r="N291">
        <v>290</v>
      </c>
      <c r="O291" t="s">
        <v>363</v>
      </c>
      <c r="P291" t="s">
        <v>54</v>
      </c>
      <c r="Q291" t="s">
        <v>1158</v>
      </c>
      <c r="R291" t="s">
        <v>141</v>
      </c>
      <c r="S291" t="s">
        <v>57</v>
      </c>
      <c r="T291" t="s">
        <v>152</v>
      </c>
      <c r="U291" t="s">
        <v>168</v>
      </c>
      <c r="V291" t="s">
        <v>139</v>
      </c>
      <c r="W291" t="s">
        <v>421</v>
      </c>
      <c r="X291" t="s">
        <v>74</v>
      </c>
      <c r="Y291" t="s">
        <v>348</v>
      </c>
      <c r="Z291" t="s">
        <v>170</v>
      </c>
      <c r="AA291" t="s">
        <v>64</v>
      </c>
      <c r="AB291" t="s">
        <v>725</v>
      </c>
      <c r="AC291" t="s">
        <v>66</v>
      </c>
      <c r="AD291" t="s">
        <v>67</v>
      </c>
      <c r="AE291" t="s">
        <v>174</v>
      </c>
      <c r="AF291" t="s">
        <v>317</v>
      </c>
      <c r="AG291" t="s">
        <v>190</v>
      </c>
      <c r="AH291" t="s">
        <v>173</v>
      </c>
      <c r="AI291" t="s">
        <v>138</v>
      </c>
      <c r="AJ291" t="s">
        <v>56</v>
      </c>
      <c r="AK291" t="s">
        <v>73</v>
      </c>
      <c r="AL291" t="s">
        <v>103</v>
      </c>
      <c r="AM291" t="s">
        <v>103</v>
      </c>
      <c r="AN291" t="s">
        <v>76</v>
      </c>
      <c r="AO291" t="s">
        <v>203</v>
      </c>
      <c r="AP291" t="s">
        <v>1980</v>
      </c>
      <c r="AQ291" t="s">
        <v>201</v>
      </c>
      <c r="AR291" t="s">
        <v>67</v>
      </c>
      <c r="AS291" t="s">
        <v>54</v>
      </c>
      <c r="AT291" t="s">
        <v>152</v>
      </c>
      <c r="AU291" t="s">
        <v>107</v>
      </c>
      <c r="AV291" t="s">
        <v>1981</v>
      </c>
    </row>
    <row r="292" spans="1:48" hidden="1" x14ac:dyDescent="0.3">
      <c r="A292" t="s">
        <v>1982</v>
      </c>
      <c r="B292" t="s">
        <v>1983</v>
      </c>
      <c r="C292" s="1" t="str">
        <f t="shared" si="40"/>
        <v>21:0973</v>
      </c>
      <c r="D292" s="1" t="str">
        <f t="shared" si="47"/>
        <v>21:0113</v>
      </c>
      <c r="E292" t="s">
        <v>1984</v>
      </c>
      <c r="F292" t="s">
        <v>1985</v>
      </c>
      <c r="H292">
        <v>63.296541900000001</v>
      </c>
      <c r="I292">
        <v>-94.3300555</v>
      </c>
      <c r="J292" s="1" t="str">
        <f t="shared" si="48"/>
        <v>NGR lake sediment grab sample</v>
      </c>
      <c r="K292" s="1" t="str">
        <f t="shared" si="49"/>
        <v>&lt;177 micron (NGR)</v>
      </c>
      <c r="L292">
        <v>15</v>
      </c>
      <c r="M292" t="s">
        <v>246</v>
      </c>
      <c r="N292">
        <v>291</v>
      </c>
      <c r="O292" t="s">
        <v>205</v>
      </c>
      <c r="P292" t="s">
        <v>54</v>
      </c>
      <c r="Q292" t="s">
        <v>521</v>
      </c>
      <c r="R292" t="s">
        <v>134</v>
      </c>
      <c r="S292" t="s">
        <v>57</v>
      </c>
      <c r="T292" t="s">
        <v>248</v>
      </c>
      <c r="U292" t="s">
        <v>203</v>
      </c>
      <c r="V292" t="s">
        <v>725</v>
      </c>
      <c r="W292" t="s">
        <v>355</v>
      </c>
      <c r="X292" t="s">
        <v>62</v>
      </c>
      <c r="Y292" t="s">
        <v>95</v>
      </c>
      <c r="Z292" t="s">
        <v>96</v>
      </c>
      <c r="AA292" t="s">
        <v>64</v>
      </c>
      <c r="AB292" t="s">
        <v>604</v>
      </c>
      <c r="AC292" t="s">
        <v>66</v>
      </c>
      <c r="AD292" t="s">
        <v>67</v>
      </c>
      <c r="AE292" t="s">
        <v>526</v>
      </c>
      <c r="AF292" t="s">
        <v>69</v>
      </c>
      <c r="AG292" t="s">
        <v>725</v>
      </c>
      <c r="AH292" t="s">
        <v>173</v>
      </c>
      <c r="AI292" t="s">
        <v>413</v>
      </c>
      <c r="AJ292" t="s">
        <v>88</v>
      </c>
      <c r="AK292" t="s">
        <v>73</v>
      </c>
      <c r="AL292" t="s">
        <v>177</v>
      </c>
      <c r="AM292" t="s">
        <v>75</v>
      </c>
      <c r="AN292" t="s">
        <v>76</v>
      </c>
      <c r="AO292" t="s">
        <v>77</v>
      </c>
      <c r="AP292" t="s">
        <v>596</v>
      </c>
      <c r="AQ292" t="s">
        <v>203</v>
      </c>
      <c r="AR292" t="s">
        <v>67</v>
      </c>
      <c r="AS292" t="s">
        <v>54</v>
      </c>
      <c r="AT292" t="s">
        <v>73</v>
      </c>
      <c r="AU292" t="s">
        <v>107</v>
      </c>
      <c r="AV292" t="s">
        <v>1986</v>
      </c>
    </row>
    <row r="293" spans="1:48" hidden="1" x14ac:dyDescent="0.3">
      <c r="A293" t="s">
        <v>1987</v>
      </c>
      <c r="B293" t="s">
        <v>1988</v>
      </c>
      <c r="C293" s="1" t="str">
        <f t="shared" si="40"/>
        <v>21:0973</v>
      </c>
      <c r="D293" s="1" t="str">
        <f t="shared" si="47"/>
        <v>21:0113</v>
      </c>
      <c r="E293" t="s">
        <v>1989</v>
      </c>
      <c r="F293" t="s">
        <v>1990</v>
      </c>
      <c r="H293">
        <v>63.293756799999997</v>
      </c>
      <c r="I293">
        <v>-94.371974600000001</v>
      </c>
      <c r="J293" s="1" t="str">
        <f t="shared" si="48"/>
        <v>NGR lake sediment grab sample</v>
      </c>
      <c r="K293" s="1" t="str">
        <f t="shared" si="49"/>
        <v>&lt;177 micron (NGR)</v>
      </c>
      <c r="L293">
        <v>15</v>
      </c>
      <c r="M293" t="s">
        <v>260</v>
      </c>
      <c r="N293">
        <v>292</v>
      </c>
      <c r="O293" t="s">
        <v>327</v>
      </c>
      <c r="P293" t="s">
        <v>54</v>
      </c>
      <c r="Q293" t="s">
        <v>446</v>
      </c>
      <c r="R293" t="s">
        <v>178</v>
      </c>
      <c r="S293" t="s">
        <v>57</v>
      </c>
      <c r="T293" t="s">
        <v>454</v>
      </c>
      <c r="U293" t="s">
        <v>88</v>
      </c>
      <c r="V293" t="s">
        <v>411</v>
      </c>
      <c r="W293" t="s">
        <v>355</v>
      </c>
      <c r="X293" t="s">
        <v>74</v>
      </c>
      <c r="Y293" t="s">
        <v>448</v>
      </c>
      <c r="Z293" t="s">
        <v>96</v>
      </c>
      <c r="AA293" t="s">
        <v>64</v>
      </c>
      <c r="AB293" t="s">
        <v>615</v>
      </c>
      <c r="AC293" t="s">
        <v>66</v>
      </c>
      <c r="AD293" t="s">
        <v>67</v>
      </c>
      <c r="AE293" t="s">
        <v>526</v>
      </c>
      <c r="AF293" t="s">
        <v>282</v>
      </c>
      <c r="AG293" t="s">
        <v>291</v>
      </c>
      <c r="AH293" t="s">
        <v>173</v>
      </c>
      <c r="AI293" t="s">
        <v>318</v>
      </c>
      <c r="AJ293" t="s">
        <v>159</v>
      </c>
      <c r="AK293" t="s">
        <v>73</v>
      </c>
      <c r="AL293" t="s">
        <v>157</v>
      </c>
      <c r="AM293" t="s">
        <v>103</v>
      </c>
      <c r="AN293" t="s">
        <v>76</v>
      </c>
      <c r="AO293" t="s">
        <v>281</v>
      </c>
      <c r="AP293" t="s">
        <v>596</v>
      </c>
      <c r="AQ293" t="s">
        <v>292</v>
      </c>
      <c r="AR293" t="s">
        <v>74</v>
      </c>
      <c r="AS293" t="s">
        <v>54</v>
      </c>
      <c r="AT293" t="s">
        <v>73</v>
      </c>
      <c r="AU293" t="s">
        <v>107</v>
      </c>
      <c r="AV293" t="s">
        <v>1991</v>
      </c>
    </row>
    <row r="294" spans="1:48" hidden="1" x14ac:dyDescent="0.3">
      <c r="A294" t="s">
        <v>1992</v>
      </c>
      <c r="B294" t="s">
        <v>1993</v>
      </c>
      <c r="C294" s="1" t="str">
        <f t="shared" si="40"/>
        <v>21:0973</v>
      </c>
      <c r="D294" s="1" t="str">
        <f t="shared" si="47"/>
        <v>21:0113</v>
      </c>
      <c r="E294" t="s">
        <v>1994</v>
      </c>
      <c r="F294" t="s">
        <v>1995</v>
      </c>
      <c r="H294">
        <v>63.295720600000003</v>
      </c>
      <c r="I294">
        <v>-94.454554099999996</v>
      </c>
      <c r="J294" s="1" t="str">
        <f t="shared" si="48"/>
        <v>NGR lake sediment grab sample</v>
      </c>
      <c r="K294" s="1" t="str">
        <f t="shared" si="49"/>
        <v>&lt;177 micron (NGR)</v>
      </c>
      <c r="L294">
        <v>15</v>
      </c>
      <c r="M294" t="s">
        <v>273</v>
      </c>
      <c r="N294">
        <v>293</v>
      </c>
      <c r="O294" t="s">
        <v>240</v>
      </c>
      <c r="P294" t="s">
        <v>54</v>
      </c>
      <c r="Q294" t="s">
        <v>997</v>
      </c>
      <c r="R294" t="s">
        <v>282</v>
      </c>
      <c r="S294" t="s">
        <v>57</v>
      </c>
      <c r="T294" t="s">
        <v>248</v>
      </c>
      <c r="U294" t="s">
        <v>168</v>
      </c>
      <c r="V294" t="s">
        <v>428</v>
      </c>
      <c r="W294" t="s">
        <v>205</v>
      </c>
      <c r="X294" t="s">
        <v>62</v>
      </c>
      <c r="Y294" t="s">
        <v>95</v>
      </c>
      <c r="Z294" t="s">
        <v>127</v>
      </c>
      <c r="AA294" t="s">
        <v>64</v>
      </c>
      <c r="AB294" t="s">
        <v>235</v>
      </c>
      <c r="AC294" t="s">
        <v>66</v>
      </c>
      <c r="AD294" t="s">
        <v>67</v>
      </c>
      <c r="AE294" t="s">
        <v>1056</v>
      </c>
      <c r="AF294" t="s">
        <v>357</v>
      </c>
      <c r="AG294" t="s">
        <v>698</v>
      </c>
      <c r="AH294" t="s">
        <v>70</v>
      </c>
      <c r="AI294" t="s">
        <v>71</v>
      </c>
      <c r="AJ294" t="s">
        <v>514</v>
      </c>
      <c r="AK294" t="s">
        <v>73</v>
      </c>
      <c r="AL294" t="s">
        <v>177</v>
      </c>
      <c r="AM294" t="s">
        <v>75</v>
      </c>
      <c r="AN294" t="s">
        <v>76</v>
      </c>
      <c r="AO294" t="s">
        <v>1402</v>
      </c>
      <c r="AP294" t="s">
        <v>414</v>
      </c>
      <c r="AQ294" t="s">
        <v>203</v>
      </c>
      <c r="AR294" t="s">
        <v>67</v>
      </c>
      <c r="AS294" t="s">
        <v>54</v>
      </c>
      <c r="AT294" t="s">
        <v>58</v>
      </c>
      <c r="AU294" t="s">
        <v>107</v>
      </c>
      <c r="AV294" t="s">
        <v>465</v>
      </c>
    </row>
    <row r="295" spans="1:48" hidden="1" x14ac:dyDescent="0.3">
      <c r="A295" t="s">
        <v>1996</v>
      </c>
      <c r="B295" t="s">
        <v>1997</v>
      </c>
      <c r="C295" s="1" t="str">
        <f t="shared" si="40"/>
        <v>21:0973</v>
      </c>
      <c r="D295" s="1" t="str">
        <f t="shared" si="47"/>
        <v>21:0113</v>
      </c>
      <c r="E295" t="s">
        <v>1998</v>
      </c>
      <c r="F295" t="s">
        <v>1999</v>
      </c>
      <c r="H295">
        <v>63.294254700000003</v>
      </c>
      <c r="I295">
        <v>-94.513425299999994</v>
      </c>
      <c r="J295" s="1" t="str">
        <f t="shared" si="48"/>
        <v>NGR lake sediment grab sample</v>
      </c>
      <c r="K295" s="1" t="str">
        <f t="shared" si="49"/>
        <v>&lt;177 micron (NGR)</v>
      </c>
      <c r="L295">
        <v>15</v>
      </c>
      <c r="M295" t="s">
        <v>289</v>
      </c>
      <c r="N295">
        <v>294</v>
      </c>
      <c r="O295" t="s">
        <v>240</v>
      </c>
      <c r="P295" t="s">
        <v>54</v>
      </c>
      <c r="Q295" t="s">
        <v>642</v>
      </c>
      <c r="R295" t="s">
        <v>290</v>
      </c>
      <c r="S295" t="s">
        <v>57</v>
      </c>
      <c r="T295" t="s">
        <v>449</v>
      </c>
      <c r="U295" t="s">
        <v>117</v>
      </c>
      <c r="V295" t="s">
        <v>190</v>
      </c>
      <c r="W295" t="s">
        <v>95</v>
      </c>
      <c r="X295" t="s">
        <v>67</v>
      </c>
      <c r="Y295" t="s">
        <v>448</v>
      </c>
      <c r="Z295" t="s">
        <v>138</v>
      </c>
      <c r="AA295" t="s">
        <v>64</v>
      </c>
      <c r="AB295" t="s">
        <v>93</v>
      </c>
      <c r="AC295" t="s">
        <v>66</v>
      </c>
      <c r="AD295" t="s">
        <v>88</v>
      </c>
      <c r="AE295" t="s">
        <v>526</v>
      </c>
      <c r="AF295" t="s">
        <v>290</v>
      </c>
      <c r="AG295" t="s">
        <v>449</v>
      </c>
      <c r="AH295" t="s">
        <v>155</v>
      </c>
      <c r="AI295" t="s">
        <v>159</v>
      </c>
      <c r="AJ295" t="s">
        <v>87</v>
      </c>
      <c r="AK295" t="s">
        <v>73</v>
      </c>
      <c r="AL295" t="s">
        <v>157</v>
      </c>
      <c r="AM295" t="s">
        <v>103</v>
      </c>
      <c r="AN295" t="s">
        <v>76</v>
      </c>
      <c r="AO295" t="s">
        <v>281</v>
      </c>
      <c r="AP295" t="s">
        <v>126</v>
      </c>
      <c r="AQ295" t="s">
        <v>1784</v>
      </c>
      <c r="AR295" t="s">
        <v>67</v>
      </c>
      <c r="AS295" t="s">
        <v>54</v>
      </c>
      <c r="AT295" t="s">
        <v>73</v>
      </c>
      <c r="AU295" t="s">
        <v>107</v>
      </c>
      <c r="AV295" t="s">
        <v>2000</v>
      </c>
    </row>
    <row r="296" spans="1:48" hidden="1" x14ac:dyDescent="0.3">
      <c r="A296" t="s">
        <v>2001</v>
      </c>
      <c r="B296" t="s">
        <v>2002</v>
      </c>
      <c r="C296" s="1" t="str">
        <f t="shared" si="40"/>
        <v>21:0973</v>
      </c>
      <c r="D296" s="1" t="str">
        <f t="shared" si="47"/>
        <v>21:0113</v>
      </c>
      <c r="E296" t="s">
        <v>2003</v>
      </c>
      <c r="F296" t="s">
        <v>2004</v>
      </c>
      <c r="H296">
        <v>63.292864299999998</v>
      </c>
      <c r="I296">
        <v>-94.590786199999997</v>
      </c>
      <c r="J296" s="1" t="str">
        <f t="shared" si="48"/>
        <v>NGR lake sediment grab sample</v>
      </c>
      <c r="K296" s="1" t="str">
        <f t="shared" si="49"/>
        <v>&lt;177 micron (NGR)</v>
      </c>
      <c r="L296">
        <v>15</v>
      </c>
      <c r="M296" t="s">
        <v>301</v>
      </c>
      <c r="N296">
        <v>295</v>
      </c>
      <c r="O296" t="s">
        <v>201</v>
      </c>
      <c r="P296" t="s">
        <v>54</v>
      </c>
      <c r="Q296" t="s">
        <v>435</v>
      </c>
      <c r="R296" t="s">
        <v>69</v>
      </c>
      <c r="S296" t="s">
        <v>57</v>
      </c>
      <c r="T296" t="s">
        <v>58</v>
      </c>
      <c r="U296" t="s">
        <v>168</v>
      </c>
      <c r="V296" t="s">
        <v>139</v>
      </c>
      <c r="W296" t="s">
        <v>276</v>
      </c>
      <c r="X296" t="s">
        <v>74</v>
      </c>
      <c r="Y296" t="s">
        <v>95</v>
      </c>
      <c r="Z296" t="s">
        <v>138</v>
      </c>
      <c r="AA296" t="s">
        <v>64</v>
      </c>
      <c r="AB296" t="s">
        <v>411</v>
      </c>
      <c r="AC296" t="s">
        <v>66</v>
      </c>
      <c r="AD296" t="s">
        <v>117</v>
      </c>
      <c r="AE296" t="s">
        <v>206</v>
      </c>
      <c r="AF296" t="s">
        <v>357</v>
      </c>
      <c r="AG296" t="s">
        <v>380</v>
      </c>
      <c r="AH296" t="s">
        <v>70</v>
      </c>
      <c r="AI296" t="s">
        <v>53</v>
      </c>
      <c r="AJ296" t="s">
        <v>96</v>
      </c>
      <c r="AK296" t="s">
        <v>73</v>
      </c>
      <c r="AL296" t="s">
        <v>125</v>
      </c>
      <c r="AM296" t="s">
        <v>103</v>
      </c>
      <c r="AN296" t="s">
        <v>76</v>
      </c>
      <c r="AO296" t="s">
        <v>281</v>
      </c>
      <c r="AP296" t="s">
        <v>179</v>
      </c>
      <c r="AQ296" t="s">
        <v>2005</v>
      </c>
      <c r="AR296" t="s">
        <v>74</v>
      </c>
      <c r="AS296" t="s">
        <v>54</v>
      </c>
      <c r="AT296" t="s">
        <v>73</v>
      </c>
      <c r="AU296" t="s">
        <v>107</v>
      </c>
      <c r="AV296" t="s">
        <v>2006</v>
      </c>
    </row>
    <row r="297" spans="1:48" hidden="1" x14ac:dyDescent="0.3">
      <c r="A297" t="s">
        <v>2007</v>
      </c>
      <c r="B297" t="s">
        <v>2008</v>
      </c>
      <c r="C297" s="1" t="str">
        <f t="shared" si="40"/>
        <v>21:0973</v>
      </c>
      <c r="D297" s="1" t="str">
        <f t="shared" si="47"/>
        <v>21:0113</v>
      </c>
      <c r="E297" t="s">
        <v>2009</v>
      </c>
      <c r="F297" t="s">
        <v>2010</v>
      </c>
      <c r="H297">
        <v>63.298345099999999</v>
      </c>
      <c r="I297">
        <v>-94.658842300000003</v>
      </c>
      <c r="J297" s="1" t="str">
        <f t="shared" si="48"/>
        <v>NGR lake sediment grab sample</v>
      </c>
      <c r="K297" s="1" t="str">
        <f t="shared" si="49"/>
        <v>&lt;177 micron (NGR)</v>
      </c>
      <c r="L297">
        <v>15</v>
      </c>
      <c r="M297" t="s">
        <v>314</v>
      </c>
      <c r="N297">
        <v>296</v>
      </c>
      <c r="O297" t="s">
        <v>193</v>
      </c>
      <c r="P297" t="s">
        <v>54</v>
      </c>
      <c r="Q297" t="s">
        <v>115</v>
      </c>
      <c r="R297" t="s">
        <v>121</v>
      </c>
      <c r="S297" t="s">
        <v>57</v>
      </c>
      <c r="T297" t="s">
        <v>437</v>
      </c>
      <c r="U297" t="s">
        <v>88</v>
      </c>
      <c r="V297" t="s">
        <v>380</v>
      </c>
      <c r="W297" t="s">
        <v>211</v>
      </c>
      <c r="X297" t="s">
        <v>62</v>
      </c>
      <c r="Y297" t="s">
        <v>62</v>
      </c>
      <c r="Z297" t="s">
        <v>59</v>
      </c>
      <c r="AA297" t="s">
        <v>64</v>
      </c>
      <c r="AB297" t="s">
        <v>91</v>
      </c>
      <c r="AC297" t="s">
        <v>66</v>
      </c>
      <c r="AD297" t="s">
        <v>62</v>
      </c>
      <c r="AE297" t="s">
        <v>206</v>
      </c>
      <c r="AF297" t="s">
        <v>347</v>
      </c>
      <c r="AG297" t="s">
        <v>169</v>
      </c>
      <c r="AH297" t="s">
        <v>70</v>
      </c>
      <c r="AI297" t="s">
        <v>413</v>
      </c>
      <c r="AJ297" t="s">
        <v>1395</v>
      </c>
      <c r="AK297" t="s">
        <v>73</v>
      </c>
      <c r="AL297" t="s">
        <v>177</v>
      </c>
      <c r="AM297" t="s">
        <v>177</v>
      </c>
      <c r="AN297" t="s">
        <v>76</v>
      </c>
      <c r="AO297" t="s">
        <v>1753</v>
      </c>
      <c r="AP297" t="s">
        <v>283</v>
      </c>
      <c r="AQ297" t="s">
        <v>92</v>
      </c>
      <c r="AR297" t="s">
        <v>74</v>
      </c>
      <c r="AS297" t="s">
        <v>54</v>
      </c>
      <c r="AT297" t="s">
        <v>73</v>
      </c>
      <c r="AU297" t="s">
        <v>107</v>
      </c>
      <c r="AV297" t="s">
        <v>2011</v>
      </c>
    </row>
    <row r="298" spans="1:48" hidden="1" x14ac:dyDescent="0.3">
      <c r="A298" t="s">
        <v>2012</v>
      </c>
      <c r="B298" t="s">
        <v>2013</v>
      </c>
      <c r="C298" s="1" t="str">
        <f t="shared" si="40"/>
        <v>21:0973</v>
      </c>
      <c r="D298" s="1" t="str">
        <f t="shared" si="47"/>
        <v>21:0113</v>
      </c>
      <c r="E298" t="s">
        <v>2014</v>
      </c>
      <c r="F298" t="s">
        <v>2015</v>
      </c>
      <c r="H298">
        <v>63.319422699999997</v>
      </c>
      <c r="I298">
        <v>-94.878809099999998</v>
      </c>
      <c r="J298" s="1" t="str">
        <f t="shared" si="48"/>
        <v>NGR lake sediment grab sample</v>
      </c>
      <c r="K298" s="1" t="str">
        <f t="shared" si="49"/>
        <v>&lt;177 micron (NGR)</v>
      </c>
      <c r="L298">
        <v>15</v>
      </c>
      <c r="M298" t="s">
        <v>324</v>
      </c>
      <c r="N298">
        <v>297</v>
      </c>
      <c r="O298" t="s">
        <v>201</v>
      </c>
      <c r="P298" t="s">
        <v>54</v>
      </c>
      <c r="Q298" t="s">
        <v>186</v>
      </c>
      <c r="R298" t="s">
        <v>436</v>
      </c>
      <c r="S298" t="s">
        <v>57</v>
      </c>
      <c r="T298" t="s">
        <v>277</v>
      </c>
      <c r="U298" t="s">
        <v>59</v>
      </c>
      <c r="V298" t="s">
        <v>326</v>
      </c>
      <c r="W298" t="s">
        <v>276</v>
      </c>
      <c r="X298" t="s">
        <v>74</v>
      </c>
      <c r="Y298" t="s">
        <v>62</v>
      </c>
      <c r="Z298" t="s">
        <v>138</v>
      </c>
      <c r="AA298" t="s">
        <v>64</v>
      </c>
      <c r="AB298" t="s">
        <v>169</v>
      </c>
      <c r="AC298" t="s">
        <v>66</v>
      </c>
      <c r="AD298" t="s">
        <v>67</v>
      </c>
      <c r="AE298" t="s">
        <v>68</v>
      </c>
      <c r="AF298" t="s">
        <v>151</v>
      </c>
      <c r="AG298" t="s">
        <v>304</v>
      </c>
      <c r="AH298" t="s">
        <v>70</v>
      </c>
      <c r="AI298" t="s">
        <v>429</v>
      </c>
      <c r="AJ298" t="s">
        <v>101</v>
      </c>
      <c r="AK298" t="s">
        <v>73</v>
      </c>
      <c r="AL298" t="s">
        <v>74</v>
      </c>
      <c r="AM298" t="s">
        <v>103</v>
      </c>
      <c r="AN298" t="s">
        <v>76</v>
      </c>
      <c r="AO298" t="s">
        <v>116</v>
      </c>
      <c r="AP298" t="s">
        <v>596</v>
      </c>
      <c r="AQ298" t="s">
        <v>159</v>
      </c>
      <c r="AR298" t="s">
        <v>62</v>
      </c>
      <c r="AS298" t="s">
        <v>54</v>
      </c>
      <c r="AT298" t="s">
        <v>73</v>
      </c>
      <c r="AU298" t="s">
        <v>107</v>
      </c>
      <c r="AV298" t="s">
        <v>2016</v>
      </c>
    </row>
    <row r="299" spans="1:48" hidden="1" x14ac:dyDescent="0.3">
      <c r="A299" t="s">
        <v>2017</v>
      </c>
      <c r="B299" t="s">
        <v>2018</v>
      </c>
      <c r="C299" s="1" t="str">
        <f t="shared" si="40"/>
        <v>21:0973</v>
      </c>
      <c r="D299" s="1" t="str">
        <f t="shared" si="47"/>
        <v>21:0113</v>
      </c>
      <c r="E299" t="s">
        <v>2019</v>
      </c>
      <c r="F299" t="s">
        <v>2020</v>
      </c>
      <c r="H299">
        <v>63.371896999999997</v>
      </c>
      <c r="I299">
        <v>-94.958291200000005</v>
      </c>
      <c r="J299" s="1" t="str">
        <f t="shared" si="48"/>
        <v>NGR lake sediment grab sample</v>
      </c>
      <c r="K299" s="1" t="str">
        <f t="shared" si="49"/>
        <v>&lt;177 micron (NGR)</v>
      </c>
      <c r="L299">
        <v>15</v>
      </c>
      <c r="M299" t="s">
        <v>335</v>
      </c>
      <c r="N299">
        <v>298</v>
      </c>
      <c r="O299" t="s">
        <v>328</v>
      </c>
      <c r="P299" t="s">
        <v>54</v>
      </c>
      <c r="Q299" t="s">
        <v>558</v>
      </c>
      <c r="R299" t="s">
        <v>264</v>
      </c>
      <c r="S299" t="s">
        <v>57</v>
      </c>
      <c r="T299" t="s">
        <v>593</v>
      </c>
      <c r="U299" t="s">
        <v>168</v>
      </c>
      <c r="V299" t="s">
        <v>316</v>
      </c>
      <c r="W299" t="s">
        <v>137</v>
      </c>
      <c r="X299" t="s">
        <v>170</v>
      </c>
      <c r="Y299" t="s">
        <v>123</v>
      </c>
      <c r="Z299" t="s">
        <v>127</v>
      </c>
      <c r="AA299" t="s">
        <v>64</v>
      </c>
      <c r="AB299" t="s">
        <v>91</v>
      </c>
      <c r="AC299" t="s">
        <v>155</v>
      </c>
      <c r="AD299" t="s">
        <v>67</v>
      </c>
      <c r="AE299" t="s">
        <v>1547</v>
      </c>
      <c r="AF299" t="s">
        <v>282</v>
      </c>
      <c r="AG299" t="s">
        <v>615</v>
      </c>
      <c r="AH299" t="s">
        <v>70</v>
      </c>
      <c r="AI299" t="s">
        <v>168</v>
      </c>
      <c r="AJ299" t="s">
        <v>636</v>
      </c>
      <c r="AK299" t="s">
        <v>73</v>
      </c>
      <c r="AL299" t="s">
        <v>103</v>
      </c>
      <c r="AM299" t="s">
        <v>74</v>
      </c>
      <c r="AN299" t="s">
        <v>76</v>
      </c>
      <c r="AO299" t="s">
        <v>2021</v>
      </c>
      <c r="AP299" t="s">
        <v>656</v>
      </c>
      <c r="AQ299" t="s">
        <v>56</v>
      </c>
      <c r="AR299" t="s">
        <v>74</v>
      </c>
      <c r="AS299" t="s">
        <v>62</v>
      </c>
      <c r="AT299" t="s">
        <v>277</v>
      </c>
      <c r="AU299" t="s">
        <v>107</v>
      </c>
      <c r="AV299" t="s">
        <v>949</v>
      </c>
    </row>
    <row r="300" spans="1:48" hidden="1" x14ac:dyDescent="0.3">
      <c r="A300" t="s">
        <v>2022</v>
      </c>
      <c r="B300" t="s">
        <v>2023</v>
      </c>
      <c r="C300" s="1" t="str">
        <f t="shared" si="40"/>
        <v>21:0973</v>
      </c>
      <c r="D300" s="1" t="str">
        <f t="shared" si="47"/>
        <v>21:0113</v>
      </c>
      <c r="E300" t="s">
        <v>2024</v>
      </c>
      <c r="F300" t="s">
        <v>2025</v>
      </c>
      <c r="H300">
        <v>63.414565600000003</v>
      </c>
      <c r="I300">
        <v>-95.087278100000006</v>
      </c>
      <c r="J300" s="1" t="str">
        <f t="shared" si="48"/>
        <v>NGR lake sediment grab sample</v>
      </c>
      <c r="K300" s="1" t="str">
        <f t="shared" si="49"/>
        <v>&lt;177 micron (NGR)</v>
      </c>
      <c r="L300">
        <v>15</v>
      </c>
      <c r="M300" t="s">
        <v>354</v>
      </c>
      <c r="N300">
        <v>299</v>
      </c>
      <c r="O300" t="s">
        <v>143</v>
      </c>
      <c r="P300" t="s">
        <v>54</v>
      </c>
      <c r="Q300" t="s">
        <v>1158</v>
      </c>
      <c r="R300" t="s">
        <v>92</v>
      </c>
      <c r="S300" t="s">
        <v>57</v>
      </c>
      <c r="T300" t="s">
        <v>175</v>
      </c>
      <c r="U300" t="s">
        <v>138</v>
      </c>
      <c r="V300" t="s">
        <v>99</v>
      </c>
      <c r="W300" t="s">
        <v>171</v>
      </c>
      <c r="X300" t="s">
        <v>74</v>
      </c>
      <c r="Y300" t="s">
        <v>448</v>
      </c>
      <c r="Z300" t="s">
        <v>96</v>
      </c>
      <c r="AA300" t="s">
        <v>64</v>
      </c>
      <c r="AB300" t="s">
        <v>264</v>
      </c>
      <c r="AC300" t="s">
        <v>66</v>
      </c>
      <c r="AD300" t="s">
        <v>67</v>
      </c>
      <c r="AE300" t="s">
        <v>74</v>
      </c>
      <c r="AF300" t="s">
        <v>76</v>
      </c>
      <c r="AG300" t="s">
        <v>65</v>
      </c>
      <c r="AH300" t="s">
        <v>70</v>
      </c>
      <c r="AI300" t="s">
        <v>263</v>
      </c>
      <c r="AJ300" t="s">
        <v>143</v>
      </c>
      <c r="AK300" t="s">
        <v>73</v>
      </c>
      <c r="AL300" t="s">
        <v>177</v>
      </c>
      <c r="AM300" t="s">
        <v>103</v>
      </c>
      <c r="AN300" t="s">
        <v>76</v>
      </c>
      <c r="AO300" t="s">
        <v>592</v>
      </c>
      <c r="AP300" t="s">
        <v>414</v>
      </c>
      <c r="AQ300" t="s">
        <v>63</v>
      </c>
      <c r="AR300" t="s">
        <v>67</v>
      </c>
      <c r="AS300" t="s">
        <v>54</v>
      </c>
      <c r="AT300" t="s">
        <v>73</v>
      </c>
      <c r="AU300" t="s">
        <v>107</v>
      </c>
      <c r="AV300" t="s">
        <v>2026</v>
      </c>
    </row>
    <row r="301" spans="1:48" hidden="1" x14ac:dyDescent="0.3">
      <c r="A301" t="s">
        <v>2027</v>
      </c>
      <c r="B301" t="s">
        <v>2028</v>
      </c>
      <c r="C301" s="1" t="str">
        <f t="shared" si="40"/>
        <v>21:0973</v>
      </c>
      <c r="D301" s="1" t="str">
        <f t="shared" si="47"/>
        <v>21:0113</v>
      </c>
      <c r="E301" t="s">
        <v>2029</v>
      </c>
      <c r="F301" t="s">
        <v>2030</v>
      </c>
      <c r="H301">
        <v>63.648859100000003</v>
      </c>
      <c r="I301">
        <v>-95.6856899</v>
      </c>
      <c r="J301" s="1" t="str">
        <f t="shared" si="48"/>
        <v>NGR lake sediment grab sample</v>
      </c>
      <c r="K301" s="1" t="str">
        <f t="shared" si="49"/>
        <v>&lt;177 micron (NGR)</v>
      </c>
      <c r="L301">
        <v>15</v>
      </c>
      <c r="M301" t="s">
        <v>2031</v>
      </c>
      <c r="N301">
        <v>300</v>
      </c>
      <c r="O301" t="s">
        <v>56</v>
      </c>
      <c r="P301" t="s">
        <v>54</v>
      </c>
      <c r="Q301" t="s">
        <v>521</v>
      </c>
      <c r="R301" t="s">
        <v>471</v>
      </c>
      <c r="S301" t="s">
        <v>57</v>
      </c>
      <c r="T301" t="s">
        <v>479</v>
      </c>
      <c r="U301" t="s">
        <v>88</v>
      </c>
      <c r="V301" t="s">
        <v>326</v>
      </c>
      <c r="W301" t="s">
        <v>193</v>
      </c>
      <c r="X301" t="s">
        <v>170</v>
      </c>
      <c r="Y301" t="s">
        <v>396</v>
      </c>
      <c r="Z301" t="s">
        <v>127</v>
      </c>
      <c r="AA301" t="s">
        <v>64</v>
      </c>
      <c r="AB301" t="s">
        <v>152</v>
      </c>
      <c r="AC301" t="s">
        <v>173</v>
      </c>
      <c r="AD301" t="s">
        <v>67</v>
      </c>
      <c r="AE301" t="s">
        <v>2032</v>
      </c>
      <c r="AF301" t="s">
        <v>381</v>
      </c>
      <c r="AG301" t="s">
        <v>428</v>
      </c>
      <c r="AH301" t="s">
        <v>173</v>
      </c>
      <c r="AI301" t="s">
        <v>168</v>
      </c>
      <c r="AJ301" t="s">
        <v>1166</v>
      </c>
      <c r="AK301" t="s">
        <v>73</v>
      </c>
      <c r="AL301" t="s">
        <v>103</v>
      </c>
      <c r="AM301" t="s">
        <v>68</v>
      </c>
      <c r="AN301" t="s">
        <v>76</v>
      </c>
      <c r="AO301" t="s">
        <v>116</v>
      </c>
      <c r="AP301" t="s">
        <v>2033</v>
      </c>
      <c r="AQ301" t="s">
        <v>178</v>
      </c>
      <c r="AR301" t="s">
        <v>74</v>
      </c>
      <c r="AS301" t="s">
        <v>62</v>
      </c>
      <c r="AT301" t="s">
        <v>277</v>
      </c>
      <c r="AU301" t="s">
        <v>107</v>
      </c>
      <c r="AV301" t="s">
        <v>2034</v>
      </c>
    </row>
    <row r="302" spans="1:48" hidden="1" x14ac:dyDescent="0.3">
      <c r="A302" t="s">
        <v>2035</v>
      </c>
      <c r="B302" t="s">
        <v>2036</v>
      </c>
      <c r="C302" s="1" t="str">
        <f t="shared" si="40"/>
        <v>21:0973</v>
      </c>
      <c r="D302" s="1" t="str">
        <f t="shared" si="47"/>
        <v>21:0113</v>
      </c>
      <c r="E302" t="s">
        <v>2037</v>
      </c>
      <c r="F302" t="s">
        <v>2038</v>
      </c>
      <c r="H302">
        <v>63.514220100000003</v>
      </c>
      <c r="I302">
        <v>-95.417662199999995</v>
      </c>
      <c r="J302" s="1" t="str">
        <f t="shared" si="48"/>
        <v>NGR lake sediment grab sample</v>
      </c>
      <c r="K302" s="1" t="str">
        <f t="shared" si="49"/>
        <v>&lt;177 micron (NGR)</v>
      </c>
      <c r="L302">
        <v>16</v>
      </c>
      <c r="M302" t="s">
        <v>52</v>
      </c>
      <c r="N302">
        <v>301</v>
      </c>
      <c r="O302" t="s">
        <v>176</v>
      </c>
      <c r="P302" t="s">
        <v>54</v>
      </c>
      <c r="Q302" t="s">
        <v>133</v>
      </c>
      <c r="R302" t="s">
        <v>134</v>
      </c>
      <c r="S302" t="s">
        <v>57</v>
      </c>
      <c r="T302" t="s">
        <v>142</v>
      </c>
      <c r="U302" t="s">
        <v>203</v>
      </c>
      <c r="V302" t="s">
        <v>303</v>
      </c>
      <c r="W302" t="s">
        <v>170</v>
      </c>
      <c r="X302" t="s">
        <v>67</v>
      </c>
      <c r="Y302" t="s">
        <v>413</v>
      </c>
      <c r="Z302" t="s">
        <v>170</v>
      </c>
      <c r="AA302" t="s">
        <v>64</v>
      </c>
      <c r="AB302" t="s">
        <v>190</v>
      </c>
      <c r="AC302" t="s">
        <v>66</v>
      </c>
      <c r="AD302" t="s">
        <v>67</v>
      </c>
      <c r="AE302" t="s">
        <v>2039</v>
      </c>
      <c r="AF302" t="s">
        <v>282</v>
      </c>
      <c r="AG302" t="s">
        <v>326</v>
      </c>
      <c r="AH302" t="s">
        <v>70</v>
      </c>
      <c r="AI302" t="s">
        <v>71</v>
      </c>
      <c r="AJ302" t="s">
        <v>292</v>
      </c>
      <c r="AK302" t="s">
        <v>73</v>
      </c>
      <c r="AL302" t="s">
        <v>103</v>
      </c>
      <c r="AM302" t="s">
        <v>103</v>
      </c>
      <c r="AN302" t="s">
        <v>76</v>
      </c>
      <c r="AO302" t="s">
        <v>92</v>
      </c>
      <c r="AP302" t="s">
        <v>234</v>
      </c>
      <c r="AQ302" t="s">
        <v>346</v>
      </c>
      <c r="AR302" t="s">
        <v>74</v>
      </c>
      <c r="AS302" t="s">
        <v>54</v>
      </c>
      <c r="AT302" t="s">
        <v>364</v>
      </c>
      <c r="AU302" t="s">
        <v>107</v>
      </c>
      <c r="AV302" t="s">
        <v>2040</v>
      </c>
    </row>
    <row r="303" spans="1:48" hidden="1" x14ac:dyDescent="0.3">
      <c r="A303" t="s">
        <v>2041</v>
      </c>
      <c r="B303" t="s">
        <v>2042</v>
      </c>
      <c r="C303" s="1" t="str">
        <f t="shared" si="40"/>
        <v>21:0973</v>
      </c>
      <c r="D303" s="1" t="str">
        <f t="shared" si="47"/>
        <v>21:0113</v>
      </c>
      <c r="E303" t="s">
        <v>2043</v>
      </c>
      <c r="F303" t="s">
        <v>2044</v>
      </c>
      <c r="H303">
        <v>63.602764999999998</v>
      </c>
      <c r="I303">
        <v>-95.644907000000003</v>
      </c>
      <c r="J303" s="1" t="str">
        <f t="shared" si="48"/>
        <v>NGR lake sediment grab sample</v>
      </c>
      <c r="K303" s="1" t="str">
        <f t="shared" si="49"/>
        <v>&lt;177 micron (NGR)</v>
      </c>
      <c r="L303">
        <v>16</v>
      </c>
      <c r="M303" t="s">
        <v>86</v>
      </c>
      <c r="N303">
        <v>302</v>
      </c>
      <c r="O303" t="s">
        <v>226</v>
      </c>
      <c r="P303" t="s">
        <v>54</v>
      </c>
      <c r="Q303" t="s">
        <v>420</v>
      </c>
      <c r="R303" t="s">
        <v>281</v>
      </c>
      <c r="S303" t="s">
        <v>57</v>
      </c>
      <c r="T303" t="s">
        <v>279</v>
      </c>
      <c r="U303" t="s">
        <v>59</v>
      </c>
      <c r="V303" t="s">
        <v>303</v>
      </c>
      <c r="W303" t="s">
        <v>276</v>
      </c>
      <c r="X303" t="s">
        <v>74</v>
      </c>
      <c r="Y303" t="s">
        <v>238</v>
      </c>
      <c r="Z303" t="s">
        <v>138</v>
      </c>
      <c r="AA303" t="s">
        <v>64</v>
      </c>
      <c r="AB303" t="s">
        <v>492</v>
      </c>
      <c r="AC303" t="s">
        <v>70</v>
      </c>
      <c r="AD303" t="s">
        <v>67</v>
      </c>
      <c r="AE303" t="s">
        <v>779</v>
      </c>
      <c r="AF303" t="s">
        <v>121</v>
      </c>
      <c r="AG303" t="s">
        <v>97</v>
      </c>
      <c r="AH303" t="s">
        <v>173</v>
      </c>
      <c r="AI303" t="s">
        <v>71</v>
      </c>
      <c r="AJ303" t="s">
        <v>233</v>
      </c>
      <c r="AK303" t="s">
        <v>73</v>
      </c>
      <c r="AL303" t="s">
        <v>75</v>
      </c>
      <c r="AM303" t="s">
        <v>103</v>
      </c>
      <c r="AN303" t="s">
        <v>76</v>
      </c>
      <c r="AO303" t="s">
        <v>92</v>
      </c>
      <c r="AP303" t="s">
        <v>566</v>
      </c>
      <c r="AQ303" t="s">
        <v>220</v>
      </c>
      <c r="AR303" t="s">
        <v>67</v>
      </c>
      <c r="AS303" t="s">
        <v>54</v>
      </c>
      <c r="AT303" t="s">
        <v>73</v>
      </c>
      <c r="AU303" t="s">
        <v>107</v>
      </c>
      <c r="AV303" t="s">
        <v>2045</v>
      </c>
    </row>
    <row r="304" spans="1:48" hidden="1" x14ac:dyDescent="0.3">
      <c r="A304" t="s">
        <v>2046</v>
      </c>
      <c r="B304" t="s">
        <v>2047</v>
      </c>
      <c r="C304" s="1" t="str">
        <f t="shared" si="40"/>
        <v>21:0973</v>
      </c>
      <c r="D304" s="1" t="str">
        <f t="shared" si="47"/>
        <v>21:0113</v>
      </c>
      <c r="E304" t="s">
        <v>2048</v>
      </c>
      <c r="F304" t="s">
        <v>2049</v>
      </c>
      <c r="H304">
        <v>63.559289200000002</v>
      </c>
      <c r="I304">
        <v>-95.655697399999994</v>
      </c>
      <c r="J304" s="1" t="str">
        <f t="shared" si="48"/>
        <v>NGR lake sediment grab sample</v>
      </c>
      <c r="K304" s="1" t="str">
        <f t="shared" si="49"/>
        <v>&lt;177 micron (NGR)</v>
      </c>
      <c r="L304">
        <v>16</v>
      </c>
      <c r="M304" t="s">
        <v>149</v>
      </c>
      <c r="N304">
        <v>303</v>
      </c>
      <c r="O304" t="s">
        <v>71</v>
      </c>
      <c r="P304" t="s">
        <v>54</v>
      </c>
      <c r="Q304" t="s">
        <v>186</v>
      </c>
      <c r="R304" t="s">
        <v>90</v>
      </c>
      <c r="S304" t="s">
        <v>57</v>
      </c>
      <c r="T304" t="s">
        <v>315</v>
      </c>
      <c r="U304" t="s">
        <v>168</v>
      </c>
      <c r="V304" t="s">
        <v>100</v>
      </c>
      <c r="W304" t="s">
        <v>327</v>
      </c>
      <c r="X304" t="s">
        <v>62</v>
      </c>
      <c r="Y304" t="s">
        <v>63</v>
      </c>
      <c r="Z304" t="s">
        <v>127</v>
      </c>
      <c r="AA304" t="s">
        <v>64</v>
      </c>
      <c r="AB304" t="s">
        <v>698</v>
      </c>
      <c r="AC304" t="s">
        <v>70</v>
      </c>
      <c r="AD304" t="s">
        <v>62</v>
      </c>
      <c r="AE304" t="s">
        <v>2050</v>
      </c>
      <c r="AF304" t="s">
        <v>356</v>
      </c>
      <c r="AG304" t="s">
        <v>698</v>
      </c>
      <c r="AH304" t="s">
        <v>70</v>
      </c>
      <c r="AI304" t="s">
        <v>280</v>
      </c>
      <c r="AJ304" t="s">
        <v>514</v>
      </c>
      <c r="AK304" t="s">
        <v>73</v>
      </c>
      <c r="AL304" t="s">
        <v>177</v>
      </c>
      <c r="AM304" t="s">
        <v>75</v>
      </c>
      <c r="AN304" t="s">
        <v>76</v>
      </c>
      <c r="AO304" t="s">
        <v>281</v>
      </c>
      <c r="AP304" t="s">
        <v>656</v>
      </c>
      <c r="AQ304" t="s">
        <v>96</v>
      </c>
      <c r="AR304" t="s">
        <v>62</v>
      </c>
      <c r="AS304" t="s">
        <v>54</v>
      </c>
      <c r="AT304" t="s">
        <v>73</v>
      </c>
      <c r="AU304" t="s">
        <v>107</v>
      </c>
      <c r="AV304" t="s">
        <v>2051</v>
      </c>
    </row>
    <row r="305" spans="1:48" hidden="1" x14ac:dyDescent="0.3">
      <c r="A305" t="s">
        <v>2052</v>
      </c>
      <c r="B305" t="s">
        <v>2053</v>
      </c>
      <c r="C305" s="1" t="str">
        <f t="shared" si="40"/>
        <v>21:0973</v>
      </c>
      <c r="D305" s="1" t="str">
        <f>HYPERLINK("https://geochem.nrcan.gc.ca/cdogs/content/svy/svy_e.htm", "")</f>
        <v/>
      </c>
      <c r="G305" s="1" t="str">
        <f>HYPERLINK("https://geochem.nrcan.gc.ca/cdogs/content/cr_/cr_00160_e.htm", "160")</f>
        <v>160</v>
      </c>
      <c r="J305" t="s">
        <v>230</v>
      </c>
      <c r="K305" t="s">
        <v>231</v>
      </c>
      <c r="L305">
        <v>16</v>
      </c>
      <c r="M305" t="s">
        <v>232</v>
      </c>
      <c r="N305">
        <v>304</v>
      </c>
      <c r="O305" t="s">
        <v>1125</v>
      </c>
      <c r="P305" t="s">
        <v>62</v>
      </c>
      <c r="Q305" t="s">
        <v>656</v>
      </c>
      <c r="R305" t="s">
        <v>103</v>
      </c>
      <c r="S305" t="s">
        <v>57</v>
      </c>
      <c r="T305" t="s">
        <v>427</v>
      </c>
      <c r="U305" t="s">
        <v>168</v>
      </c>
      <c r="V305" t="s">
        <v>188</v>
      </c>
      <c r="W305" t="s">
        <v>95</v>
      </c>
      <c r="X305" t="s">
        <v>74</v>
      </c>
      <c r="Y305" t="s">
        <v>79</v>
      </c>
      <c r="Z305" t="s">
        <v>88</v>
      </c>
      <c r="AA305" t="s">
        <v>64</v>
      </c>
      <c r="AB305" t="s">
        <v>190</v>
      </c>
      <c r="AC305" t="s">
        <v>224</v>
      </c>
      <c r="AD305" t="s">
        <v>67</v>
      </c>
      <c r="AE305" t="s">
        <v>1126</v>
      </c>
      <c r="AF305" t="s">
        <v>77</v>
      </c>
      <c r="AG305" t="s">
        <v>428</v>
      </c>
      <c r="AH305" t="s">
        <v>68</v>
      </c>
      <c r="AI305" t="s">
        <v>104</v>
      </c>
      <c r="AJ305" t="s">
        <v>114</v>
      </c>
      <c r="AK305" t="s">
        <v>73</v>
      </c>
      <c r="AL305" t="s">
        <v>68</v>
      </c>
      <c r="AM305" t="s">
        <v>125</v>
      </c>
      <c r="AN305" t="s">
        <v>76</v>
      </c>
      <c r="AO305" t="s">
        <v>203</v>
      </c>
      <c r="AP305" t="s">
        <v>2054</v>
      </c>
      <c r="AQ305" t="s">
        <v>127</v>
      </c>
      <c r="AR305" t="s">
        <v>62</v>
      </c>
      <c r="AS305" t="s">
        <v>170</v>
      </c>
      <c r="AT305" t="s">
        <v>58</v>
      </c>
      <c r="AU305" t="s">
        <v>1128</v>
      </c>
      <c r="AV305" t="s">
        <v>2055</v>
      </c>
    </row>
    <row r="306" spans="1:48" hidden="1" x14ac:dyDescent="0.3">
      <c r="A306" t="s">
        <v>2056</v>
      </c>
      <c r="B306" t="s">
        <v>2057</v>
      </c>
      <c r="C306" s="1" t="str">
        <f t="shared" si="40"/>
        <v>21:0973</v>
      </c>
      <c r="D306" s="1" t="str">
        <f t="shared" ref="D306:D322" si="50">HYPERLINK("https://geochem.nrcan.gc.ca/cdogs/content/svy/svy210113_e.htm", "21:0113")</f>
        <v>21:0113</v>
      </c>
      <c r="E306" t="s">
        <v>2058</v>
      </c>
      <c r="F306" t="s">
        <v>2059</v>
      </c>
      <c r="H306">
        <v>63.522685500000001</v>
      </c>
      <c r="I306">
        <v>-95.626926900000001</v>
      </c>
      <c r="J306" s="1" t="str">
        <f t="shared" ref="J306:J322" si="51">HYPERLINK("https://geochem.nrcan.gc.ca/cdogs/content/kwd/kwd020027_e.htm", "NGR lake sediment grab sample")</f>
        <v>NGR lake sediment grab sample</v>
      </c>
      <c r="K306" s="1" t="str">
        <f t="shared" ref="K306:K322" si="52">HYPERLINK("https://geochem.nrcan.gc.ca/cdogs/content/kwd/kwd080006_e.htm", "&lt;177 micron (NGR)")</f>
        <v>&lt;177 micron (NGR)</v>
      </c>
      <c r="L306">
        <v>16</v>
      </c>
      <c r="M306" t="s">
        <v>113</v>
      </c>
      <c r="N306">
        <v>305</v>
      </c>
      <c r="O306" t="s">
        <v>292</v>
      </c>
      <c r="P306" t="s">
        <v>54</v>
      </c>
      <c r="Q306" t="s">
        <v>420</v>
      </c>
      <c r="R306" t="s">
        <v>99</v>
      </c>
      <c r="S306" t="s">
        <v>57</v>
      </c>
      <c r="T306" t="s">
        <v>58</v>
      </c>
      <c r="U306" t="s">
        <v>168</v>
      </c>
      <c r="V306" t="s">
        <v>97</v>
      </c>
      <c r="W306" t="s">
        <v>363</v>
      </c>
      <c r="X306" t="s">
        <v>74</v>
      </c>
      <c r="Y306" t="s">
        <v>421</v>
      </c>
      <c r="Z306" t="s">
        <v>138</v>
      </c>
      <c r="AA306" t="s">
        <v>64</v>
      </c>
      <c r="AB306" t="s">
        <v>223</v>
      </c>
      <c r="AC306" t="s">
        <v>70</v>
      </c>
      <c r="AD306" t="s">
        <v>67</v>
      </c>
      <c r="AE306" t="s">
        <v>1238</v>
      </c>
      <c r="AF306" t="s">
        <v>69</v>
      </c>
      <c r="AG306" t="s">
        <v>188</v>
      </c>
      <c r="AH306" t="s">
        <v>173</v>
      </c>
      <c r="AI306" t="s">
        <v>117</v>
      </c>
      <c r="AJ306" t="s">
        <v>156</v>
      </c>
      <c r="AK306" t="s">
        <v>73</v>
      </c>
      <c r="AL306" t="s">
        <v>125</v>
      </c>
      <c r="AM306" t="s">
        <v>103</v>
      </c>
      <c r="AN306" t="s">
        <v>76</v>
      </c>
      <c r="AO306" t="s">
        <v>77</v>
      </c>
      <c r="AP306" t="s">
        <v>283</v>
      </c>
      <c r="AQ306" t="s">
        <v>336</v>
      </c>
      <c r="AR306" t="s">
        <v>67</v>
      </c>
      <c r="AS306" t="s">
        <v>54</v>
      </c>
      <c r="AT306" t="s">
        <v>152</v>
      </c>
      <c r="AU306" t="s">
        <v>107</v>
      </c>
      <c r="AV306" t="s">
        <v>2060</v>
      </c>
    </row>
    <row r="307" spans="1:48" hidden="1" x14ac:dyDescent="0.3">
      <c r="A307" t="s">
        <v>2061</v>
      </c>
      <c r="B307" t="s">
        <v>2062</v>
      </c>
      <c r="C307" s="1" t="str">
        <f t="shared" si="40"/>
        <v>21:0973</v>
      </c>
      <c r="D307" s="1" t="str">
        <f t="shared" si="50"/>
        <v>21:0113</v>
      </c>
      <c r="E307" t="s">
        <v>2058</v>
      </c>
      <c r="F307" t="s">
        <v>2063</v>
      </c>
      <c r="H307">
        <v>63.522685500000001</v>
      </c>
      <c r="I307">
        <v>-95.626926900000001</v>
      </c>
      <c r="J307" s="1" t="str">
        <f t="shared" si="51"/>
        <v>NGR lake sediment grab sample</v>
      </c>
      <c r="K307" s="1" t="str">
        <f t="shared" si="52"/>
        <v>&lt;177 micron (NGR)</v>
      </c>
      <c r="L307">
        <v>16</v>
      </c>
      <c r="M307" t="s">
        <v>132</v>
      </c>
      <c r="N307">
        <v>306</v>
      </c>
      <c r="O307" t="s">
        <v>240</v>
      </c>
      <c r="P307" t="s">
        <v>54</v>
      </c>
      <c r="Q307" t="s">
        <v>624</v>
      </c>
      <c r="R307" t="s">
        <v>99</v>
      </c>
      <c r="S307" t="s">
        <v>57</v>
      </c>
      <c r="T307" t="s">
        <v>152</v>
      </c>
      <c r="U307" t="s">
        <v>168</v>
      </c>
      <c r="V307" t="s">
        <v>725</v>
      </c>
      <c r="W307" t="s">
        <v>363</v>
      </c>
      <c r="X307" t="s">
        <v>74</v>
      </c>
      <c r="Y307" t="s">
        <v>171</v>
      </c>
      <c r="Z307" t="s">
        <v>138</v>
      </c>
      <c r="AA307" t="s">
        <v>64</v>
      </c>
      <c r="AB307" t="s">
        <v>339</v>
      </c>
      <c r="AC307" t="s">
        <v>173</v>
      </c>
      <c r="AD307" t="s">
        <v>67</v>
      </c>
      <c r="AE307" t="s">
        <v>154</v>
      </c>
      <c r="AF307" t="s">
        <v>347</v>
      </c>
      <c r="AG307" t="s">
        <v>204</v>
      </c>
      <c r="AH307" t="s">
        <v>173</v>
      </c>
      <c r="AI307" t="s">
        <v>439</v>
      </c>
      <c r="AJ307" t="s">
        <v>340</v>
      </c>
      <c r="AK307" t="s">
        <v>73</v>
      </c>
      <c r="AL307" t="s">
        <v>157</v>
      </c>
      <c r="AM307" t="s">
        <v>75</v>
      </c>
      <c r="AN307" t="s">
        <v>76</v>
      </c>
      <c r="AO307" t="s">
        <v>77</v>
      </c>
      <c r="AP307" t="s">
        <v>179</v>
      </c>
      <c r="AQ307" t="s">
        <v>692</v>
      </c>
      <c r="AR307" t="s">
        <v>74</v>
      </c>
      <c r="AS307" t="s">
        <v>54</v>
      </c>
      <c r="AT307" t="s">
        <v>152</v>
      </c>
      <c r="AU307" t="s">
        <v>107</v>
      </c>
      <c r="AV307" t="s">
        <v>2064</v>
      </c>
    </row>
    <row r="308" spans="1:48" hidden="1" x14ac:dyDescent="0.3">
      <c r="A308" t="s">
        <v>2065</v>
      </c>
      <c r="B308" t="s">
        <v>2066</v>
      </c>
      <c r="C308" s="1" t="str">
        <f t="shared" si="40"/>
        <v>21:0973</v>
      </c>
      <c r="D308" s="1" t="str">
        <f t="shared" si="50"/>
        <v>21:0113</v>
      </c>
      <c r="E308" t="s">
        <v>2067</v>
      </c>
      <c r="F308" t="s">
        <v>2068</v>
      </c>
      <c r="H308">
        <v>63.559148100000002</v>
      </c>
      <c r="I308">
        <v>-95.433897000000002</v>
      </c>
      <c r="J308" s="1" t="str">
        <f t="shared" si="51"/>
        <v>NGR lake sediment grab sample</v>
      </c>
      <c r="K308" s="1" t="str">
        <f t="shared" si="52"/>
        <v>&lt;177 micron (NGR)</v>
      </c>
      <c r="L308">
        <v>16</v>
      </c>
      <c r="M308" t="s">
        <v>165</v>
      </c>
      <c r="N308">
        <v>307</v>
      </c>
      <c r="O308" t="s">
        <v>53</v>
      </c>
      <c r="P308" t="s">
        <v>54</v>
      </c>
      <c r="Q308" t="s">
        <v>1210</v>
      </c>
      <c r="R308" t="s">
        <v>251</v>
      </c>
      <c r="S308" t="s">
        <v>57</v>
      </c>
      <c r="T308" t="s">
        <v>364</v>
      </c>
      <c r="U308" t="s">
        <v>203</v>
      </c>
      <c r="V308" t="s">
        <v>853</v>
      </c>
      <c r="W308" t="s">
        <v>94</v>
      </c>
      <c r="X308" t="s">
        <v>74</v>
      </c>
      <c r="Y308" t="s">
        <v>346</v>
      </c>
      <c r="Z308" t="s">
        <v>96</v>
      </c>
      <c r="AA308" t="s">
        <v>64</v>
      </c>
      <c r="AB308" t="s">
        <v>152</v>
      </c>
      <c r="AC308" t="s">
        <v>66</v>
      </c>
      <c r="AD308" t="s">
        <v>96</v>
      </c>
      <c r="AE308" t="s">
        <v>1340</v>
      </c>
      <c r="AF308" t="s">
        <v>192</v>
      </c>
      <c r="AG308" t="s">
        <v>617</v>
      </c>
      <c r="AH308" t="s">
        <v>155</v>
      </c>
      <c r="AI308" t="s">
        <v>117</v>
      </c>
      <c r="AJ308" t="s">
        <v>168</v>
      </c>
      <c r="AK308" t="s">
        <v>73</v>
      </c>
      <c r="AL308" t="s">
        <v>75</v>
      </c>
      <c r="AM308" t="s">
        <v>177</v>
      </c>
      <c r="AN308" t="s">
        <v>76</v>
      </c>
      <c r="AO308" t="s">
        <v>134</v>
      </c>
      <c r="AP308" t="s">
        <v>414</v>
      </c>
      <c r="AQ308" t="s">
        <v>77</v>
      </c>
      <c r="AR308" t="s">
        <v>74</v>
      </c>
      <c r="AS308" t="s">
        <v>54</v>
      </c>
      <c r="AT308" t="s">
        <v>152</v>
      </c>
      <c r="AU308" t="s">
        <v>107</v>
      </c>
      <c r="AV308" t="s">
        <v>2069</v>
      </c>
    </row>
    <row r="309" spans="1:48" hidden="1" x14ac:dyDescent="0.3">
      <c r="A309" t="s">
        <v>2070</v>
      </c>
      <c r="B309" t="s">
        <v>2071</v>
      </c>
      <c r="C309" s="1" t="str">
        <f t="shared" si="40"/>
        <v>21:0973</v>
      </c>
      <c r="D309" s="1" t="str">
        <f t="shared" si="50"/>
        <v>21:0113</v>
      </c>
      <c r="E309" t="s">
        <v>2037</v>
      </c>
      <c r="F309" t="s">
        <v>2072</v>
      </c>
      <c r="H309">
        <v>63.514220100000003</v>
      </c>
      <c r="I309">
        <v>-95.417662199999995</v>
      </c>
      <c r="J309" s="1" t="str">
        <f t="shared" si="51"/>
        <v>NGR lake sediment grab sample</v>
      </c>
      <c r="K309" s="1" t="str">
        <f t="shared" si="52"/>
        <v>&lt;177 micron (NGR)</v>
      </c>
      <c r="L309">
        <v>16</v>
      </c>
      <c r="M309" t="s">
        <v>345</v>
      </c>
      <c r="N309">
        <v>308</v>
      </c>
      <c r="O309" t="s">
        <v>168</v>
      </c>
      <c r="P309" t="s">
        <v>54</v>
      </c>
      <c r="Q309" t="s">
        <v>446</v>
      </c>
      <c r="R309" t="s">
        <v>116</v>
      </c>
      <c r="S309" t="s">
        <v>57</v>
      </c>
      <c r="T309" t="s">
        <v>235</v>
      </c>
      <c r="U309" t="s">
        <v>92</v>
      </c>
      <c r="V309" t="s">
        <v>478</v>
      </c>
      <c r="W309" t="s">
        <v>220</v>
      </c>
      <c r="X309" t="s">
        <v>62</v>
      </c>
      <c r="Y309" t="s">
        <v>168</v>
      </c>
      <c r="Z309" t="s">
        <v>127</v>
      </c>
      <c r="AA309" t="s">
        <v>64</v>
      </c>
      <c r="AB309" t="s">
        <v>189</v>
      </c>
      <c r="AC309" t="s">
        <v>66</v>
      </c>
      <c r="AD309" t="s">
        <v>67</v>
      </c>
      <c r="AE309" t="s">
        <v>2039</v>
      </c>
      <c r="AF309" t="s">
        <v>381</v>
      </c>
      <c r="AG309" t="s">
        <v>60</v>
      </c>
      <c r="AH309" t="s">
        <v>70</v>
      </c>
      <c r="AI309" t="s">
        <v>348</v>
      </c>
      <c r="AJ309" t="s">
        <v>254</v>
      </c>
      <c r="AK309" t="s">
        <v>73</v>
      </c>
      <c r="AL309" t="s">
        <v>75</v>
      </c>
      <c r="AM309" t="s">
        <v>103</v>
      </c>
      <c r="AN309" t="s">
        <v>76</v>
      </c>
      <c r="AO309" t="s">
        <v>92</v>
      </c>
      <c r="AP309" t="s">
        <v>105</v>
      </c>
      <c r="AQ309" t="s">
        <v>276</v>
      </c>
      <c r="AR309" t="s">
        <v>67</v>
      </c>
      <c r="AS309" t="s">
        <v>54</v>
      </c>
      <c r="AT309" t="s">
        <v>364</v>
      </c>
      <c r="AU309" t="s">
        <v>107</v>
      </c>
      <c r="AV309" t="s">
        <v>2073</v>
      </c>
    </row>
    <row r="310" spans="1:48" hidden="1" x14ac:dyDescent="0.3">
      <c r="A310" t="s">
        <v>2074</v>
      </c>
      <c r="B310" t="s">
        <v>2075</v>
      </c>
      <c r="C310" s="1" t="str">
        <f t="shared" si="40"/>
        <v>21:0973</v>
      </c>
      <c r="D310" s="1" t="str">
        <f t="shared" si="50"/>
        <v>21:0113</v>
      </c>
      <c r="E310" t="s">
        <v>2076</v>
      </c>
      <c r="F310" t="s">
        <v>2077</v>
      </c>
      <c r="H310">
        <v>63.5106027</v>
      </c>
      <c r="I310">
        <v>-95.460301000000001</v>
      </c>
      <c r="J310" s="1" t="str">
        <f t="shared" si="51"/>
        <v>NGR lake sediment grab sample</v>
      </c>
      <c r="K310" s="1" t="str">
        <f t="shared" si="52"/>
        <v>&lt;177 micron (NGR)</v>
      </c>
      <c r="L310">
        <v>16</v>
      </c>
      <c r="M310" t="s">
        <v>185</v>
      </c>
      <c r="N310">
        <v>309</v>
      </c>
      <c r="O310" t="s">
        <v>348</v>
      </c>
      <c r="P310" t="s">
        <v>54</v>
      </c>
      <c r="Q310" t="s">
        <v>1216</v>
      </c>
      <c r="R310" t="s">
        <v>121</v>
      </c>
      <c r="S310" t="s">
        <v>57</v>
      </c>
      <c r="T310" t="s">
        <v>449</v>
      </c>
      <c r="U310" t="s">
        <v>117</v>
      </c>
      <c r="V310" t="s">
        <v>93</v>
      </c>
      <c r="W310" t="s">
        <v>63</v>
      </c>
      <c r="X310" t="s">
        <v>74</v>
      </c>
      <c r="Y310" t="s">
        <v>159</v>
      </c>
      <c r="Z310" t="s">
        <v>127</v>
      </c>
      <c r="AA310" t="s">
        <v>64</v>
      </c>
      <c r="AB310" t="s">
        <v>492</v>
      </c>
      <c r="AC310" t="s">
        <v>173</v>
      </c>
      <c r="AD310" t="s">
        <v>67</v>
      </c>
      <c r="AE310" t="s">
        <v>2078</v>
      </c>
      <c r="AF310" t="s">
        <v>436</v>
      </c>
      <c r="AG310" t="s">
        <v>139</v>
      </c>
      <c r="AH310" t="s">
        <v>70</v>
      </c>
      <c r="AI310" t="s">
        <v>305</v>
      </c>
      <c r="AJ310" t="s">
        <v>388</v>
      </c>
      <c r="AK310" t="s">
        <v>73</v>
      </c>
      <c r="AL310" t="s">
        <v>103</v>
      </c>
      <c r="AM310" t="s">
        <v>103</v>
      </c>
      <c r="AN310" t="s">
        <v>76</v>
      </c>
      <c r="AO310" t="s">
        <v>203</v>
      </c>
      <c r="AP310" t="s">
        <v>234</v>
      </c>
      <c r="AQ310" t="s">
        <v>211</v>
      </c>
      <c r="AR310" t="s">
        <v>67</v>
      </c>
      <c r="AS310" t="s">
        <v>54</v>
      </c>
      <c r="AT310" t="s">
        <v>248</v>
      </c>
      <c r="AU310" t="s">
        <v>107</v>
      </c>
      <c r="AV310" t="s">
        <v>2079</v>
      </c>
    </row>
    <row r="311" spans="1:48" hidden="1" x14ac:dyDescent="0.3">
      <c r="A311" t="s">
        <v>2080</v>
      </c>
      <c r="B311" t="s">
        <v>2081</v>
      </c>
      <c r="C311" s="1" t="str">
        <f t="shared" si="40"/>
        <v>21:0973</v>
      </c>
      <c r="D311" s="1" t="str">
        <f t="shared" si="50"/>
        <v>21:0113</v>
      </c>
      <c r="E311" t="s">
        <v>2082</v>
      </c>
      <c r="F311" t="s">
        <v>2083</v>
      </c>
      <c r="H311">
        <v>63.451977599999999</v>
      </c>
      <c r="I311">
        <v>-95.521979599999995</v>
      </c>
      <c r="J311" s="1" t="str">
        <f t="shared" si="51"/>
        <v>NGR lake sediment grab sample</v>
      </c>
      <c r="K311" s="1" t="str">
        <f t="shared" si="52"/>
        <v>&lt;177 micron (NGR)</v>
      </c>
      <c r="L311">
        <v>16</v>
      </c>
      <c r="M311" t="s">
        <v>200</v>
      </c>
      <c r="N311">
        <v>310</v>
      </c>
      <c r="O311" t="s">
        <v>56</v>
      </c>
      <c r="P311" t="s">
        <v>54</v>
      </c>
      <c r="Q311" t="s">
        <v>1134</v>
      </c>
      <c r="R311" t="s">
        <v>282</v>
      </c>
      <c r="S311" t="s">
        <v>57</v>
      </c>
      <c r="T311" t="s">
        <v>91</v>
      </c>
      <c r="U311" t="s">
        <v>203</v>
      </c>
      <c r="V311" t="s">
        <v>316</v>
      </c>
      <c r="W311" t="s">
        <v>355</v>
      </c>
      <c r="X311" t="s">
        <v>67</v>
      </c>
      <c r="Y311" t="s">
        <v>79</v>
      </c>
      <c r="Z311" t="s">
        <v>138</v>
      </c>
      <c r="AA311" t="s">
        <v>64</v>
      </c>
      <c r="AB311" t="s">
        <v>100</v>
      </c>
      <c r="AC311" t="s">
        <v>66</v>
      </c>
      <c r="AD311" t="s">
        <v>67</v>
      </c>
      <c r="AE311" t="s">
        <v>1090</v>
      </c>
      <c r="AF311" t="s">
        <v>317</v>
      </c>
      <c r="AG311" t="s">
        <v>617</v>
      </c>
      <c r="AH311" t="s">
        <v>70</v>
      </c>
      <c r="AI311" t="s">
        <v>150</v>
      </c>
      <c r="AJ311" t="s">
        <v>71</v>
      </c>
      <c r="AK311" t="s">
        <v>73</v>
      </c>
      <c r="AL311" t="s">
        <v>157</v>
      </c>
      <c r="AM311" t="s">
        <v>224</v>
      </c>
      <c r="AN311" t="s">
        <v>76</v>
      </c>
      <c r="AO311" t="s">
        <v>77</v>
      </c>
      <c r="AP311" t="s">
        <v>126</v>
      </c>
      <c r="AQ311" t="s">
        <v>306</v>
      </c>
      <c r="AR311" t="s">
        <v>62</v>
      </c>
      <c r="AS311" t="s">
        <v>54</v>
      </c>
      <c r="AT311" t="s">
        <v>73</v>
      </c>
      <c r="AU311" t="s">
        <v>107</v>
      </c>
      <c r="AV311" t="s">
        <v>2084</v>
      </c>
    </row>
    <row r="312" spans="1:48" hidden="1" x14ac:dyDescent="0.3">
      <c r="A312" t="s">
        <v>2085</v>
      </c>
      <c r="B312" t="s">
        <v>2086</v>
      </c>
      <c r="C312" s="1" t="str">
        <f t="shared" si="40"/>
        <v>21:0973</v>
      </c>
      <c r="D312" s="1" t="str">
        <f t="shared" si="50"/>
        <v>21:0113</v>
      </c>
      <c r="E312" t="s">
        <v>2087</v>
      </c>
      <c r="F312" t="s">
        <v>2088</v>
      </c>
      <c r="H312">
        <v>63.446342799999996</v>
      </c>
      <c r="I312">
        <v>-95.511513300000004</v>
      </c>
      <c r="J312" s="1" t="str">
        <f t="shared" si="51"/>
        <v>NGR lake sediment grab sample</v>
      </c>
      <c r="K312" s="1" t="str">
        <f t="shared" si="52"/>
        <v>&lt;177 micron (NGR)</v>
      </c>
      <c r="L312">
        <v>16</v>
      </c>
      <c r="M312" t="s">
        <v>217</v>
      </c>
      <c r="N312">
        <v>311</v>
      </c>
      <c r="O312" t="s">
        <v>233</v>
      </c>
      <c r="P312" t="s">
        <v>54</v>
      </c>
      <c r="Q312" t="s">
        <v>624</v>
      </c>
      <c r="R312" t="s">
        <v>282</v>
      </c>
      <c r="S312" t="s">
        <v>57</v>
      </c>
      <c r="T312" t="s">
        <v>152</v>
      </c>
      <c r="U312" t="s">
        <v>168</v>
      </c>
      <c r="V312" t="s">
        <v>339</v>
      </c>
      <c r="W312" t="s">
        <v>220</v>
      </c>
      <c r="X312" t="s">
        <v>67</v>
      </c>
      <c r="Y312" t="s">
        <v>170</v>
      </c>
      <c r="Z312" t="s">
        <v>96</v>
      </c>
      <c r="AA312" t="s">
        <v>64</v>
      </c>
      <c r="AB312" t="s">
        <v>725</v>
      </c>
      <c r="AC312" t="s">
        <v>66</v>
      </c>
      <c r="AD312" t="s">
        <v>67</v>
      </c>
      <c r="AE312" t="s">
        <v>668</v>
      </c>
      <c r="AF312" t="s">
        <v>141</v>
      </c>
      <c r="AG312" t="s">
        <v>326</v>
      </c>
      <c r="AH312" t="s">
        <v>70</v>
      </c>
      <c r="AI312" t="s">
        <v>413</v>
      </c>
      <c r="AJ312" t="s">
        <v>340</v>
      </c>
      <c r="AK312" t="s">
        <v>73</v>
      </c>
      <c r="AL312" t="s">
        <v>177</v>
      </c>
      <c r="AM312" t="s">
        <v>224</v>
      </c>
      <c r="AN312" t="s">
        <v>76</v>
      </c>
      <c r="AO312" t="s">
        <v>281</v>
      </c>
      <c r="AP312" t="s">
        <v>126</v>
      </c>
      <c r="AQ312" t="s">
        <v>159</v>
      </c>
      <c r="AR312" t="s">
        <v>67</v>
      </c>
      <c r="AS312" t="s">
        <v>54</v>
      </c>
      <c r="AT312" t="s">
        <v>73</v>
      </c>
      <c r="AU312" t="s">
        <v>107</v>
      </c>
      <c r="AV312" t="s">
        <v>2089</v>
      </c>
    </row>
    <row r="313" spans="1:48" hidden="1" x14ac:dyDescent="0.3">
      <c r="A313" t="s">
        <v>2090</v>
      </c>
      <c r="B313" t="s">
        <v>2091</v>
      </c>
      <c r="C313" s="1" t="str">
        <f t="shared" si="40"/>
        <v>21:0973</v>
      </c>
      <c r="D313" s="1" t="str">
        <f t="shared" si="50"/>
        <v>21:0113</v>
      </c>
      <c r="E313" t="s">
        <v>2092</v>
      </c>
      <c r="F313" t="s">
        <v>2093</v>
      </c>
      <c r="H313">
        <v>63.413304400000001</v>
      </c>
      <c r="I313">
        <v>-95.534970900000005</v>
      </c>
      <c r="J313" s="1" t="str">
        <f t="shared" si="51"/>
        <v>NGR lake sediment grab sample</v>
      </c>
      <c r="K313" s="1" t="str">
        <f t="shared" si="52"/>
        <v>&lt;177 micron (NGR)</v>
      </c>
      <c r="L313">
        <v>16</v>
      </c>
      <c r="M313" t="s">
        <v>246</v>
      </c>
      <c r="N313">
        <v>312</v>
      </c>
      <c r="O313" t="s">
        <v>124</v>
      </c>
      <c r="P313" t="s">
        <v>54</v>
      </c>
      <c r="Q313" t="s">
        <v>337</v>
      </c>
      <c r="R313" t="s">
        <v>282</v>
      </c>
      <c r="S313" t="s">
        <v>57</v>
      </c>
      <c r="T313" t="s">
        <v>315</v>
      </c>
      <c r="U313" t="s">
        <v>203</v>
      </c>
      <c r="V313" t="s">
        <v>427</v>
      </c>
      <c r="W313" t="s">
        <v>692</v>
      </c>
      <c r="X313" t="s">
        <v>62</v>
      </c>
      <c r="Y313" t="s">
        <v>448</v>
      </c>
      <c r="Z313" t="s">
        <v>96</v>
      </c>
      <c r="AA313" t="s">
        <v>64</v>
      </c>
      <c r="AB313" t="s">
        <v>380</v>
      </c>
      <c r="AC313" t="s">
        <v>66</v>
      </c>
      <c r="AD313" t="s">
        <v>67</v>
      </c>
      <c r="AE313" t="s">
        <v>1340</v>
      </c>
      <c r="AF313" t="s">
        <v>381</v>
      </c>
      <c r="AG313" t="s">
        <v>152</v>
      </c>
      <c r="AH313" t="s">
        <v>70</v>
      </c>
      <c r="AI313" t="s">
        <v>413</v>
      </c>
      <c r="AJ313" t="s">
        <v>150</v>
      </c>
      <c r="AK313" t="s">
        <v>73</v>
      </c>
      <c r="AL313" t="s">
        <v>157</v>
      </c>
      <c r="AM313" t="s">
        <v>75</v>
      </c>
      <c r="AN313" t="s">
        <v>76</v>
      </c>
      <c r="AO313" t="s">
        <v>2094</v>
      </c>
      <c r="AP313" t="s">
        <v>267</v>
      </c>
      <c r="AQ313" t="s">
        <v>340</v>
      </c>
      <c r="AR313" t="s">
        <v>62</v>
      </c>
      <c r="AS313" t="s">
        <v>54</v>
      </c>
      <c r="AT313" t="s">
        <v>152</v>
      </c>
      <c r="AU313" t="s">
        <v>107</v>
      </c>
      <c r="AV313" t="s">
        <v>2095</v>
      </c>
    </row>
    <row r="314" spans="1:48" hidden="1" x14ac:dyDescent="0.3">
      <c r="A314" t="s">
        <v>2096</v>
      </c>
      <c r="B314" t="s">
        <v>2097</v>
      </c>
      <c r="C314" s="1" t="str">
        <f t="shared" si="40"/>
        <v>21:0973</v>
      </c>
      <c r="D314" s="1" t="str">
        <f t="shared" si="50"/>
        <v>21:0113</v>
      </c>
      <c r="E314" t="s">
        <v>2098</v>
      </c>
      <c r="F314" t="s">
        <v>2099</v>
      </c>
      <c r="H314">
        <v>63.408172399999998</v>
      </c>
      <c r="I314">
        <v>-95.481006600000001</v>
      </c>
      <c r="J314" s="1" t="str">
        <f t="shared" si="51"/>
        <v>NGR lake sediment grab sample</v>
      </c>
      <c r="K314" s="1" t="str">
        <f t="shared" si="52"/>
        <v>&lt;177 micron (NGR)</v>
      </c>
      <c r="L314">
        <v>16</v>
      </c>
      <c r="M314" t="s">
        <v>260</v>
      </c>
      <c r="N314">
        <v>313</v>
      </c>
      <c r="O314" t="s">
        <v>114</v>
      </c>
      <c r="P314" t="s">
        <v>54</v>
      </c>
      <c r="Q314" t="s">
        <v>676</v>
      </c>
      <c r="R314" t="s">
        <v>151</v>
      </c>
      <c r="S314" t="s">
        <v>57</v>
      </c>
      <c r="T314" t="s">
        <v>315</v>
      </c>
      <c r="U314" t="s">
        <v>88</v>
      </c>
      <c r="V314" t="s">
        <v>100</v>
      </c>
      <c r="W314" t="s">
        <v>226</v>
      </c>
      <c r="X314" t="s">
        <v>74</v>
      </c>
      <c r="Y314" t="s">
        <v>302</v>
      </c>
      <c r="Z314" t="s">
        <v>138</v>
      </c>
      <c r="AA314" t="s">
        <v>64</v>
      </c>
      <c r="AB314" t="s">
        <v>279</v>
      </c>
      <c r="AC314" t="s">
        <v>66</v>
      </c>
      <c r="AD314" t="s">
        <v>62</v>
      </c>
      <c r="AE314" t="s">
        <v>154</v>
      </c>
      <c r="AF314" t="s">
        <v>151</v>
      </c>
      <c r="AG314" t="s">
        <v>135</v>
      </c>
      <c r="AH314" t="s">
        <v>155</v>
      </c>
      <c r="AI314" t="s">
        <v>514</v>
      </c>
      <c r="AJ314" t="s">
        <v>514</v>
      </c>
      <c r="AK314" t="s">
        <v>73</v>
      </c>
      <c r="AL314" t="s">
        <v>125</v>
      </c>
      <c r="AM314" t="s">
        <v>177</v>
      </c>
      <c r="AN314" t="s">
        <v>76</v>
      </c>
      <c r="AO314" t="s">
        <v>2100</v>
      </c>
      <c r="AP314" t="s">
        <v>414</v>
      </c>
      <c r="AQ314" t="s">
        <v>203</v>
      </c>
      <c r="AR314" t="s">
        <v>74</v>
      </c>
      <c r="AS314" t="s">
        <v>54</v>
      </c>
      <c r="AT314" t="s">
        <v>73</v>
      </c>
      <c r="AU314" t="s">
        <v>107</v>
      </c>
      <c r="AV314" t="s">
        <v>2101</v>
      </c>
    </row>
    <row r="315" spans="1:48" hidden="1" x14ac:dyDescent="0.3">
      <c r="A315" t="s">
        <v>2102</v>
      </c>
      <c r="B315" t="s">
        <v>2103</v>
      </c>
      <c r="C315" s="1" t="str">
        <f t="shared" si="40"/>
        <v>21:0973</v>
      </c>
      <c r="D315" s="1" t="str">
        <f t="shared" si="50"/>
        <v>21:0113</v>
      </c>
      <c r="E315" t="s">
        <v>2104</v>
      </c>
      <c r="F315" t="s">
        <v>2105</v>
      </c>
      <c r="H315">
        <v>63.438432599999999</v>
      </c>
      <c r="I315">
        <v>-95.259019800000004</v>
      </c>
      <c r="J315" s="1" t="str">
        <f t="shared" si="51"/>
        <v>NGR lake sediment grab sample</v>
      </c>
      <c r="K315" s="1" t="str">
        <f t="shared" si="52"/>
        <v>&lt;177 micron (NGR)</v>
      </c>
      <c r="L315">
        <v>16</v>
      </c>
      <c r="M315" t="s">
        <v>273</v>
      </c>
      <c r="N315">
        <v>314</v>
      </c>
      <c r="O315" t="s">
        <v>233</v>
      </c>
      <c r="P315" t="s">
        <v>54</v>
      </c>
      <c r="Q315" t="s">
        <v>1477</v>
      </c>
      <c r="R315" t="s">
        <v>90</v>
      </c>
      <c r="S315" t="s">
        <v>57</v>
      </c>
      <c r="T315" t="s">
        <v>304</v>
      </c>
      <c r="U315" t="s">
        <v>59</v>
      </c>
      <c r="V315" t="s">
        <v>725</v>
      </c>
      <c r="W315" t="s">
        <v>136</v>
      </c>
      <c r="X315" t="s">
        <v>67</v>
      </c>
      <c r="Y315" t="s">
        <v>238</v>
      </c>
      <c r="Z315" t="s">
        <v>96</v>
      </c>
      <c r="AA315" t="s">
        <v>64</v>
      </c>
      <c r="AB315" t="s">
        <v>139</v>
      </c>
      <c r="AC315" t="s">
        <v>66</v>
      </c>
      <c r="AD315" t="s">
        <v>67</v>
      </c>
      <c r="AE315" t="s">
        <v>2106</v>
      </c>
      <c r="AF315" t="s">
        <v>436</v>
      </c>
      <c r="AG315" t="s">
        <v>204</v>
      </c>
      <c r="AH315" t="s">
        <v>70</v>
      </c>
      <c r="AI315" t="s">
        <v>329</v>
      </c>
      <c r="AJ315" t="s">
        <v>692</v>
      </c>
      <c r="AK315" t="s">
        <v>73</v>
      </c>
      <c r="AL315" t="s">
        <v>157</v>
      </c>
      <c r="AM315" t="s">
        <v>224</v>
      </c>
      <c r="AN315" t="s">
        <v>76</v>
      </c>
      <c r="AO315" t="s">
        <v>77</v>
      </c>
      <c r="AP315" t="s">
        <v>179</v>
      </c>
      <c r="AQ315" t="s">
        <v>170</v>
      </c>
      <c r="AR315" t="s">
        <v>74</v>
      </c>
      <c r="AS315" t="s">
        <v>54</v>
      </c>
      <c r="AT315" t="s">
        <v>73</v>
      </c>
      <c r="AU315" t="s">
        <v>107</v>
      </c>
      <c r="AV315" t="s">
        <v>2107</v>
      </c>
    </row>
    <row r="316" spans="1:48" hidden="1" x14ac:dyDescent="0.3">
      <c r="A316" t="s">
        <v>2108</v>
      </c>
      <c r="B316" t="s">
        <v>2109</v>
      </c>
      <c r="C316" s="1" t="str">
        <f t="shared" si="40"/>
        <v>21:0973</v>
      </c>
      <c r="D316" s="1" t="str">
        <f t="shared" si="50"/>
        <v>21:0113</v>
      </c>
      <c r="E316" t="s">
        <v>2110</v>
      </c>
      <c r="F316" t="s">
        <v>2111</v>
      </c>
      <c r="H316">
        <v>63.416693000000002</v>
      </c>
      <c r="I316">
        <v>-95.237430599999996</v>
      </c>
      <c r="J316" s="1" t="str">
        <f t="shared" si="51"/>
        <v>NGR lake sediment grab sample</v>
      </c>
      <c r="K316" s="1" t="str">
        <f t="shared" si="52"/>
        <v>&lt;177 micron (NGR)</v>
      </c>
      <c r="L316">
        <v>16</v>
      </c>
      <c r="M316" t="s">
        <v>289</v>
      </c>
      <c r="N316">
        <v>315</v>
      </c>
      <c r="O316" t="s">
        <v>143</v>
      </c>
      <c r="P316" t="s">
        <v>54</v>
      </c>
      <c r="Q316" t="s">
        <v>521</v>
      </c>
      <c r="R316" t="s">
        <v>178</v>
      </c>
      <c r="S316" t="s">
        <v>57</v>
      </c>
      <c r="T316" t="s">
        <v>365</v>
      </c>
      <c r="U316" t="s">
        <v>138</v>
      </c>
      <c r="V316" t="s">
        <v>890</v>
      </c>
      <c r="W316" t="s">
        <v>62</v>
      </c>
      <c r="X316" t="s">
        <v>67</v>
      </c>
      <c r="Y316" t="s">
        <v>238</v>
      </c>
      <c r="Z316" t="s">
        <v>96</v>
      </c>
      <c r="AA316" t="s">
        <v>64</v>
      </c>
      <c r="AB316" t="s">
        <v>251</v>
      </c>
      <c r="AC316" t="s">
        <v>173</v>
      </c>
      <c r="AD316" t="s">
        <v>67</v>
      </c>
      <c r="AE316" t="s">
        <v>543</v>
      </c>
      <c r="AF316" t="s">
        <v>281</v>
      </c>
      <c r="AG316" t="s">
        <v>316</v>
      </c>
      <c r="AH316" t="s">
        <v>70</v>
      </c>
      <c r="AI316" t="s">
        <v>201</v>
      </c>
      <c r="AJ316" t="s">
        <v>106</v>
      </c>
      <c r="AK316" t="s">
        <v>73</v>
      </c>
      <c r="AL316" t="s">
        <v>75</v>
      </c>
      <c r="AM316" t="s">
        <v>103</v>
      </c>
      <c r="AN316" t="s">
        <v>76</v>
      </c>
      <c r="AO316" t="s">
        <v>203</v>
      </c>
      <c r="AP316" t="s">
        <v>656</v>
      </c>
      <c r="AQ316" t="s">
        <v>355</v>
      </c>
      <c r="AR316" t="s">
        <v>67</v>
      </c>
      <c r="AS316" t="s">
        <v>54</v>
      </c>
      <c r="AT316" t="s">
        <v>73</v>
      </c>
      <c r="AU316" t="s">
        <v>107</v>
      </c>
      <c r="AV316" t="s">
        <v>2112</v>
      </c>
    </row>
    <row r="317" spans="1:48" hidden="1" x14ac:dyDescent="0.3">
      <c r="A317" t="s">
        <v>2113</v>
      </c>
      <c r="B317" t="s">
        <v>2114</v>
      </c>
      <c r="C317" s="1" t="str">
        <f t="shared" si="40"/>
        <v>21:0973</v>
      </c>
      <c r="D317" s="1" t="str">
        <f t="shared" si="50"/>
        <v>21:0113</v>
      </c>
      <c r="E317" t="s">
        <v>2115</v>
      </c>
      <c r="F317" t="s">
        <v>2116</v>
      </c>
      <c r="H317">
        <v>63.395065299999999</v>
      </c>
      <c r="I317">
        <v>-95.127385599999997</v>
      </c>
      <c r="J317" s="1" t="str">
        <f t="shared" si="51"/>
        <v>NGR lake sediment grab sample</v>
      </c>
      <c r="K317" s="1" t="str">
        <f t="shared" si="52"/>
        <v>&lt;177 micron (NGR)</v>
      </c>
      <c r="L317">
        <v>16</v>
      </c>
      <c r="M317" t="s">
        <v>301</v>
      </c>
      <c r="N317">
        <v>316</v>
      </c>
      <c r="O317" t="s">
        <v>124</v>
      </c>
      <c r="P317" t="s">
        <v>54</v>
      </c>
      <c r="Q317" t="s">
        <v>521</v>
      </c>
      <c r="R317" t="s">
        <v>92</v>
      </c>
      <c r="S317" t="s">
        <v>57</v>
      </c>
      <c r="T317" t="s">
        <v>204</v>
      </c>
      <c r="U317" t="s">
        <v>104</v>
      </c>
      <c r="V317" t="s">
        <v>890</v>
      </c>
      <c r="W317" t="s">
        <v>346</v>
      </c>
      <c r="X317" t="s">
        <v>74</v>
      </c>
      <c r="Y317" t="s">
        <v>63</v>
      </c>
      <c r="Z317" t="s">
        <v>138</v>
      </c>
      <c r="AA317" t="s">
        <v>64</v>
      </c>
      <c r="AB317" t="s">
        <v>492</v>
      </c>
      <c r="AC317" t="s">
        <v>66</v>
      </c>
      <c r="AD317" t="s">
        <v>67</v>
      </c>
      <c r="AE317" t="s">
        <v>74</v>
      </c>
      <c r="AF317" t="s">
        <v>134</v>
      </c>
      <c r="AG317" t="s">
        <v>175</v>
      </c>
      <c r="AH317" t="s">
        <v>173</v>
      </c>
      <c r="AI317" t="s">
        <v>338</v>
      </c>
      <c r="AJ317" t="s">
        <v>96</v>
      </c>
      <c r="AK317" t="s">
        <v>73</v>
      </c>
      <c r="AL317" t="s">
        <v>157</v>
      </c>
      <c r="AM317" t="s">
        <v>103</v>
      </c>
      <c r="AN317" t="s">
        <v>76</v>
      </c>
      <c r="AO317" t="s">
        <v>104</v>
      </c>
      <c r="AP317" t="s">
        <v>126</v>
      </c>
      <c r="AQ317" t="s">
        <v>211</v>
      </c>
      <c r="AR317" t="s">
        <v>74</v>
      </c>
      <c r="AS317" t="s">
        <v>54</v>
      </c>
      <c r="AT317" t="s">
        <v>73</v>
      </c>
      <c r="AU317" t="s">
        <v>107</v>
      </c>
      <c r="AV317" t="s">
        <v>1886</v>
      </c>
    </row>
    <row r="318" spans="1:48" hidden="1" x14ac:dyDescent="0.3">
      <c r="A318" t="s">
        <v>2117</v>
      </c>
      <c r="B318" t="s">
        <v>2118</v>
      </c>
      <c r="C318" s="1" t="str">
        <f t="shared" si="40"/>
        <v>21:0973</v>
      </c>
      <c r="D318" s="1" t="str">
        <f t="shared" si="50"/>
        <v>21:0113</v>
      </c>
      <c r="E318" t="s">
        <v>2119</v>
      </c>
      <c r="F318" t="s">
        <v>2120</v>
      </c>
      <c r="H318">
        <v>63.388200400000002</v>
      </c>
      <c r="I318">
        <v>-95.273405999999994</v>
      </c>
      <c r="J318" s="1" t="str">
        <f t="shared" si="51"/>
        <v>NGR lake sediment grab sample</v>
      </c>
      <c r="K318" s="1" t="str">
        <f t="shared" si="52"/>
        <v>&lt;177 micron (NGR)</v>
      </c>
      <c r="L318">
        <v>16</v>
      </c>
      <c r="M318" t="s">
        <v>314</v>
      </c>
      <c r="N318">
        <v>317</v>
      </c>
      <c r="O318" t="s">
        <v>328</v>
      </c>
      <c r="P318" t="s">
        <v>54</v>
      </c>
      <c r="Q318" t="s">
        <v>186</v>
      </c>
      <c r="R318" t="s">
        <v>92</v>
      </c>
      <c r="S318" t="s">
        <v>57</v>
      </c>
      <c r="T318" t="s">
        <v>304</v>
      </c>
      <c r="U318" t="s">
        <v>59</v>
      </c>
      <c r="V318" t="s">
        <v>575</v>
      </c>
      <c r="W318" t="s">
        <v>276</v>
      </c>
      <c r="X318" t="s">
        <v>67</v>
      </c>
      <c r="Y318" t="s">
        <v>193</v>
      </c>
      <c r="Z318" t="s">
        <v>138</v>
      </c>
      <c r="AA318" t="s">
        <v>64</v>
      </c>
      <c r="AB318" t="s">
        <v>189</v>
      </c>
      <c r="AC318" t="s">
        <v>173</v>
      </c>
      <c r="AD318" t="s">
        <v>67</v>
      </c>
      <c r="AE318" t="s">
        <v>74</v>
      </c>
      <c r="AF318" t="s">
        <v>178</v>
      </c>
      <c r="AG318" t="s">
        <v>304</v>
      </c>
      <c r="AH318" t="s">
        <v>70</v>
      </c>
      <c r="AI318" t="s">
        <v>306</v>
      </c>
      <c r="AJ318" t="s">
        <v>336</v>
      </c>
      <c r="AK318" t="s">
        <v>73</v>
      </c>
      <c r="AL318" t="s">
        <v>125</v>
      </c>
      <c r="AM318" t="s">
        <v>103</v>
      </c>
      <c r="AN318" t="s">
        <v>76</v>
      </c>
      <c r="AO318" t="s">
        <v>178</v>
      </c>
      <c r="AP318" t="s">
        <v>210</v>
      </c>
      <c r="AQ318" t="s">
        <v>118</v>
      </c>
      <c r="AR318" t="s">
        <v>62</v>
      </c>
      <c r="AS318" t="s">
        <v>54</v>
      </c>
      <c r="AT318" t="s">
        <v>73</v>
      </c>
      <c r="AU318" t="s">
        <v>107</v>
      </c>
      <c r="AV318" t="s">
        <v>2121</v>
      </c>
    </row>
    <row r="319" spans="1:48" hidden="1" x14ac:dyDescent="0.3">
      <c r="A319" t="s">
        <v>2122</v>
      </c>
      <c r="B319" t="s">
        <v>2123</v>
      </c>
      <c r="C319" s="1" t="str">
        <f t="shared" si="40"/>
        <v>21:0973</v>
      </c>
      <c r="D319" s="1" t="str">
        <f t="shared" si="50"/>
        <v>21:0113</v>
      </c>
      <c r="E319" t="s">
        <v>2124</v>
      </c>
      <c r="F319" t="s">
        <v>2125</v>
      </c>
      <c r="H319">
        <v>63.395350100000002</v>
      </c>
      <c r="I319">
        <v>-95.307971600000002</v>
      </c>
      <c r="J319" s="1" t="str">
        <f t="shared" si="51"/>
        <v>NGR lake sediment grab sample</v>
      </c>
      <c r="K319" s="1" t="str">
        <f t="shared" si="52"/>
        <v>&lt;177 micron (NGR)</v>
      </c>
      <c r="L319">
        <v>16</v>
      </c>
      <c r="M319" t="s">
        <v>324</v>
      </c>
      <c r="N319">
        <v>318</v>
      </c>
      <c r="O319" t="s">
        <v>168</v>
      </c>
      <c r="P319" t="s">
        <v>54</v>
      </c>
      <c r="Q319" t="s">
        <v>642</v>
      </c>
      <c r="R319" t="s">
        <v>178</v>
      </c>
      <c r="S319" t="s">
        <v>57</v>
      </c>
      <c r="T319" t="s">
        <v>604</v>
      </c>
      <c r="U319" t="s">
        <v>88</v>
      </c>
      <c r="V319" t="s">
        <v>492</v>
      </c>
      <c r="W319" t="s">
        <v>220</v>
      </c>
      <c r="X319" t="s">
        <v>74</v>
      </c>
      <c r="Y319" t="s">
        <v>226</v>
      </c>
      <c r="Z319" t="s">
        <v>138</v>
      </c>
      <c r="AA319" t="s">
        <v>64</v>
      </c>
      <c r="AB319" t="s">
        <v>139</v>
      </c>
      <c r="AC319" t="s">
        <v>66</v>
      </c>
      <c r="AD319" t="s">
        <v>67</v>
      </c>
      <c r="AE319" t="s">
        <v>74</v>
      </c>
      <c r="AF319" t="s">
        <v>104</v>
      </c>
      <c r="AG319" t="s">
        <v>122</v>
      </c>
      <c r="AH319" t="s">
        <v>70</v>
      </c>
      <c r="AI319" t="s">
        <v>53</v>
      </c>
      <c r="AJ319" t="s">
        <v>692</v>
      </c>
      <c r="AK319" t="s">
        <v>73</v>
      </c>
      <c r="AL319" t="s">
        <v>157</v>
      </c>
      <c r="AM319" t="s">
        <v>103</v>
      </c>
      <c r="AN319" t="s">
        <v>76</v>
      </c>
      <c r="AO319" t="s">
        <v>104</v>
      </c>
      <c r="AP319" t="s">
        <v>179</v>
      </c>
      <c r="AQ319" t="s">
        <v>363</v>
      </c>
      <c r="AR319" t="s">
        <v>62</v>
      </c>
      <c r="AS319" t="s">
        <v>54</v>
      </c>
      <c r="AT319" t="s">
        <v>73</v>
      </c>
      <c r="AU319" t="s">
        <v>107</v>
      </c>
      <c r="AV319" t="s">
        <v>2126</v>
      </c>
    </row>
    <row r="320" spans="1:48" hidden="1" x14ac:dyDescent="0.3">
      <c r="A320" t="s">
        <v>2127</v>
      </c>
      <c r="B320" t="s">
        <v>2128</v>
      </c>
      <c r="C320" s="1" t="str">
        <f t="shared" si="40"/>
        <v>21:0973</v>
      </c>
      <c r="D320" s="1" t="str">
        <f t="shared" si="50"/>
        <v>21:0113</v>
      </c>
      <c r="E320" t="s">
        <v>2129</v>
      </c>
      <c r="F320" t="s">
        <v>2130</v>
      </c>
      <c r="H320">
        <v>63.354728700000003</v>
      </c>
      <c r="I320">
        <v>-95.541446300000004</v>
      </c>
      <c r="J320" s="1" t="str">
        <f t="shared" si="51"/>
        <v>NGR lake sediment grab sample</v>
      </c>
      <c r="K320" s="1" t="str">
        <f t="shared" si="52"/>
        <v>&lt;177 micron (NGR)</v>
      </c>
      <c r="L320">
        <v>16</v>
      </c>
      <c r="M320" t="s">
        <v>335</v>
      </c>
      <c r="N320">
        <v>319</v>
      </c>
      <c r="O320" t="s">
        <v>402</v>
      </c>
      <c r="P320" t="s">
        <v>54</v>
      </c>
      <c r="Q320" t="s">
        <v>395</v>
      </c>
      <c r="R320" t="s">
        <v>92</v>
      </c>
      <c r="S320" t="s">
        <v>57</v>
      </c>
      <c r="T320" t="s">
        <v>91</v>
      </c>
      <c r="U320" t="s">
        <v>88</v>
      </c>
      <c r="V320" t="s">
        <v>380</v>
      </c>
      <c r="W320" t="s">
        <v>226</v>
      </c>
      <c r="X320" t="s">
        <v>74</v>
      </c>
      <c r="Y320" t="s">
        <v>220</v>
      </c>
      <c r="Z320" t="s">
        <v>96</v>
      </c>
      <c r="AA320" t="s">
        <v>64</v>
      </c>
      <c r="AB320" t="s">
        <v>853</v>
      </c>
      <c r="AC320" t="s">
        <v>66</v>
      </c>
      <c r="AD320" t="s">
        <v>67</v>
      </c>
      <c r="AE320" t="s">
        <v>1340</v>
      </c>
      <c r="AF320" t="s">
        <v>187</v>
      </c>
      <c r="AG320" t="s">
        <v>135</v>
      </c>
      <c r="AH320" t="s">
        <v>70</v>
      </c>
      <c r="AI320" t="s">
        <v>280</v>
      </c>
      <c r="AJ320" t="s">
        <v>340</v>
      </c>
      <c r="AK320" t="s">
        <v>73</v>
      </c>
      <c r="AL320" t="s">
        <v>157</v>
      </c>
      <c r="AM320" t="s">
        <v>103</v>
      </c>
      <c r="AN320" t="s">
        <v>76</v>
      </c>
      <c r="AO320" t="s">
        <v>116</v>
      </c>
      <c r="AP320" t="s">
        <v>482</v>
      </c>
      <c r="AQ320" t="s">
        <v>292</v>
      </c>
      <c r="AR320" t="s">
        <v>62</v>
      </c>
      <c r="AS320" t="s">
        <v>54</v>
      </c>
      <c r="AT320" t="s">
        <v>73</v>
      </c>
      <c r="AU320" t="s">
        <v>107</v>
      </c>
      <c r="AV320" t="s">
        <v>2131</v>
      </c>
    </row>
    <row r="321" spans="1:48" hidden="1" x14ac:dyDescent="0.3">
      <c r="A321" t="s">
        <v>2132</v>
      </c>
      <c r="B321" t="s">
        <v>2133</v>
      </c>
      <c r="C321" s="1" t="str">
        <f t="shared" si="40"/>
        <v>21:0973</v>
      </c>
      <c r="D321" s="1" t="str">
        <f t="shared" si="50"/>
        <v>21:0113</v>
      </c>
      <c r="E321" t="s">
        <v>2134</v>
      </c>
      <c r="F321" t="s">
        <v>2135</v>
      </c>
      <c r="H321">
        <v>63.3639759</v>
      </c>
      <c r="I321">
        <v>-95.399482500000005</v>
      </c>
      <c r="J321" s="1" t="str">
        <f t="shared" si="51"/>
        <v>NGR lake sediment grab sample</v>
      </c>
      <c r="K321" s="1" t="str">
        <f t="shared" si="52"/>
        <v>&lt;177 micron (NGR)</v>
      </c>
      <c r="L321">
        <v>16</v>
      </c>
      <c r="M321" t="s">
        <v>354</v>
      </c>
      <c r="N321">
        <v>320</v>
      </c>
      <c r="O321" t="s">
        <v>106</v>
      </c>
      <c r="P321" t="s">
        <v>54</v>
      </c>
      <c r="Q321" t="s">
        <v>642</v>
      </c>
      <c r="R321" t="s">
        <v>178</v>
      </c>
      <c r="S321" t="s">
        <v>57</v>
      </c>
      <c r="T321" t="s">
        <v>304</v>
      </c>
      <c r="U321" t="s">
        <v>168</v>
      </c>
      <c r="V321" t="s">
        <v>65</v>
      </c>
      <c r="W321" t="s">
        <v>205</v>
      </c>
      <c r="X321" t="s">
        <v>67</v>
      </c>
      <c r="Y321" t="s">
        <v>302</v>
      </c>
      <c r="Z321" t="s">
        <v>96</v>
      </c>
      <c r="AA321" t="s">
        <v>64</v>
      </c>
      <c r="AB321" t="s">
        <v>189</v>
      </c>
      <c r="AC321" t="s">
        <v>66</v>
      </c>
      <c r="AD321" t="s">
        <v>67</v>
      </c>
      <c r="AE321" t="s">
        <v>68</v>
      </c>
      <c r="AF321" t="s">
        <v>282</v>
      </c>
      <c r="AG321" t="s">
        <v>142</v>
      </c>
      <c r="AH321" t="s">
        <v>173</v>
      </c>
      <c r="AI321" t="s">
        <v>59</v>
      </c>
      <c r="AJ321" t="s">
        <v>201</v>
      </c>
      <c r="AK321" t="s">
        <v>73</v>
      </c>
      <c r="AL321" t="s">
        <v>125</v>
      </c>
      <c r="AM321" t="s">
        <v>103</v>
      </c>
      <c r="AN321" t="s">
        <v>76</v>
      </c>
      <c r="AO321" t="s">
        <v>92</v>
      </c>
      <c r="AP321" t="s">
        <v>307</v>
      </c>
      <c r="AQ321" t="s">
        <v>308</v>
      </c>
      <c r="AR321" t="s">
        <v>67</v>
      </c>
      <c r="AS321" t="s">
        <v>54</v>
      </c>
      <c r="AT321" t="s">
        <v>73</v>
      </c>
      <c r="AU321" t="s">
        <v>107</v>
      </c>
      <c r="AV321" t="s">
        <v>2136</v>
      </c>
    </row>
    <row r="322" spans="1:48" hidden="1" x14ac:dyDescent="0.3">
      <c r="A322" t="s">
        <v>2137</v>
      </c>
      <c r="B322" t="s">
        <v>2138</v>
      </c>
      <c r="C322" s="1" t="str">
        <f t="shared" ref="C322:C385" si="53">HYPERLINK("https://geochem.nrcan.gc.ca/cdogs/content/bdl/bdl210973_e.htm", "21:0973")</f>
        <v>21:0973</v>
      </c>
      <c r="D322" s="1" t="str">
        <f t="shared" si="50"/>
        <v>21:0113</v>
      </c>
      <c r="E322" t="s">
        <v>2139</v>
      </c>
      <c r="F322" t="s">
        <v>2140</v>
      </c>
      <c r="H322">
        <v>63.357863299999998</v>
      </c>
      <c r="I322">
        <v>-95.1992999</v>
      </c>
      <c r="J322" s="1" t="str">
        <f t="shared" si="51"/>
        <v>NGR lake sediment grab sample</v>
      </c>
      <c r="K322" s="1" t="str">
        <f t="shared" si="52"/>
        <v>&lt;177 micron (NGR)</v>
      </c>
      <c r="L322">
        <v>17</v>
      </c>
      <c r="M322" t="s">
        <v>52</v>
      </c>
      <c r="N322">
        <v>321</v>
      </c>
      <c r="O322" t="s">
        <v>439</v>
      </c>
      <c r="P322" t="s">
        <v>54</v>
      </c>
      <c r="Q322" t="s">
        <v>1216</v>
      </c>
      <c r="R322" t="s">
        <v>77</v>
      </c>
      <c r="S322" t="s">
        <v>57</v>
      </c>
      <c r="T322" t="s">
        <v>252</v>
      </c>
      <c r="U322" t="s">
        <v>168</v>
      </c>
      <c r="V322" t="s">
        <v>65</v>
      </c>
      <c r="W322" t="s">
        <v>355</v>
      </c>
      <c r="X322" t="s">
        <v>67</v>
      </c>
      <c r="Y322" t="s">
        <v>346</v>
      </c>
      <c r="Z322" t="s">
        <v>138</v>
      </c>
      <c r="AA322" t="s">
        <v>64</v>
      </c>
      <c r="AB322" t="s">
        <v>522</v>
      </c>
      <c r="AC322" t="s">
        <v>66</v>
      </c>
      <c r="AD322" t="s">
        <v>127</v>
      </c>
      <c r="AE322" t="s">
        <v>68</v>
      </c>
      <c r="AF322" t="s">
        <v>141</v>
      </c>
      <c r="AG322" t="s">
        <v>404</v>
      </c>
      <c r="AH322" t="s">
        <v>70</v>
      </c>
      <c r="AI322" t="s">
        <v>156</v>
      </c>
      <c r="AJ322" t="s">
        <v>233</v>
      </c>
      <c r="AK322" t="s">
        <v>73</v>
      </c>
      <c r="AL322" t="s">
        <v>74</v>
      </c>
      <c r="AM322" t="s">
        <v>224</v>
      </c>
      <c r="AN322" t="s">
        <v>76</v>
      </c>
      <c r="AO322" t="s">
        <v>104</v>
      </c>
      <c r="AP322" t="s">
        <v>295</v>
      </c>
      <c r="AQ322" t="s">
        <v>327</v>
      </c>
      <c r="AR322" t="s">
        <v>74</v>
      </c>
      <c r="AS322" t="s">
        <v>54</v>
      </c>
      <c r="AT322" t="s">
        <v>73</v>
      </c>
      <c r="AU322" t="s">
        <v>107</v>
      </c>
      <c r="AV322" t="s">
        <v>2141</v>
      </c>
    </row>
    <row r="323" spans="1:48" hidden="1" x14ac:dyDescent="0.3">
      <c r="A323" t="s">
        <v>2142</v>
      </c>
      <c r="B323" t="s">
        <v>2143</v>
      </c>
      <c r="C323" s="1" t="str">
        <f t="shared" si="53"/>
        <v>21:0973</v>
      </c>
      <c r="D323" s="1" t="str">
        <f>HYPERLINK("https://geochem.nrcan.gc.ca/cdogs/content/svy/svy_e.htm", "")</f>
        <v/>
      </c>
      <c r="G323" s="1" t="str">
        <f>HYPERLINK("https://geochem.nrcan.gc.ca/cdogs/content/cr_/cr_00125_e.htm", "125")</f>
        <v>125</v>
      </c>
      <c r="J323" t="s">
        <v>230</v>
      </c>
      <c r="K323" t="s">
        <v>231</v>
      </c>
      <c r="L323">
        <v>17</v>
      </c>
      <c r="M323" t="s">
        <v>232</v>
      </c>
      <c r="N323">
        <v>322</v>
      </c>
      <c r="O323" t="s">
        <v>192</v>
      </c>
      <c r="P323" t="s">
        <v>127</v>
      </c>
      <c r="Q323" t="s">
        <v>549</v>
      </c>
      <c r="R323" t="s">
        <v>168</v>
      </c>
      <c r="S323" t="s">
        <v>57</v>
      </c>
      <c r="T323" t="s">
        <v>356</v>
      </c>
      <c r="U323" t="s">
        <v>203</v>
      </c>
      <c r="V323" t="s">
        <v>223</v>
      </c>
      <c r="W323" t="s">
        <v>103</v>
      </c>
      <c r="X323" t="s">
        <v>67</v>
      </c>
      <c r="Y323" t="s">
        <v>136</v>
      </c>
      <c r="Z323" t="s">
        <v>127</v>
      </c>
      <c r="AA323" t="s">
        <v>64</v>
      </c>
      <c r="AB323" t="s">
        <v>281</v>
      </c>
      <c r="AC323" t="s">
        <v>70</v>
      </c>
      <c r="AD323" t="s">
        <v>758</v>
      </c>
      <c r="AE323" t="s">
        <v>421</v>
      </c>
      <c r="AF323" t="s">
        <v>281</v>
      </c>
      <c r="AG323" t="s">
        <v>90</v>
      </c>
      <c r="AH323" t="s">
        <v>68</v>
      </c>
      <c r="AI323" t="s">
        <v>88</v>
      </c>
      <c r="AJ323" t="s">
        <v>136</v>
      </c>
      <c r="AK323" t="s">
        <v>73</v>
      </c>
      <c r="AL323" t="s">
        <v>103</v>
      </c>
      <c r="AM323" t="s">
        <v>224</v>
      </c>
      <c r="AN323" t="s">
        <v>76</v>
      </c>
      <c r="AO323" t="s">
        <v>421</v>
      </c>
      <c r="AP323" t="s">
        <v>2144</v>
      </c>
      <c r="AQ323" t="s">
        <v>1073</v>
      </c>
      <c r="AR323" t="s">
        <v>74</v>
      </c>
      <c r="AS323" t="s">
        <v>170</v>
      </c>
      <c r="AT323" t="s">
        <v>2145</v>
      </c>
      <c r="AU323" t="s">
        <v>107</v>
      </c>
      <c r="AV323" t="s">
        <v>2146</v>
      </c>
    </row>
    <row r="324" spans="1:48" hidden="1" x14ac:dyDescent="0.3">
      <c r="A324" t="s">
        <v>2147</v>
      </c>
      <c r="B324" t="s">
        <v>2148</v>
      </c>
      <c r="C324" s="1" t="str">
        <f t="shared" si="53"/>
        <v>21:0973</v>
      </c>
      <c r="D324" s="1" t="str">
        <f t="shared" ref="D324:D350" si="54">HYPERLINK("https://geochem.nrcan.gc.ca/cdogs/content/svy/svy210113_e.htm", "21:0113")</f>
        <v>21:0113</v>
      </c>
      <c r="E324" t="s">
        <v>2149</v>
      </c>
      <c r="F324" t="s">
        <v>2150</v>
      </c>
      <c r="H324">
        <v>63.3545224</v>
      </c>
      <c r="I324">
        <v>-95.315133299999999</v>
      </c>
      <c r="J324" s="1" t="str">
        <f t="shared" ref="J324:J350" si="55">HYPERLINK("https://geochem.nrcan.gc.ca/cdogs/content/kwd/kwd020027_e.htm", "NGR lake sediment grab sample")</f>
        <v>NGR lake sediment grab sample</v>
      </c>
      <c r="K324" s="1" t="str">
        <f t="shared" ref="K324:K350" si="56">HYPERLINK("https://geochem.nrcan.gc.ca/cdogs/content/kwd/kwd080006_e.htm", "&lt;177 micron (NGR)")</f>
        <v>&lt;177 micron (NGR)</v>
      </c>
      <c r="L324">
        <v>17</v>
      </c>
      <c r="M324" t="s">
        <v>86</v>
      </c>
      <c r="N324">
        <v>323</v>
      </c>
      <c r="O324" t="s">
        <v>276</v>
      </c>
      <c r="P324" t="s">
        <v>54</v>
      </c>
      <c r="Q324" t="s">
        <v>446</v>
      </c>
      <c r="R324" t="s">
        <v>156</v>
      </c>
      <c r="S324" t="s">
        <v>57</v>
      </c>
      <c r="T324" t="s">
        <v>119</v>
      </c>
      <c r="U324" t="s">
        <v>57</v>
      </c>
      <c r="V324" t="s">
        <v>347</v>
      </c>
      <c r="W324" t="s">
        <v>396</v>
      </c>
      <c r="X324" t="s">
        <v>67</v>
      </c>
      <c r="Y324" t="s">
        <v>74</v>
      </c>
      <c r="Z324" t="s">
        <v>127</v>
      </c>
      <c r="AA324" t="s">
        <v>64</v>
      </c>
      <c r="AB324" t="s">
        <v>436</v>
      </c>
      <c r="AC324" t="s">
        <v>66</v>
      </c>
      <c r="AD324" t="s">
        <v>67</v>
      </c>
      <c r="AE324" t="s">
        <v>157</v>
      </c>
      <c r="AF324" t="s">
        <v>281</v>
      </c>
      <c r="AG324" t="s">
        <v>428</v>
      </c>
      <c r="AH324" t="s">
        <v>173</v>
      </c>
      <c r="AI324" t="s">
        <v>363</v>
      </c>
      <c r="AJ324" t="s">
        <v>61</v>
      </c>
      <c r="AK324" t="s">
        <v>73</v>
      </c>
      <c r="AL324" t="s">
        <v>224</v>
      </c>
      <c r="AM324" t="s">
        <v>103</v>
      </c>
      <c r="AN324" t="s">
        <v>76</v>
      </c>
      <c r="AO324" t="s">
        <v>117</v>
      </c>
      <c r="AP324" t="s">
        <v>656</v>
      </c>
      <c r="AQ324" t="s">
        <v>355</v>
      </c>
      <c r="AR324" t="s">
        <v>67</v>
      </c>
      <c r="AS324" t="s">
        <v>54</v>
      </c>
      <c r="AT324" t="s">
        <v>73</v>
      </c>
      <c r="AU324" t="s">
        <v>107</v>
      </c>
      <c r="AV324" t="s">
        <v>2151</v>
      </c>
    </row>
    <row r="325" spans="1:48" hidden="1" x14ac:dyDescent="0.3">
      <c r="A325" t="s">
        <v>2152</v>
      </c>
      <c r="B325" t="s">
        <v>2153</v>
      </c>
      <c r="C325" s="1" t="str">
        <f t="shared" si="53"/>
        <v>21:0973</v>
      </c>
      <c r="D325" s="1" t="str">
        <f t="shared" si="54"/>
        <v>21:0113</v>
      </c>
      <c r="E325" t="s">
        <v>2154</v>
      </c>
      <c r="F325" t="s">
        <v>2155</v>
      </c>
      <c r="H325">
        <v>63.362741499999998</v>
      </c>
      <c r="I325">
        <v>-95.225192800000002</v>
      </c>
      <c r="J325" s="1" t="str">
        <f t="shared" si="55"/>
        <v>NGR lake sediment grab sample</v>
      </c>
      <c r="K325" s="1" t="str">
        <f t="shared" si="56"/>
        <v>&lt;177 micron (NGR)</v>
      </c>
      <c r="L325">
        <v>17</v>
      </c>
      <c r="M325" t="s">
        <v>149</v>
      </c>
      <c r="N325">
        <v>324</v>
      </c>
      <c r="O325" t="s">
        <v>709</v>
      </c>
      <c r="P325" t="s">
        <v>54</v>
      </c>
      <c r="Q325" t="s">
        <v>1477</v>
      </c>
      <c r="R325" t="s">
        <v>134</v>
      </c>
      <c r="S325" t="s">
        <v>57</v>
      </c>
      <c r="T325" t="s">
        <v>152</v>
      </c>
      <c r="U325" t="s">
        <v>88</v>
      </c>
      <c r="V325" t="s">
        <v>189</v>
      </c>
      <c r="W325" t="s">
        <v>170</v>
      </c>
      <c r="X325" t="s">
        <v>74</v>
      </c>
      <c r="Y325" t="s">
        <v>448</v>
      </c>
      <c r="Z325" t="s">
        <v>96</v>
      </c>
      <c r="AA325" t="s">
        <v>64</v>
      </c>
      <c r="AB325" t="s">
        <v>221</v>
      </c>
      <c r="AC325" t="s">
        <v>66</v>
      </c>
      <c r="AD325" t="s">
        <v>67</v>
      </c>
      <c r="AE325" t="s">
        <v>490</v>
      </c>
      <c r="AF325" t="s">
        <v>356</v>
      </c>
      <c r="AG325" t="s">
        <v>204</v>
      </c>
      <c r="AH325" t="s">
        <v>70</v>
      </c>
      <c r="AI325" t="s">
        <v>114</v>
      </c>
      <c r="AJ325" t="s">
        <v>71</v>
      </c>
      <c r="AK325" t="s">
        <v>73</v>
      </c>
      <c r="AL325" t="s">
        <v>125</v>
      </c>
      <c r="AM325" t="s">
        <v>103</v>
      </c>
      <c r="AN325" t="s">
        <v>76</v>
      </c>
      <c r="AO325" t="s">
        <v>281</v>
      </c>
      <c r="AP325" t="s">
        <v>126</v>
      </c>
      <c r="AQ325" t="s">
        <v>61</v>
      </c>
      <c r="AR325" t="s">
        <v>74</v>
      </c>
      <c r="AS325" t="s">
        <v>54</v>
      </c>
      <c r="AT325" t="s">
        <v>73</v>
      </c>
      <c r="AU325" t="s">
        <v>107</v>
      </c>
      <c r="AV325" t="s">
        <v>2156</v>
      </c>
    </row>
    <row r="326" spans="1:48" hidden="1" x14ac:dyDescent="0.3">
      <c r="A326" t="s">
        <v>2157</v>
      </c>
      <c r="B326" t="s">
        <v>2158</v>
      </c>
      <c r="C326" s="1" t="str">
        <f t="shared" si="53"/>
        <v>21:0973</v>
      </c>
      <c r="D326" s="1" t="str">
        <f t="shared" si="54"/>
        <v>21:0113</v>
      </c>
      <c r="E326" t="s">
        <v>2139</v>
      </c>
      <c r="F326" t="s">
        <v>2159</v>
      </c>
      <c r="H326">
        <v>63.357863299999998</v>
      </c>
      <c r="I326">
        <v>-95.1992999</v>
      </c>
      <c r="J326" s="1" t="str">
        <f t="shared" si="55"/>
        <v>NGR lake sediment grab sample</v>
      </c>
      <c r="K326" s="1" t="str">
        <f t="shared" si="56"/>
        <v>&lt;177 micron (NGR)</v>
      </c>
      <c r="L326">
        <v>17</v>
      </c>
      <c r="M326" t="s">
        <v>345</v>
      </c>
      <c r="N326">
        <v>325</v>
      </c>
      <c r="O326" t="s">
        <v>280</v>
      </c>
      <c r="P326" t="s">
        <v>54</v>
      </c>
      <c r="Q326" t="s">
        <v>642</v>
      </c>
      <c r="R326" t="s">
        <v>290</v>
      </c>
      <c r="S326" t="s">
        <v>57</v>
      </c>
      <c r="T326" t="s">
        <v>252</v>
      </c>
      <c r="U326" t="s">
        <v>88</v>
      </c>
      <c r="V326" t="s">
        <v>478</v>
      </c>
      <c r="W326" t="s">
        <v>205</v>
      </c>
      <c r="X326" t="s">
        <v>67</v>
      </c>
      <c r="Y326" t="s">
        <v>63</v>
      </c>
      <c r="Z326" t="s">
        <v>59</v>
      </c>
      <c r="AA326" t="s">
        <v>64</v>
      </c>
      <c r="AB326" t="s">
        <v>522</v>
      </c>
      <c r="AC326" t="s">
        <v>66</v>
      </c>
      <c r="AD326" t="s">
        <v>127</v>
      </c>
      <c r="AE326" t="s">
        <v>68</v>
      </c>
      <c r="AF326" t="s">
        <v>357</v>
      </c>
      <c r="AG326" t="s">
        <v>142</v>
      </c>
      <c r="AH326" t="s">
        <v>70</v>
      </c>
      <c r="AI326" t="s">
        <v>305</v>
      </c>
      <c r="AJ326" t="s">
        <v>692</v>
      </c>
      <c r="AK326" t="s">
        <v>73</v>
      </c>
      <c r="AL326" t="s">
        <v>157</v>
      </c>
      <c r="AM326" t="s">
        <v>103</v>
      </c>
      <c r="AN326" t="s">
        <v>76</v>
      </c>
      <c r="AO326" t="s">
        <v>104</v>
      </c>
      <c r="AP326" t="s">
        <v>596</v>
      </c>
      <c r="AQ326" t="s">
        <v>226</v>
      </c>
      <c r="AR326" t="s">
        <v>62</v>
      </c>
      <c r="AS326" t="s">
        <v>54</v>
      </c>
      <c r="AT326" t="s">
        <v>73</v>
      </c>
      <c r="AU326" t="s">
        <v>107</v>
      </c>
      <c r="AV326" t="s">
        <v>2160</v>
      </c>
    </row>
    <row r="327" spans="1:48" hidden="1" x14ac:dyDescent="0.3">
      <c r="A327" t="s">
        <v>2161</v>
      </c>
      <c r="B327" t="s">
        <v>2162</v>
      </c>
      <c r="C327" s="1" t="str">
        <f t="shared" si="53"/>
        <v>21:0973</v>
      </c>
      <c r="D327" s="1" t="str">
        <f t="shared" si="54"/>
        <v>21:0113</v>
      </c>
      <c r="E327" t="s">
        <v>2163</v>
      </c>
      <c r="F327" t="s">
        <v>2164</v>
      </c>
      <c r="H327">
        <v>63.367277199999997</v>
      </c>
      <c r="I327">
        <v>-95.081085400000006</v>
      </c>
      <c r="J327" s="1" t="str">
        <f t="shared" si="55"/>
        <v>NGR lake sediment grab sample</v>
      </c>
      <c r="K327" s="1" t="str">
        <f t="shared" si="56"/>
        <v>&lt;177 micron (NGR)</v>
      </c>
      <c r="L327">
        <v>17</v>
      </c>
      <c r="M327" t="s">
        <v>165</v>
      </c>
      <c r="N327">
        <v>326</v>
      </c>
      <c r="O327" t="s">
        <v>413</v>
      </c>
      <c r="P327" t="s">
        <v>54</v>
      </c>
      <c r="Q327" t="s">
        <v>624</v>
      </c>
      <c r="R327" t="s">
        <v>2165</v>
      </c>
      <c r="S327" t="s">
        <v>57</v>
      </c>
      <c r="T327" t="s">
        <v>91</v>
      </c>
      <c r="U327" t="s">
        <v>134</v>
      </c>
      <c r="V327" t="s">
        <v>411</v>
      </c>
      <c r="W327" t="s">
        <v>94</v>
      </c>
      <c r="X327" t="s">
        <v>74</v>
      </c>
      <c r="Y327" t="s">
        <v>170</v>
      </c>
      <c r="Z327" t="s">
        <v>96</v>
      </c>
      <c r="AA327" t="s">
        <v>64</v>
      </c>
      <c r="AB327" t="s">
        <v>412</v>
      </c>
      <c r="AC327" t="s">
        <v>66</v>
      </c>
      <c r="AD327" t="s">
        <v>59</v>
      </c>
      <c r="AE327" t="s">
        <v>668</v>
      </c>
      <c r="AF327" t="s">
        <v>187</v>
      </c>
      <c r="AG327" t="s">
        <v>291</v>
      </c>
      <c r="AH327" t="s">
        <v>155</v>
      </c>
      <c r="AI327" t="s">
        <v>413</v>
      </c>
      <c r="AJ327" t="s">
        <v>101</v>
      </c>
      <c r="AK327" t="s">
        <v>73</v>
      </c>
      <c r="AL327" t="s">
        <v>75</v>
      </c>
      <c r="AM327" t="s">
        <v>224</v>
      </c>
      <c r="AN327" t="s">
        <v>76</v>
      </c>
      <c r="AO327" t="s">
        <v>77</v>
      </c>
      <c r="AP327" t="s">
        <v>225</v>
      </c>
      <c r="AQ327" t="s">
        <v>348</v>
      </c>
      <c r="AR327" t="s">
        <v>62</v>
      </c>
      <c r="AS327" t="s">
        <v>54</v>
      </c>
      <c r="AT327" t="s">
        <v>73</v>
      </c>
      <c r="AU327" t="s">
        <v>107</v>
      </c>
      <c r="AV327" t="s">
        <v>2166</v>
      </c>
    </row>
    <row r="328" spans="1:48" hidden="1" x14ac:dyDescent="0.3">
      <c r="A328" t="s">
        <v>2167</v>
      </c>
      <c r="B328" t="s">
        <v>2168</v>
      </c>
      <c r="C328" s="1" t="str">
        <f t="shared" si="53"/>
        <v>21:0973</v>
      </c>
      <c r="D328" s="1" t="str">
        <f t="shared" si="54"/>
        <v>21:0113</v>
      </c>
      <c r="E328" t="s">
        <v>2169</v>
      </c>
      <c r="F328" t="s">
        <v>2170</v>
      </c>
      <c r="H328">
        <v>63.321433599999999</v>
      </c>
      <c r="I328">
        <v>-94.981540600000002</v>
      </c>
      <c r="J328" s="1" t="str">
        <f t="shared" si="55"/>
        <v>NGR lake sediment grab sample</v>
      </c>
      <c r="K328" s="1" t="str">
        <f t="shared" si="56"/>
        <v>&lt;177 micron (NGR)</v>
      </c>
      <c r="L328">
        <v>17</v>
      </c>
      <c r="M328" t="s">
        <v>185</v>
      </c>
      <c r="N328">
        <v>327</v>
      </c>
      <c r="O328" t="s">
        <v>329</v>
      </c>
      <c r="P328" t="s">
        <v>281</v>
      </c>
      <c r="Q328" t="s">
        <v>1134</v>
      </c>
      <c r="R328" t="s">
        <v>92</v>
      </c>
      <c r="S328" t="s">
        <v>57</v>
      </c>
      <c r="T328" t="s">
        <v>380</v>
      </c>
      <c r="U328" t="s">
        <v>117</v>
      </c>
      <c r="V328" t="s">
        <v>190</v>
      </c>
      <c r="W328" t="s">
        <v>346</v>
      </c>
      <c r="X328" t="s">
        <v>67</v>
      </c>
      <c r="Y328" t="s">
        <v>448</v>
      </c>
      <c r="Z328" t="s">
        <v>59</v>
      </c>
      <c r="AA328" t="s">
        <v>64</v>
      </c>
      <c r="AB328" t="s">
        <v>190</v>
      </c>
      <c r="AC328" t="s">
        <v>66</v>
      </c>
      <c r="AD328" t="s">
        <v>67</v>
      </c>
      <c r="AE328" t="s">
        <v>68</v>
      </c>
      <c r="AF328" t="s">
        <v>178</v>
      </c>
      <c r="AG328" t="s">
        <v>291</v>
      </c>
      <c r="AH328" t="s">
        <v>155</v>
      </c>
      <c r="AI328" t="s">
        <v>138</v>
      </c>
      <c r="AJ328" t="s">
        <v>263</v>
      </c>
      <c r="AK328" t="s">
        <v>73</v>
      </c>
      <c r="AL328" t="s">
        <v>125</v>
      </c>
      <c r="AM328" t="s">
        <v>103</v>
      </c>
      <c r="AN328" t="s">
        <v>76</v>
      </c>
      <c r="AO328" t="s">
        <v>178</v>
      </c>
      <c r="AP328" t="s">
        <v>179</v>
      </c>
      <c r="AQ328" t="s">
        <v>118</v>
      </c>
      <c r="AR328" t="s">
        <v>74</v>
      </c>
      <c r="AS328" t="s">
        <v>54</v>
      </c>
      <c r="AT328" t="s">
        <v>73</v>
      </c>
      <c r="AU328" t="s">
        <v>107</v>
      </c>
      <c r="AV328" t="s">
        <v>2171</v>
      </c>
    </row>
    <row r="329" spans="1:48" hidden="1" x14ac:dyDescent="0.3">
      <c r="A329" t="s">
        <v>2172</v>
      </c>
      <c r="B329" t="s">
        <v>2173</v>
      </c>
      <c r="C329" s="1" t="str">
        <f t="shared" si="53"/>
        <v>21:0973</v>
      </c>
      <c r="D329" s="1" t="str">
        <f t="shared" si="54"/>
        <v>21:0113</v>
      </c>
      <c r="E329" t="s">
        <v>2174</v>
      </c>
      <c r="F329" t="s">
        <v>2175</v>
      </c>
      <c r="H329">
        <v>63.313623499999999</v>
      </c>
      <c r="I329">
        <v>-95.028058999999999</v>
      </c>
      <c r="J329" s="1" t="str">
        <f t="shared" si="55"/>
        <v>NGR lake sediment grab sample</v>
      </c>
      <c r="K329" s="1" t="str">
        <f t="shared" si="56"/>
        <v>&lt;177 micron (NGR)</v>
      </c>
      <c r="L329">
        <v>17</v>
      </c>
      <c r="M329" t="s">
        <v>200</v>
      </c>
      <c r="N329">
        <v>328</v>
      </c>
      <c r="O329" t="s">
        <v>263</v>
      </c>
      <c r="P329" t="s">
        <v>54</v>
      </c>
      <c r="Q329" t="s">
        <v>1134</v>
      </c>
      <c r="R329" t="s">
        <v>691</v>
      </c>
      <c r="S329" t="s">
        <v>57</v>
      </c>
      <c r="T329" t="s">
        <v>315</v>
      </c>
      <c r="U329" t="s">
        <v>59</v>
      </c>
      <c r="V329" t="s">
        <v>316</v>
      </c>
      <c r="W329" t="s">
        <v>170</v>
      </c>
      <c r="X329" t="s">
        <v>62</v>
      </c>
      <c r="Y329" t="s">
        <v>137</v>
      </c>
      <c r="Z329" t="s">
        <v>96</v>
      </c>
      <c r="AA329" t="s">
        <v>64</v>
      </c>
      <c r="AB329" t="s">
        <v>142</v>
      </c>
      <c r="AC329" t="s">
        <v>66</v>
      </c>
      <c r="AD329" t="s">
        <v>67</v>
      </c>
      <c r="AE329" t="s">
        <v>543</v>
      </c>
      <c r="AF329" t="s">
        <v>616</v>
      </c>
      <c r="AG329" t="s">
        <v>100</v>
      </c>
      <c r="AH329" t="s">
        <v>70</v>
      </c>
      <c r="AI329" t="s">
        <v>429</v>
      </c>
      <c r="AJ329" t="s">
        <v>439</v>
      </c>
      <c r="AK329" t="s">
        <v>73</v>
      </c>
      <c r="AL329" t="s">
        <v>177</v>
      </c>
      <c r="AM329" t="s">
        <v>75</v>
      </c>
      <c r="AN329" t="s">
        <v>76</v>
      </c>
      <c r="AO329" t="s">
        <v>134</v>
      </c>
      <c r="AP329" t="s">
        <v>179</v>
      </c>
      <c r="AQ329" t="s">
        <v>101</v>
      </c>
      <c r="AR329" t="s">
        <v>62</v>
      </c>
      <c r="AS329" t="s">
        <v>54</v>
      </c>
      <c r="AT329" t="s">
        <v>73</v>
      </c>
      <c r="AU329" t="s">
        <v>107</v>
      </c>
      <c r="AV329" t="s">
        <v>2176</v>
      </c>
    </row>
    <row r="330" spans="1:48" hidden="1" x14ac:dyDescent="0.3">
      <c r="A330" t="s">
        <v>2177</v>
      </c>
      <c r="B330" t="s">
        <v>2178</v>
      </c>
      <c r="C330" s="1" t="str">
        <f t="shared" si="53"/>
        <v>21:0973</v>
      </c>
      <c r="D330" s="1" t="str">
        <f t="shared" si="54"/>
        <v>21:0113</v>
      </c>
      <c r="E330" t="s">
        <v>2179</v>
      </c>
      <c r="F330" t="s">
        <v>2180</v>
      </c>
      <c r="H330">
        <v>63.331180199999999</v>
      </c>
      <c r="I330">
        <v>-95.083191900000003</v>
      </c>
      <c r="J330" s="1" t="str">
        <f t="shared" si="55"/>
        <v>NGR lake sediment grab sample</v>
      </c>
      <c r="K330" s="1" t="str">
        <f t="shared" si="56"/>
        <v>&lt;177 micron (NGR)</v>
      </c>
      <c r="L330">
        <v>17</v>
      </c>
      <c r="M330" t="s">
        <v>217</v>
      </c>
      <c r="N330">
        <v>329</v>
      </c>
      <c r="O330" t="s">
        <v>329</v>
      </c>
      <c r="P330" t="s">
        <v>54</v>
      </c>
      <c r="Q330" t="s">
        <v>435</v>
      </c>
      <c r="R330" t="s">
        <v>99</v>
      </c>
      <c r="S330" t="s">
        <v>57</v>
      </c>
      <c r="T330" t="s">
        <v>437</v>
      </c>
      <c r="U330" t="s">
        <v>281</v>
      </c>
      <c r="V330" t="s">
        <v>122</v>
      </c>
      <c r="W330" t="s">
        <v>94</v>
      </c>
      <c r="X330" t="s">
        <v>62</v>
      </c>
      <c r="Y330" t="s">
        <v>346</v>
      </c>
      <c r="Z330" t="s">
        <v>96</v>
      </c>
      <c r="AA330" t="s">
        <v>64</v>
      </c>
      <c r="AB330" t="s">
        <v>58</v>
      </c>
      <c r="AC330" t="s">
        <v>66</v>
      </c>
      <c r="AD330" t="s">
        <v>67</v>
      </c>
      <c r="AE330" t="s">
        <v>2181</v>
      </c>
      <c r="AF330" t="s">
        <v>890</v>
      </c>
      <c r="AG330" t="s">
        <v>427</v>
      </c>
      <c r="AH330" t="s">
        <v>70</v>
      </c>
      <c r="AI330" t="s">
        <v>176</v>
      </c>
      <c r="AJ330" t="s">
        <v>480</v>
      </c>
      <c r="AK330" t="s">
        <v>73</v>
      </c>
      <c r="AL330" t="s">
        <v>224</v>
      </c>
      <c r="AM330" t="s">
        <v>224</v>
      </c>
      <c r="AN330" t="s">
        <v>76</v>
      </c>
      <c r="AO330" t="s">
        <v>134</v>
      </c>
      <c r="AP330" t="s">
        <v>210</v>
      </c>
      <c r="AQ330" t="s">
        <v>176</v>
      </c>
      <c r="AR330" t="s">
        <v>62</v>
      </c>
      <c r="AS330" t="s">
        <v>54</v>
      </c>
      <c r="AT330" t="s">
        <v>277</v>
      </c>
      <c r="AU330" t="s">
        <v>107</v>
      </c>
      <c r="AV330" t="s">
        <v>2182</v>
      </c>
    </row>
    <row r="331" spans="1:48" hidden="1" x14ac:dyDescent="0.3">
      <c r="A331" t="s">
        <v>2183</v>
      </c>
      <c r="B331" t="s">
        <v>2184</v>
      </c>
      <c r="C331" s="1" t="str">
        <f t="shared" si="53"/>
        <v>21:0973</v>
      </c>
      <c r="D331" s="1" t="str">
        <f t="shared" si="54"/>
        <v>21:0113</v>
      </c>
      <c r="E331" t="s">
        <v>2185</v>
      </c>
      <c r="F331" t="s">
        <v>2186</v>
      </c>
      <c r="H331">
        <v>63.316121799999998</v>
      </c>
      <c r="I331">
        <v>-95.148013399999996</v>
      </c>
      <c r="J331" s="1" t="str">
        <f t="shared" si="55"/>
        <v>NGR lake sediment grab sample</v>
      </c>
      <c r="K331" s="1" t="str">
        <f t="shared" si="56"/>
        <v>&lt;177 micron (NGR)</v>
      </c>
      <c r="L331">
        <v>17</v>
      </c>
      <c r="M331" t="s">
        <v>113</v>
      </c>
      <c r="N331">
        <v>330</v>
      </c>
      <c r="O331" t="s">
        <v>254</v>
      </c>
      <c r="P331" t="s">
        <v>54</v>
      </c>
      <c r="Q331" t="s">
        <v>1134</v>
      </c>
      <c r="R331" t="s">
        <v>77</v>
      </c>
      <c r="S331" t="s">
        <v>57</v>
      </c>
      <c r="T331" t="s">
        <v>58</v>
      </c>
      <c r="U331" t="s">
        <v>290</v>
      </c>
      <c r="V331" t="s">
        <v>471</v>
      </c>
      <c r="W331" t="s">
        <v>205</v>
      </c>
      <c r="X331" t="s">
        <v>74</v>
      </c>
      <c r="Y331" t="s">
        <v>448</v>
      </c>
      <c r="Z331" t="s">
        <v>96</v>
      </c>
      <c r="AA331" t="s">
        <v>64</v>
      </c>
      <c r="AB331" t="s">
        <v>119</v>
      </c>
      <c r="AC331" t="s">
        <v>66</v>
      </c>
      <c r="AD331" t="s">
        <v>67</v>
      </c>
      <c r="AE331" t="s">
        <v>2187</v>
      </c>
      <c r="AF331" t="s">
        <v>100</v>
      </c>
      <c r="AG331" t="s">
        <v>365</v>
      </c>
      <c r="AH331" t="s">
        <v>173</v>
      </c>
      <c r="AI331" t="s">
        <v>305</v>
      </c>
      <c r="AJ331" t="s">
        <v>156</v>
      </c>
      <c r="AK331" t="s">
        <v>73</v>
      </c>
      <c r="AL331" t="s">
        <v>125</v>
      </c>
      <c r="AM331" t="s">
        <v>224</v>
      </c>
      <c r="AN331" t="s">
        <v>76</v>
      </c>
      <c r="AO331" t="s">
        <v>178</v>
      </c>
      <c r="AP331" t="s">
        <v>414</v>
      </c>
      <c r="AQ331" t="s">
        <v>388</v>
      </c>
      <c r="AR331" t="s">
        <v>74</v>
      </c>
      <c r="AS331" t="s">
        <v>54</v>
      </c>
      <c r="AT331" t="s">
        <v>277</v>
      </c>
      <c r="AU331" t="s">
        <v>107</v>
      </c>
      <c r="AV331" t="s">
        <v>2188</v>
      </c>
    </row>
    <row r="332" spans="1:48" hidden="1" x14ac:dyDescent="0.3">
      <c r="A332" t="s">
        <v>2189</v>
      </c>
      <c r="B332" t="s">
        <v>2190</v>
      </c>
      <c r="C332" s="1" t="str">
        <f t="shared" si="53"/>
        <v>21:0973</v>
      </c>
      <c r="D332" s="1" t="str">
        <f t="shared" si="54"/>
        <v>21:0113</v>
      </c>
      <c r="E332" t="s">
        <v>2185</v>
      </c>
      <c r="F332" t="s">
        <v>2191</v>
      </c>
      <c r="H332">
        <v>63.316121799999998</v>
      </c>
      <c r="I332">
        <v>-95.148013399999996</v>
      </c>
      <c r="J332" s="1" t="str">
        <f t="shared" si="55"/>
        <v>NGR lake sediment grab sample</v>
      </c>
      <c r="K332" s="1" t="str">
        <f t="shared" si="56"/>
        <v>&lt;177 micron (NGR)</v>
      </c>
      <c r="L332">
        <v>17</v>
      </c>
      <c r="M332" t="s">
        <v>132</v>
      </c>
      <c r="N332">
        <v>331</v>
      </c>
      <c r="O332" t="s">
        <v>292</v>
      </c>
      <c r="P332" t="s">
        <v>54</v>
      </c>
      <c r="Q332" t="s">
        <v>997</v>
      </c>
      <c r="R332" t="s">
        <v>290</v>
      </c>
      <c r="S332" t="s">
        <v>57</v>
      </c>
      <c r="T332" t="s">
        <v>135</v>
      </c>
      <c r="U332" t="s">
        <v>104</v>
      </c>
      <c r="V332" t="s">
        <v>190</v>
      </c>
      <c r="W332" t="s">
        <v>276</v>
      </c>
      <c r="X332" t="s">
        <v>74</v>
      </c>
      <c r="Y332" t="s">
        <v>302</v>
      </c>
      <c r="Z332" t="s">
        <v>96</v>
      </c>
      <c r="AA332" t="s">
        <v>64</v>
      </c>
      <c r="AB332" t="s">
        <v>119</v>
      </c>
      <c r="AC332" t="s">
        <v>66</v>
      </c>
      <c r="AD332" t="s">
        <v>67</v>
      </c>
      <c r="AE332" t="s">
        <v>490</v>
      </c>
      <c r="AF332" t="s">
        <v>853</v>
      </c>
      <c r="AG332" t="s">
        <v>100</v>
      </c>
      <c r="AH332" t="s">
        <v>70</v>
      </c>
      <c r="AI332" t="s">
        <v>53</v>
      </c>
      <c r="AJ332" t="s">
        <v>156</v>
      </c>
      <c r="AK332" t="s">
        <v>73</v>
      </c>
      <c r="AL332" t="s">
        <v>75</v>
      </c>
      <c r="AM332" t="s">
        <v>224</v>
      </c>
      <c r="AN332" t="s">
        <v>76</v>
      </c>
      <c r="AO332" t="s">
        <v>178</v>
      </c>
      <c r="AP332" t="s">
        <v>414</v>
      </c>
      <c r="AQ332" t="s">
        <v>87</v>
      </c>
      <c r="AR332" t="s">
        <v>74</v>
      </c>
      <c r="AS332" t="s">
        <v>54</v>
      </c>
      <c r="AT332" t="s">
        <v>73</v>
      </c>
      <c r="AU332" t="s">
        <v>107</v>
      </c>
      <c r="AV332" t="s">
        <v>2192</v>
      </c>
    </row>
    <row r="333" spans="1:48" hidden="1" x14ac:dyDescent="0.3">
      <c r="A333" t="s">
        <v>2193</v>
      </c>
      <c r="B333" t="s">
        <v>2194</v>
      </c>
      <c r="C333" s="1" t="str">
        <f t="shared" si="53"/>
        <v>21:0973</v>
      </c>
      <c r="D333" s="1" t="str">
        <f t="shared" si="54"/>
        <v>21:0113</v>
      </c>
      <c r="E333" t="s">
        <v>2195</v>
      </c>
      <c r="F333" t="s">
        <v>2196</v>
      </c>
      <c r="H333">
        <v>63.319088999999998</v>
      </c>
      <c r="I333">
        <v>-95.267732300000006</v>
      </c>
      <c r="J333" s="1" t="str">
        <f t="shared" si="55"/>
        <v>NGR lake sediment grab sample</v>
      </c>
      <c r="K333" s="1" t="str">
        <f t="shared" si="56"/>
        <v>&lt;177 micron (NGR)</v>
      </c>
      <c r="L333">
        <v>17</v>
      </c>
      <c r="M333" t="s">
        <v>246</v>
      </c>
      <c r="N333">
        <v>332</v>
      </c>
      <c r="O333" t="s">
        <v>318</v>
      </c>
      <c r="P333" t="s">
        <v>54</v>
      </c>
      <c r="Q333" t="s">
        <v>202</v>
      </c>
      <c r="R333" t="s">
        <v>92</v>
      </c>
      <c r="S333" t="s">
        <v>57</v>
      </c>
      <c r="T333" t="s">
        <v>152</v>
      </c>
      <c r="U333" t="s">
        <v>117</v>
      </c>
      <c r="V333" t="s">
        <v>853</v>
      </c>
      <c r="W333" t="s">
        <v>308</v>
      </c>
      <c r="X333" t="s">
        <v>74</v>
      </c>
      <c r="Y333" t="s">
        <v>448</v>
      </c>
      <c r="Z333" t="s">
        <v>138</v>
      </c>
      <c r="AA333" t="s">
        <v>64</v>
      </c>
      <c r="AB333" t="s">
        <v>223</v>
      </c>
      <c r="AC333" t="s">
        <v>66</v>
      </c>
      <c r="AD333" t="s">
        <v>170</v>
      </c>
      <c r="AE333" t="s">
        <v>74</v>
      </c>
      <c r="AF333" t="s">
        <v>357</v>
      </c>
      <c r="AG333" t="s">
        <v>1089</v>
      </c>
      <c r="AH333" t="s">
        <v>70</v>
      </c>
      <c r="AI333" t="s">
        <v>101</v>
      </c>
      <c r="AJ333" t="s">
        <v>114</v>
      </c>
      <c r="AK333" t="s">
        <v>73</v>
      </c>
      <c r="AL333" t="s">
        <v>68</v>
      </c>
      <c r="AM333" t="s">
        <v>224</v>
      </c>
      <c r="AN333" t="s">
        <v>76</v>
      </c>
      <c r="AO333" t="s">
        <v>290</v>
      </c>
      <c r="AP333" t="s">
        <v>837</v>
      </c>
      <c r="AQ333" t="s">
        <v>178</v>
      </c>
      <c r="AR333" t="s">
        <v>62</v>
      </c>
      <c r="AS333" t="s">
        <v>54</v>
      </c>
      <c r="AT333" t="s">
        <v>73</v>
      </c>
      <c r="AU333" t="s">
        <v>107</v>
      </c>
      <c r="AV333" t="s">
        <v>2192</v>
      </c>
    </row>
    <row r="334" spans="1:48" hidden="1" x14ac:dyDescent="0.3">
      <c r="A334" t="s">
        <v>2197</v>
      </c>
      <c r="B334" t="s">
        <v>2198</v>
      </c>
      <c r="C334" s="1" t="str">
        <f t="shared" si="53"/>
        <v>21:0973</v>
      </c>
      <c r="D334" s="1" t="str">
        <f t="shared" si="54"/>
        <v>21:0113</v>
      </c>
      <c r="E334" t="s">
        <v>2199</v>
      </c>
      <c r="F334" t="s">
        <v>2200</v>
      </c>
      <c r="H334">
        <v>63.315171300000003</v>
      </c>
      <c r="I334">
        <v>-95.319239899999999</v>
      </c>
      <c r="J334" s="1" t="str">
        <f t="shared" si="55"/>
        <v>NGR lake sediment grab sample</v>
      </c>
      <c r="K334" s="1" t="str">
        <f t="shared" si="56"/>
        <v>&lt;177 micron (NGR)</v>
      </c>
      <c r="L334">
        <v>17</v>
      </c>
      <c r="M334" t="s">
        <v>260</v>
      </c>
      <c r="N334">
        <v>333</v>
      </c>
      <c r="O334" t="s">
        <v>263</v>
      </c>
      <c r="P334" t="s">
        <v>54</v>
      </c>
      <c r="Q334" t="s">
        <v>470</v>
      </c>
      <c r="R334" t="s">
        <v>282</v>
      </c>
      <c r="S334" t="s">
        <v>57</v>
      </c>
      <c r="T334" t="s">
        <v>277</v>
      </c>
      <c r="U334" t="s">
        <v>168</v>
      </c>
      <c r="V334" t="s">
        <v>617</v>
      </c>
      <c r="W334" t="s">
        <v>327</v>
      </c>
      <c r="X334" t="s">
        <v>74</v>
      </c>
      <c r="Y334" t="s">
        <v>63</v>
      </c>
      <c r="Z334" t="s">
        <v>127</v>
      </c>
      <c r="AA334" t="s">
        <v>64</v>
      </c>
      <c r="AB334" t="s">
        <v>100</v>
      </c>
      <c r="AC334" t="s">
        <v>66</v>
      </c>
      <c r="AD334" t="s">
        <v>67</v>
      </c>
      <c r="AE334" t="s">
        <v>2106</v>
      </c>
      <c r="AF334" t="s">
        <v>471</v>
      </c>
      <c r="AG334" t="s">
        <v>404</v>
      </c>
      <c r="AH334" t="s">
        <v>70</v>
      </c>
      <c r="AI334" t="s">
        <v>413</v>
      </c>
      <c r="AJ334" t="s">
        <v>402</v>
      </c>
      <c r="AK334" t="s">
        <v>73</v>
      </c>
      <c r="AL334" t="s">
        <v>177</v>
      </c>
      <c r="AM334" t="s">
        <v>103</v>
      </c>
      <c r="AN334" t="s">
        <v>76</v>
      </c>
      <c r="AO334" t="s">
        <v>134</v>
      </c>
      <c r="AP334" t="s">
        <v>210</v>
      </c>
      <c r="AQ334" t="s">
        <v>56</v>
      </c>
      <c r="AR334" t="s">
        <v>67</v>
      </c>
      <c r="AS334" t="s">
        <v>54</v>
      </c>
      <c r="AT334" t="s">
        <v>73</v>
      </c>
      <c r="AU334" t="s">
        <v>107</v>
      </c>
      <c r="AV334" t="s">
        <v>2201</v>
      </c>
    </row>
    <row r="335" spans="1:48" hidden="1" x14ac:dyDescent="0.3">
      <c r="A335" t="s">
        <v>2202</v>
      </c>
      <c r="B335" t="s">
        <v>2203</v>
      </c>
      <c r="C335" s="1" t="str">
        <f t="shared" si="53"/>
        <v>21:0973</v>
      </c>
      <c r="D335" s="1" t="str">
        <f t="shared" si="54"/>
        <v>21:0113</v>
      </c>
      <c r="E335" t="s">
        <v>2204</v>
      </c>
      <c r="F335" t="s">
        <v>2205</v>
      </c>
      <c r="H335">
        <v>63.316030699999999</v>
      </c>
      <c r="I335">
        <v>-95.366914100000002</v>
      </c>
      <c r="J335" s="1" t="str">
        <f t="shared" si="55"/>
        <v>NGR lake sediment grab sample</v>
      </c>
      <c r="K335" s="1" t="str">
        <f t="shared" si="56"/>
        <v>&lt;177 micron (NGR)</v>
      </c>
      <c r="L335">
        <v>17</v>
      </c>
      <c r="M335" t="s">
        <v>273</v>
      </c>
      <c r="N335">
        <v>334</v>
      </c>
      <c r="O335" t="s">
        <v>71</v>
      </c>
      <c r="P335" t="s">
        <v>54</v>
      </c>
      <c r="Q335" t="s">
        <v>1477</v>
      </c>
      <c r="R335" t="s">
        <v>290</v>
      </c>
      <c r="S335" t="s">
        <v>57</v>
      </c>
      <c r="T335" t="s">
        <v>315</v>
      </c>
      <c r="U335" t="s">
        <v>117</v>
      </c>
      <c r="V335" t="s">
        <v>250</v>
      </c>
      <c r="W335" t="s">
        <v>118</v>
      </c>
      <c r="X335" t="s">
        <v>62</v>
      </c>
      <c r="Y335" t="s">
        <v>220</v>
      </c>
      <c r="Z335" t="s">
        <v>96</v>
      </c>
      <c r="AA335" t="s">
        <v>64</v>
      </c>
      <c r="AB335" t="s">
        <v>175</v>
      </c>
      <c r="AC335" t="s">
        <v>66</v>
      </c>
      <c r="AD335" t="s">
        <v>67</v>
      </c>
      <c r="AE335" t="s">
        <v>864</v>
      </c>
      <c r="AF335" t="s">
        <v>192</v>
      </c>
      <c r="AG335" t="s">
        <v>142</v>
      </c>
      <c r="AH335" t="s">
        <v>70</v>
      </c>
      <c r="AI335" t="s">
        <v>150</v>
      </c>
      <c r="AJ335" t="s">
        <v>439</v>
      </c>
      <c r="AK335" t="s">
        <v>73</v>
      </c>
      <c r="AL335" t="s">
        <v>157</v>
      </c>
      <c r="AM335" t="s">
        <v>224</v>
      </c>
      <c r="AN335" t="s">
        <v>76</v>
      </c>
      <c r="AO335" t="s">
        <v>116</v>
      </c>
      <c r="AP335" t="s">
        <v>253</v>
      </c>
      <c r="AQ335" t="s">
        <v>138</v>
      </c>
      <c r="AR335" t="s">
        <v>74</v>
      </c>
      <c r="AS335" t="s">
        <v>54</v>
      </c>
      <c r="AT335" t="s">
        <v>73</v>
      </c>
      <c r="AU335" t="s">
        <v>107</v>
      </c>
      <c r="AV335" t="s">
        <v>2206</v>
      </c>
    </row>
    <row r="336" spans="1:48" hidden="1" x14ac:dyDescent="0.3">
      <c r="A336" t="s">
        <v>2207</v>
      </c>
      <c r="B336" t="s">
        <v>2208</v>
      </c>
      <c r="C336" s="1" t="str">
        <f t="shared" si="53"/>
        <v>21:0973</v>
      </c>
      <c r="D336" s="1" t="str">
        <f t="shared" si="54"/>
        <v>21:0113</v>
      </c>
      <c r="E336" t="s">
        <v>2209</v>
      </c>
      <c r="F336" t="s">
        <v>2210</v>
      </c>
      <c r="H336">
        <v>63.3086354</v>
      </c>
      <c r="I336">
        <v>-95.559902399999999</v>
      </c>
      <c r="J336" s="1" t="str">
        <f t="shared" si="55"/>
        <v>NGR lake sediment grab sample</v>
      </c>
      <c r="K336" s="1" t="str">
        <f t="shared" si="56"/>
        <v>&lt;177 micron (NGR)</v>
      </c>
      <c r="L336">
        <v>17</v>
      </c>
      <c r="M336" t="s">
        <v>289</v>
      </c>
      <c r="N336">
        <v>335</v>
      </c>
      <c r="O336" t="s">
        <v>336</v>
      </c>
      <c r="P336" t="s">
        <v>54</v>
      </c>
      <c r="Q336" t="s">
        <v>836</v>
      </c>
      <c r="R336" t="s">
        <v>281</v>
      </c>
      <c r="S336" t="s">
        <v>57</v>
      </c>
      <c r="T336" t="s">
        <v>152</v>
      </c>
      <c r="U336" t="s">
        <v>59</v>
      </c>
      <c r="V336" t="s">
        <v>412</v>
      </c>
      <c r="W336" t="s">
        <v>61</v>
      </c>
      <c r="X336" t="s">
        <v>62</v>
      </c>
      <c r="Y336" t="s">
        <v>62</v>
      </c>
      <c r="Z336" t="s">
        <v>138</v>
      </c>
      <c r="AA336" t="s">
        <v>64</v>
      </c>
      <c r="AB336" t="s">
        <v>223</v>
      </c>
      <c r="AC336" t="s">
        <v>66</v>
      </c>
      <c r="AD336" t="s">
        <v>67</v>
      </c>
      <c r="AE336" t="s">
        <v>74</v>
      </c>
      <c r="AF336" t="s">
        <v>616</v>
      </c>
      <c r="AG336" t="s">
        <v>604</v>
      </c>
      <c r="AH336" t="s">
        <v>70</v>
      </c>
      <c r="AI336" t="s">
        <v>348</v>
      </c>
      <c r="AJ336" t="s">
        <v>329</v>
      </c>
      <c r="AK336" t="s">
        <v>73</v>
      </c>
      <c r="AL336" t="s">
        <v>125</v>
      </c>
      <c r="AM336" t="s">
        <v>75</v>
      </c>
      <c r="AN336" t="s">
        <v>76</v>
      </c>
      <c r="AO336" t="s">
        <v>77</v>
      </c>
      <c r="AP336" t="s">
        <v>295</v>
      </c>
      <c r="AQ336" t="s">
        <v>305</v>
      </c>
      <c r="AR336" t="s">
        <v>74</v>
      </c>
      <c r="AS336" t="s">
        <v>54</v>
      </c>
      <c r="AT336" t="s">
        <v>73</v>
      </c>
      <c r="AU336" t="s">
        <v>107</v>
      </c>
      <c r="AV336" t="s">
        <v>2211</v>
      </c>
    </row>
    <row r="337" spans="1:48" hidden="1" x14ac:dyDescent="0.3">
      <c r="A337" t="s">
        <v>2212</v>
      </c>
      <c r="B337" t="s">
        <v>2213</v>
      </c>
      <c r="C337" s="1" t="str">
        <f t="shared" si="53"/>
        <v>21:0973</v>
      </c>
      <c r="D337" s="1" t="str">
        <f t="shared" si="54"/>
        <v>21:0113</v>
      </c>
      <c r="E337" t="s">
        <v>2214</v>
      </c>
      <c r="F337" t="s">
        <v>2215</v>
      </c>
      <c r="H337">
        <v>63.282744899999997</v>
      </c>
      <c r="I337">
        <v>-95.557425899999998</v>
      </c>
      <c r="J337" s="1" t="str">
        <f t="shared" si="55"/>
        <v>NGR lake sediment grab sample</v>
      </c>
      <c r="K337" s="1" t="str">
        <f t="shared" si="56"/>
        <v>&lt;177 micron (NGR)</v>
      </c>
      <c r="L337">
        <v>17</v>
      </c>
      <c r="M337" t="s">
        <v>301</v>
      </c>
      <c r="N337">
        <v>336</v>
      </c>
      <c r="O337" t="s">
        <v>56</v>
      </c>
      <c r="P337" t="s">
        <v>54</v>
      </c>
      <c r="Q337" t="s">
        <v>900</v>
      </c>
      <c r="R337" t="s">
        <v>61</v>
      </c>
      <c r="S337" t="s">
        <v>57</v>
      </c>
      <c r="T337" t="s">
        <v>58</v>
      </c>
      <c r="U337" t="s">
        <v>203</v>
      </c>
      <c r="V337" t="s">
        <v>316</v>
      </c>
      <c r="W337" t="s">
        <v>118</v>
      </c>
      <c r="X337" t="s">
        <v>74</v>
      </c>
      <c r="Y337" t="s">
        <v>95</v>
      </c>
      <c r="Z337" t="s">
        <v>59</v>
      </c>
      <c r="AA337" t="s">
        <v>64</v>
      </c>
      <c r="AB337" t="s">
        <v>221</v>
      </c>
      <c r="AC337" t="s">
        <v>66</v>
      </c>
      <c r="AD337" t="s">
        <v>62</v>
      </c>
      <c r="AE337" t="s">
        <v>206</v>
      </c>
      <c r="AF337" t="s">
        <v>317</v>
      </c>
      <c r="AG337" t="s">
        <v>152</v>
      </c>
      <c r="AH337" t="s">
        <v>70</v>
      </c>
      <c r="AI337" t="s">
        <v>402</v>
      </c>
      <c r="AJ337" t="s">
        <v>59</v>
      </c>
      <c r="AK337" t="s">
        <v>73</v>
      </c>
      <c r="AL337" t="s">
        <v>157</v>
      </c>
      <c r="AM337" t="s">
        <v>224</v>
      </c>
      <c r="AN337" t="s">
        <v>76</v>
      </c>
      <c r="AO337" t="s">
        <v>77</v>
      </c>
      <c r="AP337" t="s">
        <v>837</v>
      </c>
      <c r="AQ337" t="s">
        <v>429</v>
      </c>
      <c r="AR337" t="s">
        <v>62</v>
      </c>
      <c r="AS337" t="s">
        <v>54</v>
      </c>
      <c r="AT337" t="s">
        <v>73</v>
      </c>
      <c r="AU337" t="s">
        <v>107</v>
      </c>
      <c r="AV337" t="s">
        <v>2216</v>
      </c>
    </row>
    <row r="338" spans="1:48" hidden="1" x14ac:dyDescent="0.3">
      <c r="A338" t="s">
        <v>2217</v>
      </c>
      <c r="B338" t="s">
        <v>2218</v>
      </c>
      <c r="C338" s="1" t="str">
        <f t="shared" si="53"/>
        <v>21:0973</v>
      </c>
      <c r="D338" s="1" t="str">
        <f t="shared" si="54"/>
        <v>21:0113</v>
      </c>
      <c r="E338" t="s">
        <v>2219</v>
      </c>
      <c r="F338" t="s">
        <v>2220</v>
      </c>
      <c r="H338">
        <v>63.289584099999999</v>
      </c>
      <c r="I338">
        <v>-95.465994800000004</v>
      </c>
      <c r="J338" s="1" t="str">
        <f t="shared" si="55"/>
        <v>NGR lake sediment grab sample</v>
      </c>
      <c r="K338" s="1" t="str">
        <f t="shared" si="56"/>
        <v>&lt;177 micron (NGR)</v>
      </c>
      <c r="L338">
        <v>17</v>
      </c>
      <c r="M338" t="s">
        <v>314</v>
      </c>
      <c r="N338">
        <v>337</v>
      </c>
      <c r="O338" t="s">
        <v>305</v>
      </c>
      <c r="P338" t="s">
        <v>54</v>
      </c>
      <c r="Q338" t="s">
        <v>274</v>
      </c>
      <c r="R338" t="s">
        <v>151</v>
      </c>
      <c r="S338" t="s">
        <v>57</v>
      </c>
      <c r="T338" t="s">
        <v>277</v>
      </c>
      <c r="U338" t="s">
        <v>168</v>
      </c>
      <c r="V338" t="s">
        <v>412</v>
      </c>
      <c r="W338" t="s">
        <v>388</v>
      </c>
      <c r="X338" t="s">
        <v>74</v>
      </c>
      <c r="Y338" t="s">
        <v>448</v>
      </c>
      <c r="Z338" t="s">
        <v>138</v>
      </c>
      <c r="AA338" t="s">
        <v>64</v>
      </c>
      <c r="AB338" t="s">
        <v>380</v>
      </c>
      <c r="AC338" t="s">
        <v>173</v>
      </c>
      <c r="AD338" t="s">
        <v>67</v>
      </c>
      <c r="AE338" t="s">
        <v>668</v>
      </c>
      <c r="AF338" t="s">
        <v>192</v>
      </c>
      <c r="AG338" t="s">
        <v>1089</v>
      </c>
      <c r="AH338" t="s">
        <v>70</v>
      </c>
      <c r="AI338" t="s">
        <v>208</v>
      </c>
      <c r="AJ338" t="s">
        <v>413</v>
      </c>
      <c r="AK338" t="s">
        <v>73</v>
      </c>
      <c r="AL338" t="s">
        <v>125</v>
      </c>
      <c r="AM338" t="s">
        <v>75</v>
      </c>
      <c r="AN338" t="s">
        <v>76</v>
      </c>
      <c r="AO338" t="s">
        <v>116</v>
      </c>
      <c r="AP338" t="s">
        <v>596</v>
      </c>
      <c r="AQ338" t="s">
        <v>263</v>
      </c>
      <c r="AR338" t="s">
        <v>62</v>
      </c>
      <c r="AS338" t="s">
        <v>54</v>
      </c>
      <c r="AT338" t="s">
        <v>58</v>
      </c>
      <c r="AU338" t="s">
        <v>107</v>
      </c>
      <c r="AV338" t="s">
        <v>2221</v>
      </c>
    </row>
    <row r="339" spans="1:48" hidden="1" x14ac:dyDescent="0.3">
      <c r="A339" t="s">
        <v>2222</v>
      </c>
      <c r="B339" t="s">
        <v>2223</v>
      </c>
      <c r="C339" s="1" t="str">
        <f t="shared" si="53"/>
        <v>21:0973</v>
      </c>
      <c r="D339" s="1" t="str">
        <f t="shared" si="54"/>
        <v>21:0113</v>
      </c>
      <c r="E339" t="s">
        <v>2224</v>
      </c>
      <c r="F339" t="s">
        <v>2225</v>
      </c>
      <c r="H339">
        <v>63.294077799999997</v>
      </c>
      <c r="I339">
        <v>-95.372734899999998</v>
      </c>
      <c r="J339" s="1" t="str">
        <f t="shared" si="55"/>
        <v>NGR lake sediment grab sample</v>
      </c>
      <c r="K339" s="1" t="str">
        <f t="shared" si="56"/>
        <v>&lt;177 micron (NGR)</v>
      </c>
      <c r="L339">
        <v>17</v>
      </c>
      <c r="M339" t="s">
        <v>324</v>
      </c>
      <c r="N339">
        <v>338</v>
      </c>
      <c r="O339" t="s">
        <v>436</v>
      </c>
      <c r="P339" t="s">
        <v>54</v>
      </c>
      <c r="Q339" t="s">
        <v>676</v>
      </c>
      <c r="R339" t="s">
        <v>381</v>
      </c>
      <c r="S339" t="s">
        <v>57</v>
      </c>
      <c r="T339" t="s">
        <v>364</v>
      </c>
      <c r="U339" t="s">
        <v>203</v>
      </c>
      <c r="V339" t="s">
        <v>142</v>
      </c>
      <c r="W339" t="s">
        <v>346</v>
      </c>
      <c r="X339" t="s">
        <v>170</v>
      </c>
      <c r="Y339" t="s">
        <v>203</v>
      </c>
      <c r="Z339" t="s">
        <v>127</v>
      </c>
      <c r="AA339" t="s">
        <v>64</v>
      </c>
      <c r="AB339" t="s">
        <v>58</v>
      </c>
      <c r="AC339" t="s">
        <v>70</v>
      </c>
      <c r="AD339" t="s">
        <v>127</v>
      </c>
      <c r="AE339" t="s">
        <v>74</v>
      </c>
      <c r="AF339" t="s">
        <v>192</v>
      </c>
      <c r="AG339" t="s">
        <v>428</v>
      </c>
      <c r="AH339" t="s">
        <v>70</v>
      </c>
      <c r="AI339" t="s">
        <v>1073</v>
      </c>
      <c r="AJ339" t="s">
        <v>1423</v>
      </c>
      <c r="AK339" t="s">
        <v>73</v>
      </c>
      <c r="AL339" t="s">
        <v>75</v>
      </c>
      <c r="AM339" t="s">
        <v>125</v>
      </c>
      <c r="AN339" t="s">
        <v>76</v>
      </c>
      <c r="AO339" t="s">
        <v>116</v>
      </c>
      <c r="AP339" t="s">
        <v>414</v>
      </c>
      <c r="AQ339" t="s">
        <v>102</v>
      </c>
      <c r="AR339" t="s">
        <v>74</v>
      </c>
      <c r="AS339" t="s">
        <v>54</v>
      </c>
      <c r="AT339" t="s">
        <v>73</v>
      </c>
      <c r="AU339" t="s">
        <v>107</v>
      </c>
      <c r="AV339" t="s">
        <v>2226</v>
      </c>
    </row>
    <row r="340" spans="1:48" hidden="1" x14ac:dyDescent="0.3">
      <c r="A340" t="s">
        <v>2227</v>
      </c>
      <c r="B340" t="s">
        <v>2228</v>
      </c>
      <c r="C340" s="1" t="str">
        <f t="shared" si="53"/>
        <v>21:0973</v>
      </c>
      <c r="D340" s="1" t="str">
        <f t="shared" si="54"/>
        <v>21:0113</v>
      </c>
      <c r="E340" t="s">
        <v>2229</v>
      </c>
      <c r="F340" t="s">
        <v>2230</v>
      </c>
      <c r="H340">
        <v>63.293664</v>
      </c>
      <c r="I340">
        <v>-95.278183900000002</v>
      </c>
      <c r="J340" s="1" t="str">
        <f t="shared" si="55"/>
        <v>NGR lake sediment grab sample</v>
      </c>
      <c r="K340" s="1" t="str">
        <f t="shared" si="56"/>
        <v>&lt;177 micron (NGR)</v>
      </c>
      <c r="L340">
        <v>17</v>
      </c>
      <c r="M340" t="s">
        <v>335</v>
      </c>
      <c r="N340">
        <v>339</v>
      </c>
      <c r="O340" t="s">
        <v>308</v>
      </c>
      <c r="P340" t="s">
        <v>54</v>
      </c>
      <c r="Q340" t="s">
        <v>166</v>
      </c>
      <c r="R340" t="s">
        <v>92</v>
      </c>
      <c r="S340" t="s">
        <v>57</v>
      </c>
      <c r="T340" t="s">
        <v>291</v>
      </c>
      <c r="U340" t="s">
        <v>138</v>
      </c>
      <c r="V340" t="s">
        <v>411</v>
      </c>
      <c r="W340" t="s">
        <v>205</v>
      </c>
      <c r="X340" t="s">
        <v>74</v>
      </c>
      <c r="Y340" t="s">
        <v>302</v>
      </c>
      <c r="Z340" t="s">
        <v>96</v>
      </c>
      <c r="AA340" t="s">
        <v>64</v>
      </c>
      <c r="AB340" t="s">
        <v>190</v>
      </c>
      <c r="AC340" t="s">
        <v>66</v>
      </c>
      <c r="AD340" t="s">
        <v>67</v>
      </c>
      <c r="AE340" t="s">
        <v>206</v>
      </c>
      <c r="AF340" t="s">
        <v>121</v>
      </c>
      <c r="AG340" t="s">
        <v>404</v>
      </c>
      <c r="AH340" t="s">
        <v>173</v>
      </c>
      <c r="AI340" t="s">
        <v>114</v>
      </c>
      <c r="AJ340" t="s">
        <v>692</v>
      </c>
      <c r="AK340" t="s">
        <v>73</v>
      </c>
      <c r="AL340" t="s">
        <v>75</v>
      </c>
      <c r="AM340" t="s">
        <v>103</v>
      </c>
      <c r="AN340" t="s">
        <v>76</v>
      </c>
      <c r="AO340" t="s">
        <v>178</v>
      </c>
      <c r="AP340" t="s">
        <v>210</v>
      </c>
      <c r="AQ340" t="s">
        <v>61</v>
      </c>
      <c r="AR340" t="s">
        <v>67</v>
      </c>
      <c r="AS340" t="s">
        <v>54</v>
      </c>
      <c r="AT340" t="s">
        <v>73</v>
      </c>
      <c r="AU340" t="s">
        <v>107</v>
      </c>
      <c r="AV340" t="s">
        <v>2231</v>
      </c>
    </row>
    <row r="341" spans="1:48" hidden="1" x14ac:dyDescent="0.3">
      <c r="A341" t="s">
        <v>2232</v>
      </c>
      <c r="B341" t="s">
        <v>2233</v>
      </c>
      <c r="C341" s="1" t="str">
        <f t="shared" si="53"/>
        <v>21:0973</v>
      </c>
      <c r="D341" s="1" t="str">
        <f t="shared" si="54"/>
        <v>21:0113</v>
      </c>
      <c r="E341" t="s">
        <v>2234</v>
      </c>
      <c r="F341" t="s">
        <v>2235</v>
      </c>
      <c r="H341">
        <v>63.283995599999997</v>
      </c>
      <c r="I341">
        <v>-95.1758387</v>
      </c>
      <c r="J341" s="1" t="str">
        <f t="shared" si="55"/>
        <v>NGR lake sediment grab sample</v>
      </c>
      <c r="K341" s="1" t="str">
        <f t="shared" si="56"/>
        <v>&lt;177 micron (NGR)</v>
      </c>
      <c r="L341">
        <v>17</v>
      </c>
      <c r="M341" t="s">
        <v>354</v>
      </c>
      <c r="N341">
        <v>340</v>
      </c>
      <c r="O341" t="s">
        <v>226</v>
      </c>
      <c r="P341" t="s">
        <v>54</v>
      </c>
      <c r="Q341" t="s">
        <v>642</v>
      </c>
      <c r="R341" t="s">
        <v>90</v>
      </c>
      <c r="S341" t="s">
        <v>57</v>
      </c>
      <c r="T341" t="s">
        <v>262</v>
      </c>
      <c r="U341" t="s">
        <v>616</v>
      </c>
      <c r="V341" t="s">
        <v>339</v>
      </c>
      <c r="W341" t="s">
        <v>276</v>
      </c>
      <c r="X341" t="s">
        <v>74</v>
      </c>
      <c r="Y341" t="s">
        <v>211</v>
      </c>
      <c r="Z341" t="s">
        <v>127</v>
      </c>
      <c r="AA341" t="s">
        <v>64</v>
      </c>
      <c r="AB341" t="s">
        <v>235</v>
      </c>
      <c r="AC341" t="s">
        <v>66</v>
      </c>
      <c r="AD341" t="s">
        <v>67</v>
      </c>
      <c r="AE341" t="s">
        <v>2236</v>
      </c>
      <c r="AF341" t="s">
        <v>561</v>
      </c>
      <c r="AG341" t="s">
        <v>223</v>
      </c>
      <c r="AH341" t="s">
        <v>173</v>
      </c>
      <c r="AI341" t="s">
        <v>71</v>
      </c>
      <c r="AJ341" t="s">
        <v>168</v>
      </c>
      <c r="AK341" t="s">
        <v>73</v>
      </c>
      <c r="AL341" t="s">
        <v>75</v>
      </c>
      <c r="AM341" t="s">
        <v>177</v>
      </c>
      <c r="AN341" t="s">
        <v>76</v>
      </c>
      <c r="AO341" t="s">
        <v>104</v>
      </c>
      <c r="AP341" t="s">
        <v>566</v>
      </c>
      <c r="AQ341" t="s">
        <v>373</v>
      </c>
      <c r="AR341" t="s">
        <v>74</v>
      </c>
      <c r="AS341" t="s">
        <v>54</v>
      </c>
      <c r="AT341" t="s">
        <v>73</v>
      </c>
      <c r="AU341" t="s">
        <v>107</v>
      </c>
      <c r="AV341" t="s">
        <v>2237</v>
      </c>
    </row>
    <row r="342" spans="1:48" hidden="1" x14ac:dyDescent="0.3">
      <c r="A342" t="s">
        <v>2238</v>
      </c>
      <c r="B342" t="s">
        <v>2239</v>
      </c>
      <c r="C342" s="1" t="str">
        <f t="shared" si="53"/>
        <v>21:0973</v>
      </c>
      <c r="D342" s="1" t="str">
        <f t="shared" si="54"/>
        <v>21:0113</v>
      </c>
      <c r="E342" t="s">
        <v>2240</v>
      </c>
      <c r="F342" t="s">
        <v>2241</v>
      </c>
      <c r="H342">
        <v>63.559168100000001</v>
      </c>
      <c r="I342">
        <v>-94.018538100000001</v>
      </c>
      <c r="J342" s="1" t="str">
        <f t="shared" si="55"/>
        <v>NGR lake sediment grab sample</v>
      </c>
      <c r="K342" s="1" t="str">
        <f t="shared" si="56"/>
        <v>&lt;177 micron (NGR)</v>
      </c>
      <c r="L342">
        <v>18</v>
      </c>
      <c r="M342" t="s">
        <v>52</v>
      </c>
      <c r="N342">
        <v>341</v>
      </c>
      <c r="O342" t="s">
        <v>439</v>
      </c>
      <c r="P342" t="s">
        <v>54</v>
      </c>
      <c r="Q342" t="s">
        <v>115</v>
      </c>
      <c r="R342" t="s">
        <v>381</v>
      </c>
      <c r="S342" t="s">
        <v>57</v>
      </c>
      <c r="T342" t="s">
        <v>135</v>
      </c>
      <c r="U342" t="s">
        <v>168</v>
      </c>
      <c r="V342" t="s">
        <v>316</v>
      </c>
      <c r="W342" t="s">
        <v>136</v>
      </c>
      <c r="X342" t="s">
        <v>74</v>
      </c>
      <c r="Y342" t="s">
        <v>276</v>
      </c>
      <c r="Z342" t="s">
        <v>138</v>
      </c>
      <c r="AA342" t="s">
        <v>64</v>
      </c>
      <c r="AB342" t="s">
        <v>303</v>
      </c>
      <c r="AC342" t="s">
        <v>66</v>
      </c>
      <c r="AD342" t="s">
        <v>67</v>
      </c>
      <c r="AE342" t="s">
        <v>421</v>
      </c>
      <c r="AF342" t="s">
        <v>436</v>
      </c>
      <c r="AG342" t="s">
        <v>249</v>
      </c>
      <c r="AH342" t="s">
        <v>70</v>
      </c>
      <c r="AI342" t="s">
        <v>439</v>
      </c>
      <c r="AJ342" t="s">
        <v>124</v>
      </c>
      <c r="AK342" t="s">
        <v>73</v>
      </c>
      <c r="AL342" t="s">
        <v>125</v>
      </c>
      <c r="AM342" t="s">
        <v>224</v>
      </c>
      <c r="AN342" t="s">
        <v>76</v>
      </c>
      <c r="AO342" t="s">
        <v>281</v>
      </c>
      <c r="AP342" t="s">
        <v>482</v>
      </c>
      <c r="AQ342" t="s">
        <v>305</v>
      </c>
      <c r="AR342" t="s">
        <v>74</v>
      </c>
      <c r="AS342" t="s">
        <v>54</v>
      </c>
      <c r="AT342" t="s">
        <v>73</v>
      </c>
      <c r="AU342" t="s">
        <v>107</v>
      </c>
      <c r="AV342" t="s">
        <v>2242</v>
      </c>
    </row>
    <row r="343" spans="1:48" hidden="1" x14ac:dyDescent="0.3">
      <c r="A343" t="s">
        <v>2243</v>
      </c>
      <c r="B343" t="s">
        <v>2244</v>
      </c>
      <c r="C343" s="1" t="str">
        <f t="shared" si="53"/>
        <v>21:0973</v>
      </c>
      <c r="D343" s="1" t="str">
        <f t="shared" si="54"/>
        <v>21:0113</v>
      </c>
      <c r="E343" t="s">
        <v>2245</v>
      </c>
      <c r="F343" t="s">
        <v>2246</v>
      </c>
      <c r="H343">
        <v>63.2886442</v>
      </c>
      <c r="I343">
        <v>-95.117023700000004</v>
      </c>
      <c r="J343" s="1" t="str">
        <f t="shared" si="55"/>
        <v>NGR lake sediment grab sample</v>
      </c>
      <c r="K343" s="1" t="str">
        <f t="shared" si="56"/>
        <v>&lt;177 micron (NGR)</v>
      </c>
      <c r="L343">
        <v>18</v>
      </c>
      <c r="M343" t="s">
        <v>86</v>
      </c>
      <c r="N343">
        <v>342</v>
      </c>
      <c r="O343" t="s">
        <v>61</v>
      </c>
      <c r="P343" t="s">
        <v>54</v>
      </c>
      <c r="Q343" t="s">
        <v>435</v>
      </c>
      <c r="R343" t="s">
        <v>141</v>
      </c>
      <c r="S343" t="s">
        <v>57</v>
      </c>
      <c r="T343" t="s">
        <v>58</v>
      </c>
      <c r="U343" t="s">
        <v>117</v>
      </c>
      <c r="V343" t="s">
        <v>153</v>
      </c>
      <c r="W343" t="s">
        <v>346</v>
      </c>
      <c r="X343" t="s">
        <v>67</v>
      </c>
      <c r="Y343" t="s">
        <v>302</v>
      </c>
      <c r="Z343" t="s">
        <v>96</v>
      </c>
      <c r="AA343" t="s">
        <v>64</v>
      </c>
      <c r="AB343" t="s">
        <v>411</v>
      </c>
      <c r="AC343" t="s">
        <v>66</v>
      </c>
      <c r="AD343" t="s">
        <v>67</v>
      </c>
      <c r="AE343" t="s">
        <v>74</v>
      </c>
      <c r="AF343" t="s">
        <v>282</v>
      </c>
      <c r="AG343" t="s">
        <v>97</v>
      </c>
      <c r="AH343" t="s">
        <v>173</v>
      </c>
      <c r="AI343" t="s">
        <v>138</v>
      </c>
      <c r="AJ343" t="s">
        <v>305</v>
      </c>
      <c r="AK343" t="s">
        <v>73</v>
      </c>
      <c r="AL343" t="s">
        <v>75</v>
      </c>
      <c r="AM343" t="s">
        <v>224</v>
      </c>
      <c r="AN343" t="s">
        <v>76</v>
      </c>
      <c r="AO343" t="s">
        <v>178</v>
      </c>
      <c r="AP343" t="s">
        <v>307</v>
      </c>
      <c r="AQ343" t="s">
        <v>692</v>
      </c>
      <c r="AR343" t="s">
        <v>74</v>
      </c>
      <c r="AS343" t="s">
        <v>54</v>
      </c>
      <c r="AT343" t="s">
        <v>152</v>
      </c>
      <c r="AU343" t="s">
        <v>107</v>
      </c>
      <c r="AV343" t="s">
        <v>2247</v>
      </c>
    </row>
    <row r="344" spans="1:48" hidden="1" x14ac:dyDescent="0.3">
      <c r="A344" t="s">
        <v>2248</v>
      </c>
      <c r="B344" t="s">
        <v>2249</v>
      </c>
      <c r="C344" s="1" t="str">
        <f t="shared" si="53"/>
        <v>21:0973</v>
      </c>
      <c r="D344" s="1" t="str">
        <f t="shared" si="54"/>
        <v>21:0113</v>
      </c>
      <c r="E344" t="s">
        <v>2250</v>
      </c>
      <c r="F344" t="s">
        <v>2251</v>
      </c>
      <c r="H344">
        <v>63.280372999999997</v>
      </c>
      <c r="I344">
        <v>-94.959758100000002</v>
      </c>
      <c r="J344" s="1" t="str">
        <f t="shared" si="55"/>
        <v>NGR lake sediment grab sample</v>
      </c>
      <c r="K344" s="1" t="str">
        <f t="shared" si="56"/>
        <v>&lt;177 micron (NGR)</v>
      </c>
      <c r="L344">
        <v>18</v>
      </c>
      <c r="M344" t="s">
        <v>149</v>
      </c>
      <c r="N344">
        <v>343</v>
      </c>
      <c r="O344" t="s">
        <v>205</v>
      </c>
      <c r="P344" t="s">
        <v>54</v>
      </c>
      <c r="Q344" t="s">
        <v>997</v>
      </c>
      <c r="R344" t="s">
        <v>141</v>
      </c>
      <c r="S344" t="s">
        <v>57</v>
      </c>
      <c r="T344" t="s">
        <v>188</v>
      </c>
      <c r="U344" t="s">
        <v>117</v>
      </c>
      <c r="V344" t="s">
        <v>236</v>
      </c>
      <c r="W344" t="s">
        <v>448</v>
      </c>
      <c r="X344" t="s">
        <v>67</v>
      </c>
      <c r="Y344" t="s">
        <v>396</v>
      </c>
      <c r="Z344" t="s">
        <v>96</v>
      </c>
      <c r="AA344" t="s">
        <v>64</v>
      </c>
      <c r="AB344" t="s">
        <v>522</v>
      </c>
      <c r="AC344" t="s">
        <v>66</v>
      </c>
      <c r="AD344" t="s">
        <v>67</v>
      </c>
      <c r="AE344" t="s">
        <v>68</v>
      </c>
      <c r="AF344" t="s">
        <v>69</v>
      </c>
      <c r="AG344" t="s">
        <v>223</v>
      </c>
      <c r="AH344" t="s">
        <v>173</v>
      </c>
      <c r="AI344" t="s">
        <v>56</v>
      </c>
      <c r="AJ344" t="s">
        <v>159</v>
      </c>
      <c r="AK344" t="s">
        <v>73</v>
      </c>
      <c r="AL344" t="s">
        <v>177</v>
      </c>
      <c r="AM344" t="s">
        <v>103</v>
      </c>
      <c r="AN344" t="s">
        <v>76</v>
      </c>
      <c r="AO344" t="s">
        <v>168</v>
      </c>
      <c r="AP344" t="s">
        <v>656</v>
      </c>
      <c r="AQ344" t="s">
        <v>56</v>
      </c>
      <c r="AR344" t="s">
        <v>74</v>
      </c>
      <c r="AS344" t="s">
        <v>54</v>
      </c>
      <c r="AT344" t="s">
        <v>73</v>
      </c>
      <c r="AU344" t="s">
        <v>107</v>
      </c>
      <c r="AV344" t="s">
        <v>2252</v>
      </c>
    </row>
    <row r="345" spans="1:48" hidden="1" x14ac:dyDescent="0.3">
      <c r="A345" t="s">
        <v>2253</v>
      </c>
      <c r="B345" t="s">
        <v>2254</v>
      </c>
      <c r="C345" s="1" t="str">
        <f t="shared" si="53"/>
        <v>21:0973</v>
      </c>
      <c r="D345" s="1" t="str">
        <f t="shared" si="54"/>
        <v>21:0113</v>
      </c>
      <c r="E345" t="s">
        <v>2255</v>
      </c>
      <c r="F345" t="s">
        <v>2256</v>
      </c>
      <c r="H345">
        <v>63.297438700000001</v>
      </c>
      <c r="I345">
        <v>-94.735681099999994</v>
      </c>
      <c r="J345" s="1" t="str">
        <f t="shared" si="55"/>
        <v>NGR lake sediment grab sample</v>
      </c>
      <c r="K345" s="1" t="str">
        <f t="shared" si="56"/>
        <v>&lt;177 micron (NGR)</v>
      </c>
      <c r="L345">
        <v>18</v>
      </c>
      <c r="M345" t="s">
        <v>165</v>
      </c>
      <c r="N345">
        <v>344</v>
      </c>
      <c r="O345" t="s">
        <v>388</v>
      </c>
      <c r="P345" t="s">
        <v>54</v>
      </c>
      <c r="Q345" t="s">
        <v>1210</v>
      </c>
      <c r="R345" t="s">
        <v>357</v>
      </c>
      <c r="S345" t="s">
        <v>57</v>
      </c>
      <c r="T345" t="s">
        <v>58</v>
      </c>
      <c r="U345" t="s">
        <v>117</v>
      </c>
      <c r="V345" t="s">
        <v>60</v>
      </c>
      <c r="W345" t="s">
        <v>205</v>
      </c>
      <c r="X345" t="s">
        <v>74</v>
      </c>
      <c r="Y345" t="s">
        <v>448</v>
      </c>
      <c r="Z345" t="s">
        <v>138</v>
      </c>
      <c r="AA345" t="s">
        <v>64</v>
      </c>
      <c r="AB345" t="s">
        <v>221</v>
      </c>
      <c r="AC345" t="s">
        <v>66</v>
      </c>
      <c r="AD345" t="s">
        <v>67</v>
      </c>
      <c r="AE345" t="s">
        <v>74</v>
      </c>
      <c r="AF345" t="s">
        <v>141</v>
      </c>
      <c r="AG345" t="s">
        <v>100</v>
      </c>
      <c r="AH345" t="s">
        <v>70</v>
      </c>
      <c r="AI345" t="s">
        <v>59</v>
      </c>
      <c r="AJ345" t="s">
        <v>306</v>
      </c>
      <c r="AK345" t="s">
        <v>73</v>
      </c>
      <c r="AL345" t="s">
        <v>157</v>
      </c>
      <c r="AM345" t="s">
        <v>103</v>
      </c>
      <c r="AN345" t="s">
        <v>76</v>
      </c>
      <c r="AO345" t="s">
        <v>77</v>
      </c>
      <c r="AP345" t="s">
        <v>283</v>
      </c>
      <c r="AQ345" t="s">
        <v>193</v>
      </c>
      <c r="AR345" t="s">
        <v>74</v>
      </c>
      <c r="AS345" t="s">
        <v>54</v>
      </c>
      <c r="AT345" t="s">
        <v>73</v>
      </c>
      <c r="AU345" t="s">
        <v>107</v>
      </c>
      <c r="AV345" t="s">
        <v>2257</v>
      </c>
    </row>
    <row r="346" spans="1:48" hidden="1" x14ac:dyDescent="0.3">
      <c r="A346" t="s">
        <v>2258</v>
      </c>
      <c r="B346" t="s">
        <v>2259</v>
      </c>
      <c r="C346" s="1" t="str">
        <f t="shared" si="53"/>
        <v>21:0973</v>
      </c>
      <c r="D346" s="1" t="str">
        <f t="shared" si="54"/>
        <v>21:0113</v>
      </c>
      <c r="E346" t="s">
        <v>2260</v>
      </c>
      <c r="F346" t="s">
        <v>2261</v>
      </c>
      <c r="H346">
        <v>63.314505799999999</v>
      </c>
      <c r="I346">
        <v>-94.542773999999994</v>
      </c>
      <c r="J346" s="1" t="str">
        <f t="shared" si="55"/>
        <v>NGR lake sediment grab sample</v>
      </c>
      <c r="K346" s="1" t="str">
        <f t="shared" si="56"/>
        <v>&lt;177 micron (NGR)</v>
      </c>
      <c r="L346">
        <v>18</v>
      </c>
      <c r="M346" t="s">
        <v>185</v>
      </c>
      <c r="N346">
        <v>345</v>
      </c>
      <c r="O346" t="s">
        <v>79</v>
      </c>
      <c r="P346" t="s">
        <v>54</v>
      </c>
      <c r="Q346" t="s">
        <v>1134</v>
      </c>
      <c r="R346" t="s">
        <v>281</v>
      </c>
      <c r="S346" t="s">
        <v>57</v>
      </c>
      <c r="T346" t="s">
        <v>248</v>
      </c>
      <c r="U346" t="s">
        <v>138</v>
      </c>
      <c r="V346" t="s">
        <v>725</v>
      </c>
      <c r="W346" t="s">
        <v>355</v>
      </c>
      <c r="X346" t="s">
        <v>74</v>
      </c>
      <c r="Y346" t="s">
        <v>238</v>
      </c>
      <c r="Z346" t="s">
        <v>138</v>
      </c>
      <c r="AA346" t="s">
        <v>64</v>
      </c>
      <c r="AB346" t="s">
        <v>122</v>
      </c>
      <c r="AC346" t="s">
        <v>66</v>
      </c>
      <c r="AD346" t="s">
        <v>67</v>
      </c>
      <c r="AE346" t="s">
        <v>68</v>
      </c>
      <c r="AF346" t="s">
        <v>282</v>
      </c>
      <c r="AG346" t="s">
        <v>122</v>
      </c>
      <c r="AH346" t="s">
        <v>173</v>
      </c>
      <c r="AI346" t="s">
        <v>114</v>
      </c>
      <c r="AJ346" t="s">
        <v>429</v>
      </c>
      <c r="AK346" t="s">
        <v>73</v>
      </c>
      <c r="AL346" t="s">
        <v>177</v>
      </c>
      <c r="AM346" t="s">
        <v>75</v>
      </c>
      <c r="AN346" t="s">
        <v>76</v>
      </c>
      <c r="AO346" t="s">
        <v>2094</v>
      </c>
      <c r="AP346" t="s">
        <v>307</v>
      </c>
      <c r="AQ346" t="s">
        <v>168</v>
      </c>
      <c r="AR346" t="s">
        <v>74</v>
      </c>
      <c r="AS346" t="s">
        <v>54</v>
      </c>
      <c r="AT346" t="s">
        <v>73</v>
      </c>
      <c r="AU346" t="s">
        <v>107</v>
      </c>
      <c r="AV346" t="s">
        <v>2262</v>
      </c>
    </row>
    <row r="347" spans="1:48" hidden="1" x14ac:dyDescent="0.3">
      <c r="A347" t="s">
        <v>2263</v>
      </c>
      <c r="B347" t="s">
        <v>2264</v>
      </c>
      <c r="C347" s="1" t="str">
        <f t="shared" si="53"/>
        <v>21:0973</v>
      </c>
      <c r="D347" s="1" t="str">
        <f t="shared" si="54"/>
        <v>21:0113</v>
      </c>
      <c r="E347" t="s">
        <v>2265</v>
      </c>
      <c r="F347" t="s">
        <v>2266</v>
      </c>
      <c r="H347">
        <v>63.331403000000002</v>
      </c>
      <c r="I347">
        <v>-94.381356600000004</v>
      </c>
      <c r="J347" s="1" t="str">
        <f t="shared" si="55"/>
        <v>NGR lake sediment grab sample</v>
      </c>
      <c r="K347" s="1" t="str">
        <f t="shared" si="56"/>
        <v>&lt;177 micron (NGR)</v>
      </c>
      <c r="L347">
        <v>18</v>
      </c>
      <c r="M347" t="s">
        <v>113</v>
      </c>
      <c r="N347">
        <v>346</v>
      </c>
      <c r="O347" t="s">
        <v>137</v>
      </c>
      <c r="P347" t="s">
        <v>54</v>
      </c>
      <c r="Q347" t="s">
        <v>1583</v>
      </c>
      <c r="R347" t="s">
        <v>141</v>
      </c>
      <c r="S347" t="s">
        <v>57</v>
      </c>
      <c r="T347" t="s">
        <v>167</v>
      </c>
      <c r="U347" t="s">
        <v>138</v>
      </c>
      <c r="V347" t="s">
        <v>317</v>
      </c>
      <c r="W347" t="s">
        <v>238</v>
      </c>
      <c r="X347" t="s">
        <v>74</v>
      </c>
      <c r="Y347" t="s">
        <v>68</v>
      </c>
      <c r="Z347" t="s">
        <v>127</v>
      </c>
      <c r="AA347" t="s">
        <v>64</v>
      </c>
      <c r="AB347" t="s">
        <v>428</v>
      </c>
      <c r="AC347" t="s">
        <v>66</v>
      </c>
      <c r="AD347" t="s">
        <v>67</v>
      </c>
      <c r="AE347" t="s">
        <v>68</v>
      </c>
      <c r="AF347" t="s">
        <v>290</v>
      </c>
      <c r="AG347" t="s">
        <v>172</v>
      </c>
      <c r="AH347" t="s">
        <v>173</v>
      </c>
      <c r="AI347" t="s">
        <v>87</v>
      </c>
      <c r="AJ347" t="s">
        <v>71</v>
      </c>
      <c r="AK347" t="s">
        <v>73</v>
      </c>
      <c r="AL347" t="s">
        <v>75</v>
      </c>
      <c r="AM347" t="s">
        <v>103</v>
      </c>
      <c r="AN347" t="s">
        <v>76</v>
      </c>
      <c r="AO347" t="s">
        <v>92</v>
      </c>
      <c r="AP347" t="s">
        <v>2033</v>
      </c>
      <c r="AQ347" t="s">
        <v>429</v>
      </c>
      <c r="AR347" t="s">
        <v>67</v>
      </c>
      <c r="AS347" t="s">
        <v>54</v>
      </c>
      <c r="AT347" t="s">
        <v>73</v>
      </c>
      <c r="AU347" t="s">
        <v>107</v>
      </c>
      <c r="AV347" t="s">
        <v>2267</v>
      </c>
    </row>
    <row r="348" spans="1:48" hidden="1" x14ac:dyDescent="0.3">
      <c r="A348" t="s">
        <v>2268</v>
      </c>
      <c r="B348" t="s">
        <v>2269</v>
      </c>
      <c r="C348" s="1" t="str">
        <f t="shared" si="53"/>
        <v>21:0973</v>
      </c>
      <c r="D348" s="1" t="str">
        <f t="shared" si="54"/>
        <v>21:0113</v>
      </c>
      <c r="E348" t="s">
        <v>2265</v>
      </c>
      <c r="F348" t="s">
        <v>2270</v>
      </c>
      <c r="H348">
        <v>63.331403000000002</v>
      </c>
      <c r="I348">
        <v>-94.381356600000004</v>
      </c>
      <c r="J348" s="1" t="str">
        <f t="shared" si="55"/>
        <v>NGR lake sediment grab sample</v>
      </c>
      <c r="K348" s="1" t="str">
        <f t="shared" si="56"/>
        <v>&lt;177 micron (NGR)</v>
      </c>
      <c r="L348">
        <v>18</v>
      </c>
      <c r="M348" t="s">
        <v>132</v>
      </c>
      <c r="N348">
        <v>347</v>
      </c>
      <c r="O348" t="s">
        <v>137</v>
      </c>
      <c r="P348" t="s">
        <v>54</v>
      </c>
      <c r="Q348" t="s">
        <v>558</v>
      </c>
      <c r="R348" t="s">
        <v>69</v>
      </c>
      <c r="S348" t="s">
        <v>57</v>
      </c>
      <c r="T348" t="s">
        <v>152</v>
      </c>
      <c r="U348" t="s">
        <v>138</v>
      </c>
      <c r="V348" t="s">
        <v>381</v>
      </c>
      <c r="W348" t="s">
        <v>302</v>
      </c>
      <c r="X348" t="s">
        <v>62</v>
      </c>
      <c r="Y348" t="s">
        <v>206</v>
      </c>
      <c r="Z348" t="s">
        <v>127</v>
      </c>
      <c r="AA348" t="s">
        <v>64</v>
      </c>
      <c r="AB348" t="s">
        <v>169</v>
      </c>
      <c r="AC348" t="s">
        <v>66</v>
      </c>
      <c r="AD348" t="s">
        <v>67</v>
      </c>
      <c r="AE348" t="s">
        <v>206</v>
      </c>
      <c r="AF348" t="s">
        <v>77</v>
      </c>
      <c r="AG348" t="s">
        <v>119</v>
      </c>
      <c r="AH348" t="s">
        <v>173</v>
      </c>
      <c r="AI348" t="s">
        <v>336</v>
      </c>
      <c r="AJ348" t="s">
        <v>101</v>
      </c>
      <c r="AK348" t="s">
        <v>73</v>
      </c>
      <c r="AL348" t="s">
        <v>224</v>
      </c>
      <c r="AM348" t="s">
        <v>103</v>
      </c>
      <c r="AN348" t="s">
        <v>76</v>
      </c>
      <c r="AO348" t="s">
        <v>178</v>
      </c>
      <c r="AP348" t="s">
        <v>234</v>
      </c>
      <c r="AQ348" t="s">
        <v>382</v>
      </c>
      <c r="AR348" t="s">
        <v>67</v>
      </c>
      <c r="AS348" t="s">
        <v>54</v>
      </c>
      <c r="AT348" t="s">
        <v>73</v>
      </c>
      <c r="AU348" t="s">
        <v>107</v>
      </c>
      <c r="AV348" t="s">
        <v>2271</v>
      </c>
    </row>
    <row r="349" spans="1:48" hidden="1" x14ac:dyDescent="0.3">
      <c r="A349" t="s">
        <v>2272</v>
      </c>
      <c r="B349" t="s">
        <v>2273</v>
      </c>
      <c r="C349" s="1" t="str">
        <f t="shared" si="53"/>
        <v>21:0973</v>
      </c>
      <c r="D349" s="1" t="str">
        <f t="shared" si="54"/>
        <v>21:0113</v>
      </c>
      <c r="E349" t="s">
        <v>2274</v>
      </c>
      <c r="F349" t="s">
        <v>2275</v>
      </c>
      <c r="H349">
        <v>63.341563700000002</v>
      </c>
      <c r="I349">
        <v>-94.3332932</v>
      </c>
      <c r="J349" s="1" t="str">
        <f t="shared" si="55"/>
        <v>NGR lake sediment grab sample</v>
      </c>
      <c r="K349" s="1" t="str">
        <f t="shared" si="56"/>
        <v>&lt;177 micron (NGR)</v>
      </c>
      <c r="L349">
        <v>18</v>
      </c>
      <c r="M349" t="s">
        <v>200</v>
      </c>
      <c r="N349">
        <v>348</v>
      </c>
      <c r="O349" t="s">
        <v>220</v>
      </c>
      <c r="P349" t="s">
        <v>54</v>
      </c>
      <c r="Q349" t="s">
        <v>1158</v>
      </c>
      <c r="R349" t="s">
        <v>134</v>
      </c>
      <c r="S349" t="s">
        <v>57</v>
      </c>
      <c r="T349" t="s">
        <v>235</v>
      </c>
      <c r="U349" t="s">
        <v>117</v>
      </c>
      <c r="V349" t="s">
        <v>303</v>
      </c>
      <c r="W349" t="s">
        <v>302</v>
      </c>
      <c r="X349" t="s">
        <v>74</v>
      </c>
      <c r="Y349" t="s">
        <v>302</v>
      </c>
      <c r="Z349" t="s">
        <v>96</v>
      </c>
      <c r="AA349" t="s">
        <v>64</v>
      </c>
      <c r="AB349" t="s">
        <v>221</v>
      </c>
      <c r="AC349" t="s">
        <v>66</v>
      </c>
      <c r="AD349" t="s">
        <v>67</v>
      </c>
      <c r="AE349" t="s">
        <v>526</v>
      </c>
      <c r="AF349" t="s">
        <v>281</v>
      </c>
      <c r="AG349" t="s">
        <v>60</v>
      </c>
      <c r="AH349" t="s">
        <v>173</v>
      </c>
      <c r="AI349" t="s">
        <v>156</v>
      </c>
      <c r="AJ349" t="s">
        <v>124</v>
      </c>
      <c r="AK349" t="s">
        <v>73</v>
      </c>
      <c r="AL349" t="s">
        <v>224</v>
      </c>
      <c r="AM349" t="s">
        <v>103</v>
      </c>
      <c r="AN349" t="s">
        <v>76</v>
      </c>
      <c r="AO349" t="s">
        <v>92</v>
      </c>
      <c r="AP349" t="s">
        <v>566</v>
      </c>
      <c r="AQ349" t="s">
        <v>338</v>
      </c>
      <c r="AR349" t="s">
        <v>67</v>
      </c>
      <c r="AS349" t="s">
        <v>54</v>
      </c>
      <c r="AT349" t="s">
        <v>73</v>
      </c>
      <c r="AU349" t="s">
        <v>107</v>
      </c>
      <c r="AV349" t="s">
        <v>1925</v>
      </c>
    </row>
    <row r="350" spans="1:48" hidden="1" x14ac:dyDescent="0.3">
      <c r="A350" t="s">
        <v>2276</v>
      </c>
      <c r="B350" t="s">
        <v>2277</v>
      </c>
      <c r="C350" s="1" t="str">
        <f t="shared" si="53"/>
        <v>21:0973</v>
      </c>
      <c r="D350" s="1" t="str">
        <f t="shared" si="54"/>
        <v>21:0113</v>
      </c>
      <c r="E350" t="s">
        <v>2278</v>
      </c>
      <c r="F350" t="s">
        <v>2279</v>
      </c>
      <c r="H350">
        <v>63.339644300000003</v>
      </c>
      <c r="I350">
        <v>-94.2508342</v>
      </c>
      <c r="J350" s="1" t="str">
        <f t="shared" si="55"/>
        <v>NGR lake sediment grab sample</v>
      </c>
      <c r="K350" s="1" t="str">
        <f t="shared" si="56"/>
        <v>&lt;177 micron (NGR)</v>
      </c>
      <c r="L350">
        <v>18</v>
      </c>
      <c r="M350" t="s">
        <v>217</v>
      </c>
      <c r="N350">
        <v>349</v>
      </c>
      <c r="O350" t="s">
        <v>127</v>
      </c>
      <c r="P350" t="s">
        <v>54</v>
      </c>
      <c r="Q350" t="s">
        <v>624</v>
      </c>
      <c r="R350" t="s">
        <v>436</v>
      </c>
      <c r="S350" t="s">
        <v>57</v>
      </c>
      <c r="T350" t="s">
        <v>152</v>
      </c>
      <c r="U350" t="s">
        <v>92</v>
      </c>
      <c r="V350" t="s">
        <v>221</v>
      </c>
      <c r="W350" t="s">
        <v>220</v>
      </c>
      <c r="X350" t="s">
        <v>74</v>
      </c>
      <c r="Y350" t="s">
        <v>79</v>
      </c>
      <c r="Z350" t="s">
        <v>96</v>
      </c>
      <c r="AA350" t="s">
        <v>64</v>
      </c>
      <c r="AB350" t="s">
        <v>169</v>
      </c>
      <c r="AC350" t="s">
        <v>66</v>
      </c>
      <c r="AD350" t="s">
        <v>67</v>
      </c>
      <c r="AE350" t="s">
        <v>526</v>
      </c>
      <c r="AF350" t="s">
        <v>550</v>
      </c>
      <c r="AG350" t="s">
        <v>169</v>
      </c>
      <c r="AH350" t="s">
        <v>173</v>
      </c>
      <c r="AI350" t="s">
        <v>208</v>
      </c>
      <c r="AJ350" t="s">
        <v>440</v>
      </c>
      <c r="AK350" t="s">
        <v>73</v>
      </c>
      <c r="AL350" t="s">
        <v>75</v>
      </c>
      <c r="AM350" t="s">
        <v>177</v>
      </c>
      <c r="AN350" t="s">
        <v>76</v>
      </c>
      <c r="AO350" t="s">
        <v>281</v>
      </c>
      <c r="AP350" t="s">
        <v>225</v>
      </c>
      <c r="AQ350" t="s">
        <v>914</v>
      </c>
      <c r="AR350" t="s">
        <v>67</v>
      </c>
      <c r="AS350" t="s">
        <v>54</v>
      </c>
      <c r="AT350" t="s">
        <v>91</v>
      </c>
      <c r="AU350" t="s">
        <v>107</v>
      </c>
      <c r="AV350" t="s">
        <v>2280</v>
      </c>
    </row>
    <row r="351" spans="1:48" hidden="1" x14ac:dyDescent="0.3">
      <c r="A351" t="s">
        <v>2281</v>
      </c>
      <c r="B351" t="s">
        <v>2282</v>
      </c>
      <c r="C351" s="1" t="str">
        <f t="shared" si="53"/>
        <v>21:0973</v>
      </c>
      <c r="D351" s="1" t="str">
        <f>HYPERLINK("https://geochem.nrcan.gc.ca/cdogs/content/svy/svy_e.htm", "")</f>
        <v/>
      </c>
      <c r="G351" s="1" t="str">
        <f>HYPERLINK("https://geochem.nrcan.gc.ca/cdogs/content/cr_/cr_00161_e.htm", "161")</f>
        <v>161</v>
      </c>
      <c r="J351" t="s">
        <v>230</v>
      </c>
      <c r="K351" t="s">
        <v>231</v>
      </c>
      <c r="L351">
        <v>18</v>
      </c>
      <c r="M351" t="s">
        <v>232</v>
      </c>
      <c r="N351">
        <v>350</v>
      </c>
      <c r="O351" t="s">
        <v>336</v>
      </c>
      <c r="P351" t="s">
        <v>54</v>
      </c>
      <c r="Q351" t="s">
        <v>105</v>
      </c>
      <c r="R351" t="s">
        <v>103</v>
      </c>
      <c r="S351" t="s">
        <v>57</v>
      </c>
      <c r="T351" t="s">
        <v>219</v>
      </c>
      <c r="U351" t="s">
        <v>88</v>
      </c>
      <c r="V351" t="s">
        <v>58</v>
      </c>
      <c r="W351" t="s">
        <v>346</v>
      </c>
      <c r="X351" t="s">
        <v>62</v>
      </c>
      <c r="Y351" t="s">
        <v>136</v>
      </c>
      <c r="Z351" t="s">
        <v>104</v>
      </c>
      <c r="AA351" t="s">
        <v>64</v>
      </c>
      <c r="AB351" t="s">
        <v>236</v>
      </c>
      <c r="AC351" t="s">
        <v>75</v>
      </c>
      <c r="AD351" t="s">
        <v>67</v>
      </c>
      <c r="AE351" t="s">
        <v>2283</v>
      </c>
      <c r="AF351" t="s">
        <v>90</v>
      </c>
      <c r="AG351" t="s">
        <v>223</v>
      </c>
      <c r="AH351" t="s">
        <v>125</v>
      </c>
      <c r="AI351" t="s">
        <v>134</v>
      </c>
      <c r="AJ351" t="s">
        <v>402</v>
      </c>
      <c r="AK351" t="s">
        <v>73</v>
      </c>
      <c r="AL351" t="s">
        <v>68</v>
      </c>
      <c r="AM351" t="s">
        <v>157</v>
      </c>
      <c r="AN351" t="s">
        <v>76</v>
      </c>
      <c r="AO351" t="s">
        <v>92</v>
      </c>
      <c r="AP351" t="s">
        <v>239</v>
      </c>
      <c r="AQ351" t="s">
        <v>254</v>
      </c>
      <c r="AR351" t="s">
        <v>62</v>
      </c>
      <c r="AS351" t="s">
        <v>127</v>
      </c>
      <c r="AT351" t="s">
        <v>73</v>
      </c>
      <c r="AU351" t="s">
        <v>1814</v>
      </c>
      <c r="AV351" t="s">
        <v>2284</v>
      </c>
    </row>
    <row r="352" spans="1:48" hidden="1" x14ac:dyDescent="0.3">
      <c r="A352" t="s">
        <v>2285</v>
      </c>
      <c r="B352" t="s">
        <v>2286</v>
      </c>
      <c r="C352" s="1" t="str">
        <f t="shared" si="53"/>
        <v>21:0973</v>
      </c>
      <c r="D352" s="1" t="str">
        <f t="shared" ref="D352:D362" si="57">HYPERLINK("https://geochem.nrcan.gc.ca/cdogs/content/svy/svy210113_e.htm", "21:0113")</f>
        <v>21:0113</v>
      </c>
      <c r="E352" t="s">
        <v>2287</v>
      </c>
      <c r="F352" t="s">
        <v>2288</v>
      </c>
      <c r="H352">
        <v>63.341518899999997</v>
      </c>
      <c r="I352">
        <v>-94.198689999999999</v>
      </c>
      <c r="J352" s="1" t="str">
        <f t="shared" ref="J352:J362" si="58">HYPERLINK("https://geochem.nrcan.gc.ca/cdogs/content/kwd/kwd020027_e.htm", "NGR lake sediment grab sample")</f>
        <v>NGR lake sediment grab sample</v>
      </c>
      <c r="K352" s="1" t="str">
        <f t="shared" ref="K352:K362" si="59">HYPERLINK("https://geochem.nrcan.gc.ca/cdogs/content/kwd/kwd080006_e.htm", "&lt;177 micron (NGR)")</f>
        <v>&lt;177 micron (NGR)</v>
      </c>
      <c r="L352">
        <v>18</v>
      </c>
      <c r="M352" t="s">
        <v>246</v>
      </c>
      <c r="N352">
        <v>351</v>
      </c>
      <c r="O352" t="s">
        <v>79</v>
      </c>
      <c r="P352" t="s">
        <v>54</v>
      </c>
      <c r="Q352" t="s">
        <v>1158</v>
      </c>
      <c r="R352" t="s">
        <v>357</v>
      </c>
      <c r="S352" t="s">
        <v>57</v>
      </c>
      <c r="T352" t="s">
        <v>58</v>
      </c>
      <c r="U352" t="s">
        <v>88</v>
      </c>
      <c r="V352" t="s">
        <v>139</v>
      </c>
      <c r="W352" t="s">
        <v>63</v>
      </c>
      <c r="X352" t="s">
        <v>74</v>
      </c>
      <c r="Y352" t="s">
        <v>62</v>
      </c>
      <c r="Z352" t="s">
        <v>96</v>
      </c>
      <c r="AA352" t="s">
        <v>64</v>
      </c>
      <c r="AB352" t="s">
        <v>428</v>
      </c>
      <c r="AC352" t="s">
        <v>66</v>
      </c>
      <c r="AD352" t="s">
        <v>67</v>
      </c>
      <c r="AE352" t="s">
        <v>526</v>
      </c>
      <c r="AF352" t="s">
        <v>151</v>
      </c>
      <c r="AG352" t="s">
        <v>339</v>
      </c>
      <c r="AH352" t="s">
        <v>173</v>
      </c>
      <c r="AI352" t="s">
        <v>318</v>
      </c>
      <c r="AJ352" t="s">
        <v>59</v>
      </c>
      <c r="AK352" t="s">
        <v>73</v>
      </c>
      <c r="AL352" t="s">
        <v>177</v>
      </c>
      <c r="AM352" t="s">
        <v>224</v>
      </c>
      <c r="AN352" t="s">
        <v>76</v>
      </c>
      <c r="AO352" t="s">
        <v>92</v>
      </c>
      <c r="AP352" t="s">
        <v>225</v>
      </c>
      <c r="AQ352" t="s">
        <v>92</v>
      </c>
      <c r="AR352" t="s">
        <v>74</v>
      </c>
      <c r="AS352" t="s">
        <v>54</v>
      </c>
      <c r="AT352" t="s">
        <v>73</v>
      </c>
      <c r="AU352" t="s">
        <v>107</v>
      </c>
      <c r="AV352" t="s">
        <v>2289</v>
      </c>
    </row>
    <row r="353" spans="1:48" hidden="1" x14ac:dyDescent="0.3">
      <c r="A353" t="s">
        <v>2290</v>
      </c>
      <c r="B353" t="s">
        <v>2291</v>
      </c>
      <c r="C353" s="1" t="str">
        <f t="shared" si="53"/>
        <v>21:0973</v>
      </c>
      <c r="D353" s="1" t="str">
        <f t="shared" si="57"/>
        <v>21:0113</v>
      </c>
      <c r="E353" t="s">
        <v>2292</v>
      </c>
      <c r="F353" t="s">
        <v>2293</v>
      </c>
      <c r="H353">
        <v>63.363597400000003</v>
      </c>
      <c r="I353">
        <v>-94.157662000000002</v>
      </c>
      <c r="J353" s="1" t="str">
        <f t="shared" si="58"/>
        <v>NGR lake sediment grab sample</v>
      </c>
      <c r="K353" s="1" t="str">
        <f t="shared" si="59"/>
        <v>&lt;177 micron (NGR)</v>
      </c>
      <c r="L353">
        <v>18</v>
      </c>
      <c r="M353" t="s">
        <v>260</v>
      </c>
      <c r="N353">
        <v>352</v>
      </c>
      <c r="O353" t="s">
        <v>136</v>
      </c>
      <c r="P353" t="s">
        <v>54</v>
      </c>
      <c r="Q353" t="s">
        <v>1477</v>
      </c>
      <c r="R353" t="s">
        <v>116</v>
      </c>
      <c r="S353" t="s">
        <v>57</v>
      </c>
      <c r="T353" t="s">
        <v>152</v>
      </c>
      <c r="U353" t="s">
        <v>92</v>
      </c>
      <c r="V353" t="s">
        <v>303</v>
      </c>
      <c r="W353" t="s">
        <v>355</v>
      </c>
      <c r="X353" t="s">
        <v>74</v>
      </c>
      <c r="Y353" t="s">
        <v>355</v>
      </c>
      <c r="Z353" t="s">
        <v>138</v>
      </c>
      <c r="AA353" t="s">
        <v>64</v>
      </c>
      <c r="AB353" t="s">
        <v>365</v>
      </c>
      <c r="AC353" t="s">
        <v>66</v>
      </c>
      <c r="AD353" t="s">
        <v>67</v>
      </c>
      <c r="AE353" t="s">
        <v>396</v>
      </c>
      <c r="AF353" t="s">
        <v>116</v>
      </c>
      <c r="AG353" t="s">
        <v>153</v>
      </c>
      <c r="AH353" t="s">
        <v>173</v>
      </c>
      <c r="AI353" t="s">
        <v>150</v>
      </c>
      <c r="AJ353" t="s">
        <v>429</v>
      </c>
      <c r="AK353" t="s">
        <v>73</v>
      </c>
      <c r="AL353" t="s">
        <v>75</v>
      </c>
      <c r="AM353" t="s">
        <v>75</v>
      </c>
      <c r="AN353" t="s">
        <v>76</v>
      </c>
      <c r="AO353" t="s">
        <v>178</v>
      </c>
      <c r="AP353" t="s">
        <v>126</v>
      </c>
      <c r="AQ353" t="s">
        <v>413</v>
      </c>
      <c r="AR353" t="s">
        <v>67</v>
      </c>
      <c r="AS353" t="s">
        <v>54</v>
      </c>
      <c r="AT353" t="s">
        <v>73</v>
      </c>
      <c r="AU353" t="s">
        <v>107</v>
      </c>
      <c r="AV353" t="s">
        <v>2294</v>
      </c>
    </row>
    <row r="354" spans="1:48" hidden="1" x14ac:dyDescent="0.3">
      <c r="A354" t="s">
        <v>2295</v>
      </c>
      <c r="B354" t="s">
        <v>2296</v>
      </c>
      <c r="C354" s="1" t="str">
        <f t="shared" si="53"/>
        <v>21:0973</v>
      </c>
      <c r="D354" s="1" t="str">
        <f t="shared" si="57"/>
        <v>21:0113</v>
      </c>
      <c r="E354" t="s">
        <v>2297</v>
      </c>
      <c r="F354" t="s">
        <v>2298</v>
      </c>
      <c r="H354">
        <v>63.4001673</v>
      </c>
      <c r="I354">
        <v>-94.200937100000004</v>
      </c>
      <c r="J354" s="1" t="str">
        <f t="shared" si="58"/>
        <v>NGR lake sediment grab sample</v>
      </c>
      <c r="K354" s="1" t="str">
        <f t="shared" si="59"/>
        <v>&lt;177 micron (NGR)</v>
      </c>
      <c r="L354">
        <v>18</v>
      </c>
      <c r="M354" t="s">
        <v>273</v>
      </c>
      <c r="N354">
        <v>353</v>
      </c>
      <c r="O354" t="s">
        <v>336</v>
      </c>
      <c r="P354" t="s">
        <v>54</v>
      </c>
      <c r="Q354" t="s">
        <v>523</v>
      </c>
      <c r="R354" t="s">
        <v>492</v>
      </c>
      <c r="S354" t="s">
        <v>57</v>
      </c>
      <c r="T354" t="s">
        <v>262</v>
      </c>
      <c r="U354" t="s">
        <v>104</v>
      </c>
      <c r="V354" t="s">
        <v>404</v>
      </c>
      <c r="W354" t="s">
        <v>448</v>
      </c>
      <c r="X354" t="s">
        <v>62</v>
      </c>
      <c r="Y354" t="s">
        <v>205</v>
      </c>
      <c r="Z354" t="s">
        <v>127</v>
      </c>
      <c r="AA354" t="s">
        <v>64</v>
      </c>
      <c r="AB354" t="s">
        <v>438</v>
      </c>
      <c r="AC354" t="s">
        <v>70</v>
      </c>
      <c r="AD354" t="s">
        <v>67</v>
      </c>
      <c r="AE354" t="s">
        <v>543</v>
      </c>
      <c r="AF354" t="s">
        <v>187</v>
      </c>
      <c r="AG354" t="s">
        <v>190</v>
      </c>
      <c r="AH354" t="s">
        <v>70</v>
      </c>
      <c r="AI354" t="s">
        <v>280</v>
      </c>
      <c r="AJ354" t="s">
        <v>592</v>
      </c>
      <c r="AK354" t="s">
        <v>73</v>
      </c>
      <c r="AL354" t="s">
        <v>103</v>
      </c>
      <c r="AM354" t="s">
        <v>177</v>
      </c>
      <c r="AN354" t="s">
        <v>76</v>
      </c>
      <c r="AO354" t="s">
        <v>104</v>
      </c>
      <c r="AP354" t="s">
        <v>225</v>
      </c>
      <c r="AQ354" t="s">
        <v>305</v>
      </c>
      <c r="AR354" t="s">
        <v>67</v>
      </c>
      <c r="AS354" t="s">
        <v>54</v>
      </c>
      <c r="AT354" t="s">
        <v>91</v>
      </c>
      <c r="AU354" t="s">
        <v>107</v>
      </c>
      <c r="AV354" t="s">
        <v>2299</v>
      </c>
    </row>
    <row r="355" spans="1:48" hidden="1" x14ac:dyDescent="0.3">
      <c r="A355" t="s">
        <v>2300</v>
      </c>
      <c r="B355" t="s">
        <v>2301</v>
      </c>
      <c r="C355" s="1" t="str">
        <f t="shared" si="53"/>
        <v>21:0973</v>
      </c>
      <c r="D355" s="1" t="str">
        <f t="shared" si="57"/>
        <v>21:0113</v>
      </c>
      <c r="E355" t="s">
        <v>2302</v>
      </c>
      <c r="F355" t="s">
        <v>2303</v>
      </c>
      <c r="H355">
        <v>63.423474599999999</v>
      </c>
      <c r="I355">
        <v>-94.190592100000003</v>
      </c>
      <c r="J355" s="1" t="str">
        <f t="shared" si="58"/>
        <v>NGR lake sediment grab sample</v>
      </c>
      <c r="K355" s="1" t="str">
        <f t="shared" si="59"/>
        <v>&lt;177 micron (NGR)</v>
      </c>
      <c r="L355">
        <v>18</v>
      </c>
      <c r="M355" t="s">
        <v>289</v>
      </c>
      <c r="N355">
        <v>354</v>
      </c>
      <c r="O355" t="s">
        <v>340</v>
      </c>
      <c r="P355" t="s">
        <v>96</v>
      </c>
      <c r="Q355" t="s">
        <v>435</v>
      </c>
      <c r="R355" t="s">
        <v>290</v>
      </c>
      <c r="S355" t="s">
        <v>57</v>
      </c>
      <c r="T355" t="s">
        <v>175</v>
      </c>
      <c r="U355" t="s">
        <v>178</v>
      </c>
      <c r="V355" t="s">
        <v>264</v>
      </c>
      <c r="W355" t="s">
        <v>95</v>
      </c>
      <c r="X355" t="s">
        <v>62</v>
      </c>
      <c r="Y355" t="s">
        <v>95</v>
      </c>
      <c r="Z355" t="s">
        <v>96</v>
      </c>
      <c r="AA355" t="s">
        <v>64</v>
      </c>
      <c r="AB355" t="s">
        <v>478</v>
      </c>
      <c r="AC355" t="s">
        <v>66</v>
      </c>
      <c r="AD355" t="s">
        <v>67</v>
      </c>
      <c r="AE355" t="s">
        <v>238</v>
      </c>
      <c r="AF355" t="s">
        <v>478</v>
      </c>
      <c r="AG355" t="s">
        <v>100</v>
      </c>
      <c r="AH355" t="s">
        <v>173</v>
      </c>
      <c r="AI355" t="s">
        <v>305</v>
      </c>
      <c r="AJ355" t="s">
        <v>336</v>
      </c>
      <c r="AK355" t="s">
        <v>73</v>
      </c>
      <c r="AL355" t="s">
        <v>224</v>
      </c>
      <c r="AM355" t="s">
        <v>103</v>
      </c>
      <c r="AN355" t="s">
        <v>76</v>
      </c>
      <c r="AO355" t="s">
        <v>203</v>
      </c>
      <c r="AP355" t="s">
        <v>225</v>
      </c>
      <c r="AQ355" t="s">
        <v>118</v>
      </c>
      <c r="AR355" t="s">
        <v>67</v>
      </c>
      <c r="AS355" t="s">
        <v>54</v>
      </c>
      <c r="AT355" t="s">
        <v>73</v>
      </c>
      <c r="AU355" t="s">
        <v>107</v>
      </c>
      <c r="AV355" t="s">
        <v>2304</v>
      </c>
    </row>
    <row r="356" spans="1:48" hidden="1" x14ac:dyDescent="0.3">
      <c r="A356" t="s">
        <v>2305</v>
      </c>
      <c r="B356" t="s">
        <v>2306</v>
      </c>
      <c r="C356" s="1" t="str">
        <f t="shared" si="53"/>
        <v>21:0973</v>
      </c>
      <c r="D356" s="1" t="str">
        <f t="shared" si="57"/>
        <v>21:0113</v>
      </c>
      <c r="E356" t="s">
        <v>2307</v>
      </c>
      <c r="F356" t="s">
        <v>2308</v>
      </c>
      <c r="H356">
        <v>63.451965899999998</v>
      </c>
      <c r="I356">
        <v>-94.187142499999993</v>
      </c>
      <c r="J356" s="1" t="str">
        <f t="shared" si="58"/>
        <v>NGR lake sediment grab sample</v>
      </c>
      <c r="K356" s="1" t="str">
        <f t="shared" si="59"/>
        <v>&lt;177 micron (NGR)</v>
      </c>
      <c r="L356">
        <v>18</v>
      </c>
      <c r="M356" t="s">
        <v>301</v>
      </c>
      <c r="N356">
        <v>355</v>
      </c>
      <c r="O356" t="s">
        <v>327</v>
      </c>
      <c r="P356" t="s">
        <v>54</v>
      </c>
      <c r="Q356" t="s">
        <v>420</v>
      </c>
      <c r="R356" t="s">
        <v>357</v>
      </c>
      <c r="S356" t="s">
        <v>57</v>
      </c>
      <c r="T356" t="s">
        <v>604</v>
      </c>
      <c r="U356" t="s">
        <v>92</v>
      </c>
      <c r="V356" t="s">
        <v>172</v>
      </c>
      <c r="W356" t="s">
        <v>62</v>
      </c>
      <c r="X356" t="s">
        <v>67</v>
      </c>
      <c r="Y356" t="s">
        <v>62</v>
      </c>
      <c r="Z356" t="s">
        <v>96</v>
      </c>
      <c r="AA356" t="s">
        <v>64</v>
      </c>
      <c r="AB356" t="s">
        <v>65</v>
      </c>
      <c r="AC356" t="s">
        <v>66</v>
      </c>
      <c r="AD356" t="s">
        <v>67</v>
      </c>
      <c r="AE356" t="s">
        <v>238</v>
      </c>
      <c r="AF356" t="s">
        <v>121</v>
      </c>
      <c r="AG356" t="s">
        <v>316</v>
      </c>
      <c r="AH356" t="s">
        <v>173</v>
      </c>
      <c r="AI356" t="s">
        <v>329</v>
      </c>
      <c r="AJ356" t="s">
        <v>124</v>
      </c>
      <c r="AK356" t="s">
        <v>73</v>
      </c>
      <c r="AL356" t="s">
        <v>177</v>
      </c>
      <c r="AM356" t="s">
        <v>103</v>
      </c>
      <c r="AN356" t="s">
        <v>76</v>
      </c>
      <c r="AO356" t="s">
        <v>203</v>
      </c>
      <c r="AP356" t="s">
        <v>126</v>
      </c>
      <c r="AQ356" t="s">
        <v>263</v>
      </c>
      <c r="AR356" t="s">
        <v>67</v>
      </c>
      <c r="AS356" t="s">
        <v>54</v>
      </c>
      <c r="AT356" t="s">
        <v>277</v>
      </c>
      <c r="AU356" t="s">
        <v>107</v>
      </c>
      <c r="AV356" t="s">
        <v>2309</v>
      </c>
    </row>
    <row r="357" spans="1:48" hidden="1" x14ac:dyDescent="0.3">
      <c r="A357" t="s">
        <v>2310</v>
      </c>
      <c r="B357" t="s">
        <v>2311</v>
      </c>
      <c r="C357" s="1" t="str">
        <f t="shared" si="53"/>
        <v>21:0973</v>
      </c>
      <c r="D357" s="1" t="str">
        <f t="shared" si="57"/>
        <v>21:0113</v>
      </c>
      <c r="E357" t="s">
        <v>2312</v>
      </c>
      <c r="F357" t="s">
        <v>2313</v>
      </c>
      <c r="H357">
        <v>63.489652599999999</v>
      </c>
      <c r="I357">
        <v>-94.084540500000003</v>
      </c>
      <c r="J357" s="1" t="str">
        <f t="shared" si="58"/>
        <v>NGR lake sediment grab sample</v>
      </c>
      <c r="K357" s="1" t="str">
        <f t="shared" si="59"/>
        <v>&lt;177 micron (NGR)</v>
      </c>
      <c r="L357">
        <v>18</v>
      </c>
      <c r="M357" t="s">
        <v>314</v>
      </c>
      <c r="N357">
        <v>356</v>
      </c>
      <c r="O357" t="s">
        <v>88</v>
      </c>
      <c r="P357" t="s">
        <v>54</v>
      </c>
      <c r="Q357" t="s">
        <v>603</v>
      </c>
      <c r="R357" t="s">
        <v>616</v>
      </c>
      <c r="S357" t="s">
        <v>57</v>
      </c>
      <c r="T357" t="s">
        <v>58</v>
      </c>
      <c r="U357" t="s">
        <v>317</v>
      </c>
      <c r="V357" t="s">
        <v>339</v>
      </c>
      <c r="W357" t="s">
        <v>118</v>
      </c>
      <c r="X357" t="s">
        <v>74</v>
      </c>
      <c r="Y357" t="s">
        <v>136</v>
      </c>
      <c r="Z357" t="s">
        <v>127</v>
      </c>
      <c r="AA357" t="s">
        <v>64</v>
      </c>
      <c r="AB357" t="s">
        <v>725</v>
      </c>
      <c r="AC357" t="s">
        <v>173</v>
      </c>
      <c r="AD357" t="s">
        <v>67</v>
      </c>
      <c r="AE357" t="s">
        <v>396</v>
      </c>
      <c r="AF357" t="s">
        <v>91</v>
      </c>
      <c r="AG357" t="s">
        <v>339</v>
      </c>
      <c r="AH357" t="s">
        <v>173</v>
      </c>
      <c r="AI357" t="s">
        <v>592</v>
      </c>
      <c r="AJ357" t="s">
        <v>123</v>
      </c>
      <c r="AK357" t="s">
        <v>73</v>
      </c>
      <c r="AL357" t="s">
        <v>75</v>
      </c>
      <c r="AM357" t="s">
        <v>75</v>
      </c>
      <c r="AN357" t="s">
        <v>76</v>
      </c>
      <c r="AO357" t="s">
        <v>203</v>
      </c>
      <c r="AP357" t="s">
        <v>307</v>
      </c>
      <c r="AQ357" t="s">
        <v>373</v>
      </c>
      <c r="AR357" t="s">
        <v>74</v>
      </c>
      <c r="AS357" t="s">
        <v>54</v>
      </c>
      <c r="AT357" t="s">
        <v>593</v>
      </c>
      <c r="AU357" t="s">
        <v>107</v>
      </c>
      <c r="AV357" t="s">
        <v>2314</v>
      </c>
    </row>
    <row r="358" spans="1:48" hidden="1" x14ac:dyDescent="0.3">
      <c r="A358" t="s">
        <v>2315</v>
      </c>
      <c r="B358" t="s">
        <v>2316</v>
      </c>
      <c r="C358" s="1" t="str">
        <f t="shared" si="53"/>
        <v>21:0973</v>
      </c>
      <c r="D358" s="1" t="str">
        <f t="shared" si="57"/>
        <v>21:0113</v>
      </c>
      <c r="E358" t="s">
        <v>2317</v>
      </c>
      <c r="F358" t="s">
        <v>2318</v>
      </c>
      <c r="H358">
        <v>63.526184700000002</v>
      </c>
      <c r="I358">
        <v>-94.048185899999993</v>
      </c>
      <c r="J358" s="1" t="str">
        <f t="shared" si="58"/>
        <v>NGR lake sediment grab sample</v>
      </c>
      <c r="K358" s="1" t="str">
        <f t="shared" si="59"/>
        <v>&lt;177 micron (NGR)</v>
      </c>
      <c r="L358">
        <v>18</v>
      </c>
      <c r="M358" t="s">
        <v>324</v>
      </c>
      <c r="N358">
        <v>357</v>
      </c>
      <c r="O358" t="s">
        <v>280</v>
      </c>
      <c r="P358" t="s">
        <v>54</v>
      </c>
      <c r="Q358" t="s">
        <v>1158</v>
      </c>
      <c r="R358" t="s">
        <v>347</v>
      </c>
      <c r="S358" t="s">
        <v>57</v>
      </c>
      <c r="T358" t="s">
        <v>122</v>
      </c>
      <c r="U358" t="s">
        <v>357</v>
      </c>
      <c r="V358" t="s">
        <v>365</v>
      </c>
      <c r="W358" t="s">
        <v>205</v>
      </c>
      <c r="X358" t="s">
        <v>62</v>
      </c>
      <c r="Y358" t="s">
        <v>363</v>
      </c>
      <c r="Z358" t="s">
        <v>138</v>
      </c>
      <c r="AA358" t="s">
        <v>64</v>
      </c>
      <c r="AB358" t="s">
        <v>492</v>
      </c>
      <c r="AC358" t="s">
        <v>66</v>
      </c>
      <c r="AD358" t="s">
        <v>67</v>
      </c>
      <c r="AE358" t="s">
        <v>448</v>
      </c>
      <c r="AF358" t="s">
        <v>60</v>
      </c>
      <c r="AG358" t="s">
        <v>172</v>
      </c>
      <c r="AH358" t="s">
        <v>70</v>
      </c>
      <c r="AI358" t="s">
        <v>203</v>
      </c>
      <c r="AJ358" t="s">
        <v>336</v>
      </c>
      <c r="AK358" t="s">
        <v>73</v>
      </c>
      <c r="AL358" t="s">
        <v>125</v>
      </c>
      <c r="AM358" t="s">
        <v>75</v>
      </c>
      <c r="AN358" t="s">
        <v>76</v>
      </c>
      <c r="AO358" t="s">
        <v>514</v>
      </c>
      <c r="AP358" t="s">
        <v>482</v>
      </c>
      <c r="AQ358" t="s">
        <v>159</v>
      </c>
      <c r="AR358" t="s">
        <v>67</v>
      </c>
      <c r="AS358" t="s">
        <v>54</v>
      </c>
      <c r="AT358" t="s">
        <v>152</v>
      </c>
      <c r="AU358" t="s">
        <v>107</v>
      </c>
      <c r="AV358" t="s">
        <v>2319</v>
      </c>
    </row>
    <row r="359" spans="1:48" hidden="1" x14ac:dyDescent="0.3">
      <c r="A359" t="s">
        <v>2320</v>
      </c>
      <c r="B359" t="s">
        <v>2321</v>
      </c>
      <c r="C359" s="1" t="str">
        <f t="shared" si="53"/>
        <v>21:0973</v>
      </c>
      <c r="D359" s="1" t="str">
        <f t="shared" si="57"/>
        <v>21:0113</v>
      </c>
      <c r="E359" t="s">
        <v>2240</v>
      </c>
      <c r="F359" t="s">
        <v>2322</v>
      </c>
      <c r="H359">
        <v>63.559168100000001</v>
      </c>
      <c r="I359">
        <v>-94.018538100000001</v>
      </c>
      <c r="J359" s="1" t="str">
        <f t="shared" si="58"/>
        <v>NGR lake sediment grab sample</v>
      </c>
      <c r="K359" s="1" t="str">
        <f t="shared" si="59"/>
        <v>&lt;177 micron (NGR)</v>
      </c>
      <c r="L359">
        <v>18</v>
      </c>
      <c r="M359" t="s">
        <v>345</v>
      </c>
      <c r="N359">
        <v>358</v>
      </c>
      <c r="O359" t="s">
        <v>101</v>
      </c>
      <c r="P359" t="s">
        <v>54</v>
      </c>
      <c r="Q359" t="s">
        <v>133</v>
      </c>
      <c r="R359" t="s">
        <v>381</v>
      </c>
      <c r="S359" t="s">
        <v>57</v>
      </c>
      <c r="T359" t="s">
        <v>235</v>
      </c>
      <c r="U359" t="s">
        <v>92</v>
      </c>
      <c r="V359" t="s">
        <v>172</v>
      </c>
      <c r="W359" t="s">
        <v>118</v>
      </c>
      <c r="X359" t="s">
        <v>67</v>
      </c>
      <c r="Y359" t="s">
        <v>63</v>
      </c>
      <c r="Z359" t="s">
        <v>96</v>
      </c>
      <c r="AA359" t="s">
        <v>64</v>
      </c>
      <c r="AB359" t="s">
        <v>522</v>
      </c>
      <c r="AC359" t="s">
        <v>66</v>
      </c>
      <c r="AD359" t="s">
        <v>62</v>
      </c>
      <c r="AE359" t="s">
        <v>396</v>
      </c>
      <c r="AF359" t="s">
        <v>436</v>
      </c>
      <c r="AG359" t="s">
        <v>449</v>
      </c>
      <c r="AH359" t="s">
        <v>70</v>
      </c>
      <c r="AI359" t="s">
        <v>348</v>
      </c>
      <c r="AJ359" t="s">
        <v>306</v>
      </c>
      <c r="AK359" t="s">
        <v>73</v>
      </c>
      <c r="AL359" t="s">
        <v>125</v>
      </c>
      <c r="AM359" t="s">
        <v>103</v>
      </c>
      <c r="AN359" t="s">
        <v>76</v>
      </c>
      <c r="AO359" t="s">
        <v>104</v>
      </c>
      <c r="AP359" t="s">
        <v>78</v>
      </c>
      <c r="AQ359" t="s">
        <v>114</v>
      </c>
      <c r="AR359" t="s">
        <v>74</v>
      </c>
      <c r="AS359" t="s">
        <v>54</v>
      </c>
      <c r="AT359" t="s">
        <v>73</v>
      </c>
      <c r="AU359" t="s">
        <v>107</v>
      </c>
      <c r="AV359" t="s">
        <v>2323</v>
      </c>
    </row>
    <row r="360" spans="1:48" hidden="1" x14ac:dyDescent="0.3">
      <c r="A360" t="s">
        <v>2324</v>
      </c>
      <c r="B360" t="s">
        <v>2325</v>
      </c>
      <c r="C360" s="1" t="str">
        <f t="shared" si="53"/>
        <v>21:0973</v>
      </c>
      <c r="D360" s="1" t="str">
        <f t="shared" si="57"/>
        <v>21:0113</v>
      </c>
      <c r="E360" t="s">
        <v>2326</v>
      </c>
      <c r="F360" t="s">
        <v>2327</v>
      </c>
      <c r="H360">
        <v>63.596494999999997</v>
      </c>
      <c r="I360">
        <v>-94.015015500000004</v>
      </c>
      <c r="J360" s="1" t="str">
        <f t="shared" si="58"/>
        <v>NGR lake sediment grab sample</v>
      </c>
      <c r="K360" s="1" t="str">
        <f t="shared" si="59"/>
        <v>&lt;177 micron (NGR)</v>
      </c>
      <c r="L360">
        <v>18</v>
      </c>
      <c r="M360" t="s">
        <v>335</v>
      </c>
      <c r="N360">
        <v>359</v>
      </c>
      <c r="O360" t="s">
        <v>2328</v>
      </c>
      <c r="P360" t="s">
        <v>54</v>
      </c>
      <c r="Q360" t="s">
        <v>731</v>
      </c>
      <c r="R360" t="s">
        <v>890</v>
      </c>
      <c r="S360" t="s">
        <v>57</v>
      </c>
      <c r="T360" t="s">
        <v>248</v>
      </c>
      <c r="U360" t="s">
        <v>436</v>
      </c>
      <c r="V360" t="s">
        <v>380</v>
      </c>
      <c r="W360" t="s">
        <v>201</v>
      </c>
      <c r="X360" t="s">
        <v>62</v>
      </c>
      <c r="Y360" t="s">
        <v>53</v>
      </c>
      <c r="Z360" t="s">
        <v>96</v>
      </c>
      <c r="AA360" t="s">
        <v>64</v>
      </c>
      <c r="AB360" t="s">
        <v>188</v>
      </c>
      <c r="AC360" t="s">
        <v>173</v>
      </c>
      <c r="AD360" t="s">
        <v>96</v>
      </c>
      <c r="AE360" t="s">
        <v>396</v>
      </c>
      <c r="AF360" t="s">
        <v>890</v>
      </c>
      <c r="AG360" t="s">
        <v>152</v>
      </c>
      <c r="AH360" t="s">
        <v>472</v>
      </c>
      <c r="AI360" t="s">
        <v>203</v>
      </c>
      <c r="AJ360" t="s">
        <v>1125</v>
      </c>
      <c r="AK360" t="s">
        <v>73</v>
      </c>
      <c r="AL360" t="s">
        <v>157</v>
      </c>
      <c r="AM360" t="s">
        <v>157</v>
      </c>
      <c r="AN360" t="s">
        <v>76</v>
      </c>
      <c r="AO360" t="s">
        <v>121</v>
      </c>
      <c r="AP360" t="s">
        <v>1067</v>
      </c>
      <c r="AQ360" t="s">
        <v>514</v>
      </c>
      <c r="AR360" t="s">
        <v>62</v>
      </c>
      <c r="AS360" t="s">
        <v>54</v>
      </c>
      <c r="AT360" t="s">
        <v>277</v>
      </c>
      <c r="AU360" t="s">
        <v>107</v>
      </c>
      <c r="AV360" t="s">
        <v>2329</v>
      </c>
    </row>
    <row r="361" spans="1:48" hidden="1" x14ac:dyDescent="0.3">
      <c r="A361" t="s">
        <v>2330</v>
      </c>
      <c r="B361" t="s">
        <v>2331</v>
      </c>
      <c r="C361" s="1" t="str">
        <f t="shared" si="53"/>
        <v>21:0973</v>
      </c>
      <c r="D361" s="1" t="str">
        <f t="shared" si="57"/>
        <v>21:0113</v>
      </c>
      <c r="E361" t="s">
        <v>2332</v>
      </c>
      <c r="F361" t="s">
        <v>2333</v>
      </c>
      <c r="H361">
        <v>63.671375599999998</v>
      </c>
      <c r="I361">
        <v>-94.057506900000007</v>
      </c>
      <c r="J361" s="1" t="str">
        <f t="shared" si="58"/>
        <v>NGR lake sediment grab sample</v>
      </c>
      <c r="K361" s="1" t="str">
        <f t="shared" si="59"/>
        <v>&lt;177 micron (NGR)</v>
      </c>
      <c r="L361">
        <v>18</v>
      </c>
      <c r="M361" t="s">
        <v>354</v>
      </c>
      <c r="N361">
        <v>360</v>
      </c>
      <c r="O361" t="s">
        <v>53</v>
      </c>
      <c r="P361" t="s">
        <v>54</v>
      </c>
      <c r="Q361" t="s">
        <v>435</v>
      </c>
      <c r="R361" t="s">
        <v>264</v>
      </c>
      <c r="S361" t="s">
        <v>57</v>
      </c>
      <c r="T361" t="s">
        <v>447</v>
      </c>
      <c r="U361" t="s">
        <v>281</v>
      </c>
      <c r="V361" t="s">
        <v>250</v>
      </c>
      <c r="W361" t="s">
        <v>254</v>
      </c>
      <c r="X361" t="s">
        <v>62</v>
      </c>
      <c r="Y361" t="s">
        <v>193</v>
      </c>
      <c r="Z361" t="s">
        <v>170</v>
      </c>
      <c r="AA361" t="s">
        <v>64</v>
      </c>
      <c r="AB361" t="s">
        <v>91</v>
      </c>
      <c r="AC361" t="s">
        <v>66</v>
      </c>
      <c r="AD361" t="s">
        <v>67</v>
      </c>
      <c r="AE361" t="s">
        <v>2187</v>
      </c>
      <c r="AF361" t="s">
        <v>691</v>
      </c>
      <c r="AG361" t="s">
        <v>204</v>
      </c>
      <c r="AH361" t="s">
        <v>70</v>
      </c>
      <c r="AI361" t="s">
        <v>1073</v>
      </c>
      <c r="AJ361" t="s">
        <v>1429</v>
      </c>
      <c r="AK361" t="s">
        <v>73</v>
      </c>
      <c r="AL361" t="s">
        <v>177</v>
      </c>
      <c r="AM361" t="s">
        <v>125</v>
      </c>
      <c r="AN361" t="s">
        <v>76</v>
      </c>
      <c r="AO361" t="s">
        <v>116</v>
      </c>
      <c r="AP361" t="s">
        <v>158</v>
      </c>
      <c r="AQ361" t="s">
        <v>280</v>
      </c>
      <c r="AR361" t="s">
        <v>67</v>
      </c>
      <c r="AS361" t="s">
        <v>54</v>
      </c>
      <c r="AT361" t="s">
        <v>248</v>
      </c>
      <c r="AU361" t="s">
        <v>107</v>
      </c>
      <c r="AV361" t="s">
        <v>2334</v>
      </c>
    </row>
    <row r="362" spans="1:48" hidden="1" x14ac:dyDescent="0.3">
      <c r="A362" t="s">
        <v>2335</v>
      </c>
      <c r="B362" t="s">
        <v>2336</v>
      </c>
      <c r="C362" s="1" t="str">
        <f t="shared" si="53"/>
        <v>21:0973</v>
      </c>
      <c r="D362" s="1" t="str">
        <f t="shared" si="57"/>
        <v>21:0113</v>
      </c>
      <c r="E362" t="s">
        <v>2337</v>
      </c>
      <c r="F362" t="s">
        <v>2338</v>
      </c>
      <c r="H362">
        <v>63.961932599999997</v>
      </c>
      <c r="I362">
        <v>-94.217184099999997</v>
      </c>
      <c r="J362" s="1" t="str">
        <f t="shared" si="58"/>
        <v>NGR lake sediment grab sample</v>
      </c>
      <c r="K362" s="1" t="str">
        <f t="shared" si="59"/>
        <v>&lt;177 micron (NGR)</v>
      </c>
      <c r="L362">
        <v>19</v>
      </c>
      <c r="M362" t="s">
        <v>52</v>
      </c>
      <c r="N362">
        <v>361</v>
      </c>
      <c r="O362" t="s">
        <v>318</v>
      </c>
      <c r="P362" t="s">
        <v>54</v>
      </c>
      <c r="Q362" t="s">
        <v>274</v>
      </c>
      <c r="R362" t="s">
        <v>2339</v>
      </c>
      <c r="S362" t="s">
        <v>57</v>
      </c>
      <c r="T362" t="s">
        <v>152</v>
      </c>
      <c r="U362" t="s">
        <v>281</v>
      </c>
      <c r="V362" t="s">
        <v>339</v>
      </c>
      <c r="W362" t="s">
        <v>276</v>
      </c>
      <c r="X362" t="s">
        <v>62</v>
      </c>
      <c r="Y362" t="s">
        <v>205</v>
      </c>
      <c r="Z362" t="s">
        <v>96</v>
      </c>
      <c r="AA362" t="s">
        <v>64</v>
      </c>
      <c r="AB362" t="s">
        <v>223</v>
      </c>
      <c r="AC362" t="s">
        <v>66</v>
      </c>
      <c r="AD362" t="s">
        <v>127</v>
      </c>
      <c r="AE362" t="s">
        <v>302</v>
      </c>
      <c r="AF362" t="s">
        <v>436</v>
      </c>
      <c r="AG362" t="s">
        <v>249</v>
      </c>
      <c r="AH362" t="s">
        <v>173</v>
      </c>
      <c r="AI362" t="s">
        <v>440</v>
      </c>
      <c r="AJ362" t="s">
        <v>318</v>
      </c>
      <c r="AK362" t="s">
        <v>73</v>
      </c>
      <c r="AL362" t="s">
        <v>157</v>
      </c>
      <c r="AM362" t="s">
        <v>75</v>
      </c>
      <c r="AN362" t="s">
        <v>76</v>
      </c>
      <c r="AO362" t="s">
        <v>77</v>
      </c>
      <c r="AP362" t="s">
        <v>158</v>
      </c>
      <c r="AQ362" t="s">
        <v>1073</v>
      </c>
      <c r="AR362" t="s">
        <v>67</v>
      </c>
      <c r="AS362" t="s">
        <v>54</v>
      </c>
      <c r="AT362" t="s">
        <v>73</v>
      </c>
      <c r="AU362" t="s">
        <v>107</v>
      </c>
      <c r="AV362" t="s">
        <v>2340</v>
      </c>
    </row>
    <row r="363" spans="1:48" hidden="1" x14ac:dyDescent="0.3">
      <c r="A363" t="s">
        <v>2341</v>
      </c>
      <c r="B363" t="s">
        <v>2342</v>
      </c>
      <c r="C363" s="1" t="str">
        <f t="shared" si="53"/>
        <v>21:0973</v>
      </c>
      <c r="D363" s="1" t="str">
        <f>HYPERLINK("https://geochem.nrcan.gc.ca/cdogs/content/svy/svy_e.htm", "")</f>
        <v/>
      </c>
      <c r="G363" s="1" t="str">
        <f>HYPERLINK("https://geochem.nrcan.gc.ca/cdogs/content/cr_/cr_00161_e.htm", "161")</f>
        <v>161</v>
      </c>
      <c r="J363" t="s">
        <v>230</v>
      </c>
      <c r="K363" t="s">
        <v>231</v>
      </c>
      <c r="L363">
        <v>19</v>
      </c>
      <c r="M363" t="s">
        <v>232</v>
      </c>
      <c r="N363">
        <v>362</v>
      </c>
      <c r="O363" t="s">
        <v>201</v>
      </c>
      <c r="P363" t="s">
        <v>77</v>
      </c>
      <c r="Q363" t="s">
        <v>105</v>
      </c>
      <c r="R363" t="s">
        <v>103</v>
      </c>
      <c r="S363" t="s">
        <v>57</v>
      </c>
      <c r="T363" t="s">
        <v>235</v>
      </c>
      <c r="U363" t="s">
        <v>117</v>
      </c>
      <c r="V363" t="s">
        <v>58</v>
      </c>
      <c r="W363" t="s">
        <v>63</v>
      </c>
      <c r="X363" t="s">
        <v>62</v>
      </c>
      <c r="Y363" t="s">
        <v>94</v>
      </c>
      <c r="Z363" t="s">
        <v>178</v>
      </c>
      <c r="AA363" t="s">
        <v>64</v>
      </c>
      <c r="AB363" t="s">
        <v>492</v>
      </c>
      <c r="AC363" t="s">
        <v>224</v>
      </c>
      <c r="AD363" t="s">
        <v>67</v>
      </c>
      <c r="AE363" t="s">
        <v>2343</v>
      </c>
      <c r="AF363" t="s">
        <v>347</v>
      </c>
      <c r="AG363" t="s">
        <v>172</v>
      </c>
      <c r="AH363" t="s">
        <v>125</v>
      </c>
      <c r="AI363" t="s">
        <v>77</v>
      </c>
      <c r="AJ363" t="s">
        <v>123</v>
      </c>
      <c r="AK363" t="s">
        <v>73</v>
      </c>
      <c r="AL363" t="s">
        <v>206</v>
      </c>
      <c r="AM363" t="s">
        <v>157</v>
      </c>
      <c r="AN363" t="s">
        <v>76</v>
      </c>
      <c r="AO363" t="s">
        <v>92</v>
      </c>
      <c r="AP363" t="s">
        <v>456</v>
      </c>
      <c r="AQ363" t="s">
        <v>106</v>
      </c>
      <c r="AR363" t="s">
        <v>62</v>
      </c>
      <c r="AS363" t="s">
        <v>127</v>
      </c>
      <c r="AT363" t="s">
        <v>152</v>
      </c>
      <c r="AU363" t="s">
        <v>489</v>
      </c>
      <c r="AV363" t="s">
        <v>2344</v>
      </c>
    </row>
    <row r="364" spans="1:48" hidden="1" x14ac:dyDescent="0.3">
      <c r="A364" t="s">
        <v>2345</v>
      </c>
      <c r="B364" t="s">
        <v>2346</v>
      </c>
      <c r="C364" s="1" t="str">
        <f t="shared" si="53"/>
        <v>21:0973</v>
      </c>
      <c r="D364" s="1" t="str">
        <f t="shared" ref="D364:D389" si="60">HYPERLINK("https://geochem.nrcan.gc.ca/cdogs/content/svy/svy210113_e.htm", "21:0113")</f>
        <v>21:0113</v>
      </c>
      <c r="E364" t="s">
        <v>2347</v>
      </c>
      <c r="F364" t="s">
        <v>2348</v>
      </c>
      <c r="H364">
        <v>63.700028199999998</v>
      </c>
      <c r="I364">
        <v>-94.053397000000004</v>
      </c>
      <c r="J364" s="1" t="str">
        <f t="shared" ref="J364:J389" si="61">HYPERLINK("https://geochem.nrcan.gc.ca/cdogs/content/kwd/kwd020027_e.htm", "NGR lake sediment grab sample")</f>
        <v>NGR lake sediment grab sample</v>
      </c>
      <c r="K364" s="1" t="str">
        <f t="shared" ref="K364:K389" si="62">HYPERLINK("https://geochem.nrcan.gc.ca/cdogs/content/kwd/kwd080006_e.htm", "&lt;177 micron (NGR)")</f>
        <v>&lt;177 micron (NGR)</v>
      </c>
      <c r="L364">
        <v>19</v>
      </c>
      <c r="M364" t="s">
        <v>86</v>
      </c>
      <c r="N364">
        <v>363</v>
      </c>
      <c r="O364" t="s">
        <v>226</v>
      </c>
      <c r="P364" t="s">
        <v>54</v>
      </c>
      <c r="Q364" t="s">
        <v>218</v>
      </c>
      <c r="R364" t="s">
        <v>471</v>
      </c>
      <c r="S364" t="s">
        <v>57</v>
      </c>
      <c r="T364" t="s">
        <v>262</v>
      </c>
      <c r="U364" t="s">
        <v>104</v>
      </c>
      <c r="V364" t="s">
        <v>698</v>
      </c>
      <c r="W364" t="s">
        <v>233</v>
      </c>
      <c r="X364" t="s">
        <v>62</v>
      </c>
      <c r="Y364" t="s">
        <v>276</v>
      </c>
      <c r="Z364" t="s">
        <v>170</v>
      </c>
      <c r="AA364" t="s">
        <v>64</v>
      </c>
      <c r="AB364" t="s">
        <v>454</v>
      </c>
      <c r="AC364" t="s">
        <v>66</v>
      </c>
      <c r="AD364" t="s">
        <v>67</v>
      </c>
      <c r="AE364" t="s">
        <v>74</v>
      </c>
      <c r="AF364" t="s">
        <v>890</v>
      </c>
      <c r="AG364" t="s">
        <v>604</v>
      </c>
      <c r="AH364" t="s">
        <v>70</v>
      </c>
      <c r="AI364" t="s">
        <v>168</v>
      </c>
      <c r="AJ364" t="s">
        <v>294</v>
      </c>
      <c r="AK364" t="s">
        <v>73</v>
      </c>
      <c r="AL364" t="s">
        <v>125</v>
      </c>
      <c r="AM364" t="s">
        <v>157</v>
      </c>
      <c r="AN364" t="s">
        <v>76</v>
      </c>
      <c r="AO364" t="s">
        <v>134</v>
      </c>
      <c r="AP364" t="s">
        <v>210</v>
      </c>
      <c r="AQ364" t="s">
        <v>429</v>
      </c>
      <c r="AR364" t="s">
        <v>74</v>
      </c>
      <c r="AS364" t="s">
        <v>54</v>
      </c>
      <c r="AT364" t="s">
        <v>152</v>
      </c>
      <c r="AU364" t="s">
        <v>107</v>
      </c>
      <c r="AV364" t="s">
        <v>2349</v>
      </c>
    </row>
    <row r="365" spans="1:48" hidden="1" x14ac:dyDescent="0.3">
      <c r="A365" t="s">
        <v>2350</v>
      </c>
      <c r="B365" t="s">
        <v>2351</v>
      </c>
      <c r="C365" s="1" t="str">
        <f t="shared" si="53"/>
        <v>21:0973</v>
      </c>
      <c r="D365" s="1" t="str">
        <f t="shared" si="60"/>
        <v>21:0113</v>
      </c>
      <c r="E365" t="s">
        <v>2352</v>
      </c>
      <c r="F365" t="s">
        <v>2353</v>
      </c>
      <c r="H365">
        <v>63.718703300000001</v>
      </c>
      <c r="I365">
        <v>-94.030163599999995</v>
      </c>
      <c r="J365" s="1" t="str">
        <f t="shared" si="61"/>
        <v>NGR lake sediment grab sample</v>
      </c>
      <c r="K365" s="1" t="str">
        <f t="shared" si="62"/>
        <v>&lt;177 micron (NGR)</v>
      </c>
      <c r="L365">
        <v>19</v>
      </c>
      <c r="M365" t="s">
        <v>149</v>
      </c>
      <c r="N365">
        <v>364</v>
      </c>
      <c r="O365" t="s">
        <v>292</v>
      </c>
      <c r="P365" t="s">
        <v>54</v>
      </c>
      <c r="Q365" t="s">
        <v>115</v>
      </c>
      <c r="R365" t="s">
        <v>691</v>
      </c>
      <c r="S365" t="s">
        <v>57</v>
      </c>
      <c r="T365" t="s">
        <v>262</v>
      </c>
      <c r="U365" t="s">
        <v>178</v>
      </c>
      <c r="V365" t="s">
        <v>427</v>
      </c>
      <c r="W365" t="s">
        <v>96</v>
      </c>
      <c r="X365" t="s">
        <v>170</v>
      </c>
      <c r="Y365" t="s">
        <v>205</v>
      </c>
      <c r="Z365" t="s">
        <v>127</v>
      </c>
      <c r="AA365" t="s">
        <v>64</v>
      </c>
      <c r="AB365" t="s">
        <v>135</v>
      </c>
      <c r="AC365" t="s">
        <v>173</v>
      </c>
      <c r="AD365" t="s">
        <v>67</v>
      </c>
      <c r="AE365" t="s">
        <v>68</v>
      </c>
      <c r="AF365" t="s">
        <v>691</v>
      </c>
      <c r="AG365" t="s">
        <v>438</v>
      </c>
      <c r="AH365" t="s">
        <v>70</v>
      </c>
      <c r="AI365" t="s">
        <v>203</v>
      </c>
      <c r="AJ365" t="s">
        <v>1440</v>
      </c>
      <c r="AK365" t="s">
        <v>73</v>
      </c>
      <c r="AL365" t="s">
        <v>125</v>
      </c>
      <c r="AM365" t="s">
        <v>157</v>
      </c>
      <c r="AN365" t="s">
        <v>76</v>
      </c>
      <c r="AO365" t="s">
        <v>121</v>
      </c>
      <c r="AP365" t="s">
        <v>179</v>
      </c>
      <c r="AQ365" t="s">
        <v>203</v>
      </c>
      <c r="AR365" t="s">
        <v>67</v>
      </c>
      <c r="AS365" t="s">
        <v>54</v>
      </c>
      <c r="AT365" t="s">
        <v>152</v>
      </c>
      <c r="AU365" t="s">
        <v>107</v>
      </c>
      <c r="AV365" t="s">
        <v>2354</v>
      </c>
    </row>
    <row r="366" spans="1:48" hidden="1" x14ac:dyDescent="0.3">
      <c r="A366" t="s">
        <v>2355</v>
      </c>
      <c r="B366" t="s">
        <v>2356</v>
      </c>
      <c r="C366" s="1" t="str">
        <f t="shared" si="53"/>
        <v>21:0973</v>
      </c>
      <c r="D366" s="1" t="str">
        <f t="shared" si="60"/>
        <v>21:0113</v>
      </c>
      <c r="E366" t="s">
        <v>2357</v>
      </c>
      <c r="F366" t="s">
        <v>2358</v>
      </c>
      <c r="H366">
        <v>63.7543626</v>
      </c>
      <c r="I366">
        <v>-94.0313412</v>
      </c>
      <c r="J366" s="1" t="str">
        <f t="shared" si="61"/>
        <v>NGR lake sediment grab sample</v>
      </c>
      <c r="K366" s="1" t="str">
        <f t="shared" si="62"/>
        <v>&lt;177 micron (NGR)</v>
      </c>
      <c r="L366">
        <v>19</v>
      </c>
      <c r="M366" t="s">
        <v>113</v>
      </c>
      <c r="N366">
        <v>365</v>
      </c>
      <c r="O366" t="s">
        <v>156</v>
      </c>
      <c r="P366" t="s">
        <v>54</v>
      </c>
      <c r="Q366" t="s">
        <v>403</v>
      </c>
      <c r="R366" t="s">
        <v>478</v>
      </c>
      <c r="S366" t="s">
        <v>57</v>
      </c>
      <c r="T366" t="s">
        <v>248</v>
      </c>
      <c r="U366" t="s">
        <v>104</v>
      </c>
      <c r="V366" t="s">
        <v>219</v>
      </c>
      <c r="W366" t="s">
        <v>709</v>
      </c>
      <c r="X366" t="s">
        <v>170</v>
      </c>
      <c r="Y366" t="s">
        <v>136</v>
      </c>
      <c r="Z366" t="s">
        <v>138</v>
      </c>
      <c r="AA366" t="s">
        <v>64</v>
      </c>
      <c r="AB366" t="s">
        <v>604</v>
      </c>
      <c r="AC366" t="s">
        <v>173</v>
      </c>
      <c r="AD366" t="s">
        <v>62</v>
      </c>
      <c r="AE366" t="s">
        <v>302</v>
      </c>
      <c r="AF366" t="s">
        <v>187</v>
      </c>
      <c r="AG366" t="s">
        <v>91</v>
      </c>
      <c r="AH366" t="s">
        <v>70</v>
      </c>
      <c r="AI366" t="s">
        <v>92</v>
      </c>
      <c r="AJ366" t="s">
        <v>168</v>
      </c>
      <c r="AK366" t="s">
        <v>73</v>
      </c>
      <c r="AL366" t="s">
        <v>74</v>
      </c>
      <c r="AM366" t="s">
        <v>125</v>
      </c>
      <c r="AN366" t="s">
        <v>76</v>
      </c>
      <c r="AO366" t="s">
        <v>1192</v>
      </c>
      <c r="AP366" t="s">
        <v>551</v>
      </c>
      <c r="AQ366" t="s">
        <v>340</v>
      </c>
      <c r="AR366" t="s">
        <v>74</v>
      </c>
      <c r="AS366" t="s">
        <v>54</v>
      </c>
      <c r="AT366" t="s">
        <v>73</v>
      </c>
      <c r="AU366" t="s">
        <v>107</v>
      </c>
      <c r="AV366" t="s">
        <v>2359</v>
      </c>
    </row>
    <row r="367" spans="1:48" hidden="1" x14ac:dyDescent="0.3">
      <c r="A367" t="s">
        <v>2360</v>
      </c>
      <c r="B367" t="s">
        <v>2361</v>
      </c>
      <c r="C367" s="1" t="str">
        <f t="shared" si="53"/>
        <v>21:0973</v>
      </c>
      <c r="D367" s="1" t="str">
        <f t="shared" si="60"/>
        <v>21:0113</v>
      </c>
      <c r="E367" t="s">
        <v>2357</v>
      </c>
      <c r="F367" t="s">
        <v>2362</v>
      </c>
      <c r="H367">
        <v>63.7543626</v>
      </c>
      <c r="I367">
        <v>-94.0313412</v>
      </c>
      <c r="J367" s="1" t="str">
        <f t="shared" si="61"/>
        <v>NGR lake sediment grab sample</v>
      </c>
      <c r="K367" s="1" t="str">
        <f t="shared" si="62"/>
        <v>&lt;177 micron (NGR)</v>
      </c>
      <c r="L367">
        <v>19</v>
      </c>
      <c r="M367" t="s">
        <v>132</v>
      </c>
      <c r="N367">
        <v>366</v>
      </c>
      <c r="O367" t="s">
        <v>168</v>
      </c>
      <c r="P367" t="s">
        <v>54</v>
      </c>
      <c r="Q367" t="s">
        <v>261</v>
      </c>
      <c r="R367" t="s">
        <v>2363</v>
      </c>
      <c r="S367" t="s">
        <v>57</v>
      </c>
      <c r="T367" t="s">
        <v>277</v>
      </c>
      <c r="U367" t="s">
        <v>178</v>
      </c>
      <c r="V367" t="s">
        <v>235</v>
      </c>
      <c r="W367" t="s">
        <v>240</v>
      </c>
      <c r="X367" t="s">
        <v>62</v>
      </c>
      <c r="Y367" t="s">
        <v>211</v>
      </c>
      <c r="Z367" t="s">
        <v>138</v>
      </c>
      <c r="AA367" t="s">
        <v>64</v>
      </c>
      <c r="AB367" t="s">
        <v>617</v>
      </c>
      <c r="AC367" t="s">
        <v>66</v>
      </c>
      <c r="AD367" t="s">
        <v>62</v>
      </c>
      <c r="AE367" t="s">
        <v>302</v>
      </c>
      <c r="AF367" t="s">
        <v>282</v>
      </c>
      <c r="AG367" t="s">
        <v>91</v>
      </c>
      <c r="AH367" t="s">
        <v>70</v>
      </c>
      <c r="AI367" t="s">
        <v>168</v>
      </c>
      <c r="AJ367" t="s">
        <v>382</v>
      </c>
      <c r="AK367" t="s">
        <v>73</v>
      </c>
      <c r="AL367" t="s">
        <v>74</v>
      </c>
      <c r="AM367" t="s">
        <v>75</v>
      </c>
      <c r="AN367" t="s">
        <v>76</v>
      </c>
      <c r="AO367" t="s">
        <v>134</v>
      </c>
      <c r="AP367" t="s">
        <v>1067</v>
      </c>
      <c r="AQ367" t="s">
        <v>96</v>
      </c>
      <c r="AR367" t="s">
        <v>74</v>
      </c>
      <c r="AS367" t="s">
        <v>54</v>
      </c>
      <c r="AT367" t="s">
        <v>152</v>
      </c>
      <c r="AU367" t="s">
        <v>107</v>
      </c>
      <c r="AV367" t="s">
        <v>1245</v>
      </c>
    </row>
    <row r="368" spans="1:48" hidden="1" x14ac:dyDescent="0.3">
      <c r="A368" t="s">
        <v>2364</v>
      </c>
      <c r="B368" t="s">
        <v>2365</v>
      </c>
      <c r="C368" s="1" t="str">
        <f t="shared" si="53"/>
        <v>21:0973</v>
      </c>
      <c r="D368" s="1" t="str">
        <f t="shared" si="60"/>
        <v>21:0113</v>
      </c>
      <c r="E368" t="s">
        <v>2366</v>
      </c>
      <c r="F368" t="s">
        <v>2367</v>
      </c>
      <c r="H368">
        <v>63.777530400000003</v>
      </c>
      <c r="I368">
        <v>-94.071542899999997</v>
      </c>
      <c r="J368" s="1" t="str">
        <f t="shared" si="61"/>
        <v>NGR lake sediment grab sample</v>
      </c>
      <c r="K368" s="1" t="str">
        <f t="shared" si="62"/>
        <v>&lt;177 micron (NGR)</v>
      </c>
      <c r="L368">
        <v>19</v>
      </c>
      <c r="M368" t="s">
        <v>165</v>
      </c>
      <c r="N368">
        <v>367</v>
      </c>
      <c r="O368" t="s">
        <v>178</v>
      </c>
      <c r="P368" t="s">
        <v>54</v>
      </c>
      <c r="Q368" t="s">
        <v>337</v>
      </c>
      <c r="R368" t="s">
        <v>471</v>
      </c>
      <c r="S368" t="s">
        <v>57</v>
      </c>
      <c r="T368" t="s">
        <v>91</v>
      </c>
      <c r="U368" t="s">
        <v>178</v>
      </c>
      <c r="V368" t="s">
        <v>250</v>
      </c>
      <c r="W368" t="s">
        <v>106</v>
      </c>
      <c r="X368" t="s">
        <v>74</v>
      </c>
      <c r="Y368" t="s">
        <v>308</v>
      </c>
      <c r="Z368" t="s">
        <v>138</v>
      </c>
      <c r="AA368" t="s">
        <v>64</v>
      </c>
      <c r="AB368" t="s">
        <v>316</v>
      </c>
      <c r="AC368" t="s">
        <v>173</v>
      </c>
      <c r="AD368" t="s">
        <v>96</v>
      </c>
      <c r="AE368" t="s">
        <v>448</v>
      </c>
      <c r="AF368" t="s">
        <v>356</v>
      </c>
      <c r="AG368" t="s">
        <v>152</v>
      </c>
      <c r="AH368" t="s">
        <v>70</v>
      </c>
      <c r="AI368" t="s">
        <v>203</v>
      </c>
      <c r="AJ368" t="s">
        <v>348</v>
      </c>
      <c r="AK368" t="s">
        <v>73</v>
      </c>
      <c r="AL368" t="s">
        <v>68</v>
      </c>
      <c r="AM368" t="s">
        <v>75</v>
      </c>
      <c r="AN368" t="s">
        <v>76</v>
      </c>
      <c r="AO368" t="s">
        <v>134</v>
      </c>
      <c r="AP368" t="s">
        <v>2368</v>
      </c>
      <c r="AQ368" t="s">
        <v>336</v>
      </c>
      <c r="AR368" t="s">
        <v>62</v>
      </c>
      <c r="AS368" t="s">
        <v>54</v>
      </c>
      <c r="AT368" t="s">
        <v>73</v>
      </c>
      <c r="AU368" t="s">
        <v>107</v>
      </c>
      <c r="AV368" t="s">
        <v>2369</v>
      </c>
    </row>
    <row r="369" spans="1:48" hidden="1" x14ac:dyDescent="0.3">
      <c r="A369" t="s">
        <v>2370</v>
      </c>
      <c r="B369" t="s">
        <v>2371</v>
      </c>
      <c r="C369" s="1" t="str">
        <f t="shared" si="53"/>
        <v>21:0973</v>
      </c>
      <c r="D369" s="1" t="str">
        <f t="shared" si="60"/>
        <v>21:0113</v>
      </c>
      <c r="E369" t="s">
        <v>2372</v>
      </c>
      <c r="F369" t="s">
        <v>2373</v>
      </c>
      <c r="H369">
        <v>63.836556899999998</v>
      </c>
      <c r="I369">
        <v>-94.070700099999996</v>
      </c>
      <c r="J369" s="1" t="str">
        <f t="shared" si="61"/>
        <v>NGR lake sediment grab sample</v>
      </c>
      <c r="K369" s="1" t="str">
        <f t="shared" si="62"/>
        <v>&lt;177 micron (NGR)</v>
      </c>
      <c r="L369">
        <v>19</v>
      </c>
      <c r="M369" t="s">
        <v>185</v>
      </c>
      <c r="N369">
        <v>368</v>
      </c>
      <c r="O369" t="s">
        <v>96</v>
      </c>
      <c r="P369" t="s">
        <v>54</v>
      </c>
      <c r="Q369" t="s">
        <v>2374</v>
      </c>
      <c r="R369" t="s">
        <v>471</v>
      </c>
      <c r="S369" t="s">
        <v>57</v>
      </c>
      <c r="T369" t="s">
        <v>91</v>
      </c>
      <c r="U369" t="s">
        <v>178</v>
      </c>
      <c r="V369" t="s">
        <v>411</v>
      </c>
      <c r="W369" t="s">
        <v>355</v>
      </c>
      <c r="X369" t="s">
        <v>67</v>
      </c>
      <c r="Y369" t="s">
        <v>346</v>
      </c>
      <c r="Z369" t="s">
        <v>170</v>
      </c>
      <c r="AA369" t="s">
        <v>64</v>
      </c>
      <c r="AB369" t="s">
        <v>326</v>
      </c>
      <c r="AC369" t="s">
        <v>66</v>
      </c>
      <c r="AD369" t="s">
        <v>67</v>
      </c>
      <c r="AE369" t="s">
        <v>74</v>
      </c>
      <c r="AF369" t="s">
        <v>264</v>
      </c>
      <c r="AG369" t="s">
        <v>615</v>
      </c>
      <c r="AH369" t="s">
        <v>173</v>
      </c>
      <c r="AI369" t="s">
        <v>429</v>
      </c>
      <c r="AJ369" t="s">
        <v>72</v>
      </c>
      <c r="AK369" t="s">
        <v>73</v>
      </c>
      <c r="AL369" t="s">
        <v>75</v>
      </c>
      <c r="AM369" t="s">
        <v>224</v>
      </c>
      <c r="AN369" t="s">
        <v>76</v>
      </c>
      <c r="AO369" t="s">
        <v>104</v>
      </c>
      <c r="AP369" t="s">
        <v>566</v>
      </c>
      <c r="AQ369" t="s">
        <v>388</v>
      </c>
      <c r="AR369" t="s">
        <v>67</v>
      </c>
      <c r="AS369" t="s">
        <v>54</v>
      </c>
      <c r="AT369" t="s">
        <v>277</v>
      </c>
      <c r="AU369" t="s">
        <v>107</v>
      </c>
      <c r="AV369" t="s">
        <v>2375</v>
      </c>
    </row>
    <row r="370" spans="1:48" hidden="1" x14ac:dyDescent="0.3">
      <c r="A370" t="s">
        <v>2376</v>
      </c>
      <c r="B370" t="s">
        <v>2377</v>
      </c>
      <c r="C370" s="1" t="str">
        <f t="shared" si="53"/>
        <v>21:0973</v>
      </c>
      <c r="D370" s="1" t="str">
        <f t="shared" si="60"/>
        <v>21:0113</v>
      </c>
      <c r="E370" t="s">
        <v>2378</v>
      </c>
      <c r="F370" t="s">
        <v>2379</v>
      </c>
      <c r="H370">
        <v>63.863034399999997</v>
      </c>
      <c r="I370">
        <v>-94.077792900000006</v>
      </c>
      <c r="J370" s="1" t="str">
        <f t="shared" si="61"/>
        <v>NGR lake sediment grab sample</v>
      </c>
      <c r="K370" s="1" t="str">
        <f t="shared" si="62"/>
        <v>&lt;177 micron (NGR)</v>
      </c>
      <c r="L370">
        <v>19</v>
      </c>
      <c r="M370" t="s">
        <v>200</v>
      </c>
      <c r="N370">
        <v>369</v>
      </c>
      <c r="O370" t="s">
        <v>233</v>
      </c>
      <c r="P370" t="s">
        <v>54</v>
      </c>
      <c r="Q370" t="s">
        <v>89</v>
      </c>
      <c r="R370" t="s">
        <v>471</v>
      </c>
      <c r="S370" t="s">
        <v>57</v>
      </c>
      <c r="T370" t="s">
        <v>304</v>
      </c>
      <c r="U370" t="s">
        <v>77</v>
      </c>
      <c r="V370" t="s">
        <v>142</v>
      </c>
      <c r="W370" t="s">
        <v>363</v>
      </c>
      <c r="X370" t="s">
        <v>74</v>
      </c>
      <c r="Y370" t="s">
        <v>170</v>
      </c>
      <c r="Z370" t="s">
        <v>138</v>
      </c>
      <c r="AA370" t="s">
        <v>64</v>
      </c>
      <c r="AB370" t="s">
        <v>189</v>
      </c>
      <c r="AC370" t="s">
        <v>66</v>
      </c>
      <c r="AD370" t="s">
        <v>67</v>
      </c>
      <c r="AE370" t="s">
        <v>302</v>
      </c>
      <c r="AF370" t="s">
        <v>615</v>
      </c>
      <c r="AG370" t="s">
        <v>219</v>
      </c>
      <c r="AH370" t="s">
        <v>173</v>
      </c>
      <c r="AI370" t="s">
        <v>1073</v>
      </c>
      <c r="AJ370" t="s">
        <v>53</v>
      </c>
      <c r="AK370" t="s">
        <v>73</v>
      </c>
      <c r="AL370" t="s">
        <v>125</v>
      </c>
      <c r="AM370" t="s">
        <v>75</v>
      </c>
      <c r="AN370" t="s">
        <v>76</v>
      </c>
      <c r="AO370" t="s">
        <v>178</v>
      </c>
      <c r="AP370" t="s">
        <v>78</v>
      </c>
      <c r="AQ370" t="s">
        <v>306</v>
      </c>
      <c r="AR370" t="s">
        <v>67</v>
      </c>
      <c r="AS370" t="s">
        <v>54</v>
      </c>
      <c r="AT370" t="s">
        <v>152</v>
      </c>
      <c r="AU370" t="s">
        <v>107</v>
      </c>
      <c r="AV370" t="s">
        <v>2380</v>
      </c>
    </row>
    <row r="371" spans="1:48" hidden="1" x14ac:dyDescent="0.3">
      <c r="A371" t="s">
        <v>2381</v>
      </c>
      <c r="B371" t="s">
        <v>2382</v>
      </c>
      <c r="C371" s="1" t="str">
        <f t="shared" si="53"/>
        <v>21:0973</v>
      </c>
      <c r="D371" s="1" t="str">
        <f t="shared" si="60"/>
        <v>21:0113</v>
      </c>
      <c r="E371" t="s">
        <v>2383</v>
      </c>
      <c r="F371" t="s">
        <v>2384</v>
      </c>
      <c r="H371">
        <v>63.880775900000003</v>
      </c>
      <c r="I371">
        <v>-94.052433399999998</v>
      </c>
      <c r="J371" s="1" t="str">
        <f t="shared" si="61"/>
        <v>NGR lake sediment grab sample</v>
      </c>
      <c r="K371" s="1" t="str">
        <f t="shared" si="62"/>
        <v>&lt;177 micron (NGR)</v>
      </c>
      <c r="L371">
        <v>19</v>
      </c>
      <c r="M371" t="s">
        <v>217</v>
      </c>
      <c r="N371">
        <v>370</v>
      </c>
      <c r="O371" t="s">
        <v>150</v>
      </c>
      <c r="P371" t="s">
        <v>54</v>
      </c>
      <c r="Q371" t="s">
        <v>325</v>
      </c>
      <c r="R371" t="s">
        <v>2385</v>
      </c>
      <c r="S371" t="s">
        <v>57</v>
      </c>
      <c r="T371" t="s">
        <v>561</v>
      </c>
      <c r="U371" t="s">
        <v>203</v>
      </c>
      <c r="V371" t="s">
        <v>303</v>
      </c>
      <c r="W371" t="s">
        <v>211</v>
      </c>
      <c r="X371" t="s">
        <v>74</v>
      </c>
      <c r="Y371" t="s">
        <v>170</v>
      </c>
      <c r="Z371" t="s">
        <v>59</v>
      </c>
      <c r="AA371" t="s">
        <v>64</v>
      </c>
      <c r="AB371" t="s">
        <v>189</v>
      </c>
      <c r="AC371" t="s">
        <v>66</v>
      </c>
      <c r="AD371" t="s">
        <v>127</v>
      </c>
      <c r="AE371" t="s">
        <v>2386</v>
      </c>
      <c r="AF371" t="s">
        <v>616</v>
      </c>
      <c r="AG371" t="s">
        <v>604</v>
      </c>
      <c r="AH371" t="s">
        <v>70</v>
      </c>
      <c r="AI371" t="s">
        <v>265</v>
      </c>
      <c r="AJ371" t="s">
        <v>209</v>
      </c>
      <c r="AK371" t="s">
        <v>73</v>
      </c>
      <c r="AL371" t="s">
        <v>177</v>
      </c>
      <c r="AM371" t="s">
        <v>75</v>
      </c>
      <c r="AN371" t="s">
        <v>76</v>
      </c>
      <c r="AO371" t="s">
        <v>178</v>
      </c>
      <c r="AP371" t="s">
        <v>295</v>
      </c>
      <c r="AQ371" t="s">
        <v>254</v>
      </c>
      <c r="AR371" t="s">
        <v>67</v>
      </c>
      <c r="AS371" t="s">
        <v>54</v>
      </c>
      <c r="AT371" t="s">
        <v>73</v>
      </c>
      <c r="AU371" t="s">
        <v>107</v>
      </c>
      <c r="AV371" t="s">
        <v>2387</v>
      </c>
    </row>
    <row r="372" spans="1:48" hidden="1" x14ac:dyDescent="0.3">
      <c r="A372" t="s">
        <v>2388</v>
      </c>
      <c r="B372" t="s">
        <v>2389</v>
      </c>
      <c r="C372" s="1" t="str">
        <f t="shared" si="53"/>
        <v>21:0973</v>
      </c>
      <c r="D372" s="1" t="str">
        <f t="shared" si="60"/>
        <v>21:0113</v>
      </c>
      <c r="E372" t="s">
        <v>2390</v>
      </c>
      <c r="F372" t="s">
        <v>2391</v>
      </c>
      <c r="H372">
        <v>63.9118955</v>
      </c>
      <c r="I372">
        <v>-94.076409699999999</v>
      </c>
      <c r="J372" s="1" t="str">
        <f t="shared" si="61"/>
        <v>NGR lake sediment grab sample</v>
      </c>
      <c r="K372" s="1" t="str">
        <f t="shared" si="62"/>
        <v>&lt;177 micron (NGR)</v>
      </c>
      <c r="L372">
        <v>19</v>
      </c>
      <c r="M372" t="s">
        <v>246</v>
      </c>
      <c r="N372">
        <v>371</v>
      </c>
      <c r="O372" t="s">
        <v>178</v>
      </c>
      <c r="P372" t="s">
        <v>54</v>
      </c>
      <c r="Q372" t="s">
        <v>115</v>
      </c>
      <c r="R372" t="s">
        <v>2392</v>
      </c>
      <c r="S372" t="s">
        <v>57</v>
      </c>
      <c r="T372" t="s">
        <v>91</v>
      </c>
      <c r="U372" t="s">
        <v>290</v>
      </c>
      <c r="V372" t="s">
        <v>617</v>
      </c>
      <c r="W372" t="s">
        <v>363</v>
      </c>
      <c r="X372" t="s">
        <v>67</v>
      </c>
      <c r="Y372" t="s">
        <v>254</v>
      </c>
      <c r="Z372" t="s">
        <v>127</v>
      </c>
      <c r="AA372" t="s">
        <v>64</v>
      </c>
      <c r="AB372" t="s">
        <v>698</v>
      </c>
      <c r="AC372" t="s">
        <v>66</v>
      </c>
      <c r="AD372" t="s">
        <v>170</v>
      </c>
      <c r="AE372" t="s">
        <v>396</v>
      </c>
      <c r="AF372" t="s">
        <v>90</v>
      </c>
      <c r="AG372" t="s">
        <v>207</v>
      </c>
      <c r="AH372" t="s">
        <v>173</v>
      </c>
      <c r="AI372" t="s">
        <v>265</v>
      </c>
      <c r="AJ372" t="s">
        <v>514</v>
      </c>
      <c r="AK372" t="s">
        <v>73</v>
      </c>
      <c r="AL372" t="s">
        <v>177</v>
      </c>
      <c r="AM372" t="s">
        <v>103</v>
      </c>
      <c r="AN372" t="s">
        <v>76</v>
      </c>
      <c r="AO372" t="s">
        <v>134</v>
      </c>
      <c r="AP372" t="s">
        <v>158</v>
      </c>
      <c r="AQ372" t="s">
        <v>92</v>
      </c>
      <c r="AR372" t="s">
        <v>67</v>
      </c>
      <c r="AS372" t="s">
        <v>54</v>
      </c>
      <c r="AT372" t="s">
        <v>73</v>
      </c>
      <c r="AU372" t="s">
        <v>107</v>
      </c>
      <c r="AV372" t="s">
        <v>2393</v>
      </c>
    </row>
    <row r="373" spans="1:48" hidden="1" x14ac:dyDescent="0.3">
      <c r="A373" t="s">
        <v>2394</v>
      </c>
      <c r="B373" t="s">
        <v>2395</v>
      </c>
      <c r="C373" s="1" t="str">
        <f t="shared" si="53"/>
        <v>21:0973</v>
      </c>
      <c r="D373" s="1" t="str">
        <f t="shared" si="60"/>
        <v>21:0113</v>
      </c>
      <c r="E373" t="s">
        <v>2396</v>
      </c>
      <c r="F373" t="s">
        <v>2397</v>
      </c>
      <c r="H373">
        <v>63.943210200000003</v>
      </c>
      <c r="I373">
        <v>-94.076307</v>
      </c>
      <c r="J373" s="1" t="str">
        <f t="shared" si="61"/>
        <v>NGR lake sediment grab sample</v>
      </c>
      <c r="K373" s="1" t="str">
        <f t="shared" si="62"/>
        <v>&lt;177 micron (NGR)</v>
      </c>
      <c r="L373">
        <v>19</v>
      </c>
      <c r="M373" t="s">
        <v>260</v>
      </c>
      <c r="N373">
        <v>372</v>
      </c>
      <c r="O373" t="s">
        <v>56</v>
      </c>
      <c r="P373" t="s">
        <v>54</v>
      </c>
      <c r="Q373" t="s">
        <v>274</v>
      </c>
      <c r="R373" t="s">
        <v>2398</v>
      </c>
      <c r="S373" t="s">
        <v>57</v>
      </c>
      <c r="T373" t="s">
        <v>91</v>
      </c>
      <c r="U373" t="s">
        <v>281</v>
      </c>
      <c r="V373" t="s">
        <v>250</v>
      </c>
      <c r="W373" t="s">
        <v>363</v>
      </c>
      <c r="X373" t="s">
        <v>62</v>
      </c>
      <c r="Y373" t="s">
        <v>136</v>
      </c>
      <c r="Z373" t="s">
        <v>138</v>
      </c>
      <c r="AA373" t="s">
        <v>64</v>
      </c>
      <c r="AB373" t="s">
        <v>316</v>
      </c>
      <c r="AC373" t="s">
        <v>173</v>
      </c>
      <c r="AD373" t="s">
        <v>127</v>
      </c>
      <c r="AE373" t="s">
        <v>448</v>
      </c>
      <c r="AF373" t="s">
        <v>282</v>
      </c>
      <c r="AG373" t="s">
        <v>438</v>
      </c>
      <c r="AH373" t="s">
        <v>472</v>
      </c>
      <c r="AI373" t="s">
        <v>168</v>
      </c>
      <c r="AJ373" t="s">
        <v>440</v>
      </c>
      <c r="AK373" t="s">
        <v>73</v>
      </c>
      <c r="AL373" t="s">
        <v>157</v>
      </c>
      <c r="AM373" t="s">
        <v>75</v>
      </c>
      <c r="AN373" t="s">
        <v>76</v>
      </c>
      <c r="AO373" t="s">
        <v>134</v>
      </c>
      <c r="AP373" t="s">
        <v>253</v>
      </c>
      <c r="AQ373" t="s">
        <v>413</v>
      </c>
      <c r="AR373" t="s">
        <v>67</v>
      </c>
      <c r="AS373" t="s">
        <v>54</v>
      </c>
      <c r="AT373" t="s">
        <v>73</v>
      </c>
      <c r="AU373" t="s">
        <v>107</v>
      </c>
      <c r="AV373" t="s">
        <v>2399</v>
      </c>
    </row>
    <row r="374" spans="1:48" hidden="1" x14ac:dyDescent="0.3">
      <c r="A374" t="s">
        <v>2400</v>
      </c>
      <c r="B374" t="s">
        <v>2401</v>
      </c>
      <c r="C374" s="1" t="str">
        <f t="shared" si="53"/>
        <v>21:0973</v>
      </c>
      <c r="D374" s="1" t="str">
        <f t="shared" si="60"/>
        <v>21:0113</v>
      </c>
      <c r="E374" t="s">
        <v>2402</v>
      </c>
      <c r="F374" t="s">
        <v>2403</v>
      </c>
      <c r="H374">
        <v>63.976421899999998</v>
      </c>
      <c r="I374">
        <v>-94.046246199999999</v>
      </c>
      <c r="J374" s="1" t="str">
        <f t="shared" si="61"/>
        <v>NGR lake sediment grab sample</v>
      </c>
      <c r="K374" s="1" t="str">
        <f t="shared" si="62"/>
        <v>&lt;177 micron (NGR)</v>
      </c>
      <c r="L374">
        <v>19</v>
      </c>
      <c r="M374" t="s">
        <v>273</v>
      </c>
      <c r="N374">
        <v>373</v>
      </c>
      <c r="O374" t="s">
        <v>440</v>
      </c>
      <c r="P374" t="s">
        <v>54</v>
      </c>
      <c r="Q374" t="s">
        <v>558</v>
      </c>
      <c r="R374" t="s">
        <v>2404</v>
      </c>
      <c r="S374" t="s">
        <v>57</v>
      </c>
      <c r="T374" t="s">
        <v>248</v>
      </c>
      <c r="U374" t="s">
        <v>436</v>
      </c>
      <c r="V374" t="s">
        <v>58</v>
      </c>
      <c r="W374" t="s">
        <v>118</v>
      </c>
      <c r="X374" t="s">
        <v>62</v>
      </c>
      <c r="Y374" t="s">
        <v>138</v>
      </c>
      <c r="Z374" t="s">
        <v>170</v>
      </c>
      <c r="AA374" t="s">
        <v>64</v>
      </c>
      <c r="AB374" t="s">
        <v>58</v>
      </c>
      <c r="AC374" t="s">
        <v>173</v>
      </c>
      <c r="AD374" t="s">
        <v>170</v>
      </c>
      <c r="AE374" t="s">
        <v>68</v>
      </c>
      <c r="AF374" t="s">
        <v>223</v>
      </c>
      <c r="AG374" t="s">
        <v>365</v>
      </c>
      <c r="AH374" t="s">
        <v>70</v>
      </c>
      <c r="AI374" t="s">
        <v>1125</v>
      </c>
      <c r="AJ374" t="s">
        <v>168</v>
      </c>
      <c r="AK374" t="s">
        <v>73</v>
      </c>
      <c r="AL374" t="s">
        <v>75</v>
      </c>
      <c r="AM374" t="s">
        <v>177</v>
      </c>
      <c r="AN374" t="s">
        <v>76</v>
      </c>
      <c r="AO374" t="s">
        <v>586</v>
      </c>
      <c r="AP374" t="s">
        <v>126</v>
      </c>
      <c r="AQ374" t="s">
        <v>117</v>
      </c>
      <c r="AR374" t="s">
        <v>74</v>
      </c>
      <c r="AS374" t="s">
        <v>54</v>
      </c>
      <c r="AT374" t="s">
        <v>562</v>
      </c>
      <c r="AU374" t="s">
        <v>107</v>
      </c>
      <c r="AV374" t="s">
        <v>2405</v>
      </c>
    </row>
    <row r="375" spans="1:48" hidden="1" x14ac:dyDescent="0.3">
      <c r="A375" t="s">
        <v>2406</v>
      </c>
      <c r="B375" t="s">
        <v>2407</v>
      </c>
      <c r="C375" s="1" t="str">
        <f t="shared" si="53"/>
        <v>21:0973</v>
      </c>
      <c r="D375" s="1" t="str">
        <f t="shared" si="60"/>
        <v>21:0113</v>
      </c>
      <c r="E375" t="s">
        <v>2408</v>
      </c>
      <c r="F375" t="s">
        <v>2409</v>
      </c>
      <c r="H375">
        <v>63.977840299999997</v>
      </c>
      <c r="I375">
        <v>-94.117335800000006</v>
      </c>
      <c r="J375" s="1" t="str">
        <f t="shared" si="61"/>
        <v>NGR lake sediment grab sample</v>
      </c>
      <c r="K375" s="1" t="str">
        <f t="shared" si="62"/>
        <v>&lt;177 micron (NGR)</v>
      </c>
      <c r="L375">
        <v>19</v>
      </c>
      <c r="M375" t="s">
        <v>289</v>
      </c>
      <c r="N375">
        <v>374</v>
      </c>
      <c r="O375" t="s">
        <v>338</v>
      </c>
      <c r="P375" t="s">
        <v>54</v>
      </c>
      <c r="Q375" t="s">
        <v>115</v>
      </c>
      <c r="R375" t="s">
        <v>2410</v>
      </c>
      <c r="S375" t="s">
        <v>57</v>
      </c>
      <c r="T375" t="s">
        <v>91</v>
      </c>
      <c r="U375" t="s">
        <v>290</v>
      </c>
      <c r="V375" t="s">
        <v>219</v>
      </c>
      <c r="W375" t="s">
        <v>327</v>
      </c>
      <c r="X375" t="s">
        <v>74</v>
      </c>
      <c r="Y375" t="s">
        <v>170</v>
      </c>
      <c r="Z375" t="s">
        <v>96</v>
      </c>
      <c r="AA375" t="s">
        <v>64</v>
      </c>
      <c r="AB375" t="s">
        <v>100</v>
      </c>
      <c r="AC375" t="s">
        <v>173</v>
      </c>
      <c r="AD375" t="s">
        <v>67</v>
      </c>
      <c r="AE375" t="s">
        <v>302</v>
      </c>
      <c r="AF375" t="s">
        <v>236</v>
      </c>
      <c r="AG375" t="s">
        <v>207</v>
      </c>
      <c r="AH375" t="s">
        <v>173</v>
      </c>
      <c r="AI375" t="s">
        <v>168</v>
      </c>
      <c r="AJ375" t="s">
        <v>402</v>
      </c>
      <c r="AK375" t="s">
        <v>73</v>
      </c>
      <c r="AL375" t="s">
        <v>75</v>
      </c>
      <c r="AM375" t="s">
        <v>75</v>
      </c>
      <c r="AN375" t="s">
        <v>76</v>
      </c>
      <c r="AO375" t="s">
        <v>586</v>
      </c>
      <c r="AP375" t="s">
        <v>295</v>
      </c>
      <c r="AQ375" t="s">
        <v>53</v>
      </c>
      <c r="AR375" t="s">
        <v>67</v>
      </c>
      <c r="AS375" t="s">
        <v>54</v>
      </c>
      <c r="AT375" t="s">
        <v>277</v>
      </c>
      <c r="AU375" t="s">
        <v>107</v>
      </c>
      <c r="AV375" t="s">
        <v>2411</v>
      </c>
    </row>
    <row r="376" spans="1:48" hidden="1" x14ac:dyDescent="0.3">
      <c r="A376" t="s">
        <v>2412</v>
      </c>
      <c r="B376" t="s">
        <v>2413</v>
      </c>
      <c r="C376" s="1" t="str">
        <f t="shared" si="53"/>
        <v>21:0973</v>
      </c>
      <c r="D376" s="1" t="str">
        <f t="shared" si="60"/>
        <v>21:0113</v>
      </c>
      <c r="E376" t="s">
        <v>2414</v>
      </c>
      <c r="F376" t="s">
        <v>2415</v>
      </c>
      <c r="H376">
        <v>63.954166499999999</v>
      </c>
      <c r="I376">
        <v>-94.137825100000001</v>
      </c>
      <c r="J376" s="1" t="str">
        <f t="shared" si="61"/>
        <v>NGR lake sediment grab sample</v>
      </c>
      <c r="K376" s="1" t="str">
        <f t="shared" si="62"/>
        <v>&lt;177 micron (NGR)</v>
      </c>
      <c r="L376">
        <v>19</v>
      </c>
      <c r="M376" t="s">
        <v>301</v>
      </c>
      <c r="N376">
        <v>375</v>
      </c>
      <c r="O376" t="s">
        <v>226</v>
      </c>
      <c r="P376" t="s">
        <v>54</v>
      </c>
      <c r="Q376" t="s">
        <v>624</v>
      </c>
      <c r="R376" t="s">
        <v>326</v>
      </c>
      <c r="S376" t="s">
        <v>57</v>
      </c>
      <c r="T376" t="s">
        <v>152</v>
      </c>
      <c r="U376" t="s">
        <v>281</v>
      </c>
      <c r="V376" t="s">
        <v>853</v>
      </c>
      <c r="W376" t="s">
        <v>61</v>
      </c>
      <c r="X376" t="s">
        <v>62</v>
      </c>
      <c r="Y376" t="s">
        <v>63</v>
      </c>
      <c r="Z376" t="s">
        <v>127</v>
      </c>
      <c r="AA376" t="s">
        <v>64</v>
      </c>
      <c r="AB376" t="s">
        <v>339</v>
      </c>
      <c r="AC376" t="s">
        <v>66</v>
      </c>
      <c r="AD376" t="s">
        <v>170</v>
      </c>
      <c r="AE376" t="s">
        <v>396</v>
      </c>
      <c r="AF376" t="s">
        <v>478</v>
      </c>
      <c r="AG376" t="s">
        <v>122</v>
      </c>
      <c r="AH376" t="s">
        <v>173</v>
      </c>
      <c r="AI376" t="s">
        <v>88</v>
      </c>
      <c r="AJ376" t="s">
        <v>340</v>
      </c>
      <c r="AK376" t="s">
        <v>73</v>
      </c>
      <c r="AL376" t="s">
        <v>75</v>
      </c>
      <c r="AM376" t="s">
        <v>75</v>
      </c>
      <c r="AN376" t="s">
        <v>76</v>
      </c>
      <c r="AO376" t="s">
        <v>281</v>
      </c>
      <c r="AP376" t="s">
        <v>179</v>
      </c>
      <c r="AQ376" t="s">
        <v>328</v>
      </c>
      <c r="AR376" t="s">
        <v>67</v>
      </c>
      <c r="AS376" t="s">
        <v>54</v>
      </c>
      <c r="AT376" t="s">
        <v>73</v>
      </c>
      <c r="AU376" t="s">
        <v>107</v>
      </c>
      <c r="AV376" t="s">
        <v>1272</v>
      </c>
    </row>
    <row r="377" spans="1:48" hidden="1" x14ac:dyDescent="0.3">
      <c r="A377" t="s">
        <v>2416</v>
      </c>
      <c r="B377" t="s">
        <v>2417</v>
      </c>
      <c r="C377" s="1" t="str">
        <f t="shared" si="53"/>
        <v>21:0973</v>
      </c>
      <c r="D377" s="1" t="str">
        <f t="shared" si="60"/>
        <v>21:0113</v>
      </c>
      <c r="E377" t="s">
        <v>2418</v>
      </c>
      <c r="F377" t="s">
        <v>2419</v>
      </c>
      <c r="H377">
        <v>63.9203653</v>
      </c>
      <c r="I377">
        <v>-94.147035399999993</v>
      </c>
      <c r="J377" s="1" t="str">
        <f t="shared" si="61"/>
        <v>NGR lake sediment grab sample</v>
      </c>
      <c r="K377" s="1" t="str">
        <f t="shared" si="62"/>
        <v>&lt;177 micron (NGR)</v>
      </c>
      <c r="L377">
        <v>19</v>
      </c>
      <c r="M377" t="s">
        <v>314</v>
      </c>
      <c r="N377">
        <v>376</v>
      </c>
      <c r="O377" t="s">
        <v>143</v>
      </c>
      <c r="P377" t="s">
        <v>54</v>
      </c>
      <c r="Q377" t="s">
        <v>410</v>
      </c>
      <c r="R377" t="s">
        <v>1699</v>
      </c>
      <c r="S377" t="s">
        <v>57</v>
      </c>
      <c r="T377" t="s">
        <v>152</v>
      </c>
      <c r="U377" t="s">
        <v>178</v>
      </c>
      <c r="V377" t="s">
        <v>326</v>
      </c>
      <c r="W377" t="s">
        <v>355</v>
      </c>
      <c r="X377" t="s">
        <v>62</v>
      </c>
      <c r="Y377" t="s">
        <v>355</v>
      </c>
      <c r="Z377" t="s">
        <v>138</v>
      </c>
      <c r="AA377" t="s">
        <v>64</v>
      </c>
      <c r="AB377" t="s">
        <v>725</v>
      </c>
      <c r="AC377" t="s">
        <v>66</v>
      </c>
      <c r="AD377" t="s">
        <v>67</v>
      </c>
      <c r="AE377" t="s">
        <v>62</v>
      </c>
      <c r="AF377" t="s">
        <v>356</v>
      </c>
      <c r="AG377" t="s">
        <v>142</v>
      </c>
      <c r="AH377" t="s">
        <v>173</v>
      </c>
      <c r="AI377" t="s">
        <v>265</v>
      </c>
      <c r="AJ377" t="s">
        <v>72</v>
      </c>
      <c r="AK377" t="s">
        <v>73</v>
      </c>
      <c r="AL377" t="s">
        <v>75</v>
      </c>
      <c r="AM377" t="s">
        <v>224</v>
      </c>
      <c r="AN377" t="s">
        <v>76</v>
      </c>
      <c r="AO377" t="s">
        <v>281</v>
      </c>
      <c r="AP377" t="s">
        <v>596</v>
      </c>
      <c r="AQ377" t="s">
        <v>233</v>
      </c>
      <c r="AR377" t="s">
        <v>67</v>
      </c>
      <c r="AS377" t="s">
        <v>54</v>
      </c>
      <c r="AT377" t="s">
        <v>73</v>
      </c>
      <c r="AU377" t="s">
        <v>275</v>
      </c>
      <c r="AV377" t="s">
        <v>1957</v>
      </c>
    </row>
    <row r="378" spans="1:48" hidden="1" x14ac:dyDescent="0.3">
      <c r="A378" t="s">
        <v>2420</v>
      </c>
      <c r="B378" t="s">
        <v>2421</v>
      </c>
      <c r="C378" s="1" t="str">
        <f t="shared" si="53"/>
        <v>21:0973</v>
      </c>
      <c r="D378" s="1" t="str">
        <f t="shared" si="60"/>
        <v>21:0113</v>
      </c>
      <c r="E378" t="s">
        <v>2422</v>
      </c>
      <c r="F378" t="s">
        <v>2423</v>
      </c>
      <c r="H378">
        <v>63.876589899999999</v>
      </c>
      <c r="I378">
        <v>-94.142927200000003</v>
      </c>
      <c r="J378" s="1" t="str">
        <f t="shared" si="61"/>
        <v>NGR lake sediment grab sample</v>
      </c>
      <c r="K378" s="1" t="str">
        <f t="shared" si="62"/>
        <v>&lt;177 micron (NGR)</v>
      </c>
      <c r="L378">
        <v>19</v>
      </c>
      <c r="M378" t="s">
        <v>324</v>
      </c>
      <c r="N378">
        <v>377</v>
      </c>
      <c r="O378" t="s">
        <v>201</v>
      </c>
      <c r="P378" t="s">
        <v>54</v>
      </c>
      <c r="Q378" t="s">
        <v>1477</v>
      </c>
      <c r="R378" t="s">
        <v>411</v>
      </c>
      <c r="S378" t="s">
        <v>57</v>
      </c>
      <c r="T378" t="s">
        <v>58</v>
      </c>
      <c r="U378" t="s">
        <v>178</v>
      </c>
      <c r="V378" t="s">
        <v>365</v>
      </c>
      <c r="W378" t="s">
        <v>170</v>
      </c>
      <c r="X378" t="s">
        <v>74</v>
      </c>
      <c r="Y378" t="s">
        <v>170</v>
      </c>
      <c r="Z378" t="s">
        <v>59</v>
      </c>
      <c r="AA378" t="s">
        <v>64</v>
      </c>
      <c r="AB378" t="s">
        <v>725</v>
      </c>
      <c r="AC378" t="s">
        <v>66</v>
      </c>
      <c r="AD378" t="s">
        <v>67</v>
      </c>
      <c r="AE378" t="s">
        <v>171</v>
      </c>
      <c r="AF378" t="s">
        <v>264</v>
      </c>
      <c r="AG378" t="s">
        <v>142</v>
      </c>
      <c r="AH378" t="s">
        <v>173</v>
      </c>
      <c r="AI378" t="s">
        <v>1125</v>
      </c>
      <c r="AJ378" t="s">
        <v>114</v>
      </c>
      <c r="AK378" t="s">
        <v>73</v>
      </c>
      <c r="AL378" t="s">
        <v>125</v>
      </c>
      <c r="AM378" t="s">
        <v>224</v>
      </c>
      <c r="AN378" t="s">
        <v>76</v>
      </c>
      <c r="AO378" t="s">
        <v>104</v>
      </c>
      <c r="AP378" t="s">
        <v>210</v>
      </c>
      <c r="AQ378" t="s">
        <v>709</v>
      </c>
      <c r="AR378" t="s">
        <v>67</v>
      </c>
      <c r="AS378" t="s">
        <v>54</v>
      </c>
      <c r="AT378" t="s">
        <v>73</v>
      </c>
      <c r="AU378" t="s">
        <v>107</v>
      </c>
      <c r="AV378" t="s">
        <v>2424</v>
      </c>
    </row>
    <row r="379" spans="1:48" hidden="1" x14ac:dyDescent="0.3">
      <c r="A379" t="s">
        <v>2425</v>
      </c>
      <c r="B379" t="s">
        <v>2426</v>
      </c>
      <c r="C379" s="1" t="str">
        <f t="shared" si="53"/>
        <v>21:0973</v>
      </c>
      <c r="D379" s="1" t="str">
        <f t="shared" si="60"/>
        <v>21:0113</v>
      </c>
      <c r="E379" t="s">
        <v>2427</v>
      </c>
      <c r="F379" t="s">
        <v>2428</v>
      </c>
      <c r="H379">
        <v>63.857207500000001</v>
      </c>
      <c r="I379">
        <v>-94.2011562</v>
      </c>
      <c r="J379" s="1" t="str">
        <f t="shared" si="61"/>
        <v>NGR lake sediment grab sample</v>
      </c>
      <c r="K379" s="1" t="str">
        <f t="shared" si="62"/>
        <v>&lt;177 micron (NGR)</v>
      </c>
      <c r="L379">
        <v>19</v>
      </c>
      <c r="M379" t="s">
        <v>335</v>
      </c>
      <c r="N379">
        <v>378</v>
      </c>
      <c r="O379" t="s">
        <v>127</v>
      </c>
      <c r="P379" t="s">
        <v>54</v>
      </c>
      <c r="Q379" t="s">
        <v>802</v>
      </c>
      <c r="R379" t="s">
        <v>2392</v>
      </c>
      <c r="S379" t="s">
        <v>57</v>
      </c>
      <c r="T379" t="s">
        <v>188</v>
      </c>
      <c r="U379" t="s">
        <v>178</v>
      </c>
      <c r="V379" t="s">
        <v>60</v>
      </c>
      <c r="W379" t="s">
        <v>526</v>
      </c>
      <c r="X379" t="s">
        <v>67</v>
      </c>
      <c r="Y379" t="s">
        <v>170</v>
      </c>
      <c r="Z379" t="s">
        <v>170</v>
      </c>
      <c r="AA379" t="s">
        <v>64</v>
      </c>
      <c r="AB379" t="s">
        <v>550</v>
      </c>
      <c r="AC379" t="s">
        <v>66</v>
      </c>
      <c r="AD379" t="s">
        <v>67</v>
      </c>
      <c r="AE379" t="s">
        <v>943</v>
      </c>
      <c r="AF379" t="s">
        <v>134</v>
      </c>
      <c r="AG379" t="s">
        <v>90</v>
      </c>
      <c r="AH379" t="s">
        <v>173</v>
      </c>
      <c r="AI379" t="s">
        <v>263</v>
      </c>
      <c r="AJ379" t="s">
        <v>127</v>
      </c>
      <c r="AK379" t="s">
        <v>73</v>
      </c>
      <c r="AL379" t="s">
        <v>224</v>
      </c>
      <c r="AM379" t="s">
        <v>103</v>
      </c>
      <c r="AN379" t="s">
        <v>76</v>
      </c>
      <c r="AO379" t="s">
        <v>265</v>
      </c>
      <c r="AP379" t="s">
        <v>1980</v>
      </c>
      <c r="AQ379" t="s">
        <v>302</v>
      </c>
      <c r="AR379" t="s">
        <v>67</v>
      </c>
      <c r="AS379" t="s">
        <v>54</v>
      </c>
      <c r="AT379" t="s">
        <v>73</v>
      </c>
      <c r="AU379" t="s">
        <v>107</v>
      </c>
      <c r="AV379" t="s">
        <v>2340</v>
      </c>
    </row>
    <row r="380" spans="1:48" hidden="1" x14ac:dyDescent="0.3">
      <c r="A380" t="s">
        <v>2429</v>
      </c>
      <c r="B380" t="s">
        <v>2430</v>
      </c>
      <c r="C380" s="1" t="str">
        <f t="shared" si="53"/>
        <v>21:0973</v>
      </c>
      <c r="D380" s="1" t="str">
        <f t="shared" si="60"/>
        <v>21:0113</v>
      </c>
      <c r="E380" t="s">
        <v>2337</v>
      </c>
      <c r="F380" t="s">
        <v>2431</v>
      </c>
      <c r="H380">
        <v>63.961932599999997</v>
      </c>
      <c r="I380">
        <v>-94.217184099999997</v>
      </c>
      <c r="J380" s="1" t="str">
        <f t="shared" si="61"/>
        <v>NGR lake sediment grab sample</v>
      </c>
      <c r="K380" s="1" t="str">
        <f t="shared" si="62"/>
        <v>&lt;177 micron (NGR)</v>
      </c>
      <c r="L380">
        <v>19</v>
      </c>
      <c r="M380" t="s">
        <v>345</v>
      </c>
      <c r="N380">
        <v>379</v>
      </c>
      <c r="O380" t="s">
        <v>114</v>
      </c>
      <c r="P380" t="s">
        <v>54</v>
      </c>
      <c r="Q380" t="s">
        <v>133</v>
      </c>
      <c r="R380" t="s">
        <v>2432</v>
      </c>
      <c r="S380" t="s">
        <v>57</v>
      </c>
      <c r="T380" t="s">
        <v>152</v>
      </c>
      <c r="U380" t="s">
        <v>290</v>
      </c>
      <c r="V380" t="s">
        <v>223</v>
      </c>
      <c r="W380" t="s">
        <v>308</v>
      </c>
      <c r="X380" t="s">
        <v>62</v>
      </c>
      <c r="Y380" t="s">
        <v>79</v>
      </c>
      <c r="Z380" t="s">
        <v>96</v>
      </c>
      <c r="AA380" t="s">
        <v>64</v>
      </c>
      <c r="AB380" t="s">
        <v>339</v>
      </c>
      <c r="AC380" t="s">
        <v>66</v>
      </c>
      <c r="AD380" t="s">
        <v>67</v>
      </c>
      <c r="AE380" t="s">
        <v>448</v>
      </c>
      <c r="AF380" t="s">
        <v>357</v>
      </c>
      <c r="AG380" t="s">
        <v>207</v>
      </c>
      <c r="AH380" t="s">
        <v>173</v>
      </c>
      <c r="AI380" t="s">
        <v>1073</v>
      </c>
      <c r="AJ380" t="s">
        <v>59</v>
      </c>
      <c r="AK380" t="s">
        <v>73</v>
      </c>
      <c r="AL380" t="s">
        <v>75</v>
      </c>
      <c r="AM380" t="s">
        <v>103</v>
      </c>
      <c r="AN380" t="s">
        <v>76</v>
      </c>
      <c r="AO380" t="s">
        <v>77</v>
      </c>
      <c r="AP380" t="s">
        <v>295</v>
      </c>
      <c r="AQ380" t="s">
        <v>265</v>
      </c>
      <c r="AR380" t="s">
        <v>67</v>
      </c>
      <c r="AS380" t="s">
        <v>54</v>
      </c>
      <c r="AT380" t="s">
        <v>73</v>
      </c>
      <c r="AU380" t="s">
        <v>107</v>
      </c>
      <c r="AV380" t="s">
        <v>2433</v>
      </c>
    </row>
    <row r="381" spans="1:48" hidden="1" x14ac:dyDescent="0.3">
      <c r="A381" t="s">
        <v>2434</v>
      </c>
      <c r="B381" t="s">
        <v>2435</v>
      </c>
      <c r="C381" s="1" t="str">
        <f t="shared" si="53"/>
        <v>21:0973</v>
      </c>
      <c r="D381" s="1" t="str">
        <f t="shared" si="60"/>
        <v>21:0113</v>
      </c>
      <c r="E381" t="s">
        <v>2436</v>
      </c>
      <c r="F381" t="s">
        <v>2437</v>
      </c>
      <c r="H381">
        <v>63.969372300000003</v>
      </c>
      <c r="I381">
        <v>-94.212993699999998</v>
      </c>
      <c r="J381" s="1" t="str">
        <f t="shared" si="61"/>
        <v>NGR lake sediment grab sample</v>
      </c>
      <c r="K381" s="1" t="str">
        <f t="shared" si="62"/>
        <v>&lt;177 micron (NGR)</v>
      </c>
      <c r="L381">
        <v>19</v>
      </c>
      <c r="M381" t="s">
        <v>354</v>
      </c>
      <c r="N381">
        <v>380</v>
      </c>
      <c r="O381" t="s">
        <v>193</v>
      </c>
      <c r="P381" t="s">
        <v>54</v>
      </c>
      <c r="Q381" t="s">
        <v>1477</v>
      </c>
      <c r="R381" t="s">
        <v>236</v>
      </c>
      <c r="S381" t="s">
        <v>57</v>
      </c>
      <c r="T381" t="s">
        <v>58</v>
      </c>
      <c r="U381" t="s">
        <v>92</v>
      </c>
      <c r="V381" t="s">
        <v>316</v>
      </c>
      <c r="W381" t="s">
        <v>346</v>
      </c>
      <c r="X381" t="s">
        <v>62</v>
      </c>
      <c r="Y381" t="s">
        <v>346</v>
      </c>
      <c r="Z381" t="s">
        <v>138</v>
      </c>
      <c r="AA381" t="s">
        <v>64</v>
      </c>
      <c r="AB381" t="s">
        <v>65</v>
      </c>
      <c r="AC381" t="s">
        <v>66</v>
      </c>
      <c r="AD381" t="s">
        <v>67</v>
      </c>
      <c r="AE381" t="s">
        <v>448</v>
      </c>
      <c r="AF381" t="s">
        <v>347</v>
      </c>
      <c r="AG381" t="s">
        <v>291</v>
      </c>
      <c r="AH381" t="s">
        <v>173</v>
      </c>
      <c r="AI381" t="s">
        <v>208</v>
      </c>
      <c r="AJ381" t="s">
        <v>124</v>
      </c>
      <c r="AK381" t="s">
        <v>73</v>
      </c>
      <c r="AL381" t="s">
        <v>103</v>
      </c>
      <c r="AM381" t="s">
        <v>103</v>
      </c>
      <c r="AN381" t="s">
        <v>76</v>
      </c>
      <c r="AO381" t="s">
        <v>178</v>
      </c>
      <c r="AP381" t="s">
        <v>283</v>
      </c>
      <c r="AQ381" t="s">
        <v>338</v>
      </c>
      <c r="AR381" t="s">
        <v>67</v>
      </c>
      <c r="AS381" t="s">
        <v>54</v>
      </c>
      <c r="AT381" t="s">
        <v>73</v>
      </c>
      <c r="AU381" t="s">
        <v>107</v>
      </c>
      <c r="AV381" t="s">
        <v>2438</v>
      </c>
    </row>
    <row r="382" spans="1:48" hidden="1" x14ac:dyDescent="0.3">
      <c r="A382" t="s">
        <v>2439</v>
      </c>
      <c r="B382" t="s">
        <v>2440</v>
      </c>
      <c r="C382" s="1" t="str">
        <f t="shared" si="53"/>
        <v>21:0973</v>
      </c>
      <c r="D382" s="1" t="str">
        <f t="shared" si="60"/>
        <v>21:0113</v>
      </c>
      <c r="E382" t="s">
        <v>2441</v>
      </c>
      <c r="F382" t="s">
        <v>2442</v>
      </c>
      <c r="H382">
        <v>63.946842099999998</v>
      </c>
      <c r="I382">
        <v>-94.550591299999994</v>
      </c>
      <c r="J382" s="1" t="str">
        <f t="shared" si="61"/>
        <v>NGR lake sediment grab sample</v>
      </c>
      <c r="K382" s="1" t="str">
        <f t="shared" si="62"/>
        <v>&lt;177 micron (NGR)</v>
      </c>
      <c r="L382">
        <v>20</v>
      </c>
      <c r="M382" t="s">
        <v>52</v>
      </c>
      <c r="N382">
        <v>381</v>
      </c>
      <c r="O382" t="s">
        <v>77</v>
      </c>
      <c r="P382" t="s">
        <v>54</v>
      </c>
      <c r="Q382" t="s">
        <v>261</v>
      </c>
      <c r="R382" t="s">
        <v>2443</v>
      </c>
      <c r="S382" t="s">
        <v>57</v>
      </c>
      <c r="T382" t="s">
        <v>58</v>
      </c>
      <c r="U382" t="s">
        <v>357</v>
      </c>
      <c r="V382" t="s">
        <v>175</v>
      </c>
      <c r="W382" t="s">
        <v>363</v>
      </c>
      <c r="X382" t="s">
        <v>74</v>
      </c>
      <c r="Y382" t="s">
        <v>355</v>
      </c>
      <c r="Z382" t="s">
        <v>138</v>
      </c>
      <c r="AA382" t="s">
        <v>64</v>
      </c>
      <c r="AB382" t="s">
        <v>172</v>
      </c>
      <c r="AC382" t="s">
        <v>66</v>
      </c>
      <c r="AD382" t="s">
        <v>170</v>
      </c>
      <c r="AE382" t="s">
        <v>396</v>
      </c>
      <c r="AF382" t="s">
        <v>357</v>
      </c>
      <c r="AG382" t="s">
        <v>152</v>
      </c>
      <c r="AH382" t="s">
        <v>155</v>
      </c>
      <c r="AI382" t="s">
        <v>59</v>
      </c>
      <c r="AJ382" t="s">
        <v>348</v>
      </c>
      <c r="AK382" t="s">
        <v>73</v>
      </c>
      <c r="AL382" t="s">
        <v>206</v>
      </c>
      <c r="AM382" t="s">
        <v>177</v>
      </c>
      <c r="AN382" t="s">
        <v>76</v>
      </c>
      <c r="AO382" t="s">
        <v>116</v>
      </c>
      <c r="AP382" t="s">
        <v>482</v>
      </c>
      <c r="AQ382" t="s">
        <v>305</v>
      </c>
      <c r="AR382" t="s">
        <v>67</v>
      </c>
      <c r="AS382" t="s">
        <v>54</v>
      </c>
      <c r="AT382" t="s">
        <v>73</v>
      </c>
      <c r="AU382" t="s">
        <v>1295</v>
      </c>
      <c r="AV382" t="s">
        <v>2444</v>
      </c>
    </row>
    <row r="383" spans="1:48" hidden="1" x14ac:dyDescent="0.3">
      <c r="A383" t="s">
        <v>2445</v>
      </c>
      <c r="B383" t="s">
        <v>2446</v>
      </c>
      <c r="C383" s="1" t="str">
        <f t="shared" si="53"/>
        <v>21:0973</v>
      </c>
      <c r="D383" s="1" t="str">
        <f t="shared" si="60"/>
        <v>21:0113</v>
      </c>
      <c r="E383" t="s">
        <v>2447</v>
      </c>
      <c r="F383" t="s">
        <v>2448</v>
      </c>
      <c r="H383">
        <v>63.970574399999997</v>
      </c>
      <c r="I383">
        <v>-94.243827800000005</v>
      </c>
      <c r="J383" s="1" t="str">
        <f t="shared" si="61"/>
        <v>NGR lake sediment grab sample</v>
      </c>
      <c r="K383" s="1" t="str">
        <f t="shared" si="62"/>
        <v>&lt;177 micron (NGR)</v>
      </c>
      <c r="L383">
        <v>20</v>
      </c>
      <c r="M383" t="s">
        <v>86</v>
      </c>
      <c r="N383">
        <v>382</v>
      </c>
      <c r="O383" t="s">
        <v>240</v>
      </c>
      <c r="P383" t="s">
        <v>54</v>
      </c>
      <c r="Q383" t="s">
        <v>202</v>
      </c>
      <c r="R383" t="s">
        <v>2449</v>
      </c>
      <c r="S383" t="s">
        <v>57</v>
      </c>
      <c r="T383" t="s">
        <v>188</v>
      </c>
      <c r="U383" t="s">
        <v>203</v>
      </c>
      <c r="V383" t="s">
        <v>339</v>
      </c>
      <c r="W383" t="s">
        <v>170</v>
      </c>
      <c r="X383" t="s">
        <v>74</v>
      </c>
      <c r="Y383" t="s">
        <v>63</v>
      </c>
      <c r="Z383" t="s">
        <v>138</v>
      </c>
      <c r="AA383" t="s">
        <v>64</v>
      </c>
      <c r="AB383" t="s">
        <v>522</v>
      </c>
      <c r="AC383" t="s">
        <v>66</v>
      </c>
      <c r="AD383" t="s">
        <v>67</v>
      </c>
      <c r="AE383" t="s">
        <v>171</v>
      </c>
      <c r="AF383" t="s">
        <v>141</v>
      </c>
      <c r="AG383" t="s">
        <v>604</v>
      </c>
      <c r="AH383" t="s">
        <v>173</v>
      </c>
      <c r="AI383" t="s">
        <v>123</v>
      </c>
      <c r="AJ383" t="s">
        <v>340</v>
      </c>
      <c r="AK383" t="s">
        <v>73</v>
      </c>
      <c r="AL383" t="s">
        <v>125</v>
      </c>
      <c r="AM383" t="s">
        <v>75</v>
      </c>
      <c r="AN383" t="s">
        <v>76</v>
      </c>
      <c r="AO383" t="s">
        <v>281</v>
      </c>
      <c r="AP383" t="s">
        <v>267</v>
      </c>
      <c r="AQ383" t="s">
        <v>53</v>
      </c>
      <c r="AR383" t="s">
        <v>67</v>
      </c>
      <c r="AS383" t="s">
        <v>54</v>
      </c>
      <c r="AT383" t="s">
        <v>73</v>
      </c>
      <c r="AU383" t="s">
        <v>107</v>
      </c>
      <c r="AV383" t="s">
        <v>2151</v>
      </c>
    </row>
    <row r="384" spans="1:48" hidden="1" x14ac:dyDescent="0.3">
      <c r="A384" t="s">
        <v>2450</v>
      </c>
      <c r="B384" t="s">
        <v>2451</v>
      </c>
      <c r="C384" s="1" t="str">
        <f t="shared" si="53"/>
        <v>21:0973</v>
      </c>
      <c r="D384" s="1" t="str">
        <f t="shared" si="60"/>
        <v>21:0113</v>
      </c>
      <c r="E384" t="s">
        <v>2452</v>
      </c>
      <c r="F384" t="s">
        <v>2453</v>
      </c>
      <c r="H384">
        <v>63.975057200000002</v>
      </c>
      <c r="I384">
        <v>-94.394532299999995</v>
      </c>
      <c r="J384" s="1" t="str">
        <f t="shared" si="61"/>
        <v>NGR lake sediment grab sample</v>
      </c>
      <c r="K384" s="1" t="str">
        <f t="shared" si="62"/>
        <v>&lt;177 micron (NGR)</v>
      </c>
      <c r="L384">
        <v>20</v>
      </c>
      <c r="M384" t="s">
        <v>149</v>
      </c>
      <c r="N384">
        <v>383</v>
      </c>
      <c r="O384" t="s">
        <v>170</v>
      </c>
      <c r="P384" t="s">
        <v>54</v>
      </c>
      <c r="Q384" t="s">
        <v>410</v>
      </c>
      <c r="R384" t="s">
        <v>317</v>
      </c>
      <c r="S384" t="s">
        <v>57</v>
      </c>
      <c r="T384" t="s">
        <v>188</v>
      </c>
      <c r="U384" t="s">
        <v>138</v>
      </c>
      <c r="V384" t="s">
        <v>575</v>
      </c>
      <c r="W384" t="s">
        <v>137</v>
      </c>
      <c r="X384" t="s">
        <v>74</v>
      </c>
      <c r="Y384" t="s">
        <v>171</v>
      </c>
      <c r="Z384" t="s">
        <v>138</v>
      </c>
      <c r="AA384" t="s">
        <v>64</v>
      </c>
      <c r="AB384" t="s">
        <v>890</v>
      </c>
      <c r="AC384" t="s">
        <v>66</v>
      </c>
      <c r="AD384" t="s">
        <v>67</v>
      </c>
      <c r="AE384" t="s">
        <v>171</v>
      </c>
      <c r="AF384" t="s">
        <v>90</v>
      </c>
      <c r="AG384" t="s">
        <v>279</v>
      </c>
      <c r="AH384" t="s">
        <v>173</v>
      </c>
      <c r="AI384" t="s">
        <v>124</v>
      </c>
      <c r="AJ384" t="s">
        <v>159</v>
      </c>
      <c r="AK384" t="s">
        <v>73</v>
      </c>
      <c r="AL384" t="s">
        <v>177</v>
      </c>
      <c r="AM384" t="s">
        <v>224</v>
      </c>
      <c r="AN384" t="s">
        <v>76</v>
      </c>
      <c r="AO384" t="s">
        <v>92</v>
      </c>
      <c r="AP384" t="s">
        <v>126</v>
      </c>
      <c r="AQ384" t="s">
        <v>263</v>
      </c>
      <c r="AR384" t="s">
        <v>67</v>
      </c>
      <c r="AS384" t="s">
        <v>54</v>
      </c>
      <c r="AT384" t="s">
        <v>73</v>
      </c>
      <c r="AU384" t="s">
        <v>107</v>
      </c>
      <c r="AV384" t="s">
        <v>2454</v>
      </c>
    </row>
    <row r="385" spans="1:48" hidden="1" x14ac:dyDescent="0.3">
      <c r="A385" t="s">
        <v>2455</v>
      </c>
      <c r="B385" t="s">
        <v>2456</v>
      </c>
      <c r="C385" s="1" t="str">
        <f t="shared" si="53"/>
        <v>21:0973</v>
      </c>
      <c r="D385" s="1" t="str">
        <f t="shared" si="60"/>
        <v>21:0113</v>
      </c>
      <c r="E385" t="s">
        <v>2457</v>
      </c>
      <c r="F385" t="s">
        <v>2458</v>
      </c>
      <c r="H385">
        <v>63.968703099999999</v>
      </c>
      <c r="I385">
        <v>-94.513645100000005</v>
      </c>
      <c r="J385" s="1" t="str">
        <f t="shared" si="61"/>
        <v>NGR lake sediment grab sample</v>
      </c>
      <c r="K385" s="1" t="str">
        <f t="shared" si="62"/>
        <v>&lt;177 micron (NGR)</v>
      </c>
      <c r="L385">
        <v>20</v>
      </c>
      <c r="M385" t="s">
        <v>165</v>
      </c>
      <c r="N385">
        <v>384</v>
      </c>
      <c r="O385" t="s">
        <v>276</v>
      </c>
      <c r="P385" t="s">
        <v>54</v>
      </c>
      <c r="Q385" t="s">
        <v>1477</v>
      </c>
      <c r="R385" t="s">
        <v>381</v>
      </c>
      <c r="S385" t="s">
        <v>57</v>
      </c>
      <c r="T385" t="s">
        <v>169</v>
      </c>
      <c r="U385" t="s">
        <v>59</v>
      </c>
      <c r="V385" t="s">
        <v>522</v>
      </c>
      <c r="W385" t="s">
        <v>63</v>
      </c>
      <c r="X385" t="s">
        <v>67</v>
      </c>
      <c r="Y385" t="s">
        <v>448</v>
      </c>
      <c r="Z385" t="s">
        <v>138</v>
      </c>
      <c r="AA385" t="s">
        <v>64</v>
      </c>
      <c r="AB385" t="s">
        <v>190</v>
      </c>
      <c r="AC385" t="s">
        <v>173</v>
      </c>
      <c r="AD385" t="s">
        <v>67</v>
      </c>
      <c r="AE385" t="s">
        <v>302</v>
      </c>
      <c r="AF385" t="s">
        <v>77</v>
      </c>
      <c r="AG385" t="s">
        <v>427</v>
      </c>
      <c r="AH385" t="s">
        <v>173</v>
      </c>
      <c r="AI385" t="s">
        <v>329</v>
      </c>
      <c r="AJ385" t="s">
        <v>263</v>
      </c>
      <c r="AK385" t="s">
        <v>73</v>
      </c>
      <c r="AL385" t="s">
        <v>177</v>
      </c>
      <c r="AM385" t="s">
        <v>103</v>
      </c>
      <c r="AN385" t="s">
        <v>76</v>
      </c>
      <c r="AO385" t="s">
        <v>92</v>
      </c>
      <c r="AP385" t="s">
        <v>225</v>
      </c>
      <c r="AQ385" t="s">
        <v>308</v>
      </c>
      <c r="AR385" t="s">
        <v>67</v>
      </c>
      <c r="AS385" t="s">
        <v>54</v>
      </c>
      <c r="AT385" t="s">
        <v>73</v>
      </c>
      <c r="AU385" t="s">
        <v>107</v>
      </c>
      <c r="AV385" t="s">
        <v>2319</v>
      </c>
    </row>
    <row r="386" spans="1:48" hidden="1" x14ac:dyDescent="0.3">
      <c r="A386" t="s">
        <v>2459</v>
      </c>
      <c r="B386" t="s">
        <v>2460</v>
      </c>
      <c r="C386" s="1" t="str">
        <f t="shared" ref="C386:C449" si="63">HYPERLINK("https://geochem.nrcan.gc.ca/cdogs/content/bdl/bdl210973_e.htm", "21:0973")</f>
        <v>21:0973</v>
      </c>
      <c r="D386" s="1" t="str">
        <f t="shared" si="60"/>
        <v>21:0113</v>
      </c>
      <c r="E386" t="s">
        <v>2461</v>
      </c>
      <c r="F386" t="s">
        <v>2462</v>
      </c>
      <c r="H386">
        <v>63.986233499999997</v>
      </c>
      <c r="I386">
        <v>-94.558578800000006</v>
      </c>
      <c r="J386" s="1" t="str">
        <f t="shared" si="61"/>
        <v>NGR lake sediment grab sample</v>
      </c>
      <c r="K386" s="1" t="str">
        <f t="shared" si="62"/>
        <v>&lt;177 micron (NGR)</v>
      </c>
      <c r="L386">
        <v>20</v>
      </c>
      <c r="M386" t="s">
        <v>185</v>
      </c>
      <c r="N386">
        <v>385</v>
      </c>
      <c r="O386" t="s">
        <v>421</v>
      </c>
      <c r="P386" t="s">
        <v>54</v>
      </c>
      <c r="Q386" t="s">
        <v>89</v>
      </c>
      <c r="R386" t="s">
        <v>178</v>
      </c>
      <c r="S386" t="s">
        <v>57</v>
      </c>
      <c r="T386" t="s">
        <v>316</v>
      </c>
      <c r="U386" t="s">
        <v>138</v>
      </c>
      <c r="V386" t="s">
        <v>691</v>
      </c>
      <c r="W386" t="s">
        <v>421</v>
      </c>
      <c r="X386" t="s">
        <v>74</v>
      </c>
      <c r="Y386" t="s">
        <v>171</v>
      </c>
      <c r="Z386" t="s">
        <v>88</v>
      </c>
      <c r="AA386" t="s">
        <v>64</v>
      </c>
      <c r="AB386" t="s">
        <v>187</v>
      </c>
      <c r="AC386" t="s">
        <v>70</v>
      </c>
      <c r="AD386" t="s">
        <v>67</v>
      </c>
      <c r="AE386" t="s">
        <v>2343</v>
      </c>
      <c r="AF386" t="s">
        <v>92</v>
      </c>
      <c r="AG386" t="s">
        <v>142</v>
      </c>
      <c r="AH386" t="s">
        <v>472</v>
      </c>
      <c r="AI386" t="s">
        <v>318</v>
      </c>
      <c r="AJ386" t="s">
        <v>240</v>
      </c>
      <c r="AK386" t="s">
        <v>73</v>
      </c>
      <c r="AL386" t="s">
        <v>125</v>
      </c>
      <c r="AM386" t="s">
        <v>224</v>
      </c>
      <c r="AN386" t="s">
        <v>76</v>
      </c>
      <c r="AO386" t="s">
        <v>280</v>
      </c>
      <c r="AP386" t="s">
        <v>307</v>
      </c>
      <c r="AQ386" t="s">
        <v>346</v>
      </c>
      <c r="AR386" t="s">
        <v>67</v>
      </c>
      <c r="AS386" t="s">
        <v>54</v>
      </c>
      <c r="AT386" t="s">
        <v>73</v>
      </c>
      <c r="AU386" t="s">
        <v>462</v>
      </c>
      <c r="AV386" t="s">
        <v>2463</v>
      </c>
    </row>
    <row r="387" spans="1:48" hidden="1" x14ac:dyDescent="0.3">
      <c r="A387" t="s">
        <v>2464</v>
      </c>
      <c r="B387" t="s">
        <v>2465</v>
      </c>
      <c r="C387" s="1" t="str">
        <f t="shared" si="63"/>
        <v>21:0973</v>
      </c>
      <c r="D387" s="1" t="str">
        <f t="shared" si="60"/>
        <v>21:0113</v>
      </c>
      <c r="E387" t="s">
        <v>2466</v>
      </c>
      <c r="F387" t="s">
        <v>2467</v>
      </c>
      <c r="H387">
        <v>63.970263199999998</v>
      </c>
      <c r="I387">
        <v>-94.796295099999995</v>
      </c>
      <c r="J387" s="1" t="str">
        <f t="shared" si="61"/>
        <v>NGR lake sediment grab sample</v>
      </c>
      <c r="K387" s="1" t="str">
        <f t="shared" si="62"/>
        <v>&lt;177 micron (NGR)</v>
      </c>
      <c r="L387">
        <v>20</v>
      </c>
      <c r="M387" t="s">
        <v>200</v>
      </c>
      <c r="N387">
        <v>386</v>
      </c>
      <c r="O387" t="s">
        <v>327</v>
      </c>
      <c r="P387" t="s">
        <v>54</v>
      </c>
      <c r="Q387" t="s">
        <v>2374</v>
      </c>
      <c r="R387" t="s">
        <v>471</v>
      </c>
      <c r="S387" t="s">
        <v>57</v>
      </c>
      <c r="T387" t="s">
        <v>235</v>
      </c>
      <c r="U387" t="s">
        <v>117</v>
      </c>
      <c r="V387" t="s">
        <v>251</v>
      </c>
      <c r="W387" t="s">
        <v>171</v>
      </c>
      <c r="X387" t="s">
        <v>62</v>
      </c>
      <c r="Y387" t="s">
        <v>143</v>
      </c>
      <c r="Z387" t="s">
        <v>127</v>
      </c>
      <c r="AA387" t="s">
        <v>64</v>
      </c>
      <c r="AB387" t="s">
        <v>492</v>
      </c>
      <c r="AC387" t="s">
        <v>66</v>
      </c>
      <c r="AD387" t="s">
        <v>67</v>
      </c>
      <c r="AE387" t="s">
        <v>125</v>
      </c>
      <c r="AF387" t="s">
        <v>281</v>
      </c>
      <c r="AG387" t="s">
        <v>119</v>
      </c>
      <c r="AH387" t="s">
        <v>173</v>
      </c>
      <c r="AI387" t="s">
        <v>138</v>
      </c>
      <c r="AJ387" t="s">
        <v>240</v>
      </c>
      <c r="AK387" t="s">
        <v>73</v>
      </c>
      <c r="AL387" t="s">
        <v>75</v>
      </c>
      <c r="AM387" t="s">
        <v>103</v>
      </c>
      <c r="AN387" t="s">
        <v>76</v>
      </c>
      <c r="AO387" t="s">
        <v>92</v>
      </c>
      <c r="AP387" t="s">
        <v>234</v>
      </c>
      <c r="AQ387" t="s">
        <v>205</v>
      </c>
      <c r="AR387" t="s">
        <v>67</v>
      </c>
      <c r="AS387" t="s">
        <v>54</v>
      </c>
      <c r="AT387" t="s">
        <v>73</v>
      </c>
      <c r="AU387" t="s">
        <v>107</v>
      </c>
      <c r="AV387" t="s">
        <v>2468</v>
      </c>
    </row>
    <row r="388" spans="1:48" hidden="1" x14ac:dyDescent="0.3">
      <c r="A388" t="s">
        <v>2469</v>
      </c>
      <c r="B388" t="s">
        <v>2470</v>
      </c>
      <c r="C388" s="1" t="str">
        <f t="shared" si="63"/>
        <v>21:0973</v>
      </c>
      <c r="D388" s="1" t="str">
        <f t="shared" si="60"/>
        <v>21:0113</v>
      </c>
      <c r="E388" t="s">
        <v>2471</v>
      </c>
      <c r="F388" t="s">
        <v>2472</v>
      </c>
      <c r="H388">
        <v>63.995988199999999</v>
      </c>
      <c r="I388">
        <v>-94.798662899999997</v>
      </c>
      <c r="J388" s="1" t="str">
        <f t="shared" si="61"/>
        <v>NGR lake sediment grab sample</v>
      </c>
      <c r="K388" s="1" t="str">
        <f t="shared" si="62"/>
        <v>&lt;177 micron (NGR)</v>
      </c>
      <c r="L388">
        <v>20</v>
      </c>
      <c r="M388" t="s">
        <v>217</v>
      </c>
      <c r="N388">
        <v>387</v>
      </c>
      <c r="O388" t="s">
        <v>211</v>
      </c>
      <c r="P388" t="s">
        <v>54</v>
      </c>
      <c r="Q388" t="s">
        <v>325</v>
      </c>
      <c r="R388" t="s">
        <v>90</v>
      </c>
      <c r="S388" t="s">
        <v>57</v>
      </c>
      <c r="T388" t="s">
        <v>152</v>
      </c>
      <c r="U388" t="s">
        <v>59</v>
      </c>
      <c r="V388" t="s">
        <v>492</v>
      </c>
      <c r="W388" t="s">
        <v>211</v>
      </c>
      <c r="X388" t="s">
        <v>74</v>
      </c>
      <c r="Y388" t="s">
        <v>171</v>
      </c>
      <c r="Z388" t="s">
        <v>59</v>
      </c>
      <c r="AA388" t="s">
        <v>64</v>
      </c>
      <c r="AB388" t="s">
        <v>411</v>
      </c>
      <c r="AC388" t="s">
        <v>66</v>
      </c>
      <c r="AD388" t="s">
        <v>67</v>
      </c>
      <c r="AE388" t="s">
        <v>171</v>
      </c>
      <c r="AF388" t="s">
        <v>77</v>
      </c>
      <c r="AG388" t="s">
        <v>152</v>
      </c>
      <c r="AH388" t="s">
        <v>173</v>
      </c>
      <c r="AI388" t="s">
        <v>382</v>
      </c>
      <c r="AJ388" t="s">
        <v>124</v>
      </c>
      <c r="AK388" t="s">
        <v>73</v>
      </c>
      <c r="AL388" t="s">
        <v>68</v>
      </c>
      <c r="AM388" t="s">
        <v>224</v>
      </c>
      <c r="AN388" t="s">
        <v>76</v>
      </c>
      <c r="AO388" t="s">
        <v>77</v>
      </c>
      <c r="AP388" t="s">
        <v>158</v>
      </c>
      <c r="AQ388" t="s">
        <v>233</v>
      </c>
      <c r="AR388" t="s">
        <v>67</v>
      </c>
      <c r="AS388" t="s">
        <v>54</v>
      </c>
      <c r="AT388" t="s">
        <v>73</v>
      </c>
      <c r="AU388" t="s">
        <v>107</v>
      </c>
      <c r="AV388" t="s">
        <v>1981</v>
      </c>
    </row>
    <row r="389" spans="1:48" hidden="1" x14ac:dyDescent="0.3">
      <c r="A389" t="s">
        <v>2473</v>
      </c>
      <c r="B389" t="s">
        <v>2474</v>
      </c>
      <c r="C389" s="1" t="str">
        <f t="shared" si="63"/>
        <v>21:0973</v>
      </c>
      <c r="D389" s="1" t="str">
        <f t="shared" si="60"/>
        <v>21:0113</v>
      </c>
      <c r="E389" t="s">
        <v>2475</v>
      </c>
      <c r="F389" t="s">
        <v>2476</v>
      </c>
      <c r="H389">
        <v>63.946410499999999</v>
      </c>
      <c r="I389">
        <v>-94.953923000000003</v>
      </c>
      <c r="J389" s="1" t="str">
        <f t="shared" si="61"/>
        <v>NGR lake sediment grab sample</v>
      </c>
      <c r="K389" s="1" t="str">
        <f t="shared" si="62"/>
        <v>&lt;177 micron (NGR)</v>
      </c>
      <c r="L389">
        <v>20</v>
      </c>
      <c r="M389" t="s">
        <v>246</v>
      </c>
      <c r="N389">
        <v>388</v>
      </c>
      <c r="O389" t="s">
        <v>211</v>
      </c>
      <c r="P389" t="s">
        <v>54</v>
      </c>
      <c r="Q389" t="s">
        <v>676</v>
      </c>
      <c r="R389" t="s">
        <v>178</v>
      </c>
      <c r="S389" t="s">
        <v>57</v>
      </c>
      <c r="T389" t="s">
        <v>427</v>
      </c>
      <c r="U389" t="s">
        <v>88</v>
      </c>
      <c r="V389" t="s">
        <v>890</v>
      </c>
      <c r="W389" t="s">
        <v>63</v>
      </c>
      <c r="X389" t="s">
        <v>74</v>
      </c>
      <c r="Y389" t="s">
        <v>302</v>
      </c>
      <c r="Z389" t="s">
        <v>59</v>
      </c>
      <c r="AA389" t="s">
        <v>64</v>
      </c>
      <c r="AB389" t="s">
        <v>471</v>
      </c>
      <c r="AC389" t="s">
        <v>66</v>
      </c>
      <c r="AD389" t="s">
        <v>67</v>
      </c>
      <c r="AE389" t="s">
        <v>421</v>
      </c>
      <c r="AF389" t="s">
        <v>134</v>
      </c>
      <c r="AG389" t="s">
        <v>561</v>
      </c>
      <c r="AH389" t="s">
        <v>173</v>
      </c>
      <c r="AI389" t="s">
        <v>138</v>
      </c>
      <c r="AJ389" t="s">
        <v>263</v>
      </c>
      <c r="AK389" t="s">
        <v>73</v>
      </c>
      <c r="AL389" t="s">
        <v>125</v>
      </c>
      <c r="AM389" t="s">
        <v>224</v>
      </c>
      <c r="AN389" t="s">
        <v>76</v>
      </c>
      <c r="AO389" t="s">
        <v>92</v>
      </c>
      <c r="AP389" t="s">
        <v>307</v>
      </c>
      <c r="AQ389" t="s">
        <v>170</v>
      </c>
      <c r="AR389" t="s">
        <v>67</v>
      </c>
      <c r="AS389" t="s">
        <v>54</v>
      </c>
      <c r="AT389" t="s">
        <v>73</v>
      </c>
      <c r="AU389" t="s">
        <v>107</v>
      </c>
      <c r="AV389" t="s">
        <v>2477</v>
      </c>
    </row>
    <row r="390" spans="1:48" hidden="1" x14ac:dyDescent="0.3">
      <c r="A390" t="s">
        <v>2478</v>
      </c>
      <c r="B390" t="s">
        <v>2479</v>
      </c>
      <c r="C390" s="1" t="str">
        <f t="shared" si="63"/>
        <v>21:0973</v>
      </c>
      <c r="D390" s="1" t="str">
        <f>HYPERLINK("https://geochem.nrcan.gc.ca/cdogs/content/svy/svy_e.htm", "")</f>
        <v/>
      </c>
      <c r="G390" s="1" t="str">
        <f>HYPERLINK("https://geochem.nrcan.gc.ca/cdogs/content/cr_/cr_00160_e.htm", "160")</f>
        <v>160</v>
      </c>
      <c r="J390" t="s">
        <v>230</v>
      </c>
      <c r="K390" t="s">
        <v>231</v>
      </c>
      <c r="L390">
        <v>20</v>
      </c>
      <c r="M390" t="s">
        <v>232</v>
      </c>
      <c r="N390">
        <v>389</v>
      </c>
      <c r="O390" t="s">
        <v>1073</v>
      </c>
      <c r="P390" t="s">
        <v>170</v>
      </c>
      <c r="Q390" t="s">
        <v>105</v>
      </c>
      <c r="R390" t="s">
        <v>177</v>
      </c>
      <c r="S390" t="s">
        <v>57</v>
      </c>
      <c r="T390" t="s">
        <v>142</v>
      </c>
      <c r="U390" t="s">
        <v>117</v>
      </c>
      <c r="V390" t="s">
        <v>304</v>
      </c>
      <c r="W390" t="s">
        <v>355</v>
      </c>
      <c r="X390" t="s">
        <v>67</v>
      </c>
      <c r="Y390" t="s">
        <v>220</v>
      </c>
      <c r="Z390" t="s">
        <v>88</v>
      </c>
      <c r="AA390" t="s">
        <v>64</v>
      </c>
      <c r="AB390" t="s">
        <v>575</v>
      </c>
      <c r="AC390" t="s">
        <v>155</v>
      </c>
      <c r="AD390" t="s">
        <v>67</v>
      </c>
      <c r="AE390" t="s">
        <v>62</v>
      </c>
      <c r="AF390" t="s">
        <v>92</v>
      </c>
      <c r="AG390" t="s">
        <v>853</v>
      </c>
      <c r="AH390" t="s">
        <v>68</v>
      </c>
      <c r="AI390" t="s">
        <v>104</v>
      </c>
      <c r="AJ390" t="s">
        <v>156</v>
      </c>
      <c r="AK390" t="s">
        <v>73</v>
      </c>
      <c r="AL390" t="s">
        <v>74</v>
      </c>
      <c r="AM390" t="s">
        <v>125</v>
      </c>
      <c r="AN390" t="s">
        <v>76</v>
      </c>
      <c r="AO390" t="s">
        <v>203</v>
      </c>
      <c r="AP390" t="s">
        <v>1127</v>
      </c>
      <c r="AQ390" t="s">
        <v>127</v>
      </c>
      <c r="AR390" t="s">
        <v>74</v>
      </c>
      <c r="AS390" t="s">
        <v>62</v>
      </c>
      <c r="AT390" t="s">
        <v>73</v>
      </c>
      <c r="AU390" t="s">
        <v>107</v>
      </c>
      <c r="AV390" t="s">
        <v>2480</v>
      </c>
    </row>
    <row r="391" spans="1:48" hidden="1" x14ac:dyDescent="0.3">
      <c r="A391" t="s">
        <v>2481</v>
      </c>
      <c r="B391" t="s">
        <v>2482</v>
      </c>
      <c r="C391" s="1" t="str">
        <f t="shared" si="63"/>
        <v>21:0973</v>
      </c>
      <c r="D391" s="1" t="str">
        <f t="shared" ref="D391:D417" si="64">HYPERLINK("https://geochem.nrcan.gc.ca/cdogs/content/svy/svy210113_e.htm", "21:0113")</f>
        <v>21:0113</v>
      </c>
      <c r="E391" t="s">
        <v>2483</v>
      </c>
      <c r="F391" t="s">
        <v>2484</v>
      </c>
      <c r="H391">
        <v>63.9784851</v>
      </c>
      <c r="I391">
        <v>-94.923115999999993</v>
      </c>
      <c r="J391" s="1" t="str">
        <f t="shared" ref="J391:J417" si="65">HYPERLINK("https://geochem.nrcan.gc.ca/cdogs/content/kwd/kwd020027_e.htm", "NGR lake sediment grab sample")</f>
        <v>NGR lake sediment grab sample</v>
      </c>
      <c r="K391" s="1" t="str">
        <f t="shared" ref="K391:K417" si="66">HYPERLINK("https://geochem.nrcan.gc.ca/cdogs/content/kwd/kwd080006_e.htm", "&lt;177 micron (NGR)")</f>
        <v>&lt;177 micron (NGR)</v>
      </c>
      <c r="L391">
        <v>20</v>
      </c>
      <c r="M391" t="s">
        <v>260</v>
      </c>
      <c r="N391">
        <v>390</v>
      </c>
      <c r="O391" t="s">
        <v>106</v>
      </c>
      <c r="P391" t="s">
        <v>54</v>
      </c>
      <c r="Q391" t="s">
        <v>863</v>
      </c>
      <c r="R391" t="s">
        <v>616</v>
      </c>
      <c r="S391" t="s">
        <v>57</v>
      </c>
      <c r="T391" t="s">
        <v>235</v>
      </c>
      <c r="U391" t="s">
        <v>117</v>
      </c>
      <c r="V391" t="s">
        <v>492</v>
      </c>
      <c r="W391" t="s">
        <v>346</v>
      </c>
      <c r="X391" t="s">
        <v>74</v>
      </c>
      <c r="Y391" t="s">
        <v>448</v>
      </c>
      <c r="Z391" t="s">
        <v>96</v>
      </c>
      <c r="AA391" t="s">
        <v>64</v>
      </c>
      <c r="AB391" t="s">
        <v>478</v>
      </c>
      <c r="AC391" t="s">
        <v>66</v>
      </c>
      <c r="AD391" t="s">
        <v>67</v>
      </c>
      <c r="AE391" t="s">
        <v>238</v>
      </c>
      <c r="AF391" t="s">
        <v>104</v>
      </c>
      <c r="AG391" t="s">
        <v>169</v>
      </c>
      <c r="AH391" t="s">
        <v>173</v>
      </c>
      <c r="AI391" t="s">
        <v>156</v>
      </c>
      <c r="AJ391" t="s">
        <v>87</v>
      </c>
      <c r="AK391" t="s">
        <v>73</v>
      </c>
      <c r="AL391" t="s">
        <v>125</v>
      </c>
      <c r="AM391" t="s">
        <v>103</v>
      </c>
      <c r="AN391" t="s">
        <v>76</v>
      </c>
      <c r="AO391" t="s">
        <v>178</v>
      </c>
      <c r="AP391" t="s">
        <v>307</v>
      </c>
      <c r="AQ391" t="s">
        <v>87</v>
      </c>
      <c r="AR391" t="s">
        <v>67</v>
      </c>
      <c r="AS391" t="s">
        <v>54</v>
      </c>
      <c r="AT391" t="s">
        <v>73</v>
      </c>
      <c r="AU391" t="s">
        <v>107</v>
      </c>
      <c r="AV391" t="s">
        <v>2304</v>
      </c>
    </row>
    <row r="392" spans="1:48" hidden="1" x14ac:dyDescent="0.3">
      <c r="A392" t="s">
        <v>2485</v>
      </c>
      <c r="B392" t="s">
        <v>2486</v>
      </c>
      <c r="C392" s="1" t="str">
        <f t="shared" si="63"/>
        <v>21:0973</v>
      </c>
      <c r="D392" s="1" t="str">
        <f t="shared" si="64"/>
        <v>21:0113</v>
      </c>
      <c r="E392" t="s">
        <v>2487</v>
      </c>
      <c r="F392" t="s">
        <v>2488</v>
      </c>
      <c r="H392">
        <v>63.994921699999999</v>
      </c>
      <c r="I392">
        <v>-94.948068399999997</v>
      </c>
      <c r="J392" s="1" t="str">
        <f t="shared" si="65"/>
        <v>NGR lake sediment grab sample</v>
      </c>
      <c r="K392" s="1" t="str">
        <f t="shared" si="66"/>
        <v>&lt;177 micron (NGR)</v>
      </c>
      <c r="L392">
        <v>20</v>
      </c>
      <c r="M392" t="s">
        <v>273</v>
      </c>
      <c r="N392">
        <v>391</v>
      </c>
      <c r="O392" t="s">
        <v>61</v>
      </c>
      <c r="P392" t="s">
        <v>290</v>
      </c>
      <c r="Q392" t="s">
        <v>676</v>
      </c>
      <c r="R392" t="s">
        <v>282</v>
      </c>
      <c r="S392" t="s">
        <v>57</v>
      </c>
      <c r="T392" t="s">
        <v>58</v>
      </c>
      <c r="U392" t="s">
        <v>88</v>
      </c>
      <c r="V392" t="s">
        <v>691</v>
      </c>
      <c r="W392" t="s">
        <v>94</v>
      </c>
      <c r="X392" t="s">
        <v>67</v>
      </c>
      <c r="Y392" t="s">
        <v>448</v>
      </c>
      <c r="Z392" t="s">
        <v>138</v>
      </c>
      <c r="AA392" t="s">
        <v>64</v>
      </c>
      <c r="AB392" t="s">
        <v>65</v>
      </c>
      <c r="AC392" t="s">
        <v>66</v>
      </c>
      <c r="AD392" t="s">
        <v>67</v>
      </c>
      <c r="AE392" t="s">
        <v>396</v>
      </c>
      <c r="AF392" t="s">
        <v>116</v>
      </c>
      <c r="AG392" t="s">
        <v>58</v>
      </c>
      <c r="AH392" t="s">
        <v>173</v>
      </c>
      <c r="AI392" t="s">
        <v>71</v>
      </c>
      <c r="AJ392" t="s">
        <v>138</v>
      </c>
      <c r="AK392" t="s">
        <v>73</v>
      </c>
      <c r="AL392" t="s">
        <v>74</v>
      </c>
      <c r="AM392" t="s">
        <v>75</v>
      </c>
      <c r="AN392" t="s">
        <v>76</v>
      </c>
      <c r="AO392" t="s">
        <v>290</v>
      </c>
      <c r="AP392" t="s">
        <v>283</v>
      </c>
      <c r="AQ392" t="s">
        <v>292</v>
      </c>
      <c r="AR392" t="s">
        <v>67</v>
      </c>
      <c r="AS392" t="s">
        <v>54</v>
      </c>
      <c r="AT392" t="s">
        <v>73</v>
      </c>
      <c r="AU392" t="s">
        <v>107</v>
      </c>
      <c r="AV392" t="s">
        <v>2489</v>
      </c>
    </row>
    <row r="393" spans="1:48" hidden="1" x14ac:dyDescent="0.3">
      <c r="A393" t="s">
        <v>2490</v>
      </c>
      <c r="B393" t="s">
        <v>2491</v>
      </c>
      <c r="C393" s="1" t="str">
        <f t="shared" si="63"/>
        <v>21:0973</v>
      </c>
      <c r="D393" s="1" t="str">
        <f t="shared" si="64"/>
        <v>21:0113</v>
      </c>
      <c r="E393" t="s">
        <v>2492</v>
      </c>
      <c r="F393" t="s">
        <v>2493</v>
      </c>
      <c r="H393">
        <v>63.996137400000002</v>
      </c>
      <c r="I393">
        <v>-94.857380000000006</v>
      </c>
      <c r="J393" s="1" t="str">
        <f t="shared" si="65"/>
        <v>NGR lake sediment grab sample</v>
      </c>
      <c r="K393" s="1" t="str">
        <f t="shared" si="66"/>
        <v>&lt;177 micron (NGR)</v>
      </c>
      <c r="L393">
        <v>20</v>
      </c>
      <c r="M393" t="s">
        <v>289</v>
      </c>
      <c r="N393">
        <v>392</v>
      </c>
      <c r="O393" t="s">
        <v>79</v>
      </c>
      <c r="P393" t="s">
        <v>54</v>
      </c>
      <c r="Q393" t="s">
        <v>55</v>
      </c>
      <c r="R393" t="s">
        <v>347</v>
      </c>
      <c r="S393" t="s">
        <v>57</v>
      </c>
      <c r="T393" t="s">
        <v>249</v>
      </c>
      <c r="U393" t="s">
        <v>117</v>
      </c>
      <c r="V393" t="s">
        <v>236</v>
      </c>
      <c r="W393" t="s">
        <v>211</v>
      </c>
      <c r="X393" t="s">
        <v>74</v>
      </c>
      <c r="Y393" t="s">
        <v>421</v>
      </c>
      <c r="Z393" t="s">
        <v>138</v>
      </c>
      <c r="AA393" t="s">
        <v>64</v>
      </c>
      <c r="AB393" t="s">
        <v>139</v>
      </c>
      <c r="AC393" t="s">
        <v>66</v>
      </c>
      <c r="AD393" t="s">
        <v>67</v>
      </c>
      <c r="AE393" t="s">
        <v>396</v>
      </c>
      <c r="AF393" t="s">
        <v>134</v>
      </c>
      <c r="AG393" t="s">
        <v>58</v>
      </c>
      <c r="AH393" t="s">
        <v>173</v>
      </c>
      <c r="AI393" t="s">
        <v>71</v>
      </c>
      <c r="AJ393" t="s">
        <v>138</v>
      </c>
      <c r="AK393" t="s">
        <v>73</v>
      </c>
      <c r="AL393" t="s">
        <v>74</v>
      </c>
      <c r="AM393" t="s">
        <v>103</v>
      </c>
      <c r="AN393" t="s">
        <v>76</v>
      </c>
      <c r="AO393" t="s">
        <v>77</v>
      </c>
      <c r="AP393" t="s">
        <v>596</v>
      </c>
      <c r="AQ393" t="s">
        <v>240</v>
      </c>
      <c r="AR393" t="s">
        <v>67</v>
      </c>
      <c r="AS393" t="s">
        <v>54</v>
      </c>
      <c r="AT393" t="s">
        <v>73</v>
      </c>
      <c r="AU393" t="s">
        <v>107</v>
      </c>
      <c r="AV393" t="s">
        <v>2494</v>
      </c>
    </row>
    <row r="394" spans="1:48" hidden="1" x14ac:dyDescent="0.3">
      <c r="A394" t="s">
        <v>2495</v>
      </c>
      <c r="B394" t="s">
        <v>2496</v>
      </c>
      <c r="C394" s="1" t="str">
        <f t="shared" si="63"/>
        <v>21:0973</v>
      </c>
      <c r="D394" s="1" t="str">
        <f t="shared" si="64"/>
        <v>21:0113</v>
      </c>
      <c r="E394" t="s">
        <v>2497</v>
      </c>
      <c r="F394" t="s">
        <v>2498</v>
      </c>
      <c r="H394">
        <v>63.957109600000003</v>
      </c>
      <c r="I394">
        <v>-94.835209300000002</v>
      </c>
      <c r="J394" s="1" t="str">
        <f t="shared" si="65"/>
        <v>NGR lake sediment grab sample</v>
      </c>
      <c r="K394" s="1" t="str">
        <f t="shared" si="66"/>
        <v>&lt;177 micron (NGR)</v>
      </c>
      <c r="L394">
        <v>20</v>
      </c>
      <c r="M394" t="s">
        <v>113</v>
      </c>
      <c r="N394">
        <v>393</v>
      </c>
      <c r="O394" t="s">
        <v>233</v>
      </c>
      <c r="P394" t="s">
        <v>54</v>
      </c>
      <c r="Q394" t="s">
        <v>325</v>
      </c>
      <c r="R394" t="s">
        <v>616</v>
      </c>
      <c r="S394" t="s">
        <v>57</v>
      </c>
      <c r="T394" t="s">
        <v>122</v>
      </c>
      <c r="U394" t="s">
        <v>59</v>
      </c>
      <c r="V394" t="s">
        <v>522</v>
      </c>
      <c r="W394" t="s">
        <v>276</v>
      </c>
      <c r="X394" t="s">
        <v>74</v>
      </c>
      <c r="Y394" t="s">
        <v>302</v>
      </c>
      <c r="Z394" t="s">
        <v>138</v>
      </c>
      <c r="AA394" t="s">
        <v>64</v>
      </c>
      <c r="AB394" t="s">
        <v>471</v>
      </c>
      <c r="AC394" t="s">
        <v>66</v>
      </c>
      <c r="AD394" t="s">
        <v>67</v>
      </c>
      <c r="AE394" t="s">
        <v>302</v>
      </c>
      <c r="AF394" t="s">
        <v>203</v>
      </c>
      <c r="AG394" t="s">
        <v>167</v>
      </c>
      <c r="AH394" t="s">
        <v>173</v>
      </c>
      <c r="AI394" t="s">
        <v>338</v>
      </c>
      <c r="AJ394" t="s">
        <v>201</v>
      </c>
      <c r="AK394" t="s">
        <v>73</v>
      </c>
      <c r="AL394" t="s">
        <v>157</v>
      </c>
      <c r="AM394" t="s">
        <v>103</v>
      </c>
      <c r="AN394" t="s">
        <v>76</v>
      </c>
      <c r="AO394" t="s">
        <v>92</v>
      </c>
      <c r="AP394" t="s">
        <v>126</v>
      </c>
      <c r="AQ394" t="s">
        <v>127</v>
      </c>
      <c r="AR394" t="s">
        <v>67</v>
      </c>
      <c r="AS394" t="s">
        <v>54</v>
      </c>
      <c r="AT394" t="s">
        <v>73</v>
      </c>
      <c r="AU394" t="s">
        <v>107</v>
      </c>
      <c r="AV394" t="s">
        <v>2499</v>
      </c>
    </row>
    <row r="395" spans="1:48" hidden="1" x14ac:dyDescent="0.3">
      <c r="A395" t="s">
        <v>2500</v>
      </c>
      <c r="B395" t="s">
        <v>2501</v>
      </c>
      <c r="C395" s="1" t="str">
        <f t="shared" si="63"/>
        <v>21:0973</v>
      </c>
      <c r="D395" s="1" t="str">
        <f t="shared" si="64"/>
        <v>21:0113</v>
      </c>
      <c r="E395" t="s">
        <v>2497</v>
      </c>
      <c r="F395" t="s">
        <v>2502</v>
      </c>
      <c r="H395">
        <v>63.957109600000003</v>
      </c>
      <c r="I395">
        <v>-94.835209300000002</v>
      </c>
      <c r="J395" s="1" t="str">
        <f t="shared" si="65"/>
        <v>NGR lake sediment grab sample</v>
      </c>
      <c r="K395" s="1" t="str">
        <f t="shared" si="66"/>
        <v>&lt;177 micron (NGR)</v>
      </c>
      <c r="L395">
        <v>20</v>
      </c>
      <c r="M395" t="s">
        <v>132</v>
      </c>
      <c r="N395">
        <v>394</v>
      </c>
      <c r="O395" t="s">
        <v>327</v>
      </c>
      <c r="P395" t="s">
        <v>54</v>
      </c>
      <c r="Q395" t="s">
        <v>89</v>
      </c>
      <c r="R395" t="s">
        <v>281</v>
      </c>
      <c r="S395" t="s">
        <v>57</v>
      </c>
      <c r="T395" t="s">
        <v>326</v>
      </c>
      <c r="U395" t="s">
        <v>138</v>
      </c>
      <c r="V395" t="s">
        <v>550</v>
      </c>
      <c r="W395" t="s">
        <v>95</v>
      </c>
      <c r="X395" t="s">
        <v>67</v>
      </c>
      <c r="Y395" t="s">
        <v>238</v>
      </c>
      <c r="Z395" t="s">
        <v>138</v>
      </c>
      <c r="AA395" t="s">
        <v>64</v>
      </c>
      <c r="AB395" t="s">
        <v>381</v>
      </c>
      <c r="AC395" t="s">
        <v>66</v>
      </c>
      <c r="AD395" t="s">
        <v>67</v>
      </c>
      <c r="AE395" t="s">
        <v>302</v>
      </c>
      <c r="AF395" t="s">
        <v>76</v>
      </c>
      <c r="AG395" t="s">
        <v>449</v>
      </c>
      <c r="AH395" t="s">
        <v>173</v>
      </c>
      <c r="AI395" t="s">
        <v>201</v>
      </c>
      <c r="AJ395" t="s">
        <v>292</v>
      </c>
      <c r="AK395" t="s">
        <v>73</v>
      </c>
      <c r="AL395" t="s">
        <v>125</v>
      </c>
      <c r="AM395" t="s">
        <v>103</v>
      </c>
      <c r="AN395" t="s">
        <v>76</v>
      </c>
      <c r="AO395" t="s">
        <v>168</v>
      </c>
      <c r="AP395" t="s">
        <v>414</v>
      </c>
      <c r="AQ395" t="s">
        <v>211</v>
      </c>
      <c r="AR395" t="s">
        <v>67</v>
      </c>
      <c r="AS395" t="s">
        <v>54</v>
      </c>
      <c r="AT395" t="s">
        <v>73</v>
      </c>
      <c r="AU395" t="s">
        <v>107</v>
      </c>
      <c r="AV395" t="s">
        <v>2503</v>
      </c>
    </row>
    <row r="396" spans="1:48" hidden="1" x14ac:dyDescent="0.3">
      <c r="A396" t="s">
        <v>2504</v>
      </c>
      <c r="B396" t="s">
        <v>2505</v>
      </c>
      <c r="C396" s="1" t="str">
        <f t="shared" si="63"/>
        <v>21:0973</v>
      </c>
      <c r="D396" s="1" t="str">
        <f t="shared" si="64"/>
        <v>21:0113</v>
      </c>
      <c r="E396" t="s">
        <v>2506</v>
      </c>
      <c r="F396" t="s">
        <v>2507</v>
      </c>
      <c r="H396">
        <v>63.953425600000003</v>
      </c>
      <c r="I396">
        <v>-94.809058500000006</v>
      </c>
      <c r="J396" s="1" t="str">
        <f t="shared" si="65"/>
        <v>NGR lake sediment grab sample</v>
      </c>
      <c r="K396" s="1" t="str">
        <f t="shared" si="66"/>
        <v>&lt;177 micron (NGR)</v>
      </c>
      <c r="L396">
        <v>20</v>
      </c>
      <c r="M396" t="s">
        <v>301</v>
      </c>
      <c r="N396">
        <v>395</v>
      </c>
      <c r="O396" t="s">
        <v>136</v>
      </c>
      <c r="P396" t="s">
        <v>54</v>
      </c>
      <c r="Q396" t="s">
        <v>55</v>
      </c>
      <c r="R396" t="s">
        <v>281</v>
      </c>
      <c r="S396" t="s">
        <v>57</v>
      </c>
      <c r="T396" t="s">
        <v>175</v>
      </c>
      <c r="U396" t="s">
        <v>59</v>
      </c>
      <c r="V396" t="s">
        <v>691</v>
      </c>
      <c r="W396" t="s">
        <v>63</v>
      </c>
      <c r="X396" t="s">
        <v>67</v>
      </c>
      <c r="Y396" t="s">
        <v>396</v>
      </c>
      <c r="Z396" t="s">
        <v>59</v>
      </c>
      <c r="AA396" t="s">
        <v>64</v>
      </c>
      <c r="AB396" t="s">
        <v>471</v>
      </c>
      <c r="AC396" t="s">
        <v>66</v>
      </c>
      <c r="AD396" t="s">
        <v>67</v>
      </c>
      <c r="AE396" t="s">
        <v>302</v>
      </c>
      <c r="AF396" t="s">
        <v>168</v>
      </c>
      <c r="AG396" t="s">
        <v>235</v>
      </c>
      <c r="AH396" t="s">
        <v>173</v>
      </c>
      <c r="AI396" t="s">
        <v>306</v>
      </c>
      <c r="AJ396" t="s">
        <v>96</v>
      </c>
      <c r="AK396" t="s">
        <v>73</v>
      </c>
      <c r="AL396" t="s">
        <v>125</v>
      </c>
      <c r="AM396" t="s">
        <v>103</v>
      </c>
      <c r="AN396" t="s">
        <v>76</v>
      </c>
      <c r="AO396" t="s">
        <v>92</v>
      </c>
      <c r="AP396" t="s">
        <v>126</v>
      </c>
      <c r="AQ396" t="s">
        <v>308</v>
      </c>
      <c r="AR396" t="s">
        <v>67</v>
      </c>
      <c r="AS396" t="s">
        <v>54</v>
      </c>
      <c r="AT396" t="s">
        <v>73</v>
      </c>
      <c r="AU396" t="s">
        <v>107</v>
      </c>
      <c r="AV396" t="s">
        <v>2508</v>
      </c>
    </row>
    <row r="397" spans="1:48" hidden="1" x14ac:dyDescent="0.3">
      <c r="A397" t="s">
        <v>2509</v>
      </c>
      <c r="B397" t="s">
        <v>2510</v>
      </c>
      <c r="C397" s="1" t="str">
        <f t="shared" si="63"/>
        <v>21:0973</v>
      </c>
      <c r="D397" s="1" t="str">
        <f t="shared" si="64"/>
        <v>21:0113</v>
      </c>
      <c r="E397" t="s">
        <v>2511</v>
      </c>
      <c r="F397" t="s">
        <v>2512</v>
      </c>
      <c r="H397">
        <v>63.939177899999997</v>
      </c>
      <c r="I397">
        <v>-94.722982799999997</v>
      </c>
      <c r="J397" s="1" t="str">
        <f t="shared" si="65"/>
        <v>NGR lake sediment grab sample</v>
      </c>
      <c r="K397" s="1" t="str">
        <f t="shared" si="66"/>
        <v>&lt;177 micron (NGR)</v>
      </c>
      <c r="L397">
        <v>20</v>
      </c>
      <c r="M397" t="s">
        <v>314</v>
      </c>
      <c r="N397">
        <v>396</v>
      </c>
      <c r="O397" t="s">
        <v>95</v>
      </c>
      <c r="P397" t="s">
        <v>54</v>
      </c>
      <c r="Q397" t="s">
        <v>115</v>
      </c>
      <c r="R397" t="s">
        <v>92</v>
      </c>
      <c r="S397" t="s">
        <v>57</v>
      </c>
      <c r="T397" t="s">
        <v>326</v>
      </c>
      <c r="U397" t="s">
        <v>59</v>
      </c>
      <c r="V397" t="s">
        <v>264</v>
      </c>
      <c r="W397" t="s">
        <v>302</v>
      </c>
      <c r="X397" t="s">
        <v>67</v>
      </c>
      <c r="Y397" t="s">
        <v>143</v>
      </c>
      <c r="Z397" t="s">
        <v>96</v>
      </c>
      <c r="AA397" t="s">
        <v>64</v>
      </c>
      <c r="AB397" t="s">
        <v>192</v>
      </c>
      <c r="AC397" t="s">
        <v>66</v>
      </c>
      <c r="AD397" t="s">
        <v>67</v>
      </c>
      <c r="AE397" t="s">
        <v>302</v>
      </c>
      <c r="AF397" t="s">
        <v>203</v>
      </c>
      <c r="AG397" t="s">
        <v>169</v>
      </c>
      <c r="AH397" t="s">
        <v>173</v>
      </c>
      <c r="AI397" t="s">
        <v>138</v>
      </c>
      <c r="AJ397" t="s">
        <v>226</v>
      </c>
      <c r="AK397" t="s">
        <v>73</v>
      </c>
      <c r="AL397" t="s">
        <v>177</v>
      </c>
      <c r="AM397" t="s">
        <v>103</v>
      </c>
      <c r="AN397" t="s">
        <v>76</v>
      </c>
      <c r="AO397" t="s">
        <v>176</v>
      </c>
      <c r="AP397" t="s">
        <v>414</v>
      </c>
      <c r="AQ397" t="s">
        <v>171</v>
      </c>
      <c r="AR397" t="s">
        <v>67</v>
      </c>
      <c r="AS397" t="s">
        <v>54</v>
      </c>
      <c r="AT397" t="s">
        <v>73</v>
      </c>
      <c r="AU397" t="s">
        <v>107</v>
      </c>
      <c r="AV397" t="s">
        <v>99</v>
      </c>
    </row>
    <row r="398" spans="1:48" hidden="1" x14ac:dyDescent="0.3">
      <c r="A398" t="s">
        <v>2513</v>
      </c>
      <c r="B398" t="s">
        <v>2514</v>
      </c>
      <c r="C398" s="1" t="str">
        <f t="shared" si="63"/>
        <v>21:0973</v>
      </c>
      <c r="D398" s="1" t="str">
        <f t="shared" si="64"/>
        <v>21:0113</v>
      </c>
      <c r="E398" t="s">
        <v>2515</v>
      </c>
      <c r="F398" t="s">
        <v>2516</v>
      </c>
      <c r="H398">
        <v>63.950234100000003</v>
      </c>
      <c r="I398">
        <v>-94.622878900000003</v>
      </c>
      <c r="J398" s="1" t="str">
        <f t="shared" si="65"/>
        <v>NGR lake sediment grab sample</v>
      </c>
      <c r="K398" s="1" t="str">
        <f t="shared" si="66"/>
        <v>&lt;177 micron (NGR)</v>
      </c>
      <c r="L398">
        <v>20</v>
      </c>
      <c r="M398" t="s">
        <v>324</v>
      </c>
      <c r="N398">
        <v>397</v>
      </c>
      <c r="O398" t="s">
        <v>118</v>
      </c>
      <c r="P398" t="s">
        <v>54</v>
      </c>
      <c r="Q398" t="s">
        <v>55</v>
      </c>
      <c r="R398" t="s">
        <v>290</v>
      </c>
      <c r="S398" t="s">
        <v>57</v>
      </c>
      <c r="T398" t="s">
        <v>304</v>
      </c>
      <c r="U398" t="s">
        <v>59</v>
      </c>
      <c r="V398" t="s">
        <v>890</v>
      </c>
      <c r="W398" t="s">
        <v>355</v>
      </c>
      <c r="X398" t="s">
        <v>67</v>
      </c>
      <c r="Y398" t="s">
        <v>137</v>
      </c>
      <c r="Z398" t="s">
        <v>117</v>
      </c>
      <c r="AA398" t="s">
        <v>64</v>
      </c>
      <c r="AB398" t="s">
        <v>492</v>
      </c>
      <c r="AC398" t="s">
        <v>70</v>
      </c>
      <c r="AD398" t="s">
        <v>67</v>
      </c>
      <c r="AE398" t="s">
        <v>448</v>
      </c>
      <c r="AF398" t="s">
        <v>104</v>
      </c>
      <c r="AG398" t="s">
        <v>454</v>
      </c>
      <c r="AH398" t="s">
        <v>173</v>
      </c>
      <c r="AI398" t="s">
        <v>123</v>
      </c>
      <c r="AJ398" t="s">
        <v>709</v>
      </c>
      <c r="AK398" t="s">
        <v>73</v>
      </c>
      <c r="AL398" t="s">
        <v>157</v>
      </c>
      <c r="AM398" t="s">
        <v>75</v>
      </c>
      <c r="AN398" t="s">
        <v>76</v>
      </c>
      <c r="AO398" t="s">
        <v>178</v>
      </c>
      <c r="AP398" t="s">
        <v>179</v>
      </c>
      <c r="AQ398" t="s">
        <v>106</v>
      </c>
      <c r="AR398" t="s">
        <v>67</v>
      </c>
      <c r="AS398" t="s">
        <v>54</v>
      </c>
      <c r="AT398" t="s">
        <v>73</v>
      </c>
      <c r="AU398" t="s">
        <v>479</v>
      </c>
      <c r="AV398" t="s">
        <v>2517</v>
      </c>
    </row>
    <row r="399" spans="1:48" hidden="1" x14ac:dyDescent="0.3">
      <c r="A399" t="s">
        <v>2518</v>
      </c>
      <c r="B399" t="s">
        <v>2519</v>
      </c>
      <c r="C399" s="1" t="str">
        <f t="shared" si="63"/>
        <v>21:0973</v>
      </c>
      <c r="D399" s="1" t="str">
        <f t="shared" si="64"/>
        <v>21:0113</v>
      </c>
      <c r="E399" t="s">
        <v>2441</v>
      </c>
      <c r="F399" t="s">
        <v>2520</v>
      </c>
      <c r="H399">
        <v>63.946842099999998</v>
      </c>
      <c r="I399">
        <v>-94.550591299999994</v>
      </c>
      <c r="J399" s="1" t="str">
        <f t="shared" si="65"/>
        <v>NGR lake sediment grab sample</v>
      </c>
      <c r="K399" s="1" t="str">
        <f t="shared" si="66"/>
        <v>&lt;177 micron (NGR)</v>
      </c>
      <c r="L399">
        <v>20</v>
      </c>
      <c r="M399" t="s">
        <v>345</v>
      </c>
      <c r="N399">
        <v>398</v>
      </c>
      <c r="O399" t="s">
        <v>281</v>
      </c>
      <c r="P399" t="s">
        <v>54</v>
      </c>
      <c r="Q399" t="s">
        <v>836</v>
      </c>
      <c r="R399" t="s">
        <v>2521</v>
      </c>
      <c r="S399" t="s">
        <v>57</v>
      </c>
      <c r="T399" t="s">
        <v>91</v>
      </c>
      <c r="U399" t="s">
        <v>121</v>
      </c>
      <c r="V399" t="s">
        <v>223</v>
      </c>
      <c r="W399" t="s">
        <v>308</v>
      </c>
      <c r="X399" t="s">
        <v>74</v>
      </c>
      <c r="Y399" t="s">
        <v>79</v>
      </c>
      <c r="Z399" t="s">
        <v>138</v>
      </c>
      <c r="AA399" t="s">
        <v>64</v>
      </c>
      <c r="AB399" t="s">
        <v>725</v>
      </c>
      <c r="AC399" t="s">
        <v>173</v>
      </c>
      <c r="AD399" t="s">
        <v>127</v>
      </c>
      <c r="AE399" t="s">
        <v>421</v>
      </c>
      <c r="AF399" t="s">
        <v>90</v>
      </c>
      <c r="AG399" t="s">
        <v>152</v>
      </c>
      <c r="AH399" t="s">
        <v>70</v>
      </c>
      <c r="AI399" t="s">
        <v>328</v>
      </c>
      <c r="AJ399" t="s">
        <v>318</v>
      </c>
      <c r="AK399" t="s">
        <v>73</v>
      </c>
      <c r="AL399" t="s">
        <v>206</v>
      </c>
      <c r="AM399" t="s">
        <v>177</v>
      </c>
      <c r="AN399" t="s">
        <v>76</v>
      </c>
      <c r="AO399" t="s">
        <v>116</v>
      </c>
      <c r="AP399" t="s">
        <v>295</v>
      </c>
      <c r="AQ399" t="s">
        <v>56</v>
      </c>
      <c r="AR399" t="s">
        <v>67</v>
      </c>
      <c r="AS399" t="s">
        <v>54</v>
      </c>
      <c r="AT399" t="s">
        <v>73</v>
      </c>
      <c r="AU399" t="s">
        <v>107</v>
      </c>
      <c r="AV399" t="s">
        <v>2522</v>
      </c>
    </row>
    <row r="400" spans="1:48" hidden="1" x14ac:dyDescent="0.3">
      <c r="A400" t="s">
        <v>2523</v>
      </c>
      <c r="B400" t="s">
        <v>2524</v>
      </c>
      <c r="C400" s="1" t="str">
        <f t="shared" si="63"/>
        <v>21:0973</v>
      </c>
      <c r="D400" s="1" t="str">
        <f t="shared" si="64"/>
        <v>21:0113</v>
      </c>
      <c r="E400" t="s">
        <v>2525</v>
      </c>
      <c r="F400" t="s">
        <v>2526</v>
      </c>
      <c r="H400">
        <v>63.950233900000001</v>
      </c>
      <c r="I400">
        <v>-94.514178400000006</v>
      </c>
      <c r="J400" s="1" t="str">
        <f t="shared" si="65"/>
        <v>NGR lake sediment grab sample</v>
      </c>
      <c r="K400" s="1" t="str">
        <f t="shared" si="66"/>
        <v>&lt;177 micron (NGR)</v>
      </c>
      <c r="L400">
        <v>20</v>
      </c>
      <c r="M400" t="s">
        <v>335</v>
      </c>
      <c r="N400">
        <v>399</v>
      </c>
      <c r="O400" t="s">
        <v>92</v>
      </c>
      <c r="P400" t="s">
        <v>54</v>
      </c>
      <c r="Q400" t="s">
        <v>337</v>
      </c>
      <c r="R400" t="s">
        <v>691</v>
      </c>
      <c r="S400" t="s">
        <v>57</v>
      </c>
      <c r="T400" t="s">
        <v>252</v>
      </c>
      <c r="U400" t="s">
        <v>168</v>
      </c>
      <c r="V400" t="s">
        <v>522</v>
      </c>
      <c r="W400" t="s">
        <v>94</v>
      </c>
      <c r="X400" t="s">
        <v>67</v>
      </c>
      <c r="Y400" t="s">
        <v>95</v>
      </c>
      <c r="Z400" t="s">
        <v>59</v>
      </c>
      <c r="AA400" t="s">
        <v>64</v>
      </c>
      <c r="AB400" t="s">
        <v>139</v>
      </c>
      <c r="AC400" t="s">
        <v>173</v>
      </c>
      <c r="AD400" t="s">
        <v>67</v>
      </c>
      <c r="AE400" t="s">
        <v>171</v>
      </c>
      <c r="AF400" t="s">
        <v>116</v>
      </c>
      <c r="AG400" t="s">
        <v>152</v>
      </c>
      <c r="AH400" t="s">
        <v>70</v>
      </c>
      <c r="AI400" t="s">
        <v>318</v>
      </c>
      <c r="AJ400" t="s">
        <v>124</v>
      </c>
      <c r="AK400" t="s">
        <v>73</v>
      </c>
      <c r="AL400" t="s">
        <v>157</v>
      </c>
      <c r="AM400" t="s">
        <v>75</v>
      </c>
      <c r="AN400" t="s">
        <v>76</v>
      </c>
      <c r="AO400" t="s">
        <v>104</v>
      </c>
      <c r="AP400" t="s">
        <v>596</v>
      </c>
      <c r="AQ400" t="s">
        <v>127</v>
      </c>
      <c r="AR400" t="s">
        <v>74</v>
      </c>
      <c r="AS400" t="s">
        <v>54</v>
      </c>
      <c r="AT400" t="s">
        <v>73</v>
      </c>
      <c r="AU400" t="s">
        <v>107</v>
      </c>
      <c r="AV400" t="s">
        <v>2527</v>
      </c>
    </row>
    <row r="401" spans="1:48" hidden="1" x14ac:dyDescent="0.3">
      <c r="A401" t="s">
        <v>2528</v>
      </c>
      <c r="B401" t="s">
        <v>2529</v>
      </c>
      <c r="C401" s="1" t="str">
        <f t="shared" si="63"/>
        <v>21:0973</v>
      </c>
      <c r="D401" s="1" t="str">
        <f t="shared" si="64"/>
        <v>21:0113</v>
      </c>
      <c r="E401" t="s">
        <v>2530</v>
      </c>
      <c r="F401" t="s">
        <v>2531</v>
      </c>
      <c r="H401">
        <v>63.938035900000003</v>
      </c>
      <c r="I401">
        <v>-94.429212000000007</v>
      </c>
      <c r="J401" s="1" t="str">
        <f t="shared" si="65"/>
        <v>NGR lake sediment grab sample</v>
      </c>
      <c r="K401" s="1" t="str">
        <f t="shared" si="66"/>
        <v>&lt;177 micron (NGR)</v>
      </c>
      <c r="L401">
        <v>20</v>
      </c>
      <c r="M401" t="s">
        <v>354</v>
      </c>
      <c r="N401">
        <v>400</v>
      </c>
      <c r="O401" t="s">
        <v>96</v>
      </c>
      <c r="P401" t="s">
        <v>54</v>
      </c>
      <c r="Q401" t="s">
        <v>470</v>
      </c>
      <c r="R401" t="s">
        <v>890</v>
      </c>
      <c r="S401" t="s">
        <v>57</v>
      </c>
      <c r="T401" t="s">
        <v>207</v>
      </c>
      <c r="U401" t="s">
        <v>168</v>
      </c>
      <c r="V401" t="s">
        <v>93</v>
      </c>
      <c r="W401" t="s">
        <v>118</v>
      </c>
      <c r="X401" t="s">
        <v>74</v>
      </c>
      <c r="Y401" t="s">
        <v>62</v>
      </c>
      <c r="Z401" t="s">
        <v>127</v>
      </c>
      <c r="AA401" t="s">
        <v>64</v>
      </c>
      <c r="AB401" t="s">
        <v>65</v>
      </c>
      <c r="AC401" t="s">
        <v>173</v>
      </c>
      <c r="AD401" t="s">
        <v>67</v>
      </c>
      <c r="AE401" t="s">
        <v>238</v>
      </c>
      <c r="AF401" t="s">
        <v>141</v>
      </c>
      <c r="AG401" t="s">
        <v>293</v>
      </c>
      <c r="AH401" t="s">
        <v>70</v>
      </c>
      <c r="AI401" t="s">
        <v>123</v>
      </c>
      <c r="AJ401" t="s">
        <v>305</v>
      </c>
      <c r="AK401" t="s">
        <v>73</v>
      </c>
      <c r="AL401" t="s">
        <v>125</v>
      </c>
      <c r="AM401" t="s">
        <v>103</v>
      </c>
      <c r="AN401" t="s">
        <v>76</v>
      </c>
      <c r="AO401" t="s">
        <v>77</v>
      </c>
      <c r="AP401" t="s">
        <v>179</v>
      </c>
      <c r="AQ401" t="s">
        <v>226</v>
      </c>
      <c r="AR401" t="s">
        <v>74</v>
      </c>
      <c r="AS401" t="s">
        <v>54</v>
      </c>
      <c r="AT401" t="s">
        <v>73</v>
      </c>
      <c r="AU401" t="s">
        <v>107</v>
      </c>
      <c r="AV401" t="s">
        <v>2532</v>
      </c>
    </row>
    <row r="402" spans="1:48" hidden="1" x14ac:dyDescent="0.3">
      <c r="A402" t="s">
        <v>2533</v>
      </c>
      <c r="B402" t="s">
        <v>2534</v>
      </c>
      <c r="C402" s="1" t="str">
        <f t="shared" si="63"/>
        <v>21:0973</v>
      </c>
      <c r="D402" s="1" t="str">
        <f t="shared" si="64"/>
        <v>21:0113</v>
      </c>
      <c r="E402" t="s">
        <v>2535</v>
      </c>
      <c r="F402" t="s">
        <v>2536</v>
      </c>
      <c r="H402">
        <v>63.8219177</v>
      </c>
      <c r="I402">
        <v>-94.132052299999998</v>
      </c>
      <c r="J402" s="1" t="str">
        <f t="shared" si="65"/>
        <v>NGR lake sediment grab sample</v>
      </c>
      <c r="K402" s="1" t="str">
        <f t="shared" si="66"/>
        <v>&lt;177 micron (NGR)</v>
      </c>
      <c r="L402">
        <v>21</v>
      </c>
      <c r="M402" t="s">
        <v>52</v>
      </c>
      <c r="N402">
        <v>401</v>
      </c>
      <c r="O402" t="s">
        <v>137</v>
      </c>
      <c r="P402" t="s">
        <v>54</v>
      </c>
      <c r="Q402" t="s">
        <v>166</v>
      </c>
      <c r="R402" t="s">
        <v>203</v>
      </c>
      <c r="S402" t="s">
        <v>57</v>
      </c>
      <c r="T402" t="s">
        <v>219</v>
      </c>
      <c r="U402" t="s">
        <v>59</v>
      </c>
      <c r="V402" t="s">
        <v>303</v>
      </c>
      <c r="W402" t="s">
        <v>220</v>
      </c>
      <c r="X402" t="s">
        <v>74</v>
      </c>
      <c r="Y402" t="s">
        <v>302</v>
      </c>
      <c r="Z402" t="s">
        <v>138</v>
      </c>
      <c r="AA402" t="s">
        <v>64</v>
      </c>
      <c r="AB402" t="s">
        <v>492</v>
      </c>
      <c r="AC402" t="s">
        <v>70</v>
      </c>
      <c r="AD402" t="s">
        <v>67</v>
      </c>
      <c r="AE402" t="s">
        <v>302</v>
      </c>
      <c r="AF402" t="s">
        <v>90</v>
      </c>
      <c r="AG402" t="s">
        <v>449</v>
      </c>
      <c r="AH402" t="s">
        <v>173</v>
      </c>
      <c r="AI402" t="s">
        <v>328</v>
      </c>
      <c r="AJ402" t="s">
        <v>138</v>
      </c>
      <c r="AK402" t="s">
        <v>73</v>
      </c>
      <c r="AL402" t="s">
        <v>125</v>
      </c>
      <c r="AM402" t="s">
        <v>103</v>
      </c>
      <c r="AN402" t="s">
        <v>76</v>
      </c>
      <c r="AO402" t="s">
        <v>92</v>
      </c>
      <c r="AP402" t="s">
        <v>482</v>
      </c>
      <c r="AQ402" t="s">
        <v>170</v>
      </c>
      <c r="AR402" t="s">
        <v>67</v>
      </c>
      <c r="AS402" t="s">
        <v>54</v>
      </c>
      <c r="AT402" t="s">
        <v>73</v>
      </c>
      <c r="AU402" t="s">
        <v>479</v>
      </c>
      <c r="AV402" t="s">
        <v>2537</v>
      </c>
    </row>
    <row r="403" spans="1:48" hidden="1" x14ac:dyDescent="0.3">
      <c r="A403" t="s">
        <v>2538</v>
      </c>
      <c r="B403" t="s">
        <v>2539</v>
      </c>
      <c r="C403" s="1" t="str">
        <f t="shared" si="63"/>
        <v>21:0973</v>
      </c>
      <c r="D403" s="1" t="str">
        <f t="shared" si="64"/>
        <v>21:0113</v>
      </c>
      <c r="E403" t="s">
        <v>2540</v>
      </c>
      <c r="F403" t="s">
        <v>2541</v>
      </c>
      <c r="H403">
        <v>63.947580000000002</v>
      </c>
      <c r="I403">
        <v>-94.378836800000002</v>
      </c>
      <c r="J403" s="1" t="str">
        <f t="shared" si="65"/>
        <v>NGR lake sediment grab sample</v>
      </c>
      <c r="K403" s="1" t="str">
        <f t="shared" si="66"/>
        <v>&lt;177 micron (NGR)</v>
      </c>
      <c r="L403">
        <v>21</v>
      </c>
      <c r="M403" t="s">
        <v>86</v>
      </c>
      <c r="N403">
        <v>402</v>
      </c>
      <c r="O403" t="s">
        <v>220</v>
      </c>
      <c r="P403" t="s">
        <v>54</v>
      </c>
      <c r="Q403" t="s">
        <v>55</v>
      </c>
      <c r="R403" t="s">
        <v>90</v>
      </c>
      <c r="S403" t="s">
        <v>57</v>
      </c>
      <c r="T403" t="s">
        <v>207</v>
      </c>
      <c r="U403" t="s">
        <v>168</v>
      </c>
      <c r="V403" t="s">
        <v>303</v>
      </c>
      <c r="W403" t="s">
        <v>170</v>
      </c>
      <c r="X403" t="s">
        <v>74</v>
      </c>
      <c r="Y403" t="s">
        <v>302</v>
      </c>
      <c r="Z403" t="s">
        <v>138</v>
      </c>
      <c r="AA403" t="s">
        <v>64</v>
      </c>
      <c r="AB403" t="s">
        <v>522</v>
      </c>
      <c r="AC403" t="s">
        <v>66</v>
      </c>
      <c r="AD403" t="s">
        <v>67</v>
      </c>
      <c r="AE403" t="s">
        <v>137</v>
      </c>
      <c r="AF403" t="s">
        <v>357</v>
      </c>
      <c r="AG403" t="s">
        <v>235</v>
      </c>
      <c r="AH403" t="s">
        <v>173</v>
      </c>
      <c r="AI403" t="s">
        <v>439</v>
      </c>
      <c r="AJ403" t="s">
        <v>692</v>
      </c>
      <c r="AK403" t="s">
        <v>73</v>
      </c>
      <c r="AL403" t="s">
        <v>177</v>
      </c>
      <c r="AM403" t="s">
        <v>103</v>
      </c>
      <c r="AN403" t="s">
        <v>76</v>
      </c>
      <c r="AO403" t="s">
        <v>92</v>
      </c>
      <c r="AP403" t="s">
        <v>210</v>
      </c>
      <c r="AQ403" t="s">
        <v>143</v>
      </c>
      <c r="AR403" t="s">
        <v>74</v>
      </c>
      <c r="AS403" t="s">
        <v>54</v>
      </c>
      <c r="AT403" t="s">
        <v>73</v>
      </c>
      <c r="AU403" t="s">
        <v>107</v>
      </c>
      <c r="AV403" t="s">
        <v>2542</v>
      </c>
    </row>
    <row r="404" spans="1:48" hidden="1" x14ac:dyDescent="0.3">
      <c r="A404" t="s">
        <v>2543</v>
      </c>
      <c r="B404" t="s">
        <v>2544</v>
      </c>
      <c r="C404" s="1" t="str">
        <f t="shared" si="63"/>
        <v>21:0973</v>
      </c>
      <c r="D404" s="1" t="str">
        <f t="shared" si="64"/>
        <v>21:0113</v>
      </c>
      <c r="E404" t="s">
        <v>2545</v>
      </c>
      <c r="F404" t="s">
        <v>2546</v>
      </c>
      <c r="H404">
        <v>63.9286551</v>
      </c>
      <c r="I404">
        <v>-94.289530400000004</v>
      </c>
      <c r="J404" s="1" t="str">
        <f t="shared" si="65"/>
        <v>NGR lake sediment grab sample</v>
      </c>
      <c r="K404" s="1" t="str">
        <f t="shared" si="66"/>
        <v>&lt;177 micron (NGR)</v>
      </c>
      <c r="L404">
        <v>21</v>
      </c>
      <c r="M404" t="s">
        <v>149</v>
      </c>
      <c r="N404">
        <v>403</v>
      </c>
      <c r="O404" t="s">
        <v>302</v>
      </c>
      <c r="P404" t="s">
        <v>54</v>
      </c>
      <c r="Q404" t="s">
        <v>643</v>
      </c>
      <c r="R404" t="s">
        <v>381</v>
      </c>
      <c r="S404" t="s">
        <v>57</v>
      </c>
      <c r="T404" t="s">
        <v>100</v>
      </c>
      <c r="U404" t="s">
        <v>59</v>
      </c>
      <c r="V404" t="s">
        <v>550</v>
      </c>
      <c r="W404" t="s">
        <v>171</v>
      </c>
      <c r="X404" t="s">
        <v>67</v>
      </c>
      <c r="Y404" t="s">
        <v>171</v>
      </c>
      <c r="Z404" t="s">
        <v>62</v>
      </c>
      <c r="AA404" t="s">
        <v>64</v>
      </c>
      <c r="AB404" t="s">
        <v>356</v>
      </c>
      <c r="AC404" t="s">
        <v>66</v>
      </c>
      <c r="AD404" t="s">
        <v>67</v>
      </c>
      <c r="AE404" t="s">
        <v>1854</v>
      </c>
      <c r="AF404" t="s">
        <v>121</v>
      </c>
      <c r="AG404" t="s">
        <v>151</v>
      </c>
      <c r="AH404" t="s">
        <v>472</v>
      </c>
      <c r="AI404" t="s">
        <v>96</v>
      </c>
      <c r="AJ404" t="s">
        <v>79</v>
      </c>
      <c r="AK404" t="s">
        <v>73</v>
      </c>
      <c r="AL404" t="s">
        <v>103</v>
      </c>
      <c r="AM404" t="s">
        <v>103</v>
      </c>
      <c r="AN404" t="s">
        <v>76</v>
      </c>
      <c r="AO404" t="s">
        <v>413</v>
      </c>
      <c r="AP404" t="s">
        <v>194</v>
      </c>
      <c r="AQ404" t="s">
        <v>157</v>
      </c>
      <c r="AR404" t="s">
        <v>67</v>
      </c>
      <c r="AS404" t="s">
        <v>54</v>
      </c>
      <c r="AT404" t="s">
        <v>58</v>
      </c>
      <c r="AU404" t="s">
        <v>107</v>
      </c>
      <c r="AV404" t="s">
        <v>2547</v>
      </c>
    </row>
    <row r="405" spans="1:48" hidden="1" x14ac:dyDescent="0.3">
      <c r="A405" t="s">
        <v>2548</v>
      </c>
      <c r="B405" t="s">
        <v>2549</v>
      </c>
      <c r="C405" s="1" t="str">
        <f t="shared" si="63"/>
        <v>21:0973</v>
      </c>
      <c r="D405" s="1" t="str">
        <f t="shared" si="64"/>
        <v>21:0113</v>
      </c>
      <c r="E405" t="s">
        <v>2550</v>
      </c>
      <c r="F405" t="s">
        <v>2551</v>
      </c>
      <c r="H405">
        <v>63.8950624</v>
      </c>
      <c r="I405">
        <v>-94.298275599999997</v>
      </c>
      <c r="J405" s="1" t="str">
        <f t="shared" si="65"/>
        <v>NGR lake sediment grab sample</v>
      </c>
      <c r="K405" s="1" t="str">
        <f t="shared" si="66"/>
        <v>&lt;177 micron (NGR)</v>
      </c>
      <c r="L405">
        <v>21</v>
      </c>
      <c r="M405" t="s">
        <v>165</v>
      </c>
      <c r="N405">
        <v>404</v>
      </c>
      <c r="O405" t="s">
        <v>118</v>
      </c>
      <c r="P405" t="s">
        <v>54</v>
      </c>
      <c r="Q405" t="s">
        <v>552</v>
      </c>
      <c r="R405" t="s">
        <v>2385</v>
      </c>
      <c r="S405" t="s">
        <v>57</v>
      </c>
      <c r="T405" t="s">
        <v>293</v>
      </c>
      <c r="U405" t="s">
        <v>88</v>
      </c>
      <c r="V405" t="s">
        <v>264</v>
      </c>
      <c r="W405" t="s">
        <v>396</v>
      </c>
      <c r="X405" t="s">
        <v>74</v>
      </c>
      <c r="Y405" t="s">
        <v>118</v>
      </c>
      <c r="Z405" t="s">
        <v>62</v>
      </c>
      <c r="AA405" t="s">
        <v>64</v>
      </c>
      <c r="AB405" t="s">
        <v>478</v>
      </c>
      <c r="AC405" t="s">
        <v>66</v>
      </c>
      <c r="AD405" t="s">
        <v>67</v>
      </c>
      <c r="AE405" t="s">
        <v>2039</v>
      </c>
      <c r="AF405" t="s">
        <v>141</v>
      </c>
      <c r="AG405" t="s">
        <v>357</v>
      </c>
      <c r="AH405" t="s">
        <v>173</v>
      </c>
      <c r="AI405" t="s">
        <v>692</v>
      </c>
      <c r="AJ405" t="s">
        <v>193</v>
      </c>
      <c r="AK405" t="s">
        <v>73</v>
      </c>
      <c r="AL405" t="s">
        <v>103</v>
      </c>
      <c r="AM405" t="s">
        <v>103</v>
      </c>
      <c r="AN405" t="s">
        <v>76</v>
      </c>
      <c r="AO405" t="s">
        <v>592</v>
      </c>
      <c r="AP405" t="s">
        <v>387</v>
      </c>
      <c r="AQ405" t="s">
        <v>95</v>
      </c>
      <c r="AR405" t="s">
        <v>67</v>
      </c>
      <c r="AS405" t="s">
        <v>54</v>
      </c>
      <c r="AT405" t="s">
        <v>364</v>
      </c>
      <c r="AU405" t="s">
        <v>107</v>
      </c>
      <c r="AV405" t="s">
        <v>2051</v>
      </c>
    </row>
    <row r="406" spans="1:48" hidden="1" x14ac:dyDescent="0.3">
      <c r="A406" t="s">
        <v>2552</v>
      </c>
      <c r="B406" t="s">
        <v>2553</v>
      </c>
      <c r="C406" s="1" t="str">
        <f t="shared" si="63"/>
        <v>21:0973</v>
      </c>
      <c r="D406" s="1" t="str">
        <f t="shared" si="64"/>
        <v>21:0113</v>
      </c>
      <c r="E406" t="s">
        <v>2554</v>
      </c>
      <c r="F406" t="s">
        <v>2555</v>
      </c>
      <c r="H406">
        <v>63.838403100000001</v>
      </c>
      <c r="I406">
        <v>-94.247906599999993</v>
      </c>
      <c r="J406" s="1" t="str">
        <f t="shared" si="65"/>
        <v>NGR lake sediment grab sample</v>
      </c>
      <c r="K406" s="1" t="str">
        <f t="shared" si="66"/>
        <v>&lt;177 micron (NGR)</v>
      </c>
      <c r="L406">
        <v>21</v>
      </c>
      <c r="M406" t="s">
        <v>185</v>
      </c>
      <c r="N406">
        <v>405</v>
      </c>
      <c r="O406" t="s">
        <v>63</v>
      </c>
      <c r="P406" t="s">
        <v>54</v>
      </c>
      <c r="Q406" t="s">
        <v>470</v>
      </c>
      <c r="R406" t="s">
        <v>402</v>
      </c>
      <c r="S406" t="s">
        <v>57</v>
      </c>
      <c r="T406" t="s">
        <v>188</v>
      </c>
      <c r="U406" t="s">
        <v>88</v>
      </c>
      <c r="V406" t="s">
        <v>153</v>
      </c>
      <c r="W406" t="s">
        <v>220</v>
      </c>
      <c r="X406" t="s">
        <v>74</v>
      </c>
      <c r="Y406" t="s">
        <v>355</v>
      </c>
      <c r="Z406" t="s">
        <v>88</v>
      </c>
      <c r="AA406" t="s">
        <v>64</v>
      </c>
      <c r="AB406" t="s">
        <v>890</v>
      </c>
      <c r="AC406" t="s">
        <v>70</v>
      </c>
      <c r="AD406" t="s">
        <v>67</v>
      </c>
      <c r="AE406" t="s">
        <v>2556</v>
      </c>
      <c r="AF406" t="s">
        <v>357</v>
      </c>
      <c r="AG406" t="s">
        <v>204</v>
      </c>
      <c r="AH406" t="s">
        <v>472</v>
      </c>
      <c r="AI406" t="s">
        <v>168</v>
      </c>
      <c r="AJ406" t="s">
        <v>96</v>
      </c>
      <c r="AK406" t="s">
        <v>73</v>
      </c>
      <c r="AL406" t="s">
        <v>74</v>
      </c>
      <c r="AM406" t="s">
        <v>224</v>
      </c>
      <c r="AN406" t="s">
        <v>76</v>
      </c>
      <c r="AO406" t="s">
        <v>168</v>
      </c>
      <c r="AP406" t="s">
        <v>482</v>
      </c>
      <c r="AQ406" t="s">
        <v>137</v>
      </c>
      <c r="AR406" t="s">
        <v>67</v>
      </c>
      <c r="AS406" t="s">
        <v>54</v>
      </c>
      <c r="AT406" t="s">
        <v>73</v>
      </c>
      <c r="AU406" t="s">
        <v>107</v>
      </c>
      <c r="AV406" t="s">
        <v>2557</v>
      </c>
    </row>
    <row r="407" spans="1:48" hidden="1" x14ac:dyDescent="0.3">
      <c r="A407" t="s">
        <v>2558</v>
      </c>
      <c r="B407" t="s">
        <v>2559</v>
      </c>
      <c r="C407" s="1" t="str">
        <f t="shared" si="63"/>
        <v>21:0973</v>
      </c>
      <c r="D407" s="1" t="str">
        <f t="shared" si="64"/>
        <v>21:0113</v>
      </c>
      <c r="E407" t="s">
        <v>2560</v>
      </c>
      <c r="F407" t="s">
        <v>2561</v>
      </c>
      <c r="H407">
        <v>63.820526899999997</v>
      </c>
      <c r="I407">
        <v>-94.282426799999996</v>
      </c>
      <c r="J407" s="1" t="str">
        <f t="shared" si="65"/>
        <v>NGR lake sediment grab sample</v>
      </c>
      <c r="K407" s="1" t="str">
        <f t="shared" si="66"/>
        <v>&lt;177 micron (NGR)</v>
      </c>
      <c r="L407">
        <v>21</v>
      </c>
      <c r="M407" t="s">
        <v>200</v>
      </c>
      <c r="N407">
        <v>406</v>
      </c>
      <c r="O407" t="s">
        <v>220</v>
      </c>
      <c r="P407" t="s">
        <v>54</v>
      </c>
      <c r="Q407" t="s">
        <v>1216</v>
      </c>
      <c r="R407" t="s">
        <v>116</v>
      </c>
      <c r="S407" t="s">
        <v>57</v>
      </c>
      <c r="T407" t="s">
        <v>561</v>
      </c>
      <c r="U407" t="s">
        <v>168</v>
      </c>
      <c r="V407" t="s">
        <v>93</v>
      </c>
      <c r="W407" t="s">
        <v>355</v>
      </c>
      <c r="X407" t="s">
        <v>62</v>
      </c>
      <c r="Y407" t="s">
        <v>448</v>
      </c>
      <c r="Z407" t="s">
        <v>138</v>
      </c>
      <c r="AA407" t="s">
        <v>64</v>
      </c>
      <c r="AB407" t="s">
        <v>236</v>
      </c>
      <c r="AC407" t="s">
        <v>70</v>
      </c>
      <c r="AD407" t="s">
        <v>67</v>
      </c>
      <c r="AE407" t="s">
        <v>302</v>
      </c>
      <c r="AF407" t="s">
        <v>282</v>
      </c>
      <c r="AG407" t="s">
        <v>412</v>
      </c>
      <c r="AH407" t="s">
        <v>173</v>
      </c>
      <c r="AI407" t="s">
        <v>150</v>
      </c>
      <c r="AJ407" t="s">
        <v>336</v>
      </c>
      <c r="AK407" t="s">
        <v>73</v>
      </c>
      <c r="AL407" t="s">
        <v>177</v>
      </c>
      <c r="AM407" t="s">
        <v>103</v>
      </c>
      <c r="AN407" t="s">
        <v>76</v>
      </c>
      <c r="AO407" t="s">
        <v>203</v>
      </c>
      <c r="AP407" t="s">
        <v>126</v>
      </c>
      <c r="AQ407" t="s">
        <v>136</v>
      </c>
      <c r="AR407" t="s">
        <v>67</v>
      </c>
      <c r="AS407" t="s">
        <v>54</v>
      </c>
      <c r="AT407" t="s">
        <v>152</v>
      </c>
      <c r="AU407" t="s">
        <v>107</v>
      </c>
      <c r="AV407" t="s">
        <v>2562</v>
      </c>
    </row>
    <row r="408" spans="1:48" hidden="1" x14ac:dyDescent="0.3">
      <c r="A408" t="s">
        <v>2563</v>
      </c>
      <c r="B408" t="s">
        <v>2564</v>
      </c>
      <c r="C408" s="1" t="str">
        <f t="shared" si="63"/>
        <v>21:0973</v>
      </c>
      <c r="D408" s="1" t="str">
        <f t="shared" si="64"/>
        <v>21:0113</v>
      </c>
      <c r="E408" t="s">
        <v>2565</v>
      </c>
      <c r="F408" t="s">
        <v>2566</v>
      </c>
      <c r="H408">
        <v>63.827063000000003</v>
      </c>
      <c r="I408">
        <v>-94.197452100000007</v>
      </c>
      <c r="J408" s="1" t="str">
        <f t="shared" si="65"/>
        <v>NGR lake sediment grab sample</v>
      </c>
      <c r="K408" s="1" t="str">
        <f t="shared" si="66"/>
        <v>&lt;177 micron (NGR)</v>
      </c>
      <c r="L408">
        <v>21</v>
      </c>
      <c r="M408" t="s">
        <v>217</v>
      </c>
      <c r="N408">
        <v>407</v>
      </c>
      <c r="O408" t="s">
        <v>220</v>
      </c>
      <c r="P408" t="s">
        <v>54</v>
      </c>
      <c r="Q408" t="s">
        <v>541</v>
      </c>
      <c r="R408" t="s">
        <v>2567</v>
      </c>
      <c r="S408" t="s">
        <v>57</v>
      </c>
      <c r="T408" t="s">
        <v>449</v>
      </c>
      <c r="U408" t="s">
        <v>168</v>
      </c>
      <c r="V408" t="s">
        <v>303</v>
      </c>
      <c r="W408" t="s">
        <v>137</v>
      </c>
      <c r="X408" t="s">
        <v>67</v>
      </c>
      <c r="Y408" t="s">
        <v>346</v>
      </c>
      <c r="Z408" t="s">
        <v>96</v>
      </c>
      <c r="AA408" t="s">
        <v>64</v>
      </c>
      <c r="AB408" t="s">
        <v>139</v>
      </c>
      <c r="AC408" t="s">
        <v>173</v>
      </c>
      <c r="AD408" t="s">
        <v>67</v>
      </c>
      <c r="AE408" t="s">
        <v>992</v>
      </c>
      <c r="AF408" t="s">
        <v>116</v>
      </c>
      <c r="AG408" t="s">
        <v>251</v>
      </c>
      <c r="AH408" t="s">
        <v>173</v>
      </c>
      <c r="AI408" t="s">
        <v>114</v>
      </c>
      <c r="AJ408" t="s">
        <v>87</v>
      </c>
      <c r="AK408" t="s">
        <v>73</v>
      </c>
      <c r="AL408" t="s">
        <v>75</v>
      </c>
      <c r="AM408" t="s">
        <v>103</v>
      </c>
      <c r="AN408" t="s">
        <v>76</v>
      </c>
      <c r="AO408" t="s">
        <v>92</v>
      </c>
      <c r="AP408" t="s">
        <v>566</v>
      </c>
      <c r="AQ408" t="s">
        <v>448</v>
      </c>
      <c r="AR408" t="s">
        <v>67</v>
      </c>
      <c r="AS408" t="s">
        <v>54</v>
      </c>
      <c r="AT408" t="s">
        <v>73</v>
      </c>
      <c r="AU408" t="s">
        <v>107</v>
      </c>
      <c r="AV408" t="s">
        <v>2568</v>
      </c>
    </row>
    <row r="409" spans="1:48" hidden="1" x14ac:dyDescent="0.3">
      <c r="A409" t="s">
        <v>2569</v>
      </c>
      <c r="B409" t="s">
        <v>2570</v>
      </c>
      <c r="C409" s="1" t="str">
        <f t="shared" si="63"/>
        <v>21:0973</v>
      </c>
      <c r="D409" s="1" t="str">
        <f t="shared" si="64"/>
        <v>21:0113</v>
      </c>
      <c r="E409" t="s">
        <v>2535</v>
      </c>
      <c r="F409" t="s">
        <v>2571</v>
      </c>
      <c r="H409">
        <v>63.8219177</v>
      </c>
      <c r="I409">
        <v>-94.132052299999998</v>
      </c>
      <c r="J409" s="1" t="str">
        <f t="shared" si="65"/>
        <v>NGR lake sediment grab sample</v>
      </c>
      <c r="K409" s="1" t="str">
        <f t="shared" si="66"/>
        <v>&lt;177 micron (NGR)</v>
      </c>
      <c r="L409">
        <v>21</v>
      </c>
      <c r="M409" t="s">
        <v>345</v>
      </c>
      <c r="N409">
        <v>408</v>
      </c>
      <c r="O409" t="s">
        <v>62</v>
      </c>
      <c r="P409" t="s">
        <v>54</v>
      </c>
      <c r="Q409" t="s">
        <v>446</v>
      </c>
      <c r="R409" t="s">
        <v>168</v>
      </c>
      <c r="S409" t="s">
        <v>57</v>
      </c>
      <c r="T409" t="s">
        <v>204</v>
      </c>
      <c r="U409" t="s">
        <v>117</v>
      </c>
      <c r="V409" t="s">
        <v>853</v>
      </c>
      <c r="W409" t="s">
        <v>170</v>
      </c>
      <c r="X409" t="s">
        <v>62</v>
      </c>
      <c r="Y409" t="s">
        <v>302</v>
      </c>
      <c r="Z409" t="s">
        <v>138</v>
      </c>
      <c r="AA409" t="s">
        <v>64</v>
      </c>
      <c r="AB409" t="s">
        <v>189</v>
      </c>
      <c r="AC409" t="s">
        <v>66</v>
      </c>
      <c r="AD409" t="s">
        <v>67</v>
      </c>
      <c r="AE409" t="s">
        <v>171</v>
      </c>
      <c r="AF409" t="s">
        <v>116</v>
      </c>
      <c r="AG409" t="s">
        <v>235</v>
      </c>
      <c r="AH409" t="s">
        <v>173</v>
      </c>
      <c r="AI409" t="s">
        <v>382</v>
      </c>
      <c r="AJ409" t="s">
        <v>709</v>
      </c>
      <c r="AK409" t="s">
        <v>73</v>
      </c>
      <c r="AL409" t="s">
        <v>125</v>
      </c>
      <c r="AM409" t="s">
        <v>103</v>
      </c>
      <c r="AN409" t="s">
        <v>76</v>
      </c>
      <c r="AO409" t="s">
        <v>203</v>
      </c>
      <c r="AP409" t="s">
        <v>158</v>
      </c>
      <c r="AQ409" t="s">
        <v>170</v>
      </c>
      <c r="AR409" t="s">
        <v>74</v>
      </c>
      <c r="AS409" t="s">
        <v>54</v>
      </c>
      <c r="AT409" t="s">
        <v>73</v>
      </c>
      <c r="AU409" t="s">
        <v>107</v>
      </c>
      <c r="AV409" t="s">
        <v>2572</v>
      </c>
    </row>
    <row r="410" spans="1:48" hidden="1" x14ac:dyDescent="0.3">
      <c r="A410" t="s">
        <v>2573</v>
      </c>
      <c r="B410" t="s">
        <v>2574</v>
      </c>
      <c r="C410" s="1" t="str">
        <f t="shared" si="63"/>
        <v>21:0973</v>
      </c>
      <c r="D410" s="1" t="str">
        <f t="shared" si="64"/>
        <v>21:0113</v>
      </c>
      <c r="E410" t="s">
        <v>2575</v>
      </c>
      <c r="F410" t="s">
        <v>2576</v>
      </c>
      <c r="H410">
        <v>63.779033599999998</v>
      </c>
      <c r="I410">
        <v>-94.119437199999993</v>
      </c>
      <c r="J410" s="1" t="str">
        <f t="shared" si="65"/>
        <v>NGR lake sediment grab sample</v>
      </c>
      <c r="K410" s="1" t="str">
        <f t="shared" si="66"/>
        <v>&lt;177 micron (NGR)</v>
      </c>
      <c r="L410">
        <v>21</v>
      </c>
      <c r="M410" t="s">
        <v>113</v>
      </c>
      <c r="N410">
        <v>409</v>
      </c>
      <c r="O410" t="s">
        <v>96</v>
      </c>
      <c r="P410" t="s">
        <v>54</v>
      </c>
      <c r="Q410" t="s">
        <v>395</v>
      </c>
      <c r="R410" t="s">
        <v>357</v>
      </c>
      <c r="S410" t="s">
        <v>57</v>
      </c>
      <c r="T410" t="s">
        <v>91</v>
      </c>
      <c r="U410" t="s">
        <v>203</v>
      </c>
      <c r="V410" t="s">
        <v>698</v>
      </c>
      <c r="W410" t="s">
        <v>106</v>
      </c>
      <c r="X410" t="s">
        <v>62</v>
      </c>
      <c r="Y410" t="s">
        <v>205</v>
      </c>
      <c r="Z410" t="s">
        <v>59</v>
      </c>
      <c r="AA410" t="s">
        <v>64</v>
      </c>
      <c r="AB410" t="s">
        <v>100</v>
      </c>
      <c r="AC410" t="s">
        <v>70</v>
      </c>
      <c r="AD410" t="s">
        <v>67</v>
      </c>
      <c r="AE410" t="s">
        <v>421</v>
      </c>
      <c r="AF410" t="s">
        <v>69</v>
      </c>
      <c r="AG410" t="s">
        <v>58</v>
      </c>
      <c r="AH410" t="s">
        <v>173</v>
      </c>
      <c r="AI410" t="s">
        <v>168</v>
      </c>
      <c r="AJ410" t="s">
        <v>328</v>
      </c>
      <c r="AK410" t="s">
        <v>73</v>
      </c>
      <c r="AL410" t="s">
        <v>157</v>
      </c>
      <c r="AM410" t="s">
        <v>177</v>
      </c>
      <c r="AN410" t="s">
        <v>76</v>
      </c>
      <c r="AO410" t="s">
        <v>290</v>
      </c>
      <c r="AP410" t="s">
        <v>78</v>
      </c>
      <c r="AQ410" t="s">
        <v>56</v>
      </c>
      <c r="AR410" t="s">
        <v>62</v>
      </c>
      <c r="AS410" t="s">
        <v>54</v>
      </c>
      <c r="AT410" t="s">
        <v>152</v>
      </c>
      <c r="AU410" t="s">
        <v>107</v>
      </c>
      <c r="AV410" t="s">
        <v>2577</v>
      </c>
    </row>
    <row r="411" spans="1:48" hidden="1" x14ac:dyDescent="0.3">
      <c r="A411" t="s">
        <v>2578</v>
      </c>
      <c r="B411" t="s">
        <v>2579</v>
      </c>
      <c r="C411" s="1" t="str">
        <f t="shared" si="63"/>
        <v>21:0973</v>
      </c>
      <c r="D411" s="1" t="str">
        <f t="shared" si="64"/>
        <v>21:0113</v>
      </c>
      <c r="E411" t="s">
        <v>2575</v>
      </c>
      <c r="F411" t="s">
        <v>2580</v>
      </c>
      <c r="H411">
        <v>63.779033599999998</v>
      </c>
      <c r="I411">
        <v>-94.119437199999993</v>
      </c>
      <c r="J411" s="1" t="str">
        <f t="shared" si="65"/>
        <v>NGR lake sediment grab sample</v>
      </c>
      <c r="K411" s="1" t="str">
        <f t="shared" si="66"/>
        <v>&lt;177 micron (NGR)</v>
      </c>
      <c r="L411">
        <v>21</v>
      </c>
      <c r="M411" t="s">
        <v>132</v>
      </c>
      <c r="N411">
        <v>410</v>
      </c>
      <c r="O411" t="s">
        <v>87</v>
      </c>
      <c r="P411" t="s">
        <v>54</v>
      </c>
      <c r="Q411" t="s">
        <v>395</v>
      </c>
      <c r="R411" t="s">
        <v>357</v>
      </c>
      <c r="S411" t="s">
        <v>57</v>
      </c>
      <c r="T411" t="s">
        <v>152</v>
      </c>
      <c r="U411" t="s">
        <v>203</v>
      </c>
      <c r="V411" t="s">
        <v>169</v>
      </c>
      <c r="W411" t="s">
        <v>193</v>
      </c>
      <c r="X411" t="s">
        <v>62</v>
      </c>
      <c r="Y411" t="s">
        <v>276</v>
      </c>
      <c r="Z411" t="s">
        <v>138</v>
      </c>
      <c r="AA411" t="s">
        <v>64</v>
      </c>
      <c r="AB411" t="s">
        <v>97</v>
      </c>
      <c r="AC411" t="s">
        <v>66</v>
      </c>
      <c r="AD411" t="s">
        <v>62</v>
      </c>
      <c r="AE411" t="s">
        <v>302</v>
      </c>
      <c r="AF411" t="s">
        <v>616</v>
      </c>
      <c r="AG411" t="s">
        <v>58</v>
      </c>
      <c r="AH411" t="s">
        <v>173</v>
      </c>
      <c r="AI411" t="s">
        <v>168</v>
      </c>
      <c r="AJ411" t="s">
        <v>402</v>
      </c>
      <c r="AK411" t="s">
        <v>73</v>
      </c>
      <c r="AL411" t="s">
        <v>125</v>
      </c>
      <c r="AM411" t="s">
        <v>75</v>
      </c>
      <c r="AN411" t="s">
        <v>76</v>
      </c>
      <c r="AO411" t="s">
        <v>290</v>
      </c>
      <c r="AP411" t="s">
        <v>253</v>
      </c>
      <c r="AQ411" t="s">
        <v>159</v>
      </c>
      <c r="AR411" t="s">
        <v>62</v>
      </c>
      <c r="AS411" t="s">
        <v>54</v>
      </c>
      <c r="AT411" t="s">
        <v>152</v>
      </c>
      <c r="AU411" t="s">
        <v>107</v>
      </c>
      <c r="AV411" t="s">
        <v>2581</v>
      </c>
    </row>
    <row r="412" spans="1:48" hidden="1" x14ac:dyDescent="0.3">
      <c r="A412" t="s">
        <v>2582</v>
      </c>
      <c r="B412" t="s">
        <v>2583</v>
      </c>
      <c r="C412" s="1" t="str">
        <f t="shared" si="63"/>
        <v>21:0973</v>
      </c>
      <c r="D412" s="1" t="str">
        <f t="shared" si="64"/>
        <v>21:0113</v>
      </c>
      <c r="E412" t="s">
        <v>2584</v>
      </c>
      <c r="F412" t="s">
        <v>2585</v>
      </c>
      <c r="H412">
        <v>63.762483899999999</v>
      </c>
      <c r="I412">
        <v>-94.132000700000006</v>
      </c>
      <c r="J412" s="1" t="str">
        <f t="shared" si="65"/>
        <v>NGR lake sediment grab sample</v>
      </c>
      <c r="K412" s="1" t="str">
        <f t="shared" si="66"/>
        <v>&lt;177 micron (NGR)</v>
      </c>
      <c r="L412">
        <v>21</v>
      </c>
      <c r="M412" t="s">
        <v>246</v>
      </c>
      <c r="N412">
        <v>411</v>
      </c>
      <c r="O412" t="s">
        <v>276</v>
      </c>
      <c r="P412" t="s">
        <v>54</v>
      </c>
      <c r="Q412" t="s">
        <v>446</v>
      </c>
      <c r="R412" t="s">
        <v>104</v>
      </c>
      <c r="S412" t="s">
        <v>57</v>
      </c>
      <c r="T412" t="s">
        <v>380</v>
      </c>
      <c r="U412" t="s">
        <v>117</v>
      </c>
      <c r="V412" t="s">
        <v>60</v>
      </c>
      <c r="W412" t="s">
        <v>276</v>
      </c>
      <c r="X412" t="s">
        <v>74</v>
      </c>
      <c r="Y412" t="s">
        <v>62</v>
      </c>
      <c r="Z412" t="s">
        <v>138</v>
      </c>
      <c r="AA412" t="s">
        <v>64</v>
      </c>
      <c r="AB412" t="s">
        <v>471</v>
      </c>
      <c r="AC412" t="s">
        <v>66</v>
      </c>
      <c r="AD412" t="s">
        <v>67</v>
      </c>
      <c r="AE412" t="s">
        <v>448</v>
      </c>
      <c r="AF412" t="s">
        <v>121</v>
      </c>
      <c r="AG412" t="s">
        <v>291</v>
      </c>
      <c r="AH412" t="s">
        <v>173</v>
      </c>
      <c r="AI412" t="s">
        <v>117</v>
      </c>
      <c r="AJ412" t="s">
        <v>263</v>
      </c>
      <c r="AK412" t="s">
        <v>73</v>
      </c>
      <c r="AL412" t="s">
        <v>177</v>
      </c>
      <c r="AM412" t="s">
        <v>103</v>
      </c>
      <c r="AN412" t="s">
        <v>76</v>
      </c>
      <c r="AO412" t="s">
        <v>168</v>
      </c>
      <c r="AP412" t="s">
        <v>179</v>
      </c>
      <c r="AQ412" t="s">
        <v>136</v>
      </c>
      <c r="AR412" t="s">
        <v>67</v>
      </c>
      <c r="AS412" t="s">
        <v>54</v>
      </c>
      <c r="AT412" t="s">
        <v>73</v>
      </c>
      <c r="AU412" t="s">
        <v>107</v>
      </c>
      <c r="AV412" t="s">
        <v>2112</v>
      </c>
    </row>
    <row r="413" spans="1:48" hidden="1" x14ac:dyDescent="0.3">
      <c r="A413" t="s">
        <v>2586</v>
      </c>
      <c r="B413" t="s">
        <v>2587</v>
      </c>
      <c r="C413" s="1" t="str">
        <f t="shared" si="63"/>
        <v>21:0973</v>
      </c>
      <c r="D413" s="1" t="str">
        <f t="shared" si="64"/>
        <v>21:0113</v>
      </c>
      <c r="E413" t="s">
        <v>2588</v>
      </c>
      <c r="F413" t="s">
        <v>2589</v>
      </c>
      <c r="H413">
        <v>63.778934100000001</v>
      </c>
      <c r="I413">
        <v>-94.198878500000006</v>
      </c>
      <c r="J413" s="1" t="str">
        <f t="shared" si="65"/>
        <v>NGR lake sediment grab sample</v>
      </c>
      <c r="K413" s="1" t="str">
        <f t="shared" si="66"/>
        <v>&lt;177 micron (NGR)</v>
      </c>
      <c r="L413">
        <v>21</v>
      </c>
      <c r="M413" t="s">
        <v>260</v>
      </c>
      <c r="N413">
        <v>412</v>
      </c>
      <c r="O413" t="s">
        <v>280</v>
      </c>
      <c r="P413" t="s">
        <v>54</v>
      </c>
      <c r="Q413" t="s">
        <v>325</v>
      </c>
      <c r="R413" t="s">
        <v>282</v>
      </c>
      <c r="S413" t="s">
        <v>57</v>
      </c>
      <c r="T413" t="s">
        <v>152</v>
      </c>
      <c r="U413" t="s">
        <v>92</v>
      </c>
      <c r="V413" t="s">
        <v>339</v>
      </c>
      <c r="W413" t="s">
        <v>94</v>
      </c>
      <c r="X413" t="s">
        <v>74</v>
      </c>
      <c r="Y413" t="s">
        <v>276</v>
      </c>
      <c r="Z413" t="s">
        <v>138</v>
      </c>
      <c r="AA413" t="s">
        <v>64</v>
      </c>
      <c r="AB413" t="s">
        <v>65</v>
      </c>
      <c r="AC413" t="s">
        <v>66</v>
      </c>
      <c r="AD413" t="s">
        <v>67</v>
      </c>
      <c r="AE413" t="s">
        <v>171</v>
      </c>
      <c r="AF413" t="s">
        <v>347</v>
      </c>
      <c r="AG413" t="s">
        <v>249</v>
      </c>
      <c r="AH413" t="s">
        <v>173</v>
      </c>
      <c r="AI413" t="s">
        <v>208</v>
      </c>
      <c r="AJ413" t="s">
        <v>306</v>
      </c>
      <c r="AK413" t="s">
        <v>73</v>
      </c>
      <c r="AL413" t="s">
        <v>68</v>
      </c>
      <c r="AM413" t="s">
        <v>75</v>
      </c>
      <c r="AN413" t="s">
        <v>76</v>
      </c>
      <c r="AO413" t="s">
        <v>281</v>
      </c>
      <c r="AP413" t="s">
        <v>596</v>
      </c>
      <c r="AQ413" t="s">
        <v>233</v>
      </c>
      <c r="AR413" t="s">
        <v>67</v>
      </c>
      <c r="AS413" t="s">
        <v>54</v>
      </c>
      <c r="AT413" t="s">
        <v>73</v>
      </c>
      <c r="AU413" t="s">
        <v>107</v>
      </c>
      <c r="AV413" t="s">
        <v>2590</v>
      </c>
    </row>
    <row r="414" spans="1:48" hidden="1" x14ac:dyDescent="0.3">
      <c r="A414" t="s">
        <v>2591</v>
      </c>
      <c r="B414" t="s">
        <v>2592</v>
      </c>
      <c r="C414" s="1" t="str">
        <f t="shared" si="63"/>
        <v>21:0973</v>
      </c>
      <c r="D414" s="1" t="str">
        <f t="shared" si="64"/>
        <v>21:0113</v>
      </c>
      <c r="E414" t="s">
        <v>2593</v>
      </c>
      <c r="F414" t="s">
        <v>2594</v>
      </c>
      <c r="H414">
        <v>63.787797099999999</v>
      </c>
      <c r="I414">
        <v>-94.237732399999999</v>
      </c>
      <c r="J414" s="1" t="str">
        <f t="shared" si="65"/>
        <v>NGR lake sediment grab sample</v>
      </c>
      <c r="K414" s="1" t="str">
        <f t="shared" si="66"/>
        <v>&lt;177 micron (NGR)</v>
      </c>
      <c r="L414">
        <v>21</v>
      </c>
      <c r="M414" t="s">
        <v>273</v>
      </c>
      <c r="N414">
        <v>413</v>
      </c>
      <c r="O414" t="s">
        <v>94</v>
      </c>
      <c r="P414" t="s">
        <v>54</v>
      </c>
      <c r="Q414" t="s">
        <v>55</v>
      </c>
      <c r="R414" t="s">
        <v>121</v>
      </c>
      <c r="S414" t="s">
        <v>57</v>
      </c>
      <c r="T414" t="s">
        <v>438</v>
      </c>
      <c r="U414" t="s">
        <v>203</v>
      </c>
      <c r="V414" t="s">
        <v>339</v>
      </c>
      <c r="W414" t="s">
        <v>118</v>
      </c>
      <c r="X414" t="s">
        <v>74</v>
      </c>
      <c r="Y414" t="s">
        <v>346</v>
      </c>
      <c r="Z414" t="s">
        <v>138</v>
      </c>
      <c r="AA414" t="s">
        <v>64</v>
      </c>
      <c r="AB414" t="s">
        <v>65</v>
      </c>
      <c r="AC414" t="s">
        <v>173</v>
      </c>
      <c r="AD414" t="s">
        <v>67</v>
      </c>
      <c r="AE414" t="s">
        <v>448</v>
      </c>
      <c r="AF414" t="s">
        <v>282</v>
      </c>
      <c r="AG414" t="s">
        <v>304</v>
      </c>
      <c r="AH414" t="s">
        <v>173</v>
      </c>
      <c r="AI414" t="s">
        <v>168</v>
      </c>
      <c r="AJ414" t="s">
        <v>138</v>
      </c>
      <c r="AK414" t="s">
        <v>73</v>
      </c>
      <c r="AL414" t="s">
        <v>157</v>
      </c>
      <c r="AM414" t="s">
        <v>103</v>
      </c>
      <c r="AN414" t="s">
        <v>76</v>
      </c>
      <c r="AO414" t="s">
        <v>104</v>
      </c>
      <c r="AP414" t="s">
        <v>158</v>
      </c>
      <c r="AQ414" t="s">
        <v>127</v>
      </c>
      <c r="AR414" t="s">
        <v>67</v>
      </c>
      <c r="AS414" t="s">
        <v>54</v>
      </c>
      <c r="AT414" t="s">
        <v>91</v>
      </c>
      <c r="AU414" t="s">
        <v>107</v>
      </c>
      <c r="AV414" t="s">
        <v>2595</v>
      </c>
    </row>
    <row r="415" spans="1:48" hidden="1" x14ac:dyDescent="0.3">
      <c r="A415" t="s">
        <v>2596</v>
      </c>
      <c r="B415" t="s">
        <v>2597</v>
      </c>
      <c r="C415" s="1" t="str">
        <f t="shared" si="63"/>
        <v>21:0973</v>
      </c>
      <c r="D415" s="1" t="str">
        <f t="shared" si="64"/>
        <v>21:0113</v>
      </c>
      <c r="E415" t="s">
        <v>2598</v>
      </c>
      <c r="F415" t="s">
        <v>2599</v>
      </c>
      <c r="H415">
        <v>63.777417</v>
      </c>
      <c r="I415">
        <v>-94.331995899999995</v>
      </c>
      <c r="J415" s="1" t="str">
        <f t="shared" si="65"/>
        <v>NGR lake sediment grab sample</v>
      </c>
      <c r="K415" s="1" t="str">
        <f t="shared" si="66"/>
        <v>&lt;177 micron (NGR)</v>
      </c>
      <c r="L415">
        <v>21</v>
      </c>
      <c r="M415" t="s">
        <v>289</v>
      </c>
      <c r="N415">
        <v>414</v>
      </c>
      <c r="O415" t="s">
        <v>138</v>
      </c>
      <c r="P415" t="s">
        <v>54</v>
      </c>
      <c r="Q415" t="s">
        <v>410</v>
      </c>
      <c r="R415" t="s">
        <v>381</v>
      </c>
      <c r="S415" t="s">
        <v>57</v>
      </c>
      <c r="T415" t="s">
        <v>454</v>
      </c>
      <c r="U415" t="s">
        <v>92</v>
      </c>
      <c r="V415" t="s">
        <v>291</v>
      </c>
      <c r="W415" t="s">
        <v>94</v>
      </c>
      <c r="X415" t="s">
        <v>74</v>
      </c>
      <c r="Y415" t="s">
        <v>220</v>
      </c>
      <c r="Z415" t="s">
        <v>138</v>
      </c>
      <c r="AA415" t="s">
        <v>64</v>
      </c>
      <c r="AB415" t="s">
        <v>139</v>
      </c>
      <c r="AC415" t="s">
        <v>66</v>
      </c>
      <c r="AD415" t="s">
        <v>62</v>
      </c>
      <c r="AE415" t="s">
        <v>171</v>
      </c>
      <c r="AF415" t="s">
        <v>282</v>
      </c>
      <c r="AG415" t="s">
        <v>561</v>
      </c>
      <c r="AH415" t="s">
        <v>70</v>
      </c>
      <c r="AI415" t="s">
        <v>168</v>
      </c>
      <c r="AJ415" t="s">
        <v>338</v>
      </c>
      <c r="AK415" t="s">
        <v>73</v>
      </c>
      <c r="AL415" t="s">
        <v>125</v>
      </c>
      <c r="AM415" t="s">
        <v>103</v>
      </c>
      <c r="AN415" t="s">
        <v>76</v>
      </c>
      <c r="AO415" t="s">
        <v>178</v>
      </c>
      <c r="AP415" t="s">
        <v>267</v>
      </c>
      <c r="AQ415" t="s">
        <v>124</v>
      </c>
      <c r="AR415" t="s">
        <v>74</v>
      </c>
      <c r="AS415" t="s">
        <v>54</v>
      </c>
      <c r="AT415" t="s">
        <v>73</v>
      </c>
      <c r="AU415" t="s">
        <v>107</v>
      </c>
      <c r="AV415" t="s">
        <v>1496</v>
      </c>
    </row>
    <row r="416" spans="1:48" hidden="1" x14ac:dyDescent="0.3">
      <c r="A416" t="s">
        <v>2600</v>
      </c>
      <c r="B416" t="s">
        <v>2601</v>
      </c>
      <c r="C416" s="1" t="str">
        <f t="shared" si="63"/>
        <v>21:0973</v>
      </c>
      <c r="D416" s="1" t="str">
        <f t="shared" si="64"/>
        <v>21:0113</v>
      </c>
      <c r="E416" t="s">
        <v>2602</v>
      </c>
      <c r="F416" t="s">
        <v>2603</v>
      </c>
      <c r="H416">
        <v>63.807329500000002</v>
      </c>
      <c r="I416">
        <v>-94.368868199999994</v>
      </c>
      <c r="J416" s="1" t="str">
        <f t="shared" si="65"/>
        <v>NGR lake sediment grab sample</v>
      </c>
      <c r="K416" s="1" t="str">
        <f t="shared" si="66"/>
        <v>&lt;177 micron (NGR)</v>
      </c>
      <c r="L416">
        <v>21</v>
      </c>
      <c r="M416" t="s">
        <v>301</v>
      </c>
      <c r="N416">
        <v>415</v>
      </c>
      <c r="O416" t="s">
        <v>143</v>
      </c>
      <c r="P416" t="s">
        <v>54</v>
      </c>
      <c r="Q416" t="s">
        <v>115</v>
      </c>
      <c r="R416" t="s">
        <v>134</v>
      </c>
      <c r="S416" t="s">
        <v>57</v>
      </c>
      <c r="T416" t="s">
        <v>412</v>
      </c>
      <c r="U416" t="s">
        <v>88</v>
      </c>
      <c r="V416" t="s">
        <v>172</v>
      </c>
      <c r="W416" t="s">
        <v>355</v>
      </c>
      <c r="X416" t="s">
        <v>67</v>
      </c>
      <c r="Y416" t="s">
        <v>346</v>
      </c>
      <c r="Z416" t="s">
        <v>138</v>
      </c>
      <c r="AA416" t="s">
        <v>64</v>
      </c>
      <c r="AB416" t="s">
        <v>575</v>
      </c>
      <c r="AC416" t="s">
        <v>173</v>
      </c>
      <c r="AD416" t="s">
        <v>67</v>
      </c>
      <c r="AE416" t="s">
        <v>171</v>
      </c>
      <c r="AF416" t="s">
        <v>282</v>
      </c>
      <c r="AG416" t="s">
        <v>122</v>
      </c>
      <c r="AH416" t="s">
        <v>173</v>
      </c>
      <c r="AI416" t="s">
        <v>101</v>
      </c>
      <c r="AJ416" t="s">
        <v>692</v>
      </c>
      <c r="AK416" t="s">
        <v>73</v>
      </c>
      <c r="AL416" t="s">
        <v>157</v>
      </c>
      <c r="AM416" t="s">
        <v>103</v>
      </c>
      <c r="AN416" t="s">
        <v>76</v>
      </c>
      <c r="AO416" t="s">
        <v>203</v>
      </c>
      <c r="AP416" t="s">
        <v>283</v>
      </c>
      <c r="AQ416" t="s">
        <v>143</v>
      </c>
      <c r="AR416" t="s">
        <v>67</v>
      </c>
      <c r="AS416" t="s">
        <v>54</v>
      </c>
      <c r="AT416" t="s">
        <v>73</v>
      </c>
      <c r="AU416" t="s">
        <v>107</v>
      </c>
      <c r="AV416" t="s">
        <v>2604</v>
      </c>
    </row>
    <row r="417" spans="1:48" hidden="1" x14ac:dyDescent="0.3">
      <c r="A417" t="s">
        <v>2605</v>
      </c>
      <c r="B417" t="s">
        <v>2606</v>
      </c>
      <c r="C417" s="1" t="str">
        <f t="shared" si="63"/>
        <v>21:0973</v>
      </c>
      <c r="D417" s="1" t="str">
        <f t="shared" si="64"/>
        <v>21:0113</v>
      </c>
      <c r="E417" t="s">
        <v>2607</v>
      </c>
      <c r="F417" t="s">
        <v>2608</v>
      </c>
      <c r="H417">
        <v>63.8481022</v>
      </c>
      <c r="I417">
        <v>-94.351184200000006</v>
      </c>
      <c r="J417" s="1" t="str">
        <f t="shared" si="65"/>
        <v>NGR lake sediment grab sample</v>
      </c>
      <c r="K417" s="1" t="str">
        <f t="shared" si="66"/>
        <v>&lt;177 micron (NGR)</v>
      </c>
      <c r="L417">
        <v>21</v>
      </c>
      <c r="M417" t="s">
        <v>314</v>
      </c>
      <c r="N417">
        <v>416</v>
      </c>
      <c r="O417" t="s">
        <v>327</v>
      </c>
      <c r="P417" t="s">
        <v>54</v>
      </c>
      <c r="Q417" t="s">
        <v>1158</v>
      </c>
      <c r="R417" t="s">
        <v>471</v>
      </c>
      <c r="S417" t="s">
        <v>57</v>
      </c>
      <c r="T417" t="s">
        <v>235</v>
      </c>
      <c r="U417" t="s">
        <v>203</v>
      </c>
      <c r="V417" t="s">
        <v>221</v>
      </c>
      <c r="W417" t="s">
        <v>205</v>
      </c>
      <c r="X417" t="s">
        <v>67</v>
      </c>
      <c r="Y417" t="s">
        <v>205</v>
      </c>
      <c r="Z417" t="s">
        <v>127</v>
      </c>
      <c r="AA417" t="s">
        <v>64</v>
      </c>
      <c r="AB417" t="s">
        <v>522</v>
      </c>
      <c r="AC417" t="s">
        <v>70</v>
      </c>
      <c r="AD417" t="s">
        <v>67</v>
      </c>
      <c r="AE417" t="s">
        <v>125</v>
      </c>
      <c r="AF417" t="s">
        <v>99</v>
      </c>
      <c r="AG417" t="s">
        <v>139</v>
      </c>
      <c r="AH417" t="s">
        <v>173</v>
      </c>
      <c r="AI417" t="s">
        <v>439</v>
      </c>
      <c r="AJ417" t="s">
        <v>201</v>
      </c>
      <c r="AK417" t="s">
        <v>73</v>
      </c>
      <c r="AL417" t="s">
        <v>224</v>
      </c>
      <c r="AM417" t="s">
        <v>103</v>
      </c>
      <c r="AN417" t="s">
        <v>76</v>
      </c>
      <c r="AO417" t="s">
        <v>178</v>
      </c>
      <c r="AP417" t="s">
        <v>566</v>
      </c>
      <c r="AQ417" t="s">
        <v>276</v>
      </c>
      <c r="AR417" t="s">
        <v>67</v>
      </c>
      <c r="AS417" t="s">
        <v>54</v>
      </c>
      <c r="AT417" t="s">
        <v>91</v>
      </c>
      <c r="AU417" t="s">
        <v>107</v>
      </c>
      <c r="AV417" t="s">
        <v>2609</v>
      </c>
    </row>
    <row r="418" spans="1:48" hidden="1" x14ac:dyDescent="0.3">
      <c r="A418" t="s">
        <v>2610</v>
      </c>
      <c r="B418" t="s">
        <v>2611</v>
      </c>
      <c r="C418" s="1" t="str">
        <f t="shared" si="63"/>
        <v>21:0973</v>
      </c>
      <c r="D418" s="1" t="str">
        <f>HYPERLINK("https://geochem.nrcan.gc.ca/cdogs/content/svy/svy_e.htm", "")</f>
        <v/>
      </c>
      <c r="G418" s="1" t="str">
        <f>HYPERLINK("https://geochem.nrcan.gc.ca/cdogs/content/cr_/cr_00160_e.htm", "160")</f>
        <v>160</v>
      </c>
      <c r="J418" t="s">
        <v>230</v>
      </c>
      <c r="K418" t="s">
        <v>231</v>
      </c>
      <c r="L418">
        <v>21</v>
      </c>
      <c r="M418" t="s">
        <v>232</v>
      </c>
      <c r="N418">
        <v>417</v>
      </c>
      <c r="O418" t="s">
        <v>168</v>
      </c>
      <c r="P418" t="s">
        <v>54</v>
      </c>
      <c r="Q418" t="s">
        <v>105</v>
      </c>
      <c r="R418" t="s">
        <v>177</v>
      </c>
      <c r="S418" t="s">
        <v>57</v>
      </c>
      <c r="T418" t="s">
        <v>175</v>
      </c>
      <c r="U418" t="s">
        <v>117</v>
      </c>
      <c r="V418" t="s">
        <v>142</v>
      </c>
      <c r="W418" t="s">
        <v>346</v>
      </c>
      <c r="X418" t="s">
        <v>74</v>
      </c>
      <c r="Y418" t="s">
        <v>220</v>
      </c>
      <c r="Z418" t="s">
        <v>117</v>
      </c>
      <c r="AA418" t="s">
        <v>64</v>
      </c>
      <c r="AB418" t="s">
        <v>575</v>
      </c>
      <c r="AC418" t="s">
        <v>70</v>
      </c>
      <c r="AD418" t="s">
        <v>67</v>
      </c>
      <c r="AE418" t="s">
        <v>62</v>
      </c>
      <c r="AF418" t="s">
        <v>178</v>
      </c>
      <c r="AG418" t="s">
        <v>428</v>
      </c>
      <c r="AH418" t="s">
        <v>74</v>
      </c>
      <c r="AI418" t="s">
        <v>178</v>
      </c>
      <c r="AJ418" t="s">
        <v>305</v>
      </c>
      <c r="AK418" t="s">
        <v>73</v>
      </c>
      <c r="AL418" t="s">
        <v>157</v>
      </c>
      <c r="AM418" t="s">
        <v>125</v>
      </c>
      <c r="AN418" t="s">
        <v>76</v>
      </c>
      <c r="AO418" t="s">
        <v>203</v>
      </c>
      <c r="AP418" t="s">
        <v>2054</v>
      </c>
      <c r="AQ418" t="s">
        <v>127</v>
      </c>
      <c r="AR418" t="s">
        <v>62</v>
      </c>
      <c r="AS418" t="s">
        <v>170</v>
      </c>
      <c r="AT418" t="s">
        <v>73</v>
      </c>
      <c r="AU418" t="s">
        <v>107</v>
      </c>
      <c r="AV418" t="s">
        <v>2612</v>
      </c>
    </row>
    <row r="419" spans="1:48" hidden="1" x14ac:dyDescent="0.3">
      <c r="A419" t="s">
        <v>2613</v>
      </c>
      <c r="B419" t="s">
        <v>2614</v>
      </c>
      <c r="C419" s="1" t="str">
        <f t="shared" si="63"/>
        <v>21:0973</v>
      </c>
      <c r="D419" s="1" t="str">
        <f t="shared" ref="D419:D438" si="67">HYPERLINK("https://geochem.nrcan.gc.ca/cdogs/content/svy/svy210113_e.htm", "21:0113")</f>
        <v>21:0113</v>
      </c>
      <c r="E419" t="s">
        <v>2615</v>
      </c>
      <c r="F419" t="s">
        <v>2616</v>
      </c>
      <c r="H419">
        <v>63.872874500000002</v>
      </c>
      <c r="I419">
        <v>-94.346450599999997</v>
      </c>
      <c r="J419" s="1" t="str">
        <f t="shared" ref="J419:J438" si="68">HYPERLINK("https://geochem.nrcan.gc.ca/cdogs/content/kwd/kwd020027_e.htm", "NGR lake sediment grab sample")</f>
        <v>NGR lake sediment grab sample</v>
      </c>
      <c r="K419" s="1" t="str">
        <f t="shared" ref="K419:K438" si="69">HYPERLINK("https://geochem.nrcan.gc.ca/cdogs/content/kwd/kwd080006_e.htm", "&lt;177 micron (NGR)")</f>
        <v>&lt;177 micron (NGR)</v>
      </c>
      <c r="L419">
        <v>21</v>
      </c>
      <c r="M419" t="s">
        <v>324</v>
      </c>
      <c r="N419">
        <v>418</v>
      </c>
      <c r="O419" t="s">
        <v>276</v>
      </c>
      <c r="P419" t="s">
        <v>62</v>
      </c>
      <c r="Q419" t="s">
        <v>1134</v>
      </c>
      <c r="R419" t="s">
        <v>178</v>
      </c>
      <c r="S419" t="s">
        <v>57</v>
      </c>
      <c r="T419" t="s">
        <v>223</v>
      </c>
      <c r="U419" t="s">
        <v>138</v>
      </c>
      <c r="V419" t="s">
        <v>251</v>
      </c>
      <c r="W419" t="s">
        <v>137</v>
      </c>
      <c r="X419" t="s">
        <v>67</v>
      </c>
      <c r="Y419" t="s">
        <v>526</v>
      </c>
      <c r="Z419" t="s">
        <v>96</v>
      </c>
      <c r="AA419" t="s">
        <v>64</v>
      </c>
      <c r="AB419" t="s">
        <v>99</v>
      </c>
      <c r="AC419" t="s">
        <v>66</v>
      </c>
      <c r="AD419" t="s">
        <v>67</v>
      </c>
      <c r="AE419" t="s">
        <v>302</v>
      </c>
      <c r="AF419" t="s">
        <v>290</v>
      </c>
      <c r="AG419" t="s">
        <v>380</v>
      </c>
      <c r="AH419" t="s">
        <v>173</v>
      </c>
      <c r="AI419" t="s">
        <v>338</v>
      </c>
      <c r="AJ419" t="s">
        <v>143</v>
      </c>
      <c r="AK419" t="s">
        <v>73</v>
      </c>
      <c r="AL419" t="s">
        <v>75</v>
      </c>
      <c r="AM419" t="s">
        <v>103</v>
      </c>
      <c r="AN419" t="s">
        <v>76</v>
      </c>
      <c r="AO419" t="s">
        <v>439</v>
      </c>
      <c r="AP419" t="s">
        <v>414</v>
      </c>
      <c r="AQ419" t="s">
        <v>137</v>
      </c>
      <c r="AR419" t="s">
        <v>67</v>
      </c>
      <c r="AS419" t="s">
        <v>54</v>
      </c>
      <c r="AT419" t="s">
        <v>73</v>
      </c>
      <c r="AU419" t="s">
        <v>107</v>
      </c>
      <c r="AV419" t="s">
        <v>2617</v>
      </c>
    </row>
    <row r="420" spans="1:48" hidden="1" x14ac:dyDescent="0.3">
      <c r="A420" t="s">
        <v>2618</v>
      </c>
      <c r="B420" t="s">
        <v>2619</v>
      </c>
      <c r="C420" s="1" t="str">
        <f t="shared" si="63"/>
        <v>21:0973</v>
      </c>
      <c r="D420" s="1" t="str">
        <f t="shared" si="67"/>
        <v>21:0113</v>
      </c>
      <c r="E420" t="s">
        <v>2620</v>
      </c>
      <c r="F420" t="s">
        <v>2621</v>
      </c>
      <c r="H420">
        <v>63.928814600000003</v>
      </c>
      <c r="I420">
        <v>-94.405653200000003</v>
      </c>
      <c r="J420" s="1" t="str">
        <f t="shared" si="68"/>
        <v>NGR lake sediment grab sample</v>
      </c>
      <c r="K420" s="1" t="str">
        <f t="shared" si="69"/>
        <v>&lt;177 micron (NGR)</v>
      </c>
      <c r="L420">
        <v>21</v>
      </c>
      <c r="M420" t="s">
        <v>335</v>
      </c>
      <c r="N420">
        <v>419</v>
      </c>
      <c r="O420" t="s">
        <v>346</v>
      </c>
      <c r="P420" t="s">
        <v>54</v>
      </c>
      <c r="Q420" t="s">
        <v>470</v>
      </c>
      <c r="R420" t="s">
        <v>616</v>
      </c>
      <c r="S420" t="s">
        <v>57</v>
      </c>
      <c r="T420" t="s">
        <v>235</v>
      </c>
      <c r="U420" t="s">
        <v>117</v>
      </c>
      <c r="V420" t="s">
        <v>60</v>
      </c>
      <c r="W420" t="s">
        <v>211</v>
      </c>
      <c r="X420" t="s">
        <v>74</v>
      </c>
      <c r="Y420" t="s">
        <v>62</v>
      </c>
      <c r="Z420" t="s">
        <v>138</v>
      </c>
      <c r="AA420" t="s">
        <v>64</v>
      </c>
      <c r="AB420" t="s">
        <v>522</v>
      </c>
      <c r="AC420" t="s">
        <v>70</v>
      </c>
      <c r="AD420" t="s">
        <v>67</v>
      </c>
      <c r="AE420" t="s">
        <v>302</v>
      </c>
      <c r="AF420" t="s">
        <v>436</v>
      </c>
      <c r="AG420" t="s">
        <v>204</v>
      </c>
      <c r="AH420" t="s">
        <v>472</v>
      </c>
      <c r="AI420" t="s">
        <v>413</v>
      </c>
      <c r="AJ420" t="s">
        <v>709</v>
      </c>
      <c r="AK420" t="s">
        <v>73</v>
      </c>
      <c r="AL420" t="s">
        <v>75</v>
      </c>
      <c r="AM420" t="s">
        <v>103</v>
      </c>
      <c r="AN420" t="s">
        <v>76</v>
      </c>
      <c r="AO420" t="s">
        <v>178</v>
      </c>
      <c r="AP420" t="s">
        <v>210</v>
      </c>
      <c r="AQ420" t="s">
        <v>211</v>
      </c>
      <c r="AR420" t="s">
        <v>74</v>
      </c>
      <c r="AS420" t="s">
        <v>54</v>
      </c>
      <c r="AT420" t="s">
        <v>152</v>
      </c>
      <c r="AU420" t="s">
        <v>107</v>
      </c>
      <c r="AV420" t="s">
        <v>2622</v>
      </c>
    </row>
    <row r="421" spans="1:48" hidden="1" x14ac:dyDescent="0.3">
      <c r="A421" t="s">
        <v>2623</v>
      </c>
      <c r="B421" t="s">
        <v>2624</v>
      </c>
      <c r="C421" s="1" t="str">
        <f t="shared" si="63"/>
        <v>21:0973</v>
      </c>
      <c r="D421" s="1" t="str">
        <f t="shared" si="67"/>
        <v>21:0113</v>
      </c>
      <c r="E421" t="s">
        <v>2625</v>
      </c>
      <c r="F421" t="s">
        <v>2626</v>
      </c>
      <c r="H421">
        <v>63.888553700000003</v>
      </c>
      <c r="I421">
        <v>-94.423558400000005</v>
      </c>
      <c r="J421" s="1" t="str">
        <f t="shared" si="68"/>
        <v>NGR lake sediment grab sample</v>
      </c>
      <c r="K421" s="1" t="str">
        <f t="shared" si="69"/>
        <v>&lt;177 micron (NGR)</v>
      </c>
      <c r="L421">
        <v>21</v>
      </c>
      <c r="M421" t="s">
        <v>354</v>
      </c>
      <c r="N421">
        <v>420</v>
      </c>
      <c r="O421" t="s">
        <v>136</v>
      </c>
      <c r="P421" t="s">
        <v>54</v>
      </c>
      <c r="Q421" t="s">
        <v>1295</v>
      </c>
      <c r="R421" t="s">
        <v>2627</v>
      </c>
      <c r="S421" t="s">
        <v>57</v>
      </c>
      <c r="T421" t="s">
        <v>279</v>
      </c>
      <c r="U421" t="s">
        <v>168</v>
      </c>
      <c r="V421" t="s">
        <v>691</v>
      </c>
      <c r="W421" t="s">
        <v>448</v>
      </c>
      <c r="X421" t="s">
        <v>74</v>
      </c>
      <c r="Y421" t="s">
        <v>276</v>
      </c>
      <c r="Z421" t="s">
        <v>127</v>
      </c>
      <c r="AA421" t="s">
        <v>64</v>
      </c>
      <c r="AB421" t="s">
        <v>189</v>
      </c>
      <c r="AC421" t="s">
        <v>66</v>
      </c>
      <c r="AD421" t="s">
        <v>67</v>
      </c>
      <c r="AE421" t="s">
        <v>2628</v>
      </c>
      <c r="AF421" t="s">
        <v>141</v>
      </c>
      <c r="AG421" t="s">
        <v>264</v>
      </c>
      <c r="AH421" t="s">
        <v>173</v>
      </c>
      <c r="AI421" t="s">
        <v>338</v>
      </c>
      <c r="AJ421" t="s">
        <v>263</v>
      </c>
      <c r="AK421" t="s">
        <v>73</v>
      </c>
      <c r="AL421" t="s">
        <v>103</v>
      </c>
      <c r="AM421" t="s">
        <v>103</v>
      </c>
      <c r="AN421" t="s">
        <v>76</v>
      </c>
      <c r="AO421" t="s">
        <v>168</v>
      </c>
      <c r="AP421" t="s">
        <v>234</v>
      </c>
      <c r="AQ421" t="s">
        <v>79</v>
      </c>
      <c r="AR421" t="s">
        <v>67</v>
      </c>
      <c r="AS421" t="s">
        <v>54</v>
      </c>
      <c r="AT421" t="s">
        <v>73</v>
      </c>
      <c r="AU421" t="s">
        <v>107</v>
      </c>
      <c r="AV421" t="s">
        <v>2629</v>
      </c>
    </row>
    <row r="422" spans="1:48" hidden="1" x14ac:dyDescent="0.3">
      <c r="A422" t="s">
        <v>2630</v>
      </c>
      <c r="B422" t="s">
        <v>2631</v>
      </c>
      <c r="C422" s="1" t="str">
        <f t="shared" si="63"/>
        <v>21:0973</v>
      </c>
      <c r="D422" s="1" t="str">
        <f t="shared" si="67"/>
        <v>21:0113</v>
      </c>
      <c r="E422" t="s">
        <v>2632</v>
      </c>
      <c r="F422" t="s">
        <v>2633</v>
      </c>
      <c r="H422">
        <v>63.990499300000003</v>
      </c>
      <c r="I422">
        <v>-95.236728400000004</v>
      </c>
      <c r="J422" s="1" t="str">
        <f t="shared" si="68"/>
        <v>NGR lake sediment grab sample</v>
      </c>
      <c r="K422" s="1" t="str">
        <f t="shared" si="69"/>
        <v>&lt;177 micron (NGR)</v>
      </c>
      <c r="L422">
        <v>22</v>
      </c>
      <c r="M422" t="s">
        <v>52</v>
      </c>
      <c r="N422">
        <v>421</v>
      </c>
      <c r="O422" t="s">
        <v>226</v>
      </c>
      <c r="P422" t="s">
        <v>54</v>
      </c>
      <c r="Q422" t="s">
        <v>446</v>
      </c>
      <c r="R422" t="s">
        <v>357</v>
      </c>
      <c r="S422" t="s">
        <v>57</v>
      </c>
      <c r="T422" t="s">
        <v>427</v>
      </c>
      <c r="U422" t="s">
        <v>59</v>
      </c>
      <c r="V422" t="s">
        <v>189</v>
      </c>
      <c r="W422" t="s">
        <v>346</v>
      </c>
      <c r="X422" t="s">
        <v>74</v>
      </c>
      <c r="Y422" t="s">
        <v>170</v>
      </c>
      <c r="Z422" t="s">
        <v>59</v>
      </c>
      <c r="AA422" t="s">
        <v>64</v>
      </c>
      <c r="AB422" t="s">
        <v>251</v>
      </c>
      <c r="AC422" t="s">
        <v>173</v>
      </c>
      <c r="AD422" t="s">
        <v>67</v>
      </c>
      <c r="AE422" t="s">
        <v>526</v>
      </c>
      <c r="AF422" t="s">
        <v>90</v>
      </c>
      <c r="AG422" t="s">
        <v>250</v>
      </c>
      <c r="AH422" t="s">
        <v>173</v>
      </c>
      <c r="AI422" t="s">
        <v>306</v>
      </c>
      <c r="AJ422" t="s">
        <v>388</v>
      </c>
      <c r="AK422" t="s">
        <v>73</v>
      </c>
      <c r="AL422" t="s">
        <v>125</v>
      </c>
      <c r="AM422" t="s">
        <v>103</v>
      </c>
      <c r="AN422" t="s">
        <v>76</v>
      </c>
      <c r="AO422" t="s">
        <v>178</v>
      </c>
      <c r="AP422" t="s">
        <v>210</v>
      </c>
      <c r="AQ422" t="s">
        <v>63</v>
      </c>
      <c r="AR422" t="s">
        <v>67</v>
      </c>
      <c r="AS422" t="s">
        <v>54</v>
      </c>
      <c r="AT422" t="s">
        <v>58</v>
      </c>
      <c r="AU422" t="s">
        <v>107</v>
      </c>
      <c r="AV422" t="s">
        <v>2634</v>
      </c>
    </row>
    <row r="423" spans="1:48" hidden="1" x14ac:dyDescent="0.3">
      <c r="A423" t="s">
        <v>2635</v>
      </c>
      <c r="B423" t="s">
        <v>2636</v>
      </c>
      <c r="C423" s="1" t="str">
        <f t="shared" si="63"/>
        <v>21:0973</v>
      </c>
      <c r="D423" s="1" t="str">
        <f t="shared" si="67"/>
        <v>21:0113</v>
      </c>
      <c r="E423" t="s">
        <v>2637</v>
      </c>
      <c r="F423" t="s">
        <v>2638</v>
      </c>
      <c r="H423">
        <v>63.854378799999999</v>
      </c>
      <c r="I423">
        <v>-94.506354900000005</v>
      </c>
      <c r="J423" s="1" t="str">
        <f t="shared" si="68"/>
        <v>NGR lake sediment grab sample</v>
      </c>
      <c r="K423" s="1" t="str">
        <f t="shared" si="69"/>
        <v>&lt;177 micron (NGR)</v>
      </c>
      <c r="L423">
        <v>22</v>
      </c>
      <c r="M423" t="s">
        <v>86</v>
      </c>
      <c r="N423">
        <v>422</v>
      </c>
      <c r="O423" t="s">
        <v>692</v>
      </c>
      <c r="P423" t="s">
        <v>54</v>
      </c>
      <c r="Q423" t="s">
        <v>55</v>
      </c>
      <c r="R423" t="s">
        <v>347</v>
      </c>
      <c r="S423" t="s">
        <v>57</v>
      </c>
      <c r="T423" t="s">
        <v>58</v>
      </c>
      <c r="U423" t="s">
        <v>117</v>
      </c>
      <c r="V423" t="s">
        <v>60</v>
      </c>
      <c r="W423" t="s">
        <v>136</v>
      </c>
      <c r="X423" t="s">
        <v>67</v>
      </c>
      <c r="Y423" t="s">
        <v>62</v>
      </c>
      <c r="Z423" t="s">
        <v>138</v>
      </c>
      <c r="AA423" t="s">
        <v>64</v>
      </c>
      <c r="AB423" t="s">
        <v>411</v>
      </c>
      <c r="AC423" t="s">
        <v>66</v>
      </c>
      <c r="AD423" t="s">
        <v>67</v>
      </c>
      <c r="AE423" t="s">
        <v>238</v>
      </c>
      <c r="AF423" t="s">
        <v>134</v>
      </c>
      <c r="AG423" t="s">
        <v>58</v>
      </c>
      <c r="AH423" t="s">
        <v>70</v>
      </c>
      <c r="AI423" t="s">
        <v>328</v>
      </c>
      <c r="AJ423" t="s">
        <v>114</v>
      </c>
      <c r="AK423" t="s">
        <v>73</v>
      </c>
      <c r="AL423" t="s">
        <v>74</v>
      </c>
      <c r="AM423" t="s">
        <v>75</v>
      </c>
      <c r="AN423" t="s">
        <v>76</v>
      </c>
      <c r="AO423" t="s">
        <v>134</v>
      </c>
      <c r="AP423" t="s">
        <v>295</v>
      </c>
      <c r="AQ423" t="s">
        <v>327</v>
      </c>
      <c r="AR423" t="s">
        <v>74</v>
      </c>
      <c r="AS423" t="s">
        <v>54</v>
      </c>
      <c r="AT423" t="s">
        <v>73</v>
      </c>
      <c r="AU423" t="s">
        <v>107</v>
      </c>
      <c r="AV423" t="s">
        <v>2639</v>
      </c>
    </row>
    <row r="424" spans="1:48" hidden="1" x14ac:dyDescent="0.3">
      <c r="A424" t="s">
        <v>2640</v>
      </c>
      <c r="B424" t="s">
        <v>2641</v>
      </c>
      <c r="C424" s="1" t="str">
        <f t="shared" si="63"/>
        <v>21:0973</v>
      </c>
      <c r="D424" s="1" t="str">
        <f t="shared" si="67"/>
        <v>21:0113</v>
      </c>
      <c r="E424" t="s">
        <v>2642</v>
      </c>
      <c r="F424" t="s">
        <v>2643</v>
      </c>
      <c r="H424">
        <v>63.882028200000001</v>
      </c>
      <c r="I424">
        <v>-94.513822899999994</v>
      </c>
      <c r="J424" s="1" t="str">
        <f t="shared" si="68"/>
        <v>NGR lake sediment grab sample</v>
      </c>
      <c r="K424" s="1" t="str">
        <f t="shared" si="69"/>
        <v>&lt;177 micron (NGR)</v>
      </c>
      <c r="L424">
        <v>22</v>
      </c>
      <c r="M424" t="s">
        <v>149</v>
      </c>
      <c r="N424">
        <v>423</v>
      </c>
      <c r="O424" t="s">
        <v>373</v>
      </c>
      <c r="P424" t="s">
        <v>54</v>
      </c>
      <c r="Q424" t="s">
        <v>166</v>
      </c>
      <c r="R424" t="s">
        <v>575</v>
      </c>
      <c r="S424" t="s">
        <v>57</v>
      </c>
      <c r="T424" t="s">
        <v>152</v>
      </c>
      <c r="U424" t="s">
        <v>168</v>
      </c>
      <c r="V424" t="s">
        <v>223</v>
      </c>
      <c r="W424" t="s">
        <v>170</v>
      </c>
      <c r="X424" t="s">
        <v>62</v>
      </c>
      <c r="Y424" t="s">
        <v>205</v>
      </c>
      <c r="Z424" t="s">
        <v>138</v>
      </c>
      <c r="AA424" t="s">
        <v>64</v>
      </c>
      <c r="AB424" t="s">
        <v>93</v>
      </c>
      <c r="AC424" t="s">
        <v>173</v>
      </c>
      <c r="AD424" t="s">
        <v>62</v>
      </c>
      <c r="AE424" t="s">
        <v>421</v>
      </c>
      <c r="AF424" t="s">
        <v>104</v>
      </c>
      <c r="AG424" t="s">
        <v>438</v>
      </c>
      <c r="AH424" t="s">
        <v>70</v>
      </c>
      <c r="AI424" t="s">
        <v>328</v>
      </c>
      <c r="AJ424" t="s">
        <v>53</v>
      </c>
      <c r="AK424" t="s">
        <v>73</v>
      </c>
      <c r="AL424" t="s">
        <v>75</v>
      </c>
      <c r="AM424" t="s">
        <v>224</v>
      </c>
      <c r="AN424" t="s">
        <v>76</v>
      </c>
      <c r="AO424" t="s">
        <v>77</v>
      </c>
      <c r="AP424" t="s">
        <v>596</v>
      </c>
      <c r="AQ424" t="s">
        <v>338</v>
      </c>
      <c r="AR424" t="s">
        <v>74</v>
      </c>
      <c r="AS424" t="s">
        <v>54</v>
      </c>
      <c r="AT424" t="s">
        <v>73</v>
      </c>
      <c r="AU424" t="s">
        <v>107</v>
      </c>
      <c r="AV424" t="s">
        <v>1033</v>
      </c>
    </row>
    <row r="425" spans="1:48" hidden="1" x14ac:dyDescent="0.3">
      <c r="A425" t="s">
        <v>2644</v>
      </c>
      <c r="B425" t="s">
        <v>2645</v>
      </c>
      <c r="C425" s="1" t="str">
        <f t="shared" si="63"/>
        <v>21:0973</v>
      </c>
      <c r="D425" s="1" t="str">
        <f t="shared" si="67"/>
        <v>21:0113</v>
      </c>
      <c r="E425" t="s">
        <v>2646</v>
      </c>
      <c r="F425" t="s">
        <v>2647</v>
      </c>
      <c r="H425">
        <v>63.904170999999998</v>
      </c>
      <c r="I425">
        <v>-94.477436800000007</v>
      </c>
      <c r="J425" s="1" t="str">
        <f t="shared" si="68"/>
        <v>NGR lake sediment grab sample</v>
      </c>
      <c r="K425" s="1" t="str">
        <f t="shared" si="69"/>
        <v>&lt;177 micron (NGR)</v>
      </c>
      <c r="L425">
        <v>22</v>
      </c>
      <c r="M425" t="s">
        <v>113</v>
      </c>
      <c r="N425">
        <v>424</v>
      </c>
      <c r="O425" t="s">
        <v>305</v>
      </c>
      <c r="P425" t="s">
        <v>54</v>
      </c>
      <c r="Q425" t="s">
        <v>325</v>
      </c>
      <c r="R425" t="s">
        <v>2648</v>
      </c>
      <c r="S425" t="s">
        <v>57</v>
      </c>
      <c r="T425" t="s">
        <v>249</v>
      </c>
      <c r="U425" t="s">
        <v>88</v>
      </c>
      <c r="V425" t="s">
        <v>236</v>
      </c>
      <c r="W425" t="s">
        <v>220</v>
      </c>
      <c r="X425" t="s">
        <v>62</v>
      </c>
      <c r="Y425" t="s">
        <v>95</v>
      </c>
      <c r="Z425" t="s">
        <v>138</v>
      </c>
      <c r="AA425" t="s">
        <v>64</v>
      </c>
      <c r="AB425" t="s">
        <v>236</v>
      </c>
      <c r="AC425" t="s">
        <v>66</v>
      </c>
      <c r="AD425" t="s">
        <v>67</v>
      </c>
      <c r="AE425" t="s">
        <v>171</v>
      </c>
      <c r="AF425" t="s">
        <v>77</v>
      </c>
      <c r="AG425" t="s">
        <v>604</v>
      </c>
      <c r="AH425" t="s">
        <v>70</v>
      </c>
      <c r="AI425" t="s">
        <v>402</v>
      </c>
      <c r="AJ425" t="s">
        <v>338</v>
      </c>
      <c r="AK425" t="s">
        <v>73</v>
      </c>
      <c r="AL425" t="s">
        <v>68</v>
      </c>
      <c r="AM425" t="s">
        <v>103</v>
      </c>
      <c r="AN425" t="s">
        <v>76</v>
      </c>
      <c r="AO425" t="s">
        <v>178</v>
      </c>
      <c r="AP425" t="s">
        <v>158</v>
      </c>
      <c r="AQ425" t="s">
        <v>254</v>
      </c>
      <c r="AR425" t="s">
        <v>74</v>
      </c>
      <c r="AS425" t="s">
        <v>54</v>
      </c>
      <c r="AT425" t="s">
        <v>58</v>
      </c>
      <c r="AU425" t="s">
        <v>107</v>
      </c>
      <c r="AV425" t="s">
        <v>2649</v>
      </c>
    </row>
    <row r="426" spans="1:48" hidden="1" x14ac:dyDescent="0.3">
      <c r="A426" t="s">
        <v>2650</v>
      </c>
      <c r="B426" t="s">
        <v>2651</v>
      </c>
      <c r="C426" s="1" t="str">
        <f t="shared" si="63"/>
        <v>21:0973</v>
      </c>
      <c r="D426" s="1" t="str">
        <f t="shared" si="67"/>
        <v>21:0113</v>
      </c>
      <c r="E426" t="s">
        <v>2646</v>
      </c>
      <c r="F426" t="s">
        <v>2652</v>
      </c>
      <c r="H426">
        <v>63.904170999999998</v>
      </c>
      <c r="I426">
        <v>-94.477436800000007</v>
      </c>
      <c r="J426" s="1" t="str">
        <f t="shared" si="68"/>
        <v>NGR lake sediment grab sample</v>
      </c>
      <c r="K426" s="1" t="str">
        <f t="shared" si="69"/>
        <v>&lt;177 micron (NGR)</v>
      </c>
      <c r="L426">
        <v>22</v>
      </c>
      <c r="M426" t="s">
        <v>132</v>
      </c>
      <c r="N426">
        <v>425</v>
      </c>
      <c r="O426" t="s">
        <v>306</v>
      </c>
      <c r="P426" t="s">
        <v>54</v>
      </c>
      <c r="Q426" t="s">
        <v>55</v>
      </c>
      <c r="R426" t="s">
        <v>2653</v>
      </c>
      <c r="S426" t="s">
        <v>57</v>
      </c>
      <c r="T426" t="s">
        <v>604</v>
      </c>
      <c r="U426" t="s">
        <v>168</v>
      </c>
      <c r="V426" t="s">
        <v>316</v>
      </c>
      <c r="W426" t="s">
        <v>276</v>
      </c>
      <c r="X426" t="s">
        <v>74</v>
      </c>
      <c r="Y426" t="s">
        <v>95</v>
      </c>
      <c r="Z426" t="s">
        <v>59</v>
      </c>
      <c r="AA426" t="s">
        <v>64</v>
      </c>
      <c r="AB426" t="s">
        <v>492</v>
      </c>
      <c r="AC426" t="s">
        <v>66</v>
      </c>
      <c r="AD426" t="s">
        <v>62</v>
      </c>
      <c r="AE426" t="s">
        <v>448</v>
      </c>
      <c r="AF426" t="s">
        <v>121</v>
      </c>
      <c r="AG426" t="s">
        <v>438</v>
      </c>
      <c r="AH426" t="s">
        <v>173</v>
      </c>
      <c r="AI426" t="s">
        <v>123</v>
      </c>
      <c r="AJ426" t="s">
        <v>56</v>
      </c>
      <c r="AK426" t="s">
        <v>73</v>
      </c>
      <c r="AL426" t="s">
        <v>125</v>
      </c>
      <c r="AM426" t="s">
        <v>103</v>
      </c>
      <c r="AN426" t="s">
        <v>76</v>
      </c>
      <c r="AO426" t="s">
        <v>178</v>
      </c>
      <c r="AP426" t="s">
        <v>596</v>
      </c>
      <c r="AQ426" t="s">
        <v>226</v>
      </c>
      <c r="AR426" t="s">
        <v>67</v>
      </c>
      <c r="AS426" t="s">
        <v>54</v>
      </c>
      <c r="AT426" t="s">
        <v>73</v>
      </c>
      <c r="AU426" t="s">
        <v>107</v>
      </c>
      <c r="AV426" t="s">
        <v>2654</v>
      </c>
    </row>
    <row r="427" spans="1:48" hidden="1" x14ac:dyDescent="0.3">
      <c r="A427" t="s">
        <v>2655</v>
      </c>
      <c r="B427" t="s">
        <v>2656</v>
      </c>
      <c r="C427" s="1" t="str">
        <f t="shared" si="63"/>
        <v>21:0973</v>
      </c>
      <c r="D427" s="1" t="str">
        <f t="shared" si="67"/>
        <v>21:0113</v>
      </c>
      <c r="E427" t="s">
        <v>2657</v>
      </c>
      <c r="F427" t="s">
        <v>2658</v>
      </c>
      <c r="H427">
        <v>63.737526000000003</v>
      </c>
      <c r="I427">
        <v>-95.822715599999995</v>
      </c>
      <c r="J427" s="1" t="str">
        <f t="shared" si="68"/>
        <v>NGR lake sediment grab sample</v>
      </c>
      <c r="K427" s="1" t="str">
        <f t="shared" si="69"/>
        <v>&lt;177 micron (NGR)</v>
      </c>
      <c r="L427">
        <v>22</v>
      </c>
      <c r="M427" t="s">
        <v>165</v>
      </c>
      <c r="N427">
        <v>426</v>
      </c>
      <c r="O427" t="s">
        <v>102</v>
      </c>
      <c r="P427" t="s">
        <v>54</v>
      </c>
      <c r="Q427" t="s">
        <v>133</v>
      </c>
      <c r="R427" t="s">
        <v>436</v>
      </c>
      <c r="S427" t="s">
        <v>57</v>
      </c>
      <c r="T427" t="s">
        <v>58</v>
      </c>
      <c r="U427" t="s">
        <v>88</v>
      </c>
      <c r="V427" t="s">
        <v>725</v>
      </c>
      <c r="W427" t="s">
        <v>61</v>
      </c>
      <c r="X427" t="s">
        <v>62</v>
      </c>
      <c r="Y427" t="s">
        <v>137</v>
      </c>
      <c r="Z427" t="s">
        <v>96</v>
      </c>
      <c r="AA427" t="s">
        <v>64</v>
      </c>
      <c r="AB427" t="s">
        <v>221</v>
      </c>
      <c r="AC427" t="s">
        <v>66</v>
      </c>
      <c r="AD427" t="s">
        <v>67</v>
      </c>
      <c r="AE427" t="s">
        <v>992</v>
      </c>
      <c r="AF427" t="s">
        <v>116</v>
      </c>
      <c r="AG427" t="s">
        <v>279</v>
      </c>
      <c r="AH427" t="s">
        <v>224</v>
      </c>
      <c r="AI427" t="s">
        <v>59</v>
      </c>
      <c r="AJ427" t="s">
        <v>306</v>
      </c>
      <c r="AK427" t="s">
        <v>73</v>
      </c>
      <c r="AL427" t="s">
        <v>74</v>
      </c>
      <c r="AM427" t="s">
        <v>75</v>
      </c>
      <c r="AN427" t="s">
        <v>76</v>
      </c>
      <c r="AO427" t="s">
        <v>290</v>
      </c>
      <c r="AP427" t="s">
        <v>179</v>
      </c>
      <c r="AQ427" t="s">
        <v>363</v>
      </c>
      <c r="AR427" t="s">
        <v>62</v>
      </c>
      <c r="AS427" t="s">
        <v>54</v>
      </c>
      <c r="AT427" t="s">
        <v>73</v>
      </c>
      <c r="AU427" t="s">
        <v>107</v>
      </c>
      <c r="AV427" t="s">
        <v>2659</v>
      </c>
    </row>
    <row r="428" spans="1:48" hidden="1" x14ac:dyDescent="0.3">
      <c r="A428" t="s">
        <v>2660</v>
      </c>
      <c r="B428" t="s">
        <v>2661</v>
      </c>
      <c r="C428" s="1" t="str">
        <f t="shared" si="63"/>
        <v>21:0973</v>
      </c>
      <c r="D428" s="1" t="str">
        <f t="shared" si="67"/>
        <v>21:0113</v>
      </c>
      <c r="E428" t="s">
        <v>2662</v>
      </c>
      <c r="F428" t="s">
        <v>2663</v>
      </c>
      <c r="H428">
        <v>63.757836500000003</v>
      </c>
      <c r="I428">
        <v>-95.800382499999998</v>
      </c>
      <c r="J428" s="1" t="str">
        <f t="shared" si="68"/>
        <v>NGR lake sediment grab sample</v>
      </c>
      <c r="K428" s="1" t="str">
        <f t="shared" si="69"/>
        <v>&lt;177 micron (NGR)</v>
      </c>
      <c r="L428">
        <v>22</v>
      </c>
      <c r="M428" t="s">
        <v>185</v>
      </c>
      <c r="N428">
        <v>427</v>
      </c>
      <c r="O428" t="s">
        <v>168</v>
      </c>
      <c r="P428" t="s">
        <v>54</v>
      </c>
      <c r="Q428" t="s">
        <v>186</v>
      </c>
      <c r="R428" t="s">
        <v>347</v>
      </c>
      <c r="S428" t="s">
        <v>57</v>
      </c>
      <c r="T428" t="s">
        <v>152</v>
      </c>
      <c r="U428" t="s">
        <v>59</v>
      </c>
      <c r="V428" t="s">
        <v>339</v>
      </c>
      <c r="W428" t="s">
        <v>61</v>
      </c>
      <c r="X428" t="s">
        <v>62</v>
      </c>
      <c r="Y428" t="s">
        <v>63</v>
      </c>
      <c r="Z428" t="s">
        <v>127</v>
      </c>
      <c r="AA428" t="s">
        <v>64</v>
      </c>
      <c r="AB428" t="s">
        <v>172</v>
      </c>
      <c r="AC428" t="s">
        <v>66</v>
      </c>
      <c r="AD428" t="s">
        <v>67</v>
      </c>
      <c r="AE428" t="s">
        <v>584</v>
      </c>
      <c r="AF428" t="s">
        <v>134</v>
      </c>
      <c r="AG428" t="s">
        <v>250</v>
      </c>
      <c r="AH428" t="s">
        <v>224</v>
      </c>
      <c r="AI428" t="s">
        <v>114</v>
      </c>
      <c r="AJ428" t="s">
        <v>306</v>
      </c>
      <c r="AK428" t="s">
        <v>73</v>
      </c>
      <c r="AL428" t="s">
        <v>157</v>
      </c>
      <c r="AM428" t="s">
        <v>103</v>
      </c>
      <c r="AN428" t="s">
        <v>76</v>
      </c>
      <c r="AO428" t="s">
        <v>134</v>
      </c>
      <c r="AP428" t="s">
        <v>179</v>
      </c>
      <c r="AQ428" t="s">
        <v>327</v>
      </c>
      <c r="AR428" t="s">
        <v>62</v>
      </c>
      <c r="AS428" t="s">
        <v>54</v>
      </c>
      <c r="AT428" t="s">
        <v>73</v>
      </c>
      <c r="AU428" t="s">
        <v>107</v>
      </c>
      <c r="AV428" t="s">
        <v>2131</v>
      </c>
    </row>
    <row r="429" spans="1:48" hidden="1" x14ac:dyDescent="0.3">
      <c r="A429" t="s">
        <v>2664</v>
      </c>
      <c r="B429" t="s">
        <v>2665</v>
      </c>
      <c r="C429" s="1" t="str">
        <f t="shared" si="63"/>
        <v>21:0973</v>
      </c>
      <c r="D429" s="1" t="str">
        <f t="shared" si="67"/>
        <v>21:0113</v>
      </c>
      <c r="E429" t="s">
        <v>2666</v>
      </c>
      <c r="F429" t="s">
        <v>2667</v>
      </c>
      <c r="H429">
        <v>63.8305869</v>
      </c>
      <c r="I429">
        <v>-95.802874500000001</v>
      </c>
      <c r="J429" s="1" t="str">
        <f t="shared" si="68"/>
        <v>NGR lake sediment grab sample</v>
      </c>
      <c r="K429" s="1" t="str">
        <f t="shared" si="69"/>
        <v>&lt;177 micron (NGR)</v>
      </c>
      <c r="L429">
        <v>22</v>
      </c>
      <c r="M429" t="s">
        <v>200</v>
      </c>
      <c r="N429">
        <v>428</v>
      </c>
      <c r="O429" t="s">
        <v>439</v>
      </c>
      <c r="P429" t="s">
        <v>54</v>
      </c>
      <c r="Q429" t="s">
        <v>166</v>
      </c>
      <c r="R429" t="s">
        <v>187</v>
      </c>
      <c r="S429" t="s">
        <v>57</v>
      </c>
      <c r="T429" t="s">
        <v>152</v>
      </c>
      <c r="U429" t="s">
        <v>104</v>
      </c>
      <c r="V429" t="s">
        <v>428</v>
      </c>
      <c r="W429" t="s">
        <v>211</v>
      </c>
      <c r="X429" t="s">
        <v>62</v>
      </c>
      <c r="Y429" t="s">
        <v>118</v>
      </c>
      <c r="Z429" t="s">
        <v>127</v>
      </c>
      <c r="AA429" t="s">
        <v>64</v>
      </c>
      <c r="AB429" t="s">
        <v>65</v>
      </c>
      <c r="AC429" t="s">
        <v>66</v>
      </c>
      <c r="AD429" t="s">
        <v>67</v>
      </c>
      <c r="AE429" t="s">
        <v>1872</v>
      </c>
      <c r="AF429" t="s">
        <v>281</v>
      </c>
      <c r="AG429" t="s">
        <v>326</v>
      </c>
      <c r="AH429" t="s">
        <v>70</v>
      </c>
      <c r="AI429" t="s">
        <v>318</v>
      </c>
      <c r="AJ429" t="s">
        <v>709</v>
      </c>
      <c r="AK429" t="s">
        <v>73</v>
      </c>
      <c r="AL429" t="s">
        <v>177</v>
      </c>
      <c r="AM429" t="s">
        <v>103</v>
      </c>
      <c r="AN429" t="s">
        <v>76</v>
      </c>
      <c r="AO429" t="s">
        <v>281</v>
      </c>
      <c r="AP429" t="s">
        <v>225</v>
      </c>
      <c r="AQ429" t="s">
        <v>61</v>
      </c>
      <c r="AR429" t="s">
        <v>62</v>
      </c>
      <c r="AS429" t="s">
        <v>54</v>
      </c>
      <c r="AT429" t="s">
        <v>73</v>
      </c>
      <c r="AU429" t="s">
        <v>107</v>
      </c>
      <c r="AV429" t="s">
        <v>2668</v>
      </c>
    </row>
    <row r="430" spans="1:48" hidden="1" x14ac:dyDescent="0.3">
      <c r="A430" t="s">
        <v>2669</v>
      </c>
      <c r="B430" t="s">
        <v>2670</v>
      </c>
      <c r="C430" s="1" t="str">
        <f t="shared" si="63"/>
        <v>21:0973</v>
      </c>
      <c r="D430" s="1" t="str">
        <f t="shared" si="67"/>
        <v>21:0113</v>
      </c>
      <c r="E430" t="s">
        <v>2671</v>
      </c>
      <c r="F430" t="s">
        <v>2672</v>
      </c>
      <c r="H430">
        <v>63.871206200000003</v>
      </c>
      <c r="I430">
        <v>-95.795029099999994</v>
      </c>
      <c r="J430" s="1" t="str">
        <f t="shared" si="68"/>
        <v>NGR lake sediment grab sample</v>
      </c>
      <c r="K430" s="1" t="str">
        <f t="shared" si="69"/>
        <v>&lt;177 micron (NGR)</v>
      </c>
      <c r="L430">
        <v>22</v>
      </c>
      <c r="M430" t="s">
        <v>217</v>
      </c>
      <c r="N430">
        <v>429</v>
      </c>
      <c r="O430" t="s">
        <v>382</v>
      </c>
      <c r="P430" t="s">
        <v>96</v>
      </c>
      <c r="Q430" t="s">
        <v>446</v>
      </c>
      <c r="R430" t="s">
        <v>134</v>
      </c>
      <c r="S430" t="s">
        <v>57</v>
      </c>
      <c r="T430" t="s">
        <v>152</v>
      </c>
      <c r="U430" t="s">
        <v>59</v>
      </c>
      <c r="V430" t="s">
        <v>60</v>
      </c>
      <c r="W430" t="s">
        <v>79</v>
      </c>
      <c r="X430" t="s">
        <v>67</v>
      </c>
      <c r="Y430" t="s">
        <v>396</v>
      </c>
      <c r="Z430" t="s">
        <v>138</v>
      </c>
      <c r="AA430" t="s">
        <v>64</v>
      </c>
      <c r="AB430" t="s">
        <v>411</v>
      </c>
      <c r="AC430" t="s">
        <v>66</v>
      </c>
      <c r="AD430" t="s">
        <v>67</v>
      </c>
      <c r="AE430" t="s">
        <v>125</v>
      </c>
      <c r="AF430" t="s">
        <v>290</v>
      </c>
      <c r="AG430" t="s">
        <v>219</v>
      </c>
      <c r="AH430" t="s">
        <v>70</v>
      </c>
      <c r="AI430" t="s">
        <v>71</v>
      </c>
      <c r="AJ430" t="s">
        <v>124</v>
      </c>
      <c r="AK430" t="s">
        <v>73</v>
      </c>
      <c r="AL430" t="s">
        <v>157</v>
      </c>
      <c r="AM430" t="s">
        <v>103</v>
      </c>
      <c r="AN430" t="s">
        <v>76</v>
      </c>
      <c r="AO430" t="s">
        <v>134</v>
      </c>
      <c r="AP430" t="s">
        <v>283</v>
      </c>
      <c r="AQ430" t="s">
        <v>118</v>
      </c>
      <c r="AR430" t="s">
        <v>74</v>
      </c>
      <c r="AS430" t="s">
        <v>54</v>
      </c>
      <c r="AT430" t="s">
        <v>73</v>
      </c>
      <c r="AU430" t="s">
        <v>107</v>
      </c>
      <c r="AV430" t="s">
        <v>2673</v>
      </c>
    </row>
    <row r="431" spans="1:48" hidden="1" x14ac:dyDescent="0.3">
      <c r="A431" t="s">
        <v>2674</v>
      </c>
      <c r="B431" t="s">
        <v>2675</v>
      </c>
      <c r="C431" s="1" t="str">
        <f t="shared" si="63"/>
        <v>21:0973</v>
      </c>
      <c r="D431" s="1" t="str">
        <f t="shared" si="67"/>
        <v>21:0113</v>
      </c>
      <c r="E431" t="s">
        <v>2676</v>
      </c>
      <c r="F431" t="s">
        <v>2677</v>
      </c>
      <c r="H431">
        <v>63.895175399999999</v>
      </c>
      <c r="I431">
        <v>-95.822343500000002</v>
      </c>
      <c r="J431" s="1" t="str">
        <f t="shared" si="68"/>
        <v>NGR lake sediment grab sample</v>
      </c>
      <c r="K431" s="1" t="str">
        <f t="shared" si="69"/>
        <v>&lt;177 micron (NGR)</v>
      </c>
      <c r="L431">
        <v>22</v>
      </c>
      <c r="M431" t="s">
        <v>246</v>
      </c>
      <c r="N431">
        <v>430</v>
      </c>
      <c r="O431" t="s">
        <v>72</v>
      </c>
      <c r="P431" t="s">
        <v>54</v>
      </c>
      <c r="Q431" t="s">
        <v>1216</v>
      </c>
      <c r="R431" t="s">
        <v>104</v>
      </c>
      <c r="S431" t="s">
        <v>57</v>
      </c>
      <c r="T431" t="s">
        <v>404</v>
      </c>
      <c r="U431" t="s">
        <v>59</v>
      </c>
      <c r="V431" t="s">
        <v>575</v>
      </c>
      <c r="W431" t="s">
        <v>170</v>
      </c>
      <c r="X431" t="s">
        <v>67</v>
      </c>
      <c r="Y431" t="s">
        <v>396</v>
      </c>
      <c r="Z431" t="s">
        <v>138</v>
      </c>
      <c r="AA431" t="s">
        <v>64</v>
      </c>
      <c r="AB431" t="s">
        <v>522</v>
      </c>
      <c r="AC431" t="s">
        <v>66</v>
      </c>
      <c r="AD431" t="s">
        <v>74</v>
      </c>
      <c r="AE431" t="s">
        <v>2678</v>
      </c>
      <c r="AF431" t="s">
        <v>92</v>
      </c>
      <c r="AG431" t="s">
        <v>122</v>
      </c>
      <c r="AH431" t="s">
        <v>70</v>
      </c>
      <c r="AI431" t="s">
        <v>338</v>
      </c>
      <c r="AJ431" t="s">
        <v>336</v>
      </c>
      <c r="AK431" t="s">
        <v>73</v>
      </c>
      <c r="AL431" t="s">
        <v>74</v>
      </c>
      <c r="AM431" t="s">
        <v>103</v>
      </c>
      <c r="AN431" t="s">
        <v>76</v>
      </c>
      <c r="AO431" t="s">
        <v>77</v>
      </c>
      <c r="AP431" t="s">
        <v>179</v>
      </c>
      <c r="AQ431" t="s">
        <v>170</v>
      </c>
      <c r="AR431" t="s">
        <v>74</v>
      </c>
      <c r="AS431" t="s">
        <v>54</v>
      </c>
      <c r="AT431" t="s">
        <v>73</v>
      </c>
      <c r="AU431" t="s">
        <v>107</v>
      </c>
      <c r="AV431" t="s">
        <v>2679</v>
      </c>
    </row>
    <row r="432" spans="1:48" hidden="1" x14ac:dyDescent="0.3">
      <c r="A432" t="s">
        <v>2680</v>
      </c>
      <c r="B432" t="s">
        <v>2681</v>
      </c>
      <c r="C432" s="1" t="str">
        <f t="shared" si="63"/>
        <v>21:0973</v>
      </c>
      <c r="D432" s="1" t="str">
        <f t="shared" si="67"/>
        <v>21:0113</v>
      </c>
      <c r="E432" t="s">
        <v>2682</v>
      </c>
      <c r="F432" t="s">
        <v>2683</v>
      </c>
      <c r="H432">
        <v>63.919628699999997</v>
      </c>
      <c r="I432">
        <v>-95.823803499999997</v>
      </c>
      <c r="J432" s="1" t="str">
        <f t="shared" si="68"/>
        <v>NGR lake sediment grab sample</v>
      </c>
      <c r="K432" s="1" t="str">
        <f t="shared" si="69"/>
        <v>&lt;177 micron (NGR)</v>
      </c>
      <c r="L432">
        <v>22</v>
      </c>
      <c r="M432" t="s">
        <v>260</v>
      </c>
      <c r="N432">
        <v>431</v>
      </c>
      <c r="O432" t="s">
        <v>138</v>
      </c>
      <c r="P432" t="s">
        <v>54</v>
      </c>
      <c r="Q432" t="s">
        <v>470</v>
      </c>
      <c r="R432" t="s">
        <v>92</v>
      </c>
      <c r="S432" t="s">
        <v>57</v>
      </c>
      <c r="T432" t="s">
        <v>58</v>
      </c>
      <c r="U432" t="s">
        <v>117</v>
      </c>
      <c r="V432" t="s">
        <v>93</v>
      </c>
      <c r="W432" t="s">
        <v>94</v>
      </c>
      <c r="X432" t="s">
        <v>74</v>
      </c>
      <c r="Y432" t="s">
        <v>137</v>
      </c>
      <c r="Z432" t="s">
        <v>96</v>
      </c>
      <c r="AA432" t="s">
        <v>64</v>
      </c>
      <c r="AB432" t="s">
        <v>221</v>
      </c>
      <c r="AC432" t="s">
        <v>66</v>
      </c>
      <c r="AD432" t="s">
        <v>67</v>
      </c>
      <c r="AE432" t="s">
        <v>490</v>
      </c>
      <c r="AF432" t="s">
        <v>134</v>
      </c>
      <c r="AG432" t="s">
        <v>207</v>
      </c>
      <c r="AH432" t="s">
        <v>70</v>
      </c>
      <c r="AI432" t="s">
        <v>71</v>
      </c>
      <c r="AJ432" t="s">
        <v>306</v>
      </c>
      <c r="AK432" t="s">
        <v>73</v>
      </c>
      <c r="AL432" t="s">
        <v>157</v>
      </c>
      <c r="AM432" t="s">
        <v>224</v>
      </c>
      <c r="AN432" t="s">
        <v>76</v>
      </c>
      <c r="AO432" t="s">
        <v>116</v>
      </c>
      <c r="AP432" t="s">
        <v>283</v>
      </c>
      <c r="AQ432" t="s">
        <v>136</v>
      </c>
      <c r="AR432" t="s">
        <v>74</v>
      </c>
      <c r="AS432" t="s">
        <v>54</v>
      </c>
      <c r="AT432" t="s">
        <v>73</v>
      </c>
      <c r="AU432" t="s">
        <v>107</v>
      </c>
      <c r="AV432" t="s">
        <v>2684</v>
      </c>
    </row>
    <row r="433" spans="1:48" hidden="1" x14ac:dyDescent="0.3">
      <c r="A433" t="s">
        <v>2685</v>
      </c>
      <c r="B433" t="s">
        <v>2686</v>
      </c>
      <c r="C433" s="1" t="str">
        <f t="shared" si="63"/>
        <v>21:0973</v>
      </c>
      <c r="D433" s="1" t="str">
        <f t="shared" si="67"/>
        <v>21:0113</v>
      </c>
      <c r="E433" t="s">
        <v>2687</v>
      </c>
      <c r="F433" t="s">
        <v>2688</v>
      </c>
      <c r="H433">
        <v>63.979567699999997</v>
      </c>
      <c r="I433">
        <v>-95.725152100000003</v>
      </c>
      <c r="J433" s="1" t="str">
        <f t="shared" si="68"/>
        <v>NGR lake sediment grab sample</v>
      </c>
      <c r="K433" s="1" t="str">
        <f t="shared" si="69"/>
        <v>&lt;177 micron (NGR)</v>
      </c>
      <c r="L433">
        <v>22</v>
      </c>
      <c r="M433" t="s">
        <v>273</v>
      </c>
      <c r="N433">
        <v>432</v>
      </c>
      <c r="O433" t="s">
        <v>209</v>
      </c>
      <c r="P433" t="s">
        <v>54</v>
      </c>
      <c r="Q433" t="s">
        <v>166</v>
      </c>
      <c r="R433" t="s">
        <v>282</v>
      </c>
      <c r="S433" t="s">
        <v>57</v>
      </c>
      <c r="T433" t="s">
        <v>91</v>
      </c>
      <c r="U433" t="s">
        <v>88</v>
      </c>
      <c r="V433" t="s">
        <v>65</v>
      </c>
      <c r="W433" t="s">
        <v>61</v>
      </c>
      <c r="X433" t="s">
        <v>74</v>
      </c>
      <c r="Y433" t="s">
        <v>95</v>
      </c>
      <c r="Z433" t="s">
        <v>96</v>
      </c>
      <c r="AA433" t="s">
        <v>64</v>
      </c>
      <c r="AB433" t="s">
        <v>853</v>
      </c>
      <c r="AC433" t="s">
        <v>66</v>
      </c>
      <c r="AD433" t="s">
        <v>67</v>
      </c>
      <c r="AE433" t="s">
        <v>574</v>
      </c>
      <c r="AF433" t="s">
        <v>436</v>
      </c>
      <c r="AG433" t="s">
        <v>58</v>
      </c>
      <c r="AH433" t="s">
        <v>155</v>
      </c>
      <c r="AI433" t="s">
        <v>88</v>
      </c>
      <c r="AJ433" t="s">
        <v>156</v>
      </c>
      <c r="AK433" t="s">
        <v>73</v>
      </c>
      <c r="AL433" t="s">
        <v>224</v>
      </c>
      <c r="AM433" t="s">
        <v>103</v>
      </c>
      <c r="AN433" t="s">
        <v>76</v>
      </c>
      <c r="AO433" t="s">
        <v>134</v>
      </c>
      <c r="AP433" t="s">
        <v>656</v>
      </c>
      <c r="AQ433" t="s">
        <v>240</v>
      </c>
      <c r="AR433" t="s">
        <v>67</v>
      </c>
      <c r="AS433" t="s">
        <v>54</v>
      </c>
      <c r="AT433" t="s">
        <v>73</v>
      </c>
      <c r="AU433" t="s">
        <v>107</v>
      </c>
      <c r="AV433" t="s">
        <v>2689</v>
      </c>
    </row>
    <row r="434" spans="1:48" hidden="1" x14ac:dyDescent="0.3">
      <c r="A434" t="s">
        <v>2690</v>
      </c>
      <c r="B434" t="s">
        <v>2691</v>
      </c>
      <c r="C434" s="1" t="str">
        <f t="shared" si="63"/>
        <v>21:0973</v>
      </c>
      <c r="D434" s="1" t="str">
        <f t="shared" si="67"/>
        <v>21:0113</v>
      </c>
      <c r="E434" t="s">
        <v>2692</v>
      </c>
      <c r="F434" t="s">
        <v>2693</v>
      </c>
      <c r="H434">
        <v>63.998374499999997</v>
      </c>
      <c r="I434">
        <v>-95.659698800000001</v>
      </c>
      <c r="J434" s="1" t="str">
        <f t="shared" si="68"/>
        <v>NGR lake sediment grab sample</v>
      </c>
      <c r="K434" s="1" t="str">
        <f t="shared" si="69"/>
        <v>&lt;177 micron (NGR)</v>
      </c>
      <c r="L434">
        <v>22</v>
      </c>
      <c r="M434" t="s">
        <v>289</v>
      </c>
      <c r="N434">
        <v>433</v>
      </c>
      <c r="O434" t="s">
        <v>209</v>
      </c>
      <c r="P434" t="s">
        <v>54</v>
      </c>
      <c r="Q434" t="s">
        <v>736</v>
      </c>
      <c r="R434" t="s">
        <v>492</v>
      </c>
      <c r="S434" t="s">
        <v>57</v>
      </c>
      <c r="T434" t="s">
        <v>449</v>
      </c>
      <c r="U434" t="s">
        <v>203</v>
      </c>
      <c r="V434" t="s">
        <v>691</v>
      </c>
      <c r="W434" t="s">
        <v>526</v>
      </c>
      <c r="X434" t="s">
        <v>62</v>
      </c>
      <c r="Y434" t="s">
        <v>203</v>
      </c>
      <c r="Z434" t="s">
        <v>62</v>
      </c>
      <c r="AA434" t="s">
        <v>64</v>
      </c>
      <c r="AB434" t="s">
        <v>303</v>
      </c>
      <c r="AC434" t="s">
        <v>70</v>
      </c>
      <c r="AD434" t="s">
        <v>67</v>
      </c>
      <c r="AE434" t="s">
        <v>173</v>
      </c>
      <c r="AF434" t="s">
        <v>121</v>
      </c>
      <c r="AG434" t="s">
        <v>282</v>
      </c>
      <c r="AH434" t="s">
        <v>70</v>
      </c>
      <c r="AI434" t="s">
        <v>92</v>
      </c>
      <c r="AJ434" t="s">
        <v>209</v>
      </c>
      <c r="AK434" t="s">
        <v>73</v>
      </c>
      <c r="AL434" t="s">
        <v>103</v>
      </c>
      <c r="AM434" t="s">
        <v>103</v>
      </c>
      <c r="AN434" t="s">
        <v>76</v>
      </c>
      <c r="AO434" t="s">
        <v>168</v>
      </c>
      <c r="AP434" t="s">
        <v>1210</v>
      </c>
      <c r="AQ434" t="s">
        <v>62</v>
      </c>
      <c r="AR434" t="s">
        <v>67</v>
      </c>
      <c r="AS434" t="s">
        <v>54</v>
      </c>
      <c r="AT434" t="s">
        <v>73</v>
      </c>
      <c r="AU434" t="s">
        <v>107</v>
      </c>
      <c r="AV434" t="s">
        <v>2694</v>
      </c>
    </row>
    <row r="435" spans="1:48" hidden="1" x14ac:dyDescent="0.3">
      <c r="A435" t="s">
        <v>2695</v>
      </c>
      <c r="B435" t="s">
        <v>2696</v>
      </c>
      <c r="C435" s="1" t="str">
        <f t="shared" si="63"/>
        <v>21:0973</v>
      </c>
      <c r="D435" s="1" t="str">
        <f t="shared" si="67"/>
        <v>21:0113</v>
      </c>
      <c r="E435" t="s">
        <v>2697</v>
      </c>
      <c r="F435" t="s">
        <v>2698</v>
      </c>
      <c r="H435">
        <v>63.9964643</v>
      </c>
      <c r="I435">
        <v>-95.591604500000003</v>
      </c>
      <c r="J435" s="1" t="str">
        <f t="shared" si="68"/>
        <v>NGR lake sediment grab sample</v>
      </c>
      <c r="K435" s="1" t="str">
        <f t="shared" si="69"/>
        <v>&lt;177 micron (NGR)</v>
      </c>
      <c r="L435">
        <v>22</v>
      </c>
      <c r="M435" t="s">
        <v>301</v>
      </c>
      <c r="N435">
        <v>434</v>
      </c>
      <c r="O435" t="s">
        <v>61</v>
      </c>
      <c r="P435" t="s">
        <v>54</v>
      </c>
      <c r="Q435" t="s">
        <v>830</v>
      </c>
      <c r="R435" t="s">
        <v>616</v>
      </c>
      <c r="S435" t="s">
        <v>57</v>
      </c>
      <c r="T435" t="s">
        <v>437</v>
      </c>
      <c r="U435" t="s">
        <v>168</v>
      </c>
      <c r="V435" t="s">
        <v>189</v>
      </c>
      <c r="W435" t="s">
        <v>137</v>
      </c>
      <c r="X435" t="s">
        <v>170</v>
      </c>
      <c r="Y435" t="s">
        <v>176</v>
      </c>
      <c r="Z435" t="s">
        <v>170</v>
      </c>
      <c r="AA435" t="s">
        <v>64</v>
      </c>
      <c r="AB435" t="s">
        <v>207</v>
      </c>
      <c r="AC435" t="s">
        <v>224</v>
      </c>
      <c r="AD435" t="s">
        <v>67</v>
      </c>
      <c r="AE435" t="s">
        <v>2032</v>
      </c>
      <c r="AF435" t="s">
        <v>90</v>
      </c>
      <c r="AG435" t="s">
        <v>492</v>
      </c>
      <c r="AH435" t="s">
        <v>173</v>
      </c>
      <c r="AI435" t="s">
        <v>92</v>
      </c>
      <c r="AJ435" t="s">
        <v>2699</v>
      </c>
      <c r="AK435" t="s">
        <v>73</v>
      </c>
      <c r="AL435" t="s">
        <v>103</v>
      </c>
      <c r="AM435" t="s">
        <v>125</v>
      </c>
      <c r="AN435" t="s">
        <v>76</v>
      </c>
      <c r="AO435" t="s">
        <v>290</v>
      </c>
      <c r="AP435" t="s">
        <v>836</v>
      </c>
      <c r="AQ435" t="s">
        <v>205</v>
      </c>
      <c r="AR435" t="s">
        <v>67</v>
      </c>
      <c r="AS435" t="s">
        <v>127</v>
      </c>
      <c r="AT435" t="s">
        <v>152</v>
      </c>
      <c r="AU435" t="s">
        <v>107</v>
      </c>
      <c r="AV435" t="s">
        <v>2700</v>
      </c>
    </row>
    <row r="436" spans="1:48" hidden="1" x14ac:dyDescent="0.3">
      <c r="A436" t="s">
        <v>2701</v>
      </c>
      <c r="B436" t="s">
        <v>2702</v>
      </c>
      <c r="C436" s="1" t="str">
        <f t="shared" si="63"/>
        <v>21:0973</v>
      </c>
      <c r="D436" s="1" t="str">
        <f t="shared" si="67"/>
        <v>21:0113</v>
      </c>
      <c r="E436" t="s">
        <v>2703</v>
      </c>
      <c r="F436" t="s">
        <v>2704</v>
      </c>
      <c r="H436">
        <v>63.992534200000001</v>
      </c>
      <c r="I436">
        <v>-95.510782000000006</v>
      </c>
      <c r="J436" s="1" t="str">
        <f t="shared" si="68"/>
        <v>NGR lake sediment grab sample</v>
      </c>
      <c r="K436" s="1" t="str">
        <f t="shared" si="69"/>
        <v>&lt;177 micron (NGR)</v>
      </c>
      <c r="L436">
        <v>22</v>
      </c>
      <c r="M436" t="s">
        <v>314</v>
      </c>
      <c r="N436">
        <v>435</v>
      </c>
      <c r="O436" t="s">
        <v>87</v>
      </c>
      <c r="P436" t="s">
        <v>54</v>
      </c>
      <c r="Q436" t="s">
        <v>2705</v>
      </c>
      <c r="R436" t="s">
        <v>69</v>
      </c>
      <c r="S436" t="s">
        <v>57</v>
      </c>
      <c r="T436" t="s">
        <v>235</v>
      </c>
      <c r="U436" t="s">
        <v>88</v>
      </c>
      <c r="V436" t="s">
        <v>478</v>
      </c>
      <c r="W436" t="s">
        <v>170</v>
      </c>
      <c r="X436" t="s">
        <v>74</v>
      </c>
      <c r="Y436" t="s">
        <v>306</v>
      </c>
      <c r="Z436" t="s">
        <v>127</v>
      </c>
      <c r="AA436" t="s">
        <v>64</v>
      </c>
      <c r="AB436" t="s">
        <v>139</v>
      </c>
      <c r="AC436" t="s">
        <v>173</v>
      </c>
      <c r="AD436" t="s">
        <v>67</v>
      </c>
      <c r="AE436" t="s">
        <v>2050</v>
      </c>
      <c r="AF436" t="s">
        <v>141</v>
      </c>
      <c r="AG436" t="s">
        <v>365</v>
      </c>
      <c r="AH436" t="s">
        <v>173</v>
      </c>
      <c r="AI436" t="s">
        <v>402</v>
      </c>
      <c r="AJ436" t="s">
        <v>388</v>
      </c>
      <c r="AK436" t="s">
        <v>73</v>
      </c>
      <c r="AL436" t="s">
        <v>103</v>
      </c>
      <c r="AM436" t="s">
        <v>103</v>
      </c>
      <c r="AN436" t="s">
        <v>76</v>
      </c>
      <c r="AO436" t="s">
        <v>104</v>
      </c>
      <c r="AP436" t="s">
        <v>1980</v>
      </c>
      <c r="AQ436" t="s">
        <v>137</v>
      </c>
      <c r="AR436" t="s">
        <v>67</v>
      </c>
      <c r="AS436" t="s">
        <v>54</v>
      </c>
      <c r="AT436" t="s">
        <v>73</v>
      </c>
      <c r="AU436" t="s">
        <v>107</v>
      </c>
      <c r="AV436" t="s">
        <v>2706</v>
      </c>
    </row>
    <row r="437" spans="1:48" hidden="1" x14ac:dyDescent="0.3">
      <c r="A437" t="s">
        <v>2707</v>
      </c>
      <c r="B437" t="s">
        <v>2708</v>
      </c>
      <c r="C437" s="1" t="str">
        <f t="shared" si="63"/>
        <v>21:0973</v>
      </c>
      <c r="D437" s="1" t="str">
        <f t="shared" si="67"/>
        <v>21:0113</v>
      </c>
      <c r="E437" t="s">
        <v>2709</v>
      </c>
      <c r="F437" t="s">
        <v>2710</v>
      </c>
      <c r="H437">
        <v>63.997350099999998</v>
      </c>
      <c r="I437">
        <v>-95.489245699999998</v>
      </c>
      <c r="J437" s="1" t="str">
        <f t="shared" si="68"/>
        <v>NGR lake sediment grab sample</v>
      </c>
      <c r="K437" s="1" t="str">
        <f t="shared" si="69"/>
        <v>&lt;177 micron (NGR)</v>
      </c>
      <c r="L437">
        <v>22</v>
      </c>
      <c r="M437" t="s">
        <v>324</v>
      </c>
      <c r="N437">
        <v>436</v>
      </c>
      <c r="O437" t="s">
        <v>789</v>
      </c>
      <c r="P437" t="s">
        <v>789</v>
      </c>
      <c r="Q437" t="s">
        <v>789</v>
      </c>
      <c r="R437" t="s">
        <v>789</v>
      </c>
      <c r="S437" t="s">
        <v>789</v>
      </c>
      <c r="T437" t="s">
        <v>789</v>
      </c>
      <c r="U437" t="s">
        <v>789</v>
      </c>
      <c r="V437" t="s">
        <v>789</v>
      </c>
      <c r="W437" t="s">
        <v>789</v>
      </c>
      <c r="X437" t="s">
        <v>789</v>
      </c>
      <c r="Y437" t="s">
        <v>789</v>
      </c>
      <c r="Z437" t="s">
        <v>789</v>
      </c>
      <c r="AA437" t="s">
        <v>789</v>
      </c>
      <c r="AB437" t="s">
        <v>789</v>
      </c>
      <c r="AC437" t="s">
        <v>789</v>
      </c>
      <c r="AD437" t="s">
        <v>789</v>
      </c>
      <c r="AE437" t="s">
        <v>789</v>
      </c>
      <c r="AF437" t="s">
        <v>789</v>
      </c>
      <c r="AG437" t="s">
        <v>789</v>
      </c>
      <c r="AH437" t="s">
        <v>789</v>
      </c>
      <c r="AI437" t="s">
        <v>789</v>
      </c>
      <c r="AJ437" t="s">
        <v>789</v>
      </c>
      <c r="AK437" t="s">
        <v>789</v>
      </c>
      <c r="AL437" t="s">
        <v>789</v>
      </c>
      <c r="AM437" t="s">
        <v>789</v>
      </c>
      <c r="AN437" t="s">
        <v>789</v>
      </c>
      <c r="AO437" t="s">
        <v>789</v>
      </c>
      <c r="AP437" t="s">
        <v>789</v>
      </c>
      <c r="AQ437" t="s">
        <v>789</v>
      </c>
      <c r="AR437" t="s">
        <v>789</v>
      </c>
      <c r="AS437" t="s">
        <v>789</v>
      </c>
      <c r="AT437" t="s">
        <v>789</v>
      </c>
      <c r="AU437" t="s">
        <v>789</v>
      </c>
      <c r="AV437" t="s">
        <v>789</v>
      </c>
    </row>
    <row r="438" spans="1:48" hidden="1" x14ac:dyDescent="0.3">
      <c r="A438" t="s">
        <v>2711</v>
      </c>
      <c r="B438" t="s">
        <v>2712</v>
      </c>
      <c r="C438" s="1" t="str">
        <f t="shared" si="63"/>
        <v>21:0973</v>
      </c>
      <c r="D438" s="1" t="str">
        <f t="shared" si="67"/>
        <v>21:0113</v>
      </c>
      <c r="E438" t="s">
        <v>2713</v>
      </c>
      <c r="F438" t="s">
        <v>2714</v>
      </c>
      <c r="H438">
        <v>63.996511499999997</v>
      </c>
      <c r="I438">
        <v>-95.387393099999997</v>
      </c>
      <c r="J438" s="1" t="str">
        <f t="shared" si="68"/>
        <v>NGR lake sediment grab sample</v>
      </c>
      <c r="K438" s="1" t="str">
        <f t="shared" si="69"/>
        <v>&lt;177 micron (NGR)</v>
      </c>
      <c r="L438">
        <v>22</v>
      </c>
      <c r="M438" t="s">
        <v>335</v>
      </c>
      <c r="N438">
        <v>437</v>
      </c>
      <c r="O438" t="s">
        <v>363</v>
      </c>
      <c r="P438" t="s">
        <v>54</v>
      </c>
      <c r="Q438" t="s">
        <v>488</v>
      </c>
      <c r="R438" t="s">
        <v>2715</v>
      </c>
      <c r="S438" t="s">
        <v>57</v>
      </c>
      <c r="T438" t="s">
        <v>380</v>
      </c>
      <c r="U438" t="s">
        <v>88</v>
      </c>
      <c r="V438" t="s">
        <v>691</v>
      </c>
      <c r="W438" t="s">
        <v>68</v>
      </c>
      <c r="X438" t="s">
        <v>67</v>
      </c>
      <c r="Y438" t="s">
        <v>159</v>
      </c>
      <c r="Z438" t="s">
        <v>170</v>
      </c>
      <c r="AA438" t="s">
        <v>64</v>
      </c>
      <c r="AB438" t="s">
        <v>356</v>
      </c>
      <c r="AC438" t="s">
        <v>66</v>
      </c>
      <c r="AD438" t="s">
        <v>67</v>
      </c>
      <c r="AE438" t="s">
        <v>2716</v>
      </c>
      <c r="AF438" t="s">
        <v>281</v>
      </c>
      <c r="AG438" t="s">
        <v>381</v>
      </c>
      <c r="AH438" t="s">
        <v>173</v>
      </c>
      <c r="AI438" t="s">
        <v>106</v>
      </c>
      <c r="AJ438" t="s">
        <v>118</v>
      </c>
      <c r="AK438" t="s">
        <v>73</v>
      </c>
      <c r="AL438" t="s">
        <v>103</v>
      </c>
      <c r="AM438" t="s">
        <v>103</v>
      </c>
      <c r="AN438" t="s">
        <v>76</v>
      </c>
      <c r="AO438" t="s">
        <v>514</v>
      </c>
      <c r="AP438" t="s">
        <v>194</v>
      </c>
      <c r="AQ438" t="s">
        <v>448</v>
      </c>
      <c r="AR438" t="s">
        <v>67</v>
      </c>
      <c r="AS438" t="s">
        <v>54</v>
      </c>
      <c r="AT438" t="s">
        <v>73</v>
      </c>
      <c r="AU438" t="s">
        <v>107</v>
      </c>
      <c r="AV438" t="s">
        <v>2717</v>
      </c>
    </row>
    <row r="439" spans="1:48" hidden="1" x14ac:dyDescent="0.3">
      <c r="A439" t="s">
        <v>2718</v>
      </c>
      <c r="B439" t="s">
        <v>2719</v>
      </c>
      <c r="C439" s="1" t="str">
        <f t="shared" si="63"/>
        <v>21:0973</v>
      </c>
      <c r="D439" s="1" t="str">
        <f>HYPERLINK("https://geochem.nrcan.gc.ca/cdogs/content/svy/svy_e.htm", "")</f>
        <v/>
      </c>
      <c r="G439" s="1" t="str">
        <f>HYPERLINK("https://geochem.nrcan.gc.ca/cdogs/content/cr_/cr_00160_e.htm", "160")</f>
        <v>160</v>
      </c>
      <c r="J439" t="s">
        <v>230</v>
      </c>
      <c r="K439" t="s">
        <v>231</v>
      </c>
      <c r="L439">
        <v>22</v>
      </c>
      <c r="M439" t="s">
        <v>232</v>
      </c>
      <c r="N439">
        <v>438</v>
      </c>
      <c r="O439" t="s">
        <v>168</v>
      </c>
      <c r="P439" t="s">
        <v>436</v>
      </c>
      <c r="Q439" t="s">
        <v>656</v>
      </c>
      <c r="R439" t="s">
        <v>224</v>
      </c>
      <c r="S439" t="s">
        <v>57</v>
      </c>
      <c r="T439" t="s">
        <v>316</v>
      </c>
      <c r="U439" t="s">
        <v>59</v>
      </c>
      <c r="V439" t="s">
        <v>316</v>
      </c>
      <c r="W439" t="s">
        <v>137</v>
      </c>
      <c r="X439" t="s">
        <v>67</v>
      </c>
      <c r="Y439" t="s">
        <v>205</v>
      </c>
      <c r="Z439" t="s">
        <v>88</v>
      </c>
      <c r="AA439" t="s">
        <v>64</v>
      </c>
      <c r="AB439" t="s">
        <v>264</v>
      </c>
      <c r="AC439" t="s">
        <v>66</v>
      </c>
      <c r="AD439" t="s">
        <v>67</v>
      </c>
      <c r="AE439" t="s">
        <v>171</v>
      </c>
      <c r="AF439" t="s">
        <v>92</v>
      </c>
      <c r="AG439" t="s">
        <v>428</v>
      </c>
      <c r="AH439" t="s">
        <v>68</v>
      </c>
      <c r="AI439" t="s">
        <v>92</v>
      </c>
      <c r="AJ439" t="s">
        <v>114</v>
      </c>
      <c r="AK439" t="s">
        <v>73</v>
      </c>
      <c r="AL439" t="s">
        <v>68</v>
      </c>
      <c r="AM439" t="s">
        <v>177</v>
      </c>
      <c r="AN439" t="s">
        <v>76</v>
      </c>
      <c r="AO439" t="s">
        <v>203</v>
      </c>
      <c r="AP439" t="s">
        <v>1300</v>
      </c>
      <c r="AQ439" t="s">
        <v>193</v>
      </c>
      <c r="AR439" t="s">
        <v>62</v>
      </c>
      <c r="AS439" t="s">
        <v>62</v>
      </c>
      <c r="AT439" t="s">
        <v>73</v>
      </c>
      <c r="AU439" t="s">
        <v>107</v>
      </c>
      <c r="AV439" t="s">
        <v>2720</v>
      </c>
    </row>
    <row r="440" spans="1:48" hidden="1" x14ac:dyDescent="0.3">
      <c r="A440" t="s">
        <v>2721</v>
      </c>
      <c r="B440" t="s">
        <v>2722</v>
      </c>
      <c r="C440" s="1" t="str">
        <f t="shared" si="63"/>
        <v>21:0973</v>
      </c>
      <c r="D440" s="1" t="str">
        <f t="shared" ref="D440:D454" si="70">HYPERLINK("https://geochem.nrcan.gc.ca/cdogs/content/svy/svy210113_e.htm", "21:0113")</f>
        <v>21:0113</v>
      </c>
      <c r="E440" t="s">
        <v>2632</v>
      </c>
      <c r="F440" t="s">
        <v>2723</v>
      </c>
      <c r="H440">
        <v>63.990499300000003</v>
      </c>
      <c r="I440">
        <v>-95.236728400000004</v>
      </c>
      <c r="J440" s="1" t="str">
        <f t="shared" ref="J440:J454" si="71">HYPERLINK("https://geochem.nrcan.gc.ca/cdogs/content/kwd/kwd020027_e.htm", "NGR lake sediment grab sample")</f>
        <v>NGR lake sediment grab sample</v>
      </c>
      <c r="K440" s="1" t="str">
        <f t="shared" ref="K440:K454" si="72">HYPERLINK("https://geochem.nrcan.gc.ca/cdogs/content/kwd/kwd080006_e.htm", "&lt;177 micron (NGR)")</f>
        <v>&lt;177 micron (NGR)</v>
      </c>
      <c r="L440">
        <v>22</v>
      </c>
      <c r="M440" t="s">
        <v>345</v>
      </c>
      <c r="N440">
        <v>439</v>
      </c>
      <c r="O440" t="s">
        <v>240</v>
      </c>
      <c r="P440" t="s">
        <v>54</v>
      </c>
      <c r="Q440" t="s">
        <v>410</v>
      </c>
      <c r="R440" t="s">
        <v>151</v>
      </c>
      <c r="S440" t="s">
        <v>57</v>
      </c>
      <c r="T440" t="s">
        <v>291</v>
      </c>
      <c r="U440" t="s">
        <v>88</v>
      </c>
      <c r="V440" t="s">
        <v>189</v>
      </c>
      <c r="W440" t="s">
        <v>276</v>
      </c>
      <c r="X440" t="s">
        <v>67</v>
      </c>
      <c r="Y440" t="s">
        <v>94</v>
      </c>
      <c r="Z440" t="s">
        <v>59</v>
      </c>
      <c r="AA440" t="s">
        <v>64</v>
      </c>
      <c r="AB440" t="s">
        <v>471</v>
      </c>
      <c r="AC440" t="s">
        <v>173</v>
      </c>
      <c r="AD440" t="s">
        <v>67</v>
      </c>
      <c r="AE440" t="s">
        <v>526</v>
      </c>
      <c r="AF440" t="s">
        <v>151</v>
      </c>
      <c r="AG440" t="s">
        <v>449</v>
      </c>
      <c r="AH440" t="s">
        <v>173</v>
      </c>
      <c r="AI440" t="s">
        <v>305</v>
      </c>
      <c r="AJ440" t="s">
        <v>201</v>
      </c>
      <c r="AK440" t="s">
        <v>73</v>
      </c>
      <c r="AL440" t="s">
        <v>157</v>
      </c>
      <c r="AM440" t="s">
        <v>103</v>
      </c>
      <c r="AN440" t="s">
        <v>76</v>
      </c>
      <c r="AO440" t="s">
        <v>104</v>
      </c>
      <c r="AP440" t="s">
        <v>283</v>
      </c>
      <c r="AQ440" t="s">
        <v>205</v>
      </c>
      <c r="AR440" t="s">
        <v>67</v>
      </c>
      <c r="AS440" t="s">
        <v>54</v>
      </c>
      <c r="AT440" t="s">
        <v>152</v>
      </c>
      <c r="AU440" t="s">
        <v>107</v>
      </c>
      <c r="AV440" t="s">
        <v>2724</v>
      </c>
    </row>
    <row r="441" spans="1:48" hidden="1" x14ac:dyDescent="0.3">
      <c r="A441" t="s">
        <v>2725</v>
      </c>
      <c r="B441" t="s">
        <v>2726</v>
      </c>
      <c r="C441" s="1" t="str">
        <f t="shared" si="63"/>
        <v>21:0973</v>
      </c>
      <c r="D441" s="1" t="str">
        <f t="shared" si="70"/>
        <v>21:0113</v>
      </c>
      <c r="E441" t="s">
        <v>2727</v>
      </c>
      <c r="F441" t="s">
        <v>2728</v>
      </c>
      <c r="H441">
        <v>63.996350300000003</v>
      </c>
      <c r="I441">
        <v>-95.152015899999995</v>
      </c>
      <c r="J441" s="1" t="str">
        <f t="shared" si="71"/>
        <v>NGR lake sediment grab sample</v>
      </c>
      <c r="K441" s="1" t="str">
        <f t="shared" si="72"/>
        <v>&lt;177 micron (NGR)</v>
      </c>
      <c r="L441">
        <v>22</v>
      </c>
      <c r="M441" t="s">
        <v>354</v>
      </c>
      <c r="N441">
        <v>440</v>
      </c>
      <c r="O441" t="s">
        <v>338</v>
      </c>
      <c r="P441" t="s">
        <v>54</v>
      </c>
      <c r="Q441" t="s">
        <v>572</v>
      </c>
      <c r="R441" t="s">
        <v>2729</v>
      </c>
      <c r="S441" t="s">
        <v>57</v>
      </c>
      <c r="T441" t="s">
        <v>277</v>
      </c>
      <c r="U441" t="s">
        <v>178</v>
      </c>
      <c r="V441" t="s">
        <v>326</v>
      </c>
      <c r="W441" t="s">
        <v>61</v>
      </c>
      <c r="X441" t="s">
        <v>74</v>
      </c>
      <c r="Y441" t="s">
        <v>205</v>
      </c>
      <c r="Z441" t="s">
        <v>96</v>
      </c>
      <c r="AA441" t="s">
        <v>64</v>
      </c>
      <c r="AB441" t="s">
        <v>316</v>
      </c>
      <c r="AC441" t="s">
        <v>173</v>
      </c>
      <c r="AD441" t="s">
        <v>67</v>
      </c>
      <c r="AE441" t="s">
        <v>68</v>
      </c>
      <c r="AF441" t="s">
        <v>116</v>
      </c>
      <c r="AG441" t="s">
        <v>438</v>
      </c>
      <c r="AH441" t="s">
        <v>173</v>
      </c>
      <c r="AI441" t="s">
        <v>328</v>
      </c>
      <c r="AJ441" t="s">
        <v>123</v>
      </c>
      <c r="AK441" t="s">
        <v>73</v>
      </c>
      <c r="AL441" t="s">
        <v>206</v>
      </c>
      <c r="AM441" t="s">
        <v>103</v>
      </c>
      <c r="AN441" t="s">
        <v>76</v>
      </c>
      <c r="AO441" t="s">
        <v>1192</v>
      </c>
      <c r="AP441" t="s">
        <v>158</v>
      </c>
      <c r="AQ441" t="s">
        <v>201</v>
      </c>
      <c r="AR441" t="s">
        <v>74</v>
      </c>
      <c r="AS441" t="s">
        <v>54</v>
      </c>
      <c r="AT441" t="s">
        <v>73</v>
      </c>
      <c r="AU441" t="s">
        <v>107</v>
      </c>
      <c r="AV441" t="s">
        <v>2730</v>
      </c>
    </row>
    <row r="442" spans="1:48" hidden="1" x14ac:dyDescent="0.3">
      <c r="A442" t="s">
        <v>2731</v>
      </c>
      <c r="B442" t="s">
        <v>2732</v>
      </c>
      <c r="C442" s="1" t="str">
        <f t="shared" si="63"/>
        <v>21:0973</v>
      </c>
      <c r="D442" s="1" t="str">
        <f t="shared" si="70"/>
        <v>21:0113</v>
      </c>
      <c r="E442" t="s">
        <v>2733</v>
      </c>
      <c r="F442" t="s">
        <v>2734</v>
      </c>
      <c r="H442">
        <v>63.732478499999999</v>
      </c>
      <c r="I442">
        <v>-94.187855299999995</v>
      </c>
      <c r="J442" s="1" t="str">
        <f t="shared" si="71"/>
        <v>NGR lake sediment grab sample</v>
      </c>
      <c r="K442" s="1" t="str">
        <f t="shared" si="72"/>
        <v>&lt;177 micron (NGR)</v>
      </c>
      <c r="L442">
        <v>23</v>
      </c>
      <c r="M442" t="s">
        <v>52</v>
      </c>
      <c r="N442">
        <v>441</v>
      </c>
      <c r="O442" t="s">
        <v>203</v>
      </c>
      <c r="P442" t="s">
        <v>54</v>
      </c>
      <c r="Q442" t="s">
        <v>736</v>
      </c>
      <c r="R442" t="s">
        <v>381</v>
      </c>
      <c r="S442" t="s">
        <v>57</v>
      </c>
      <c r="T442" t="s">
        <v>58</v>
      </c>
      <c r="U442" t="s">
        <v>203</v>
      </c>
      <c r="V442" t="s">
        <v>100</v>
      </c>
      <c r="W442" t="s">
        <v>226</v>
      </c>
      <c r="X442" t="s">
        <v>74</v>
      </c>
      <c r="Y442" t="s">
        <v>79</v>
      </c>
      <c r="Z442" t="s">
        <v>138</v>
      </c>
      <c r="AA442" t="s">
        <v>64</v>
      </c>
      <c r="AB442" t="s">
        <v>411</v>
      </c>
      <c r="AC442" t="s">
        <v>66</v>
      </c>
      <c r="AD442" t="s">
        <v>127</v>
      </c>
      <c r="AE442" t="s">
        <v>421</v>
      </c>
      <c r="AF442" t="s">
        <v>90</v>
      </c>
      <c r="AG442" t="s">
        <v>91</v>
      </c>
      <c r="AH442" t="s">
        <v>70</v>
      </c>
      <c r="AI442" t="s">
        <v>150</v>
      </c>
      <c r="AJ442" t="s">
        <v>71</v>
      </c>
      <c r="AK442" t="s">
        <v>73</v>
      </c>
      <c r="AL442" t="s">
        <v>68</v>
      </c>
      <c r="AM442" t="s">
        <v>75</v>
      </c>
      <c r="AN442" t="s">
        <v>76</v>
      </c>
      <c r="AO442" t="s">
        <v>134</v>
      </c>
      <c r="AP442" t="s">
        <v>551</v>
      </c>
      <c r="AQ442" t="s">
        <v>138</v>
      </c>
      <c r="AR442" t="s">
        <v>67</v>
      </c>
      <c r="AS442" t="s">
        <v>54</v>
      </c>
      <c r="AT442" t="s">
        <v>73</v>
      </c>
      <c r="AU442" t="s">
        <v>107</v>
      </c>
      <c r="AV442" t="s">
        <v>2735</v>
      </c>
    </row>
    <row r="443" spans="1:48" hidden="1" x14ac:dyDescent="0.3">
      <c r="A443" t="s">
        <v>2736</v>
      </c>
      <c r="B443" t="s">
        <v>2737</v>
      </c>
      <c r="C443" s="1" t="str">
        <f t="shared" si="63"/>
        <v>21:0973</v>
      </c>
      <c r="D443" s="1" t="str">
        <f t="shared" si="70"/>
        <v>21:0113</v>
      </c>
      <c r="E443" t="s">
        <v>2738</v>
      </c>
      <c r="F443" t="s">
        <v>2739</v>
      </c>
      <c r="H443">
        <v>63.998269200000003</v>
      </c>
      <c r="I443">
        <v>-95.098210600000002</v>
      </c>
      <c r="J443" s="1" t="str">
        <f t="shared" si="71"/>
        <v>NGR lake sediment grab sample</v>
      </c>
      <c r="K443" s="1" t="str">
        <f t="shared" si="72"/>
        <v>&lt;177 micron (NGR)</v>
      </c>
      <c r="L443">
        <v>23</v>
      </c>
      <c r="M443" t="s">
        <v>86</v>
      </c>
      <c r="N443">
        <v>442</v>
      </c>
      <c r="O443" t="s">
        <v>396</v>
      </c>
      <c r="P443" t="s">
        <v>54</v>
      </c>
      <c r="Q443" t="s">
        <v>1477</v>
      </c>
      <c r="R443" t="s">
        <v>226</v>
      </c>
      <c r="S443" t="s">
        <v>57</v>
      </c>
      <c r="T443" t="s">
        <v>99</v>
      </c>
      <c r="U443" t="s">
        <v>57</v>
      </c>
      <c r="V443" t="s">
        <v>2740</v>
      </c>
      <c r="W443" t="s">
        <v>238</v>
      </c>
      <c r="X443" t="s">
        <v>67</v>
      </c>
      <c r="Y443" t="s">
        <v>68</v>
      </c>
      <c r="Z443" t="s">
        <v>127</v>
      </c>
      <c r="AA443" t="s">
        <v>64</v>
      </c>
      <c r="AB443" t="s">
        <v>290</v>
      </c>
      <c r="AC443" t="s">
        <v>66</v>
      </c>
      <c r="AD443" t="s">
        <v>67</v>
      </c>
      <c r="AE443" t="s">
        <v>238</v>
      </c>
      <c r="AF443" t="s">
        <v>76</v>
      </c>
      <c r="AG443" t="s">
        <v>380</v>
      </c>
      <c r="AH443" t="s">
        <v>472</v>
      </c>
      <c r="AI443" t="s">
        <v>211</v>
      </c>
      <c r="AJ443" t="s">
        <v>346</v>
      </c>
      <c r="AK443" t="s">
        <v>73</v>
      </c>
      <c r="AL443" t="s">
        <v>103</v>
      </c>
      <c r="AM443" t="s">
        <v>103</v>
      </c>
      <c r="AN443" t="s">
        <v>76</v>
      </c>
      <c r="AO443" t="s">
        <v>263</v>
      </c>
      <c r="AP443" t="s">
        <v>2741</v>
      </c>
      <c r="AQ443" t="s">
        <v>68</v>
      </c>
      <c r="AR443" t="s">
        <v>67</v>
      </c>
      <c r="AS443" t="s">
        <v>54</v>
      </c>
      <c r="AT443" t="s">
        <v>73</v>
      </c>
      <c r="AU443" t="s">
        <v>107</v>
      </c>
      <c r="AV443" t="s">
        <v>1022</v>
      </c>
    </row>
    <row r="444" spans="1:48" hidden="1" x14ac:dyDescent="0.3">
      <c r="A444" t="s">
        <v>2742</v>
      </c>
      <c r="B444" t="s">
        <v>2743</v>
      </c>
      <c r="C444" s="1" t="str">
        <f t="shared" si="63"/>
        <v>21:0973</v>
      </c>
      <c r="D444" s="1" t="str">
        <f t="shared" si="70"/>
        <v>21:0113</v>
      </c>
      <c r="E444" t="s">
        <v>2744</v>
      </c>
      <c r="F444" t="s">
        <v>2745</v>
      </c>
      <c r="H444">
        <v>63.9979303</v>
      </c>
      <c r="I444">
        <v>-95.038200799999998</v>
      </c>
      <c r="J444" s="1" t="str">
        <f t="shared" si="71"/>
        <v>NGR lake sediment grab sample</v>
      </c>
      <c r="K444" s="1" t="str">
        <f t="shared" si="72"/>
        <v>&lt;177 micron (NGR)</v>
      </c>
      <c r="L444">
        <v>23</v>
      </c>
      <c r="M444" t="s">
        <v>149</v>
      </c>
      <c r="N444">
        <v>443</v>
      </c>
      <c r="O444" t="s">
        <v>170</v>
      </c>
      <c r="P444" t="s">
        <v>54</v>
      </c>
      <c r="Q444" t="s">
        <v>676</v>
      </c>
      <c r="R444" t="s">
        <v>436</v>
      </c>
      <c r="S444" t="s">
        <v>57</v>
      </c>
      <c r="T444" t="s">
        <v>135</v>
      </c>
      <c r="U444" t="s">
        <v>59</v>
      </c>
      <c r="V444" t="s">
        <v>236</v>
      </c>
      <c r="W444" t="s">
        <v>211</v>
      </c>
      <c r="X444" t="s">
        <v>74</v>
      </c>
      <c r="Y444" t="s">
        <v>448</v>
      </c>
      <c r="Z444" t="s">
        <v>138</v>
      </c>
      <c r="AA444" t="s">
        <v>64</v>
      </c>
      <c r="AB444" t="s">
        <v>172</v>
      </c>
      <c r="AC444" t="s">
        <v>66</v>
      </c>
      <c r="AD444" t="s">
        <v>67</v>
      </c>
      <c r="AE444" t="s">
        <v>238</v>
      </c>
      <c r="AF444" t="s">
        <v>281</v>
      </c>
      <c r="AG444" t="s">
        <v>152</v>
      </c>
      <c r="AH444" t="s">
        <v>173</v>
      </c>
      <c r="AI444" t="s">
        <v>59</v>
      </c>
      <c r="AJ444" t="s">
        <v>306</v>
      </c>
      <c r="AK444" t="s">
        <v>73</v>
      </c>
      <c r="AL444" t="s">
        <v>157</v>
      </c>
      <c r="AM444" t="s">
        <v>103</v>
      </c>
      <c r="AN444" t="s">
        <v>76</v>
      </c>
      <c r="AO444" t="s">
        <v>77</v>
      </c>
      <c r="AP444" t="s">
        <v>179</v>
      </c>
      <c r="AQ444" t="s">
        <v>106</v>
      </c>
      <c r="AR444" t="s">
        <v>74</v>
      </c>
      <c r="AS444" t="s">
        <v>54</v>
      </c>
      <c r="AT444" t="s">
        <v>73</v>
      </c>
      <c r="AU444" t="s">
        <v>107</v>
      </c>
      <c r="AV444" t="s">
        <v>2746</v>
      </c>
    </row>
    <row r="445" spans="1:48" hidden="1" x14ac:dyDescent="0.3">
      <c r="A445" t="s">
        <v>2747</v>
      </c>
      <c r="B445" t="s">
        <v>2748</v>
      </c>
      <c r="C445" s="1" t="str">
        <f t="shared" si="63"/>
        <v>21:0973</v>
      </c>
      <c r="D445" s="1" t="str">
        <f t="shared" si="70"/>
        <v>21:0113</v>
      </c>
      <c r="E445" t="s">
        <v>2749</v>
      </c>
      <c r="F445" t="s">
        <v>2750</v>
      </c>
      <c r="H445">
        <v>63.986769000000002</v>
      </c>
      <c r="I445">
        <v>-95.019091200000005</v>
      </c>
      <c r="J445" s="1" t="str">
        <f t="shared" si="71"/>
        <v>NGR lake sediment grab sample</v>
      </c>
      <c r="K445" s="1" t="str">
        <f t="shared" si="72"/>
        <v>&lt;177 micron (NGR)</v>
      </c>
      <c r="L445">
        <v>23</v>
      </c>
      <c r="M445" t="s">
        <v>165</v>
      </c>
      <c r="N445">
        <v>444</v>
      </c>
      <c r="O445" t="s">
        <v>136</v>
      </c>
      <c r="P445" t="s">
        <v>54</v>
      </c>
      <c r="Q445" t="s">
        <v>325</v>
      </c>
      <c r="R445" t="s">
        <v>317</v>
      </c>
      <c r="S445" t="s">
        <v>57</v>
      </c>
      <c r="T445" t="s">
        <v>207</v>
      </c>
      <c r="U445" t="s">
        <v>117</v>
      </c>
      <c r="V445" t="s">
        <v>251</v>
      </c>
      <c r="W445" t="s">
        <v>95</v>
      </c>
      <c r="X445" t="s">
        <v>74</v>
      </c>
      <c r="Y445" t="s">
        <v>62</v>
      </c>
      <c r="Z445" t="s">
        <v>138</v>
      </c>
      <c r="AA445" t="s">
        <v>64</v>
      </c>
      <c r="AB445" t="s">
        <v>522</v>
      </c>
      <c r="AC445" t="s">
        <v>66</v>
      </c>
      <c r="AD445" t="s">
        <v>67</v>
      </c>
      <c r="AE445" t="s">
        <v>396</v>
      </c>
      <c r="AF445" t="s">
        <v>178</v>
      </c>
      <c r="AG445" t="s">
        <v>250</v>
      </c>
      <c r="AH445" t="s">
        <v>173</v>
      </c>
      <c r="AI445" t="s">
        <v>53</v>
      </c>
      <c r="AJ445" t="s">
        <v>233</v>
      </c>
      <c r="AK445" t="s">
        <v>73</v>
      </c>
      <c r="AL445" t="s">
        <v>157</v>
      </c>
      <c r="AM445" t="s">
        <v>103</v>
      </c>
      <c r="AN445" t="s">
        <v>76</v>
      </c>
      <c r="AO445" t="s">
        <v>178</v>
      </c>
      <c r="AP445" t="s">
        <v>225</v>
      </c>
      <c r="AQ445" t="s">
        <v>193</v>
      </c>
      <c r="AR445" t="s">
        <v>67</v>
      </c>
      <c r="AS445" t="s">
        <v>54</v>
      </c>
      <c r="AT445" t="s">
        <v>152</v>
      </c>
      <c r="AU445" t="s">
        <v>107</v>
      </c>
      <c r="AV445" t="s">
        <v>2751</v>
      </c>
    </row>
    <row r="446" spans="1:48" hidden="1" x14ac:dyDescent="0.3">
      <c r="A446" t="s">
        <v>2752</v>
      </c>
      <c r="B446" t="s">
        <v>2753</v>
      </c>
      <c r="C446" s="1" t="str">
        <f t="shared" si="63"/>
        <v>21:0973</v>
      </c>
      <c r="D446" s="1" t="str">
        <f t="shared" si="70"/>
        <v>21:0113</v>
      </c>
      <c r="E446" t="s">
        <v>2754</v>
      </c>
      <c r="F446" t="s">
        <v>2755</v>
      </c>
      <c r="H446">
        <v>63.920734500000002</v>
      </c>
      <c r="I446">
        <v>-95.017499999999998</v>
      </c>
      <c r="J446" s="1" t="str">
        <f t="shared" si="71"/>
        <v>NGR lake sediment grab sample</v>
      </c>
      <c r="K446" s="1" t="str">
        <f t="shared" si="72"/>
        <v>&lt;177 micron (NGR)</v>
      </c>
      <c r="L446">
        <v>23</v>
      </c>
      <c r="M446" t="s">
        <v>185</v>
      </c>
      <c r="N446">
        <v>445</v>
      </c>
      <c r="O446" t="s">
        <v>211</v>
      </c>
      <c r="P446" t="s">
        <v>54</v>
      </c>
      <c r="Q446" t="s">
        <v>777</v>
      </c>
      <c r="R446" t="s">
        <v>93</v>
      </c>
      <c r="S446" t="s">
        <v>57</v>
      </c>
      <c r="T446" t="s">
        <v>58</v>
      </c>
      <c r="U446" t="s">
        <v>203</v>
      </c>
      <c r="V446" t="s">
        <v>317</v>
      </c>
      <c r="W446" t="s">
        <v>137</v>
      </c>
      <c r="X446" t="s">
        <v>67</v>
      </c>
      <c r="Y446" t="s">
        <v>56</v>
      </c>
      <c r="Z446" t="s">
        <v>96</v>
      </c>
      <c r="AA446" t="s">
        <v>64</v>
      </c>
      <c r="AB446" t="s">
        <v>119</v>
      </c>
      <c r="AC446" t="s">
        <v>70</v>
      </c>
      <c r="AD446" t="s">
        <v>67</v>
      </c>
      <c r="AE446" t="s">
        <v>1547</v>
      </c>
      <c r="AF446" t="s">
        <v>436</v>
      </c>
      <c r="AG446" t="s">
        <v>172</v>
      </c>
      <c r="AH446" t="s">
        <v>173</v>
      </c>
      <c r="AI446" t="s">
        <v>114</v>
      </c>
      <c r="AJ446" t="s">
        <v>201</v>
      </c>
      <c r="AK446" t="s">
        <v>73</v>
      </c>
      <c r="AL446" t="s">
        <v>75</v>
      </c>
      <c r="AM446" t="s">
        <v>103</v>
      </c>
      <c r="AN446" t="s">
        <v>76</v>
      </c>
      <c r="AO446" t="s">
        <v>178</v>
      </c>
      <c r="AP446" t="s">
        <v>105</v>
      </c>
      <c r="AQ446" t="s">
        <v>170</v>
      </c>
      <c r="AR446" t="s">
        <v>67</v>
      </c>
      <c r="AS446" t="s">
        <v>54</v>
      </c>
      <c r="AT446" t="s">
        <v>277</v>
      </c>
      <c r="AU446" t="s">
        <v>107</v>
      </c>
      <c r="AV446" t="s">
        <v>2756</v>
      </c>
    </row>
    <row r="447" spans="1:48" hidden="1" x14ac:dyDescent="0.3">
      <c r="A447" t="s">
        <v>2757</v>
      </c>
      <c r="B447" t="s">
        <v>2758</v>
      </c>
      <c r="C447" s="1" t="str">
        <f t="shared" si="63"/>
        <v>21:0973</v>
      </c>
      <c r="D447" s="1" t="str">
        <f t="shared" si="70"/>
        <v>21:0113</v>
      </c>
      <c r="E447" t="s">
        <v>2759</v>
      </c>
      <c r="F447" t="s">
        <v>2760</v>
      </c>
      <c r="H447">
        <v>63.925992299999997</v>
      </c>
      <c r="I447">
        <v>-94.873336300000005</v>
      </c>
      <c r="J447" s="1" t="str">
        <f t="shared" si="71"/>
        <v>NGR lake sediment grab sample</v>
      </c>
      <c r="K447" s="1" t="str">
        <f t="shared" si="72"/>
        <v>&lt;177 micron (NGR)</v>
      </c>
      <c r="L447">
        <v>23</v>
      </c>
      <c r="M447" t="s">
        <v>200</v>
      </c>
      <c r="N447">
        <v>446</v>
      </c>
      <c r="O447" t="s">
        <v>254</v>
      </c>
      <c r="P447" t="s">
        <v>170</v>
      </c>
      <c r="Q447" t="s">
        <v>1477</v>
      </c>
      <c r="R447" t="s">
        <v>616</v>
      </c>
      <c r="S447" t="s">
        <v>57</v>
      </c>
      <c r="T447" t="s">
        <v>91</v>
      </c>
      <c r="U447" t="s">
        <v>117</v>
      </c>
      <c r="V447" t="s">
        <v>411</v>
      </c>
      <c r="W447" t="s">
        <v>346</v>
      </c>
      <c r="X447" t="s">
        <v>74</v>
      </c>
      <c r="Y447" t="s">
        <v>263</v>
      </c>
      <c r="Z447" t="s">
        <v>88</v>
      </c>
      <c r="AA447" t="s">
        <v>64</v>
      </c>
      <c r="AB447" t="s">
        <v>153</v>
      </c>
      <c r="AC447" t="s">
        <v>70</v>
      </c>
      <c r="AD447" t="s">
        <v>67</v>
      </c>
      <c r="AE447" t="s">
        <v>206</v>
      </c>
      <c r="AF447" t="s">
        <v>116</v>
      </c>
      <c r="AG447" t="s">
        <v>316</v>
      </c>
      <c r="AH447" t="s">
        <v>70</v>
      </c>
      <c r="AI447" t="s">
        <v>208</v>
      </c>
      <c r="AJ447" t="s">
        <v>209</v>
      </c>
      <c r="AK447" t="s">
        <v>73</v>
      </c>
      <c r="AL447" t="s">
        <v>125</v>
      </c>
      <c r="AM447" t="s">
        <v>224</v>
      </c>
      <c r="AN447" t="s">
        <v>76</v>
      </c>
      <c r="AO447" t="s">
        <v>104</v>
      </c>
      <c r="AP447" t="s">
        <v>126</v>
      </c>
      <c r="AQ447" t="s">
        <v>327</v>
      </c>
      <c r="AR447" t="s">
        <v>67</v>
      </c>
      <c r="AS447" t="s">
        <v>54</v>
      </c>
      <c r="AT447" t="s">
        <v>73</v>
      </c>
      <c r="AU447" t="s">
        <v>107</v>
      </c>
      <c r="AV447" t="s">
        <v>2761</v>
      </c>
    </row>
    <row r="448" spans="1:48" hidden="1" x14ac:dyDescent="0.3">
      <c r="A448" t="s">
        <v>2762</v>
      </c>
      <c r="B448" t="s">
        <v>2763</v>
      </c>
      <c r="C448" s="1" t="str">
        <f t="shared" si="63"/>
        <v>21:0973</v>
      </c>
      <c r="D448" s="1" t="str">
        <f t="shared" si="70"/>
        <v>21:0113</v>
      </c>
      <c r="E448" t="s">
        <v>2764</v>
      </c>
      <c r="F448" t="s">
        <v>2765</v>
      </c>
      <c r="H448">
        <v>63.905333900000002</v>
      </c>
      <c r="I448">
        <v>-94.803493700000004</v>
      </c>
      <c r="J448" s="1" t="str">
        <f t="shared" si="71"/>
        <v>NGR lake sediment grab sample</v>
      </c>
      <c r="K448" s="1" t="str">
        <f t="shared" si="72"/>
        <v>&lt;177 micron (NGR)</v>
      </c>
      <c r="L448">
        <v>23</v>
      </c>
      <c r="M448" t="s">
        <v>217</v>
      </c>
      <c r="N448">
        <v>447</v>
      </c>
      <c r="O448" t="s">
        <v>79</v>
      </c>
      <c r="P448" t="s">
        <v>54</v>
      </c>
      <c r="Q448" t="s">
        <v>446</v>
      </c>
      <c r="R448" t="s">
        <v>281</v>
      </c>
      <c r="S448" t="s">
        <v>57</v>
      </c>
      <c r="T448" t="s">
        <v>252</v>
      </c>
      <c r="U448" t="s">
        <v>117</v>
      </c>
      <c r="V448" t="s">
        <v>236</v>
      </c>
      <c r="W448" t="s">
        <v>137</v>
      </c>
      <c r="X448" t="s">
        <v>74</v>
      </c>
      <c r="Y448" t="s">
        <v>421</v>
      </c>
      <c r="Z448" t="s">
        <v>138</v>
      </c>
      <c r="AA448" t="s">
        <v>64</v>
      </c>
      <c r="AB448" t="s">
        <v>139</v>
      </c>
      <c r="AC448" t="s">
        <v>66</v>
      </c>
      <c r="AD448" t="s">
        <v>67</v>
      </c>
      <c r="AE448" t="s">
        <v>302</v>
      </c>
      <c r="AF448" t="s">
        <v>77</v>
      </c>
      <c r="AG448" t="s">
        <v>169</v>
      </c>
      <c r="AH448" t="s">
        <v>173</v>
      </c>
      <c r="AI448" t="s">
        <v>101</v>
      </c>
      <c r="AJ448" t="s">
        <v>336</v>
      </c>
      <c r="AK448" t="s">
        <v>73</v>
      </c>
      <c r="AL448" t="s">
        <v>157</v>
      </c>
      <c r="AM448" t="s">
        <v>224</v>
      </c>
      <c r="AN448" t="s">
        <v>76</v>
      </c>
      <c r="AO448" t="s">
        <v>203</v>
      </c>
      <c r="AP448" t="s">
        <v>126</v>
      </c>
      <c r="AQ448" t="s">
        <v>170</v>
      </c>
      <c r="AR448" t="s">
        <v>67</v>
      </c>
      <c r="AS448" t="s">
        <v>54</v>
      </c>
      <c r="AT448" t="s">
        <v>73</v>
      </c>
      <c r="AU448" t="s">
        <v>107</v>
      </c>
      <c r="AV448" t="s">
        <v>2542</v>
      </c>
    </row>
    <row r="449" spans="1:48" hidden="1" x14ac:dyDescent="0.3">
      <c r="A449" t="s">
        <v>2766</v>
      </c>
      <c r="B449" t="s">
        <v>2767</v>
      </c>
      <c r="C449" s="1" t="str">
        <f t="shared" si="63"/>
        <v>21:0973</v>
      </c>
      <c r="D449" s="1" t="str">
        <f t="shared" si="70"/>
        <v>21:0113</v>
      </c>
      <c r="E449" t="s">
        <v>2768</v>
      </c>
      <c r="F449" t="s">
        <v>2769</v>
      </c>
      <c r="H449">
        <v>63.916736200000003</v>
      </c>
      <c r="I449">
        <v>-94.703254099999995</v>
      </c>
      <c r="J449" s="1" t="str">
        <f t="shared" si="71"/>
        <v>NGR lake sediment grab sample</v>
      </c>
      <c r="K449" s="1" t="str">
        <f t="shared" si="72"/>
        <v>&lt;177 micron (NGR)</v>
      </c>
      <c r="L449">
        <v>23</v>
      </c>
      <c r="M449" t="s">
        <v>246</v>
      </c>
      <c r="N449">
        <v>448</v>
      </c>
      <c r="O449" t="s">
        <v>137</v>
      </c>
      <c r="P449" t="s">
        <v>54</v>
      </c>
      <c r="Q449" t="s">
        <v>541</v>
      </c>
      <c r="R449" t="s">
        <v>2770</v>
      </c>
      <c r="S449" t="s">
        <v>57</v>
      </c>
      <c r="T449" t="s">
        <v>175</v>
      </c>
      <c r="U449" t="s">
        <v>168</v>
      </c>
      <c r="V449" t="s">
        <v>890</v>
      </c>
      <c r="W449" t="s">
        <v>171</v>
      </c>
      <c r="X449" t="s">
        <v>74</v>
      </c>
      <c r="Y449" t="s">
        <v>327</v>
      </c>
      <c r="Z449" t="s">
        <v>127</v>
      </c>
      <c r="AA449" t="s">
        <v>64</v>
      </c>
      <c r="AB449" t="s">
        <v>691</v>
      </c>
      <c r="AC449" t="s">
        <v>66</v>
      </c>
      <c r="AD449" t="s">
        <v>67</v>
      </c>
      <c r="AE449" t="s">
        <v>1340</v>
      </c>
      <c r="AF449" t="s">
        <v>116</v>
      </c>
      <c r="AG449" t="s">
        <v>890</v>
      </c>
      <c r="AH449" t="s">
        <v>472</v>
      </c>
      <c r="AI449" t="s">
        <v>692</v>
      </c>
      <c r="AJ449" t="s">
        <v>106</v>
      </c>
      <c r="AK449" t="s">
        <v>73</v>
      </c>
      <c r="AL449" t="s">
        <v>75</v>
      </c>
      <c r="AM449" t="s">
        <v>103</v>
      </c>
      <c r="AN449" t="s">
        <v>76</v>
      </c>
      <c r="AO449" t="s">
        <v>203</v>
      </c>
      <c r="AP449" t="s">
        <v>2033</v>
      </c>
      <c r="AQ449" t="s">
        <v>363</v>
      </c>
      <c r="AR449" t="s">
        <v>67</v>
      </c>
      <c r="AS449" t="s">
        <v>54</v>
      </c>
      <c r="AT449" t="s">
        <v>262</v>
      </c>
      <c r="AU449" t="s">
        <v>107</v>
      </c>
      <c r="AV449" t="s">
        <v>2771</v>
      </c>
    </row>
    <row r="450" spans="1:48" hidden="1" x14ac:dyDescent="0.3">
      <c r="A450" t="s">
        <v>2772</v>
      </c>
      <c r="B450" t="s">
        <v>2773</v>
      </c>
      <c r="C450" s="1" t="str">
        <f t="shared" ref="C450:C513" si="73">HYPERLINK("https://geochem.nrcan.gc.ca/cdogs/content/bdl/bdl210973_e.htm", "21:0973")</f>
        <v>21:0973</v>
      </c>
      <c r="D450" s="1" t="str">
        <f t="shared" si="70"/>
        <v>21:0113</v>
      </c>
      <c r="E450" t="s">
        <v>2774</v>
      </c>
      <c r="F450" t="s">
        <v>2775</v>
      </c>
      <c r="H450">
        <v>63.917524800000002</v>
      </c>
      <c r="I450">
        <v>-94.649859199999995</v>
      </c>
      <c r="J450" s="1" t="str">
        <f t="shared" si="71"/>
        <v>NGR lake sediment grab sample</v>
      </c>
      <c r="K450" s="1" t="str">
        <f t="shared" si="72"/>
        <v>&lt;177 micron (NGR)</v>
      </c>
      <c r="L450">
        <v>23</v>
      </c>
      <c r="M450" t="s">
        <v>113</v>
      </c>
      <c r="N450">
        <v>449</v>
      </c>
      <c r="O450" t="s">
        <v>292</v>
      </c>
      <c r="P450" t="s">
        <v>54</v>
      </c>
      <c r="Q450" t="s">
        <v>403</v>
      </c>
      <c r="R450" t="s">
        <v>69</v>
      </c>
      <c r="S450" t="s">
        <v>57</v>
      </c>
      <c r="T450" t="s">
        <v>91</v>
      </c>
      <c r="U450" t="s">
        <v>117</v>
      </c>
      <c r="V450" t="s">
        <v>223</v>
      </c>
      <c r="W450" t="s">
        <v>211</v>
      </c>
      <c r="X450" t="s">
        <v>62</v>
      </c>
      <c r="Y450" t="s">
        <v>95</v>
      </c>
      <c r="Z450" t="s">
        <v>138</v>
      </c>
      <c r="AA450" t="s">
        <v>64</v>
      </c>
      <c r="AB450" t="s">
        <v>172</v>
      </c>
      <c r="AC450" t="s">
        <v>66</v>
      </c>
      <c r="AD450" t="s">
        <v>67</v>
      </c>
      <c r="AE450" t="s">
        <v>171</v>
      </c>
      <c r="AF450" t="s">
        <v>90</v>
      </c>
      <c r="AG450" t="s">
        <v>152</v>
      </c>
      <c r="AH450" t="s">
        <v>173</v>
      </c>
      <c r="AI450" t="s">
        <v>328</v>
      </c>
      <c r="AJ450" t="s">
        <v>114</v>
      </c>
      <c r="AK450" t="s">
        <v>73</v>
      </c>
      <c r="AL450" t="s">
        <v>74</v>
      </c>
      <c r="AM450" t="s">
        <v>75</v>
      </c>
      <c r="AN450" t="s">
        <v>76</v>
      </c>
      <c r="AO450" t="s">
        <v>77</v>
      </c>
      <c r="AP450" t="s">
        <v>295</v>
      </c>
      <c r="AQ450" t="s">
        <v>263</v>
      </c>
      <c r="AR450" t="s">
        <v>67</v>
      </c>
      <c r="AS450" t="s">
        <v>54</v>
      </c>
      <c r="AT450" t="s">
        <v>73</v>
      </c>
      <c r="AU450" t="s">
        <v>107</v>
      </c>
      <c r="AV450" t="s">
        <v>2776</v>
      </c>
    </row>
    <row r="451" spans="1:48" hidden="1" x14ac:dyDescent="0.3">
      <c r="A451" t="s">
        <v>2777</v>
      </c>
      <c r="B451" t="s">
        <v>2778</v>
      </c>
      <c r="C451" s="1" t="str">
        <f t="shared" si="73"/>
        <v>21:0973</v>
      </c>
      <c r="D451" s="1" t="str">
        <f t="shared" si="70"/>
        <v>21:0113</v>
      </c>
      <c r="E451" t="s">
        <v>2774</v>
      </c>
      <c r="F451" t="s">
        <v>2779</v>
      </c>
      <c r="H451">
        <v>63.917524800000002</v>
      </c>
      <c r="I451">
        <v>-94.649859199999995</v>
      </c>
      <c r="J451" s="1" t="str">
        <f t="shared" si="71"/>
        <v>NGR lake sediment grab sample</v>
      </c>
      <c r="K451" s="1" t="str">
        <f t="shared" si="72"/>
        <v>&lt;177 micron (NGR)</v>
      </c>
      <c r="L451">
        <v>23</v>
      </c>
      <c r="M451" t="s">
        <v>132</v>
      </c>
      <c r="N451">
        <v>450</v>
      </c>
      <c r="O451" t="s">
        <v>709</v>
      </c>
      <c r="P451" t="s">
        <v>54</v>
      </c>
      <c r="Q451" t="s">
        <v>325</v>
      </c>
      <c r="R451" t="s">
        <v>317</v>
      </c>
      <c r="S451" t="s">
        <v>57</v>
      </c>
      <c r="T451" t="s">
        <v>91</v>
      </c>
      <c r="U451" t="s">
        <v>88</v>
      </c>
      <c r="V451" t="s">
        <v>522</v>
      </c>
      <c r="W451" t="s">
        <v>136</v>
      </c>
      <c r="X451" t="s">
        <v>74</v>
      </c>
      <c r="Y451" t="s">
        <v>63</v>
      </c>
      <c r="Z451" t="s">
        <v>138</v>
      </c>
      <c r="AA451" t="s">
        <v>64</v>
      </c>
      <c r="AB451" t="s">
        <v>223</v>
      </c>
      <c r="AC451" t="s">
        <v>173</v>
      </c>
      <c r="AD451" t="s">
        <v>67</v>
      </c>
      <c r="AE451" t="s">
        <v>171</v>
      </c>
      <c r="AF451" t="s">
        <v>90</v>
      </c>
      <c r="AG451" t="s">
        <v>135</v>
      </c>
      <c r="AH451" t="s">
        <v>70</v>
      </c>
      <c r="AI451" t="s">
        <v>514</v>
      </c>
      <c r="AJ451" t="s">
        <v>72</v>
      </c>
      <c r="AK451" t="s">
        <v>73</v>
      </c>
      <c r="AL451" t="s">
        <v>68</v>
      </c>
      <c r="AM451" t="s">
        <v>75</v>
      </c>
      <c r="AN451" t="s">
        <v>76</v>
      </c>
      <c r="AO451" t="s">
        <v>77</v>
      </c>
      <c r="AP451" t="s">
        <v>596</v>
      </c>
      <c r="AQ451" t="s">
        <v>336</v>
      </c>
      <c r="AR451" t="s">
        <v>67</v>
      </c>
      <c r="AS451" t="s">
        <v>54</v>
      </c>
      <c r="AT451" t="s">
        <v>73</v>
      </c>
      <c r="AU451" t="s">
        <v>107</v>
      </c>
      <c r="AV451" t="s">
        <v>2780</v>
      </c>
    </row>
    <row r="452" spans="1:48" hidden="1" x14ac:dyDescent="0.3">
      <c r="A452" t="s">
        <v>2781</v>
      </c>
      <c r="B452" t="s">
        <v>2782</v>
      </c>
      <c r="C452" s="1" t="str">
        <f t="shared" si="73"/>
        <v>21:0973</v>
      </c>
      <c r="D452" s="1" t="str">
        <f t="shared" si="70"/>
        <v>21:0113</v>
      </c>
      <c r="E452" t="s">
        <v>2783</v>
      </c>
      <c r="F452" t="s">
        <v>2784</v>
      </c>
      <c r="H452">
        <v>63.917988100000002</v>
      </c>
      <c r="I452">
        <v>-94.571853700000005</v>
      </c>
      <c r="J452" s="1" t="str">
        <f t="shared" si="71"/>
        <v>NGR lake sediment grab sample</v>
      </c>
      <c r="K452" s="1" t="str">
        <f t="shared" si="72"/>
        <v>&lt;177 micron (NGR)</v>
      </c>
      <c r="L452">
        <v>23</v>
      </c>
      <c r="M452" t="s">
        <v>260</v>
      </c>
      <c r="N452">
        <v>451</v>
      </c>
      <c r="O452" t="s">
        <v>127</v>
      </c>
      <c r="P452" t="s">
        <v>54</v>
      </c>
      <c r="Q452" t="s">
        <v>470</v>
      </c>
      <c r="R452" t="s">
        <v>251</v>
      </c>
      <c r="S452" t="s">
        <v>57</v>
      </c>
      <c r="T452" t="s">
        <v>152</v>
      </c>
      <c r="U452" t="s">
        <v>203</v>
      </c>
      <c r="V452" t="s">
        <v>119</v>
      </c>
      <c r="W452" t="s">
        <v>61</v>
      </c>
      <c r="X452" t="s">
        <v>74</v>
      </c>
      <c r="Y452" t="s">
        <v>137</v>
      </c>
      <c r="Z452" t="s">
        <v>96</v>
      </c>
      <c r="AA452" t="s">
        <v>64</v>
      </c>
      <c r="AB452" t="s">
        <v>411</v>
      </c>
      <c r="AC452" t="s">
        <v>66</v>
      </c>
      <c r="AD452" t="s">
        <v>67</v>
      </c>
      <c r="AE452" t="s">
        <v>526</v>
      </c>
      <c r="AF452" t="s">
        <v>436</v>
      </c>
      <c r="AG452" t="s">
        <v>235</v>
      </c>
      <c r="AH452" t="s">
        <v>70</v>
      </c>
      <c r="AI452" t="s">
        <v>328</v>
      </c>
      <c r="AJ452" t="s">
        <v>124</v>
      </c>
      <c r="AK452" t="s">
        <v>73</v>
      </c>
      <c r="AL452" t="s">
        <v>74</v>
      </c>
      <c r="AM452" t="s">
        <v>75</v>
      </c>
      <c r="AN452" t="s">
        <v>76</v>
      </c>
      <c r="AO452" t="s">
        <v>281</v>
      </c>
      <c r="AP452" t="s">
        <v>283</v>
      </c>
      <c r="AQ452" t="s">
        <v>336</v>
      </c>
      <c r="AR452" t="s">
        <v>74</v>
      </c>
      <c r="AS452" t="s">
        <v>54</v>
      </c>
      <c r="AT452" t="s">
        <v>73</v>
      </c>
      <c r="AU452" t="s">
        <v>107</v>
      </c>
      <c r="AV452" t="s">
        <v>1788</v>
      </c>
    </row>
    <row r="453" spans="1:48" hidden="1" x14ac:dyDescent="0.3">
      <c r="A453" t="s">
        <v>2785</v>
      </c>
      <c r="B453" t="s">
        <v>2786</v>
      </c>
      <c r="C453" s="1" t="str">
        <f t="shared" si="73"/>
        <v>21:0973</v>
      </c>
      <c r="D453" s="1" t="str">
        <f t="shared" si="70"/>
        <v>21:0113</v>
      </c>
      <c r="E453" t="s">
        <v>2787</v>
      </c>
      <c r="F453" t="s">
        <v>2788</v>
      </c>
      <c r="H453">
        <v>63.8735207</v>
      </c>
      <c r="I453">
        <v>-94.596342399999997</v>
      </c>
      <c r="J453" s="1" t="str">
        <f t="shared" si="71"/>
        <v>NGR lake sediment grab sample</v>
      </c>
      <c r="K453" s="1" t="str">
        <f t="shared" si="72"/>
        <v>&lt;177 micron (NGR)</v>
      </c>
      <c r="L453">
        <v>23</v>
      </c>
      <c r="M453" t="s">
        <v>273</v>
      </c>
      <c r="N453">
        <v>452</v>
      </c>
      <c r="O453" t="s">
        <v>96</v>
      </c>
      <c r="P453" t="s">
        <v>54</v>
      </c>
      <c r="Q453" t="s">
        <v>166</v>
      </c>
      <c r="R453" t="s">
        <v>691</v>
      </c>
      <c r="S453" t="s">
        <v>57</v>
      </c>
      <c r="T453" t="s">
        <v>252</v>
      </c>
      <c r="U453" t="s">
        <v>88</v>
      </c>
      <c r="V453" t="s">
        <v>65</v>
      </c>
      <c r="W453" t="s">
        <v>136</v>
      </c>
      <c r="X453" t="s">
        <v>74</v>
      </c>
      <c r="Y453" t="s">
        <v>62</v>
      </c>
      <c r="Z453" t="s">
        <v>138</v>
      </c>
      <c r="AA453" t="s">
        <v>64</v>
      </c>
      <c r="AB453" t="s">
        <v>615</v>
      </c>
      <c r="AC453" t="s">
        <v>66</v>
      </c>
      <c r="AD453" t="s">
        <v>67</v>
      </c>
      <c r="AE453" t="s">
        <v>396</v>
      </c>
      <c r="AF453" t="s">
        <v>121</v>
      </c>
      <c r="AG453" t="s">
        <v>604</v>
      </c>
      <c r="AH453" t="s">
        <v>70</v>
      </c>
      <c r="AI453" t="s">
        <v>348</v>
      </c>
      <c r="AJ453" t="s">
        <v>209</v>
      </c>
      <c r="AK453" t="s">
        <v>73</v>
      </c>
      <c r="AL453" t="s">
        <v>177</v>
      </c>
      <c r="AM453" t="s">
        <v>224</v>
      </c>
      <c r="AN453" t="s">
        <v>76</v>
      </c>
      <c r="AO453" t="s">
        <v>281</v>
      </c>
      <c r="AP453" t="s">
        <v>179</v>
      </c>
      <c r="AQ453" t="s">
        <v>56</v>
      </c>
      <c r="AR453" t="s">
        <v>74</v>
      </c>
      <c r="AS453" t="s">
        <v>54</v>
      </c>
      <c r="AT453" t="s">
        <v>73</v>
      </c>
      <c r="AU453" t="s">
        <v>107</v>
      </c>
      <c r="AV453" t="s">
        <v>2730</v>
      </c>
    </row>
    <row r="454" spans="1:48" hidden="1" x14ac:dyDescent="0.3">
      <c r="A454" t="s">
        <v>2789</v>
      </c>
      <c r="B454" t="s">
        <v>2790</v>
      </c>
      <c r="C454" s="1" t="str">
        <f t="shared" si="73"/>
        <v>21:0973</v>
      </c>
      <c r="D454" s="1" t="str">
        <f t="shared" si="70"/>
        <v>21:0113</v>
      </c>
      <c r="E454" t="s">
        <v>2791</v>
      </c>
      <c r="F454" t="s">
        <v>2792</v>
      </c>
      <c r="H454">
        <v>63.854512200000002</v>
      </c>
      <c r="I454">
        <v>-94.549795799999998</v>
      </c>
      <c r="J454" s="1" t="str">
        <f t="shared" si="71"/>
        <v>NGR lake sediment grab sample</v>
      </c>
      <c r="K454" s="1" t="str">
        <f t="shared" si="72"/>
        <v>&lt;177 micron (NGR)</v>
      </c>
      <c r="L454">
        <v>23</v>
      </c>
      <c r="M454" t="s">
        <v>289</v>
      </c>
      <c r="N454">
        <v>453</v>
      </c>
      <c r="O454" t="s">
        <v>281</v>
      </c>
      <c r="P454" t="s">
        <v>54</v>
      </c>
      <c r="Q454" t="s">
        <v>55</v>
      </c>
      <c r="R454" t="s">
        <v>175</v>
      </c>
      <c r="S454" t="s">
        <v>57</v>
      </c>
      <c r="T454" t="s">
        <v>91</v>
      </c>
      <c r="U454" t="s">
        <v>203</v>
      </c>
      <c r="V454" t="s">
        <v>153</v>
      </c>
      <c r="W454" t="s">
        <v>118</v>
      </c>
      <c r="X454" t="s">
        <v>74</v>
      </c>
      <c r="Y454" t="s">
        <v>205</v>
      </c>
      <c r="Z454" t="s">
        <v>138</v>
      </c>
      <c r="AA454" t="s">
        <v>64</v>
      </c>
      <c r="AB454" t="s">
        <v>97</v>
      </c>
      <c r="AC454" t="s">
        <v>70</v>
      </c>
      <c r="AD454" t="s">
        <v>170</v>
      </c>
      <c r="AE454" t="s">
        <v>396</v>
      </c>
      <c r="AF454" t="s">
        <v>290</v>
      </c>
      <c r="AG454" t="s">
        <v>152</v>
      </c>
      <c r="AH454" t="s">
        <v>155</v>
      </c>
      <c r="AI454" t="s">
        <v>514</v>
      </c>
      <c r="AJ454" t="s">
        <v>101</v>
      </c>
      <c r="AK454" t="s">
        <v>73</v>
      </c>
      <c r="AL454" t="s">
        <v>68</v>
      </c>
      <c r="AM454" t="s">
        <v>224</v>
      </c>
      <c r="AN454" t="s">
        <v>76</v>
      </c>
      <c r="AO454" t="s">
        <v>116</v>
      </c>
      <c r="AP454" t="s">
        <v>78</v>
      </c>
      <c r="AQ454" t="s">
        <v>254</v>
      </c>
      <c r="AR454" t="s">
        <v>74</v>
      </c>
      <c r="AS454" t="s">
        <v>54</v>
      </c>
      <c r="AT454" t="s">
        <v>73</v>
      </c>
      <c r="AU454" t="s">
        <v>107</v>
      </c>
      <c r="AV454" t="s">
        <v>598</v>
      </c>
    </row>
    <row r="455" spans="1:48" hidden="1" x14ac:dyDescent="0.3">
      <c r="A455" t="s">
        <v>2793</v>
      </c>
      <c r="B455" t="s">
        <v>2794</v>
      </c>
      <c r="C455" s="1" t="str">
        <f t="shared" si="73"/>
        <v>21:0973</v>
      </c>
      <c r="D455" s="1" t="str">
        <f>HYPERLINK("https://geochem.nrcan.gc.ca/cdogs/content/svy/svy_e.htm", "")</f>
        <v/>
      </c>
      <c r="G455" s="1" t="str">
        <f>HYPERLINK("https://geochem.nrcan.gc.ca/cdogs/content/cr_/cr_00161_e.htm", "161")</f>
        <v>161</v>
      </c>
      <c r="J455" t="s">
        <v>230</v>
      </c>
      <c r="K455" t="s">
        <v>231</v>
      </c>
      <c r="L455">
        <v>23</v>
      </c>
      <c r="M455" t="s">
        <v>232</v>
      </c>
      <c r="N455">
        <v>454</v>
      </c>
      <c r="O455" t="s">
        <v>233</v>
      </c>
      <c r="P455" t="s">
        <v>54</v>
      </c>
      <c r="Q455" t="s">
        <v>105</v>
      </c>
      <c r="R455" t="s">
        <v>103</v>
      </c>
      <c r="S455" t="s">
        <v>57</v>
      </c>
      <c r="T455" t="s">
        <v>188</v>
      </c>
      <c r="U455" t="s">
        <v>88</v>
      </c>
      <c r="V455" t="s">
        <v>249</v>
      </c>
      <c r="W455" t="s">
        <v>95</v>
      </c>
      <c r="X455" t="s">
        <v>62</v>
      </c>
      <c r="Y455" t="s">
        <v>136</v>
      </c>
      <c r="Z455" t="s">
        <v>92</v>
      </c>
      <c r="AA455" t="s">
        <v>64</v>
      </c>
      <c r="AB455" t="s">
        <v>492</v>
      </c>
      <c r="AC455" t="s">
        <v>224</v>
      </c>
      <c r="AD455" t="s">
        <v>67</v>
      </c>
      <c r="AE455" t="s">
        <v>2795</v>
      </c>
      <c r="AF455" t="s">
        <v>290</v>
      </c>
      <c r="AG455" t="s">
        <v>172</v>
      </c>
      <c r="AH455" t="s">
        <v>125</v>
      </c>
      <c r="AI455" t="s">
        <v>290</v>
      </c>
      <c r="AJ455" t="s">
        <v>348</v>
      </c>
      <c r="AK455" t="s">
        <v>73</v>
      </c>
      <c r="AL455" t="s">
        <v>68</v>
      </c>
      <c r="AM455" t="s">
        <v>125</v>
      </c>
      <c r="AN455" t="s">
        <v>76</v>
      </c>
      <c r="AO455" t="s">
        <v>92</v>
      </c>
      <c r="AP455" t="s">
        <v>239</v>
      </c>
      <c r="AQ455" t="s">
        <v>106</v>
      </c>
      <c r="AR455" t="s">
        <v>62</v>
      </c>
      <c r="AS455" t="s">
        <v>127</v>
      </c>
      <c r="AT455" t="s">
        <v>152</v>
      </c>
      <c r="AU455" t="s">
        <v>573</v>
      </c>
      <c r="AV455" t="s">
        <v>2796</v>
      </c>
    </row>
    <row r="456" spans="1:48" hidden="1" x14ac:dyDescent="0.3">
      <c r="A456" t="s">
        <v>2797</v>
      </c>
      <c r="B456" t="s">
        <v>2798</v>
      </c>
      <c r="C456" s="1" t="str">
        <f t="shared" si="73"/>
        <v>21:0973</v>
      </c>
      <c r="D456" s="1" t="str">
        <f t="shared" ref="D456:D476" si="74">HYPERLINK("https://geochem.nrcan.gc.ca/cdogs/content/svy/svy210113_e.htm", "21:0113")</f>
        <v>21:0113</v>
      </c>
      <c r="E456" t="s">
        <v>2799</v>
      </c>
      <c r="F456" t="s">
        <v>2800</v>
      </c>
      <c r="H456">
        <v>63.796751800000003</v>
      </c>
      <c r="I456">
        <v>-94.390909300000004</v>
      </c>
      <c r="J456" s="1" t="str">
        <f t="shared" ref="J456:J476" si="75">HYPERLINK("https://geochem.nrcan.gc.ca/cdogs/content/kwd/kwd020027_e.htm", "NGR lake sediment grab sample")</f>
        <v>NGR lake sediment grab sample</v>
      </c>
      <c r="K456" s="1" t="str">
        <f t="shared" ref="K456:K476" si="76">HYPERLINK("https://geochem.nrcan.gc.ca/cdogs/content/kwd/kwd080006_e.htm", "&lt;177 micron (NGR)")</f>
        <v>&lt;177 micron (NGR)</v>
      </c>
      <c r="L456">
        <v>23</v>
      </c>
      <c r="M456" t="s">
        <v>301</v>
      </c>
      <c r="N456">
        <v>455</v>
      </c>
      <c r="O456" t="s">
        <v>363</v>
      </c>
      <c r="P456" t="s">
        <v>54</v>
      </c>
      <c r="Q456" t="s">
        <v>863</v>
      </c>
      <c r="R456" t="s">
        <v>2801</v>
      </c>
      <c r="S456" t="s">
        <v>57</v>
      </c>
      <c r="T456" t="s">
        <v>438</v>
      </c>
      <c r="U456" t="s">
        <v>203</v>
      </c>
      <c r="V456" t="s">
        <v>339</v>
      </c>
      <c r="W456" t="s">
        <v>94</v>
      </c>
      <c r="X456" t="s">
        <v>74</v>
      </c>
      <c r="Y456" t="s">
        <v>62</v>
      </c>
      <c r="Z456" t="s">
        <v>138</v>
      </c>
      <c r="AA456" t="s">
        <v>64</v>
      </c>
      <c r="AB456" t="s">
        <v>65</v>
      </c>
      <c r="AC456" t="s">
        <v>70</v>
      </c>
      <c r="AD456" t="s">
        <v>67</v>
      </c>
      <c r="AE456" t="s">
        <v>302</v>
      </c>
      <c r="AF456" t="s">
        <v>282</v>
      </c>
      <c r="AG456" t="s">
        <v>252</v>
      </c>
      <c r="AH456" t="s">
        <v>173</v>
      </c>
      <c r="AI456" t="s">
        <v>373</v>
      </c>
      <c r="AJ456" t="s">
        <v>305</v>
      </c>
      <c r="AK456" t="s">
        <v>73</v>
      </c>
      <c r="AL456" t="s">
        <v>157</v>
      </c>
      <c r="AM456" t="s">
        <v>75</v>
      </c>
      <c r="AN456" t="s">
        <v>76</v>
      </c>
      <c r="AO456" t="s">
        <v>281</v>
      </c>
      <c r="AP456" t="s">
        <v>267</v>
      </c>
      <c r="AQ456" t="s">
        <v>193</v>
      </c>
      <c r="AR456" t="s">
        <v>74</v>
      </c>
      <c r="AS456" t="s">
        <v>54</v>
      </c>
      <c r="AT456" t="s">
        <v>73</v>
      </c>
      <c r="AU456" t="s">
        <v>107</v>
      </c>
      <c r="AV456" t="s">
        <v>2802</v>
      </c>
    </row>
    <row r="457" spans="1:48" hidden="1" x14ac:dyDescent="0.3">
      <c r="A457" t="s">
        <v>2803</v>
      </c>
      <c r="B457" t="s">
        <v>2804</v>
      </c>
      <c r="C457" s="1" t="str">
        <f t="shared" si="73"/>
        <v>21:0973</v>
      </c>
      <c r="D457" s="1" t="str">
        <f t="shared" si="74"/>
        <v>21:0113</v>
      </c>
      <c r="E457" t="s">
        <v>2805</v>
      </c>
      <c r="F457" t="s">
        <v>2806</v>
      </c>
      <c r="H457">
        <v>63.742424300000003</v>
      </c>
      <c r="I457">
        <v>-94.394253899999995</v>
      </c>
      <c r="J457" s="1" t="str">
        <f t="shared" si="75"/>
        <v>NGR lake sediment grab sample</v>
      </c>
      <c r="K457" s="1" t="str">
        <f t="shared" si="76"/>
        <v>&lt;177 micron (NGR)</v>
      </c>
      <c r="L457">
        <v>23</v>
      </c>
      <c r="M457" t="s">
        <v>314</v>
      </c>
      <c r="N457">
        <v>456</v>
      </c>
      <c r="O457" t="s">
        <v>388</v>
      </c>
      <c r="P457" t="s">
        <v>127</v>
      </c>
      <c r="Q457" t="s">
        <v>541</v>
      </c>
      <c r="R457" t="s">
        <v>141</v>
      </c>
      <c r="S457" t="s">
        <v>57</v>
      </c>
      <c r="T457" t="s">
        <v>293</v>
      </c>
      <c r="U457" t="s">
        <v>117</v>
      </c>
      <c r="V457" t="s">
        <v>189</v>
      </c>
      <c r="W457" t="s">
        <v>171</v>
      </c>
      <c r="X457" t="s">
        <v>74</v>
      </c>
      <c r="Y457" t="s">
        <v>338</v>
      </c>
      <c r="Z457" t="s">
        <v>170</v>
      </c>
      <c r="AA457" t="s">
        <v>64</v>
      </c>
      <c r="AB457" t="s">
        <v>119</v>
      </c>
      <c r="AC457" t="s">
        <v>70</v>
      </c>
      <c r="AD457" t="s">
        <v>67</v>
      </c>
      <c r="AE457" t="s">
        <v>574</v>
      </c>
      <c r="AF457" t="s">
        <v>691</v>
      </c>
      <c r="AG457" t="s">
        <v>69</v>
      </c>
      <c r="AH457" t="s">
        <v>173</v>
      </c>
      <c r="AI457" t="s">
        <v>329</v>
      </c>
      <c r="AJ457" t="s">
        <v>159</v>
      </c>
      <c r="AK457" t="s">
        <v>73</v>
      </c>
      <c r="AL457" t="s">
        <v>103</v>
      </c>
      <c r="AM457" t="s">
        <v>224</v>
      </c>
      <c r="AN457" t="s">
        <v>76</v>
      </c>
      <c r="AO457" t="s">
        <v>168</v>
      </c>
      <c r="AP457" t="s">
        <v>1980</v>
      </c>
      <c r="AQ457" t="s">
        <v>118</v>
      </c>
      <c r="AR457" t="s">
        <v>67</v>
      </c>
      <c r="AS457" t="s">
        <v>54</v>
      </c>
      <c r="AT457" t="s">
        <v>489</v>
      </c>
      <c r="AU457" t="s">
        <v>107</v>
      </c>
      <c r="AV457" t="s">
        <v>2807</v>
      </c>
    </row>
    <row r="458" spans="1:48" hidden="1" x14ac:dyDescent="0.3">
      <c r="A458" t="s">
        <v>2808</v>
      </c>
      <c r="B458" t="s">
        <v>2809</v>
      </c>
      <c r="C458" s="1" t="str">
        <f t="shared" si="73"/>
        <v>21:0973</v>
      </c>
      <c r="D458" s="1" t="str">
        <f t="shared" si="74"/>
        <v>21:0113</v>
      </c>
      <c r="E458" t="s">
        <v>2810</v>
      </c>
      <c r="F458" t="s">
        <v>2811</v>
      </c>
      <c r="H458">
        <v>63.748979499999997</v>
      </c>
      <c r="I458">
        <v>-94.318576300000004</v>
      </c>
      <c r="J458" s="1" t="str">
        <f t="shared" si="75"/>
        <v>NGR lake sediment grab sample</v>
      </c>
      <c r="K458" s="1" t="str">
        <f t="shared" si="76"/>
        <v>&lt;177 micron (NGR)</v>
      </c>
      <c r="L458">
        <v>23</v>
      </c>
      <c r="M458" t="s">
        <v>324</v>
      </c>
      <c r="N458">
        <v>457</v>
      </c>
      <c r="O458" t="s">
        <v>1073</v>
      </c>
      <c r="P458" t="s">
        <v>54</v>
      </c>
      <c r="Q458" t="s">
        <v>736</v>
      </c>
      <c r="R458" t="s">
        <v>141</v>
      </c>
      <c r="S458" t="s">
        <v>57</v>
      </c>
      <c r="T458" t="s">
        <v>277</v>
      </c>
      <c r="U458" t="s">
        <v>77</v>
      </c>
      <c r="V458" t="s">
        <v>169</v>
      </c>
      <c r="W458" t="s">
        <v>106</v>
      </c>
      <c r="X458" t="s">
        <v>62</v>
      </c>
      <c r="Y458" t="s">
        <v>226</v>
      </c>
      <c r="Z458" t="s">
        <v>138</v>
      </c>
      <c r="AA458" t="s">
        <v>64</v>
      </c>
      <c r="AB458" t="s">
        <v>365</v>
      </c>
      <c r="AC458" t="s">
        <v>173</v>
      </c>
      <c r="AD458" t="s">
        <v>67</v>
      </c>
      <c r="AE458" t="s">
        <v>302</v>
      </c>
      <c r="AF458" t="s">
        <v>356</v>
      </c>
      <c r="AG458" t="s">
        <v>152</v>
      </c>
      <c r="AH458" t="s">
        <v>70</v>
      </c>
      <c r="AI458" t="s">
        <v>168</v>
      </c>
      <c r="AJ458" t="s">
        <v>402</v>
      </c>
      <c r="AK458" t="s">
        <v>73</v>
      </c>
      <c r="AL458" t="s">
        <v>68</v>
      </c>
      <c r="AM458" t="s">
        <v>125</v>
      </c>
      <c r="AN458" t="s">
        <v>76</v>
      </c>
      <c r="AO458" t="s">
        <v>134</v>
      </c>
      <c r="AP458" t="s">
        <v>253</v>
      </c>
      <c r="AQ458" t="s">
        <v>114</v>
      </c>
      <c r="AR458" t="s">
        <v>74</v>
      </c>
      <c r="AS458" t="s">
        <v>54</v>
      </c>
      <c r="AT458" t="s">
        <v>152</v>
      </c>
      <c r="AU458" t="s">
        <v>107</v>
      </c>
      <c r="AV458" t="s">
        <v>2812</v>
      </c>
    </row>
    <row r="459" spans="1:48" hidden="1" x14ac:dyDescent="0.3">
      <c r="A459" t="s">
        <v>2813</v>
      </c>
      <c r="B459" t="s">
        <v>2814</v>
      </c>
      <c r="C459" s="1" t="str">
        <f t="shared" si="73"/>
        <v>21:0973</v>
      </c>
      <c r="D459" s="1" t="str">
        <f t="shared" si="74"/>
        <v>21:0113</v>
      </c>
      <c r="E459" t="s">
        <v>2815</v>
      </c>
      <c r="F459" t="s">
        <v>2816</v>
      </c>
      <c r="H459">
        <v>63.757041999999998</v>
      </c>
      <c r="I459">
        <v>-94.266224800000003</v>
      </c>
      <c r="J459" s="1" t="str">
        <f t="shared" si="75"/>
        <v>NGR lake sediment grab sample</v>
      </c>
      <c r="K459" s="1" t="str">
        <f t="shared" si="76"/>
        <v>&lt;177 micron (NGR)</v>
      </c>
      <c r="L459">
        <v>23</v>
      </c>
      <c r="M459" t="s">
        <v>335</v>
      </c>
      <c r="N459">
        <v>458</v>
      </c>
      <c r="O459" t="s">
        <v>327</v>
      </c>
      <c r="P459" t="s">
        <v>54</v>
      </c>
      <c r="Q459" t="s">
        <v>470</v>
      </c>
      <c r="R459" t="s">
        <v>436</v>
      </c>
      <c r="S459" t="s">
        <v>57</v>
      </c>
      <c r="T459" t="s">
        <v>91</v>
      </c>
      <c r="U459" t="s">
        <v>104</v>
      </c>
      <c r="V459" t="s">
        <v>617</v>
      </c>
      <c r="W459" t="s">
        <v>327</v>
      </c>
      <c r="X459" t="s">
        <v>62</v>
      </c>
      <c r="Y459" t="s">
        <v>220</v>
      </c>
      <c r="Z459" t="s">
        <v>138</v>
      </c>
      <c r="AA459" t="s">
        <v>64</v>
      </c>
      <c r="AB459" t="s">
        <v>97</v>
      </c>
      <c r="AC459" t="s">
        <v>66</v>
      </c>
      <c r="AD459" t="s">
        <v>67</v>
      </c>
      <c r="AE459" t="s">
        <v>421</v>
      </c>
      <c r="AF459" t="s">
        <v>550</v>
      </c>
      <c r="AG459" t="s">
        <v>561</v>
      </c>
      <c r="AH459" t="s">
        <v>173</v>
      </c>
      <c r="AI459" t="s">
        <v>203</v>
      </c>
      <c r="AJ459" t="s">
        <v>318</v>
      </c>
      <c r="AK459" t="s">
        <v>73</v>
      </c>
      <c r="AL459" t="s">
        <v>125</v>
      </c>
      <c r="AM459" t="s">
        <v>75</v>
      </c>
      <c r="AN459" t="s">
        <v>76</v>
      </c>
      <c r="AO459" t="s">
        <v>281</v>
      </c>
      <c r="AP459" t="s">
        <v>295</v>
      </c>
      <c r="AQ459" t="s">
        <v>233</v>
      </c>
      <c r="AR459" t="s">
        <v>74</v>
      </c>
      <c r="AS459" t="s">
        <v>54</v>
      </c>
      <c r="AT459" t="s">
        <v>91</v>
      </c>
      <c r="AU459" t="s">
        <v>107</v>
      </c>
      <c r="AV459" t="s">
        <v>2817</v>
      </c>
    </row>
    <row r="460" spans="1:48" hidden="1" x14ac:dyDescent="0.3">
      <c r="A460" t="s">
        <v>2818</v>
      </c>
      <c r="B460" t="s">
        <v>2819</v>
      </c>
      <c r="C460" s="1" t="str">
        <f t="shared" si="73"/>
        <v>21:0973</v>
      </c>
      <c r="D460" s="1" t="str">
        <f t="shared" si="74"/>
        <v>21:0113</v>
      </c>
      <c r="E460" t="s">
        <v>2820</v>
      </c>
      <c r="F460" t="s">
        <v>2821</v>
      </c>
      <c r="H460">
        <v>63.746588299999999</v>
      </c>
      <c r="I460">
        <v>-94.197587200000001</v>
      </c>
      <c r="J460" s="1" t="str">
        <f t="shared" si="75"/>
        <v>NGR lake sediment grab sample</v>
      </c>
      <c r="K460" s="1" t="str">
        <f t="shared" si="76"/>
        <v>&lt;177 micron (NGR)</v>
      </c>
      <c r="L460">
        <v>23</v>
      </c>
      <c r="M460" t="s">
        <v>354</v>
      </c>
      <c r="N460">
        <v>459</v>
      </c>
      <c r="O460" t="s">
        <v>87</v>
      </c>
      <c r="P460" t="s">
        <v>54</v>
      </c>
      <c r="Q460" t="s">
        <v>166</v>
      </c>
      <c r="R460" t="s">
        <v>616</v>
      </c>
      <c r="S460" t="s">
        <v>57</v>
      </c>
      <c r="T460" t="s">
        <v>91</v>
      </c>
      <c r="U460" t="s">
        <v>168</v>
      </c>
      <c r="V460" t="s">
        <v>93</v>
      </c>
      <c r="W460" t="s">
        <v>254</v>
      </c>
      <c r="X460" t="s">
        <v>62</v>
      </c>
      <c r="Y460" t="s">
        <v>79</v>
      </c>
      <c r="Z460" t="s">
        <v>96</v>
      </c>
      <c r="AA460" t="s">
        <v>64</v>
      </c>
      <c r="AB460" t="s">
        <v>428</v>
      </c>
      <c r="AC460" t="s">
        <v>66</v>
      </c>
      <c r="AD460" t="s">
        <v>67</v>
      </c>
      <c r="AE460" t="s">
        <v>526</v>
      </c>
      <c r="AF460" t="s">
        <v>141</v>
      </c>
      <c r="AG460" t="s">
        <v>58</v>
      </c>
      <c r="AH460" t="s">
        <v>173</v>
      </c>
      <c r="AI460" t="s">
        <v>168</v>
      </c>
      <c r="AJ460" t="s">
        <v>429</v>
      </c>
      <c r="AK460" t="s">
        <v>73</v>
      </c>
      <c r="AL460" t="s">
        <v>157</v>
      </c>
      <c r="AM460" t="s">
        <v>75</v>
      </c>
      <c r="AN460" t="s">
        <v>76</v>
      </c>
      <c r="AO460" t="s">
        <v>134</v>
      </c>
      <c r="AP460" t="s">
        <v>295</v>
      </c>
      <c r="AQ460" t="s">
        <v>138</v>
      </c>
      <c r="AR460" t="s">
        <v>67</v>
      </c>
      <c r="AS460" t="s">
        <v>54</v>
      </c>
      <c r="AT460" t="s">
        <v>73</v>
      </c>
      <c r="AU460" t="s">
        <v>107</v>
      </c>
      <c r="AV460" t="s">
        <v>2822</v>
      </c>
    </row>
    <row r="461" spans="1:48" hidden="1" x14ac:dyDescent="0.3">
      <c r="A461" t="s">
        <v>2823</v>
      </c>
      <c r="B461" t="s">
        <v>2824</v>
      </c>
      <c r="C461" s="1" t="str">
        <f t="shared" si="73"/>
        <v>21:0973</v>
      </c>
      <c r="D461" s="1" t="str">
        <f t="shared" si="74"/>
        <v>21:0113</v>
      </c>
      <c r="E461" t="s">
        <v>2733</v>
      </c>
      <c r="F461" t="s">
        <v>2825</v>
      </c>
      <c r="H461">
        <v>63.732478499999999</v>
      </c>
      <c r="I461">
        <v>-94.187855299999995</v>
      </c>
      <c r="J461" s="1" t="str">
        <f t="shared" si="75"/>
        <v>NGR lake sediment grab sample</v>
      </c>
      <c r="K461" s="1" t="str">
        <f t="shared" si="76"/>
        <v>&lt;177 micron (NGR)</v>
      </c>
      <c r="L461">
        <v>23</v>
      </c>
      <c r="M461" t="s">
        <v>345</v>
      </c>
      <c r="N461">
        <v>460</v>
      </c>
      <c r="O461" t="s">
        <v>203</v>
      </c>
      <c r="P461" t="s">
        <v>54</v>
      </c>
      <c r="Q461" t="s">
        <v>325</v>
      </c>
      <c r="R461" t="s">
        <v>187</v>
      </c>
      <c r="S461" t="s">
        <v>57</v>
      </c>
      <c r="T461" t="s">
        <v>152</v>
      </c>
      <c r="U461" t="s">
        <v>203</v>
      </c>
      <c r="V461" t="s">
        <v>142</v>
      </c>
      <c r="W461" t="s">
        <v>363</v>
      </c>
      <c r="X461" t="s">
        <v>62</v>
      </c>
      <c r="Y461" t="s">
        <v>170</v>
      </c>
      <c r="Z461" t="s">
        <v>96</v>
      </c>
      <c r="AA461" t="s">
        <v>64</v>
      </c>
      <c r="AB461" t="s">
        <v>65</v>
      </c>
      <c r="AC461" t="s">
        <v>66</v>
      </c>
      <c r="AD461" t="s">
        <v>127</v>
      </c>
      <c r="AE461" t="s">
        <v>302</v>
      </c>
      <c r="AF461" t="s">
        <v>436</v>
      </c>
      <c r="AG461" t="s">
        <v>58</v>
      </c>
      <c r="AH461" t="s">
        <v>70</v>
      </c>
      <c r="AI461" t="s">
        <v>208</v>
      </c>
      <c r="AJ461" t="s">
        <v>114</v>
      </c>
      <c r="AK461" t="s">
        <v>73</v>
      </c>
      <c r="AL461" t="s">
        <v>74</v>
      </c>
      <c r="AM461" t="s">
        <v>75</v>
      </c>
      <c r="AN461" t="s">
        <v>76</v>
      </c>
      <c r="AO461" t="s">
        <v>290</v>
      </c>
      <c r="AP461" t="s">
        <v>1067</v>
      </c>
      <c r="AQ461" t="s">
        <v>209</v>
      </c>
      <c r="AR461" t="s">
        <v>62</v>
      </c>
      <c r="AS461" t="s">
        <v>54</v>
      </c>
      <c r="AT461" t="s">
        <v>73</v>
      </c>
      <c r="AU461" t="s">
        <v>107</v>
      </c>
      <c r="AV461" t="s">
        <v>2826</v>
      </c>
    </row>
    <row r="462" spans="1:48" hidden="1" x14ac:dyDescent="0.3">
      <c r="A462" t="s">
        <v>2827</v>
      </c>
      <c r="B462" t="s">
        <v>2828</v>
      </c>
      <c r="C462" s="1" t="str">
        <f t="shared" si="73"/>
        <v>21:0973</v>
      </c>
      <c r="D462" s="1" t="str">
        <f t="shared" si="74"/>
        <v>21:0113</v>
      </c>
      <c r="E462" t="s">
        <v>2829</v>
      </c>
      <c r="F462" t="s">
        <v>2830</v>
      </c>
      <c r="H462">
        <v>63.699396999999998</v>
      </c>
      <c r="I462">
        <v>-94.131846199999998</v>
      </c>
      <c r="J462" s="1" t="str">
        <f t="shared" si="75"/>
        <v>NGR lake sediment grab sample</v>
      </c>
      <c r="K462" s="1" t="str">
        <f t="shared" si="76"/>
        <v>&lt;177 micron (NGR)</v>
      </c>
      <c r="L462">
        <v>24</v>
      </c>
      <c r="M462" t="s">
        <v>52</v>
      </c>
      <c r="N462">
        <v>461</v>
      </c>
      <c r="O462" t="s">
        <v>92</v>
      </c>
      <c r="P462" t="s">
        <v>54</v>
      </c>
      <c r="Q462" t="s">
        <v>89</v>
      </c>
      <c r="R462" t="s">
        <v>2831</v>
      </c>
      <c r="S462" t="s">
        <v>57</v>
      </c>
      <c r="T462" t="s">
        <v>58</v>
      </c>
      <c r="U462" t="s">
        <v>104</v>
      </c>
      <c r="V462" t="s">
        <v>221</v>
      </c>
      <c r="W462" t="s">
        <v>327</v>
      </c>
      <c r="X462" t="s">
        <v>74</v>
      </c>
      <c r="Y462" t="s">
        <v>170</v>
      </c>
      <c r="Z462" t="s">
        <v>138</v>
      </c>
      <c r="AA462" t="s">
        <v>64</v>
      </c>
      <c r="AB462" t="s">
        <v>119</v>
      </c>
      <c r="AC462" t="s">
        <v>66</v>
      </c>
      <c r="AD462" t="s">
        <v>96</v>
      </c>
      <c r="AE462" t="s">
        <v>302</v>
      </c>
      <c r="AF462" t="s">
        <v>151</v>
      </c>
      <c r="AG462" t="s">
        <v>58</v>
      </c>
      <c r="AH462" t="s">
        <v>155</v>
      </c>
      <c r="AI462" t="s">
        <v>102</v>
      </c>
      <c r="AJ462" t="s">
        <v>305</v>
      </c>
      <c r="AK462" t="s">
        <v>73</v>
      </c>
      <c r="AL462" t="s">
        <v>68</v>
      </c>
      <c r="AM462" t="s">
        <v>75</v>
      </c>
      <c r="AN462" t="s">
        <v>76</v>
      </c>
      <c r="AO462" t="s">
        <v>77</v>
      </c>
      <c r="AP462" t="s">
        <v>837</v>
      </c>
      <c r="AQ462" t="s">
        <v>240</v>
      </c>
      <c r="AR462" t="s">
        <v>74</v>
      </c>
      <c r="AS462" t="s">
        <v>54</v>
      </c>
      <c r="AT462" t="s">
        <v>73</v>
      </c>
      <c r="AU462" t="s">
        <v>107</v>
      </c>
      <c r="AV462" t="s">
        <v>2832</v>
      </c>
    </row>
    <row r="463" spans="1:48" hidden="1" x14ac:dyDescent="0.3">
      <c r="A463" t="s">
        <v>2833</v>
      </c>
      <c r="B463" t="s">
        <v>2834</v>
      </c>
      <c r="C463" s="1" t="str">
        <f t="shared" si="73"/>
        <v>21:0973</v>
      </c>
      <c r="D463" s="1" t="str">
        <f t="shared" si="74"/>
        <v>21:0113</v>
      </c>
      <c r="E463" t="s">
        <v>2835</v>
      </c>
      <c r="F463" t="s">
        <v>2836</v>
      </c>
      <c r="H463">
        <v>63.712745599999998</v>
      </c>
      <c r="I463">
        <v>-94.1189404</v>
      </c>
      <c r="J463" s="1" t="str">
        <f t="shared" si="75"/>
        <v>NGR lake sediment grab sample</v>
      </c>
      <c r="K463" s="1" t="str">
        <f t="shared" si="76"/>
        <v>&lt;177 micron (NGR)</v>
      </c>
      <c r="L463">
        <v>24</v>
      </c>
      <c r="M463" t="s">
        <v>86</v>
      </c>
      <c r="N463">
        <v>462</v>
      </c>
      <c r="O463" t="s">
        <v>305</v>
      </c>
      <c r="P463" t="s">
        <v>54</v>
      </c>
      <c r="Q463" t="s">
        <v>395</v>
      </c>
      <c r="R463" t="s">
        <v>691</v>
      </c>
      <c r="S463" t="s">
        <v>57</v>
      </c>
      <c r="T463" t="s">
        <v>248</v>
      </c>
      <c r="U463" t="s">
        <v>178</v>
      </c>
      <c r="V463" t="s">
        <v>449</v>
      </c>
      <c r="W463" t="s">
        <v>96</v>
      </c>
      <c r="X463" t="s">
        <v>62</v>
      </c>
      <c r="Y463" t="s">
        <v>136</v>
      </c>
      <c r="Z463" t="s">
        <v>138</v>
      </c>
      <c r="AA463" t="s">
        <v>64</v>
      </c>
      <c r="AB463" t="s">
        <v>291</v>
      </c>
      <c r="AC463" t="s">
        <v>66</v>
      </c>
      <c r="AD463" t="s">
        <v>67</v>
      </c>
      <c r="AE463" t="s">
        <v>396</v>
      </c>
      <c r="AF463" t="s">
        <v>471</v>
      </c>
      <c r="AG463" t="s">
        <v>91</v>
      </c>
      <c r="AH463" t="s">
        <v>173</v>
      </c>
      <c r="AI463" t="s">
        <v>203</v>
      </c>
      <c r="AJ463" t="s">
        <v>373</v>
      </c>
      <c r="AK463" t="s">
        <v>73</v>
      </c>
      <c r="AL463" t="s">
        <v>157</v>
      </c>
      <c r="AM463" t="s">
        <v>177</v>
      </c>
      <c r="AN463" t="s">
        <v>76</v>
      </c>
      <c r="AO463" t="s">
        <v>1402</v>
      </c>
      <c r="AP463" t="s">
        <v>253</v>
      </c>
      <c r="AQ463" t="s">
        <v>440</v>
      </c>
      <c r="AR463" t="s">
        <v>62</v>
      </c>
      <c r="AS463" t="s">
        <v>54</v>
      </c>
      <c r="AT463" t="s">
        <v>152</v>
      </c>
      <c r="AU463" t="s">
        <v>107</v>
      </c>
      <c r="AV463" t="s">
        <v>356</v>
      </c>
    </row>
    <row r="464" spans="1:48" hidden="1" x14ac:dyDescent="0.3">
      <c r="A464" t="s">
        <v>2837</v>
      </c>
      <c r="B464" t="s">
        <v>2838</v>
      </c>
      <c r="C464" s="1" t="str">
        <f t="shared" si="73"/>
        <v>21:0973</v>
      </c>
      <c r="D464" s="1" t="str">
        <f t="shared" si="74"/>
        <v>21:0113</v>
      </c>
      <c r="E464" t="s">
        <v>2829</v>
      </c>
      <c r="F464" t="s">
        <v>2839</v>
      </c>
      <c r="H464">
        <v>63.699396999999998</v>
      </c>
      <c r="I464">
        <v>-94.131846199999998</v>
      </c>
      <c r="J464" s="1" t="str">
        <f t="shared" si="75"/>
        <v>NGR lake sediment grab sample</v>
      </c>
      <c r="K464" s="1" t="str">
        <f t="shared" si="76"/>
        <v>&lt;177 micron (NGR)</v>
      </c>
      <c r="L464">
        <v>24</v>
      </c>
      <c r="M464" t="s">
        <v>345</v>
      </c>
      <c r="N464">
        <v>463</v>
      </c>
      <c r="O464" t="s">
        <v>92</v>
      </c>
      <c r="P464" t="s">
        <v>54</v>
      </c>
      <c r="Q464" t="s">
        <v>55</v>
      </c>
      <c r="R464" t="s">
        <v>2840</v>
      </c>
      <c r="S464" t="s">
        <v>57</v>
      </c>
      <c r="T464" t="s">
        <v>58</v>
      </c>
      <c r="U464" t="s">
        <v>178</v>
      </c>
      <c r="V464" t="s">
        <v>93</v>
      </c>
      <c r="W464" t="s">
        <v>61</v>
      </c>
      <c r="X464" t="s">
        <v>74</v>
      </c>
      <c r="Y464" t="s">
        <v>79</v>
      </c>
      <c r="Z464" t="s">
        <v>138</v>
      </c>
      <c r="AA464" t="s">
        <v>64</v>
      </c>
      <c r="AB464" t="s">
        <v>172</v>
      </c>
      <c r="AC464" t="s">
        <v>66</v>
      </c>
      <c r="AD464" t="s">
        <v>138</v>
      </c>
      <c r="AE464" t="s">
        <v>421</v>
      </c>
      <c r="AF464" t="s">
        <v>116</v>
      </c>
      <c r="AG464" t="s">
        <v>152</v>
      </c>
      <c r="AH464" t="s">
        <v>155</v>
      </c>
      <c r="AI464" t="s">
        <v>514</v>
      </c>
      <c r="AJ464" t="s">
        <v>305</v>
      </c>
      <c r="AK464" t="s">
        <v>73</v>
      </c>
      <c r="AL464" t="s">
        <v>74</v>
      </c>
      <c r="AM464" t="s">
        <v>75</v>
      </c>
      <c r="AN464" t="s">
        <v>76</v>
      </c>
      <c r="AO464" t="s">
        <v>77</v>
      </c>
      <c r="AP464" t="s">
        <v>253</v>
      </c>
      <c r="AQ464" t="s">
        <v>292</v>
      </c>
      <c r="AR464" t="s">
        <v>62</v>
      </c>
      <c r="AS464" t="s">
        <v>54</v>
      </c>
      <c r="AT464" t="s">
        <v>73</v>
      </c>
      <c r="AU464" t="s">
        <v>107</v>
      </c>
      <c r="AV464" t="s">
        <v>2841</v>
      </c>
    </row>
    <row r="465" spans="1:48" hidden="1" x14ac:dyDescent="0.3">
      <c r="A465" t="s">
        <v>2842</v>
      </c>
      <c r="B465" t="s">
        <v>2843</v>
      </c>
      <c r="C465" s="1" t="str">
        <f t="shared" si="73"/>
        <v>21:0973</v>
      </c>
      <c r="D465" s="1" t="str">
        <f t="shared" si="74"/>
        <v>21:0113</v>
      </c>
      <c r="E465" t="s">
        <v>2844</v>
      </c>
      <c r="F465" t="s">
        <v>2845</v>
      </c>
      <c r="H465">
        <v>63.679097900000002</v>
      </c>
      <c r="I465">
        <v>-94.188226700000001</v>
      </c>
      <c r="J465" s="1" t="str">
        <f t="shared" si="75"/>
        <v>NGR lake sediment grab sample</v>
      </c>
      <c r="K465" s="1" t="str">
        <f t="shared" si="76"/>
        <v>&lt;177 micron (NGR)</v>
      </c>
      <c r="L465">
        <v>24</v>
      </c>
      <c r="M465" t="s">
        <v>149</v>
      </c>
      <c r="N465">
        <v>464</v>
      </c>
      <c r="O465" t="s">
        <v>220</v>
      </c>
      <c r="P465" t="s">
        <v>54</v>
      </c>
      <c r="Q465" t="s">
        <v>1477</v>
      </c>
      <c r="R465" t="s">
        <v>281</v>
      </c>
      <c r="S465" t="s">
        <v>57</v>
      </c>
      <c r="T465" t="s">
        <v>853</v>
      </c>
      <c r="U465" t="s">
        <v>203</v>
      </c>
      <c r="V465" t="s">
        <v>65</v>
      </c>
      <c r="W465" t="s">
        <v>346</v>
      </c>
      <c r="X465" t="s">
        <v>67</v>
      </c>
      <c r="Y465" t="s">
        <v>205</v>
      </c>
      <c r="Z465" t="s">
        <v>96</v>
      </c>
      <c r="AA465" t="s">
        <v>64</v>
      </c>
      <c r="AB465" t="s">
        <v>550</v>
      </c>
      <c r="AC465" t="s">
        <v>66</v>
      </c>
      <c r="AD465" t="s">
        <v>67</v>
      </c>
      <c r="AE465" t="s">
        <v>448</v>
      </c>
      <c r="AF465" t="s">
        <v>616</v>
      </c>
      <c r="AG465" t="s">
        <v>169</v>
      </c>
      <c r="AH465" t="s">
        <v>173</v>
      </c>
      <c r="AI465" t="s">
        <v>429</v>
      </c>
      <c r="AJ465" t="s">
        <v>254</v>
      </c>
      <c r="AK465" t="s">
        <v>73</v>
      </c>
      <c r="AL465" t="s">
        <v>125</v>
      </c>
      <c r="AM465" t="s">
        <v>103</v>
      </c>
      <c r="AN465" t="s">
        <v>76</v>
      </c>
      <c r="AO465" t="s">
        <v>150</v>
      </c>
      <c r="AP465" t="s">
        <v>283</v>
      </c>
      <c r="AQ465" t="s">
        <v>94</v>
      </c>
      <c r="AR465" t="s">
        <v>67</v>
      </c>
      <c r="AS465" t="s">
        <v>54</v>
      </c>
      <c r="AT465" t="s">
        <v>73</v>
      </c>
      <c r="AU465" t="s">
        <v>107</v>
      </c>
      <c r="AV465" t="s">
        <v>2846</v>
      </c>
    </row>
    <row r="466" spans="1:48" hidden="1" x14ac:dyDescent="0.3">
      <c r="A466" t="s">
        <v>2847</v>
      </c>
      <c r="B466" t="s">
        <v>2848</v>
      </c>
      <c r="C466" s="1" t="str">
        <f t="shared" si="73"/>
        <v>21:0973</v>
      </c>
      <c r="D466" s="1" t="str">
        <f t="shared" si="74"/>
        <v>21:0113</v>
      </c>
      <c r="E466" t="s">
        <v>2849</v>
      </c>
      <c r="F466" t="s">
        <v>2850</v>
      </c>
      <c r="H466">
        <v>63.693071799999998</v>
      </c>
      <c r="I466">
        <v>-94.232136699999998</v>
      </c>
      <c r="J466" s="1" t="str">
        <f t="shared" si="75"/>
        <v>NGR lake sediment grab sample</v>
      </c>
      <c r="K466" s="1" t="str">
        <f t="shared" si="76"/>
        <v>&lt;177 micron (NGR)</v>
      </c>
      <c r="L466">
        <v>24</v>
      </c>
      <c r="M466" t="s">
        <v>165</v>
      </c>
      <c r="N466">
        <v>465</v>
      </c>
      <c r="O466" t="s">
        <v>124</v>
      </c>
      <c r="P466" t="s">
        <v>54</v>
      </c>
      <c r="Q466" t="s">
        <v>202</v>
      </c>
      <c r="R466" t="s">
        <v>575</v>
      </c>
      <c r="S466" t="s">
        <v>57</v>
      </c>
      <c r="T466" t="s">
        <v>277</v>
      </c>
      <c r="U466" t="s">
        <v>104</v>
      </c>
      <c r="V466" t="s">
        <v>169</v>
      </c>
      <c r="W466" t="s">
        <v>226</v>
      </c>
      <c r="X466" t="s">
        <v>62</v>
      </c>
      <c r="Y466" t="s">
        <v>136</v>
      </c>
      <c r="Z466" t="s">
        <v>138</v>
      </c>
      <c r="AA466" t="s">
        <v>64</v>
      </c>
      <c r="AB466" t="s">
        <v>291</v>
      </c>
      <c r="AC466" t="s">
        <v>70</v>
      </c>
      <c r="AD466" t="s">
        <v>62</v>
      </c>
      <c r="AE466" t="s">
        <v>238</v>
      </c>
      <c r="AF466" t="s">
        <v>492</v>
      </c>
      <c r="AG466" t="s">
        <v>58</v>
      </c>
      <c r="AH466" t="s">
        <v>173</v>
      </c>
      <c r="AI466" t="s">
        <v>203</v>
      </c>
      <c r="AJ466" t="s">
        <v>208</v>
      </c>
      <c r="AK466" t="s">
        <v>73</v>
      </c>
      <c r="AL466" t="s">
        <v>125</v>
      </c>
      <c r="AM466" t="s">
        <v>75</v>
      </c>
      <c r="AN466" t="s">
        <v>76</v>
      </c>
      <c r="AO466" t="s">
        <v>116</v>
      </c>
      <c r="AP466" t="s">
        <v>295</v>
      </c>
      <c r="AQ466" t="s">
        <v>59</v>
      </c>
      <c r="AR466" t="s">
        <v>62</v>
      </c>
      <c r="AS466" t="s">
        <v>54</v>
      </c>
      <c r="AT466" t="s">
        <v>91</v>
      </c>
      <c r="AU466" t="s">
        <v>107</v>
      </c>
      <c r="AV466" t="s">
        <v>2851</v>
      </c>
    </row>
    <row r="467" spans="1:48" hidden="1" x14ac:dyDescent="0.3">
      <c r="A467" t="s">
        <v>2852</v>
      </c>
      <c r="B467" t="s">
        <v>2853</v>
      </c>
      <c r="C467" s="1" t="str">
        <f t="shared" si="73"/>
        <v>21:0973</v>
      </c>
      <c r="D467" s="1" t="str">
        <f t="shared" si="74"/>
        <v>21:0113</v>
      </c>
      <c r="E467" t="s">
        <v>2854</v>
      </c>
      <c r="F467" t="s">
        <v>2855</v>
      </c>
      <c r="H467">
        <v>63.727964999999998</v>
      </c>
      <c r="I467">
        <v>-94.260630199999994</v>
      </c>
      <c r="J467" s="1" t="str">
        <f t="shared" si="75"/>
        <v>NGR lake sediment grab sample</v>
      </c>
      <c r="K467" s="1" t="str">
        <f t="shared" si="76"/>
        <v>&lt;177 micron (NGR)</v>
      </c>
      <c r="L467">
        <v>24</v>
      </c>
      <c r="M467" t="s">
        <v>113</v>
      </c>
      <c r="N467">
        <v>466</v>
      </c>
      <c r="O467" t="s">
        <v>96</v>
      </c>
      <c r="P467" t="s">
        <v>54</v>
      </c>
      <c r="Q467" t="s">
        <v>186</v>
      </c>
      <c r="R467" t="s">
        <v>436</v>
      </c>
      <c r="S467" t="s">
        <v>57</v>
      </c>
      <c r="T467" t="s">
        <v>152</v>
      </c>
      <c r="U467" t="s">
        <v>92</v>
      </c>
      <c r="V467" t="s">
        <v>316</v>
      </c>
      <c r="W467" t="s">
        <v>308</v>
      </c>
      <c r="X467" t="s">
        <v>62</v>
      </c>
      <c r="Y467" t="s">
        <v>346</v>
      </c>
      <c r="Z467" t="s">
        <v>96</v>
      </c>
      <c r="AA467" t="s">
        <v>64</v>
      </c>
      <c r="AB467" t="s">
        <v>93</v>
      </c>
      <c r="AC467" t="s">
        <v>66</v>
      </c>
      <c r="AD467" t="s">
        <v>67</v>
      </c>
      <c r="AE467" t="s">
        <v>238</v>
      </c>
      <c r="AF467" t="s">
        <v>282</v>
      </c>
      <c r="AG467" t="s">
        <v>279</v>
      </c>
      <c r="AH467" t="s">
        <v>70</v>
      </c>
      <c r="AI467" t="s">
        <v>208</v>
      </c>
      <c r="AJ467" t="s">
        <v>138</v>
      </c>
      <c r="AK467" t="s">
        <v>73</v>
      </c>
      <c r="AL467" t="s">
        <v>157</v>
      </c>
      <c r="AM467" t="s">
        <v>75</v>
      </c>
      <c r="AN467" t="s">
        <v>76</v>
      </c>
      <c r="AO467" t="s">
        <v>104</v>
      </c>
      <c r="AP467" t="s">
        <v>596</v>
      </c>
      <c r="AQ467" t="s">
        <v>709</v>
      </c>
      <c r="AR467" t="s">
        <v>67</v>
      </c>
      <c r="AS467" t="s">
        <v>54</v>
      </c>
      <c r="AT467" t="s">
        <v>73</v>
      </c>
      <c r="AU467" t="s">
        <v>107</v>
      </c>
      <c r="AV467" t="s">
        <v>2856</v>
      </c>
    </row>
    <row r="468" spans="1:48" hidden="1" x14ac:dyDescent="0.3">
      <c r="A468" t="s">
        <v>2857</v>
      </c>
      <c r="B468" t="s">
        <v>2858</v>
      </c>
      <c r="C468" s="1" t="str">
        <f t="shared" si="73"/>
        <v>21:0973</v>
      </c>
      <c r="D468" s="1" t="str">
        <f t="shared" si="74"/>
        <v>21:0113</v>
      </c>
      <c r="E468" t="s">
        <v>2854</v>
      </c>
      <c r="F468" t="s">
        <v>2859</v>
      </c>
      <c r="H468">
        <v>63.727964999999998</v>
      </c>
      <c r="I468">
        <v>-94.260630199999994</v>
      </c>
      <c r="J468" s="1" t="str">
        <f t="shared" si="75"/>
        <v>NGR lake sediment grab sample</v>
      </c>
      <c r="K468" s="1" t="str">
        <f t="shared" si="76"/>
        <v>&lt;177 micron (NGR)</v>
      </c>
      <c r="L468">
        <v>24</v>
      </c>
      <c r="M468" t="s">
        <v>132</v>
      </c>
      <c r="N468">
        <v>467</v>
      </c>
      <c r="O468" t="s">
        <v>336</v>
      </c>
      <c r="P468" t="s">
        <v>54</v>
      </c>
      <c r="Q468" t="s">
        <v>446</v>
      </c>
      <c r="R468" t="s">
        <v>141</v>
      </c>
      <c r="S468" t="s">
        <v>57</v>
      </c>
      <c r="T468" t="s">
        <v>152</v>
      </c>
      <c r="U468" t="s">
        <v>104</v>
      </c>
      <c r="V468" t="s">
        <v>100</v>
      </c>
      <c r="W468" t="s">
        <v>61</v>
      </c>
      <c r="X468" t="s">
        <v>67</v>
      </c>
      <c r="Y468" t="s">
        <v>355</v>
      </c>
      <c r="Z468" t="s">
        <v>96</v>
      </c>
      <c r="AA468" t="s">
        <v>64</v>
      </c>
      <c r="AB468" t="s">
        <v>339</v>
      </c>
      <c r="AC468" t="s">
        <v>66</v>
      </c>
      <c r="AD468" t="s">
        <v>67</v>
      </c>
      <c r="AE468" t="s">
        <v>396</v>
      </c>
      <c r="AF468" t="s">
        <v>317</v>
      </c>
      <c r="AG468" t="s">
        <v>561</v>
      </c>
      <c r="AH468" t="s">
        <v>70</v>
      </c>
      <c r="AI468" t="s">
        <v>168</v>
      </c>
      <c r="AJ468" t="s">
        <v>156</v>
      </c>
      <c r="AK468" t="s">
        <v>73</v>
      </c>
      <c r="AL468" t="s">
        <v>125</v>
      </c>
      <c r="AM468" t="s">
        <v>75</v>
      </c>
      <c r="AN468" t="s">
        <v>76</v>
      </c>
      <c r="AO468" t="s">
        <v>77</v>
      </c>
      <c r="AP468" t="s">
        <v>267</v>
      </c>
      <c r="AQ468" t="s">
        <v>53</v>
      </c>
      <c r="AR468" t="s">
        <v>74</v>
      </c>
      <c r="AS468" t="s">
        <v>54</v>
      </c>
      <c r="AT468" t="s">
        <v>152</v>
      </c>
      <c r="AU468" t="s">
        <v>107</v>
      </c>
      <c r="AV468" t="s">
        <v>2860</v>
      </c>
    </row>
    <row r="469" spans="1:48" hidden="1" x14ac:dyDescent="0.3">
      <c r="A469" t="s">
        <v>2861</v>
      </c>
      <c r="B469" t="s">
        <v>2862</v>
      </c>
      <c r="C469" s="1" t="str">
        <f t="shared" si="73"/>
        <v>21:0973</v>
      </c>
      <c r="D469" s="1" t="str">
        <f t="shared" si="74"/>
        <v>21:0113</v>
      </c>
      <c r="E469" t="s">
        <v>2863</v>
      </c>
      <c r="F469" t="s">
        <v>2864</v>
      </c>
      <c r="H469">
        <v>63.717365600000001</v>
      </c>
      <c r="I469">
        <v>-94.307872700000004</v>
      </c>
      <c r="J469" s="1" t="str">
        <f t="shared" si="75"/>
        <v>NGR lake sediment grab sample</v>
      </c>
      <c r="K469" s="1" t="str">
        <f t="shared" si="76"/>
        <v>&lt;177 micron (NGR)</v>
      </c>
      <c r="L469">
        <v>24</v>
      </c>
      <c r="M469" t="s">
        <v>185</v>
      </c>
      <c r="N469">
        <v>468</v>
      </c>
      <c r="O469" t="s">
        <v>92</v>
      </c>
      <c r="P469" t="s">
        <v>54</v>
      </c>
      <c r="Q469" t="s">
        <v>395</v>
      </c>
      <c r="R469" t="s">
        <v>575</v>
      </c>
      <c r="S469" t="s">
        <v>57</v>
      </c>
      <c r="T469" t="s">
        <v>315</v>
      </c>
      <c r="U469" t="s">
        <v>121</v>
      </c>
      <c r="V469" t="s">
        <v>219</v>
      </c>
      <c r="W469" t="s">
        <v>106</v>
      </c>
      <c r="X469" t="s">
        <v>62</v>
      </c>
      <c r="Y469" t="s">
        <v>327</v>
      </c>
      <c r="Z469" t="s">
        <v>96</v>
      </c>
      <c r="AA469" t="s">
        <v>64</v>
      </c>
      <c r="AB469" t="s">
        <v>235</v>
      </c>
      <c r="AC469" t="s">
        <v>70</v>
      </c>
      <c r="AD469" t="s">
        <v>67</v>
      </c>
      <c r="AE469" t="s">
        <v>302</v>
      </c>
      <c r="AF469" t="s">
        <v>478</v>
      </c>
      <c r="AG469" t="s">
        <v>58</v>
      </c>
      <c r="AH469" t="s">
        <v>70</v>
      </c>
      <c r="AI469" t="s">
        <v>178</v>
      </c>
      <c r="AJ469" t="s">
        <v>168</v>
      </c>
      <c r="AK469" t="s">
        <v>73</v>
      </c>
      <c r="AL469" t="s">
        <v>157</v>
      </c>
      <c r="AM469" t="s">
        <v>125</v>
      </c>
      <c r="AN469" t="s">
        <v>76</v>
      </c>
      <c r="AO469" t="s">
        <v>134</v>
      </c>
      <c r="AP469" t="s">
        <v>482</v>
      </c>
      <c r="AQ469" t="s">
        <v>305</v>
      </c>
      <c r="AR469" t="s">
        <v>74</v>
      </c>
      <c r="AS469" t="s">
        <v>62</v>
      </c>
      <c r="AT469" t="s">
        <v>315</v>
      </c>
      <c r="AU469" t="s">
        <v>107</v>
      </c>
      <c r="AV469" t="s">
        <v>2865</v>
      </c>
    </row>
    <row r="470" spans="1:48" hidden="1" x14ac:dyDescent="0.3">
      <c r="A470" t="s">
        <v>2866</v>
      </c>
      <c r="B470" t="s">
        <v>2867</v>
      </c>
      <c r="C470" s="1" t="str">
        <f t="shared" si="73"/>
        <v>21:0973</v>
      </c>
      <c r="D470" s="1" t="str">
        <f t="shared" si="74"/>
        <v>21:0113</v>
      </c>
      <c r="E470" t="s">
        <v>2868</v>
      </c>
      <c r="F470" t="s">
        <v>2869</v>
      </c>
      <c r="H470">
        <v>63.716784099999998</v>
      </c>
      <c r="I470">
        <v>-94.451982799999996</v>
      </c>
      <c r="J470" s="1" t="str">
        <f t="shared" si="75"/>
        <v>NGR lake sediment grab sample</v>
      </c>
      <c r="K470" s="1" t="str">
        <f t="shared" si="76"/>
        <v>&lt;177 micron (NGR)</v>
      </c>
      <c r="L470">
        <v>24</v>
      </c>
      <c r="M470" t="s">
        <v>200</v>
      </c>
      <c r="N470">
        <v>469</v>
      </c>
      <c r="O470" t="s">
        <v>220</v>
      </c>
      <c r="P470" t="s">
        <v>54</v>
      </c>
      <c r="Q470" t="s">
        <v>777</v>
      </c>
      <c r="R470" t="s">
        <v>141</v>
      </c>
      <c r="S470" t="s">
        <v>57</v>
      </c>
      <c r="T470" t="s">
        <v>169</v>
      </c>
      <c r="U470" t="s">
        <v>168</v>
      </c>
      <c r="V470" t="s">
        <v>119</v>
      </c>
      <c r="W470" t="s">
        <v>137</v>
      </c>
      <c r="X470" t="s">
        <v>74</v>
      </c>
      <c r="Y470" t="s">
        <v>327</v>
      </c>
      <c r="Z470" t="s">
        <v>127</v>
      </c>
      <c r="AA470" t="s">
        <v>64</v>
      </c>
      <c r="AB470" t="s">
        <v>691</v>
      </c>
      <c r="AC470" t="s">
        <v>66</v>
      </c>
      <c r="AD470" t="s">
        <v>67</v>
      </c>
      <c r="AE470" t="s">
        <v>2187</v>
      </c>
      <c r="AF470" t="s">
        <v>116</v>
      </c>
      <c r="AG470" t="s">
        <v>575</v>
      </c>
      <c r="AH470" t="s">
        <v>173</v>
      </c>
      <c r="AI470" t="s">
        <v>101</v>
      </c>
      <c r="AJ470" t="s">
        <v>143</v>
      </c>
      <c r="AK470" t="s">
        <v>73</v>
      </c>
      <c r="AL470" t="s">
        <v>103</v>
      </c>
      <c r="AM470" t="s">
        <v>103</v>
      </c>
      <c r="AN470" t="s">
        <v>76</v>
      </c>
      <c r="AO470" t="s">
        <v>168</v>
      </c>
      <c r="AP470" t="s">
        <v>656</v>
      </c>
      <c r="AQ470" t="s">
        <v>421</v>
      </c>
      <c r="AR470" t="s">
        <v>67</v>
      </c>
      <c r="AS470" t="s">
        <v>54</v>
      </c>
      <c r="AT470" t="s">
        <v>315</v>
      </c>
      <c r="AU470" t="s">
        <v>107</v>
      </c>
      <c r="AV470" t="s">
        <v>2870</v>
      </c>
    </row>
    <row r="471" spans="1:48" hidden="1" x14ac:dyDescent="0.3">
      <c r="A471" t="s">
        <v>2871</v>
      </c>
      <c r="B471" t="s">
        <v>2872</v>
      </c>
      <c r="C471" s="1" t="str">
        <f t="shared" si="73"/>
        <v>21:0973</v>
      </c>
      <c r="D471" s="1" t="str">
        <f t="shared" si="74"/>
        <v>21:0113</v>
      </c>
      <c r="E471" t="s">
        <v>2873</v>
      </c>
      <c r="F471" t="s">
        <v>2874</v>
      </c>
      <c r="H471">
        <v>63.745115699999999</v>
      </c>
      <c r="I471">
        <v>-94.458807500000006</v>
      </c>
      <c r="J471" s="1" t="str">
        <f t="shared" si="75"/>
        <v>NGR lake sediment grab sample</v>
      </c>
      <c r="K471" s="1" t="str">
        <f t="shared" si="76"/>
        <v>&lt;177 micron (NGR)</v>
      </c>
      <c r="L471">
        <v>24</v>
      </c>
      <c r="M471" t="s">
        <v>217</v>
      </c>
      <c r="N471">
        <v>470</v>
      </c>
      <c r="O471" t="s">
        <v>205</v>
      </c>
      <c r="P471" t="s">
        <v>54</v>
      </c>
      <c r="Q471" t="s">
        <v>652</v>
      </c>
      <c r="R471" t="s">
        <v>192</v>
      </c>
      <c r="S471" t="s">
        <v>57</v>
      </c>
      <c r="T471" t="s">
        <v>404</v>
      </c>
      <c r="U471" t="s">
        <v>88</v>
      </c>
      <c r="V471" t="s">
        <v>151</v>
      </c>
      <c r="W471" t="s">
        <v>302</v>
      </c>
      <c r="X471" t="s">
        <v>74</v>
      </c>
      <c r="Y471" t="s">
        <v>87</v>
      </c>
      <c r="Z471" t="s">
        <v>170</v>
      </c>
      <c r="AA471" t="s">
        <v>64</v>
      </c>
      <c r="AB471" t="s">
        <v>691</v>
      </c>
      <c r="AC471" t="s">
        <v>66</v>
      </c>
      <c r="AD471" t="s">
        <v>67</v>
      </c>
      <c r="AE471" t="s">
        <v>2236</v>
      </c>
      <c r="AF471" t="s">
        <v>134</v>
      </c>
      <c r="AG471" t="s">
        <v>69</v>
      </c>
      <c r="AH471" t="s">
        <v>173</v>
      </c>
      <c r="AI471" t="s">
        <v>338</v>
      </c>
      <c r="AJ471" t="s">
        <v>143</v>
      </c>
      <c r="AK471" t="s">
        <v>73</v>
      </c>
      <c r="AL471" t="s">
        <v>103</v>
      </c>
      <c r="AM471" t="s">
        <v>103</v>
      </c>
      <c r="AN471" t="s">
        <v>76</v>
      </c>
      <c r="AO471" t="s">
        <v>1073</v>
      </c>
      <c r="AP471" t="s">
        <v>2033</v>
      </c>
      <c r="AQ471" t="s">
        <v>137</v>
      </c>
      <c r="AR471" t="s">
        <v>67</v>
      </c>
      <c r="AS471" t="s">
        <v>54</v>
      </c>
      <c r="AT471" t="s">
        <v>73</v>
      </c>
      <c r="AU471" t="s">
        <v>107</v>
      </c>
      <c r="AV471" t="s">
        <v>2875</v>
      </c>
    </row>
    <row r="472" spans="1:48" hidden="1" x14ac:dyDescent="0.3">
      <c r="A472" t="s">
        <v>2876</v>
      </c>
      <c r="B472" t="s">
        <v>2877</v>
      </c>
      <c r="C472" s="1" t="str">
        <f t="shared" si="73"/>
        <v>21:0973</v>
      </c>
      <c r="D472" s="1" t="str">
        <f t="shared" si="74"/>
        <v>21:0113</v>
      </c>
      <c r="E472" t="s">
        <v>2878</v>
      </c>
      <c r="F472" t="s">
        <v>2879</v>
      </c>
      <c r="H472">
        <v>63.747080500000003</v>
      </c>
      <c r="I472">
        <v>-94.562551499999998</v>
      </c>
      <c r="J472" s="1" t="str">
        <f t="shared" si="75"/>
        <v>NGR lake sediment grab sample</v>
      </c>
      <c r="K472" s="1" t="str">
        <f t="shared" si="76"/>
        <v>&lt;177 micron (NGR)</v>
      </c>
      <c r="L472">
        <v>24</v>
      </c>
      <c r="M472" t="s">
        <v>246</v>
      </c>
      <c r="N472">
        <v>471</v>
      </c>
      <c r="O472" t="s">
        <v>308</v>
      </c>
      <c r="P472" t="s">
        <v>54</v>
      </c>
      <c r="Q472" t="s">
        <v>186</v>
      </c>
      <c r="R472" t="s">
        <v>282</v>
      </c>
      <c r="S472" t="s">
        <v>57</v>
      </c>
      <c r="T472" t="s">
        <v>91</v>
      </c>
      <c r="U472" t="s">
        <v>104</v>
      </c>
      <c r="V472" t="s">
        <v>617</v>
      </c>
      <c r="W472" t="s">
        <v>170</v>
      </c>
      <c r="X472" t="s">
        <v>62</v>
      </c>
      <c r="Y472" t="s">
        <v>63</v>
      </c>
      <c r="Z472" t="s">
        <v>138</v>
      </c>
      <c r="AA472" t="s">
        <v>64</v>
      </c>
      <c r="AB472" t="s">
        <v>339</v>
      </c>
      <c r="AC472" t="s">
        <v>173</v>
      </c>
      <c r="AD472" t="s">
        <v>67</v>
      </c>
      <c r="AE472" t="s">
        <v>396</v>
      </c>
      <c r="AF472" t="s">
        <v>134</v>
      </c>
      <c r="AG472" t="s">
        <v>122</v>
      </c>
      <c r="AH472" t="s">
        <v>173</v>
      </c>
      <c r="AI472" t="s">
        <v>265</v>
      </c>
      <c r="AJ472" t="s">
        <v>124</v>
      </c>
      <c r="AK472" t="s">
        <v>73</v>
      </c>
      <c r="AL472" t="s">
        <v>125</v>
      </c>
      <c r="AM472" t="s">
        <v>224</v>
      </c>
      <c r="AN472" t="s">
        <v>76</v>
      </c>
      <c r="AO472" t="s">
        <v>104</v>
      </c>
      <c r="AP472" t="s">
        <v>283</v>
      </c>
      <c r="AQ472" t="s">
        <v>143</v>
      </c>
      <c r="AR472" t="s">
        <v>74</v>
      </c>
      <c r="AS472" t="s">
        <v>54</v>
      </c>
      <c r="AT472" t="s">
        <v>73</v>
      </c>
      <c r="AU472" t="s">
        <v>107</v>
      </c>
      <c r="AV472" t="s">
        <v>2880</v>
      </c>
    </row>
    <row r="473" spans="1:48" hidden="1" x14ac:dyDescent="0.3">
      <c r="A473" t="s">
        <v>2881</v>
      </c>
      <c r="B473" t="s">
        <v>2882</v>
      </c>
      <c r="C473" s="1" t="str">
        <f t="shared" si="73"/>
        <v>21:0973</v>
      </c>
      <c r="D473" s="1" t="str">
        <f t="shared" si="74"/>
        <v>21:0113</v>
      </c>
      <c r="E473" t="s">
        <v>2883</v>
      </c>
      <c r="F473" t="s">
        <v>2884</v>
      </c>
      <c r="H473">
        <v>63.743805999999999</v>
      </c>
      <c r="I473">
        <v>-94.636802799999998</v>
      </c>
      <c r="J473" s="1" t="str">
        <f t="shared" si="75"/>
        <v>NGR lake sediment grab sample</v>
      </c>
      <c r="K473" s="1" t="str">
        <f t="shared" si="76"/>
        <v>&lt;177 micron (NGR)</v>
      </c>
      <c r="L473">
        <v>24</v>
      </c>
      <c r="M473" t="s">
        <v>260</v>
      </c>
      <c r="N473">
        <v>472</v>
      </c>
      <c r="O473" t="s">
        <v>220</v>
      </c>
      <c r="P473" t="s">
        <v>54</v>
      </c>
      <c r="Q473" t="s">
        <v>488</v>
      </c>
      <c r="R473" t="s">
        <v>90</v>
      </c>
      <c r="S473" t="s">
        <v>57</v>
      </c>
      <c r="T473" t="s">
        <v>250</v>
      </c>
      <c r="U473" t="s">
        <v>117</v>
      </c>
      <c r="V473" t="s">
        <v>190</v>
      </c>
      <c r="W473" t="s">
        <v>62</v>
      </c>
      <c r="X473" t="s">
        <v>62</v>
      </c>
      <c r="Y473" t="s">
        <v>709</v>
      </c>
      <c r="Z473" t="s">
        <v>127</v>
      </c>
      <c r="AA473" t="s">
        <v>64</v>
      </c>
      <c r="AB473" t="s">
        <v>190</v>
      </c>
      <c r="AC473" t="s">
        <v>66</v>
      </c>
      <c r="AD473" t="s">
        <v>67</v>
      </c>
      <c r="AE473" t="s">
        <v>74</v>
      </c>
      <c r="AF473" t="s">
        <v>281</v>
      </c>
      <c r="AG473" t="s">
        <v>236</v>
      </c>
      <c r="AH473" t="s">
        <v>173</v>
      </c>
      <c r="AI473" t="s">
        <v>71</v>
      </c>
      <c r="AJ473" t="s">
        <v>143</v>
      </c>
      <c r="AK473" t="s">
        <v>73</v>
      </c>
      <c r="AL473" t="s">
        <v>103</v>
      </c>
      <c r="AM473" t="s">
        <v>103</v>
      </c>
      <c r="AN473" t="s">
        <v>76</v>
      </c>
      <c r="AO473" t="s">
        <v>168</v>
      </c>
      <c r="AP473" t="s">
        <v>105</v>
      </c>
      <c r="AQ473" t="s">
        <v>302</v>
      </c>
      <c r="AR473" t="s">
        <v>67</v>
      </c>
      <c r="AS473" t="s">
        <v>54</v>
      </c>
      <c r="AT473" t="s">
        <v>73</v>
      </c>
      <c r="AU473" t="s">
        <v>107</v>
      </c>
      <c r="AV473" t="s">
        <v>2885</v>
      </c>
    </row>
    <row r="474" spans="1:48" hidden="1" x14ac:dyDescent="0.3">
      <c r="A474" t="s">
        <v>2886</v>
      </c>
      <c r="B474" t="s">
        <v>2887</v>
      </c>
      <c r="C474" s="1" t="str">
        <f t="shared" si="73"/>
        <v>21:0973</v>
      </c>
      <c r="D474" s="1" t="str">
        <f t="shared" si="74"/>
        <v>21:0113</v>
      </c>
      <c r="E474" t="s">
        <v>2888</v>
      </c>
      <c r="F474" t="s">
        <v>2889</v>
      </c>
      <c r="H474">
        <v>63.7866462</v>
      </c>
      <c r="I474">
        <v>-94.638839200000007</v>
      </c>
      <c r="J474" s="1" t="str">
        <f t="shared" si="75"/>
        <v>NGR lake sediment grab sample</v>
      </c>
      <c r="K474" s="1" t="str">
        <f t="shared" si="76"/>
        <v>&lt;177 micron (NGR)</v>
      </c>
      <c r="L474">
        <v>24</v>
      </c>
      <c r="M474" t="s">
        <v>273</v>
      </c>
      <c r="N474">
        <v>473</v>
      </c>
      <c r="O474" t="s">
        <v>193</v>
      </c>
      <c r="P474" t="s">
        <v>54</v>
      </c>
      <c r="Q474" t="s">
        <v>470</v>
      </c>
      <c r="R474" t="s">
        <v>436</v>
      </c>
      <c r="S474" t="s">
        <v>57</v>
      </c>
      <c r="T474" t="s">
        <v>58</v>
      </c>
      <c r="U474" t="s">
        <v>117</v>
      </c>
      <c r="V474" t="s">
        <v>303</v>
      </c>
      <c r="W474" t="s">
        <v>170</v>
      </c>
      <c r="X474" t="s">
        <v>74</v>
      </c>
      <c r="Y474" t="s">
        <v>171</v>
      </c>
      <c r="Z474" t="s">
        <v>96</v>
      </c>
      <c r="AA474" t="s">
        <v>64</v>
      </c>
      <c r="AB474" t="s">
        <v>93</v>
      </c>
      <c r="AC474" t="s">
        <v>66</v>
      </c>
      <c r="AD474" t="s">
        <v>67</v>
      </c>
      <c r="AE474" t="s">
        <v>526</v>
      </c>
      <c r="AF474" t="s">
        <v>187</v>
      </c>
      <c r="AG474" t="s">
        <v>250</v>
      </c>
      <c r="AH474" t="s">
        <v>70</v>
      </c>
      <c r="AI474" t="s">
        <v>402</v>
      </c>
      <c r="AJ474" t="s">
        <v>114</v>
      </c>
      <c r="AK474" t="s">
        <v>73</v>
      </c>
      <c r="AL474" t="s">
        <v>125</v>
      </c>
      <c r="AM474" t="s">
        <v>224</v>
      </c>
      <c r="AN474" t="s">
        <v>76</v>
      </c>
      <c r="AO474" t="s">
        <v>77</v>
      </c>
      <c r="AP474" t="s">
        <v>283</v>
      </c>
      <c r="AQ474" t="s">
        <v>388</v>
      </c>
      <c r="AR474" t="s">
        <v>74</v>
      </c>
      <c r="AS474" t="s">
        <v>54</v>
      </c>
      <c r="AT474" t="s">
        <v>73</v>
      </c>
      <c r="AU474" t="s">
        <v>107</v>
      </c>
      <c r="AV474" t="s">
        <v>2890</v>
      </c>
    </row>
    <row r="475" spans="1:48" hidden="1" x14ac:dyDescent="0.3">
      <c r="A475" t="s">
        <v>2891</v>
      </c>
      <c r="B475" t="s">
        <v>2892</v>
      </c>
      <c r="C475" s="1" t="str">
        <f t="shared" si="73"/>
        <v>21:0973</v>
      </c>
      <c r="D475" s="1" t="str">
        <f t="shared" si="74"/>
        <v>21:0113</v>
      </c>
      <c r="E475" t="s">
        <v>2893</v>
      </c>
      <c r="F475" t="s">
        <v>2894</v>
      </c>
      <c r="H475">
        <v>63.828383899999999</v>
      </c>
      <c r="I475">
        <v>-94.6383388</v>
      </c>
      <c r="J475" s="1" t="str">
        <f t="shared" si="75"/>
        <v>NGR lake sediment grab sample</v>
      </c>
      <c r="K475" s="1" t="str">
        <f t="shared" si="76"/>
        <v>&lt;177 micron (NGR)</v>
      </c>
      <c r="L475">
        <v>24</v>
      </c>
      <c r="M475" t="s">
        <v>289</v>
      </c>
      <c r="N475">
        <v>474</v>
      </c>
      <c r="O475" t="s">
        <v>220</v>
      </c>
      <c r="P475" t="s">
        <v>54</v>
      </c>
      <c r="Q475" t="s">
        <v>1210</v>
      </c>
      <c r="R475" t="s">
        <v>90</v>
      </c>
      <c r="S475" t="s">
        <v>57</v>
      </c>
      <c r="T475" t="s">
        <v>152</v>
      </c>
      <c r="U475" t="s">
        <v>59</v>
      </c>
      <c r="V475" t="s">
        <v>236</v>
      </c>
      <c r="W475" t="s">
        <v>79</v>
      </c>
      <c r="X475" t="s">
        <v>74</v>
      </c>
      <c r="Y475" t="s">
        <v>62</v>
      </c>
      <c r="Z475" t="s">
        <v>127</v>
      </c>
      <c r="AA475" t="s">
        <v>64</v>
      </c>
      <c r="AB475" t="s">
        <v>725</v>
      </c>
      <c r="AC475" t="s">
        <v>173</v>
      </c>
      <c r="AD475" t="s">
        <v>67</v>
      </c>
      <c r="AE475" t="s">
        <v>206</v>
      </c>
      <c r="AF475" t="s">
        <v>192</v>
      </c>
      <c r="AG475" t="s">
        <v>412</v>
      </c>
      <c r="AH475" t="s">
        <v>173</v>
      </c>
      <c r="AI475" t="s">
        <v>318</v>
      </c>
      <c r="AJ475" t="s">
        <v>71</v>
      </c>
      <c r="AK475" t="s">
        <v>73</v>
      </c>
      <c r="AL475" t="s">
        <v>75</v>
      </c>
      <c r="AM475" t="s">
        <v>103</v>
      </c>
      <c r="AN475" t="s">
        <v>76</v>
      </c>
      <c r="AO475" t="s">
        <v>290</v>
      </c>
      <c r="AP475" t="s">
        <v>566</v>
      </c>
      <c r="AQ475" t="s">
        <v>226</v>
      </c>
      <c r="AR475" t="s">
        <v>67</v>
      </c>
      <c r="AS475" t="s">
        <v>54</v>
      </c>
      <c r="AT475" t="s">
        <v>91</v>
      </c>
      <c r="AU475" t="s">
        <v>107</v>
      </c>
      <c r="AV475" t="s">
        <v>2895</v>
      </c>
    </row>
    <row r="476" spans="1:48" hidden="1" x14ac:dyDescent="0.3">
      <c r="A476" t="s">
        <v>2896</v>
      </c>
      <c r="B476" t="s">
        <v>2897</v>
      </c>
      <c r="C476" s="1" t="str">
        <f t="shared" si="73"/>
        <v>21:0973</v>
      </c>
      <c r="D476" s="1" t="str">
        <f t="shared" si="74"/>
        <v>21:0113</v>
      </c>
      <c r="E476" t="s">
        <v>2898</v>
      </c>
      <c r="F476" t="s">
        <v>2899</v>
      </c>
      <c r="H476">
        <v>63.884064600000002</v>
      </c>
      <c r="I476">
        <v>-94.665939800000004</v>
      </c>
      <c r="J476" s="1" t="str">
        <f t="shared" si="75"/>
        <v>NGR lake sediment grab sample</v>
      </c>
      <c r="K476" s="1" t="str">
        <f t="shared" si="76"/>
        <v>&lt;177 micron (NGR)</v>
      </c>
      <c r="L476">
        <v>24</v>
      </c>
      <c r="M476" t="s">
        <v>301</v>
      </c>
      <c r="N476">
        <v>475</v>
      </c>
      <c r="O476" t="s">
        <v>176</v>
      </c>
      <c r="P476" t="s">
        <v>54</v>
      </c>
      <c r="Q476" t="s">
        <v>676</v>
      </c>
      <c r="R476" t="s">
        <v>575</v>
      </c>
      <c r="S476" t="s">
        <v>57</v>
      </c>
      <c r="T476" t="s">
        <v>252</v>
      </c>
      <c r="U476" t="s">
        <v>88</v>
      </c>
      <c r="V476" t="s">
        <v>471</v>
      </c>
      <c r="W476" t="s">
        <v>220</v>
      </c>
      <c r="X476" t="s">
        <v>74</v>
      </c>
      <c r="Y476" t="s">
        <v>62</v>
      </c>
      <c r="Z476" t="s">
        <v>59</v>
      </c>
      <c r="AA476" t="s">
        <v>64</v>
      </c>
      <c r="AB476" t="s">
        <v>615</v>
      </c>
      <c r="AC476" t="s">
        <v>173</v>
      </c>
      <c r="AD476" t="s">
        <v>170</v>
      </c>
      <c r="AE476" t="s">
        <v>238</v>
      </c>
      <c r="AF476" t="s">
        <v>178</v>
      </c>
      <c r="AG476" t="s">
        <v>454</v>
      </c>
      <c r="AH476" t="s">
        <v>155</v>
      </c>
      <c r="AI476" t="s">
        <v>156</v>
      </c>
      <c r="AJ476" t="s">
        <v>209</v>
      </c>
      <c r="AK476" t="s">
        <v>73</v>
      </c>
      <c r="AL476" t="s">
        <v>74</v>
      </c>
      <c r="AM476" t="s">
        <v>103</v>
      </c>
      <c r="AN476" t="s">
        <v>76</v>
      </c>
      <c r="AO476" t="s">
        <v>281</v>
      </c>
      <c r="AP476" t="s">
        <v>267</v>
      </c>
      <c r="AQ476" t="s">
        <v>308</v>
      </c>
      <c r="AR476" t="s">
        <v>74</v>
      </c>
      <c r="AS476" t="s">
        <v>54</v>
      </c>
      <c r="AT476" t="s">
        <v>73</v>
      </c>
      <c r="AU476" t="s">
        <v>107</v>
      </c>
      <c r="AV476" t="s">
        <v>2900</v>
      </c>
    </row>
    <row r="477" spans="1:48" hidden="1" x14ac:dyDescent="0.3">
      <c r="A477" t="s">
        <v>2901</v>
      </c>
      <c r="B477" t="s">
        <v>2902</v>
      </c>
      <c r="C477" s="1" t="str">
        <f t="shared" si="73"/>
        <v>21:0973</v>
      </c>
      <c r="D477" s="1" t="str">
        <f>HYPERLINK("https://geochem.nrcan.gc.ca/cdogs/content/svy/svy_e.htm", "")</f>
        <v/>
      </c>
      <c r="G477" s="1" t="str">
        <f>HYPERLINK("https://geochem.nrcan.gc.ca/cdogs/content/cr_/cr_00160_e.htm", "160")</f>
        <v>160</v>
      </c>
      <c r="J477" t="s">
        <v>230</v>
      </c>
      <c r="K477" t="s">
        <v>231</v>
      </c>
      <c r="L477">
        <v>24</v>
      </c>
      <c r="M477" t="s">
        <v>232</v>
      </c>
      <c r="N477">
        <v>476</v>
      </c>
      <c r="O477" t="s">
        <v>1073</v>
      </c>
      <c r="P477" t="s">
        <v>127</v>
      </c>
      <c r="Q477" t="s">
        <v>105</v>
      </c>
      <c r="R477" t="s">
        <v>75</v>
      </c>
      <c r="S477" t="s">
        <v>57</v>
      </c>
      <c r="T477" t="s">
        <v>188</v>
      </c>
      <c r="U477" t="s">
        <v>88</v>
      </c>
      <c r="V477" t="s">
        <v>380</v>
      </c>
      <c r="W477" t="s">
        <v>95</v>
      </c>
      <c r="X477" t="s">
        <v>62</v>
      </c>
      <c r="Y477" t="s">
        <v>220</v>
      </c>
      <c r="Z477" t="s">
        <v>88</v>
      </c>
      <c r="AA477" t="s">
        <v>64</v>
      </c>
      <c r="AB477" t="s">
        <v>471</v>
      </c>
      <c r="AC477" t="s">
        <v>155</v>
      </c>
      <c r="AD477" t="s">
        <v>67</v>
      </c>
      <c r="AE477" t="s">
        <v>448</v>
      </c>
      <c r="AF477" t="s">
        <v>134</v>
      </c>
      <c r="AG477" t="s">
        <v>339</v>
      </c>
      <c r="AH477" t="s">
        <v>68</v>
      </c>
      <c r="AI477" t="s">
        <v>178</v>
      </c>
      <c r="AJ477" t="s">
        <v>156</v>
      </c>
      <c r="AK477" t="s">
        <v>73</v>
      </c>
      <c r="AL477" t="s">
        <v>206</v>
      </c>
      <c r="AM477" t="s">
        <v>125</v>
      </c>
      <c r="AN477" t="s">
        <v>76</v>
      </c>
      <c r="AO477" t="s">
        <v>168</v>
      </c>
      <c r="AP477" t="s">
        <v>1127</v>
      </c>
      <c r="AQ477" t="s">
        <v>127</v>
      </c>
      <c r="AR477" t="s">
        <v>62</v>
      </c>
      <c r="AS477" t="s">
        <v>62</v>
      </c>
      <c r="AT477" t="s">
        <v>73</v>
      </c>
      <c r="AU477" t="s">
        <v>107</v>
      </c>
      <c r="AV477" t="s">
        <v>2903</v>
      </c>
    </row>
    <row r="478" spans="1:48" hidden="1" x14ac:dyDescent="0.3">
      <c r="A478" t="s">
        <v>2904</v>
      </c>
      <c r="B478" t="s">
        <v>2905</v>
      </c>
      <c r="C478" s="1" t="str">
        <f t="shared" si="73"/>
        <v>21:0973</v>
      </c>
      <c r="D478" s="1" t="str">
        <f t="shared" ref="D478:D485" si="77">HYPERLINK("https://geochem.nrcan.gc.ca/cdogs/content/svy/svy210113_e.htm", "21:0113")</f>
        <v>21:0113</v>
      </c>
      <c r="E478" t="s">
        <v>2906</v>
      </c>
      <c r="F478" t="s">
        <v>2907</v>
      </c>
      <c r="H478">
        <v>63.8565167</v>
      </c>
      <c r="I478">
        <v>-94.715724100000003</v>
      </c>
      <c r="J478" s="1" t="str">
        <f t="shared" ref="J478:J485" si="78">HYPERLINK("https://geochem.nrcan.gc.ca/cdogs/content/kwd/kwd020027_e.htm", "NGR lake sediment grab sample")</f>
        <v>NGR lake sediment grab sample</v>
      </c>
      <c r="K478" s="1" t="str">
        <f t="shared" ref="K478:K485" si="79">HYPERLINK("https://geochem.nrcan.gc.ca/cdogs/content/kwd/kwd080006_e.htm", "&lt;177 micron (NGR)")</f>
        <v>&lt;177 micron (NGR)</v>
      </c>
      <c r="L478">
        <v>24</v>
      </c>
      <c r="M478" t="s">
        <v>314</v>
      </c>
      <c r="N478">
        <v>477</v>
      </c>
      <c r="O478" t="s">
        <v>355</v>
      </c>
      <c r="P478" t="s">
        <v>138</v>
      </c>
      <c r="Q478" t="s">
        <v>446</v>
      </c>
      <c r="R478" t="s">
        <v>347</v>
      </c>
      <c r="S478" t="s">
        <v>57</v>
      </c>
      <c r="T478" t="s">
        <v>427</v>
      </c>
      <c r="U478" t="s">
        <v>138</v>
      </c>
      <c r="V478" t="s">
        <v>691</v>
      </c>
      <c r="W478" t="s">
        <v>63</v>
      </c>
      <c r="X478" t="s">
        <v>67</v>
      </c>
      <c r="Y478" t="s">
        <v>206</v>
      </c>
      <c r="Z478" t="s">
        <v>96</v>
      </c>
      <c r="AA478" t="s">
        <v>64</v>
      </c>
      <c r="AB478" t="s">
        <v>890</v>
      </c>
      <c r="AC478" t="s">
        <v>173</v>
      </c>
      <c r="AD478" t="s">
        <v>67</v>
      </c>
      <c r="AE478" t="s">
        <v>396</v>
      </c>
      <c r="AF478" t="s">
        <v>178</v>
      </c>
      <c r="AG478" t="s">
        <v>142</v>
      </c>
      <c r="AH478" t="s">
        <v>173</v>
      </c>
      <c r="AI478" t="s">
        <v>156</v>
      </c>
      <c r="AJ478" t="s">
        <v>201</v>
      </c>
      <c r="AK478" t="s">
        <v>73</v>
      </c>
      <c r="AL478" t="s">
        <v>75</v>
      </c>
      <c r="AM478" t="s">
        <v>103</v>
      </c>
      <c r="AN478" t="s">
        <v>76</v>
      </c>
      <c r="AO478" t="s">
        <v>203</v>
      </c>
      <c r="AP478" t="s">
        <v>225</v>
      </c>
      <c r="AQ478" t="s">
        <v>136</v>
      </c>
      <c r="AR478" t="s">
        <v>67</v>
      </c>
      <c r="AS478" t="s">
        <v>54</v>
      </c>
      <c r="AT478" t="s">
        <v>73</v>
      </c>
      <c r="AU478" t="s">
        <v>107</v>
      </c>
      <c r="AV478" t="s">
        <v>2908</v>
      </c>
    </row>
    <row r="479" spans="1:48" hidden="1" x14ac:dyDescent="0.3">
      <c r="A479" t="s">
        <v>2909</v>
      </c>
      <c r="B479" t="s">
        <v>2910</v>
      </c>
      <c r="C479" s="1" t="str">
        <f t="shared" si="73"/>
        <v>21:0973</v>
      </c>
      <c r="D479" s="1" t="str">
        <f t="shared" si="77"/>
        <v>21:0113</v>
      </c>
      <c r="E479" t="s">
        <v>2911</v>
      </c>
      <c r="F479" t="s">
        <v>2912</v>
      </c>
      <c r="H479">
        <v>63.874118699999997</v>
      </c>
      <c r="I479">
        <v>-94.811570200000006</v>
      </c>
      <c r="J479" s="1" t="str">
        <f t="shared" si="78"/>
        <v>NGR lake sediment grab sample</v>
      </c>
      <c r="K479" s="1" t="str">
        <f t="shared" si="79"/>
        <v>&lt;177 micron (NGR)</v>
      </c>
      <c r="L479">
        <v>24</v>
      </c>
      <c r="M479" t="s">
        <v>324</v>
      </c>
      <c r="N479">
        <v>478</v>
      </c>
      <c r="O479" t="s">
        <v>136</v>
      </c>
      <c r="P479" t="s">
        <v>54</v>
      </c>
      <c r="Q479" t="s">
        <v>624</v>
      </c>
      <c r="R479" t="s">
        <v>691</v>
      </c>
      <c r="S479" t="s">
        <v>57</v>
      </c>
      <c r="T479" t="s">
        <v>279</v>
      </c>
      <c r="U479" t="s">
        <v>88</v>
      </c>
      <c r="V479" t="s">
        <v>189</v>
      </c>
      <c r="W479" t="s">
        <v>346</v>
      </c>
      <c r="X479" t="s">
        <v>74</v>
      </c>
      <c r="Y479" t="s">
        <v>170</v>
      </c>
      <c r="Z479" t="s">
        <v>59</v>
      </c>
      <c r="AA479" t="s">
        <v>64</v>
      </c>
      <c r="AB479" t="s">
        <v>478</v>
      </c>
      <c r="AC479" t="s">
        <v>173</v>
      </c>
      <c r="AD479" t="s">
        <v>67</v>
      </c>
      <c r="AE479" t="s">
        <v>238</v>
      </c>
      <c r="AF479" t="s">
        <v>76</v>
      </c>
      <c r="AG479" t="s">
        <v>316</v>
      </c>
      <c r="AH479" t="s">
        <v>173</v>
      </c>
      <c r="AI479" t="s">
        <v>402</v>
      </c>
      <c r="AJ479" t="s">
        <v>388</v>
      </c>
      <c r="AK479" t="s">
        <v>73</v>
      </c>
      <c r="AL479" t="s">
        <v>75</v>
      </c>
      <c r="AM479" t="s">
        <v>103</v>
      </c>
      <c r="AN479" t="s">
        <v>76</v>
      </c>
      <c r="AO479" t="s">
        <v>203</v>
      </c>
      <c r="AP479" t="s">
        <v>307</v>
      </c>
      <c r="AQ479" t="s">
        <v>62</v>
      </c>
      <c r="AR479" t="s">
        <v>67</v>
      </c>
      <c r="AS479" t="s">
        <v>54</v>
      </c>
      <c r="AT479" t="s">
        <v>73</v>
      </c>
      <c r="AU479" t="s">
        <v>107</v>
      </c>
      <c r="AV479" t="s">
        <v>2913</v>
      </c>
    </row>
    <row r="480" spans="1:48" hidden="1" x14ac:dyDescent="0.3">
      <c r="A480" t="s">
        <v>2914</v>
      </c>
      <c r="B480" t="s">
        <v>2915</v>
      </c>
      <c r="C480" s="1" t="str">
        <f t="shared" si="73"/>
        <v>21:0973</v>
      </c>
      <c r="D480" s="1" t="str">
        <f t="shared" si="77"/>
        <v>21:0113</v>
      </c>
      <c r="E480" t="s">
        <v>2916</v>
      </c>
      <c r="F480" t="s">
        <v>2917</v>
      </c>
      <c r="H480">
        <v>63.869935900000002</v>
      </c>
      <c r="I480">
        <v>-94.856146800000005</v>
      </c>
      <c r="J480" s="1" t="str">
        <f t="shared" si="78"/>
        <v>NGR lake sediment grab sample</v>
      </c>
      <c r="K480" s="1" t="str">
        <f t="shared" si="79"/>
        <v>&lt;177 micron (NGR)</v>
      </c>
      <c r="L480">
        <v>24</v>
      </c>
      <c r="M480" t="s">
        <v>335</v>
      </c>
      <c r="N480">
        <v>479</v>
      </c>
      <c r="O480" t="s">
        <v>170</v>
      </c>
      <c r="P480" t="s">
        <v>54</v>
      </c>
      <c r="Q480" t="s">
        <v>997</v>
      </c>
      <c r="R480" t="s">
        <v>356</v>
      </c>
      <c r="S480" t="s">
        <v>57</v>
      </c>
      <c r="T480" t="s">
        <v>100</v>
      </c>
      <c r="U480" t="s">
        <v>59</v>
      </c>
      <c r="V480" t="s">
        <v>187</v>
      </c>
      <c r="W480" t="s">
        <v>421</v>
      </c>
      <c r="X480" t="s">
        <v>67</v>
      </c>
      <c r="Y480" t="s">
        <v>302</v>
      </c>
      <c r="Z480" t="s">
        <v>127</v>
      </c>
      <c r="AA480" t="s">
        <v>64</v>
      </c>
      <c r="AB480" t="s">
        <v>381</v>
      </c>
      <c r="AC480" t="s">
        <v>66</v>
      </c>
      <c r="AD480" t="s">
        <v>67</v>
      </c>
      <c r="AE480" t="s">
        <v>68</v>
      </c>
      <c r="AF480" t="s">
        <v>116</v>
      </c>
      <c r="AG480" t="s">
        <v>65</v>
      </c>
      <c r="AH480" t="s">
        <v>173</v>
      </c>
      <c r="AI480" t="s">
        <v>159</v>
      </c>
      <c r="AJ480" t="s">
        <v>363</v>
      </c>
      <c r="AK480" t="s">
        <v>73</v>
      </c>
      <c r="AL480" t="s">
        <v>103</v>
      </c>
      <c r="AM480" t="s">
        <v>103</v>
      </c>
      <c r="AN480" t="s">
        <v>76</v>
      </c>
      <c r="AO480" t="s">
        <v>440</v>
      </c>
      <c r="AP480" t="s">
        <v>2741</v>
      </c>
      <c r="AQ480" t="s">
        <v>63</v>
      </c>
      <c r="AR480" t="s">
        <v>67</v>
      </c>
      <c r="AS480" t="s">
        <v>54</v>
      </c>
      <c r="AT480" t="s">
        <v>73</v>
      </c>
      <c r="AU480" t="s">
        <v>107</v>
      </c>
      <c r="AV480" t="s">
        <v>1467</v>
      </c>
    </row>
    <row r="481" spans="1:48" hidden="1" x14ac:dyDescent="0.3">
      <c r="A481" t="s">
        <v>2918</v>
      </c>
      <c r="B481" t="s">
        <v>2919</v>
      </c>
      <c r="C481" s="1" t="str">
        <f t="shared" si="73"/>
        <v>21:0973</v>
      </c>
      <c r="D481" s="1" t="str">
        <f t="shared" si="77"/>
        <v>21:0113</v>
      </c>
      <c r="E481" t="s">
        <v>2920</v>
      </c>
      <c r="F481" t="s">
        <v>2921</v>
      </c>
      <c r="H481">
        <v>63.853669699999998</v>
      </c>
      <c r="I481">
        <v>-94.758436500000002</v>
      </c>
      <c r="J481" s="1" t="str">
        <f t="shared" si="78"/>
        <v>NGR lake sediment grab sample</v>
      </c>
      <c r="K481" s="1" t="str">
        <f t="shared" si="79"/>
        <v>&lt;177 micron (NGR)</v>
      </c>
      <c r="L481">
        <v>24</v>
      </c>
      <c r="M481" t="s">
        <v>354</v>
      </c>
      <c r="N481">
        <v>480</v>
      </c>
      <c r="O481" t="s">
        <v>526</v>
      </c>
      <c r="P481" t="s">
        <v>54</v>
      </c>
      <c r="Q481" t="s">
        <v>470</v>
      </c>
      <c r="R481" t="s">
        <v>117</v>
      </c>
      <c r="S481" t="s">
        <v>57</v>
      </c>
      <c r="T481" t="s">
        <v>192</v>
      </c>
      <c r="U481" t="s">
        <v>57</v>
      </c>
      <c r="V481" t="s">
        <v>2740</v>
      </c>
      <c r="W481" t="s">
        <v>74</v>
      </c>
      <c r="X481" t="s">
        <v>67</v>
      </c>
      <c r="Y481" t="s">
        <v>238</v>
      </c>
      <c r="Z481" t="s">
        <v>117</v>
      </c>
      <c r="AA481" t="s">
        <v>64</v>
      </c>
      <c r="AB481" t="s">
        <v>134</v>
      </c>
      <c r="AC481" t="s">
        <v>66</v>
      </c>
      <c r="AD481" t="s">
        <v>67</v>
      </c>
      <c r="AE481" t="s">
        <v>302</v>
      </c>
      <c r="AF481" t="s">
        <v>76</v>
      </c>
      <c r="AG481" t="s">
        <v>97</v>
      </c>
      <c r="AH481" t="s">
        <v>472</v>
      </c>
      <c r="AI481" t="s">
        <v>127</v>
      </c>
      <c r="AJ481" t="s">
        <v>205</v>
      </c>
      <c r="AK481" t="s">
        <v>73</v>
      </c>
      <c r="AL481" t="s">
        <v>75</v>
      </c>
      <c r="AM481" t="s">
        <v>103</v>
      </c>
      <c r="AN481" t="s">
        <v>76</v>
      </c>
      <c r="AO481" t="s">
        <v>87</v>
      </c>
      <c r="AP481" t="s">
        <v>234</v>
      </c>
      <c r="AQ481" t="s">
        <v>206</v>
      </c>
      <c r="AR481" t="s">
        <v>67</v>
      </c>
      <c r="AS481" t="s">
        <v>54</v>
      </c>
      <c r="AT481" t="s">
        <v>73</v>
      </c>
      <c r="AU481" t="s">
        <v>107</v>
      </c>
      <c r="AV481" t="s">
        <v>2922</v>
      </c>
    </row>
    <row r="482" spans="1:48" hidden="1" x14ac:dyDescent="0.3">
      <c r="A482" t="s">
        <v>2923</v>
      </c>
      <c r="B482" t="s">
        <v>2924</v>
      </c>
      <c r="C482" s="1" t="str">
        <f t="shared" si="73"/>
        <v>21:0973</v>
      </c>
      <c r="D482" s="1" t="str">
        <f t="shared" si="77"/>
        <v>21:0113</v>
      </c>
      <c r="E482" t="s">
        <v>2925</v>
      </c>
      <c r="F482" t="s">
        <v>2926</v>
      </c>
      <c r="H482">
        <v>63.660829800000002</v>
      </c>
      <c r="I482">
        <v>-94.298620200000002</v>
      </c>
      <c r="J482" s="1" t="str">
        <f t="shared" si="78"/>
        <v>NGR lake sediment grab sample</v>
      </c>
      <c r="K482" s="1" t="str">
        <f t="shared" si="79"/>
        <v>&lt;177 micron (NGR)</v>
      </c>
      <c r="L482">
        <v>25</v>
      </c>
      <c r="M482" t="s">
        <v>1936</v>
      </c>
      <c r="N482">
        <v>481</v>
      </c>
      <c r="O482" t="s">
        <v>318</v>
      </c>
      <c r="P482" t="s">
        <v>59</v>
      </c>
      <c r="Q482" t="s">
        <v>89</v>
      </c>
      <c r="R482" t="s">
        <v>2927</v>
      </c>
      <c r="S482" t="s">
        <v>57</v>
      </c>
      <c r="T482" t="s">
        <v>252</v>
      </c>
      <c r="U482" t="s">
        <v>168</v>
      </c>
      <c r="V482" t="s">
        <v>725</v>
      </c>
      <c r="W482" t="s">
        <v>211</v>
      </c>
      <c r="X482" t="s">
        <v>74</v>
      </c>
      <c r="Y482" t="s">
        <v>205</v>
      </c>
      <c r="Z482" t="s">
        <v>59</v>
      </c>
      <c r="AA482" t="s">
        <v>64</v>
      </c>
      <c r="AB482" t="s">
        <v>139</v>
      </c>
      <c r="AC482" t="s">
        <v>66</v>
      </c>
      <c r="AD482" t="s">
        <v>138</v>
      </c>
      <c r="AE482" t="s">
        <v>302</v>
      </c>
      <c r="AF482" t="s">
        <v>121</v>
      </c>
      <c r="AG482" t="s">
        <v>438</v>
      </c>
      <c r="AH482" t="s">
        <v>70</v>
      </c>
      <c r="AI482" t="s">
        <v>117</v>
      </c>
      <c r="AJ482" t="s">
        <v>209</v>
      </c>
      <c r="AK482" t="s">
        <v>73</v>
      </c>
      <c r="AL482" t="s">
        <v>74</v>
      </c>
      <c r="AM482" t="s">
        <v>224</v>
      </c>
      <c r="AN482" t="s">
        <v>76</v>
      </c>
      <c r="AO482" t="s">
        <v>281</v>
      </c>
      <c r="AP482" t="s">
        <v>482</v>
      </c>
      <c r="AQ482" t="s">
        <v>53</v>
      </c>
      <c r="AR482" t="s">
        <v>62</v>
      </c>
      <c r="AS482" t="s">
        <v>54</v>
      </c>
      <c r="AT482" t="s">
        <v>73</v>
      </c>
      <c r="AU482" t="s">
        <v>107</v>
      </c>
      <c r="AV482" t="s">
        <v>2928</v>
      </c>
    </row>
    <row r="483" spans="1:48" hidden="1" x14ac:dyDescent="0.3">
      <c r="A483" t="s">
        <v>2929</v>
      </c>
      <c r="B483" t="s">
        <v>2930</v>
      </c>
      <c r="C483" s="1" t="str">
        <f t="shared" si="73"/>
        <v>21:0973</v>
      </c>
      <c r="D483" s="1" t="str">
        <f t="shared" si="77"/>
        <v>21:0113</v>
      </c>
      <c r="E483" t="s">
        <v>2931</v>
      </c>
      <c r="F483" t="s">
        <v>2932</v>
      </c>
      <c r="H483">
        <v>63.805860500000001</v>
      </c>
      <c r="I483">
        <v>-94.699807300000003</v>
      </c>
      <c r="J483" s="1" t="str">
        <f t="shared" si="78"/>
        <v>NGR lake sediment grab sample</v>
      </c>
      <c r="K483" s="1" t="str">
        <f t="shared" si="79"/>
        <v>&lt;177 micron (NGR)</v>
      </c>
      <c r="L483">
        <v>25</v>
      </c>
      <c r="M483" t="s">
        <v>86</v>
      </c>
      <c r="N483">
        <v>482</v>
      </c>
      <c r="O483" t="s">
        <v>211</v>
      </c>
      <c r="P483" t="s">
        <v>54</v>
      </c>
      <c r="Q483" t="s">
        <v>1295</v>
      </c>
      <c r="R483" t="s">
        <v>69</v>
      </c>
      <c r="S483" t="s">
        <v>57</v>
      </c>
      <c r="T483" t="s">
        <v>97</v>
      </c>
      <c r="U483" t="s">
        <v>57</v>
      </c>
      <c r="V483" t="s">
        <v>436</v>
      </c>
      <c r="W483" t="s">
        <v>206</v>
      </c>
      <c r="X483" t="s">
        <v>67</v>
      </c>
      <c r="Y483" t="s">
        <v>63</v>
      </c>
      <c r="Z483" t="s">
        <v>62</v>
      </c>
      <c r="AA483" t="s">
        <v>64</v>
      </c>
      <c r="AB483" t="s">
        <v>264</v>
      </c>
      <c r="AC483" t="s">
        <v>66</v>
      </c>
      <c r="AD483" t="s">
        <v>67</v>
      </c>
      <c r="AE483" t="s">
        <v>2933</v>
      </c>
      <c r="AF483" t="s">
        <v>104</v>
      </c>
      <c r="AG483" t="s">
        <v>151</v>
      </c>
      <c r="AH483" t="s">
        <v>472</v>
      </c>
      <c r="AI483" t="s">
        <v>143</v>
      </c>
      <c r="AJ483" t="s">
        <v>226</v>
      </c>
      <c r="AK483" t="s">
        <v>73</v>
      </c>
      <c r="AL483" t="s">
        <v>103</v>
      </c>
      <c r="AM483" t="s">
        <v>103</v>
      </c>
      <c r="AN483" t="s">
        <v>76</v>
      </c>
      <c r="AO483" t="s">
        <v>71</v>
      </c>
      <c r="AP483" t="s">
        <v>420</v>
      </c>
      <c r="AQ483" t="s">
        <v>402</v>
      </c>
      <c r="AR483" t="s">
        <v>67</v>
      </c>
      <c r="AS483" t="s">
        <v>54</v>
      </c>
      <c r="AT483" t="s">
        <v>73</v>
      </c>
      <c r="AU483" t="s">
        <v>107</v>
      </c>
      <c r="AV483" t="s">
        <v>2934</v>
      </c>
    </row>
    <row r="484" spans="1:48" hidden="1" x14ac:dyDescent="0.3">
      <c r="A484" t="s">
        <v>2935</v>
      </c>
      <c r="B484" t="s">
        <v>2936</v>
      </c>
      <c r="C484" s="1" t="str">
        <f t="shared" si="73"/>
        <v>21:0973</v>
      </c>
      <c r="D484" s="1" t="str">
        <f t="shared" si="77"/>
        <v>21:0113</v>
      </c>
      <c r="E484" t="s">
        <v>2937</v>
      </c>
      <c r="F484" t="s">
        <v>2938</v>
      </c>
      <c r="H484">
        <v>63.740974199999997</v>
      </c>
      <c r="I484">
        <v>-94.715157599999998</v>
      </c>
      <c r="J484" s="1" t="str">
        <f t="shared" si="78"/>
        <v>NGR lake sediment grab sample</v>
      </c>
      <c r="K484" s="1" t="str">
        <f t="shared" si="79"/>
        <v>&lt;177 micron (NGR)</v>
      </c>
      <c r="L484">
        <v>25</v>
      </c>
      <c r="M484" t="s">
        <v>149</v>
      </c>
      <c r="N484">
        <v>483</v>
      </c>
      <c r="O484" t="s">
        <v>137</v>
      </c>
      <c r="P484" t="s">
        <v>127</v>
      </c>
      <c r="Q484" t="s">
        <v>435</v>
      </c>
      <c r="R484" t="s">
        <v>92</v>
      </c>
      <c r="S484" t="s">
        <v>57</v>
      </c>
      <c r="T484" t="s">
        <v>153</v>
      </c>
      <c r="U484" t="s">
        <v>57</v>
      </c>
      <c r="V484" t="s">
        <v>69</v>
      </c>
      <c r="W484" t="s">
        <v>171</v>
      </c>
      <c r="X484" t="s">
        <v>74</v>
      </c>
      <c r="Y484" t="s">
        <v>74</v>
      </c>
      <c r="Z484" t="s">
        <v>59</v>
      </c>
      <c r="AA484" t="s">
        <v>64</v>
      </c>
      <c r="AB484" t="s">
        <v>317</v>
      </c>
      <c r="AC484" t="s">
        <v>66</v>
      </c>
      <c r="AD484" t="s">
        <v>67</v>
      </c>
      <c r="AE484" t="s">
        <v>396</v>
      </c>
      <c r="AF484" t="s">
        <v>290</v>
      </c>
      <c r="AG484" t="s">
        <v>316</v>
      </c>
      <c r="AH484" t="s">
        <v>173</v>
      </c>
      <c r="AI484" t="s">
        <v>233</v>
      </c>
      <c r="AJ484" t="s">
        <v>143</v>
      </c>
      <c r="AK484" t="s">
        <v>73</v>
      </c>
      <c r="AL484" t="s">
        <v>75</v>
      </c>
      <c r="AM484" t="s">
        <v>103</v>
      </c>
      <c r="AN484" t="s">
        <v>76</v>
      </c>
      <c r="AO484" t="s">
        <v>328</v>
      </c>
      <c r="AP484" t="s">
        <v>307</v>
      </c>
      <c r="AQ484" t="s">
        <v>95</v>
      </c>
      <c r="AR484" t="s">
        <v>67</v>
      </c>
      <c r="AS484" t="s">
        <v>54</v>
      </c>
      <c r="AT484" t="s">
        <v>73</v>
      </c>
      <c r="AU484" t="s">
        <v>107</v>
      </c>
      <c r="AV484" t="s">
        <v>2939</v>
      </c>
    </row>
    <row r="485" spans="1:48" hidden="1" x14ac:dyDescent="0.3">
      <c r="A485" t="s">
        <v>2940</v>
      </c>
      <c r="B485" t="s">
        <v>2941</v>
      </c>
      <c r="C485" s="1" t="str">
        <f t="shared" si="73"/>
        <v>21:0973</v>
      </c>
      <c r="D485" s="1" t="str">
        <f t="shared" si="77"/>
        <v>21:0113</v>
      </c>
      <c r="E485" t="s">
        <v>2942</v>
      </c>
      <c r="F485" t="s">
        <v>2943</v>
      </c>
      <c r="H485">
        <v>63.7317654</v>
      </c>
      <c r="I485">
        <v>-94.722560200000004</v>
      </c>
      <c r="J485" s="1" t="str">
        <f t="shared" si="78"/>
        <v>NGR lake sediment grab sample</v>
      </c>
      <c r="K485" s="1" t="str">
        <f t="shared" si="79"/>
        <v>&lt;177 micron (NGR)</v>
      </c>
      <c r="L485">
        <v>25</v>
      </c>
      <c r="M485" t="s">
        <v>165</v>
      </c>
      <c r="N485">
        <v>484</v>
      </c>
      <c r="O485" t="s">
        <v>448</v>
      </c>
      <c r="P485" t="s">
        <v>54</v>
      </c>
      <c r="Q485" t="s">
        <v>435</v>
      </c>
      <c r="R485" t="s">
        <v>178</v>
      </c>
      <c r="S485" t="s">
        <v>57</v>
      </c>
      <c r="T485" t="s">
        <v>172</v>
      </c>
      <c r="U485" t="s">
        <v>96</v>
      </c>
      <c r="V485" t="s">
        <v>317</v>
      </c>
      <c r="W485" t="s">
        <v>171</v>
      </c>
      <c r="X485" t="s">
        <v>67</v>
      </c>
      <c r="Y485" t="s">
        <v>74</v>
      </c>
      <c r="Z485" t="s">
        <v>59</v>
      </c>
      <c r="AA485" t="s">
        <v>64</v>
      </c>
      <c r="AB485" t="s">
        <v>616</v>
      </c>
      <c r="AC485" t="s">
        <v>66</v>
      </c>
      <c r="AD485" t="s">
        <v>67</v>
      </c>
      <c r="AE485" t="s">
        <v>238</v>
      </c>
      <c r="AF485" t="s">
        <v>203</v>
      </c>
      <c r="AG485" t="s">
        <v>365</v>
      </c>
      <c r="AH485" t="s">
        <v>173</v>
      </c>
      <c r="AI485" t="s">
        <v>87</v>
      </c>
      <c r="AJ485" t="s">
        <v>127</v>
      </c>
      <c r="AK485" t="s">
        <v>73</v>
      </c>
      <c r="AL485" t="s">
        <v>177</v>
      </c>
      <c r="AM485" t="s">
        <v>103</v>
      </c>
      <c r="AN485" t="s">
        <v>76</v>
      </c>
      <c r="AO485" t="s">
        <v>439</v>
      </c>
      <c r="AP485" t="s">
        <v>307</v>
      </c>
      <c r="AQ485" t="s">
        <v>63</v>
      </c>
      <c r="AR485" t="s">
        <v>67</v>
      </c>
      <c r="AS485" t="s">
        <v>54</v>
      </c>
      <c r="AT485" t="s">
        <v>73</v>
      </c>
      <c r="AU485" t="s">
        <v>447</v>
      </c>
      <c r="AV485" t="s">
        <v>2944</v>
      </c>
    </row>
    <row r="486" spans="1:48" hidden="1" x14ac:dyDescent="0.3">
      <c r="A486" t="s">
        <v>2945</v>
      </c>
      <c r="B486" t="s">
        <v>2946</v>
      </c>
      <c r="C486" s="1" t="str">
        <f t="shared" si="73"/>
        <v>21:0973</v>
      </c>
      <c r="D486" s="1" t="str">
        <f>HYPERLINK("https://geochem.nrcan.gc.ca/cdogs/content/svy/svy_e.htm", "")</f>
        <v/>
      </c>
      <c r="G486" s="1" t="str">
        <f>HYPERLINK("https://geochem.nrcan.gc.ca/cdogs/content/cr_/cr_00125_e.htm", "125")</f>
        <v>125</v>
      </c>
      <c r="J486" t="s">
        <v>230</v>
      </c>
      <c r="K486" t="s">
        <v>231</v>
      </c>
      <c r="L486">
        <v>25</v>
      </c>
      <c r="M486" t="s">
        <v>232</v>
      </c>
      <c r="N486">
        <v>485</v>
      </c>
      <c r="O486" t="s">
        <v>550</v>
      </c>
      <c r="P486" t="s">
        <v>170</v>
      </c>
      <c r="Q486" t="s">
        <v>541</v>
      </c>
      <c r="R486" t="s">
        <v>168</v>
      </c>
      <c r="S486" t="s">
        <v>57</v>
      </c>
      <c r="T486" t="s">
        <v>347</v>
      </c>
      <c r="U486" t="s">
        <v>92</v>
      </c>
      <c r="V486" t="s">
        <v>192</v>
      </c>
      <c r="W486" t="s">
        <v>177</v>
      </c>
      <c r="X486" t="s">
        <v>67</v>
      </c>
      <c r="Y486" t="s">
        <v>211</v>
      </c>
      <c r="Z486" t="s">
        <v>170</v>
      </c>
      <c r="AA486" t="s">
        <v>64</v>
      </c>
      <c r="AB486" t="s">
        <v>77</v>
      </c>
      <c r="AC486" t="s">
        <v>155</v>
      </c>
      <c r="AD486" t="s">
        <v>168</v>
      </c>
      <c r="AE486" t="s">
        <v>396</v>
      </c>
      <c r="AF486" t="s">
        <v>77</v>
      </c>
      <c r="AG486" t="s">
        <v>436</v>
      </c>
      <c r="AH486" t="s">
        <v>206</v>
      </c>
      <c r="AI486" t="s">
        <v>102</v>
      </c>
      <c r="AJ486" t="s">
        <v>327</v>
      </c>
      <c r="AK486" t="s">
        <v>73</v>
      </c>
      <c r="AL486" t="s">
        <v>103</v>
      </c>
      <c r="AM486" t="s">
        <v>75</v>
      </c>
      <c r="AN486" t="s">
        <v>76</v>
      </c>
      <c r="AO486" t="s">
        <v>137</v>
      </c>
      <c r="AP486" t="s">
        <v>1067</v>
      </c>
      <c r="AQ486" t="s">
        <v>168</v>
      </c>
      <c r="AR486" t="s">
        <v>67</v>
      </c>
      <c r="AS486" t="s">
        <v>62</v>
      </c>
      <c r="AT486" t="s">
        <v>802</v>
      </c>
      <c r="AU486" t="s">
        <v>107</v>
      </c>
      <c r="AV486" t="s">
        <v>2947</v>
      </c>
    </row>
    <row r="487" spans="1:48" hidden="1" x14ac:dyDescent="0.3">
      <c r="A487" t="s">
        <v>2948</v>
      </c>
      <c r="B487" t="s">
        <v>2949</v>
      </c>
      <c r="C487" s="1" t="str">
        <f t="shared" si="73"/>
        <v>21:0973</v>
      </c>
      <c r="D487" s="1" t="str">
        <f t="shared" ref="D487:D519" si="80">HYPERLINK("https://geochem.nrcan.gc.ca/cdogs/content/svy/svy210113_e.htm", "21:0113")</f>
        <v>21:0113</v>
      </c>
      <c r="E487" t="s">
        <v>2950</v>
      </c>
      <c r="F487" t="s">
        <v>2951</v>
      </c>
      <c r="H487">
        <v>63.728823300000002</v>
      </c>
      <c r="I487">
        <v>-94.639237600000001</v>
      </c>
      <c r="J487" s="1" t="str">
        <f t="shared" ref="J487:J519" si="81">HYPERLINK("https://geochem.nrcan.gc.ca/cdogs/content/kwd/kwd020027_e.htm", "NGR lake sediment grab sample")</f>
        <v>NGR lake sediment grab sample</v>
      </c>
      <c r="K487" s="1" t="str">
        <f t="shared" ref="K487:K519" si="82">HYPERLINK("https://geochem.nrcan.gc.ca/cdogs/content/kwd/kwd080006_e.htm", "&lt;177 micron (NGR)")</f>
        <v>&lt;177 micron (NGR)</v>
      </c>
      <c r="L487">
        <v>25</v>
      </c>
      <c r="M487" t="s">
        <v>185</v>
      </c>
      <c r="N487">
        <v>486</v>
      </c>
      <c r="O487" t="s">
        <v>226</v>
      </c>
      <c r="P487" t="s">
        <v>54</v>
      </c>
      <c r="Q487" t="s">
        <v>133</v>
      </c>
      <c r="R487" t="s">
        <v>357</v>
      </c>
      <c r="S487" t="s">
        <v>57</v>
      </c>
      <c r="T487" t="s">
        <v>207</v>
      </c>
      <c r="U487" t="s">
        <v>117</v>
      </c>
      <c r="V487" t="s">
        <v>492</v>
      </c>
      <c r="W487" t="s">
        <v>276</v>
      </c>
      <c r="X487" t="s">
        <v>74</v>
      </c>
      <c r="Y487" t="s">
        <v>302</v>
      </c>
      <c r="Z487" t="s">
        <v>138</v>
      </c>
      <c r="AA487" t="s">
        <v>64</v>
      </c>
      <c r="AB487" t="s">
        <v>236</v>
      </c>
      <c r="AC487" t="s">
        <v>66</v>
      </c>
      <c r="AD487" t="s">
        <v>67</v>
      </c>
      <c r="AE487" t="s">
        <v>396</v>
      </c>
      <c r="AF487" t="s">
        <v>151</v>
      </c>
      <c r="AG487" t="s">
        <v>279</v>
      </c>
      <c r="AH487" t="s">
        <v>173</v>
      </c>
      <c r="AI487" t="s">
        <v>59</v>
      </c>
      <c r="AJ487" t="s">
        <v>709</v>
      </c>
      <c r="AK487" t="s">
        <v>73</v>
      </c>
      <c r="AL487" t="s">
        <v>157</v>
      </c>
      <c r="AM487" t="s">
        <v>224</v>
      </c>
      <c r="AN487" t="s">
        <v>76</v>
      </c>
      <c r="AO487" t="s">
        <v>178</v>
      </c>
      <c r="AP487" t="s">
        <v>179</v>
      </c>
      <c r="AQ487" t="s">
        <v>363</v>
      </c>
      <c r="AR487" t="s">
        <v>67</v>
      </c>
      <c r="AS487" t="s">
        <v>54</v>
      </c>
      <c r="AT487" t="s">
        <v>73</v>
      </c>
      <c r="AU487" t="s">
        <v>107</v>
      </c>
      <c r="AV487" t="s">
        <v>2952</v>
      </c>
    </row>
    <row r="488" spans="1:48" hidden="1" x14ac:dyDescent="0.3">
      <c r="A488" t="s">
        <v>2953</v>
      </c>
      <c r="B488" t="s">
        <v>2954</v>
      </c>
      <c r="C488" s="1" t="str">
        <f t="shared" si="73"/>
        <v>21:0973</v>
      </c>
      <c r="D488" s="1" t="str">
        <f t="shared" si="80"/>
        <v>21:0113</v>
      </c>
      <c r="E488" t="s">
        <v>2955</v>
      </c>
      <c r="F488" t="s">
        <v>2956</v>
      </c>
      <c r="H488">
        <v>63.688792800000002</v>
      </c>
      <c r="I488">
        <v>-94.532013800000001</v>
      </c>
      <c r="J488" s="1" t="str">
        <f t="shared" si="81"/>
        <v>NGR lake sediment grab sample</v>
      </c>
      <c r="K488" s="1" t="str">
        <f t="shared" si="82"/>
        <v>&lt;177 micron (NGR)</v>
      </c>
      <c r="L488">
        <v>25</v>
      </c>
      <c r="M488" t="s">
        <v>200</v>
      </c>
      <c r="N488">
        <v>487</v>
      </c>
      <c r="O488" t="s">
        <v>143</v>
      </c>
      <c r="P488" t="s">
        <v>54</v>
      </c>
      <c r="Q488" t="s">
        <v>446</v>
      </c>
      <c r="R488" t="s">
        <v>436</v>
      </c>
      <c r="S488" t="s">
        <v>57</v>
      </c>
      <c r="T488" t="s">
        <v>438</v>
      </c>
      <c r="U488" t="s">
        <v>88</v>
      </c>
      <c r="V488" t="s">
        <v>139</v>
      </c>
      <c r="W488" t="s">
        <v>220</v>
      </c>
      <c r="X488" t="s">
        <v>74</v>
      </c>
      <c r="Y488" t="s">
        <v>302</v>
      </c>
      <c r="Z488" t="s">
        <v>138</v>
      </c>
      <c r="AA488" t="s">
        <v>64</v>
      </c>
      <c r="AB488" t="s">
        <v>303</v>
      </c>
      <c r="AC488" t="s">
        <v>70</v>
      </c>
      <c r="AD488" t="s">
        <v>67</v>
      </c>
      <c r="AE488" t="s">
        <v>396</v>
      </c>
      <c r="AF488" t="s">
        <v>290</v>
      </c>
      <c r="AG488" t="s">
        <v>250</v>
      </c>
      <c r="AH488" t="s">
        <v>173</v>
      </c>
      <c r="AI488" t="s">
        <v>382</v>
      </c>
      <c r="AJ488" t="s">
        <v>338</v>
      </c>
      <c r="AK488" t="s">
        <v>73</v>
      </c>
      <c r="AL488" t="s">
        <v>157</v>
      </c>
      <c r="AM488" t="s">
        <v>103</v>
      </c>
      <c r="AN488" t="s">
        <v>76</v>
      </c>
      <c r="AO488" t="s">
        <v>104</v>
      </c>
      <c r="AP488" t="s">
        <v>283</v>
      </c>
      <c r="AQ488" t="s">
        <v>118</v>
      </c>
      <c r="AR488" t="s">
        <v>74</v>
      </c>
      <c r="AS488" t="s">
        <v>54</v>
      </c>
      <c r="AT488" t="s">
        <v>73</v>
      </c>
      <c r="AU488" t="s">
        <v>107</v>
      </c>
      <c r="AV488" t="s">
        <v>2957</v>
      </c>
    </row>
    <row r="489" spans="1:48" hidden="1" x14ac:dyDescent="0.3">
      <c r="A489" t="s">
        <v>2958</v>
      </c>
      <c r="B489" t="s">
        <v>2959</v>
      </c>
      <c r="C489" s="1" t="str">
        <f t="shared" si="73"/>
        <v>21:0973</v>
      </c>
      <c r="D489" s="1" t="str">
        <f t="shared" si="80"/>
        <v>21:0113</v>
      </c>
      <c r="E489" t="s">
        <v>2960</v>
      </c>
      <c r="F489" t="s">
        <v>2961</v>
      </c>
      <c r="H489">
        <v>63.691595100000001</v>
      </c>
      <c r="I489">
        <v>-94.483863700000001</v>
      </c>
      <c r="J489" s="1" t="str">
        <f t="shared" si="81"/>
        <v>NGR lake sediment grab sample</v>
      </c>
      <c r="K489" s="1" t="str">
        <f t="shared" si="82"/>
        <v>&lt;177 micron (NGR)</v>
      </c>
      <c r="L489">
        <v>25</v>
      </c>
      <c r="M489" t="s">
        <v>217</v>
      </c>
      <c r="N489">
        <v>488</v>
      </c>
      <c r="O489" t="s">
        <v>226</v>
      </c>
      <c r="P489" t="s">
        <v>54</v>
      </c>
      <c r="Q489" t="s">
        <v>997</v>
      </c>
      <c r="R489" t="s">
        <v>347</v>
      </c>
      <c r="S489" t="s">
        <v>57</v>
      </c>
      <c r="T489" t="s">
        <v>188</v>
      </c>
      <c r="U489" t="s">
        <v>117</v>
      </c>
      <c r="V489" t="s">
        <v>264</v>
      </c>
      <c r="W489" t="s">
        <v>137</v>
      </c>
      <c r="X489" t="s">
        <v>74</v>
      </c>
      <c r="Y489" t="s">
        <v>193</v>
      </c>
      <c r="Z489" t="s">
        <v>127</v>
      </c>
      <c r="AA489" t="s">
        <v>64</v>
      </c>
      <c r="AB489" t="s">
        <v>478</v>
      </c>
      <c r="AC489" t="s">
        <v>173</v>
      </c>
      <c r="AD489" t="s">
        <v>67</v>
      </c>
      <c r="AE489" t="s">
        <v>543</v>
      </c>
      <c r="AF489" t="s">
        <v>357</v>
      </c>
      <c r="AG489" t="s">
        <v>478</v>
      </c>
      <c r="AH489" t="s">
        <v>173</v>
      </c>
      <c r="AI489" t="s">
        <v>59</v>
      </c>
      <c r="AJ489" t="s">
        <v>292</v>
      </c>
      <c r="AK489" t="s">
        <v>73</v>
      </c>
      <c r="AL489" t="s">
        <v>75</v>
      </c>
      <c r="AM489" t="s">
        <v>103</v>
      </c>
      <c r="AN489" t="s">
        <v>76</v>
      </c>
      <c r="AO489" t="s">
        <v>203</v>
      </c>
      <c r="AP489" t="s">
        <v>105</v>
      </c>
      <c r="AQ489" t="s">
        <v>79</v>
      </c>
      <c r="AR489" t="s">
        <v>67</v>
      </c>
      <c r="AS489" t="s">
        <v>54</v>
      </c>
      <c r="AT489" t="s">
        <v>73</v>
      </c>
      <c r="AU489" t="s">
        <v>107</v>
      </c>
      <c r="AV489" t="s">
        <v>1716</v>
      </c>
    </row>
    <row r="490" spans="1:48" hidden="1" x14ac:dyDescent="0.3">
      <c r="A490" t="s">
        <v>2962</v>
      </c>
      <c r="B490" t="s">
        <v>2963</v>
      </c>
      <c r="C490" s="1" t="str">
        <f t="shared" si="73"/>
        <v>21:0973</v>
      </c>
      <c r="D490" s="1" t="str">
        <f t="shared" si="80"/>
        <v>21:0113</v>
      </c>
      <c r="E490" t="s">
        <v>2964</v>
      </c>
      <c r="F490" t="s">
        <v>2965</v>
      </c>
      <c r="H490">
        <v>63.687233599999999</v>
      </c>
      <c r="I490">
        <v>-94.423329600000002</v>
      </c>
      <c r="J490" s="1" t="str">
        <f t="shared" si="81"/>
        <v>NGR lake sediment grab sample</v>
      </c>
      <c r="K490" s="1" t="str">
        <f t="shared" si="82"/>
        <v>&lt;177 micron (NGR)</v>
      </c>
      <c r="L490">
        <v>25</v>
      </c>
      <c r="M490" t="s">
        <v>246</v>
      </c>
      <c r="N490">
        <v>489</v>
      </c>
      <c r="O490" t="s">
        <v>94</v>
      </c>
      <c r="P490" t="s">
        <v>54</v>
      </c>
      <c r="Q490" t="s">
        <v>997</v>
      </c>
      <c r="R490" t="s">
        <v>69</v>
      </c>
      <c r="S490" t="s">
        <v>57</v>
      </c>
      <c r="T490" t="s">
        <v>167</v>
      </c>
      <c r="U490" t="s">
        <v>88</v>
      </c>
      <c r="V490" t="s">
        <v>522</v>
      </c>
      <c r="W490" t="s">
        <v>63</v>
      </c>
      <c r="X490" t="s">
        <v>74</v>
      </c>
      <c r="Y490" t="s">
        <v>327</v>
      </c>
      <c r="Z490" t="s">
        <v>96</v>
      </c>
      <c r="AA490" t="s">
        <v>64</v>
      </c>
      <c r="AB490" t="s">
        <v>303</v>
      </c>
      <c r="AC490" t="s">
        <v>70</v>
      </c>
      <c r="AD490" t="s">
        <v>67</v>
      </c>
      <c r="AE490" t="s">
        <v>1056</v>
      </c>
      <c r="AF490" t="s">
        <v>357</v>
      </c>
      <c r="AG490" t="s">
        <v>119</v>
      </c>
      <c r="AH490" t="s">
        <v>173</v>
      </c>
      <c r="AI490" t="s">
        <v>117</v>
      </c>
      <c r="AJ490" t="s">
        <v>96</v>
      </c>
      <c r="AK490" t="s">
        <v>73</v>
      </c>
      <c r="AL490" t="s">
        <v>75</v>
      </c>
      <c r="AM490" t="s">
        <v>103</v>
      </c>
      <c r="AN490" t="s">
        <v>76</v>
      </c>
      <c r="AO490" t="s">
        <v>178</v>
      </c>
      <c r="AP490" t="s">
        <v>566</v>
      </c>
      <c r="AQ490" t="s">
        <v>276</v>
      </c>
      <c r="AR490" t="s">
        <v>67</v>
      </c>
      <c r="AS490" t="s">
        <v>54</v>
      </c>
      <c r="AT490" t="s">
        <v>315</v>
      </c>
      <c r="AU490" t="s">
        <v>107</v>
      </c>
      <c r="AV490" t="s">
        <v>891</v>
      </c>
    </row>
    <row r="491" spans="1:48" hidden="1" x14ac:dyDescent="0.3">
      <c r="A491" t="s">
        <v>2966</v>
      </c>
      <c r="B491" t="s">
        <v>2967</v>
      </c>
      <c r="C491" s="1" t="str">
        <f t="shared" si="73"/>
        <v>21:0973</v>
      </c>
      <c r="D491" s="1" t="str">
        <f t="shared" si="80"/>
        <v>21:0113</v>
      </c>
      <c r="E491" t="s">
        <v>2925</v>
      </c>
      <c r="F491" t="s">
        <v>2968</v>
      </c>
      <c r="H491">
        <v>63.660829800000002</v>
      </c>
      <c r="I491">
        <v>-94.298620200000002</v>
      </c>
      <c r="J491" s="1" t="str">
        <f t="shared" si="81"/>
        <v>NGR lake sediment grab sample</v>
      </c>
      <c r="K491" s="1" t="str">
        <f t="shared" si="82"/>
        <v>&lt;177 micron (NGR)</v>
      </c>
      <c r="L491">
        <v>25</v>
      </c>
      <c r="M491" t="s">
        <v>1961</v>
      </c>
      <c r="N491">
        <v>490</v>
      </c>
      <c r="O491" t="s">
        <v>59</v>
      </c>
      <c r="P491" t="s">
        <v>54</v>
      </c>
      <c r="Q491" t="s">
        <v>55</v>
      </c>
      <c r="R491" t="s">
        <v>522</v>
      </c>
      <c r="S491" t="s">
        <v>57</v>
      </c>
      <c r="T491" t="s">
        <v>58</v>
      </c>
      <c r="U491" t="s">
        <v>168</v>
      </c>
      <c r="V491" t="s">
        <v>853</v>
      </c>
      <c r="W491" t="s">
        <v>79</v>
      </c>
      <c r="X491" t="s">
        <v>74</v>
      </c>
      <c r="Y491" t="s">
        <v>220</v>
      </c>
      <c r="Z491" t="s">
        <v>138</v>
      </c>
      <c r="AA491" t="s">
        <v>64</v>
      </c>
      <c r="AB491" t="s">
        <v>119</v>
      </c>
      <c r="AC491" t="s">
        <v>66</v>
      </c>
      <c r="AD491" t="s">
        <v>96</v>
      </c>
      <c r="AE491" t="s">
        <v>302</v>
      </c>
      <c r="AF491" t="s">
        <v>436</v>
      </c>
      <c r="AG491" t="s">
        <v>167</v>
      </c>
      <c r="AH491" t="s">
        <v>70</v>
      </c>
      <c r="AI491" t="s">
        <v>102</v>
      </c>
      <c r="AJ491" t="s">
        <v>138</v>
      </c>
      <c r="AK491" t="s">
        <v>73</v>
      </c>
      <c r="AL491" t="s">
        <v>74</v>
      </c>
      <c r="AM491" t="s">
        <v>75</v>
      </c>
      <c r="AN491" t="s">
        <v>76</v>
      </c>
      <c r="AO491" t="s">
        <v>104</v>
      </c>
      <c r="AP491" t="s">
        <v>482</v>
      </c>
      <c r="AQ491" t="s">
        <v>156</v>
      </c>
      <c r="AR491" t="s">
        <v>62</v>
      </c>
      <c r="AS491" t="s">
        <v>54</v>
      </c>
      <c r="AT491" t="s">
        <v>73</v>
      </c>
      <c r="AU491" t="s">
        <v>107</v>
      </c>
      <c r="AV491" t="s">
        <v>2424</v>
      </c>
    </row>
    <row r="492" spans="1:48" hidden="1" x14ac:dyDescent="0.3">
      <c r="A492" t="s">
        <v>2969</v>
      </c>
      <c r="B492" t="s">
        <v>2970</v>
      </c>
      <c r="C492" s="1" t="str">
        <f t="shared" si="73"/>
        <v>21:0973</v>
      </c>
      <c r="D492" s="1" t="str">
        <f t="shared" si="80"/>
        <v>21:0113</v>
      </c>
      <c r="E492" t="s">
        <v>2925</v>
      </c>
      <c r="F492" t="s">
        <v>2971</v>
      </c>
      <c r="H492">
        <v>63.660829800000002</v>
      </c>
      <c r="I492">
        <v>-94.298620200000002</v>
      </c>
      <c r="J492" s="1" t="str">
        <f t="shared" si="81"/>
        <v>NGR lake sediment grab sample</v>
      </c>
      <c r="K492" s="1" t="str">
        <f t="shared" si="82"/>
        <v>&lt;177 micron (NGR)</v>
      </c>
      <c r="L492">
        <v>25</v>
      </c>
      <c r="M492" t="s">
        <v>1969</v>
      </c>
      <c r="N492">
        <v>491</v>
      </c>
      <c r="O492" t="s">
        <v>240</v>
      </c>
      <c r="P492" t="s">
        <v>54</v>
      </c>
      <c r="Q492" t="s">
        <v>446</v>
      </c>
      <c r="R492" t="s">
        <v>356</v>
      </c>
      <c r="S492" t="s">
        <v>57</v>
      </c>
      <c r="T492" t="s">
        <v>291</v>
      </c>
      <c r="U492" t="s">
        <v>117</v>
      </c>
      <c r="V492" t="s">
        <v>251</v>
      </c>
      <c r="W492" t="s">
        <v>355</v>
      </c>
      <c r="X492" t="s">
        <v>67</v>
      </c>
      <c r="Y492" t="s">
        <v>220</v>
      </c>
      <c r="Z492" t="s">
        <v>138</v>
      </c>
      <c r="AA492" t="s">
        <v>64</v>
      </c>
      <c r="AB492" t="s">
        <v>575</v>
      </c>
      <c r="AC492" t="s">
        <v>66</v>
      </c>
      <c r="AD492" t="s">
        <v>170</v>
      </c>
      <c r="AE492" t="s">
        <v>302</v>
      </c>
      <c r="AF492" t="s">
        <v>616</v>
      </c>
      <c r="AG492" t="s">
        <v>304</v>
      </c>
      <c r="AH492" t="s">
        <v>70</v>
      </c>
      <c r="AI492" t="s">
        <v>318</v>
      </c>
      <c r="AJ492" t="s">
        <v>96</v>
      </c>
      <c r="AK492" t="s">
        <v>73</v>
      </c>
      <c r="AL492" t="s">
        <v>125</v>
      </c>
      <c r="AM492" t="s">
        <v>103</v>
      </c>
      <c r="AN492" t="s">
        <v>76</v>
      </c>
      <c r="AO492" t="s">
        <v>203</v>
      </c>
      <c r="AP492" t="s">
        <v>158</v>
      </c>
      <c r="AQ492" t="s">
        <v>168</v>
      </c>
      <c r="AR492" t="s">
        <v>67</v>
      </c>
      <c r="AS492" t="s">
        <v>54</v>
      </c>
      <c r="AT492" t="s">
        <v>73</v>
      </c>
      <c r="AU492" t="s">
        <v>107</v>
      </c>
      <c r="AV492" t="s">
        <v>2380</v>
      </c>
    </row>
    <row r="493" spans="1:48" hidden="1" x14ac:dyDescent="0.3">
      <c r="A493" t="s">
        <v>2972</v>
      </c>
      <c r="B493" t="s">
        <v>2973</v>
      </c>
      <c r="C493" s="1" t="str">
        <f t="shared" si="73"/>
        <v>21:0973</v>
      </c>
      <c r="D493" s="1" t="str">
        <f t="shared" si="80"/>
        <v>21:0113</v>
      </c>
      <c r="E493" t="s">
        <v>2974</v>
      </c>
      <c r="F493" t="s">
        <v>2975</v>
      </c>
      <c r="H493">
        <v>63.655105499999998</v>
      </c>
      <c r="I493">
        <v>-94.280340600000002</v>
      </c>
      <c r="J493" s="1" t="str">
        <f t="shared" si="81"/>
        <v>NGR lake sediment grab sample</v>
      </c>
      <c r="K493" s="1" t="str">
        <f t="shared" si="82"/>
        <v>&lt;177 micron (NGR)</v>
      </c>
      <c r="L493">
        <v>25</v>
      </c>
      <c r="M493" t="s">
        <v>260</v>
      </c>
      <c r="N493">
        <v>492</v>
      </c>
      <c r="O493" t="s">
        <v>346</v>
      </c>
      <c r="P493" t="s">
        <v>54</v>
      </c>
      <c r="Q493" t="s">
        <v>624</v>
      </c>
      <c r="R493" t="s">
        <v>168</v>
      </c>
      <c r="S493" t="s">
        <v>57</v>
      </c>
      <c r="T493" t="s">
        <v>492</v>
      </c>
      <c r="U493" t="s">
        <v>117</v>
      </c>
      <c r="V493" t="s">
        <v>471</v>
      </c>
      <c r="W493" t="s">
        <v>396</v>
      </c>
      <c r="X493" t="s">
        <v>67</v>
      </c>
      <c r="Y493" t="s">
        <v>62</v>
      </c>
      <c r="Z493" t="s">
        <v>59</v>
      </c>
      <c r="AA493" t="s">
        <v>64</v>
      </c>
      <c r="AB493" t="s">
        <v>69</v>
      </c>
      <c r="AC493" t="s">
        <v>66</v>
      </c>
      <c r="AD493" t="s">
        <v>67</v>
      </c>
      <c r="AE493" t="s">
        <v>171</v>
      </c>
      <c r="AF493" t="s">
        <v>121</v>
      </c>
      <c r="AG493" t="s">
        <v>339</v>
      </c>
      <c r="AH493" t="s">
        <v>173</v>
      </c>
      <c r="AI493" t="s">
        <v>329</v>
      </c>
      <c r="AJ493" t="s">
        <v>327</v>
      </c>
      <c r="AK493" t="s">
        <v>73</v>
      </c>
      <c r="AL493" t="s">
        <v>177</v>
      </c>
      <c r="AM493" t="s">
        <v>103</v>
      </c>
      <c r="AN493" t="s">
        <v>76</v>
      </c>
      <c r="AO493" t="s">
        <v>305</v>
      </c>
      <c r="AP493" t="s">
        <v>210</v>
      </c>
      <c r="AQ493" t="s">
        <v>346</v>
      </c>
      <c r="AR493" t="s">
        <v>67</v>
      </c>
      <c r="AS493" t="s">
        <v>54</v>
      </c>
      <c r="AT493" t="s">
        <v>73</v>
      </c>
      <c r="AU493" t="s">
        <v>107</v>
      </c>
      <c r="AV493" t="s">
        <v>2976</v>
      </c>
    </row>
    <row r="494" spans="1:48" hidden="1" x14ac:dyDescent="0.3">
      <c r="A494" t="s">
        <v>2977</v>
      </c>
      <c r="B494" t="s">
        <v>2978</v>
      </c>
      <c r="C494" s="1" t="str">
        <f t="shared" si="73"/>
        <v>21:0973</v>
      </c>
      <c r="D494" s="1" t="str">
        <f t="shared" si="80"/>
        <v>21:0113</v>
      </c>
      <c r="E494" t="s">
        <v>2979</v>
      </c>
      <c r="F494" t="s">
        <v>2980</v>
      </c>
      <c r="H494">
        <v>63.6587265</v>
      </c>
      <c r="I494">
        <v>-94.201878600000001</v>
      </c>
      <c r="J494" s="1" t="str">
        <f t="shared" si="81"/>
        <v>NGR lake sediment grab sample</v>
      </c>
      <c r="K494" s="1" t="str">
        <f t="shared" si="82"/>
        <v>&lt;177 micron (NGR)</v>
      </c>
      <c r="L494">
        <v>25</v>
      </c>
      <c r="M494" t="s">
        <v>273</v>
      </c>
      <c r="N494">
        <v>493</v>
      </c>
      <c r="O494" t="s">
        <v>336</v>
      </c>
      <c r="P494" t="s">
        <v>54</v>
      </c>
      <c r="Q494" t="s">
        <v>55</v>
      </c>
      <c r="R494" t="s">
        <v>356</v>
      </c>
      <c r="S494" t="s">
        <v>57</v>
      </c>
      <c r="T494" t="s">
        <v>91</v>
      </c>
      <c r="U494" t="s">
        <v>104</v>
      </c>
      <c r="V494" t="s">
        <v>365</v>
      </c>
      <c r="W494" t="s">
        <v>143</v>
      </c>
      <c r="X494" t="s">
        <v>62</v>
      </c>
      <c r="Y494" t="s">
        <v>205</v>
      </c>
      <c r="Z494" t="s">
        <v>96</v>
      </c>
      <c r="AA494" t="s">
        <v>64</v>
      </c>
      <c r="AB494" t="s">
        <v>142</v>
      </c>
      <c r="AC494" t="s">
        <v>70</v>
      </c>
      <c r="AD494" t="s">
        <v>170</v>
      </c>
      <c r="AE494" t="s">
        <v>238</v>
      </c>
      <c r="AF494" t="s">
        <v>69</v>
      </c>
      <c r="AG494" t="s">
        <v>293</v>
      </c>
      <c r="AH494" t="s">
        <v>70</v>
      </c>
      <c r="AI494" t="s">
        <v>203</v>
      </c>
      <c r="AJ494" t="s">
        <v>102</v>
      </c>
      <c r="AK494" t="s">
        <v>73</v>
      </c>
      <c r="AL494" t="s">
        <v>125</v>
      </c>
      <c r="AM494" t="s">
        <v>125</v>
      </c>
      <c r="AN494" t="s">
        <v>76</v>
      </c>
      <c r="AO494" t="s">
        <v>290</v>
      </c>
      <c r="AP494" t="s">
        <v>158</v>
      </c>
      <c r="AQ494" t="s">
        <v>59</v>
      </c>
      <c r="AR494" t="s">
        <v>74</v>
      </c>
      <c r="AS494" t="s">
        <v>54</v>
      </c>
      <c r="AT494" t="s">
        <v>152</v>
      </c>
      <c r="AU494" t="s">
        <v>107</v>
      </c>
      <c r="AV494" t="s">
        <v>2319</v>
      </c>
    </row>
    <row r="495" spans="1:48" hidden="1" x14ac:dyDescent="0.3">
      <c r="A495" t="s">
        <v>2981</v>
      </c>
      <c r="B495" t="s">
        <v>2982</v>
      </c>
      <c r="C495" s="1" t="str">
        <f t="shared" si="73"/>
        <v>21:0973</v>
      </c>
      <c r="D495" s="1" t="str">
        <f t="shared" si="80"/>
        <v>21:0113</v>
      </c>
      <c r="E495" t="s">
        <v>2983</v>
      </c>
      <c r="F495" t="s">
        <v>2984</v>
      </c>
      <c r="H495">
        <v>63.659292499999999</v>
      </c>
      <c r="I495">
        <v>-94.097358600000007</v>
      </c>
      <c r="J495" s="1" t="str">
        <f t="shared" si="81"/>
        <v>NGR lake sediment grab sample</v>
      </c>
      <c r="K495" s="1" t="str">
        <f t="shared" si="82"/>
        <v>&lt;177 micron (NGR)</v>
      </c>
      <c r="L495">
        <v>25</v>
      </c>
      <c r="M495" t="s">
        <v>289</v>
      </c>
      <c r="N495">
        <v>494</v>
      </c>
      <c r="O495" t="s">
        <v>692</v>
      </c>
      <c r="P495" t="s">
        <v>54</v>
      </c>
      <c r="Q495" t="s">
        <v>218</v>
      </c>
      <c r="R495" t="s">
        <v>192</v>
      </c>
      <c r="S495" t="s">
        <v>57</v>
      </c>
      <c r="T495" t="s">
        <v>152</v>
      </c>
      <c r="U495" t="s">
        <v>104</v>
      </c>
      <c r="V495" t="s">
        <v>617</v>
      </c>
      <c r="W495" t="s">
        <v>94</v>
      </c>
      <c r="X495" t="s">
        <v>62</v>
      </c>
      <c r="Y495" t="s">
        <v>79</v>
      </c>
      <c r="Z495" t="s">
        <v>138</v>
      </c>
      <c r="AA495" t="s">
        <v>64</v>
      </c>
      <c r="AB495" t="s">
        <v>153</v>
      </c>
      <c r="AC495" t="s">
        <v>66</v>
      </c>
      <c r="AD495" t="s">
        <v>67</v>
      </c>
      <c r="AE495" t="s">
        <v>302</v>
      </c>
      <c r="AF495" t="s">
        <v>187</v>
      </c>
      <c r="AG495" t="s">
        <v>304</v>
      </c>
      <c r="AH495" t="s">
        <v>70</v>
      </c>
      <c r="AI495" t="s">
        <v>168</v>
      </c>
      <c r="AJ495" t="s">
        <v>340</v>
      </c>
      <c r="AK495" t="s">
        <v>73</v>
      </c>
      <c r="AL495" t="s">
        <v>75</v>
      </c>
      <c r="AM495" t="s">
        <v>75</v>
      </c>
      <c r="AN495" t="s">
        <v>76</v>
      </c>
      <c r="AO495" t="s">
        <v>178</v>
      </c>
      <c r="AP495" t="s">
        <v>596</v>
      </c>
      <c r="AQ495" t="s">
        <v>72</v>
      </c>
      <c r="AR495" t="s">
        <v>74</v>
      </c>
      <c r="AS495" t="s">
        <v>54</v>
      </c>
      <c r="AT495" t="s">
        <v>73</v>
      </c>
      <c r="AU495" t="s">
        <v>107</v>
      </c>
      <c r="AV495" t="s">
        <v>2985</v>
      </c>
    </row>
    <row r="496" spans="1:48" hidden="1" x14ac:dyDescent="0.3">
      <c r="A496" t="s">
        <v>2986</v>
      </c>
      <c r="B496" t="s">
        <v>2987</v>
      </c>
      <c r="C496" s="1" t="str">
        <f t="shared" si="73"/>
        <v>21:0973</v>
      </c>
      <c r="D496" s="1" t="str">
        <f t="shared" si="80"/>
        <v>21:0113</v>
      </c>
      <c r="E496" t="s">
        <v>2988</v>
      </c>
      <c r="F496" t="s">
        <v>2989</v>
      </c>
      <c r="H496">
        <v>63.634619700000002</v>
      </c>
      <c r="I496">
        <v>-94.127408500000001</v>
      </c>
      <c r="J496" s="1" t="str">
        <f t="shared" si="81"/>
        <v>NGR lake sediment grab sample</v>
      </c>
      <c r="K496" s="1" t="str">
        <f t="shared" si="82"/>
        <v>&lt;177 micron (NGR)</v>
      </c>
      <c r="L496">
        <v>25</v>
      </c>
      <c r="M496" t="s">
        <v>301</v>
      </c>
      <c r="N496">
        <v>495</v>
      </c>
      <c r="O496" t="s">
        <v>292</v>
      </c>
      <c r="P496" t="s">
        <v>54</v>
      </c>
      <c r="Q496" t="s">
        <v>521</v>
      </c>
      <c r="R496" t="s">
        <v>2990</v>
      </c>
      <c r="S496" t="s">
        <v>57</v>
      </c>
      <c r="T496" t="s">
        <v>437</v>
      </c>
      <c r="U496" t="s">
        <v>116</v>
      </c>
      <c r="V496" t="s">
        <v>326</v>
      </c>
      <c r="W496" t="s">
        <v>118</v>
      </c>
      <c r="X496" t="s">
        <v>62</v>
      </c>
      <c r="Y496" t="s">
        <v>363</v>
      </c>
      <c r="Z496" t="s">
        <v>170</v>
      </c>
      <c r="AA496" t="s">
        <v>64</v>
      </c>
      <c r="AB496" t="s">
        <v>58</v>
      </c>
      <c r="AC496" t="s">
        <v>66</v>
      </c>
      <c r="AD496" t="s">
        <v>67</v>
      </c>
      <c r="AE496" t="s">
        <v>74</v>
      </c>
      <c r="AF496" t="s">
        <v>615</v>
      </c>
      <c r="AG496" t="s">
        <v>412</v>
      </c>
      <c r="AH496" t="s">
        <v>472</v>
      </c>
      <c r="AI496" t="s">
        <v>168</v>
      </c>
      <c r="AJ496" t="s">
        <v>1185</v>
      </c>
      <c r="AK496" t="s">
        <v>73</v>
      </c>
      <c r="AL496" t="s">
        <v>177</v>
      </c>
      <c r="AM496" t="s">
        <v>157</v>
      </c>
      <c r="AN496" t="s">
        <v>76</v>
      </c>
      <c r="AO496" t="s">
        <v>134</v>
      </c>
      <c r="AP496" t="s">
        <v>283</v>
      </c>
      <c r="AQ496" t="s">
        <v>373</v>
      </c>
      <c r="AR496" t="s">
        <v>62</v>
      </c>
      <c r="AS496" t="s">
        <v>54</v>
      </c>
      <c r="AT496" t="s">
        <v>152</v>
      </c>
      <c r="AU496" t="s">
        <v>107</v>
      </c>
      <c r="AV496" t="s">
        <v>2537</v>
      </c>
    </row>
    <row r="497" spans="1:48" hidden="1" x14ac:dyDescent="0.3">
      <c r="A497" t="s">
        <v>2991</v>
      </c>
      <c r="B497" t="s">
        <v>2992</v>
      </c>
      <c r="C497" s="1" t="str">
        <f t="shared" si="73"/>
        <v>21:0973</v>
      </c>
      <c r="D497" s="1" t="str">
        <f t="shared" si="80"/>
        <v>21:0113</v>
      </c>
      <c r="E497" t="s">
        <v>2993</v>
      </c>
      <c r="F497" t="s">
        <v>2994</v>
      </c>
      <c r="H497">
        <v>63.619928000000002</v>
      </c>
      <c r="I497">
        <v>-94.032898200000005</v>
      </c>
      <c r="J497" s="1" t="str">
        <f t="shared" si="81"/>
        <v>NGR lake sediment grab sample</v>
      </c>
      <c r="K497" s="1" t="str">
        <f t="shared" si="82"/>
        <v>&lt;177 micron (NGR)</v>
      </c>
      <c r="L497">
        <v>25</v>
      </c>
      <c r="M497" t="s">
        <v>314</v>
      </c>
      <c r="N497">
        <v>496</v>
      </c>
      <c r="O497" t="s">
        <v>59</v>
      </c>
      <c r="P497" t="s">
        <v>54</v>
      </c>
      <c r="Q497" t="s">
        <v>325</v>
      </c>
      <c r="R497" t="s">
        <v>2995</v>
      </c>
      <c r="S497" t="s">
        <v>57</v>
      </c>
      <c r="T497" t="s">
        <v>277</v>
      </c>
      <c r="U497" t="s">
        <v>104</v>
      </c>
      <c r="V497" t="s">
        <v>169</v>
      </c>
      <c r="W497" t="s">
        <v>226</v>
      </c>
      <c r="X497" t="s">
        <v>74</v>
      </c>
      <c r="Y497" t="s">
        <v>211</v>
      </c>
      <c r="Z497" t="s">
        <v>96</v>
      </c>
      <c r="AA497" t="s">
        <v>64</v>
      </c>
      <c r="AB497" t="s">
        <v>698</v>
      </c>
      <c r="AC497" t="s">
        <v>66</v>
      </c>
      <c r="AD497" t="s">
        <v>59</v>
      </c>
      <c r="AE497" t="s">
        <v>302</v>
      </c>
      <c r="AF497" t="s">
        <v>251</v>
      </c>
      <c r="AG497" t="s">
        <v>167</v>
      </c>
      <c r="AH497" t="s">
        <v>70</v>
      </c>
      <c r="AI497" t="s">
        <v>168</v>
      </c>
      <c r="AJ497" t="s">
        <v>373</v>
      </c>
      <c r="AK497" t="s">
        <v>73</v>
      </c>
      <c r="AL497" t="s">
        <v>74</v>
      </c>
      <c r="AM497" t="s">
        <v>75</v>
      </c>
      <c r="AN497" t="s">
        <v>76</v>
      </c>
      <c r="AO497" t="s">
        <v>290</v>
      </c>
      <c r="AP497" t="s">
        <v>551</v>
      </c>
      <c r="AQ497" t="s">
        <v>104</v>
      </c>
      <c r="AR497" t="s">
        <v>67</v>
      </c>
      <c r="AS497" t="s">
        <v>54</v>
      </c>
      <c r="AT497" t="s">
        <v>277</v>
      </c>
      <c r="AU497" t="s">
        <v>107</v>
      </c>
      <c r="AV497" t="s">
        <v>2746</v>
      </c>
    </row>
    <row r="498" spans="1:48" hidden="1" x14ac:dyDescent="0.3">
      <c r="A498" t="s">
        <v>2996</v>
      </c>
      <c r="B498" t="s">
        <v>2997</v>
      </c>
      <c r="C498" s="1" t="str">
        <f t="shared" si="73"/>
        <v>21:0973</v>
      </c>
      <c r="D498" s="1" t="str">
        <f t="shared" si="80"/>
        <v>21:0113</v>
      </c>
      <c r="E498" t="s">
        <v>2998</v>
      </c>
      <c r="F498" t="s">
        <v>2999</v>
      </c>
      <c r="H498">
        <v>63.603446499999997</v>
      </c>
      <c r="I498">
        <v>-94.084397999999993</v>
      </c>
      <c r="J498" s="1" t="str">
        <f t="shared" si="81"/>
        <v>NGR lake sediment grab sample</v>
      </c>
      <c r="K498" s="1" t="str">
        <f t="shared" si="82"/>
        <v>&lt;177 micron (NGR)</v>
      </c>
      <c r="L498">
        <v>25</v>
      </c>
      <c r="M498" t="s">
        <v>324</v>
      </c>
      <c r="N498">
        <v>497</v>
      </c>
      <c r="O498" t="s">
        <v>3000</v>
      </c>
      <c r="P498" t="s">
        <v>54</v>
      </c>
      <c r="Q498" t="s">
        <v>572</v>
      </c>
      <c r="R498" t="s">
        <v>1483</v>
      </c>
      <c r="S498" t="s">
        <v>57</v>
      </c>
      <c r="T498" t="s">
        <v>262</v>
      </c>
      <c r="U498" t="s">
        <v>77</v>
      </c>
      <c r="V498" t="s">
        <v>219</v>
      </c>
      <c r="W498" t="s">
        <v>240</v>
      </c>
      <c r="X498" t="s">
        <v>62</v>
      </c>
      <c r="Y498" t="s">
        <v>226</v>
      </c>
      <c r="Z498" t="s">
        <v>138</v>
      </c>
      <c r="AA498" t="s">
        <v>64</v>
      </c>
      <c r="AB498" t="s">
        <v>152</v>
      </c>
      <c r="AC498" t="s">
        <v>70</v>
      </c>
      <c r="AD498" t="s">
        <v>96</v>
      </c>
      <c r="AE498" t="s">
        <v>396</v>
      </c>
      <c r="AF498" t="s">
        <v>575</v>
      </c>
      <c r="AG498" t="s">
        <v>604</v>
      </c>
      <c r="AH498" t="s">
        <v>780</v>
      </c>
      <c r="AI498" t="s">
        <v>178</v>
      </c>
      <c r="AJ498" t="s">
        <v>1490</v>
      </c>
      <c r="AK498" t="s">
        <v>73</v>
      </c>
      <c r="AL498" t="s">
        <v>157</v>
      </c>
      <c r="AM498" t="s">
        <v>74</v>
      </c>
      <c r="AN498" t="s">
        <v>76</v>
      </c>
      <c r="AO498" t="s">
        <v>121</v>
      </c>
      <c r="AP498" t="s">
        <v>1067</v>
      </c>
      <c r="AQ498" t="s">
        <v>168</v>
      </c>
      <c r="AR498" t="s">
        <v>74</v>
      </c>
      <c r="AS498" t="s">
        <v>54</v>
      </c>
      <c r="AT498" t="s">
        <v>315</v>
      </c>
      <c r="AU498" t="s">
        <v>107</v>
      </c>
      <c r="AV498" t="s">
        <v>3001</v>
      </c>
    </row>
    <row r="499" spans="1:48" hidden="1" x14ac:dyDescent="0.3">
      <c r="A499" t="s">
        <v>3002</v>
      </c>
      <c r="B499" t="s">
        <v>3003</v>
      </c>
      <c r="C499" s="1" t="str">
        <f t="shared" si="73"/>
        <v>21:0973</v>
      </c>
      <c r="D499" s="1" t="str">
        <f t="shared" si="80"/>
        <v>21:0113</v>
      </c>
      <c r="E499" t="s">
        <v>3004</v>
      </c>
      <c r="F499" t="s">
        <v>3005</v>
      </c>
      <c r="H499">
        <v>63.5621796</v>
      </c>
      <c r="I499">
        <v>-94.100545100000005</v>
      </c>
      <c r="J499" s="1" t="str">
        <f t="shared" si="81"/>
        <v>NGR lake sediment grab sample</v>
      </c>
      <c r="K499" s="1" t="str">
        <f t="shared" si="82"/>
        <v>&lt;177 micron (NGR)</v>
      </c>
      <c r="L499">
        <v>25</v>
      </c>
      <c r="M499" t="s">
        <v>335</v>
      </c>
      <c r="N499">
        <v>498</v>
      </c>
      <c r="O499" t="s">
        <v>92</v>
      </c>
      <c r="P499" t="s">
        <v>54</v>
      </c>
      <c r="Q499" t="s">
        <v>1216</v>
      </c>
      <c r="R499" t="s">
        <v>151</v>
      </c>
      <c r="S499" t="s">
        <v>57</v>
      </c>
      <c r="T499" t="s">
        <v>427</v>
      </c>
      <c r="U499" t="s">
        <v>281</v>
      </c>
      <c r="V499" t="s">
        <v>326</v>
      </c>
      <c r="W499" t="s">
        <v>355</v>
      </c>
      <c r="X499" t="s">
        <v>67</v>
      </c>
      <c r="Y499" t="s">
        <v>205</v>
      </c>
      <c r="Z499" t="s">
        <v>96</v>
      </c>
      <c r="AA499" t="s">
        <v>64</v>
      </c>
      <c r="AB499" t="s">
        <v>691</v>
      </c>
      <c r="AC499" t="s">
        <v>66</v>
      </c>
      <c r="AD499" t="s">
        <v>62</v>
      </c>
      <c r="AE499" t="s">
        <v>171</v>
      </c>
      <c r="AF499" t="s">
        <v>251</v>
      </c>
      <c r="AG499" t="s">
        <v>428</v>
      </c>
      <c r="AH499" t="s">
        <v>70</v>
      </c>
      <c r="AI499" t="s">
        <v>88</v>
      </c>
      <c r="AJ499" t="s">
        <v>87</v>
      </c>
      <c r="AK499" t="s">
        <v>73</v>
      </c>
      <c r="AL499" t="s">
        <v>177</v>
      </c>
      <c r="AM499" t="s">
        <v>224</v>
      </c>
      <c r="AN499" t="s">
        <v>76</v>
      </c>
      <c r="AO499" t="s">
        <v>176</v>
      </c>
      <c r="AP499" t="s">
        <v>158</v>
      </c>
      <c r="AQ499" t="s">
        <v>254</v>
      </c>
      <c r="AR499" t="s">
        <v>67</v>
      </c>
      <c r="AS499" t="s">
        <v>54</v>
      </c>
      <c r="AT499" t="s">
        <v>73</v>
      </c>
      <c r="AU499" t="s">
        <v>107</v>
      </c>
      <c r="AV499" t="s">
        <v>1321</v>
      </c>
    </row>
    <row r="500" spans="1:48" hidden="1" x14ac:dyDescent="0.3">
      <c r="A500" t="s">
        <v>3006</v>
      </c>
      <c r="B500" t="s">
        <v>3007</v>
      </c>
      <c r="C500" s="1" t="str">
        <f t="shared" si="73"/>
        <v>21:0973</v>
      </c>
      <c r="D500" s="1" t="str">
        <f t="shared" si="80"/>
        <v>21:0113</v>
      </c>
      <c r="E500" t="s">
        <v>3008</v>
      </c>
      <c r="F500" t="s">
        <v>3009</v>
      </c>
      <c r="H500">
        <v>63.534674699999997</v>
      </c>
      <c r="I500">
        <v>-94.092787099999995</v>
      </c>
      <c r="J500" s="1" t="str">
        <f t="shared" si="81"/>
        <v>NGR lake sediment grab sample</v>
      </c>
      <c r="K500" s="1" t="str">
        <f t="shared" si="82"/>
        <v>&lt;177 micron (NGR)</v>
      </c>
      <c r="L500">
        <v>25</v>
      </c>
      <c r="M500" t="s">
        <v>354</v>
      </c>
      <c r="N500">
        <v>499</v>
      </c>
      <c r="O500" t="s">
        <v>102</v>
      </c>
      <c r="P500" t="s">
        <v>54</v>
      </c>
      <c r="Q500" t="s">
        <v>420</v>
      </c>
      <c r="R500" t="s">
        <v>436</v>
      </c>
      <c r="S500" t="s">
        <v>57</v>
      </c>
      <c r="T500" t="s">
        <v>449</v>
      </c>
      <c r="U500" t="s">
        <v>178</v>
      </c>
      <c r="V500" t="s">
        <v>339</v>
      </c>
      <c r="W500" t="s">
        <v>211</v>
      </c>
      <c r="X500" t="s">
        <v>62</v>
      </c>
      <c r="Y500" t="s">
        <v>205</v>
      </c>
      <c r="Z500" t="s">
        <v>96</v>
      </c>
      <c r="AA500" t="s">
        <v>64</v>
      </c>
      <c r="AB500" t="s">
        <v>65</v>
      </c>
      <c r="AC500" t="s">
        <v>173</v>
      </c>
      <c r="AD500" t="s">
        <v>67</v>
      </c>
      <c r="AE500" t="s">
        <v>302</v>
      </c>
      <c r="AF500" t="s">
        <v>550</v>
      </c>
      <c r="AG500" t="s">
        <v>853</v>
      </c>
      <c r="AH500" t="s">
        <v>70</v>
      </c>
      <c r="AI500" t="s">
        <v>168</v>
      </c>
      <c r="AJ500" t="s">
        <v>305</v>
      </c>
      <c r="AK500" t="s">
        <v>73</v>
      </c>
      <c r="AL500" t="s">
        <v>177</v>
      </c>
      <c r="AM500" t="s">
        <v>75</v>
      </c>
      <c r="AN500" t="s">
        <v>76</v>
      </c>
      <c r="AO500" t="s">
        <v>203</v>
      </c>
      <c r="AP500" t="s">
        <v>267</v>
      </c>
      <c r="AQ500" t="s">
        <v>87</v>
      </c>
      <c r="AR500" t="s">
        <v>67</v>
      </c>
      <c r="AS500" t="s">
        <v>54</v>
      </c>
      <c r="AT500" t="s">
        <v>58</v>
      </c>
      <c r="AU500" t="s">
        <v>107</v>
      </c>
      <c r="AV500" t="s">
        <v>3010</v>
      </c>
    </row>
    <row r="501" spans="1:48" hidden="1" x14ac:dyDescent="0.3">
      <c r="A501" t="s">
        <v>3011</v>
      </c>
      <c r="B501" t="s">
        <v>3012</v>
      </c>
      <c r="C501" s="1" t="str">
        <f t="shared" si="73"/>
        <v>21:0973</v>
      </c>
      <c r="D501" s="1" t="str">
        <f t="shared" si="80"/>
        <v>21:0113</v>
      </c>
      <c r="E501" t="s">
        <v>3013</v>
      </c>
      <c r="F501" t="s">
        <v>3014</v>
      </c>
      <c r="H501">
        <v>63.526654499999999</v>
      </c>
      <c r="I501">
        <v>-94.161892600000002</v>
      </c>
      <c r="J501" s="1" t="str">
        <f t="shared" si="81"/>
        <v>NGR lake sediment grab sample</v>
      </c>
      <c r="K501" s="1" t="str">
        <f t="shared" si="82"/>
        <v>&lt;177 micron (NGR)</v>
      </c>
      <c r="L501">
        <v>25</v>
      </c>
      <c r="M501" t="s">
        <v>2031</v>
      </c>
      <c r="N501">
        <v>500</v>
      </c>
      <c r="O501" t="s">
        <v>59</v>
      </c>
      <c r="P501" t="s">
        <v>54</v>
      </c>
      <c r="Q501" t="s">
        <v>218</v>
      </c>
      <c r="R501" t="s">
        <v>347</v>
      </c>
      <c r="S501" t="s">
        <v>57</v>
      </c>
      <c r="T501" t="s">
        <v>152</v>
      </c>
      <c r="U501" t="s">
        <v>168</v>
      </c>
      <c r="V501" t="s">
        <v>221</v>
      </c>
      <c r="W501" t="s">
        <v>61</v>
      </c>
      <c r="X501" t="s">
        <v>62</v>
      </c>
      <c r="Y501" t="s">
        <v>211</v>
      </c>
      <c r="Z501" t="s">
        <v>96</v>
      </c>
      <c r="AA501" t="s">
        <v>64</v>
      </c>
      <c r="AB501" t="s">
        <v>97</v>
      </c>
      <c r="AC501" t="s">
        <v>173</v>
      </c>
      <c r="AD501" t="s">
        <v>170</v>
      </c>
      <c r="AE501" t="s">
        <v>206</v>
      </c>
      <c r="AF501" t="s">
        <v>616</v>
      </c>
      <c r="AG501" t="s">
        <v>698</v>
      </c>
      <c r="AH501" t="s">
        <v>70</v>
      </c>
      <c r="AI501" t="s">
        <v>413</v>
      </c>
      <c r="AJ501" t="s">
        <v>123</v>
      </c>
      <c r="AK501" t="s">
        <v>73</v>
      </c>
      <c r="AL501" t="s">
        <v>125</v>
      </c>
      <c r="AM501" t="s">
        <v>177</v>
      </c>
      <c r="AN501" t="s">
        <v>76</v>
      </c>
      <c r="AO501" t="s">
        <v>281</v>
      </c>
      <c r="AP501" t="s">
        <v>596</v>
      </c>
      <c r="AQ501" t="s">
        <v>124</v>
      </c>
      <c r="AR501" t="s">
        <v>74</v>
      </c>
      <c r="AS501" t="s">
        <v>54</v>
      </c>
      <c r="AT501" t="s">
        <v>248</v>
      </c>
      <c r="AU501" t="s">
        <v>107</v>
      </c>
      <c r="AV501" t="s">
        <v>3015</v>
      </c>
    </row>
    <row r="502" spans="1:48" hidden="1" x14ac:dyDescent="0.3">
      <c r="A502" t="s">
        <v>3016</v>
      </c>
      <c r="B502" t="s">
        <v>3017</v>
      </c>
      <c r="C502" s="1" t="str">
        <f t="shared" si="73"/>
        <v>21:0973</v>
      </c>
      <c r="D502" s="1" t="str">
        <f t="shared" si="80"/>
        <v>21:0113</v>
      </c>
      <c r="E502" t="s">
        <v>3018</v>
      </c>
      <c r="F502" t="s">
        <v>3019</v>
      </c>
      <c r="H502">
        <v>63.518096499999999</v>
      </c>
      <c r="I502">
        <v>-94.349805500000002</v>
      </c>
      <c r="J502" s="1" t="str">
        <f t="shared" si="81"/>
        <v>NGR lake sediment grab sample</v>
      </c>
      <c r="K502" s="1" t="str">
        <f t="shared" si="82"/>
        <v>&lt;177 micron (NGR)</v>
      </c>
      <c r="L502">
        <v>26</v>
      </c>
      <c r="M502" t="s">
        <v>52</v>
      </c>
      <c r="N502">
        <v>501</v>
      </c>
      <c r="O502" t="s">
        <v>102</v>
      </c>
      <c r="P502" t="s">
        <v>54</v>
      </c>
      <c r="Q502" t="s">
        <v>115</v>
      </c>
      <c r="R502" t="s">
        <v>151</v>
      </c>
      <c r="S502" t="s">
        <v>57</v>
      </c>
      <c r="T502" t="s">
        <v>404</v>
      </c>
      <c r="U502" t="s">
        <v>88</v>
      </c>
      <c r="V502" t="s">
        <v>522</v>
      </c>
      <c r="W502" t="s">
        <v>205</v>
      </c>
      <c r="X502" t="s">
        <v>67</v>
      </c>
      <c r="Y502" t="s">
        <v>95</v>
      </c>
      <c r="Z502" t="s">
        <v>138</v>
      </c>
      <c r="AA502" t="s">
        <v>64</v>
      </c>
      <c r="AB502" t="s">
        <v>478</v>
      </c>
      <c r="AC502" t="s">
        <v>66</v>
      </c>
      <c r="AD502" t="s">
        <v>96</v>
      </c>
      <c r="AE502" t="s">
        <v>238</v>
      </c>
      <c r="AF502" t="s">
        <v>90</v>
      </c>
      <c r="AG502" t="s">
        <v>561</v>
      </c>
      <c r="AH502" t="s">
        <v>70</v>
      </c>
      <c r="AI502" t="s">
        <v>53</v>
      </c>
      <c r="AJ502" t="s">
        <v>336</v>
      </c>
      <c r="AK502" t="s">
        <v>73</v>
      </c>
      <c r="AL502" t="s">
        <v>157</v>
      </c>
      <c r="AM502" t="s">
        <v>75</v>
      </c>
      <c r="AN502" t="s">
        <v>76</v>
      </c>
      <c r="AO502" t="s">
        <v>178</v>
      </c>
      <c r="AP502" t="s">
        <v>267</v>
      </c>
      <c r="AQ502" t="s">
        <v>101</v>
      </c>
      <c r="AR502" t="s">
        <v>67</v>
      </c>
      <c r="AS502" t="s">
        <v>54</v>
      </c>
      <c r="AT502" t="s">
        <v>73</v>
      </c>
      <c r="AU502" t="s">
        <v>107</v>
      </c>
      <c r="AV502" t="s">
        <v>358</v>
      </c>
    </row>
    <row r="503" spans="1:48" hidden="1" x14ac:dyDescent="0.3">
      <c r="A503" t="s">
        <v>3020</v>
      </c>
      <c r="B503" t="s">
        <v>3021</v>
      </c>
      <c r="C503" s="1" t="str">
        <f t="shared" si="73"/>
        <v>21:0973</v>
      </c>
      <c r="D503" s="1" t="str">
        <f t="shared" si="80"/>
        <v>21:0113</v>
      </c>
      <c r="E503" t="s">
        <v>3022</v>
      </c>
      <c r="F503" t="s">
        <v>3023</v>
      </c>
      <c r="H503">
        <v>63.556061</v>
      </c>
      <c r="I503">
        <v>-94.194451000000001</v>
      </c>
      <c r="J503" s="1" t="str">
        <f t="shared" si="81"/>
        <v>NGR lake sediment grab sample</v>
      </c>
      <c r="K503" s="1" t="str">
        <f t="shared" si="82"/>
        <v>&lt;177 micron (NGR)</v>
      </c>
      <c r="L503">
        <v>26</v>
      </c>
      <c r="M503" t="s">
        <v>86</v>
      </c>
      <c r="N503">
        <v>502</v>
      </c>
      <c r="O503" t="s">
        <v>94</v>
      </c>
      <c r="P503" t="s">
        <v>54</v>
      </c>
      <c r="Q503" t="s">
        <v>1477</v>
      </c>
      <c r="R503" t="s">
        <v>116</v>
      </c>
      <c r="S503" t="s">
        <v>57</v>
      </c>
      <c r="T503" t="s">
        <v>617</v>
      </c>
      <c r="U503" t="s">
        <v>117</v>
      </c>
      <c r="V503" t="s">
        <v>492</v>
      </c>
      <c r="W503" t="s">
        <v>137</v>
      </c>
      <c r="X503" t="s">
        <v>67</v>
      </c>
      <c r="Y503" t="s">
        <v>421</v>
      </c>
      <c r="Z503" t="s">
        <v>138</v>
      </c>
      <c r="AA503" t="s">
        <v>64</v>
      </c>
      <c r="AB503" t="s">
        <v>251</v>
      </c>
      <c r="AC503" t="s">
        <v>66</v>
      </c>
      <c r="AD503" t="s">
        <v>67</v>
      </c>
      <c r="AE503" t="s">
        <v>396</v>
      </c>
      <c r="AF503" t="s">
        <v>347</v>
      </c>
      <c r="AG503" t="s">
        <v>427</v>
      </c>
      <c r="AH503" t="s">
        <v>173</v>
      </c>
      <c r="AI503" t="s">
        <v>71</v>
      </c>
      <c r="AJ503" t="s">
        <v>87</v>
      </c>
      <c r="AK503" t="s">
        <v>73</v>
      </c>
      <c r="AL503" t="s">
        <v>75</v>
      </c>
      <c r="AM503" t="s">
        <v>103</v>
      </c>
      <c r="AN503" t="s">
        <v>76</v>
      </c>
      <c r="AO503" t="s">
        <v>1073</v>
      </c>
      <c r="AP503" t="s">
        <v>126</v>
      </c>
      <c r="AQ503" t="s">
        <v>118</v>
      </c>
      <c r="AR503" t="s">
        <v>74</v>
      </c>
      <c r="AS503" t="s">
        <v>54</v>
      </c>
      <c r="AT503" t="s">
        <v>73</v>
      </c>
      <c r="AU503" t="s">
        <v>107</v>
      </c>
      <c r="AV503" t="s">
        <v>1694</v>
      </c>
    </row>
    <row r="504" spans="1:48" hidden="1" x14ac:dyDescent="0.3">
      <c r="A504" t="s">
        <v>3024</v>
      </c>
      <c r="B504" t="s">
        <v>3025</v>
      </c>
      <c r="C504" s="1" t="str">
        <f t="shared" si="73"/>
        <v>21:0973</v>
      </c>
      <c r="D504" s="1" t="str">
        <f t="shared" si="80"/>
        <v>21:0113</v>
      </c>
      <c r="E504" t="s">
        <v>3026</v>
      </c>
      <c r="F504" t="s">
        <v>3027</v>
      </c>
      <c r="H504">
        <v>63.603510499999999</v>
      </c>
      <c r="I504">
        <v>-94.2004941</v>
      </c>
      <c r="J504" s="1" t="str">
        <f t="shared" si="81"/>
        <v>NGR lake sediment grab sample</v>
      </c>
      <c r="K504" s="1" t="str">
        <f t="shared" si="82"/>
        <v>&lt;177 micron (NGR)</v>
      </c>
      <c r="L504">
        <v>26</v>
      </c>
      <c r="M504" t="s">
        <v>149</v>
      </c>
      <c r="N504">
        <v>503</v>
      </c>
      <c r="O504" t="s">
        <v>233</v>
      </c>
      <c r="P504" t="s">
        <v>127</v>
      </c>
      <c r="Q504" t="s">
        <v>1227</v>
      </c>
      <c r="R504" t="s">
        <v>550</v>
      </c>
      <c r="S504" t="s">
        <v>57</v>
      </c>
      <c r="T504" t="s">
        <v>204</v>
      </c>
      <c r="U504" t="s">
        <v>77</v>
      </c>
      <c r="V504" t="s">
        <v>93</v>
      </c>
      <c r="W504" t="s">
        <v>95</v>
      </c>
      <c r="X504" t="s">
        <v>62</v>
      </c>
      <c r="Y504" t="s">
        <v>211</v>
      </c>
      <c r="Z504" t="s">
        <v>96</v>
      </c>
      <c r="AA504" t="s">
        <v>64</v>
      </c>
      <c r="AB504" t="s">
        <v>303</v>
      </c>
      <c r="AC504" t="s">
        <v>66</v>
      </c>
      <c r="AD504" t="s">
        <v>67</v>
      </c>
      <c r="AE504" t="s">
        <v>526</v>
      </c>
      <c r="AF504" t="s">
        <v>550</v>
      </c>
      <c r="AG504" t="s">
        <v>172</v>
      </c>
      <c r="AH504" t="s">
        <v>70</v>
      </c>
      <c r="AI504" t="s">
        <v>265</v>
      </c>
      <c r="AJ504" t="s">
        <v>306</v>
      </c>
      <c r="AK504" t="s">
        <v>73</v>
      </c>
      <c r="AL504" t="s">
        <v>103</v>
      </c>
      <c r="AM504" t="s">
        <v>75</v>
      </c>
      <c r="AN504" t="s">
        <v>76</v>
      </c>
      <c r="AO504" t="s">
        <v>203</v>
      </c>
      <c r="AP504" t="s">
        <v>179</v>
      </c>
      <c r="AQ504" t="s">
        <v>226</v>
      </c>
      <c r="AR504" t="s">
        <v>67</v>
      </c>
      <c r="AS504" t="s">
        <v>54</v>
      </c>
      <c r="AT504" t="s">
        <v>91</v>
      </c>
      <c r="AU504" t="s">
        <v>107</v>
      </c>
      <c r="AV504" t="s">
        <v>3028</v>
      </c>
    </row>
    <row r="505" spans="1:48" hidden="1" x14ac:dyDescent="0.3">
      <c r="A505" t="s">
        <v>3029</v>
      </c>
      <c r="B505" t="s">
        <v>3030</v>
      </c>
      <c r="C505" s="1" t="str">
        <f t="shared" si="73"/>
        <v>21:0973</v>
      </c>
      <c r="D505" s="1" t="str">
        <f t="shared" si="80"/>
        <v>21:0113</v>
      </c>
      <c r="E505" t="s">
        <v>3031</v>
      </c>
      <c r="F505" t="s">
        <v>3032</v>
      </c>
      <c r="H505">
        <v>63.616293900000002</v>
      </c>
      <c r="I505">
        <v>-94.1807613</v>
      </c>
      <c r="J505" s="1" t="str">
        <f t="shared" si="81"/>
        <v>NGR lake sediment grab sample</v>
      </c>
      <c r="K505" s="1" t="str">
        <f t="shared" si="82"/>
        <v>&lt;177 micron (NGR)</v>
      </c>
      <c r="L505">
        <v>26</v>
      </c>
      <c r="M505" t="s">
        <v>165</v>
      </c>
      <c r="N505">
        <v>504</v>
      </c>
      <c r="O505" t="s">
        <v>106</v>
      </c>
      <c r="P505" t="s">
        <v>54</v>
      </c>
      <c r="Q505" t="s">
        <v>1477</v>
      </c>
      <c r="R505" t="s">
        <v>134</v>
      </c>
      <c r="S505" t="s">
        <v>57</v>
      </c>
      <c r="T505" t="s">
        <v>604</v>
      </c>
      <c r="U505" t="s">
        <v>203</v>
      </c>
      <c r="V505" t="s">
        <v>725</v>
      </c>
      <c r="W505" t="s">
        <v>355</v>
      </c>
      <c r="X505" t="s">
        <v>62</v>
      </c>
      <c r="Y505" t="s">
        <v>346</v>
      </c>
      <c r="Z505" t="s">
        <v>138</v>
      </c>
      <c r="AA505" t="s">
        <v>64</v>
      </c>
      <c r="AB505" t="s">
        <v>172</v>
      </c>
      <c r="AC505" t="s">
        <v>155</v>
      </c>
      <c r="AD505" t="s">
        <v>67</v>
      </c>
      <c r="AE505" t="s">
        <v>302</v>
      </c>
      <c r="AF505" t="s">
        <v>141</v>
      </c>
      <c r="AG505" t="s">
        <v>427</v>
      </c>
      <c r="AH505" t="s">
        <v>173</v>
      </c>
      <c r="AI505" t="s">
        <v>203</v>
      </c>
      <c r="AJ505" t="s">
        <v>59</v>
      </c>
      <c r="AK505" t="s">
        <v>73</v>
      </c>
      <c r="AL505" t="s">
        <v>125</v>
      </c>
      <c r="AM505" t="s">
        <v>75</v>
      </c>
      <c r="AN505" t="s">
        <v>76</v>
      </c>
      <c r="AO505" t="s">
        <v>92</v>
      </c>
      <c r="AP505" t="s">
        <v>295</v>
      </c>
      <c r="AQ505" t="s">
        <v>63</v>
      </c>
      <c r="AR505" t="s">
        <v>67</v>
      </c>
      <c r="AS505" t="s">
        <v>54</v>
      </c>
      <c r="AT505" t="s">
        <v>73</v>
      </c>
      <c r="AU505" t="s">
        <v>107</v>
      </c>
      <c r="AV505" t="s">
        <v>1901</v>
      </c>
    </row>
    <row r="506" spans="1:48" hidden="1" x14ac:dyDescent="0.3">
      <c r="A506" t="s">
        <v>3033</v>
      </c>
      <c r="B506" t="s">
        <v>3034</v>
      </c>
      <c r="C506" s="1" t="str">
        <f t="shared" si="73"/>
        <v>21:0973</v>
      </c>
      <c r="D506" s="1" t="str">
        <f t="shared" si="80"/>
        <v>21:0113</v>
      </c>
      <c r="E506" t="s">
        <v>3035</v>
      </c>
      <c r="F506" t="s">
        <v>3036</v>
      </c>
      <c r="H506">
        <v>63.620744299999998</v>
      </c>
      <c r="I506">
        <v>-94.238524600000005</v>
      </c>
      <c r="J506" s="1" t="str">
        <f t="shared" si="81"/>
        <v>NGR lake sediment grab sample</v>
      </c>
      <c r="K506" s="1" t="str">
        <f t="shared" si="82"/>
        <v>&lt;177 micron (NGR)</v>
      </c>
      <c r="L506">
        <v>26</v>
      </c>
      <c r="M506" t="s">
        <v>185</v>
      </c>
      <c r="N506">
        <v>505</v>
      </c>
      <c r="O506" t="s">
        <v>338</v>
      </c>
      <c r="P506" t="s">
        <v>54</v>
      </c>
      <c r="Q506" t="s">
        <v>642</v>
      </c>
      <c r="R506" t="s">
        <v>151</v>
      </c>
      <c r="S506" t="s">
        <v>57</v>
      </c>
      <c r="T506" t="s">
        <v>291</v>
      </c>
      <c r="U506" t="s">
        <v>203</v>
      </c>
      <c r="V506" t="s">
        <v>411</v>
      </c>
      <c r="W506" t="s">
        <v>95</v>
      </c>
      <c r="X506" t="s">
        <v>74</v>
      </c>
      <c r="Y506" t="s">
        <v>137</v>
      </c>
      <c r="Z506" t="s">
        <v>138</v>
      </c>
      <c r="AA506" t="s">
        <v>64</v>
      </c>
      <c r="AB506" t="s">
        <v>492</v>
      </c>
      <c r="AC506" t="s">
        <v>173</v>
      </c>
      <c r="AD506" t="s">
        <v>67</v>
      </c>
      <c r="AE506" t="s">
        <v>302</v>
      </c>
      <c r="AF506" t="s">
        <v>151</v>
      </c>
      <c r="AG506" t="s">
        <v>380</v>
      </c>
      <c r="AH506" t="s">
        <v>70</v>
      </c>
      <c r="AI506" t="s">
        <v>373</v>
      </c>
      <c r="AJ506" t="s">
        <v>159</v>
      </c>
      <c r="AK506" t="s">
        <v>73</v>
      </c>
      <c r="AL506" t="s">
        <v>125</v>
      </c>
      <c r="AM506" t="s">
        <v>224</v>
      </c>
      <c r="AN506" t="s">
        <v>76</v>
      </c>
      <c r="AO506" t="s">
        <v>168</v>
      </c>
      <c r="AP506" t="s">
        <v>267</v>
      </c>
      <c r="AQ506" t="s">
        <v>211</v>
      </c>
      <c r="AR506" t="s">
        <v>74</v>
      </c>
      <c r="AS506" t="s">
        <v>54</v>
      </c>
      <c r="AT506" t="s">
        <v>73</v>
      </c>
      <c r="AU506" t="s">
        <v>107</v>
      </c>
      <c r="AV506" t="s">
        <v>3037</v>
      </c>
    </row>
    <row r="507" spans="1:48" hidden="1" x14ac:dyDescent="0.3">
      <c r="A507" t="s">
        <v>3038</v>
      </c>
      <c r="B507" t="s">
        <v>3039</v>
      </c>
      <c r="C507" s="1" t="str">
        <f t="shared" si="73"/>
        <v>21:0973</v>
      </c>
      <c r="D507" s="1" t="str">
        <f t="shared" si="80"/>
        <v>21:0113</v>
      </c>
      <c r="E507" t="s">
        <v>3040</v>
      </c>
      <c r="F507" t="s">
        <v>3041</v>
      </c>
      <c r="H507">
        <v>63.598845599999997</v>
      </c>
      <c r="I507">
        <v>-94.2691011</v>
      </c>
      <c r="J507" s="1" t="str">
        <f t="shared" si="81"/>
        <v>NGR lake sediment grab sample</v>
      </c>
      <c r="K507" s="1" t="str">
        <f t="shared" si="82"/>
        <v>&lt;177 micron (NGR)</v>
      </c>
      <c r="L507">
        <v>26</v>
      </c>
      <c r="M507" t="s">
        <v>200</v>
      </c>
      <c r="N507">
        <v>506</v>
      </c>
      <c r="O507" t="s">
        <v>118</v>
      </c>
      <c r="P507" t="s">
        <v>54</v>
      </c>
      <c r="Q507" t="s">
        <v>1216</v>
      </c>
      <c r="R507" t="s">
        <v>282</v>
      </c>
      <c r="S507" t="s">
        <v>57</v>
      </c>
      <c r="T507" t="s">
        <v>617</v>
      </c>
      <c r="U507" t="s">
        <v>88</v>
      </c>
      <c r="V507" t="s">
        <v>189</v>
      </c>
      <c r="W507" t="s">
        <v>137</v>
      </c>
      <c r="X507" t="s">
        <v>74</v>
      </c>
      <c r="Y507" t="s">
        <v>355</v>
      </c>
      <c r="Z507" t="s">
        <v>138</v>
      </c>
      <c r="AA507" t="s">
        <v>64</v>
      </c>
      <c r="AB507" t="s">
        <v>550</v>
      </c>
      <c r="AC507" t="s">
        <v>66</v>
      </c>
      <c r="AD507" t="s">
        <v>170</v>
      </c>
      <c r="AE507" t="s">
        <v>302</v>
      </c>
      <c r="AF507" t="s">
        <v>357</v>
      </c>
      <c r="AG507" t="s">
        <v>291</v>
      </c>
      <c r="AH507" t="s">
        <v>173</v>
      </c>
      <c r="AI507" t="s">
        <v>318</v>
      </c>
      <c r="AJ507" t="s">
        <v>388</v>
      </c>
      <c r="AK507" t="s">
        <v>73</v>
      </c>
      <c r="AL507" t="s">
        <v>177</v>
      </c>
      <c r="AM507" t="s">
        <v>103</v>
      </c>
      <c r="AN507" t="s">
        <v>76</v>
      </c>
      <c r="AO507" t="s">
        <v>168</v>
      </c>
      <c r="AP507" t="s">
        <v>596</v>
      </c>
      <c r="AQ507" t="s">
        <v>254</v>
      </c>
      <c r="AR507" t="s">
        <v>67</v>
      </c>
      <c r="AS507" t="s">
        <v>54</v>
      </c>
      <c r="AT507" t="s">
        <v>73</v>
      </c>
      <c r="AU507" t="s">
        <v>107</v>
      </c>
      <c r="AV507" t="s">
        <v>3042</v>
      </c>
    </row>
    <row r="508" spans="1:48" hidden="1" x14ac:dyDescent="0.3">
      <c r="A508" t="s">
        <v>3043</v>
      </c>
      <c r="B508" t="s">
        <v>3044</v>
      </c>
      <c r="C508" s="1" t="str">
        <f t="shared" si="73"/>
        <v>21:0973</v>
      </c>
      <c r="D508" s="1" t="str">
        <f t="shared" si="80"/>
        <v>21:0113</v>
      </c>
      <c r="E508" t="s">
        <v>3045</v>
      </c>
      <c r="F508" t="s">
        <v>3046</v>
      </c>
      <c r="H508">
        <v>63.556998299999997</v>
      </c>
      <c r="I508">
        <v>-94.279377699999998</v>
      </c>
      <c r="J508" s="1" t="str">
        <f t="shared" si="81"/>
        <v>NGR lake sediment grab sample</v>
      </c>
      <c r="K508" s="1" t="str">
        <f t="shared" si="82"/>
        <v>&lt;177 micron (NGR)</v>
      </c>
      <c r="L508">
        <v>26</v>
      </c>
      <c r="M508" t="s">
        <v>217</v>
      </c>
      <c r="N508">
        <v>507</v>
      </c>
      <c r="O508" t="s">
        <v>71</v>
      </c>
      <c r="P508" t="s">
        <v>54</v>
      </c>
      <c r="Q508" t="s">
        <v>676</v>
      </c>
      <c r="R508" t="s">
        <v>151</v>
      </c>
      <c r="S508" t="s">
        <v>57</v>
      </c>
      <c r="T508" t="s">
        <v>167</v>
      </c>
      <c r="U508" t="s">
        <v>88</v>
      </c>
      <c r="V508" t="s">
        <v>65</v>
      </c>
      <c r="W508" t="s">
        <v>220</v>
      </c>
      <c r="X508" t="s">
        <v>74</v>
      </c>
      <c r="Y508" t="s">
        <v>205</v>
      </c>
      <c r="Z508" t="s">
        <v>59</v>
      </c>
      <c r="AA508" t="s">
        <v>64</v>
      </c>
      <c r="AB508" t="s">
        <v>615</v>
      </c>
      <c r="AC508" t="s">
        <v>173</v>
      </c>
      <c r="AD508" t="s">
        <v>127</v>
      </c>
      <c r="AE508" t="s">
        <v>421</v>
      </c>
      <c r="AF508" t="s">
        <v>616</v>
      </c>
      <c r="AG508" t="s">
        <v>279</v>
      </c>
      <c r="AH508" t="s">
        <v>70</v>
      </c>
      <c r="AI508" t="s">
        <v>429</v>
      </c>
      <c r="AJ508" t="s">
        <v>138</v>
      </c>
      <c r="AK508" t="s">
        <v>73</v>
      </c>
      <c r="AL508" t="s">
        <v>157</v>
      </c>
      <c r="AM508" t="s">
        <v>75</v>
      </c>
      <c r="AN508" t="s">
        <v>76</v>
      </c>
      <c r="AO508" t="s">
        <v>104</v>
      </c>
      <c r="AP508" t="s">
        <v>267</v>
      </c>
      <c r="AQ508" t="s">
        <v>114</v>
      </c>
      <c r="AR508" t="s">
        <v>74</v>
      </c>
      <c r="AS508" t="s">
        <v>54</v>
      </c>
      <c r="AT508" t="s">
        <v>73</v>
      </c>
      <c r="AU508" t="s">
        <v>107</v>
      </c>
      <c r="AV508" t="s">
        <v>3047</v>
      </c>
    </row>
    <row r="509" spans="1:48" hidden="1" x14ac:dyDescent="0.3">
      <c r="A509" t="s">
        <v>3048</v>
      </c>
      <c r="B509" t="s">
        <v>3049</v>
      </c>
      <c r="C509" s="1" t="str">
        <f t="shared" si="73"/>
        <v>21:0973</v>
      </c>
      <c r="D509" s="1" t="str">
        <f t="shared" si="80"/>
        <v>21:0113</v>
      </c>
      <c r="E509" t="s">
        <v>3050</v>
      </c>
      <c r="F509" t="s">
        <v>3051</v>
      </c>
      <c r="H509">
        <v>63.530701399999998</v>
      </c>
      <c r="I509">
        <v>-94.279064700000006</v>
      </c>
      <c r="J509" s="1" t="str">
        <f t="shared" si="81"/>
        <v>NGR lake sediment grab sample</v>
      </c>
      <c r="K509" s="1" t="str">
        <f t="shared" si="82"/>
        <v>&lt;177 micron (NGR)</v>
      </c>
      <c r="L509">
        <v>26</v>
      </c>
      <c r="M509" t="s">
        <v>246</v>
      </c>
      <c r="N509">
        <v>508</v>
      </c>
      <c r="O509" t="s">
        <v>56</v>
      </c>
      <c r="P509" t="s">
        <v>54</v>
      </c>
      <c r="Q509" t="s">
        <v>1210</v>
      </c>
      <c r="R509" t="s">
        <v>550</v>
      </c>
      <c r="S509" t="s">
        <v>57</v>
      </c>
      <c r="T509" t="s">
        <v>91</v>
      </c>
      <c r="U509" t="s">
        <v>168</v>
      </c>
      <c r="V509" t="s">
        <v>119</v>
      </c>
      <c r="W509" t="s">
        <v>205</v>
      </c>
      <c r="X509" t="s">
        <v>62</v>
      </c>
      <c r="Y509" t="s">
        <v>79</v>
      </c>
      <c r="Z509" t="s">
        <v>96</v>
      </c>
      <c r="AA509" t="s">
        <v>64</v>
      </c>
      <c r="AB509" t="s">
        <v>428</v>
      </c>
      <c r="AC509" t="s">
        <v>66</v>
      </c>
      <c r="AD509" t="s">
        <v>170</v>
      </c>
      <c r="AE509" t="s">
        <v>68</v>
      </c>
      <c r="AF509" t="s">
        <v>347</v>
      </c>
      <c r="AG509" t="s">
        <v>326</v>
      </c>
      <c r="AH509" t="s">
        <v>70</v>
      </c>
      <c r="AI509" t="s">
        <v>117</v>
      </c>
      <c r="AJ509" t="s">
        <v>402</v>
      </c>
      <c r="AK509" t="s">
        <v>73</v>
      </c>
      <c r="AL509" t="s">
        <v>177</v>
      </c>
      <c r="AM509" t="s">
        <v>75</v>
      </c>
      <c r="AN509" t="s">
        <v>76</v>
      </c>
      <c r="AO509" t="s">
        <v>281</v>
      </c>
      <c r="AP509" t="s">
        <v>126</v>
      </c>
      <c r="AQ509" t="s">
        <v>439</v>
      </c>
      <c r="AR509" t="s">
        <v>67</v>
      </c>
      <c r="AS509" t="s">
        <v>54</v>
      </c>
      <c r="AT509" t="s">
        <v>91</v>
      </c>
      <c r="AU509" t="s">
        <v>107</v>
      </c>
      <c r="AV509" t="s">
        <v>3052</v>
      </c>
    </row>
    <row r="510" spans="1:48" hidden="1" x14ac:dyDescent="0.3">
      <c r="A510" t="s">
        <v>3053</v>
      </c>
      <c r="B510" t="s">
        <v>3054</v>
      </c>
      <c r="C510" s="1" t="str">
        <f t="shared" si="73"/>
        <v>21:0973</v>
      </c>
      <c r="D510" s="1" t="str">
        <f t="shared" si="80"/>
        <v>21:0113</v>
      </c>
      <c r="E510" t="s">
        <v>3055</v>
      </c>
      <c r="F510" t="s">
        <v>3056</v>
      </c>
      <c r="H510">
        <v>63.497581400000001</v>
      </c>
      <c r="I510">
        <v>-94.265751699999996</v>
      </c>
      <c r="J510" s="1" t="str">
        <f t="shared" si="81"/>
        <v>NGR lake sediment grab sample</v>
      </c>
      <c r="K510" s="1" t="str">
        <f t="shared" si="82"/>
        <v>&lt;177 micron (NGR)</v>
      </c>
      <c r="L510">
        <v>26</v>
      </c>
      <c r="M510" t="s">
        <v>113</v>
      </c>
      <c r="N510">
        <v>509</v>
      </c>
      <c r="O510" t="s">
        <v>118</v>
      </c>
      <c r="P510" t="s">
        <v>54</v>
      </c>
      <c r="Q510" t="s">
        <v>470</v>
      </c>
      <c r="R510" t="s">
        <v>151</v>
      </c>
      <c r="S510" t="s">
        <v>57</v>
      </c>
      <c r="T510" t="s">
        <v>380</v>
      </c>
      <c r="U510" t="s">
        <v>117</v>
      </c>
      <c r="V510" t="s">
        <v>492</v>
      </c>
      <c r="W510" t="s">
        <v>63</v>
      </c>
      <c r="X510" t="s">
        <v>74</v>
      </c>
      <c r="Y510" t="s">
        <v>302</v>
      </c>
      <c r="Z510" t="s">
        <v>138</v>
      </c>
      <c r="AA510" t="s">
        <v>64</v>
      </c>
      <c r="AB510" t="s">
        <v>478</v>
      </c>
      <c r="AC510" t="s">
        <v>66</v>
      </c>
      <c r="AD510" t="s">
        <v>67</v>
      </c>
      <c r="AE510" t="s">
        <v>238</v>
      </c>
      <c r="AF510" t="s">
        <v>90</v>
      </c>
      <c r="AG510" t="s">
        <v>291</v>
      </c>
      <c r="AH510" t="s">
        <v>173</v>
      </c>
      <c r="AI510" t="s">
        <v>340</v>
      </c>
      <c r="AJ510" t="s">
        <v>96</v>
      </c>
      <c r="AK510" t="s">
        <v>73</v>
      </c>
      <c r="AL510" t="s">
        <v>157</v>
      </c>
      <c r="AM510" t="s">
        <v>103</v>
      </c>
      <c r="AN510" t="s">
        <v>76</v>
      </c>
      <c r="AO510" t="s">
        <v>203</v>
      </c>
      <c r="AP510" t="s">
        <v>179</v>
      </c>
      <c r="AQ510" t="s">
        <v>363</v>
      </c>
      <c r="AR510" t="s">
        <v>67</v>
      </c>
      <c r="AS510" t="s">
        <v>54</v>
      </c>
      <c r="AT510" t="s">
        <v>73</v>
      </c>
      <c r="AU510" t="s">
        <v>107</v>
      </c>
      <c r="AV510" t="s">
        <v>3057</v>
      </c>
    </row>
    <row r="511" spans="1:48" hidden="1" x14ac:dyDescent="0.3">
      <c r="A511" t="s">
        <v>3058</v>
      </c>
      <c r="B511" t="s">
        <v>3059</v>
      </c>
      <c r="C511" s="1" t="str">
        <f t="shared" si="73"/>
        <v>21:0973</v>
      </c>
      <c r="D511" s="1" t="str">
        <f t="shared" si="80"/>
        <v>21:0113</v>
      </c>
      <c r="E511" t="s">
        <v>3055</v>
      </c>
      <c r="F511" t="s">
        <v>3060</v>
      </c>
      <c r="H511">
        <v>63.497581400000001</v>
      </c>
      <c r="I511">
        <v>-94.265751699999996</v>
      </c>
      <c r="J511" s="1" t="str">
        <f t="shared" si="81"/>
        <v>NGR lake sediment grab sample</v>
      </c>
      <c r="K511" s="1" t="str">
        <f t="shared" si="82"/>
        <v>&lt;177 micron (NGR)</v>
      </c>
      <c r="L511">
        <v>26</v>
      </c>
      <c r="M511" t="s">
        <v>132</v>
      </c>
      <c r="N511">
        <v>510</v>
      </c>
      <c r="O511" t="s">
        <v>336</v>
      </c>
      <c r="P511" t="s">
        <v>54</v>
      </c>
      <c r="Q511" t="s">
        <v>572</v>
      </c>
      <c r="R511" t="s">
        <v>550</v>
      </c>
      <c r="S511" t="s">
        <v>57</v>
      </c>
      <c r="T511" t="s">
        <v>279</v>
      </c>
      <c r="U511" t="s">
        <v>88</v>
      </c>
      <c r="V511" t="s">
        <v>522</v>
      </c>
      <c r="W511" t="s">
        <v>346</v>
      </c>
      <c r="X511" t="s">
        <v>74</v>
      </c>
      <c r="Y511" t="s">
        <v>137</v>
      </c>
      <c r="Z511" t="s">
        <v>138</v>
      </c>
      <c r="AA511" t="s">
        <v>64</v>
      </c>
      <c r="AB511" t="s">
        <v>189</v>
      </c>
      <c r="AC511" t="s">
        <v>66</v>
      </c>
      <c r="AD511" t="s">
        <v>67</v>
      </c>
      <c r="AE511" t="s">
        <v>396</v>
      </c>
      <c r="AF511" t="s">
        <v>357</v>
      </c>
      <c r="AG511" t="s">
        <v>204</v>
      </c>
      <c r="AH511" t="s">
        <v>173</v>
      </c>
      <c r="AI511" t="s">
        <v>71</v>
      </c>
      <c r="AJ511" t="s">
        <v>233</v>
      </c>
      <c r="AK511" t="s">
        <v>73</v>
      </c>
      <c r="AL511" t="s">
        <v>157</v>
      </c>
      <c r="AM511" t="s">
        <v>103</v>
      </c>
      <c r="AN511" t="s">
        <v>76</v>
      </c>
      <c r="AO511" t="s">
        <v>92</v>
      </c>
      <c r="AP511" t="s">
        <v>158</v>
      </c>
      <c r="AQ511" t="s">
        <v>254</v>
      </c>
      <c r="AR511" t="s">
        <v>67</v>
      </c>
      <c r="AS511" t="s">
        <v>54</v>
      </c>
      <c r="AT511" t="s">
        <v>73</v>
      </c>
      <c r="AU511" t="s">
        <v>107</v>
      </c>
      <c r="AV511" t="s">
        <v>3061</v>
      </c>
    </row>
    <row r="512" spans="1:48" hidden="1" x14ac:dyDescent="0.3">
      <c r="A512" t="s">
        <v>3062</v>
      </c>
      <c r="B512" t="s">
        <v>3063</v>
      </c>
      <c r="C512" s="1" t="str">
        <f t="shared" si="73"/>
        <v>21:0973</v>
      </c>
      <c r="D512" s="1" t="str">
        <f t="shared" si="80"/>
        <v>21:0113</v>
      </c>
      <c r="E512" t="s">
        <v>3064</v>
      </c>
      <c r="F512" t="s">
        <v>3065</v>
      </c>
      <c r="H512">
        <v>63.468824300000001</v>
      </c>
      <c r="I512">
        <v>-94.257376600000001</v>
      </c>
      <c r="J512" s="1" t="str">
        <f t="shared" si="81"/>
        <v>NGR lake sediment grab sample</v>
      </c>
      <c r="K512" s="1" t="str">
        <f t="shared" si="82"/>
        <v>&lt;177 micron (NGR)</v>
      </c>
      <c r="L512">
        <v>26</v>
      </c>
      <c r="M512" t="s">
        <v>260</v>
      </c>
      <c r="N512">
        <v>511</v>
      </c>
      <c r="O512" t="s">
        <v>77</v>
      </c>
      <c r="P512" t="s">
        <v>54</v>
      </c>
      <c r="Q512" t="s">
        <v>488</v>
      </c>
      <c r="R512" t="s">
        <v>187</v>
      </c>
      <c r="S512" t="s">
        <v>57</v>
      </c>
      <c r="T512" t="s">
        <v>364</v>
      </c>
      <c r="U512" t="s">
        <v>116</v>
      </c>
      <c r="V512" t="s">
        <v>617</v>
      </c>
      <c r="W512" t="s">
        <v>136</v>
      </c>
      <c r="X512" t="s">
        <v>170</v>
      </c>
      <c r="Y512" t="s">
        <v>137</v>
      </c>
      <c r="Z512" t="s">
        <v>127</v>
      </c>
      <c r="AA512" t="s">
        <v>64</v>
      </c>
      <c r="AB512" t="s">
        <v>152</v>
      </c>
      <c r="AC512" t="s">
        <v>70</v>
      </c>
      <c r="AD512" t="s">
        <v>67</v>
      </c>
      <c r="AE512" t="s">
        <v>1211</v>
      </c>
      <c r="AF512" t="s">
        <v>1089</v>
      </c>
      <c r="AG512" t="s">
        <v>303</v>
      </c>
      <c r="AH512" t="s">
        <v>70</v>
      </c>
      <c r="AI512" t="s">
        <v>265</v>
      </c>
      <c r="AJ512" t="s">
        <v>3066</v>
      </c>
      <c r="AK512" t="s">
        <v>73</v>
      </c>
      <c r="AL512" t="s">
        <v>103</v>
      </c>
      <c r="AM512" t="s">
        <v>68</v>
      </c>
      <c r="AN512" t="s">
        <v>76</v>
      </c>
      <c r="AO512" t="s">
        <v>281</v>
      </c>
      <c r="AP512" t="s">
        <v>414</v>
      </c>
      <c r="AQ512" t="s">
        <v>87</v>
      </c>
      <c r="AR512" t="s">
        <v>67</v>
      </c>
      <c r="AS512" t="s">
        <v>54</v>
      </c>
      <c r="AT512" t="s">
        <v>437</v>
      </c>
      <c r="AU512" t="s">
        <v>107</v>
      </c>
      <c r="AV512" t="s">
        <v>1957</v>
      </c>
    </row>
    <row r="513" spans="1:48" hidden="1" x14ac:dyDescent="0.3">
      <c r="A513" t="s">
        <v>3067</v>
      </c>
      <c r="B513" t="s">
        <v>3068</v>
      </c>
      <c r="C513" s="1" t="str">
        <f t="shared" si="73"/>
        <v>21:0973</v>
      </c>
      <c r="D513" s="1" t="str">
        <f t="shared" si="80"/>
        <v>21:0113</v>
      </c>
      <c r="E513" t="s">
        <v>3069</v>
      </c>
      <c r="F513" t="s">
        <v>3070</v>
      </c>
      <c r="H513">
        <v>63.418102699999999</v>
      </c>
      <c r="I513">
        <v>-94.239689200000001</v>
      </c>
      <c r="J513" s="1" t="str">
        <f t="shared" si="81"/>
        <v>NGR lake sediment grab sample</v>
      </c>
      <c r="K513" s="1" t="str">
        <f t="shared" si="82"/>
        <v>&lt;177 micron (NGR)</v>
      </c>
      <c r="L513">
        <v>26</v>
      </c>
      <c r="M513" t="s">
        <v>273</v>
      </c>
      <c r="N513">
        <v>512</v>
      </c>
      <c r="O513" t="s">
        <v>346</v>
      </c>
      <c r="P513" t="s">
        <v>54</v>
      </c>
      <c r="Q513" t="s">
        <v>997</v>
      </c>
      <c r="R513" t="s">
        <v>134</v>
      </c>
      <c r="S513" t="s">
        <v>57</v>
      </c>
      <c r="T513" t="s">
        <v>404</v>
      </c>
      <c r="U513" t="s">
        <v>59</v>
      </c>
      <c r="V513" t="s">
        <v>478</v>
      </c>
      <c r="W513" t="s">
        <v>171</v>
      </c>
      <c r="X513" t="s">
        <v>62</v>
      </c>
      <c r="Y513" t="s">
        <v>421</v>
      </c>
      <c r="Z513" t="s">
        <v>138</v>
      </c>
      <c r="AA513" t="s">
        <v>64</v>
      </c>
      <c r="AB513" t="s">
        <v>522</v>
      </c>
      <c r="AC513" t="s">
        <v>66</v>
      </c>
      <c r="AD513" t="s">
        <v>67</v>
      </c>
      <c r="AE513" t="s">
        <v>238</v>
      </c>
      <c r="AF513" t="s">
        <v>121</v>
      </c>
      <c r="AG513" t="s">
        <v>725</v>
      </c>
      <c r="AH513" t="s">
        <v>173</v>
      </c>
      <c r="AI513" t="s">
        <v>305</v>
      </c>
      <c r="AJ513" t="s">
        <v>692</v>
      </c>
      <c r="AK513" t="s">
        <v>73</v>
      </c>
      <c r="AL513" t="s">
        <v>75</v>
      </c>
      <c r="AM513" t="s">
        <v>103</v>
      </c>
      <c r="AN513" t="s">
        <v>76</v>
      </c>
      <c r="AO513" t="s">
        <v>168</v>
      </c>
      <c r="AP513" t="s">
        <v>414</v>
      </c>
      <c r="AQ513" t="s">
        <v>240</v>
      </c>
      <c r="AR513" t="s">
        <v>67</v>
      </c>
      <c r="AS513" t="s">
        <v>54</v>
      </c>
      <c r="AT513" t="s">
        <v>73</v>
      </c>
      <c r="AU513" t="s">
        <v>107</v>
      </c>
      <c r="AV513" t="s">
        <v>3071</v>
      </c>
    </row>
    <row r="514" spans="1:48" hidden="1" x14ac:dyDescent="0.3">
      <c r="A514" t="s">
        <v>3072</v>
      </c>
      <c r="B514" t="s">
        <v>3073</v>
      </c>
      <c r="C514" s="1" t="str">
        <f t="shared" ref="C514:C577" si="83">HYPERLINK("https://geochem.nrcan.gc.ca/cdogs/content/bdl/bdl210973_e.htm", "21:0973")</f>
        <v>21:0973</v>
      </c>
      <c r="D514" s="1" t="str">
        <f t="shared" si="80"/>
        <v>21:0113</v>
      </c>
      <c r="E514" t="s">
        <v>3074</v>
      </c>
      <c r="F514" t="s">
        <v>3075</v>
      </c>
      <c r="H514">
        <v>63.353310399999998</v>
      </c>
      <c r="I514">
        <v>-94.247250800000003</v>
      </c>
      <c r="J514" s="1" t="str">
        <f t="shared" si="81"/>
        <v>NGR lake sediment grab sample</v>
      </c>
      <c r="K514" s="1" t="str">
        <f t="shared" si="82"/>
        <v>&lt;177 micron (NGR)</v>
      </c>
      <c r="L514">
        <v>26</v>
      </c>
      <c r="M514" t="s">
        <v>289</v>
      </c>
      <c r="N514">
        <v>513</v>
      </c>
      <c r="O514" t="s">
        <v>211</v>
      </c>
      <c r="P514" t="s">
        <v>54</v>
      </c>
      <c r="Q514" t="s">
        <v>435</v>
      </c>
      <c r="R514" t="s">
        <v>99</v>
      </c>
      <c r="S514" t="s">
        <v>57</v>
      </c>
      <c r="T514" t="s">
        <v>315</v>
      </c>
      <c r="U514" t="s">
        <v>203</v>
      </c>
      <c r="V514" t="s">
        <v>326</v>
      </c>
      <c r="W514" t="s">
        <v>276</v>
      </c>
      <c r="X514" t="s">
        <v>74</v>
      </c>
      <c r="Y514" t="s">
        <v>276</v>
      </c>
      <c r="Z514" t="s">
        <v>127</v>
      </c>
      <c r="AA514" t="s">
        <v>64</v>
      </c>
      <c r="AB514" t="s">
        <v>58</v>
      </c>
      <c r="AC514" t="s">
        <v>66</v>
      </c>
      <c r="AD514" t="s">
        <v>67</v>
      </c>
      <c r="AE514" t="s">
        <v>238</v>
      </c>
      <c r="AF514" t="s">
        <v>616</v>
      </c>
      <c r="AG514" t="s">
        <v>100</v>
      </c>
      <c r="AH514" t="s">
        <v>173</v>
      </c>
      <c r="AI514" t="s">
        <v>168</v>
      </c>
      <c r="AJ514" t="s">
        <v>168</v>
      </c>
      <c r="AK514" t="s">
        <v>73</v>
      </c>
      <c r="AL514" t="s">
        <v>75</v>
      </c>
      <c r="AM514" t="s">
        <v>125</v>
      </c>
      <c r="AN514" t="s">
        <v>76</v>
      </c>
      <c r="AO514" t="s">
        <v>290</v>
      </c>
      <c r="AP514" t="s">
        <v>210</v>
      </c>
      <c r="AQ514" t="s">
        <v>203</v>
      </c>
      <c r="AR514" t="s">
        <v>74</v>
      </c>
      <c r="AS514" t="s">
        <v>54</v>
      </c>
      <c r="AT514" t="s">
        <v>152</v>
      </c>
      <c r="AU514" t="s">
        <v>107</v>
      </c>
      <c r="AV514" t="s">
        <v>3076</v>
      </c>
    </row>
    <row r="515" spans="1:48" hidden="1" x14ac:dyDescent="0.3">
      <c r="A515" t="s">
        <v>3077</v>
      </c>
      <c r="B515" t="s">
        <v>3078</v>
      </c>
      <c r="C515" s="1" t="str">
        <f t="shared" si="83"/>
        <v>21:0973</v>
      </c>
      <c r="D515" s="1" t="str">
        <f t="shared" si="80"/>
        <v>21:0113</v>
      </c>
      <c r="E515" t="s">
        <v>3079</v>
      </c>
      <c r="F515" t="s">
        <v>3080</v>
      </c>
      <c r="H515">
        <v>63.370261200000002</v>
      </c>
      <c r="I515">
        <v>-94.317783899999995</v>
      </c>
      <c r="J515" s="1" t="str">
        <f t="shared" si="81"/>
        <v>NGR lake sediment grab sample</v>
      </c>
      <c r="K515" s="1" t="str">
        <f t="shared" si="82"/>
        <v>&lt;177 micron (NGR)</v>
      </c>
      <c r="L515">
        <v>26</v>
      </c>
      <c r="M515" t="s">
        <v>301</v>
      </c>
      <c r="N515">
        <v>514</v>
      </c>
      <c r="O515" t="s">
        <v>79</v>
      </c>
      <c r="P515" t="s">
        <v>62</v>
      </c>
      <c r="Q515" t="s">
        <v>435</v>
      </c>
      <c r="R515" t="s">
        <v>121</v>
      </c>
      <c r="S515" t="s">
        <v>57</v>
      </c>
      <c r="T515" t="s">
        <v>291</v>
      </c>
      <c r="U515" t="s">
        <v>168</v>
      </c>
      <c r="V515" t="s">
        <v>615</v>
      </c>
      <c r="W515" t="s">
        <v>95</v>
      </c>
      <c r="X515" t="s">
        <v>67</v>
      </c>
      <c r="Y515" t="s">
        <v>95</v>
      </c>
      <c r="Z515" t="s">
        <v>96</v>
      </c>
      <c r="AA515" t="s">
        <v>64</v>
      </c>
      <c r="AB515" t="s">
        <v>119</v>
      </c>
      <c r="AC515" t="s">
        <v>173</v>
      </c>
      <c r="AD515" t="s">
        <v>67</v>
      </c>
      <c r="AE515" t="s">
        <v>238</v>
      </c>
      <c r="AF515" t="s">
        <v>282</v>
      </c>
      <c r="AG515" t="s">
        <v>100</v>
      </c>
      <c r="AH515" t="s">
        <v>173</v>
      </c>
      <c r="AI515" t="s">
        <v>208</v>
      </c>
      <c r="AJ515" t="s">
        <v>209</v>
      </c>
      <c r="AK515" t="s">
        <v>73</v>
      </c>
      <c r="AL515" t="s">
        <v>103</v>
      </c>
      <c r="AM515" t="s">
        <v>103</v>
      </c>
      <c r="AN515" t="s">
        <v>76</v>
      </c>
      <c r="AO515" t="s">
        <v>203</v>
      </c>
      <c r="AP515" t="s">
        <v>126</v>
      </c>
      <c r="AQ515" t="s">
        <v>388</v>
      </c>
      <c r="AR515" t="s">
        <v>67</v>
      </c>
      <c r="AS515" t="s">
        <v>54</v>
      </c>
      <c r="AT515" t="s">
        <v>73</v>
      </c>
      <c r="AU515" t="s">
        <v>107</v>
      </c>
      <c r="AV515" t="s">
        <v>3081</v>
      </c>
    </row>
    <row r="516" spans="1:48" hidden="1" x14ac:dyDescent="0.3">
      <c r="A516" t="s">
        <v>3082</v>
      </c>
      <c r="B516" t="s">
        <v>3083</v>
      </c>
      <c r="C516" s="1" t="str">
        <f t="shared" si="83"/>
        <v>21:0973</v>
      </c>
      <c r="D516" s="1" t="str">
        <f t="shared" si="80"/>
        <v>21:0113</v>
      </c>
      <c r="E516" t="s">
        <v>3084</v>
      </c>
      <c r="F516" t="s">
        <v>3085</v>
      </c>
      <c r="H516">
        <v>63.393209200000001</v>
      </c>
      <c r="I516">
        <v>-94.297640000000001</v>
      </c>
      <c r="J516" s="1" t="str">
        <f t="shared" si="81"/>
        <v>NGR lake sediment grab sample</v>
      </c>
      <c r="K516" s="1" t="str">
        <f t="shared" si="82"/>
        <v>&lt;177 micron (NGR)</v>
      </c>
      <c r="L516">
        <v>26</v>
      </c>
      <c r="M516" t="s">
        <v>314</v>
      </c>
      <c r="N516">
        <v>515</v>
      </c>
      <c r="O516" t="s">
        <v>61</v>
      </c>
      <c r="P516" t="s">
        <v>54</v>
      </c>
      <c r="Q516" t="s">
        <v>603</v>
      </c>
      <c r="R516" t="s">
        <v>151</v>
      </c>
      <c r="S516" t="s">
        <v>57</v>
      </c>
      <c r="T516" t="s">
        <v>207</v>
      </c>
      <c r="U516" t="s">
        <v>117</v>
      </c>
      <c r="V516" t="s">
        <v>190</v>
      </c>
      <c r="W516" t="s">
        <v>62</v>
      </c>
      <c r="X516" t="s">
        <v>74</v>
      </c>
      <c r="Y516" t="s">
        <v>170</v>
      </c>
      <c r="Z516" t="s">
        <v>138</v>
      </c>
      <c r="AA516" t="s">
        <v>64</v>
      </c>
      <c r="AB516" t="s">
        <v>139</v>
      </c>
      <c r="AC516" t="s">
        <v>66</v>
      </c>
      <c r="AD516" t="s">
        <v>67</v>
      </c>
      <c r="AE516" t="s">
        <v>206</v>
      </c>
      <c r="AF516" t="s">
        <v>317</v>
      </c>
      <c r="AG516" t="s">
        <v>60</v>
      </c>
      <c r="AH516" t="s">
        <v>173</v>
      </c>
      <c r="AI516" t="s">
        <v>340</v>
      </c>
      <c r="AJ516" t="s">
        <v>692</v>
      </c>
      <c r="AK516" t="s">
        <v>73</v>
      </c>
      <c r="AL516" t="s">
        <v>75</v>
      </c>
      <c r="AM516" t="s">
        <v>103</v>
      </c>
      <c r="AN516" t="s">
        <v>76</v>
      </c>
      <c r="AO516" t="s">
        <v>203</v>
      </c>
      <c r="AP516" t="s">
        <v>210</v>
      </c>
      <c r="AQ516" t="s">
        <v>327</v>
      </c>
      <c r="AR516" t="s">
        <v>67</v>
      </c>
      <c r="AS516" t="s">
        <v>54</v>
      </c>
      <c r="AT516" t="s">
        <v>73</v>
      </c>
      <c r="AU516" t="s">
        <v>107</v>
      </c>
      <c r="AV516" t="s">
        <v>3086</v>
      </c>
    </row>
    <row r="517" spans="1:48" hidden="1" x14ac:dyDescent="0.3">
      <c r="A517" t="s">
        <v>3087</v>
      </c>
      <c r="B517" t="s">
        <v>3088</v>
      </c>
      <c r="C517" s="1" t="str">
        <f t="shared" si="83"/>
        <v>21:0973</v>
      </c>
      <c r="D517" s="1" t="str">
        <f t="shared" si="80"/>
        <v>21:0113</v>
      </c>
      <c r="E517" t="s">
        <v>3018</v>
      </c>
      <c r="F517" t="s">
        <v>3089</v>
      </c>
      <c r="H517">
        <v>63.518096499999999</v>
      </c>
      <c r="I517">
        <v>-94.349805500000002</v>
      </c>
      <c r="J517" s="1" t="str">
        <f t="shared" si="81"/>
        <v>NGR lake sediment grab sample</v>
      </c>
      <c r="K517" s="1" t="str">
        <f t="shared" si="82"/>
        <v>&lt;177 micron (NGR)</v>
      </c>
      <c r="L517">
        <v>26</v>
      </c>
      <c r="M517" t="s">
        <v>345</v>
      </c>
      <c r="N517">
        <v>516</v>
      </c>
      <c r="O517" t="s">
        <v>280</v>
      </c>
      <c r="P517" t="s">
        <v>54</v>
      </c>
      <c r="Q517" t="s">
        <v>446</v>
      </c>
      <c r="R517" t="s">
        <v>151</v>
      </c>
      <c r="S517" t="s">
        <v>57</v>
      </c>
      <c r="T517" t="s">
        <v>188</v>
      </c>
      <c r="U517" t="s">
        <v>88</v>
      </c>
      <c r="V517" t="s">
        <v>890</v>
      </c>
      <c r="W517" t="s">
        <v>355</v>
      </c>
      <c r="X517" t="s">
        <v>74</v>
      </c>
      <c r="Y517" t="s">
        <v>95</v>
      </c>
      <c r="Z517" t="s">
        <v>59</v>
      </c>
      <c r="AA517" t="s">
        <v>64</v>
      </c>
      <c r="AB517" t="s">
        <v>492</v>
      </c>
      <c r="AC517" t="s">
        <v>66</v>
      </c>
      <c r="AD517" t="s">
        <v>127</v>
      </c>
      <c r="AE517" t="s">
        <v>238</v>
      </c>
      <c r="AF517" t="s">
        <v>121</v>
      </c>
      <c r="AG517" t="s">
        <v>304</v>
      </c>
      <c r="AH517" t="s">
        <v>70</v>
      </c>
      <c r="AI517" t="s">
        <v>114</v>
      </c>
      <c r="AJ517" t="s">
        <v>233</v>
      </c>
      <c r="AK517" t="s">
        <v>73</v>
      </c>
      <c r="AL517" t="s">
        <v>125</v>
      </c>
      <c r="AM517" t="s">
        <v>103</v>
      </c>
      <c r="AN517" t="s">
        <v>76</v>
      </c>
      <c r="AO517" t="s">
        <v>178</v>
      </c>
      <c r="AP517" t="s">
        <v>267</v>
      </c>
      <c r="AQ517" t="s">
        <v>59</v>
      </c>
      <c r="AR517" t="s">
        <v>67</v>
      </c>
      <c r="AS517" t="s">
        <v>54</v>
      </c>
      <c r="AT517" t="s">
        <v>73</v>
      </c>
      <c r="AU517" t="s">
        <v>80</v>
      </c>
      <c r="AV517" t="s">
        <v>3090</v>
      </c>
    </row>
    <row r="518" spans="1:48" hidden="1" x14ac:dyDescent="0.3">
      <c r="A518" t="s">
        <v>3091</v>
      </c>
      <c r="B518" t="s">
        <v>3092</v>
      </c>
      <c r="C518" s="1" t="str">
        <f t="shared" si="83"/>
        <v>21:0973</v>
      </c>
      <c r="D518" s="1" t="str">
        <f t="shared" si="80"/>
        <v>21:0113</v>
      </c>
      <c r="E518" t="s">
        <v>3093</v>
      </c>
      <c r="F518" t="s">
        <v>3094</v>
      </c>
      <c r="H518">
        <v>63.555007799999998</v>
      </c>
      <c r="I518">
        <v>-94.327537000000007</v>
      </c>
      <c r="J518" s="1" t="str">
        <f t="shared" si="81"/>
        <v>NGR lake sediment grab sample</v>
      </c>
      <c r="K518" s="1" t="str">
        <f t="shared" si="82"/>
        <v>&lt;177 micron (NGR)</v>
      </c>
      <c r="L518">
        <v>26</v>
      </c>
      <c r="M518" t="s">
        <v>324</v>
      </c>
      <c r="N518">
        <v>517</v>
      </c>
      <c r="O518" t="s">
        <v>709</v>
      </c>
      <c r="P518" t="s">
        <v>54</v>
      </c>
      <c r="Q518" t="s">
        <v>133</v>
      </c>
      <c r="R518" t="s">
        <v>151</v>
      </c>
      <c r="S518" t="s">
        <v>57</v>
      </c>
      <c r="T518" t="s">
        <v>252</v>
      </c>
      <c r="U518" t="s">
        <v>88</v>
      </c>
      <c r="V518" t="s">
        <v>139</v>
      </c>
      <c r="W518" t="s">
        <v>346</v>
      </c>
      <c r="X518" t="s">
        <v>67</v>
      </c>
      <c r="Y518" t="s">
        <v>95</v>
      </c>
      <c r="Z518" t="s">
        <v>138</v>
      </c>
      <c r="AA518" t="s">
        <v>64</v>
      </c>
      <c r="AB518" t="s">
        <v>236</v>
      </c>
      <c r="AC518" t="s">
        <v>66</v>
      </c>
      <c r="AD518" t="s">
        <v>67</v>
      </c>
      <c r="AE518" t="s">
        <v>396</v>
      </c>
      <c r="AF518" t="s">
        <v>116</v>
      </c>
      <c r="AG518" t="s">
        <v>304</v>
      </c>
      <c r="AH518" t="s">
        <v>70</v>
      </c>
      <c r="AI518" t="s">
        <v>71</v>
      </c>
      <c r="AJ518" t="s">
        <v>692</v>
      </c>
      <c r="AK518" t="s">
        <v>73</v>
      </c>
      <c r="AL518" t="s">
        <v>125</v>
      </c>
      <c r="AM518" t="s">
        <v>103</v>
      </c>
      <c r="AN518" t="s">
        <v>76</v>
      </c>
      <c r="AO518" t="s">
        <v>92</v>
      </c>
      <c r="AP518" t="s">
        <v>158</v>
      </c>
      <c r="AQ518" t="s">
        <v>388</v>
      </c>
      <c r="AR518" t="s">
        <v>67</v>
      </c>
      <c r="AS518" t="s">
        <v>54</v>
      </c>
      <c r="AT518" t="s">
        <v>73</v>
      </c>
      <c r="AU518" t="s">
        <v>560</v>
      </c>
      <c r="AV518" t="s">
        <v>2590</v>
      </c>
    </row>
    <row r="519" spans="1:48" hidden="1" x14ac:dyDescent="0.3">
      <c r="A519" t="s">
        <v>3095</v>
      </c>
      <c r="B519" t="s">
        <v>3096</v>
      </c>
      <c r="C519" s="1" t="str">
        <f t="shared" si="83"/>
        <v>21:0973</v>
      </c>
      <c r="D519" s="1" t="str">
        <f t="shared" si="80"/>
        <v>21:0113</v>
      </c>
      <c r="E519" t="s">
        <v>3097</v>
      </c>
      <c r="F519" t="s">
        <v>3098</v>
      </c>
      <c r="H519">
        <v>63.582692700000003</v>
      </c>
      <c r="I519">
        <v>-94.330155899999994</v>
      </c>
      <c r="J519" s="1" t="str">
        <f t="shared" si="81"/>
        <v>NGR lake sediment grab sample</v>
      </c>
      <c r="K519" s="1" t="str">
        <f t="shared" si="82"/>
        <v>&lt;177 micron (NGR)</v>
      </c>
      <c r="L519">
        <v>26</v>
      </c>
      <c r="M519" t="s">
        <v>335</v>
      </c>
      <c r="N519">
        <v>518</v>
      </c>
      <c r="O519" t="s">
        <v>363</v>
      </c>
      <c r="P519" t="s">
        <v>54</v>
      </c>
      <c r="Q519" t="s">
        <v>997</v>
      </c>
      <c r="R519" t="s">
        <v>281</v>
      </c>
      <c r="S519" t="s">
        <v>57</v>
      </c>
      <c r="T519" t="s">
        <v>404</v>
      </c>
      <c r="U519" t="s">
        <v>88</v>
      </c>
      <c r="V519" t="s">
        <v>471</v>
      </c>
      <c r="W519" t="s">
        <v>448</v>
      </c>
      <c r="X519" t="s">
        <v>74</v>
      </c>
      <c r="Y519" t="s">
        <v>62</v>
      </c>
      <c r="Z519" t="s">
        <v>138</v>
      </c>
      <c r="AA519" t="s">
        <v>64</v>
      </c>
      <c r="AB519" t="s">
        <v>691</v>
      </c>
      <c r="AC519" t="s">
        <v>66</v>
      </c>
      <c r="AD519" t="s">
        <v>67</v>
      </c>
      <c r="AE519" t="s">
        <v>396</v>
      </c>
      <c r="AF519" t="s">
        <v>151</v>
      </c>
      <c r="AG519" t="s">
        <v>339</v>
      </c>
      <c r="AH519" t="s">
        <v>173</v>
      </c>
      <c r="AI519" t="s">
        <v>71</v>
      </c>
      <c r="AJ519" t="s">
        <v>263</v>
      </c>
      <c r="AK519" t="s">
        <v>73</v>
      </c>
      <c r="AL519" t="s">
        <v>224</v>
      </c>
      <c r="AM519" t="s">
        <v>103</v>
      </c>
      <c r="AN519" t="s">
        <v>76</v>
      </c>
      <c r="AO519" t="s">
        <v>176</v>
      </c>
      <c r="AP519" t="s">
        <v>210</v>
      </c>
      <c r="AQ519" t="s">
        <v>170</v>
      </c>
      <c r="AR519" t="s">
        <v>67</v>
      </c>
      <c r="AS519" t="s">
        <v>54</v>
      </c>
      <c r="AT519" t="s">
        <v>73</v>
      </c>
      <c r="AU519" t="s">
        <v>593</v>
      </c>
      <c r="AV519" t="s">
        <v>3099</v>
      </c>
    </row>
    <row r="520" spans="1:48" hidden="1" x14ac:dyDescent="0.3">
      <c r="A520" t="s">
        <v>3100</v>
      </c>
      <c r="B520" t="s">
        <v>3101</v>
      </c>
      <c r="C520" s="1" t="str">
        <f t="shared" si="83"/>
        <v>21:0973</v>
      </c>
      <c r="D520" s="1" t="str">
        <f>HYPERLINK("https://geochem.nrcan.gc.ca/cdogs/content/svy/svy_e.htm", "")</f>
        <v/>
      </c>
      <c r="G520" s="1" t="str">
        <f>HYPERLINK("https://geochem.nrcan.gc.ca/cdogs/content/cr_/cr_00161_e.htm", "161")</f>
        <v>161</v>
      </c>
      <c r="J520" t="s">
        <v>230</v>
      </c>
      <c r="K520" t="s">
        <v>231</v>
      </c>
      <c r="L520">
        <v>26</v>
      </c>
      <c r="M520" t="s">
        <v>232</v>
      </c>
      <c r="N520">
        <v>519</v>
      </c>
      <c r="O520" t="s">
        <v>336</v>
      </c>
      <c r="P520" t="s">
        <v>54</v>
      </c>
      <c r="Q520" t="s">
        <v>105</v>
      </c>
      <c r="R520" t="s">
        <v>103</v>
      </c>
      <c r="S520" t="s">
        <v>57</v>
      </c>
      <c r="T520" t="s">
        <v>427</v>
      </c>
      <c r="U520" t="s">
        <v>168</v>
      </c>
      <c r="V520" t="s">
        <v>252</v>
      </c>
      <c r="W520" t="s">
        <v>63</v>
      </c>
      <c r="X520" t="s">
        <v>74</v>
      </c>
      <c r="Y520" t="s">
        <v>79</v>
      </c>
      <c r="Z520" t="s">
        <v>92</v>
      </c>
      <c r="AA520" t="s">
        <v>64</v>
      </c>
      <c r="AB520" t="s">
        <v>691</v>
      </c>
      <c r="AC520" t="s">
        <v>70</v>
      </c>
      <c r="AD520" t="s">
        <v>67</v>
      </c>
      <c r="AE520" t="s">
        <v>3102</v>
      </c>
      <c r="AF520" t="s">
        <v>141</v>
      </c>
      <c r="AG520" t="s">
        <v>339</v>
      </c>
      <c r="AH520" t="s">
        <v>125</v>
      </c>
      <c r="AI520" t="s">
        <v>281</v>
      </c>
      <c r="AJ520" t="s">
        <v>101</v>
      </c>
      <c r="AK520" t="s">
        <v>73</v>
      </c>
      <c r="AL520" t="s">
        <v>68</v>
      </c>
      <c r="AM520" t="s">
        <v>74</v>
      </c>
      <c r="AN520" t="s">
        <v>76</v>
      </c>
      <c r="AO520" t="s">
        <v>92</v>
      </c>
      <c r="AP520" t="s">
        <v>456</v>
      </c>
      <c r="AQ520" t="s">
        <v>292</v>
      </c>
      <c r="AR520" t="s">
        <v>62</v>
      </c>
      <c r="AS520" t="s">
        <v>170</v>
      </c>
      <c r="AT520" t="s">
        <v>73</v>
      </c>
      <c r="AU520" t="s">
        <v>488</v>
      </c>
      <c r="AV520" t="s">
        <v>3103</v>
      </c>
    </row>
    <row r="521" spans="1:48" hidden="1" x14ac:dyDescent="0.3">
      <c r="A521" t="s">
        <v>3104</v>
      </c>
      <c r="B521" t="s">
        <v>3105</v>
      </c>
      <c r="C521" s="1" t="str">
        <f t="shared" si="83"/>
        <v>21:0973</v>
      </c>
      <c r="D521" s="1" t="str">
        <f t="shared" ref="D521:D528" si="84">HYPERLINK("https://geochem.nrcan.gc.ca/cdogs/content/svy/svy210113_e.htm", "21:0113")</f>
        <v>21:0113</v>
      </c>
      <c r="E521" t="s">
        <v>3106</v>
      </c>
      <c r="F521" t="s">
        <v>3107</v>
      </c>
      <c r="H521">
        <v>63.629361500000002</v>
      </c>
      <c r="I521">
        <v>-94.331834099999995</v>
      </c>
      <c r="J521" s="1" t="str">
        <f t="shared" ref="J521:J528" si="85">HYPERLINK("https://geochem.nrcan.gc.ca/cdogs/content/kwd/kwd020027_e.htm", "NGR lake sediment grab sample")</f>
        <v>NGR lake sediment grab sample</v>
      </c>
      <c r="K521" s="1" t="str">
        <f t="shared" ref="K521:K528" si="86">HYPERLINK("https://geochem.nrcan.gc.ca/cdogs/content/kwd/kwd080006_e.htm", "&lt;177 micron (NGR)")</f>
        <v>&lt;177 micron (NGR)</v>
      </c>
      <c r="L521">
        <v>26</v>
      </c>
      <c r="M521" t="s">
        <v>354</v>
      </c>
      <c r="N521">
        <v>520</v>
      </c>
      <c r="O521" t="s">
        <v>69</v>
      </c>
      <c r="P521" t="s">
        <v>54</v>
      </c>
      <c r="Q521" t="s">
        <v>777</v>
      </c>
      <c r="R521" t="s">
        <v>492</v>
      </c>
      <c r="S521" t="s">
        <v>57</v>
      </c>
      <c r="T521" t="s">
        <v>188</v>
      </c>
      <c r="U521" t="s">
        <v>178</v>
      </c>
      <c r="V521" t="s">
        <v>251</v>
      </c>
      <c r="W521" t="s">
        <v>63</v>
      </c>
      <c r="X521" t="s">
        <v>74</v>
      </c>
      <c r="Y521" t="s">
        <v>63</v>
      </c>
      <c r="Z521" t="s">
        <v>127</v>
      </c>
      <c r="AA521" t="s">
        <v>64</v>
      </c>
      <c r="AB521" t="s">
        <v>60</v>
      </c>
      <c r="AC521" t="s">
        <v>70</v>
      </c>
      <c r="AD521" t="s">
        <v>67</v>
      </c>
      <c r="AE521" t="s">
        <v>74</v>
      </c>
      <c r="AF521" t="s">
        <v>550</v>
      </c>
      <c r="AG521" t="s">
        <v>119</v>
      </c>
      <c r="AH521" t="s">
        <v>157</v>
      </c>
      <c r="AI521" t="s">
        <v>265</v>
      </c>
      <c r="AJ521" t="s">
        <v>429</v>
      </c>
      <c r="AK521" t="s">
        <v>73</v>
      </c>
      <c r="AL521" t="s">
        <v>103</v>
      </c>
      <c r="AM521" t="s">
        <v>177</v>
      </c>
      <c r="AN521" t="s">
        <v>76</v>
      </c>
      <c r="AO521" t="s">
        <v>203</v>
      </c>
      <c r="AP521" t="s">
        <v>414</v>
      </c>
      <c r="AQ521" t="s">
        <v>254</v>
      </c>
      <c r="AR521" t="s">
        <v>67</v>
      </c>
      <c r="AS521" t="s">
        <v>54</v>
      </c>
      <c r="AT521" t="s">
        <v>73</v>
      </c>
      <c r="AU521" t="s">
        <v>107</v>
      </c>
      <c r="AV521" t="s">
        <v>3108</v>
      </c>
    </row>
    <row r="522" spans="1:48" hidden="1" x14ac:dyDescent="0.3">
      <c r="A522" t="s">
        <v>3109</v>
      </c>
      <c r="B522" t="s">
        <v>3110</v>
      </c>
      <c r="C522" s="1" t="str">
        <f t="shared" si="83"/>
        <v>21:0973</v>
      </c>
      <c r="D522" s="1" t="str">
        <f t="shared" si="84"/>
        <v>21:0113</v>
      </c>
      <c r="E522" t="s">
        <v>3111</v>
      </c>
      <c r="F522" t="s">
        <v>3112</v>
      </c>
      <c r="H522">
        <v>63.872347400000002</v>
      </c>
      <c r="I522">
        <v>-95.027608499999999</v>
      </c>
      <c r="J522" s="1" t="str">
        <f t="shared" si="85"/>
        <v>NGR lake sediment grab sample</v>
      </c>
      <c r="K522" s="1" t="str">
        <f t="shared" si="86"/>
        <v>&lt;177 micron (NGR)</v>
      </c>
      <c r="L522">
        <v>27</v>
      </c>
      <c r="M522" t="s">
        <v>52</v>
      </c>
      <c r="N522">
        <v>521</v>
      </c>
      <c r="O522" t="s">
        <v>206</v>
      </c>
      <c r="P522" t="s">
        <v>54</v>
      </c>
      <c r="Q522" t="s">
        <v>446</v>
      </c>
      <c r="R522" t="s">
        <v>106</v>
      </c>
      <c r="S522" t="s">
        <v>57</v>
      </c>
      <c r="T522" t="s">
        <v>317</v>
      </c>
      <c r="U522" t="s">
        <v>57</v>
      </c>
      <c r="V522" t="s">
        <v>2740</v>
      </c>
      <c r="W522" t="s">
        <v>526</v>
      </c>
      <c r="X522" t="s">
        <v>67</v>
      </c>
      <c r="Y522" t="s">
        <v>157</v>
      </c>
      <c r="Z522" t="s">
        <v>138</v>
      </c>
      <c r="AA522" t="s">
        <v>64</v>
      </c>
      <c r="AB522" t="s">
        <v>281</v>
      </c>
      <c r="AC522" t="s">
        <v>66</v>
      </c>
      <c r="AD522" t="s">
        <v>67</v>
      </c>
      <c r="AE522" t="s">
        <v>238</v>
      </c>
      <c r="AF522" t="s">
        <v>76</v>
      </c>
      <c r="AG522" t="s">
        <v>427</v>
      </c>
      <c r="AH522" t="s">
        <v>472</v>
      </c>
      <c r="AI522" t="s">
        <v>170</v>
      </c>
      <c r="AJ522" t="s">
        <v>276</v>
      </c>
      <c r="AK522" t="s">
        <v>73</v>
      </c>
      <c r="AL522" t="s">
        <v>177</v>
      </c>
      <c r="AM522" t="s">
        <v>103</v>
      </c>
      <c r="AN522" t="s">
        <v>76</v>
      </c>
      <c r="AO522" t="s">
        <v>87</v>
      </c>
      <c r="AP522" t="s">
        <v>234</v>
      </c>
      <c r="AQ522" t="s">
        <v>68</v>
      </c>
      <c r="AR522" t="s">
        <v>67</v>
      </c>
      <c r="AS522" t="s">
        <v>54</v>
      </c>
      <c r="AT522" t="s">
        <v>73</v>
      </c>
      <c r="AU522" t="s">
        <v>80</v>
      </c>
      <c r="AV522" t="s">
        <v>3113</v>
      </c>
    </row>
    <row r="523" spans="1:48" hidden="1" x14ac:dyDescent="0.3">
      <c r="A523" t="s">
        <v>3114</v>
      </c>
      <c r="B523" t="s">
        <v>3115</v>
      </c>
      <c r="C523" s="1" t="str">
        <f t="shared" si="83"/>
        <v>21:0973</v>
      </c>
      <c r="D523" s="1" t="str">
        <f t="shared" si="84"/>
        <v>21:0113</v>
      </c>
      <c r="E523" t="s">
        <v>3116</v>
      </c>
      <c r="F523" t="s">
        <v>3117</v>
      </c>
      <c r="H523">
        <v>63.627408600000003</v>
      </c>
      <c r="I523">
        <v>-94.406793100000002</v>
      </c>
      <c r="J523" s="1" t="str">
        <f t="shared" si="85"/>
        <v>NGR lake sediment grab sample</v>
      </c>
      <c r="K523" s="1" t="str">
        <f t="shared" si="86"/>
        <v>&lt;177 micron (NGR)</v>
      </c>
      <c r="L523">
        <v>27</v>
      </c>
      <c r="M523" t="s">
        <v>86</v>
      </c>
      <c r="N523">
        <v>522</v>
      </c>
      <c r="O523" t="s">
        <v>292</v>
      </c>
      <c r="P523" t="s">
        <v>54</v>
      </c>
      <c r="Q523" t="s">
        <v>642</v>
      </c>
      <c r="R523" t="s">
        <v>168</v>
      </c>
      <c r="S523" t="s">
        <v>57</v>
      </c>
      <c r="T523" t="s">
        <v>411</v>
      </c>
      <c r="U523" t="s">
        <v>59</v>
      </c>
      <c r="V523" t="s">
        <v>691</v>
      </c>
      <c r="W523" t="s">
        <v>421</v>
      </c>
      <c r="X523" t="s">
        <v>67</v>
      </c>
      <c r="Y523" t="s">
        <v>396</v>
      </c>
      <c r="Z523" t="s">
        <v>138</v>
      </c>
      <c r="AA523" t="s">
        <v>64</v>
      </c>
      <c r="AB523" t="s">
        <v>99</v>
      </c>
      <c r="AC523" t="s">
        <v>66</v>
      </c>
      <c r="AD523" t="s">
        <v>67</v>
      </c>
      <c r="AE523" t="s">
        <v>238</v>
      </c>
      <c r="AF523" t="s">
        <v>77</v>
      </c>
      <c r="AG523" t="s">
        <v>427</v>
      </c>
      <c r="AH523" t="s">
        <v>173</v>
      </c>
      <c r="AI523" t="s">
        <v>96</v>
      </c>
      <c r="AJ523" t="s">
        <v>226</v>
      </c>
      <c r="AK523" t="s">
        <v>73</v>
      </c>
      <c r="AL523" t="s">
        <v>75</v>
      </c>
      <c r="AM523" t="s">
        <v>103</v>
      </c>
      <c r="AN523" t="s">
        <v>76</v>
      </c>
      <c r="AO523" t="s">
        <v>150</v>
      </c>
      <c r="AP523" t="s">
        <v>414</v>
      </c>
      <c r="AQ523" t="s">
        <v>346</v>
      </c>
      <c r="AR523" t="s">
        <v>67</v>
      </c>
      <c r="AS523" t="s">
        <v>54</v>
      </c>
      <c r="AT523" t="s">
        <v>73</v>
      </c>
      <c r="AU523" t="s">
        <v>107</v>
      </c>
      <c r="AV523" t="s">
        <v>3118</v>
      </c>
    </row>
    <row r="524" spans="1:48" hidden="1" x14ac:dyDescent="0.3">
      <c r="A524" t="s">
        <v>3119</v>
      </c>
      <c r="B524" t="s">
        <v>3120</v>
      </c>
      <c r="C524" s="1" t="str">
        <f t="shared" si="83"/>
        <v>21:0973</v>
      </c>
      <c r="D524" s="1" t="str">
        <f t="shared" si="84"/>
        <v>21:0113</v>
      </c>
      <c r="E524" t="s">
        <v>3121</v>
      </c>
      <c r="F524" t="s">
        <v>3122</v>
      </c>
      <c r="H524">
        <v>63.655504899999997</v>
      </c>
      <c r="I524">
        <v>-94.393801800000006</v>
      </c>
      <c r="J524" s="1" t="str">
        <f t="shared" si="85"/>
        <v>NGR lake sediment grab sample</v>
      </c>
      <c r="K524" s="1" t="str">
        <f t="shared" si="86"/>
        <v>&lt;177 micron (NGR)</v>
      </c>
      <c r="L524">
        <v>27</v>
      </c>
      <c r="M524" t="s">
        <v>149</v>
      </c>
      <c r="N524">
        <v>523</v>
      </c>
      <c r="O524" t="s">
        <v>143</v>
      </c>
      <c r="P524" t="s">
        <v>54</v>
      </c>
      <c r="Q524" t="s">
        <v>55</v>
      </c>
      <c r="R524" t="s">
        <v>178</v>
      </c>
      <c r="S524" t="s">
        <v>57</v>
      </c>
      <c r="T524" t="s">
        <v>175</v>
      </c>
      <c r="U524" t="s">
        <v>59</v>
      </c>
      <c r="V524" t="s">
        <v>189</v>
      </c>
      <c r="W524" t="s">
        <v>276</v>
      </c>
      <c r="X524" t="s">
        <v>67</v>
      </c>
      <c r="Y524" t="s">
        <v>396</v>
      </c>
      <c r="Z524" t="s">
        <v>138</v>
      </c>
      <c r="AA524" t="s">
        <v>64</v>
      </c>
      <c r="AB524" t="s">
        <v>575</v>
      </c>
      <c r="AC524" t="s">
        <v>66</v>
      </c>
      <c r="AD524" t="s">
        <v>67</v>
      </c>
      <c r="AE524" t="s">
        <v>396</v>
      </c>
      <c r="AF524" t="s">
        <v>436</v>
      </c>
      <c r="AG524" t="s">
        <v>207</v>
      </c>
      <c r="AH524" t="s">
        <v>173</v>
      </c>
      <c r="AI524" t="s">
        <v>156</v>
      </c>
      <c r="AJ524" t="s">
        <v>692</v>
      </c>
      <c r="AK524" t="s">
        <v>73</v>
      </c>
      <c r="AL524" t="s">
        <v>157</v>
      </c>
      <c r="AM524" t="s">
        <v>75</v>
      </c>
      <c r="AN524" t="s">
        <v>76</v>
      </c>
      <c r="AO524" t="s">
        <v>92</v>
      </c>
      <c r="AP524" t="s">
        <v>283</v>
      </c>
      <c r="AQ524" t="s">
        <v>205</v>
      </c>
      <c r="AR524" t="s">
        <v>67</v>
      </c>
      <c r="AS524" t="s">
        <v>54</v>
      </c>
      <c r="AT524" t="s">
        <v>73</v>
      </c>
      <c r="AU524" t="s">
        <v>479</v>
      </c>
      <c r="AV524" t="s">
        <v>3123</v>
      </c>
    </row>
    <row r="525" spans="1:48" hidden="1" x14ac:dyDescent="0.3">
      <c r="A525" t="s">
        <v>3124</v>
      </c>
      <c r="B525" t="s">
        <v>3125</v>
      </c>
      <c r="C525" s="1" t="str">
        <f t="shared" si="83"/>
        <v>21:0973</v>
      </c>
      <c r="D525" s="1" t="str">
        <f t="shared" si="84"/>
        <v>21:0113</v>
      </c>
      <c r="E525" t="s">
        <v>3126</v>
      </c>
      <c r="F525" t="s">
        <v>3127</v>
      </c>
      <c r="H525">
        <v>63.647614099999998</v>
      </c>
      <c r="I525">
        <v>-94.481848600000006</v>
      </c>
      <c r="J525" s="1" t="str">
        <f t="shared" si="85"/>
        <v>NGR lake sediment grab sample</v>
      </c>
      <c r="K525" s="1" t="str">
        <f t="shared" si="86"/>
        <v>&lt;177 micron (NGR)</v>
      </c>
      <c r="L525">
        <v>27</v>
      </c>
      <c r="M525" t="s">
        <v>165</v>
      </c>
      <c r="N525">
        <v>524</v>
      </c>
      <c r="O525" t="s">
        <v>178</v>
      </c>
      <c r="P525" t="s">
        <v>54</v>
      </c>
      <c r="Q525" t="s">
        <v>470</v>
      </c>
      <c r="R525" t="s">
        <v>134</v>
      </c>
      <c r="S525" t="s">
        <v>57</v>
      </c>
      <c r="T525" t="s">
        <v>1089</v>
      </c>
      <c r="U525" t="s">
        <v>168</v>
      </c>
      <c r="V525" t="s">
        <v>236</v>
      </c>
      <c r="W525" t="s">
        <v>346</v>
      </c>
      <c r="X525" t="s">
        <v>74</v>
      </c>
      <c r="Y525" t="s">
        <v>137</v>
      </c>
      <c r="Z525" t="s">
        <v>138</v>
      </c>
      <c r="AA525" t="s">
        <v>64</v>
      </c>
      <c r="AB525" t="s">
        <v>93</v>
      </c>
      <c r="AC525" t="s">
        <v>70</v>
      </c>
      <c r="AD525" t="s">
        <v>67</v>
      </c>
      <c r="AE525" t="s">
        <v>526</v>
      </c>
      <c r="AF525" t="s">
        <v>317</v>
      </c>
      <c r="AG525" t="s">
        <v>365</v>
      </c>
      <c r="AH525" t="s">
        <v>155</v>
      </c>
      <c r="AI525" t="s">
        <v>429</v>
      </c>
      <c r="AJ525" t="s">
        <v>72</v>
      </c>
      <c r="AK525" t="s">
        <v>73</v>
      </c>
      <c r="AL525" t="s">
        <v>75</v>
      </c>
      <c r="AM525" t="s">
        <v>75</v>
      </c>
      <c r="AN525" t="s">
        <v>76</v>
      </c>
      <c r="AO525" t="s">
        <v>104</v>
      </c>
      <c r="AP525" t="s">
        <v>307</v>
      </c>
      <c r="AQ525" t="s">
        <v>363</v>
      </c>
      <c r="AR525" t="s">
        <v>74</v>
      </c>
      <c r="AS525" t="s">
        <v>54</v>
      </c>
      <c r="AT525" t="s">
        <v>152</v>
      </c>
      <c r="AU525" t="s">
        <v>107</v>
      </c>
      <c r="AV525" t="s">
        <v>3128</v>
      </c>
    </row>
    <row r="526" spans="1:48" hidden="1" x14ac:dyDescent="0.3">
      <c r="A526" t="s">
        <v>3129</v>
      </c>
      <c r="B526" t="s">
        <v>3130</v>
      </c>
      <c r="C526" s="1" t="str">
        <f t="shared" si="83"/>
        <v>21:0973</v>
      </c>
      <c r="D526" s="1" t="str">
        <f t="shared" si="84"/>
        <v>21:0113</v>
      </c>
      <c r="E526" t="s">
        <v>3131</v>
      </c>
      <c r="F526" t="s">
        <v>3132</v>
      </c>
      <c r="H526">
        <v>63.662177800000002</v>
      </c>
      <c r="I526">
        <v>-94.554602200000005</v>
      </c>
      <c r="J526" s="1" t="str">
        <f t="shared" si="85"/>
        <v>NGR lake sediment grab sample</v>
      </c>
      <c r="K526" s="1" t="str">
        <f t="shared" si="86"/>
        <v>&lt;177 micron (NGR)</v>
      </c>
      <c r="L526">
        <v>27</v>
      </c>
      <c r="M526" t="s">
        <v>185</v>
      </c>
      <c r="N526">
        <v>525</v>
      </c>
      <c r="O526" t="s">
        <v>263</v>
      </c>
      <c r="P526" t="s">
        <v>54</v>
      </c>
      <c r="Q526" t="s">
        <v>572</v>
      </c>
      <c r="R526" t="s">
        <v>347</v>
      </c>
      <c r="S526" t="s">
        <v>57</v>
      </c>
      <c r="T526" t="s">
        <v>152</v>
      </c>
      <c r="U526" t="s">
        <v>117</v>
      </c>
      <c r="V526" t="s">
        <v>172</v>
      </c>
      <c r="W526" t="s">
        <v>220</v>
      </c>
      <c r="X526" t="s">
        <v>74</v>
      </c>
      <c r="Y526" t="s">
        <v>137</v>
      </c>
      <c r="Z526" t="s">
        <v>138</v>
      </c>
      <c r="AA526" t="s">
        <v>64</v>
      </c>
      <c r="AB526" t="s">
        <v>65</v>
      </c>
      <c r="AC526" t="s">
        <v>70</v>
      </c>
      <c r="AD526" t="s">
        <v>67</v>
      </c>
      <c r="AE526" t="s">
        <v>421</v>
      </c>
      <c r="AF526" t="s">
        <v>90</v>
      </c>
      <c r="AG526" t="s">
        <v>279</v>
      </c>
      <c r="AH526" t="s">
        <v>70</v>
      </c>
      <c r="AI526" t="s">
        <v>382</v>
      </c>
      <c r="AJ526" t="s">
        <v>306</v>
      </c>
      <c r="AK526" t="s">
        <v>73</v>
      </c>
      <c r="AL526" t="s">
        <v>157</v>
      </c>
      <c r="AM526" t="s">
        <v>224</v>
      </c>
      <c r="AN526" t="s">
        <v>76</v>
      </c>
      <c r="AO526" t="s">
        <v>104</v>
      </c>
      <c r="AP526" t="s">
        <v>158</v>
      </c>
      <c r="AQ526" t="s">
        <v>61</v>
      </c>
      <c r="AR526" t="s">
        <v>74</v>
      </c>
      <c r="AS526" t="s">
        <v>54</v>
      </c>
      <c r="AT526" t="s">
        <v>152</v>
      </c>
      <c r="AU526" t="s">
        <v>107</v>
      </c>
      <c r="AV526" t="s">
        <v>3133</v>
      </c>
    </row>
    <row r="527" spans="1:48" hidden="1" x14ac:dyDescent="0.3">
      <c r="A527" t="s">
        <v>3134</v>
      </c>
      <c r="B527" t="s">
        <v>3135</v>
      </c>
      <c r="C527" s="1" t="str">
        <f t="shared" si="83"/>
        <v>21:0973</v>
      </c>
      <c r="D527" s="1" t="str">
        <f t="shared" si="84"/>
        <v>21:0113</v>
      </c>
      <c r="E527" t="s">
        <v>3136</v>
      </c>
      <c r="F527" t="s">
        <v>3137</v>
      </c>
      <c r="H527">
        <v>63.682710399999998</v>
      </c>
      <c r="I527">
        <v>-94.644740999999996</v>
      </c>
      <c r="J527" s="1" t="str">
        <f t="shared" si="85"/>
        <v>NGR lake sediment grab sample</v>
      </c>
      <c r="K527" s="1" t="str">
        <f t="shared" si="86"/>
        <v>&lt;177 micron (NGR)</v>
      </c>
      <c r="L527">
        <v>27</v>
      </c>
      <c r="M527" t="s">
        <v>200</v>
      </c>
      <c r="N527">
        <v>526</v>
      </c>
      <c r="O527" t="s">
        <v>205</v>
      </c>
      <c r="P527" t="s">
        <v>54</v>
      </c>
      <c r="Q527" t="s">
        <v>997</v>
      </c>
      <c r="R527" t="s">
        <v>436</v>
      </c>
      <c r="S527" t="s">
        <v>57</v>
      </c>
      <c r="T527" t="s">
        <v>153</v>
      </c>
      <c r="U527" t="s">
        <v>117</v>
      </c>
      <c r="V527" t="s">
        <v>356</v>
      </c>
      <c r="W527" t="s">
        <v>171</v>
      </c>
      <c r="X527" t="s">
        <v>67</v>
      </c>
      <c r="Y527" t="s">
        <v>240</v>
      </c>
      <c r="Z527" t="s">
        <v>96</v>
      </c>
      <c r="AA527" t="s">
        <v>64</v>
      </c>
      <c r="AB527" t="s">
        <v>264</v>
      </c>
      <c r="AC527" t="s">
        <v>70</v>
      </c>
      <c r="AD527" t="s">
        <v>67</v>
      </c>
      <c r="AE527" t="s">
        <v>74</v>
      </c>
      <c r="AF527" t="s">
        <v>134</v>
      </c>
      <c r="AG527" t="s">
        <v>189</v>
      </c>
      <c r="AH527" t="s">
        <v>173</v>
      </c>
      <c r="AI527" t="s">
        <v>209</v>
      </c>
      <c r="AJ527" t="s">
        <v>226</v>
      </c>
      <c r="AK527" t="s">
        <v>73</v>
      </c>
      <c r="AL527" t="s">
        <v>103</v>
      </c>
      <c r="AM527" t="s">
        <v>103</v>
      </c>
      <c r="AN527" t="s">
        <v>76</v>
      </c>
      <c r="AO527" t="s">
        <v>208</v>
      </c>
      <c r="AP527" t="s">
        <v>105</v>
      </c>
      <c r="AQ527" t="s">
        <v>238</v>
      </c>
      <c r="AR527" t="s">
        <v>67</v>
      </c>
      <c r="AS527" t="s">
        <v>54</v>
      </c>
      <c r="AT527" t="s">
        <v>73</v>
      </c>
      <c r="AU527" t="s">
        <v>107</v>
      </c>
      <c r="AV527" t="s">
        <v>3138</v>
      </c>
    </row>
    <row r="528" spans="1:48" hidden="1" x14ac:dyDescent="0.3">
      <c r="A528" t="s">
        <v>3139</v>
      </c>
      <c r="B528" t="s">
        <v>3140</v>
      </c>
      <c r="C528" s="1" t="str">
        <f t="shared" si="83"/>
        <v>21:0973</v>
      </c>
      <c r="D528" s="1" t="str">
        <f t="shared" si="84"/>
        <v>21:0113</v>
      </c>
      <c r="E528" t="s">
        <v>3141</v>
      </c>
      <c r="F528" t="s">
        <v>3142</v>
      </c>
      <c r="H528">
        <v>63.726030299999998</v>
      </c>
      <c r="I528">
        <v>-94.784447200000002</v>
      </c>
      <c r="J528" s="1" t="str">
        <f t="shared" si="85"/>
        <v>NGR lake sediment grab sample</v>
      </c>
      <c r="K528" s="1" t="str">
        <f t="shared" si="86"/>
        <v>&lt;177 micron (NGR)</v>
      </c>
      <c r="L528">
        <v>27</v>
      </c>
      <c r="M528" t="s">
        <v>217</v>
      </c>
      <c r="N528">
        <v>527</v>
      </c>
      <c r="O528" t="s">
        <v>205</v>
      </c>
      <c r="P528" t="s">
        <v>54</v>
      </c>
      <c r="Q528" t="s">
        <v>777</v>
      </c>
      <c r="R528" t="s">
        <v>134</v>
      </c>
      <c r="S528" t="s">
        <v>57</v>
      </c>
      <c r="T528" t="s">
        <v>380</v>
      </c>
      <c r="U528" t="s">
        <v>138</v>
      </c>
      <c r="V528" t="s">
        <v>251</v>
      </c>
      <c r="W528" t="s">
        <v>421</v>
      </c>
      <c r="X528" t="s">
        <v>74</v>
      </c>
      <c r="Y528" t="s">
        <v>106</v>
      </c>
      <c r="Z528" t="s">
        <v>127</v>
      </c>
      <c r="AA528" t="s">
        <v>64</v>
      </c>
      <c r="AB528" t="s">
        <v>890</v>
      </c>
      <c r="AC528" t="s">
        <v>173</v>
      </c>
      <c r="AD528" t="s">
        <v>67</v>
      </c>
      <c r="AE528" t="s">
        <v>606</v>
      </c>
      <c r="AF528" t="s">
        <v>178</v>
      </c>
      <c r="AG528" t="s">
        <v>251</v>
      </c>
      <c r="AH528" t="s">
        <v>173</v>
      </c>
      <c r="AI528" t="s">
        <v>56</v>
      </c>
      <c r="AJ528" t="s">
        <v>240</v>
      </c>
      <c r="AK528" t="s">
        <v>73</v>
      </c>
      <c r="AL528" t="s">
        <v>103</v>
      </c>
      <c r="AM528" t="s">
        <v>103</v>
      </c>
      <c r="AN528" t="s">
        <v>76</v>
      </c>
      <c r="AO528" t="s">
        <v>373</v>
      </c>
      <c r="AP528" t="s">
        <v>234</v>
      </c>
      <c r="AQ528" t="s">
        <v>421</v>
      </c>
      <c r="AR528" t="s">
        <v>74</v>
      </c>
      <c r="AS528" t="s">
        <v>54</v>
      </c>
      <c r="AT528" t="s">
        <v>73</v>
      </c>
      <c r="AU528" t="s">
        <v>107</v>
      </c>
      <c r="AV528" t="s">
        <v>3143</v>
      </c>
    </row>
    <row r="529" spans="1:48" hidden="1" x14ac:dyDescent="0.3">
      <c r="A529" t="s">
        <v>3144</v>
      </c>
      <c r="B529" t="s">
        <v>3145</v>
      </c>
      <c r="C529" s="1" t="str">
        <f t="shared" si="83"/>
        <v>21:0973</v>
      </c>
      <c r="D529" s="1" t="str">
        <f>HYPERLINK("https://geochem.nrcan.gc.ca/cdogs/content/svy/svy_e.htm", "")</f>
        <v/>
      </c>
      <c r="G529" s="1" t="str">
        <f>HYPERLINK("https://geochem.nrcan.gc.ca/cdogs/content/cr_/cr_00160_e.htm", "160")</f>
        <v>160</v>
      </c>
      <c r="J529" t="s">
        <v>230</v>
      </c>
      <c r="K529" t="s">
        <v>231</v>
      </c>
      <c r="L529">
        <v>27</v>
      </c>
      <c r="M529" t="s">
        <v>232</v>
      </c>
      <c r="N529">
        <v>528</v>
      </c>
      <c r="O529" t="s">
        <v>1073</v>
      </c>
      <c r="P529" t="s">
        <v>170</v>
      </c>
      <c r="Q529" t="s">
        <v>105</v>
      </c>
      <c r="R529" t="s">
        <v>103</v>
      </c>
      <c r="S529" t="s">
        <v>57</v>
      </c>
      <c r="T529" t="s">
        <v>291</v>
      </c>
      <c r="U529" t="s">
        <v>88</v>
      </c>
      <c r="V529" t="s">
        <v>427</v>
      </c>
      <c r="W529" t="s">
        <v>355</v>
      </c>
      <c r="X529" t="s">
        <v>74</v>
      </c>
      <c r="Y529" t="s">
        <v>79</v>
      </c>
      <c r="Z529" t="s">
        <v>88</v>
      </c>
      <c r="AA529" t="s">
        <v>64</v>
      </c>
      <c r="AB529" t="s">
        <v>575</v>
      </c>
      <c r="AC529" t="s">
        <v>155</v>
      </c>
      <c r="AD529" t="s">
        <v>67</v>
      </c>
      <c r="AE529" t="s">
        <v>62</v>
      </c>
      <c r="AF529" t="s">
        <v>104</v>
      </c>
      <c r="AG529" t="s">
        <v>339</v>
      </c>
      <c r="AH529" t="s">
        <v>74</v>
      </c>
      <c r="AI529" t="s">
        <v>178</v>
      </c>
      <c r="AJ529" t="s">
        <v>305</v>
      </c>
      <c r="AK529" t="s">
        <v>73</v>
      </c>
      <c r="AL529" t="s">
        <v>526</v>
      </c>
      <c r="AM529" t="s">
        <v>125</v>
      </c>
      <c r="AN529" t="s">
        <v>76</v>
      </c>
      <c r="AO529" t="s">
        <v>168</v>
      </c>
      <c r="AP529" t="s">
        <v>3146</v>
      </c>
      <c r="AQ529" t="s">
        <v>363</v>
      </c>
      <c r="AR529" t="s">
        <v>62</v>
      </c>
      <c r="AS529" t="s">
        <v>170</v>
      </c>
      <c r="AT529" t="s">
        <v>73</v>
      </c>
      <c r="AU529" t="s">
        <v>1814</v>
      </c>
      <c r="AV529" t="s">
        <v>3147</v>
      </c>
    </row>
    <row r="530" spans="1:48" hidden="1" x14ac:dyDescent="0.3">
      <c r="A530" t="s">
        <v>3148</v>
      </c>
      <c r="B530" t="s">
        <v>3149</v>
      </c>
      <c r="C530" s="1" t="str">
        <f t="shared" si="83"/>
        <v>21:0973</v>
      </c>
      <c r="D530" s="1" t="str">
        <f t="shared" ref="D530:D559" si="87">HYPERLINK("https://geochem.nrcan.gc.ca/cdogs/content/svy/svy210113_e.htm", "21:0113")</f>
        <v>21:0113</v>
      </c>
      <c r="E530" t="s">
        <v>3150</v>
      </c>
      <c r="F530" t="s">
        <v>3151</v>
      </c>
      <c r="H530">
        <v>63.737262200000004</v>
      </c>
      <c r="I530">
        <v>-94.753589500000004</v>
      </c>
      <c r="J530" s="1" t="str">
        <f t="shared" ref="J530:J559" si="88">HYPERLINK("https://geochem.nrcan.gc.ca/cdogs/content/kwd/kwd020027_e.htm", "NGR lake sediment grab sample")</f>
        <v>NGR lake sediment grab sample</v>
      </c>
      <c r="K530" s="1" t="str">
        <f t="shared" ref="K530:K559" si="89">HYPERLINK("https://geochem.nrcan.gc.ca/cdogs/content/kwd/kwd080006_e.htm", "&lt;177 micron (NGR)")</f>
        <v>&lt;177 micron (NGR)</v>
      </c>
      <c r="L530">
        <v>27</v>
      </c>
      <c r="M530" t="s">
        <v>246</v>
      </c>
      <c r="N530">
        <v>529</v>
      </c>
      <c r="O530" t="s">
        <v>193</v>
      </c>
      <c r="P530" t="s">
        <v>54</v>
      </c>
      <c r="Q530" t="s">
        <v>420</v>
      </c>
      <c r="R530" t="s">
        <v>151</v>
      </c>
      <c r="S530" t="s">
        <v>57</v>
      </c>
      <c r="T530" t="s">
        <v>291</v>
      </c>
      <c r="U530" t="s">
        <v>59</v>
      </c>
      <c r="V530" t="s">
        <v>356</v>
      </c>
      <c r="W530" t="s">
        <v>302</v>
      </c>
      <c r="X530" t="s">
        <v>67</v>
      </c>
      <c r="Y530" t="s">
        <v>79</v>
      </c>
      <c r="Z530" t="s">
        <v>117</v>
      </c>
      <c r="AA530" t="s">
        <v>64</v>
      </c>
      <c r="AB530" t="s">
        <v>264</v>
      </c>
      <c r="AC530" t="s">
        <v>66</v>
      </c>
      <c r="AD530" t="s">
        <v>67</v>
      </c>
      <c r="AE530" t="s">
        <v>526</v>
      </c>
      <c r="AF530" t="s">
        <v>104</v>
      </c>
      <c r="AG530" t="s">
        <v>339</v>
      </c>
      <c r="AH530" t="s">
        <v>173</v>
      </c>
      <c r="AI530" t="s">
        <v>338</v>
      </c>
      <c r="AJ530" t="s">
        <v>388</v>
      </c>
      <c r="AK530" t="s">
        <v>73</v>
      </c>
      <c r="AL530" t="s">
        <v>125</v>
      </c>
      <c r="AM530" t="s">
        <v>103</v>
      </c>
      <c r="AN530" t="s">
        <v>76</v>
      </c>
      <c r="AO530" t="s">
        <v>1073</v>
      </c>
      <c r="AP530" t="s">
        <v>414</v>
      </c>
      <c r="AQ530" t="s">
        <v>233</v>
      </c>
      <c r="AR530" t="s">
        <v>67</v>
      </c>
      <c r="AS530" t="s">
        <v>54</v>
      </c>
      <c r="AT530" t="s">
        <v>73</v>
      </c>
      <c r="AU530" t="s">
        <v>80</v>
      </c>
      <c r="AV530" t="s">
        <v>3152</v>
      </c>
    </row>
    <row r="531" spans="1:48" hidden="1" x14ac:dyDescent="0.3">
      <c r="A531" t="s">
        <v>3153</v>
      </c>
      <c r="B531" t="s">
        <v>3154</v>
      </c>
      <c r="C531" s="1" t="str">
        <f t="shared" si="83"/>
        <v>21:0973</v>
      </c>
      <c r="D531" s="1" t="str">
        <f t="shared" si="87"/>
        <v>21:0113</v>
      </c>
      <c r="E531" t="s">
        <v>3155</v>
      </c>
      <c r="F531" t="s">
        <v>3156</v>
      </c>
      <c r="H531">
        <v>63.767153100000002</v>
      </c>
      <c r="I531">
        <v>-94.866125600000004</v>
      </c>
      <c r="J531" s="1" t="str">
        <f t="shared" si="88"/>
        <v>NGR lake sediment grab sample</v>
      </c>
      <c r="K531" s="1" t="str">
        <f t="shared" si="89"/>
        <v>&lt;177 micron (NGR)</v>
      </c>
      <c r="L531">
        <v>27</v>
      </c>
      <c r="M531" t="s">
        <v>260</v>
      </c>
      <c r="N531">
        <v>530</v>
      </c>
      <c r="O531" t="s">
        <v>127</v>
      </c>
      <c r="P531" t="s">
        <v>54</v>
      </c>
      <c r="Q531" t="s">
        <v>539</v>
      </c>
      <c r="R531" t="s">
        <v>187</v>
      </c>
      <c r="S531" t="s">
        <v>57</v>
      </c>
      <c r="T531" t="s">
        <v>427</v>
      </c>
      <c r="U531" t="s">
        <v>117</v>
      </c>
      <c r="V531" t="s">
        <v>436</v>
      </c>
      <c r="W531" t="s">
        <v>206</v>
      </c>
      <c r="X531" t="s">
        <v>67</v>
      </c>
      <c r="Y531" t="s">
        <v>692</v>
      </c>
      <c r="Z531" t="s">
        <v>170</v>
      </c>
      <c r="AA531" t="s">
        <v>64</v>
      </c>
      <c r="AB531" t="s">
        <v>192</v>
      </c>
      <c r="AC531" t="s">
        <v>173</v>
      </c>
      <c r="AD531" t="s">
        <v>67</v>
      </c>
      <c r="AE531" t="s">
        <v>155</v>
      </c>
      <c r="AF531" t="s">
        <v>290</v>
      </c>
      <c r="AG531" t="s">
        <v>357</v>
      </c>
      <c r="AH531" t="s">
        <v>173</v>
      </c>
      <c r="AI531" t="s">
        <v>96</v>
      </c>
      <c r="AJ531" t="s">
        <v>143</v>
      </c>
      <c r="AK531" t="s">
        <v>73</v>
      </c>
      <c r="AL531" t="s">
        <v>103</v>
      </c>
      <c r="AM531" t="s">
        <v>103</v>
      </c>
      <c r="AN531" t="s">
        <v>76</v>
      </c>
      <c r="AO531" t="s">
        <v>71</v>
      </c>
      <c r="AP531" t="s">
        <v>89</v>
      </c>
      <c r="AQ531" t="s">
        <v>396</v>
      </c>
      <c r="AR531" t="s">
        <v>67</v>
      </c>
      <c r="AS531" t="s">
        <v>54</v>
      </c>
      <c r="AT531" t="s">
        <v>315</v>
      </c>
      <c r="AU531" t="s">
        <v>107</v>
      </c>
      <c r="AV531" t="s">
        <v>3157</v>
      </c>
    </row>
    <row r="532" spans="1:48" hidden="1" x14ac:dyDescent="0.3">
      <c r="A532" t="s">
        <v>3158</v>
      </c>
      <c r="B532" t="s">
        <v>3159</v>
      </c>
      <c r="C532" s="1" t="str">
        <f t="shared" si="83"/>
        <v>21:0973</v>
      </c>
      <c r="D532" s="1" t="str">
        <f t="shared" si="87"/>
        <v>21:0113</v>
      </c>
      <c r="E532" t="s">
        <v>3160</v>
      </c>
      <c r="F532" t="s">
        <v>3161</v>
      </c>
      <c r="H532">
        <v>63.7581244</v>
      </c>
      <c r="I532">
        <v>-94.878384699999998</v>
      </c>
      <c r="J532" s="1" t="str">
        <f t="shared" si="88"/>
        <v>NGR lake sediment grab sample</v>
      </c>
      <c r="K532" s="1" t="str">
        <f t="shared" si="89"/>
        <v>&lt;177 micron (NGR)</v>
      </c>
      <c r="L532">
        <v>27</v>
      </c>
      <c r="M532" t="s">
        <v>273</v>
      </c>
      <c r="N532">
        <v>531</v>
      </c>
      <c r="O532" t="s">
        <v>205</v>
      </c>
      <c r="P532" t="s">
        <v>54</v>
      </c>
      <c r="Q532" t="s">
        <v>775</v>
      </c>
      <c r="R532" t="s">
        <v>616</v>
      </c>
      <c r="S532" t="s">
        <v>57</v>
      </c>
      <c r="T532" t="s">
        <v>380</v>
      </c>
      <c r="U532" t="s">
        <v>138</v>
      </c>
      <c r="V532" t="s">
        <v>282</v>
      </c>
      <c r="W532" t="s">
        <v>206</v>
      </c>
      <c r="X532" t="s">
        <v>74</v>
      </c>
      <c r="Y532" t="s">
        <v>363</v>
      </c>
      <c r="Z532" t="s">
        <v>170</v>
      </c>
      <c r="AA532" t="s">
        <v>64</v>
      </c>
      <c r="AB532" t="s">
        <v>550</v>
      </c>
      <c r="AC532" t="s">
        <v>66</v>
      </c>
      <c r="AD532" t="s">
        <v>67</v>
      </c>
      <c r="AE532" t="s">
        <v>3162</v>
      </c>
      <c r="AF532" t="s">
        <v>104</v>
      </c>
      <c r="AG532" t="s">
        <v>99</v>
      </c>
      <c r="AH532" t="s">
        <v>173</v>
      </c>
      <c r="AI532" t="s">
        <v>233</v>
      </c>
      <c r="AJ532" t="s">
        <v>127</v>
      </c>
      <c r="AK532" t="s">
        <v>73</v>
      </c>
      <c r="AL532" t="s">
        <v>103</v>
      </c>
      <c r="AM532" t="s">
        <v>103</v>
      </c>
      <c r="AN532" t="s">
        <v>76</v>
      </c>
      <c r="AO532" t="s">
        <v>382</v>
      </c>
      <c r="AP532" t="s">
        <v>1980</v>
      </c>
      <c r="AQ532" t="s">
        <v>396</v>
      </c>
      <c r="AR532" t="s">
        <v>67</v>
      </c>
      <c r="AS532" t="s">
        <v>54</v>
      </c>
      <c r="AT532" t="s">
        <v>91</v>
      </c>
      <c r="AU532" t="s">
        <v>107</v>
      </c>
      <c r="AV532" t="s">
        <v>3163</v>
      </c>
    </row>
    <row r="533" spans="1:48" hidden="1" x14ac:dyDescent="0.3">
      <c r="A533" t="s">
        <v>3164</v>
      </c>
      <c r="B533" t="s">
        <v>3165</v>
      </c>
      <c r="C533" s="1" t="str">
        <f t="shared" si="83"/>
        <v>21:0973</v>
      </c>
      <c r="D533" s="1" t="str">
        <f t="shared" si="87"/>
        <v>21:0113</v>
      </c>
      <c r="E533" t="s">
        <v>3166</v>
      </c>
      <c r="F533" t="s">
        <v>3167</v>
      </c>
      <c r="H533">
        <v>63.7161556</v>
      </c>
      <c r="I533">
        <v>-94.844319600000006</v>
      </c>
      <c r="J533" s="1" t="str">
        <f t="shared" si="88"/>
        <v>NGR lake sediment grab sample</v>
      </c>
      <c r="K533" s="1" t="str">
        <f t="shared" si="89"/>
        <v>&lt;177 micron (NGR)</v>
      </c>
      <c r="L533">
        <v>27</v>
      </c>
      <c r="M533" t="s">
        <v>289</v>
      </c>
      <c r="N533">
        <v>532</v>
      </c>
      <c r="O533" t="s">
        <v>220</v>
      </c>
      <c r="P533" t="s">
        <v>54</v>
      </c>
      <c r="Q533" t="s">
        <v>642</v>
      </c>
      <c r="R533" t="s">
        <v>168</v>
      </c>
      <c r="S533" t="s">
        <v>57</v>
      </c>
      <c r="T533" t="s">
        <v>97</v>
      </c>
      <c r="U533" t="s">
        <v>59</v>
      </c>
      <c r="V533" t="s">
        <v>550</v>
      </c>
      <c r="W533" t="s">
        <v>95</v>
      </c>
      <c r="X533" t="s">
        <v>74</v>
      </c>
      <c r="Y533" t="s">
        <v>302</v>
      </c>
      <c r="Z533" t="s">
        <v>138</v>
      </c>
      <c r="AA533" t="s">
        <v>64</v>
      </c>
      <c r="AB533" t="s">
        <v>381</v>
      </c>
      <c r="AC533" t="s">
        <v>66</v>
      </c>
      <c r="AD533" t="s">
        <v>67</v>
      </c>
      <c r="AE533" t="s">
        <v>238</v>
      </c>
      <c r="AF533" t="s">
        <v>104</v>
      </c>
      <c r="AG533" t="s">
        <v>169</v>
      </c>
      <c r="AH533" t="s">
        <v>173</v>
      </c>
      <c r="AI533" t="s">
        <v>124</v>
      </c>
      <c r="AJ533" t="s">
        <v>106</v>
      </c>
      <c r="AK533" t="s">
        <v>73</v>
      </c>
      <c r="AL533" t="s">
        <v>125</v>
      </c>
      <c r="AM533" t="s">
        <v>103</v>
      </c>
      <c r="AN533" t="s">
        <v>76</v>
      </c>
      <c r="AO533" t="s">
        <v>413</v>
      </c>
      <c r="AP533" t="s">
        <v>126</v>
      </c>
      <c r="AQ533" t="s">
        <v>63</v>
      </c>
      <c r="AR533" t="s">
        <v>67</v>
      </c>
      <c r="AS533" t="s">
        <v>54</v>
      </c>
      <c r="AT533" t="s">
        <v>73</v>
      </c>
      <c r="AU533" t="s">
        <v>107</v>
      </c>
      <c r="AV533" t="s">
        <v>3168</v>
      </c>
    </row>
    <row r="534" spans="1:48" hidden="1" x14ac:dyDescent="0.3">
      <c r="A534" t="s">
        <v>3169</v>
      </c>
      <c r="B534" t="s">
        <v>3170</v>
      </c>
      <c r="C534" s="1" t="str">
        <f t="shared" si="83"/>
        <v>21:0973</v>
      </c>
      <c r="D534" s="1" t="str">
        <f t="shared" si="87"/>
        <v>21:0113</v>
      </c>
      <c r="E534" t="s">
        <v>3171</v>
      </c>
      <c r="F534" t="s">
        <v>3172</v>
      </c>
      <c r="H534">
        <v>63.723422999999997</v>
      </c>
      <c r="I534">
        <v>-94.904677000000007</v>
      </c>
      <c r="J534" s="1" t="str">
        <f t="shared" si="88"/>
        <v>NGR lake sediment grab sample</v>
      </c>
      <c r="K534" s="1" t="str">
        <f t="shared" si="89"/>
        <v>&lt;177 micron (NGR)</v>
      </c>
      <c r="L534">
        <v>27</v>
      </c>
      <c r="M534" t="s">
        <v>113</v>
      </c>
      <c r="N534">
        <v>533</v>
      </c>
      <c r="O534" t="s">
        <v>327</v>
      </c>
      <c r="P534" t="s">
        <v>54</v>
      </c>
      <c r="Q534" t="s">
        <v>1227</v>
      </c>
      <c r="R534" t="s">
        <v>190</v>
      </c>
      <c r="S534" t="s">
        <v>57</v>
      </c>
      <c r="T534" t="s">
        <v>58</v>
      </c>
      <c r="U534" t="s">
        <v>203</v>
      </c>
      <c r="V534" t="s">
        <v>189</v>
      </c>
      <c r="W534" t="s">
        <v>276</v>
      </c>
      <c r="X534" t="s">
        <v>67</v>
      </c>
      <c r="Y534" t="s">
        <v>396</v>
      </c>
      <c r="Z534" t="s">
        <v>96</v>
      </c>
      <c r="AA534" t="s">
        <v>64</v>
      </c>
      <c r="AB534" t="s">
        <v>60</v>
      </c>
      <c r="AC534" t="s">
        <v>173</v>
      </c>
      <c r="AD534" t="s">
        <v>67</v>
      </c>
      <c r="AE534" t="s">
        <v>140</v>
      </c>
      <c r="AF534" t="s">
        <v>116</v>
      </c>
      <c r="AG534" t="s">
        <v>221</v>
      </c>
      <c r="AH534" t="s">
        <v>173</v>
      </c>
      <c r="AI534" t="s">
        <v>348</v>
      </c>
      <c r="AJ534" t="s">
        <v>340</v>
      </c>
      <c r="AK534" t="s">
        <v>73</v>
      </c>
      <c r="AL534" t="s">
        <v>103</v>
      </c>
      <c r="AM534" t="s">
        <v>75</v>
      </c>
      <c r="AN534" t="s">
        <v>76</v>
      </c>
      <c r="AO534" t="s">
        <v>104</v>
      </c>
      <c r="AP534" t="s">
        <v>225</v>
      </c>
      <c r="AQ534" t="s">
        <v>240</v>
      </c>
      <c r="AR534" t="s">
        <v>67</v>
      </c>
      <c r="AS534" t="s">
        <v>54</v>
      </c>
      <c r="AT534" t="s">
        <v>91</v>
      </c>
      <c r="AU534" t="s">
        <v>107</v>
      </c>
      <c r="AV534" t="s">
        <v>3173</v>
      </c>
    </row>
    <row r="535" spans="1:48" hidden="1" x14ac:dyDescent="0.3">
      <c r="A535" t="s">
        <v>3174</v>
      </c>
      <c r="B535" t="s">
        <v>3175</v>
      </c>
      <c r="C535" s="1" t="str">
        <f t="shared" si="83"/>
        <v>21:0973</v>
      </c>
      <c r="D535" s="1" t="str">
        <f t="shared" si="87"/>
        <v>21:0113</v>
      </c>
      <c r="E535" t="s">
        <v>3171</v>
      </c>
      <c r="F535" t="s">
        <v>3176</v>
      </c>
      <c r="H535">
        <v>63.723422999999997</v>
      </c>
      <c r="I535">
        <v>-94.904677000000007</v>
      </c>
      <c r="J535" s="1" t="str">
        <f t="shared" si="88"/>
        <v>NGR lake sediment grab sample</v>
      </c>
      <c r="K535" s="1" t="str">
        <f t="shared" si="89"/>
        <v>&lt;177 micron (NGR)</v>
      </c>
      <c r="L535">
        <v>27</v>
      </c>
      <c r="M535" t="s">
        <v>132</v>
      </c>
      <c r="N535">
        <v>534</v>
      </c>
      <c r="O535" t="s">
        <v>127</v>
      </c>
      <c r="P535" t="s">
        <v>54</v>
      </c>
      <c r="Q535" t="s">
        <v>624</v>
      </c>
      <c r="R535" t="s">
        <v>691</v>
      </c>
      <c r="S535" t="s">
        <v>57</v>
      </c>
      <c r="T535" t="s">
        <v>58</v>
      </c>
      <c r="U535" t="s">
        <v>168</v>
      </c>
      <c r="V535" t="s">
        <v>189</v>
      </c>
      <c r="W535" t="s">
        <v>276</v>
      </c>
      <c r="X535" t="s">
        <v>62</v>
      </c>
      <c r="Y535" t="s">
        <v>171</v>
      </c>
      <c r="Z535" t="s">
        <v>96</v>
      </c>
      <c r="AA535" t="s">
        <v>64</v>
      </c>
      <c r="AB535" t="s">
        <v>411</v>
      </c>
      <c r="AC535" t="s">
        <v>173</v>
      </c>
      <c r="AD535" t="s">
        <v>67</v>
      </c>
      <c r="AE535" t="s">
        <v>490</v>
      </c>
      <c r="AF535" t="s">
        <v>151</v>
      </c>
      <c r="AG535" t="s">
        <v>153</v>
      </c>
      <c r="AH535" t="s">
        <v>173</v>
      </c>
      <c r="AI535" t="s">
        <v>402</v>
      </c>
      <c r="AJ535" t="s">
        <v>114</v>
      </c>
      <c r="AK535" t="s">
        <v>73</v>
      </c>
      <c r="AL535" t="s">
        <v>177</v>
      </c>
      <c r="AM535" t="s">
        <v>75</v>
      </c>
      <c r="AN535" t="s">
        <v>76</v>
      </c>
      <c r="AO535" t="s">
        <v>178</v>
      </c>
      <c r="AP535" t="s">
        <v>225</v>
      </c>
      <c r="AQ535" t="s">
        <v>226</v>
      </c>
      <c r="AR535" t="s">
        <v>67</v>
      </c>
      <c r="AS535" t="s">
        <v>54</v>
      </c>
      <c r="AT535" t="s">
        <v>152</v>
      </c>
      <c r="AU535" t="s">
        <v>107</v>
      </c>
      <c r="AV535" t="s">
        <v>3177</v>
      </c>
    </row>
    <row r="536" spans="1:48" hidden="1" x14ac:dyDescent="0.3">
      <c r="A536" t="s">
        <v>3178</v>
      </c>
      <c r="B536" t="s">
        <v>3179</v>
      </c>
      <c r="C536" s="1" t="str">
        <f t="shared" si="83"/>
        <v>21:0973</v>
      </c>
      <c r="D536" s="1" t="str">
        <f t="shared" si="87"/>
        <v>21:0113</v>
      </c>
      <c r="E536" t="s">
        <v>3180</v>
      </c>
      <c r="F536" t="s">
        <v>3181</v>
      </c>
      <c r="H536">
        <v>63.752791100000003</v>
      </c>
      <c r="I536">
        <v>-94.924069799999998</v>
      </c>
      <c r="J536" s="1" t="str">
        <f t="shared" si="88"/>
        <v>NGR lake sediment grab sample</v>
      </c>
      <c r="K536" s="1" t="str">
        <f t="shared" si="89"/>
        <v>&lt;177 micron (NGR)</v>
      </c>
      <c r="L536">
        <v>27</v>
      </c>
      <c r="M536" t="s">
        <v>301</v>
      </c>
      <c r="N536">
        <v>535</v>
      </c>
      <c r="O536" t="s">
        <v>336</v>
      </c>
      <c r="P536" t="s">
        <v>54</v>
      </c>
      <c r="Q536" t="s">
        <v>624</v>
      </c>
      <c r="R536" t="s">
        <v>190</v>
      </c>
      <c r="S536" t="s">
        <v>57</v>
      </c>
      <c r="T536" t="s">
        <v>437</v>
      </c>
      <c r="U536" t="s">
        <v>88</v>
      </c>
      <c r="V536" t="s">
        <v>119</v>
      </c>
      <c r="W536" t="s">
        <v>355</v>
      </c>
      <c r="X536" t="s">
        <v>170</v>
      </c>
      <c r="Y536" t="s">
        <v>346</v>
      </c>
      <c r="Z536" t="s">
        <v>96</v>
      </c>
      <c r="AA536" t="s">
        <v>64</v>
      </c>
      <c r="AB536" t="s">
        <v>152</v>
      </c>
      <c r="AC536" t="s">
        <v>224</v>
      </c>
      <c r="AD536" t="s">
        <v>67</v>
      </c>
      <c r="AE536" t="s">
        <v>68</v>
      </c>
      <c r="AF536" t="s">
        <v>69</v>
      </c>
      <c r="AG536" t="s">
        <v>380</v>
      </c>
      <c r="AH536" t="s">
        <v>70</v>
      </c>
      <c r="AI536" t="s">
        <v>318</v>
      </c>
      <c r="AJ536" t="s">
        <v>1097</v>
      </c>
      <c r="AK536" t="s">
        <v>73</v>
      </c>
      <c r="AL536" t="s">
        <v>125</v>
      </c>
      <c r="AM536" t="s">
        <v>396</v>
      </c>
      <c r="AN536" t="s">
        <v>76</v>
      </c>
      <c r="AO536" t="s">
        <v>281</v>
      </c>
      <c r="AP536" t="s">
        <v>225</v>
      </c>
      <c r="AQ536" t="s">
        <v>233</v>
      </c>
      <c r="AR536" t="s">
        <v>67</v>
      </c>
      <c r="AS536" t="s">
        <v>170</v>
      </c>
      <c r="AT536" t="s">
        <v>73</v>
      </c>
      <c r="AU536" t="s">
        <v>107</v>
      </c>
      <c r="AV536" t="s">
        <v>3182</v>
      </c>
    </row>
    <row r="537" spans="1:48" hidden="1" x14ac:dyDescent="0.3">
      <c r="A537" t="s">
        <v>3183</v>
      </c>
      <c r="B537" t="s">
        <v>3184</v>
      </c>
      <c r="C537" s="1" t="str">
        <f t="shared" si="83"/>
        <v>21:0973</v>
      </c>
      <c r="D537" s="1" t="str">
        <f t="shared" si="87"/>
        <v>21:0113</v>
      </c>
      <c r="E537" t="s">
        <v>3185</v>
      </c>
      <c r="F537" t="s">
        <v>3186</v>
      </c>
      <c r="H537">
        <v>63.7864255</v>
      </c>
      <c r="I537">
        <v>-94.921003499999998</v>
      </c>
      <c r="J537" s="1" t="str">
        <f t="shared" si="88"/>
        <v>NGR lake sediment grab sample</v>
      </c>
      <c r="K537" s="1" t="str">
        <f t="shared" si="89"/>
        <v>&lt;177 micron (NGR)</v>
      </c>
      <c r="L537">
        <v>27</v>
      </c>
      <c r="M537" t="s">
        <v>314</v>
      </c>
      <c r="N537">
        <v>536</v>
      </c>
      <c r="O537" t="s">
        <v>106</v>
      </c>
      <c r="P537" t="s">
        <v>54</v>
      </c>
      <c r="Q537" t="s">
        <v>133</v>
      </c>
      <c r="R537" t="s">
        <v>436</v>
      </c>
      <c r="S537" t="s">
        <v>57</v>
      </c>
      <c r="T537" t="s">
        <v>152</v>
      </c>
      <c r="U537" t="s">
        <v>88</v>
      </c>
      <c r="V537" t="s">
        <v>65</v>
      </c>
      <c r="W537" t="s">
        <v>79</v>
      </c>
      <c r="X537" t="s">
        <v>62</v>
      </c>
      <c r="Y537" t="s">
        <v>63</v>
      </c>
      <c r="Z537" t="s">
        <v>138</v>
      </c>
      <c r="AA537" t="s">
        <v>64</v>
      </c>
      <c r="AB537" t="s">
        <v>223</v>
      </c>
      <c r="AC537" t="s">
        <v>173</v>
      </c>
      <c r="AD537" t="s">
        <v>67</v>
      </c>
      <c r="AE537" t="s">
        <v>238</v>
      </c>
      <c r="AF537" t="s">
        <v>436</v>
      </c>
      <c r="AG537" t="s">
        <v>279</v>
      </c>
      <c r="AH537" t="s">
        <v>70</v>
      </c>
      <c r="AI537" t="s">
        <v>328</v>
      </c>
      <c r="AJ537" t="s">
        <v>209</v>
      </c>
      <c r="AK537" t="s">
        <v>73</v>
      </c>
      <c r="AL537" t="s">
        <v>125</v>
      </c>
      <c r="AM537" t="s">
        <v>103</v>
      </c>
      <c r="AN537" t="s">
        <v>76</v>
      </c>
      <c r="AO537" t="s">
        <v>178</v>
      </c>
      <c r="AP537" t="s">
        <v>210</v>
      </c>
      <c r="AQ537" t="s">
        <v>136</v>
      </c>
      <c r="AR537" t="s">
        <v>67</v>
      </c>
      <c r="AS537" t="s">
        <v>54</v>
      </c>
      <c r="AT537" t="s">
        <v>73</v>
      </c>
      <c r="AU537" t="s">
        <v>107</v>
      </c>
      <c r="AV537" t="s">
        <v>1821</v>
      </c>
    </row>
    <row r="538" spans="1:48" hidden="1" x14ac:dyDescent="0.3">
      <c r="A538" t="s">
        <v>3187</v>
      </c>
      <c r="B538" t="s">
        <v>3188</v>
      </c>
      <c r="C538" s="1" t="str">
        <f t="shared" si="83"/>
        <v>21:0973</v>
      </c>
      <c r="D538" s="1" t="str">
        <f t="shared" si="87"/>
        <v>21:0113</v>
      </c>
      <c r="E538" t="s">
        <v>3189</v>
      </c>
      <c r="F538" t="s">
        <v>3190</v>
      </c>
      <c r="H538">
        <v>63.813273299999999</v>
      </c>
      <c r="I538">
        <v>-94.9580409</v>
      </c>
      <c r="J538" s="1" t="str">
        <f t="shared" si="88"/>
        <v>NGR lake sediment grab sample</v>
      </c>
      <c r="K538" s="1" t="str">
        <f t="shared" si="89"/>
        <v>&lt;177 micron (NGR)</v>
      </c>
      <c r="L538">
        <v>27</v>
      </c>
      <c r="M538" t="s">
        <v>324</v>
      </c>
      <c r="N538">
        <v>537</v>
      </c>
      <c r="O538" t="s">
        <v>106</v>
      </c>
      <c r="P538" t="s">
        <v>54</v>
      </c>
      <c r="Q538" t="s">
        <v>642</v>
      </c>
      <c r="R538" t="s">
        <v>69</v>
      </c>
      <c r="S538" t="s">
        <v>57</v>
      </c>
      <c r="T538" t="s">
        <v>152</v>
      </c>
      <c r="U538" t="s">
        <v>168</v>
      </c>
      <c r="V538" t="s">
        <v>60</v>
      </c>
      <c r="W538" t="s">
        <v>205</v>
      </c>
      <c r="X538" t="s">
        <v>67</v>
      </c>
      <c r="Y538" t="s">
        <v>327</v>
      </c>
      <c r="Z538" t="s">
        <v>138</v>
      </c>
      <c r="AA538" t="s">
        <v>64</v>
      </c>
      <c r="AB538" t="s">
        <v>223</v>
      </c>
      <c r="AC538" t="s">
        <v>70</v>
      </c>
      <c r="AD538" t="s">
        <v>67</v>
      </c>
      <c r="AE538" t="s">
        <v>74</v>
      </c>
      <c r="AF538" t="s">
        <v>77</v>
      </c>
      <c r="AG538" t="s">
        <v>100</v>
      </c>
      <c r="AH538" t="s">
        <v>173</v>
      </c>
      <c r="AI538" t="s">
        <v>514</v>
      </c>
      <c r="AJ538" t="s">
        <v>209</v>
      </c>
      <c r="AK538" t="s">
        <v>73</v>
      </c>
      <c r="AL538" t="s">
        <v>125</v>
      </c>
      <c r="AM538" t="s">
        <v>224</v>
      </c>
      <c r="AN538" t="s">
        <v>76</v>
      </c>
      <c r="AO538" t="s">
        <v>281</v>
      </c>
      <c r="AP538" t="s">
        <v>126</v>
      </c>
      <c r="AQ538" t="s">
        <v>276</v>
      </c>
      <c r="AR538" t="s">
        <v>67</v>
      </c>
      <c r="AS538" t="s">
        <v>54</v>
      </c>
      <c r="AT538" t="s">
        <v>152</v>
      </c>
      <c r="AU538" t="s">
        <v>107</v>
      </c>
      <c r="AV538" t="s">
        <v>3191</v>
      </c>
    </row>
    <row r="539" spans="1:48" hidden="1" x14ac:dyDescent="0.3">
      <c r="A539" t="s">
        <v>3192</v>
      </c>
      <c r="B539" t="s">
        <v>3193</v>
      </c>
      <c r="C539" s="1" t="str">
        <f t="shared" si="83"/>
        <v>21:0973</v>
      </c>
      <c r="D539" s="1" t="str">
        <f t="shared" si="87"/>
        <v>21:0113</v>
      </c>
      <c r="E539" t="s">
        <v>3111</v>
      </c>
      <c r="F539" t="s">
        <v>3194</v>
      </c>
      <c r="H539">
        <v>63.872347400000002</v>
      </c>
      <c r="I539">
        <v>-95.027608499999999</v>
      </c>
      <c r="J539" s="1" t="str">
        <f t="shared" si="88"/>
        <v>NGR lake sediment grab sample</v>
      </c>
      <c r="K539" s="1" t="str">
        <f t="shared" si="89"/>
        <v>&lt;177 micron (NGR)</v>
      </c>
      <c r="L539">
        <v>27</v>
      </c>
      <c r="M539" t="s">
        <v>345</v>
      </c>
      <c r="N539">
        <v>538</v>
      </c>
      <c r="O539" t="s">
        <v>396</v>
      </c>
      <c r="P539" t="s">
        <v>54</v>
      </c>
      <c r="Q539" t="s">
        <v>218</v>
      </c>
      <c r="R539" t="s">
        <v>159</v>
      </c>
      <c r="S539" t="s">
        <v>57</v>
      </c>
      <c r="T539" t="s">
        <v>471</v>
      </c>
      <c r="U539" t="s">
        <v>57</v>
      </c>
      <c r="V539" t="s">
        <v>90</v>
      </c>
      <c r="W539" t="s">
        <v>238</v>
      </c>
      <c r="X539" t="s">
        <v>67</v>
      </c>
      <c r="Y539" t="s">
        <v>68</v>
      </c>
      <c r="Z539" t="s">
        <v>59</v>
      </c>
      <c r="AA539" t="s">
        <v>64</v>
      </c>
      <c r="AB539" t="s">
        <v>116</v>
      </c>
      <c r="AC539" t="s">
        <v>66</v>
      </c>
      <c r="AD539" t="s">
        <v>67</v>
      </c>
      <c r="AE539" t="s">
        <v>396</v>
      </c>
      <c r="AF539" t="s">
        <v>76</v>
      </c>
      <c r="AG539" t="s">
        <v>142</v>
      </c>
      <c r="AH539" t="s">
        <v>472</v>
      </c>
      <c r="AI539" t="s">
        <v>118</v>
      </c>
      <c r="AJ539" t="s">
        <v>220</v>
      </c>
      <c r="AK539" t="s">
        <v>73</v>
      </c>
      <c r="AL539" t="s">
        <v>177</v>
      </c>
      <c r="AM539" t="s">
        <v>103</v>
      </c>
      <c r="AN539" t="s">
        <v>76</v>
      </c>
      <c r="AO539" t="s">
        <v>692</v>
      </c>
      <c r="AP539" t="s">
        <v>105</v>
      </c>
      <c r="AQ539" t="s">
        <v>526</v>
      </c>
      <c r="AR539" t="s">
        <v>67</v>
      </c>
      <c r="AS539" t="s">
        <v>54</v>
      </c>
      <c r="AT539" t="s">
        <v>73</v>
      </c>
      <c r="AU539" t="s">
        <v>107</v>
      </c>
      <c r="AV539" t="s">
        <v>3195</v>
      </c>
    </row>
    <row r="540" spans="1:48" hidden="1" x14ac:dyDescent="0.3">
      <c r="A540" t="s">
        <v>3196</v>
      </c>
      <c r="B540" t="s">
        <v>3197</v>
      </c>
      <c r="C540" s="1" t="str">
        <f t="shared" si="83"/>
        <v>21:0973</v>
      </c>
      <c r="D540" s="1" t="str">
        <f t="shared" si="87"/>
        <v>21:0113</v>
      </c>
      <c r="E540" t="s">
        <v>3198</v>
      </c>
      <c r="F540" t="s">
        <v>3199</v>
      </c>
      <c r="H540">
        <v>63.963812599999997</v>
      </c>
      <c r="I540">
        <v>-95.235781799999998</v>
      </c>
      <c r="J540" s="1" t="str">
        <f t="shared" si="88"/>
        <v>NGR lake sediment grab sample</v>
      </c>
      <c r="K540" s="1" t="str">
        <f t="shared" si="89"/>
        <v>&lt;177 micron (NGR)</v>
      </c>
      <c r="L540">
        <v>27</v>
      </c>
      <c r="M540" t="s">
        <v>335</v>
      </c>
      <c r="N540">
        <v>539</v>
      </c>
      <c r="O540" t="s">
        <v>240</v>
      </c>
      <c r="P540" t="s">
        <v>54</v>
      </c>
      <c r="Q540" t="s">
        <v>387</v>
      </c>
      <c r="R540" t="s">
        <v>90</v>
      </c>
      <c r="S540" t="s">
        <v>57</v>
      </c>
      <c r="T540" t="s">
        <v>561</v>
      </c>
      <c r="U540" t="s">
        <v>117</v>
      </c>
      <c r="V540" t="s">
        <v>119</v>
      </c>
      <c r="W540" t="s">
        <v>205</v>
      </c>
      <c r="X540" t="s">
        <v>74</v>
      </c>
      <c r="Y540" t="s">
        <v>302</v>
      </c>
      <c r="Z540" t="s">
        <v>59</v>
      </c>
      <c r="AA540" t="s">
        <v>64</v>
      </c>
      <c r="AB540" t="s">
        <v>236</v>
      </c>
      <c r="AC540" t="s">
        <v>173</v>
      </c>
      <c r="AD540" t="s">
        <v>67</v>
      </c>
      <c r="AE540" t="s">
        <v>396</v>
      </c>
      <c r="AF540" t="s">
        <v>90</v>
      </c>
      <c r="AG540" t="s">
        <v>454</v>
      </c>
      <c r="AH540" t="s">
        <v>70</v>
      </c>
      <c r="AI540" t="s">
        <v>71</v>
      </c>
      <c r="AJ540" t="s">
        <v>209</v>
      </c>
      <c r="AK540" t="s">
        <v>73</v>
      </c>
      <c r="AL540" t="s">
        <v>157</v>
      </c>
      <c r="AM540" t="s">
        <v>75</v>
      </c>
      <c r="AN540" t="s">
        <v>76</v>
      </c>
      <c r="AO540" t="s">
        <v>281</v>
      </c>
      <c r="AP540" t="s">
        <v>596</v>
      </c>
      <c r="AQ540" t="s">
        <v>118</v>
      </c>
      <c r="AR540" t="s">
        <v>67</v>
      </c>
      <c r="AS540" t="s">
        <v>54</v>
      </c>
      <c r="AT540" t="s">
        <v>73</v>
      </c>
      <c r="AU540" t="s">
        <v>479</v>
      </c>
      <c r="AV540" t="s">
        <v>1112</v>
      </c>
    </row>
    <row r="541" spans="1:48" hidden="1" x14ac:dyDescent="0.3">
      <c r="A541" t="s">
        <v>3200</v>
      </c>
      <c r="B541" t="s">
        <v>3201</v>
      </c>
      <c r="C541" s="1" t="str">
        <f t="shared" si="83"/>
        <v>21:0973</v>
      </c>
      <c r="D541" s="1" t="str">
        <f t="shared" si="87"/>
        <v>21:0113</v>
      </c>
      <c r="E541" t="s">
        <v>3202</v>
      </c>
      <c r="F541" t="s">
        <v>3203</v>
      </c>
      <c r="H541">
        <v>63.968283499999998</v>
      </c>
      <c r="I541">
        <v>-95.282477499999999</v>
      </c>
      <c r="J541" s="1" t="str">
        <f t="shared" si="88"/>
        <v>NGR lake sediment grab sample</v>
      </c>
      <c r="K541" s="1" t="str">
        <f t="shared" si="89"/>
        <v>&lt;177 micron (NGR)</v>
      </c>
      <c r="L541">
        <v>27</v>
      </c>
      <c r="M541" t="s">
        <v>354</v>
      </c>
      <c r="N541">
        <v>540</v>
      </c>
      <c r="O541" t="s">
        <v>363</v>
      </c>
      <c r="P541" t="s">
        <v>170</v>
      </c>
      <c r="Q541" t="s">
        <v>337</v>
      </c>
      <c r="R541" t="s">
        <v>121</v>
      </c>
      <c r="S541" t="s">
        <v>57</v>
      </c>
      <c r="T541" t="s">
        <v>449</v>
      </c>
      <c r="U541" t="s">
        <v>59</v>
      </c>
      <c r="V541" t="s">
        <v>139</v>
      </c>
      <c r="W541" t="s">
        <v>205</v>
      </c>
      <c r="X541" t="s">
        <v>62</v>
      </c>
      <c r="Y541" t="s">
        <v>421</v>
      </c>
      <c r="Z541" t="s">
        <v>117</v>
      </c>
      <c r="AA541" t="s">
        <v>64</v>
      </c>
      <c r="AB541" t="s">
        <v>478</v>
      </c>
      <c r="AC541" t="s">
        <v>66</v>
      </c>
      <c r="AD541" t="s">
        <v>67</v>
      </c>
      <c r="AE541" t="s">
        <v>396</v>
      </c>
      <c r="AF541" t="s">
        <v>104</v>
      </c>
      <c r="AG541" t="s">
        <v>438</v>
      </c>
      <c r="AH541" t="s">
        <v>173</v>
      </c>
      <c r="AI541" t="s">
        <v>71</v>
      </c>
      <c r="AJ541" t="s">
        <v>56</v>
      </c>
      <c r="AK541" t="s">
        <v>73</v>
      </c>
      <c r="AL541" t="s">
        <v>74</v>
      </c>
      <c r="AM541" t="s">
        <v>103</v>
      </c>
      <c r="AN541" t="s">
        <v>76</v>
      </c>
      <c r="AO541" t="s">
        <v>104</v>
      </c>
      <c r="AP541" t="s">
        <v>267</v>
      </c>
      <c r="AQ541" t="s">
        <v>94</v>
      </c>
      <c r="AR541" t="s">
        <v>67</v>
      </c>
      <c r="AS541" t="s">
        <v>54</v>
      </c>
      <c r="AT541" t="s">
        <v>73</v>
      </c>
      <c r="AU541" t="s">
        <v>107</v>
      </c>
      <c r="AV541" t="s">
        <v>3204</v>
      </c>
    </row>
    <row r="542" spans="1:48" hidden="1" x14ac:dyDescent="0.3">
      <c r="A542" t="s">
        <v>3205</v>
      </c>
      <c r="B542" t="s">
        <v>3206</v>
      </c>
      <c r="C542" s="1" t="str">
        <f t="shared" si="83"/>
        <v>21:0973</v>
      </c>
      <c r="D542" s="1" t="str">
        <f t="shared" si="87"/>
        <v>21:0113</v>
      </c>
      <c r="E542" t="s">
        <v>3207</v>
      </c>
      <c r="F542" t="s">
        <v>3208</v>
      </c>
      <c r="H542">
        <v>63.948967799999998</v>
      </c>
      <c r="I542">
        <v>-95.556396800000002</v>
      </c>
      <c r="J542" s="1" t="str">
        <f t="shared" si="88"/>
        <v>NGR lake sediment grab sample</v>
      </c>
      <c r="K542" s="1" t="str">
        <f t="shared" si="89"/>
        <v>&lt;177 micron (NGR)</v>
      </c>
      <c r="L542">
        <v>28</v>
      </c>
      <c r="M542" t="s">
        <v>52</v>
      </c>
      <c r="N542">
        <v>541</v>
      </c>
      <c r="O542" t="s">
        <v>305</v>
      </c>
      <c r="P542" t="s">
        <v>54</v>
      </c>
      <c r="Q542" t="s">
        <v>1134</v>
      </c>
      <c r="R542" t="s">
        <v>347</v>
      </c>
      <c r="S542" t="s">
        <v>57</v>
      </c>
      <c r="T542" t="s">
        <v>250</v>
      </c>
      <c r="U542" t="s">
        <v>138</v>
      </c>
      <c r="V542" t="s">
        <v>264</v>
      </c>
      <c r="W542" t="s">
        <v>95</v>
      </c>
      <c r="X542" t="s">
        <v>67</v>
      </c>
      <c r="Y542" t="s">
        <v>137</v>
      </c>
      <c r="Z542" t="s">
        <v>59</v>
      </c>
      <c r="AA542" t="s">
        <v>64</v>
      </c>
      <c r="AB542" t="s">
        <v>190</v>
      </c>
      <c r="AC542" t="s">
        <v>66</v>
      </c>
      <c r="AD542" t="s">
        <v>127</v>
      </c>
      <c r="AE542" t="s">
        <v>68</v>
      </c>
      <c r="AF542" t="s">
        <v>178</v>
      </c>
      <c r="AG542" t="s">
        <v>207</v>
      </c>
      <c r="AH542" t="s">
        <v>70</v>
      </c>
      <c r="AI542" t="s">
        <v>233</v>
      </c>
      <c r="AJ542" t="s">
        <v>233</v>
      </c>
      <c r="AK542" t="s">
        <v>73</v>
      </c>
      <c r="AL542" t="s">
        <v>125</v>
      </c>
      <c r="AM542" t="s">
        <v>75</v>
      </c>
      <c r="AN542" t="s">
        <v>76</v>
      </c>
      <c r="AO542" t="s">
        <v>104</v>
      </c>
      <c r="AP542" t="s">
        <v>158</v>
      </c>
      <c r="AQ542" t="s">
        <v>127</v>
      </c>
      <c r="AR542" t="s">
        <v>67</v>
      </c>
      <c r="AS542" t="s">
        <v>54</v>
      </c>
      <c r="AT542" t="s">
        <v>73</v>
      </c>
      <c r="AU542" t="s">
        <v>635</v>
      </c>
      <c r="AV542" t="s">
        <v>3209</v>
      </c>
    </row>
    <row r="543" spans="1:48" hidden="1" x14ac:dyDescent="0.3">
      <c r="A543" t="s">
        <v>3210</v>
      </c>
      <c r="B543" t="s">
        <v>3211</v>
      </c>
      <c r="C543" s="1" t="str">
        <f t="shared" si="83"/>
        <v>21:0973</v>
      </c>
      <c r="D543" s="1" t="str">
        <f t="shared" si="87"/>
        <v>21:0113</v>
      </c>
      <c r="E543" t="s">
        <v>3212</v>
      </c>
      <c r="F543" t="s">
        <v>3213</v>
      </c>
      <c r="H543">
        <v>63.982206400000003</v>
      </c>
      <c r="I543">
        <v>-95.360619099999994</v>
      </c>
      <c r="J543" s="1" t="str">
        <f t="shared" si="88"/>
        <v>NGR lake sediment grab sample</v>
      </c>
      <c r="K543" s="1" t="str">
        <f t="shared" si="89"/>
        <v>&lt;177 micron (NGR)</v>
      </c>
      <c r="L543">
        <v>28</v>
      </c>
      <c r="M543" t="s">
        <v>86</v>
      </c>
      <c r="N543">
        <v>542</v>
      </c>
      <c r="O543" t="s">
        <v>240</v>
      </c>
      <c r="P543" t="s">
        <v>54</v>
      </c>
      <c r="Q543" t="s">
        <v>470</v>
      </c>
      <c r="R543" t="s">
        <v>92</v>
      </c>
      <c r="S543" t="s">
        <v>57</v>
      </c>
      <c r="T543" t="s">
        <v>316</v>
      </c>
      <c r="U543" t="s">
        <v>138</v>
      </c>
      <c r="V543" t="s">
        <v>251</v>
      </c>
      <c r="W543" t="s">
        <v>63</v>
      </c>
      <c r="X543" t="s">
        <v>67</v>
      </c>
      <c r="Y543" t="s">
        <v>526</v>
      </c>
      <c r="Z543" t="s">
        <v>138</v>
      </c>
      <c r="AA543" t="s">
        <v>64</v>
      </c>
      <c r="AB543" t="s">
        <v>381</v>
      </c>
      <c r="AC543" t="s">
        <v>66</v>
      </c>
      <c r="AD543" t="s">
        <v>67</v>
      </c>
      <c r="AE543" t="s">
        <v>206</v>
      </c>
      <c r="AF543" t="s">
        <v>92</v>
      </c>
      <c r="AG543" t="s">
        <v>279</v>
      </c>
      <c r="AH543" t="s">
        <v>173</v>
      </c>
      <c r="AI543" t="s">
        <v>87</v>
      </c>
      <c r="AJ543" t="s">
        <v>240</v>
      </c>
      <c r="AK543" t="s">
        <v>73</v>
      </c>
      <c r="AL543" t="s">
        <v>125</v>
      </c>
      <c r="AM543" t="s">
        <v>103</v>
      </c>
      <c r="AN543" t="s">
        <v>76</v>
      </c>
      <c r="AO543" t="s">
        <v>203</v>
      </c>
      <c r="AP543" t="s">
        <v>414</v>
      </c>
      <c r="AQ543" t="s">
        <v>79</v>
      </c>
      <c r="AR543" t="s">
        <v>67</v>
      </c>
      <c r="AS543" t="s">
        <v>54</v>
      </c>
      <c r="AT543" t="s">
        <v>73</v>
      </c>
      <c r="AU543" t="s">
        <v>107</v>
      </c>
      <c r="AV543" t="s">
        <v>236</v>
      </c>
    </row>
    <row r="544" spans="1:48" hidden="1" x14ac:dyDescent="0.3">
      <c r="A544" t="s">
        <v>3214</v>
      </c>
      <c r="B544" t="s">
        <v>3215</v>
      </c>
      <c r="C544" s="1" t="str">
        <f t="shared" si="83"/>
        <v>21:0973</v>
      </c>
      <c r="D544" s="1" t="str">
        <f t="shared" si="87"/>
        <v>21:0113</v>
      </c>
      <c r="E544" t="s">
        <v>3216</v>
      </c>
      <c r="F544" t="s">
        <v>3217</v>
      </c>
      <c r="H544">
        <v>63.9700761</v>
      </c>
      <c r="I544">
        <v>-95.447810599999997</v>
      </c>
      <c r="J544" s="1" t="str">
        <f t="shared" si="88"/>
        <v>NGR lake sediment grab sample</v>
      </c>
      <c r="K544" s="1" t="str">
        <f t="shared" si="89"/>
        <v>&lt;177 micron (NGR)</v>
      </c>
      <c r="L544">
        <v>28</v>
      </c>
      <c r="M544" t="s">
        <v>149</v>
      </c>
      <c r="N544">
        <v>543</v>
      </c>
      <c r="O544" t="s">
        <v>327</v>
      </c>
      <c r="P544" t="s">
        <v>54</v>
      </c>
      <c r="Q544" t="s">
        <v>133</v>
      </c>
      <c r="R544" t="s">
        <v>192</v>
      </c>
      <c r="S544" t="s">
        <v>57</v>
      </c>
      <c r="T544" t="s">
        <v>404</v>
      </c>
      <c r="U544" t="s">
        <v>59</v>
      </c>
      <c r="V544" t="s">
        <v>550</v>
      </c>
      <c r="W544" t="s">
        <v>95</v>
      </c>
      <c r="X544" t="s">
        <v>67</v>
      </c>
      <c r="Y544" t="s">
        <v>62</v>
      </c>
      <c r="Z544" t="s">
        <v>170</v>
      </c>
      <c r="AA544" t="s">
        <v>64</v>
      </c>
      <c r="AB544" t="s">
        <v>522</v>
      </c>
      <c r="AC544" t="s">
        <v>66</v>
      </c>
      <c r="AD544" t="s">
        <v>67</v>
      </c>
      <c r="AE544" t="s">
        <v>574</v>
      </c>
      <c r="AF544" t="s">
        <v>178</v>
      </c>
      <c r="AG544" t="s">
        <v>223</v>
      </c>
      <c r="AH544" t="s">
        <v>70</v>
      </c>
      <c r="AI544" t="s">
        <v>692</v>
      </c>
      <c r="AJ544" t="s">
        <v>263</v>
      </c>
      <c r="AK544" t="s">
        <v>73</v>
      </c>
      <c r="AL544" t="s">
        <v>103</v>
      </c>
      <c r="AM544" t="s">
        <v>103</v>
      </c>
      <c r="AN544" t="s">
        <v>76</v>
      </c>
      <c r="AO544" t="s">
        <v>92</v>
      </c>
      <c r="AP544" t="s">
        <v>194</v>
      </c>
      <c r="AQ544" t="s">
        <v>226</v>
      </c>
      <c r="AR544" t="s">
        <v>67</v>
      </c>
      <c r="AS544" t="s">
        <v>54</v>
      </c>
      <c r="AT544" t="s">
        <v>73</v>
      </c>
      <c r="AU544" t="s">
        <v>107</v>
      </c>
      <c r="AV544" t="s">
        <v>2160</v>
      </c>
    </row>
    <row r="545" spans="1:48" hidden="1" x14ac:dyDescent="0.3">
      <c r="A545" t="s">
        <v>3218</v>
      </c>
      <c r="B545" t="s">
        <v>3219</v>
      </c>
      <c r="C545" s="1" t="str">
        <f t="shared" si="83"/>
        <v>21:0973</v>
      </c>
      <c r="D545" s="1" t="str">
        <f t="shared" si="87"/>
        <v>21:0113</v>
      </c>
      <c r="E545" t="s">
        <v>3220</v>
      </c>
      <c r="F545" t="s">
        <v>3221</v>
      </c>
      <c r="H545">
        <v>63.974402599999998</v>
      </c>
      <c r="I545">
        <v>-95.513508999999999</v>
      </c>
      <c r="J545" s="1" t="str">
        <f t="shared" si="88"/>
        <v>NGR lake sediment grab sample</v>
      </c>
      <c r="K545" s="1" t="str">
        <f t="shared" si="89"/>
        <v>&lt;177 micron (NGR)</v>
      </c>
      <c r="L545">
        <v>28</v>
      </c>
      <c r="M545" t="s">
        <v>165</v>
      </c>
      <c r="N545">
        <v>544</v>
      </c>
      <c r="O545" t="s">
        <v>61</v>
      </c>
      <c r="P545" t="s">
        <v>54</v>
      </c>
      <c r="Q545" t="s">
        <v>435</v>
      </c>
      <c r="R545" t="s">
        <v>99</v>
      </c>
      <c r="S545" t="s">
        <v>57</v>
      </c>
      <c r="T545" t="s">
        <v>404</v>
      </c>
      <c r="U545" t="s">
        <v>59</v>
      </c>
      <c r="V545" t="s">
        <v>251</v>
      </c>
      <c r="W545" t="s">
        <v>171</v>
      </c>
      <c r="X545" t="s">
        <v>74</v>
      </c>
      <c r="Y545" t="s">
        <v>421</v>
      </c>
      <c r="Z545" t="s">
        <v>138</v>
      </c>
      <c r="AA545" t="s">
        <v>64</v>
      </c>
      <c r="AB545" t="s">
        <v>575</v>
      </c>
      <c r="AC545" t="s">
        <v>173</v>
      </c>
      <c r="AD545" t="s">
        <v>67</v>
      </c>
      <c r="AE545" t="s">
        <v>1090</v>
      </c>
      <c r="AF545" t="s">
        <v>76</v>
      </c>
      <c r="AG545" t="s">
        <v>97</v>
      </c>
      <c r="AH545" t="s">
        <v>173</v>
      </c>
      <c r="AI545" t="s">
        <v>233</v>
      </c>
      <c r="AJ545" t="s">
        <v>292</v>
      </c>
      <c r="AK545" t="s">
        <v>73</v>
      </c>
      <c r="AL545" t="s">
        <v>75</v>
      </c>
      <c r="AM545" t="s">
        <v>103</v>
      </c>
      <c r="AN545" t="s">
        <v>76</v>
      </c>
      <c r="AO545" t="s">
        <v>203</v>
      </c>
      <c r="AP545" t="s">
        <v>656</v>
      </c>
      <c r="AQ545" t="s">
        <v>276</v>
      </c>
      <c r="AR545" t="s">
        <v>67</v>
      </c>
      <c r="AS545" t="s">
        <v>54</v>
      </c>
      <c r="AT545" t="s">
        <v>73</v>
      </c>
      <c r="AU545" t="s">
        <v>107</v>
      </c>
      <c r="AV545" t="s">
        <v>2751</v>
      </c>
    </row>
    <row r="546" spans="1:48" hidden="1" x14ac:dyDescent="0.3">
      <c r="A546" t="s">
        <v>3222</v>
      </c>
      <c r="B546" t="s">
        <v>3223</v>
      </c>
      <c r="C546" s="1" t="str">
        <f t="shared" si="83"/>
        <v>21:0973</v>
      </c>
      <c r="D546" s="1" t="str">
        <f t="shared" si="87"/>
        <v>21:0113</v>
      </c>
      <c r="E546" t="s">
        <v>3224</v>
      </c>
      <c r="F546" t="s">
        <v>3225</v>
      </c>
      <c r="H546">
        <v>63.969519699999999</v>
      </c>
      <c r="I546">
        <v>-95.607441100000003</v>
      </c>
      <c r="J546" s="1" t="str">
        <f t="shared" si="88"/>
        <v>NGR lake sediment grab sample</v>
      </c>
      <c r="K546" s="1" t="str">
        <f t="shared" si="89"/>
        <v>&lt;177 micron (NGR)</v>
      </c>
      <c r="L546">
        <v>28</v>
      </c>
      <c r="M546" t="s">
        <v>185</v>
      </c>
      <c r="N546">
        <v>545</v>
      </c>
      <c r="O546" t="s">
        <v>193</v>
      </c>
      <c r="P546" t="s">
        <v>54</v>
      </c>
      <c r="Q546" t="s">
        <v>410</v>
      </c>
      <c r="R546" t="s">
        <v>290</v>
      </c>
      <c r="S546" t="s">
        <v>57</v>
      </c>
      <c r="T546" t="s">
        <v>252</v>
      </c>
      <c r="U546" t="s">
        <v>138</v>
      </c>
      <c r="V546" t="s">
        <v>236</v>
      </c>
      <c r="W546" t="s">
        <v>276</v>
      </c>
      <c r="X546" t="s">
        <v>74</v>
      </c>
      <c r="Y546" t="s">
        <v>238</v>
      </c>
      <c r="Z546" t="s">
        <v>138</v>
      </c>
      <c r="AA546" t="s">
        <v>64</v>
      </c>
      <c r="AB546" t="s">
        <v>492</v>
      </c>
      <c r="AC546" t="s">
        <v>173</v>
      </c>
      <c r="AD546" t="s">
        <v>67</v>
      </c>
      <c r="AE546" t="s">
        <v>68</v>
      </c>
      <c r="AF546" t="s">
        <v>116</v>
      </c>
      <c r="AG546" t="s">
        <v>604</v>
      </c>
      <c r="AH546" t="s">
        <v>70</v>
      </c>
      <c r="AI546" t="s">
        <v>305</v>
      </c>
      <c r="AJ546" t="s">
        <v>96</v>
      </c>
      <c r="AK546" t="s">
        <v>73</v>
      </c>
      <c r="AL546" t="s">
        <v>157</v>
      </c>
      <c r="AM546" t="s">
        <v>103</v>
      </c>
      <c r="AN546" t="s">
        <v>76</v>
      </c>
      <c r="AO546" t="s">
        <v>281</v>
      </c>
      <c r="AP546" t="s">
        <v>126</v>
      </c>
      <c r="AQ546" t="s">
        <v>205</v>
      </c>
      <c r="AR546" t="s">
        <v>74</v>
      </c>
      <c r="AS546" t="s">
        <v>54</v>
      </c>
      <c r="AT546" t="s">
        <v>73</v>
      </c>
      <c r="AU546" t="s">
        <v>462</v>
      </c>
      <c r="AV546" t="s">
        <v>3226</v>
      </c>
    </row>
    <row r="547" spans="1:48" hidden="1" x14ac:dyDescent="0.3">
      <c r="A547" t="s">
        <v>3227</v>
      </c>
      <c r="B547" t="s">
        <v>3228</v>
      </c>
      <c r="C547" s="1" t="str">
        <f t="shared" si="83"/>
        <v>21:0973</v>
      </c>
      <c r="D547" s="1" t="str">
        <f t="shared" si="87"/>
        <v>21:0113</v>
      </c>
      <c r="E547" t="s">
        <v>3229</v>
      </c>
      <c r="F547" t="s">
        <v>3230</v>
      </c>
      <c r="H547">
        <v>63.970120700000003</v>
      </c>
      <c r="I547">
        <v>-95.697766099999996</v>
      </c>
      <c r="J547" s="1" t="str">
        <f t="shared" si="88"/>
        <v>NGR lake sediment grab sample</v>
      </c>
      <c r="K547" s="1" t="str">
        <f t="shared" si="89"/>
        <v>&lt;177 micron (NGR)</v>
      </c>
      <c r="L547">
        <v>28</v>
      </c>
      <c r="M547" t="s">
        <v>200</v>
      </c>
      <c r="N547">
        <v>546</v>
      </c>
      <c r="O547" t="s">
        <v>201</v>
      </c>
      <c r="P547" t="s">
        <v>54</v>
      </c>
      <c r="Q547" t="s">
        <v>1216</v>
      </c>
      <c r="R547" t="s">
        <v>192</v>
      </c>
      <c r="S547" t="s">
        <v>57</v>
      </c>
      <c r="T547" t="s">
        <v>152</v>
      </c>
      <c r="U547" t="s">
        <v>117</v>
      </c>
      <c r="V547" t="s">
        <v>139</v>
      </c>
      <c r="W547" t="s">
        <v>62</v>
      </c>
      <c r="X547" t="s">
        <v>74</v>
      </c>
      <c r="Y547" t="s">
        <v>159</v>
      </c>
      <c r="Z547" t="s">
        <v>127</v>
      </c>
      <c r="AA547" t="s">
        <v>64</v>
      </c>
      <c r="AB547" t="s">
        <v>93</v>
      </c>
      <c r="AC547" t="s">
        <v>66</v>
      </c>
      <c r="AD547" t="s">
        <v>67</v>
      </c>
      <c r="AE547" t="s">
        <v>2050</v>
      </c>
      <c r="AF547" t="s">
        <v>281</v>
      </c>
      <c r="AG547" t="s">
        <v>853</v>
      </c>
      <c r="AH547" t="s">
        <v>70</v>
      </c>
      <c r="AI547" t="s">
        <v>329</v>
      </c>
      <c r="AJ547" t="s">
        <v>292</v>
      </c>
      <c r="AK547" t="s">
        <v>73</v>
      </c>
      <c r="AL547" t="s">
        <v>224</v>
      </c>
      <c r="AM547" t="s">
        <v>103</v>
      </c>
      <c r="AN547" t="s">
        <v>76</v>
      </c>
      <c r="AO547" t="s">
        <v>104</v>
      </c>
      <c r="AP547" t="s">
        <v>2741</v>
      </c>
      <c r="AQ547" t="s">
        <v>302</v>
      </c>
      <c r="AR547" t="s">
        <v>74</v>
      </c>
      <c r="AS547" t="s">
        <v>54</v>
      </c>
      <c r="AT547" t="s">
        <v>73</v>
      </c>
      <c r="AU547" t="s">
        <v>107</v>
      </c>
      <c r="AV547" t="s">
        <v>3231</v>
      </c>
    </row>
    <row r="548" spans="1:48" hidden="1" x14ac:dyDescent="0.3">
      <c r="A548" t="s">
        <v>3232</v>
      </c>
      <c r="B548" t="s">
        <v>3233</v>
      </c>
      <c r="C548" s="1" t="str">
        <f t="shared" si="83"/>
        <v>21:0973</v>
      </c>
      <c r="D548" s="1" t="str">
        <f t="shared" si="87"/>
        <v>21:0113</v>
      </c>
      <c r="E548" t="s">
        <v>3234</v>
      </c>
      <c r="F548" t="s">
        <v>3235</v>
      </c>
      <c r="H548">
        <v>63.971717900000002</v>
      </c>
      <c r="I548">
        <v>-95.718031499999995</v>
      </c>
      <c r="J548" s="1" t="str">
        <f t="shared" si="88"/>
        <v>NGR lake sediment grab sample</v>
      </c>
      <c r="K548" s="1" t="str">
        <f t="shared" si="89"/>
        <v>&lt;177 micron (NGR)</v>
      </c>
      <c r="L548">
        <v>28</v>
      </c>
      <c r="M548" t="s">
        <v>217</v>
      </c>
      <c r="N548">
        <v>547</v>
      </c>
      <c r="O548" t="s">
        <v>327</v>
      </c>
      <c r="P548" t="s">
        <v>54</v>
      </c>
      <c r="Q548" t="s">
        <v>470</v>
      </c>
      <c r="R548" t="s">
        <v>99</v>
      </c>
      <c r="S548" t="s">
        <v>57</v>
      </c>
      <c r="T548" t="s">
        <v>58</v>
      </c>
      <c r="U548" t="s">
        <v>117</v>
      </c>
      <c r="V548" t="s">
        <v>522</v>
      </c>
      <c r="W548" t="s">
        <v>63</v>
      </c>
      <c r="X548" t="s">
        <v>74</v>
      </c>
      <c r="Y548" t="s">
        <v>118</v>
      </c>
      <c r="Z548" t="s">
        <v>127</v>
      </c>
      <c r="AA548" t="s">
        <v>64</v>
      </c>
      <c r="AB548" t="s">
        <v>65</v>
      </c>
      <c r="AC548" t="s">
        <v>173</v>
      </c>
      <c r="AD548" t="s">
        <v>67</v>
      </c>
      <c r="AE548" t="s">
        <v>3236</v>
      </c>
      <c r="AF548" t="s">
        <v>116</v>
      </c>
      <c r="AG548" t="s">
        <v>853</v>
      </c>
      <c r="AH548" t="s">
        <v>173</v>
      </c>
      <c r="AI548" t="s">
        <v>123</v>
      </c>
      <c r="AJ548" t="s">
        <v>106</v>
      </c>
      <c r="AK548" t="s">
        <v>73</v>
      </c>
      <c r="AL548" t="s">
        <v>103</v>
      </c>
      <c r="AM548" t="s">
        <v>103</v>
      </c>
      <c r="AN548" t="s">
        <v>76</v>
      </c>
      <c r="AO548" t="s">
        <v>104</v>
      </c>
      <c r="AP548" t="s">
        <v>1980</v>
      </c>
      <c r="AQ548" t="s">
        <v>308</v>
      </c>
      <c r="AR548" t="s">
        <v>67</v>
      </c>
      <c r="AS548" t="s">
        <v>54</v>
      </c>
      <c r="AT548" t="s">
        <v>73</v>
      </c>
      <c r="AU548" t="s">
        <v>107</v>
      </c>
      <c r="AV548" t="s">
        <v>3237</v>
      </c>
    </row>
    <row r="549" spans="1:48" hidden="1" x14ac:dyDescent="0.3">
      <c r="A549" t="s">
        <v>3238</v>
      </c>
      <c r="B549" t="s">
        <v>3239</v>
      </c>
      <c r="C549" s="1" t="str">
        <f t="shared" si="83"/>
        <v>21:0973</v>
      </c>
      <c r="D549" s="1" t="str">
        <f t="shared" si="87"/>
        <v>21:0113</v>
      </c>
      <c r="E549" t="s">
        <v>3240</v>
      </c>
      <c r="F549" t="s">
        <v>3241</v>
      </c>
      <c r="H549">
        <v>63.937523800000001</v>
      </c>
      <c r="I549">
        <v>-95.733639699999998</v>
      </c>
      <c r="J549" s="1" t="str">
        <f t="shared" si="88"/>
        <v>NGR lake sediment grab sample</v>
      </c>
      <c r="K549" s="1" t="str">
        <f t="shared" si="89"/>
        <v>&lt;177 micron (NGR)</v>
      </c>
      <c r="L549">
        <v>28</v>
      </c>
      <c r="M549" t="s">
        <v>246</v>
      </c>
      <c r="N549">
        <v>548</v>
      </c>
      <c r="O549" t="s">
        <v>329</v>
      </c>
      <c r="P549" t="s">
        <v>54</v>
      </c>
      <c r="Q549" t="s">
        <v>1477</v>
      </c>
      <c r="R549" t="s">
        <v>99</v>
      </c>
      <c r="S549" t="s">
        <v>57</v>
      </c>
      <c r="T549" t="s">
        <v>91</v>
      </c>
      <c r="U549" t="s">
        <v>178</v>
      </c>
      <c r="V549" t="s">
        <v>119</v>
      </c>
      <c r="W549" t="s">
        <v>61</v>
      </c>
      <c r="X549" t="s">
        <v>62</v>
      </c>
      <c r="Y549" t="s">
        <v>205</v>
      </c>
      <c r="Z549" t="s">
        <v>96</v>
      </c>
      <c r="AA549" t="s">
        <v>64</v>
      </c>
      <c r="AB549" t="s">
        <v>97</v>
      </c>
      <c r="AC549" t="s">
        <v>173</v>
      </c>
      <c r="AD549" t="s">
        <v>67</v>
      </c>
      <c r="AE549" t="s">
        <v>140</v>
      </c>
      <c r="AF549" t="s">
        <v>436</v>
      </c>
      <c r="AG549" t="s">
        <v>304</v>
      </c>
      <c r="AH549" t="s">
        <v>155</v>
      </c>
      <c r="AI549" t="s">
        <v>413</v>
      </c>
      <c r="AJ549" t="s">
        <v>114</v>
      </c>
      <c r="AK549" t="s">
        <v>73</v>
      </c>
      <c r="AL549" t="s">
        <v>125</v>
      </c>
      <c r="AM549" t="s">
        <v>103</v>
      </c>
      <c r="AN549" t="s">
        <v>76</v>
      </c>
      <c r="AO549" t="s">
        <v>116</v>
      </c>
      <c r="AP549" t="s">
        <v>225</v>
      </c>
      <c r="AQ549" t="s">
        <v>254</v>
      </c>
      <c r="AR549" t="s">
        <v>74</v>
      </c>
      <c r="AS549" t="s">
        <v>54</v>
      </c>
      <c r="AT549" t="s">
        <v>73</v>
      </c>
      <c r="AU549" t="s">
        <v>107</v>
      </c>
      <c r="AV549" t="s">
        <v>3242</v>
      </c>
    </row>
    <row r="550" spans="1:48" hidden="1" x14ac:dyDescent="0.3">
      <c r="A550" t="s">
        <v>3243</v>
      </c>
      <c r="B550" t="s">
        <v>3244</v>
      </c>
      <c r="C550" s="1" t="str">
        <f t="shared" si="83"/>
        <v>21:0973</v>
      </c>
      <c r="D550" s="1" t="str">
        <f t="shared" si="87"/>
        <v>21:0113</v>
      </c>
      <c r="E550" t="s">
        <v>3245</v>
      </c>
      <c r="F550" t="s">
        <v>3246</v>
      </c>
      <c r="H550">
        <v>63.943565700000001</v>
      </c>
      <c r="I550">
        <v>-95.665788199999994</v>
      </c>
      <c r="J550" s="1" t="str">
        <f t="shared" si="88"/>
        <v>NGR lake sediment grab sample</v>
      </c>
      <c r="K550" s="1" t="str">
        <f t="shared" si="89"/>
        <v>&lt;177 micron (NGR)</v>
      </c>
      <c r="L550">
        <v>28</v>
      </c>
      <c r="M550" t="s">
        <v>113</v>
      </c>
      <c r="N550">
        <v>549</v>
      </c>
      <c r="O550" t="s">
        <v>338</v>
      </c>
      <c r="P550" t="s">
        <v>54</v>
      </c>
      <c r="Q550" t="s">
        <v>410</v>
      </c>
      <c r="R550" t="s">
        <v>116</v>
      </c>
      <c r="S550" t="s">
        <v>57</v>
      </c>
      <c r="T550" t="s">
        <v>235</v>
      </c>
      <c r="U550" t="s">
        <v>117</v>
      </c>
      <c r="V550" t="s">
        <v>522</v>
      </c>
      <c r="W550" t="s">
        <v>346</v>
      </c>
      <c r="X550" t="s">
        <v>74</v>
      </c>
      <c r="Y550" t="s">
        <v>171</v>
      </c>
      <c r="Z550" t="s">
        <v>117</v>
      </c>
      <c r="AA550" t="s">
        <v>64</v>
      </c>
      <c r="AB550" t="s">
        <v>119</v>
      </c>
      <c r="AC550" t="s">
        <v>66</v>
      </c>
      <c r="AD550" t="s">
        <v>67</v>
      </c>
      <c r="AE550" t="s">
        <v>238</v>
      </c>
      <c r="AF550" t="s">
        <v>436</v>
      </c>
      <c r="AG550" t="s">
        <v>169</v>
      </c>
      <c r="AH550" t="s">
        <v>75</v>
      </c>
      <c r="AI550" t="s">
        <v>124</v>
      </c>
      <c r="AJ550" t="s">
        <v>709</v>
      </c>
      <c r="AK550" t="s">
        <v>73</v>
      </c>
      <c r="AL550" t="s">
        <v>125</v>
      </c>
      <c r="AM550" t="s">
        <v>103</v>
      </c>
      <c r="AN550" t="s">
        <v>76</v>
      </c>
      <c r="AO550" t="s">
        <v>281</v>
      </c>
      <c r="AP550" t="s">
        <v>414</v>
      </c>
      <c r="AQ550" t="s">
        <v>308</v>
      </c>
      <c r="AR550" t="s">
        <v>67</v>
      </c>
      <c r="AS550" t="s">
        <v>54</v>
      </c>
      <c r="AT550" t="s">
        <v>73</v>
      </c>
      <c r="AU550" t="s">
        <v>1814</v>
      </c>
      <c r="AV550" t="s">
        <v>3247</v>
      </c>
    </row>
    <row r="551" spans="1:48" hidden="1" x14ac:dyDescent="0.3">
      <c r="A551" t="s">
        <v>3248</v>
      </c>
      <c r="B551" t="s">
        <v>3249</v>
      </c>
      <c r="C551" s="1" t="str">
        <f t="shared" si="83"/>
        <v>21:0973</v>
      </c>
      <c r="D551" s="1" t="str">
        <f t="shared" si="87"/>
        <v>21:0113</v>
      </c>
      <c r="E551" t="s">
        <v>3245</v>
      </c>
      <c r="F551" t="s">
        <v>3250</v>
      </c>
      <c r="H551">
        <v>63.943565700000001</v>
      </c>
      <c r="I551">
        <v>-95.665788199999994</v>
      </c>
      <c r="J551" s="1" t="str">
        <f t="shared" si="88"/>
        <v>NGR lake sediment grab sample</v>
      </c>
      <c r="K551" s="1" t="str">
        <f t="shared" si="89"/>
        <v>&lt;177 micron (NGR)</v>
      </c>
      <c r="L551">
        <v>28</v>
      </c>
      <c r="M551" t="s">
        <v>132</v>
      </c>
      <c r="N551">
        <v>550</v>
      </c>
      <c r="O551" t="s">
        <v>338</v>
      </c>
      <c r="P551" t="s">
        <v>54</v>
      </c>
      <c r="Q551" t="s">
        <v>676</v>
      </c>
      <c r="R551" t="s">
        <v>151</v>
      </c>
      <c r="S551" t="s">
        <v>57</v>
      </c>
      <c r="T551" t="s">
        <v>249</v>
      </c>
      <c r="U551" t="s">
        <v>168</v>
      </c>
      <c r="V551" t="s">
        <v>139</v>
      </c>
      <c r="W551" t="s">
        <v>205</v>
      </c>
      <c r="X551" t="s">
        <v>74</v>
      </c>
      <c r="Y551" t="s">
        <v>448</v>
      </c>
      <c r="Z551" t="s">
        <v>96</v>
      </c>
      <c r="AA551" t="s">
        <v>64</v>
      </c>
      <c r="AB551" t="s">
        <v>522</v>
      </c>
      <c r="AC551" t="s">
        <v>66</v>
      </c>
      <c r="AD551" t="s">
        <v>67</v>
      </c>
      <c r="AE551" t="s">
        <v>668</v>
      </c>
      <c r="AF551" t="s">
        <v>151</v>
      </c>
      <c r="AG551" t="s">
        <v>188</v>
      </c>
      <c r="AH551" t="s">
        <v>155</v>
      </c>
      <c r="AI551" t="s">
        <v>71</v>
      </c>
      <c r="AJ551" t="s">
        <v>56</v>
      </c>
      <c r="AK551" t="s">
        <v>73</v>
      </c>
      <c r="AL551" t="s">
        <v>177</v>
      </c>
      <c r="AM551" t="s">
        <v>103</v>
      </c>
      <c r="AN551" t="s">
        <v>76</v>
      </c>
      <c r="AO551" t="s">
        <v>77</v>
      </c>
      <c r="AP551" t="s">
        <v>225</v>
      </c>
      <c r="AQ551" t="s">
        <v>127</v>
      </c>
      <c r="AR551" t="s">
        <v>67</v>
      </c>
      <c r="AS551" t="s">
        <v>54</v>
      </c>
      <c r="AT551" t="s">
        <v>73</v>
      </c>
      <c r="AU551" t="s">
        <v>107</v>
      </c>
      <c r="AV551" t="s">
        <v>1098</v>
      </c>
    </row>
    <row r="552" spans="1:48" hidden="1" x14ac:dyDescent="0.3">
      <c r="A552" t="s">
        <v>3251</v>
      </c>
      <c r="B552" t="s">
        <v>3252</v>
      </c>
      <c r="C552" s="1" t="str">
        <f t="shared" si="83"/>
        <v>21:0973</v>
      </c>
      <c r="D552" s="1" t="str">
        <f t="shared" si="87"/>
        <v>21:0113</v>
      </c>
      <c r="E552" t="s">
        <v>3253</v>
      </c>
      <c r="F552" t="s">
        <v>3254</v>
      </c>
      <c r="H552">
        <v>63.943464599999999</v>
      </c>
      <c r="I552">
        <v>-95.576597199999995</v>
      </c>
      <c r="J552" s="1" t="str">
        <f t="shared" si="88"/>
        <v>NGR lake sediment grab sample</v>
      </c>
      <c r="K552" s="1" t="str">
        <f t="shared" si="89"/>
        <v>&lt;177 micron (NGR)</v>
      </c>
      <c r="L552">
        <v>28</v>
      </c>
      <c r="M552" t="s">
        <v>260</v>
      </c>
      <c r="N552">
        <v>551</v>
      </c>
      <c r="O552" t="s">
        <v>346</v>
      </c>
      <c r="P552" t="s">
        <v>54</v>
      </c>
      <c r="Q552" t="s">
        <v>1583</v>
      </c>
      <c r="R552" t="s">
        <v>106</v>
      </c>
      <c r="S552" t="s">
        <v>57</v>
      </c>
      <c r="T552" t="s">
        <v>99</v>
      </c>
      <c r="U552" t="s">
        <v>57</v>
      </c>
      <c r="V552" t="s">
        <v>2740</v>
      </c>
      <c r="W552" t="s">
        <v>68</v>
      </c>
      <c r="X552" t="s">
        <v>67</v>
      </c>
      <c r="Y552" t="s">
        <v>177</v>
      </c>
      <c r="Z552" t="s">
        <v>170</v>
      </c>
      <c r="AA552" t="s">
        <v>64</v>
      </c>
      <c r="AB552" t="s">
        <v>77</v>
      </c>
      <c r="AC552" t="s">
        <v>66</v>
      </c>
      <c r="AD552" t="s">
        <v>67</v>
      </c>
      <c r="AE552" t="s">
        <v>125</v>
      </c>
      <c r="AF552" t="s">
        <v>76</v>
      </c>
      <c r="AG552" t="s">
        <v>411</v>
      </c>
      <c r="AH552" t="s">
        <v>70</v>
      </c>
      <c r="AI552" t="s">
        <v>95</v>
      </c>
      <c r="AJ552" t="s">
        <v>137</v>
      </c>
      <c r="AK552" t="s">
        <v>73</v>
      </c>
      <c r="AL552" t="s">
        <v>103</v>
      </c>
      <c r="AM552" t="s">
        <v>103</v>
      </c>
      <c r="AN552" t="s">
        <v>76</v>
      </c>
      <c r="AO552" t="s">
        <v>159</v>
      </c>
      <c r="AP552" t="s">
        <v>2741</v>
      </c>
      <c r="AQ552" t="s">
        <v>157</v>
      </c>
      <c r="AR552" t="s">
        <v>67</v>
      </c>
      <c r="AS552" t="s">
        <v>54</v>
      </c>
      <c r="AT552" t="s">
        <v>73</v>
      </c>
      <c r="AU552" t="s">
        <v>107</v>
      </c>
      <c r="AV552" t="s">
        <v>3255</v>
      </c>
    </row>
    <row r="553" spans="1:48" hidden="1" x14ac:dyDescent="0.3">
      <c r="A553" t="s">
        <v>3256</v>
      </c>
      <c r="B553" t="s">
        <v>3257</v>
      </c>
      <c r="C553" s="1" t="str">
        <f t="shared" si="83"/>
        <v>21:0973</v>
      </c>
      <c r="D553" s="1" t="str">
        <f t="shared" si="87"/>
        <v>21:0113</v>
      </c>
      <c r="E553" t="s">
        <v>3207</v>
      </c>
      <c r="F553" t="s">
        <v>3258</v>
      </c>
      <c r="H553">
        <v>63.948967799999998</v>
      </c>
      <c r="I553">
        <v>-95.556396800000002</v>
      </c>
      <c r="J553" s="1" t="str">
        <f t="shared" si="88"/>
        <v>NGR lake sediment grab sample</v>
      </c>
      <c r="K553" s="1" t="str">
        <f t="shared" si="89"/>
        <v>&lt;177 micron (NGR)</v>
      </c>
      <c r="L553">
        <v>28</v>
      </c>
      <c r="M553" t="s">
        <v>345</v>
      </c>
      <c r="N553">
        <v>552</v>
      </c>
      <c r="O553" t="s">
        <v>71</v>
      </c>
      <c r="P553" t="s">
        <v>54</v>
      </c>
      <c r="Q553" t="s">
        <v>470</v>
      </c>
      <c r="R553" t="s">
        <v>69</v>
      </c>
      <c r="S553" t="s">
        <v>57</v>
      </c>
      <c r="T553" t="s">
        <v>404</v>
      </c>
      <c r="U553" t="s">
        <v>138</v>
      </c>
      <c r="V553" t="s">
        <v>550</v>
      </c>
      <c r="W553" t="s">
        <v>355</v>
      </c>
      <c r="X553" t="s">
        <v>67</v>
      </c>
      <c r="Y553" t="s">
        <v>137</v>
      </c>
      <c r="Z553" t="s">
        <v>138</v>
      </c>
      <c r="AA553" t="s">
        <v>64</v>
      </c>
      <c r="AB553" t="s">
        <v>190</v>
      </c>
      <c r="AC553" t="s">
        <v>66</v>
      </c>
      <c r="AD553" t="s">
        <v>96</v>
      </c>
      <c r="AE553" t="s">
        <v>68</v>
      </c>
      <c r="AF553" t="s">
        <v>203</v>
      </c>
      <c r="AG553" t="s">
        <v>449</v>
      </c>
      <c r="AH553" t="s">
        <v>70</v>
      </c>
      <c r="AI553" t="s">
        <v>692</v>
      </c>
      <c r="AJ553" t="s">
        <v>336</v>
      </c>
      <c r="AK553" t="s">
        <v>73</v>
      </c>
      <c r="AL553" t="s">
        <v>74</v>
      </c>
      <c r="AM553" t="s">
        <v>103</v>
      </c>
      <c r="AN553" t="s">
        <v>76</v>
      </c>
      <c r="AO553" t="s">
        <v>104</v>
      </c>
      <c r="AP553" t="s">
        <v>596</v>
      </c>
      <c r="AQ553" t="s">
        <v>193</v>
      </c>
      <c r="AR553" t="s">
        <v>74</v>
      </c>
      <c r="AS553" t="s">
        <v>54</v>
      </c>
      <c r="AT553" t="s">
        <v>73</v>
      </c>
      <c r="AU553" t="s">
        <v>107</v>
      </c>
      <c r="AV553" t="s">
        <v>3259</v>
      </c>
    </row>
    <row r="554" spans="1:48" hidden="1" x14ac:dyDescent="0.3">
      <c r="A554" t="s">
        <v>3260</v>
      </c>
      <c r="B554" t="s">
        <v>3261</v>
      </c>
      <c r="C554" s="1" t="str">
        <f t="shared" si="83"/>
        <v>21:0973</v>
      </c>
      <c r="D554" s="1" t="str">
        <f t="shared" si="87"/>
        <v>21:0113</v>
      </c>
      <c r="E554" t="s">
        <v>3262</v>
      </c>
      <c r="F554" t="s">
        <v>3263</v>
      </c>
      <c r="H554">
        <v>63.925193</v>
      </c>
      <c r="I554">
        <v>-95.461378100000005</v>
      </c>
      <c r="J554" s="1" t="str">
        <f t="shared" si="88"/>
        <v>NGR lake sediment grab sample</v>
      </c>
      <c r="K554" s="1" t="str">
        <f t="shared" si="89"/>
        <v>&lt;177 micron (NGR)</v>
      </c>
      <c r="L554">
        <v>28</v>
      </c>
      <c r="M554" t="s">
        <v>273</v>
      </c>
      <c r="N554">
        <v>553</v>
      </c>
      <c r="O554" t="s">
        <v>329</v>
      </c>
      <c r="P554" t="s">
        <v>54</v>
      </c>
      <c r="Q554" t="s">
        <v>403</v>
      </c>
      <c r="R554" t="s">
        <v>356</v>
      </c>
      <c r="S554" t="s">
        <v>57</v>
      </c>
      <c r="T554" t="s">
        <v>152</v>
      </c>
      <c r="U554" t="s">
        <v>203</v>
      </c>
      <c r="V554" t="s">
        <v>303</v>
      </c>
      <c r="W554" t="s">
        <v>136</v>
      </c>
      <c r="X554" t="s">
        <v>62</v>
      </c>
      <c r="Y554" t="s">
        <v>137</v>
      </c>
      <c r="Z554" t="s">
        <v>96</v>
      </c>
      <c r="AA554" t="s">
        <v>64</v>
      </c>
      <c r="AB554" t="s">
        <v>97</v>
      </c>
      <c r="AC554" t="s">
        <v>66</v>
      </c>
      <c r="AD554" t="s">
        <v>62</v>
      </c>
      <c r="AE554" t="s">
        <v>74</v>
      </c>
      <c r="AF554" t="s">
        <v>121</v>
      </c>
      <c r="AG554" t="s">
        <v>58</v>
      </c>
      <c r="AH554" t="s">
        <v>70</v>
      </c>
      <c r="AI554" t="s">
        <v>382</v>
      </c>
      <c r="AJ554" t="s">
        <v>429</v>
      </c>
      <c r="AK554" t="s">
        <v>73</v>
      </c>
      <c r="AL554" t="s">
        <v>125</v>
      </c>
      <c r="AM554" t="s">
        <v>177</v>
      </c>
      <c r="AN554" t="s">
        <v>76</v>
      </c>
      <c r="AO554" t="s">
        <v>290</v>
      </c>
      <c r="AP554" t="s">
        <v>225</v>
      </c>
      <c r="AQ554" t="s">
        <v>101</v>
      </c>
      <c r="AR554" t="s">
        <v>67</v>
      </c>
      <c r="AS554" t="s">
        <v>54</v>
      </c>
      <c r="AT554" t="s">
        <v>73</v>
      </c>
      <c r="AU554" t="s">
        <v>107</v>
      </c>
      <c r="AV554" t="s">
        <v>3264</v>
      </c>
    </row>
    <row r="555" spans="1:48" hidden="1" x14ac:dyDescent="0.3">
      <c r="A555" t="s">
        <v>3265</v>
      </c>
      <c r="B555" t="s">
        <v>3266</v>
      </c>
      <c r="C555" s="1" t="str">
        <f t="shared" si="83"/>
        <v>21:0973</v>
      </c>
      <c r="D555" s="1" t="str">
        <f t="shared" si="87"/>
        <v>21:0113</v>
      </c>
      <c r="E555" t="s">
        <v>3267</v>
      </c>
      <c r="F555" t="s">
        <v>3268</v>
      </c>
      <c r="H555">
        <v>63.938970400000002</v>
      </c>
      <c r="I555">
        <v>-95.401801300000002</v>
      </c>
      <c r="J555" s="1" t="str">
        <f t="shared" si="88"/>
        <v>NGR lake sediment grab sample</v>
      </c>
      <c r="K555" s="1" t="str">
        <f t="shared" si="89"/>
        <v>&lt;177 micron (NGR)</v>
      </c>
      <c r="L555">
        <v>28</v>
      </c>
      <c r="M555" t="s">
        <v>289</v>
      </c>
      <c r="N555">
        <v>554</v>
      </c>
      <c r="O555" t="s">
        <v>338</v>
      </c>
      <c r="P555" t="s">
        <v>54</v>
      </c>
      <c r="Q555" t="s">
        <v>55</v>
      </c>
      <c r="R555" t="s">
        <v>264</v>
      </c>
      <c r="S555" t="s">
        <v>57</v>
      </c>
      <c r="T555" t="s">
        <v>248</v>
      </c>
      <c r="U555" t="s">
        <v>168</v>
      </c>
      <c r="V555" t="s">
        <v>60</v>
      </c>
      <c r="W555" t="s">
        <v>94</v>
      </c>
      <c r="X555" t="s">
        <v>62</v>
      </c>
      <c r="Y555" t="s">
        <v>94</v>
      </c>
      <c r="Z555" t="s">
        <v>96</v>
      </c>
      <c r="AA555" t="s">
        <v>64</v>
      </c>
      <c r="AB555" t="s">
        <v>449</v>
      </c>
      <c r="AC555" t="s">
        <v>155</v>
      </c>
      <c r="AD555" t="s">
        <v>67</v>
      </c>
      <c r="AE555" t="s">
        <v>1340</v>
      </c>
      <c r="AF555" t="s">
        <v>151</v>
      </c>
      <c r="AG555" t="s">
        <v>404</v>
      </c>
      <c r="AH555" t="s">
        <v>70</v>
      </c>
      <c r="AI555" t="s">
        <v>168</v>
      </c>
      <c r="AJ555" t="s">
        <v>168</v>
      </c>
      <c r="AK555" t="s">
        <v>73</v>
      </c>
      <c r="AL555" t="s">
        <v>125</v>
      </c>
      <c r="AM555" t="s">
        <v>125</v>
      </c>
      <c r="AN555" t="s">
        <v>76</v>
      </c>
      <c r="AO555" t="s">
        <v>121</v>
      </c>
      <c r="AP555" t="s">
        <v>566</v>
      </c>
      <c r="AQ555" t="s">
        <v>514</v>
      </c>
      <c r="AR555" t="s">
        <v>74</v>
      </c>
      <c r="AS555" t="s">
        <v>54</v>
      </c>
      <c r="AT555" t="s">
        <v>73</v>
      </c>
      <c r="AU555" t="s">
        <v>107</v>
      </c>
      <c r="AV555" t="s">
        <v>1297</v>
      </c>
    </row>
    <row r="556" spans="1:48" hidden="1" x14ac:dyDescent="0.3">
      <c r="A556" t="s">
        <v>3269</v>
      </c>
      <c r="B556" t="s">
        <v>3270</v>
      </c>
      <c r="C556" s="1" t="str">
        <f t="shared" si="83"/>
        <v>21:0973</v>
      </c>
      <c r="D556" s="1" t="str">
        <f t="shared" si="87"/>
        <v>21:0113</v>
      </c>
      <c r="E556" t="s">
        <v>3271</v>
      </c>
      <c r="F556" t="s">
        <v>3272</v>
      </c>
      <c r="H556">
        <v>63.8955585</v>
      </c>
      <c r="I556">
        <v>-95.171557399999998</v>
      </c>
      <c r="J556" s="1" t="str">
        <f t="shared" si="88"/>
        <v>NGR lake sediment grab sample</v>
      </c>
      <c r="K556" s="1" t="str">
        <f t="shared" si="89"/>
        <v>&lt;177 micron (NGR)</v>
      </c>
      <c r="L556">
        <v>28</v>
      </c>
      <c r="M556" t="s">
        <v>301</v>
      </c>
      <c r="N556">
        <v>555</v>
      </c>
      <c r="O556" t="s">
        <v>95</v>
      </c>
      <c r="P556" t="s">
        <v>54</v>
      </c>
      <c r="Q556" t="s">
        <v>624</v>
      </c>
      <c r="R556" t="s">
        <v>317</v>
      </c>
      <c r="S556" t="s">
        <v>57</v>
      </c>
      <c r="T556" t="s">
        <v>615</v>
      </c>
      <c r="U556" t="s">
        <v>57</v>
      </c>
      <c r="V556" t="s">
        <v>347</v>
      </c>
      <c r="W556" t="s">
        <v>526</v>
      </c>
      <c r="X556" t="s">
        <v>67</v>
      </c>
      <c r="Y556" t="s">
        <v>448</v>
      </c>
      <c r="Z556" t="s">
        <v>59</v>
      </c>
      <c r="AA556" t="s">
        <v>64</v>
      </c>
      <c r="AB556" t="s">
        <v>141</v>
      </c>
      <c r="AC556" t="s">
        <v>173</v>
      </c>
      <c r="AD556" t="s">
        <v>67</v>
      </c>
      <c r="AE556" t="s">
        <v>206</v>
      </c>
      <c r="AF556" t="s">
        <v>92</v>
      </c>
      <c r="AG556" t="s">
        <v>172</v>
      </c>
      <c r="AH556" t="s">
        <v>173</v>
      </c>
      <c r="AI556" t="s">
        <v>388</v>
      </c>
      <c r="AJ556" t="s">
        <v>211</v>
      </c>
      <c r="AK556" t="s">
        <v>73</v>
      </c>
      <c r="AL556" t="s">
        <v>75</v>
      </c>
      <c r="AM556" t="s">
        <v>103</v>
      </c>
      <c r="AN556" t="s">
        <v>76</v>
      </c>
      <c r="AO556" t="s">
        <v>71</v>
      </c>
      <c r="AP556" t="s">
        <v>234</v>
      </c>
      <c r="AQ556" t="s">
        <v>526</v>
      </c>
      <c r="AR556" t="s">
        <v>67</v>
      </c>
      <c r="AS556" t="s">
        <v>54</v>
      </c>
      <c r="AT556" t="s">
        <v>73</v>
      </c>
      <c r="AU556" t="s">
        <v>447</v>
      </c>
      <c r="AV556" t="s">
        <v>3273</v>
      </c>
    </row>
    <row r="557" spans="1:48" hidden="1" x14ac:dyDescent="0.3">
      <c r="A557" t="s">
        <v>3274</v>
      </c>
      <c r="B557" t="s">
        <v>3275</v>
      </c>
      <c r="C557" s="1" t="str">
        <f t="shared" si="83"/>
        <v>21:0973</v>
      </c>
      <c r="D557" s="1" t="str">
        <f t="shared" si="87"/>
        <v>21:0113</v>
      </c>
      <c r="E557" t="s">
        <v>3276</v>
      </c>
      <c r="F557" t="s">
        <v>3277</v>
      </c>
      <c r="H557">
        <v>63.893456299999997</v>
      </c>
      <c r="I557">
        <v>-95.241714900000005</v>
      </c>
      <c r="J557" s="1" t="str">
        <f t="shared" si="88"/>
        <v>NGR lake sediment grab sample</v>
      </c>
      <c r="K557" s="1" t="str">
        <f t="shared" si="89"/>
        <v>&lt;177 micron (NGR)</v>
      </c>
      <c r="L557">
        <v>28</v>
      </c>
      <c r="M557" t="s">
        <v>314</v>
      </c>
      <c r="N557">
        <v>556</v>
      </c>
      <c r="O557" t="s">
        <v>226</v>
      </c>
      <c r="P557" t="s">
        <v>54</v>
      </c>
      <c r="Q557" t="s">
        <v>218</v>
      </c>
      <c r="R557" t="s">
        <v>116</v>
      </c>
      <c r="S557" t="s">
        <v>57</v>
      </c>
      <c r="T557" t="s">
        <v>279</v>
      </c>
      <c r="U557" t="s">
        <v>59</v>
      </c>
      <c r="V557" t="s">
        <v>139</v>
      </c>
      <c r="W557" t="s">
        <v>276</v>
      </c>
      <c r="X557" t="s">
        <v>67</v>
      </c>
      <c r="Y557" t="s">
        <v>238</v>
      </c>
      <c r="Z557" t="s">
        <v>59</v>
      </c>
      <c r="AA557" t="s">
        <v>64</v>
      </c>
      <c r="AB557" t="s">
        <v>189</v>
      </c>
      <c r="AC557" t="s">
        <v>70</v>
      </c>
      <c r="AD557" t="s">
        <v>67</v>
      </c>
      <c r="AE557" t="s">
        <v>238</v>
      </c>
      <c r="AF557" t="s">
        <v>281</v>
      </c>
      <c r="AG557" t="s">
        <v>188</v>
      </c>
      <c r="AH557" t="s">
        <v>173</v>
      </c>
      <c r="AI557" t="s">
        <v>329</v>
      </c>
      <c r="AJ557" t="s">
        <v>263</v>
      </c>
      <c r="AK557" t="s">
        <v>73</v>
      </c>
      <c r="AL557" t="s">
        <v>125</v>
      </c>
      <c r="AM557" t="s">
        <v>103</v>
      </c>
      <c r="AN557" t="s">
        <v>76</v>
      </c>
      <c r="AO557" t="s">
        <v>178</v>
      </c>
      <c r="AP557" t="s">
        <v>414</v>
      </c>
      <c r="AQ557" t="s">
        <v>94</v>
      </c>
      <c r="AR557" t="s">
        <v>67</v>
      </c>
      <c r="AS557" t="s">
        <v>54</v>
      </c>
      <c r="AT557" t="s">
        <v>73</v>
      </c>
      <c r="AU557" t="s">
        <v>107</v>
      </c>
      <c r="AV557" t="s">
        <v>3042</v>
      </c>
    </row>
    <row r="558" spans="1:48" hidden="1" x14ac:dyDescent="0.3">
      <c r="A558" t="s">
        <v>3278</v>
      </c>
      <c r="B558" t="s">
        <v>3279</v>
      </c>
      <c r="C558" s="1" t="str">
        <f t="shared" si="83"/>
        <v>21:0973</v>
      </c>
      <c r="D558" s="1" t="str">
        <f t="shared" si="87"/>
        <v>21:0113</v>
      </c>
      <c r="E558" t="s">
        <v>3280</v>
      </c>
      <c r="F558" t="s">
        <v>3281</v>
      </c>
      <c r="H558">
        <v>63.889997999999999</v>
      </c>
      <c r="I558">
        <v>-95.294515099999998</v>
      </c>
      <c r="J558" s="1" t="str">
        <f t="shared" si="88"/>
        <v>NGR lake sediment grab sample</v>
      </c>
      <c r="K558" s="1" t="str">
        <f t="shared" si="89"/>
        <v>&lt;177 micron (NGR)</v>
      </c>
      <c r="L558">
        <v>28</v>
      </c>
      <c r="M558" t="s">
        <v>324</v>
      </c>
      <c r="N558">
        <v>557</v>
      </c>
      <c r="O558" t="s">
        <v>226</v>
      </c>
      <c r="P558" t="s">
        <v>54</v>
      </c>
      <c r="Q558" t="s">
        <v>1216</v>
      </c>
      <c r="R558" t="s">
        <v>90</v>
      </c>
      <c r="S558" t="s">
        <v>57</v>
      </c>
      <c r="T558" t="s">
        <v>252</v>
      </c>
      <c r="U558" t="s">
        <v>88</v>
      </c>
      <c r="V558" t="s">
        <v>522</v>
      </c>
      <c r="W558" t="s">
        <v>95</v>
      </c>
      <c r="X558" t="s">
        <v>67</v>
      </c>
      <c r="Y558" t="s">
        <v>421</v>
      </c>
      <c r="Z558" t="s">
        <v>138</v>
      </c>
      <c r="AA558" t="s">
        <v>64</v>
      </c>
      <c r="AB558" t="s">
        <v>189</v>
      </c>
      <c r="AC558" t="s">
        <v>173</v>
      </c>
      <c r="AD558" t="s">
        <v>67</v>
      </c>
      <c r="AE558" t="s">
        <v>206</v>
      </c>
      <c r="AF558" t="s">
        <v>134</v>
      </c>
      <c r="AG558" t="s">
        <v>698</v>
      </c>
      <c r="AH558" t="s">
        <v>70</v>
      </c>
      <c r="AI558" t="s">
        <v>114</v>
      </c>
      <c r="AJ558" t="s">
        <v>201</v>
      </c>
      <c r="AK558" t="s">
        <v>73</v>
      </c>
      <c r="AL558" t="s">
        <v>177</v>
      </c>
      <c r="AM558" t="s">
        <v>103</v>
      </c>
      <c r="AN558" t="s">
        <v>76</v>
      </c>
      <c r="AO558" t="s">
        <v>178</v>
      </c>
      <c r="AP558" t="s">
        <v>225</v>
      </c>
      <c r="AQ558" t="s">
        <v>170</v>
      </c>
      <c r="AR558" t="s">
        <v>67</v>
      </c>
      <c r="AS558" t="s">
        <v>54</v>
      </c>
      <c r="AT558" t="s">
        <v>73</v>
      </c>
      <c r="AU558" t="s">
        <v>107</v>
      </c>
      <c r="AV558" t="s">
        <v>1267</v>
      </c>
    </row>
    <row r="559" spans="1:48" hidden="1" x14ac:dyDescent="0.3">
      <c r="A559" t="s">
        <v>3282</v>
      </c>
      <c r="B559" t="s">
        <v>3283</v>
      </c>
      <c r="C559" s="1" t="str">
        <f t="shared" si="83"/>
        <v>21:0973</v>
      </c>
      <c r="D559" s="1" t="str">
        <f t="shared" si="87"/>
        <v>21:0113</v>
      </c>
      <c r="E559" t="s">
        <v>3284</v>
      </c>
      <c r="F559" t="s">
        <v>3285</v>
      </c>
      <c r="H559">
        <v>63.906145500000001</v>
      </c>
      <c r="I559">
        <v>-95.341378500000005</v>
      </c>
      <c r="J559" s="1" t="str">
        <f t="shared" si="88"/>
        <v>NGR lake sediment grab sample</v>
      </c>
      <c r="K559" s="1" t="str">
        <f t="shared" si="89"/>
        <v>&lt;177 micron (NGR)</v>
      </c>
      <c r="L559">
        <v>28</v>
      </c>
      <c r="M559" t="s">
        <v>335</v>
      </c>
      <c r="N559">
        <v>558</v>
      </c>
      <c r="O559" t="s">
        <v>96</v>
      </c>
      <c r="P559" t="s">
        <v>54</v>
      </c>
      <c r="Q559" t="s">
        <v>1134</v>
      </c>
      <c r="R559" t="s">
        <v>90</v>
      </c>
      <c r="S559" t="s">
        <v>57</v>
      </c>
      <c r="T559" t="s">
        <v>438</v>
      </c>
      <c r="U559" t="s">
        <v>138</v>
      </c>
      <c r="V559" t="s">
        <v>236</v>
      </c>
      <c r="W559" t="s">
        <v>346</v>
      </c>
      <c r="X559" t="s">
        <v>62</v>
      </c>
      <c r="Y559" t="s">
        <v>346</v>
      </c>
      <c r="Z559" t="s">
        <v>138</v>
      </c>
      <c r="AA559" t="s">
        <v>64</v>
      </c>
      <c r="AB559" t="s">
        <v>119</v>
      </c>
      <c r="AC559" t="s">
        <v>173</v>
      </c>
      <c r="AD559" t="s">
        <v>67</v>
      </c>
      <c r="AE559" t="s">
        <v>68</v>
      </c>
      <c r="AF559" t="s">
        <v>116</v>
      </c>
      <c r="AG559" t="s">
        <v>122</v>
      </c>
      <c r="AH559" t="s">
        <v>70</v>
      </c>
      <c r="AI559" t="s">
        <v>156</v>
      </c>
      <c r="AJ559" t="s">
        <v>56</v>
      </c>
      <c r="AK559" t="s">
        <v>73</v>
      </c>
      <c r="AL559" t="s">
        <v>177</v>
      </c>
      <c r="AM559" t="s">
        <v>103</v>
      </c>
      <c r="AN559" t="s">
        <v>76</v>
      </c>
      <c r="AO559" t="s">
        <v>104</v>
      </c>
      <c r="AP559" t="s">
        <v>414</v>
      </c>
      <c r="AQ559" t="s">
        <v>220</v>
      </c>
      <c r="AR559" t="s">
        <v>67</v>
      </c>
      <c r="AS559" t="s">
        <v>54</v>
      </c>
      <c r="AT559" t="s">
        <v>73</v>
      </c>
      <c r="AU559" t="s">
        <v>107</v>
      </c>
      <c r="AV559" t="s">
        <v>3286</v>
      </c>
    </row>
    <row r="560" spans="1:48" hidden="1" x14ac:dyDescent="0.3">
      <c r="A560" t="s">
        <v>3287</v>
      </c>
      <c r="B560" t="s">
        <v>3288</v>
      </c>
      <c r="C560" s="1" t="str">
        <f t="shared" si="83"/>
        <v>21:0973</v>
      </c>
      <c r="D560" s="1" t="str">
        <f>HYPERLINK("https://geochem.nrcan.gc.ca/cdogs/content/svy/svy_e.htm", "")</f>
        <v/>
      </c>
      <c r="G560" s="1" t="str">
        <f>HYPERLINK("https://geochem.nrcan.gc.ca/cdogs/content/cr_/cr_00160_e.htm", "160")</f>
        <v>160</v>
      </c>
      <c r="J560" t="s">
        <v>230</v>
      </c>
      <c r="K560" t="s">
        <v>231</v>
      </c>
      <c r="L560">
        <v>28</v>
      </c>
      <c r="M560" t="s">
        <v>232</v>
      </c>
      <c r="N560">
        <v>559</v>
      </c>
      <c r="O560" t="s">
        <v>265</v>
      </c>
      <c r="P560" t="s">
        <v>54</v>
      </c>
      <c r="Q560" t="s">
        <v>105</v>
      </c>
      <c r="R560" t="s">
        <v>103</v>
      </c>
      <c r="S560" t="s">
        <v>57</v>
      </c>
      <c r="T560" t="s">
        <v>304</v>
      </c>
      <c r="U560" t="s">
        <v>88</v>
      </c>
      <c r="V560" t="s">
        <v>561</v>
      </c>
      <c r="W560" t="s">
        <v>95</v>
      </c>
      <c r="X560" t="s">
        <v>62</v>
      </c>
      <c r="Y560" t="s">
        <v>79</v>
      </c>
      <c r="Z560" t="s">
        <v>88</v>
      </c>
      <c r="AA560" t="s">
        <v>64</v>
      </c>
      <c r="AB560" t="s">
        <v>190</v>
      </c>
      <c r="AC560" t="s">
        <v>155</v>
      </c>
      <c r="AD560" t="s">
        <v>67</v>
      </c>
      <c r="AE560" t="s">
        <v>3289</v>
      </c>
      <c r="AF560" t="s">
        <v>134</v>
      </c>
      <c r="AG560" t="s">
        <v>326</v>
      </c>
      <c r="AH560" t="s">
        <v>74</v>
      </c>
      <c r="AI560" t="s">
        <v>104</v>
      </c>
      <c r="AJ560" t="s">
        <v>53</v>
      </c>
      <c r="AK560" t="s">
        <v>73</v>
      </c>
      <c r="AL560" t="s">
        <v>206</v>
      </c>
      <c r="AM560" t="s">
        <v>177</v>
      </c>
      <c r="AN560" t="s">
        <v>76</v>
      </c>
      <c r="AO560" t="s">
        <v>203</v>
      </c>
      <c r="AP560" t="s">
        <v>1434</v>
      </c>
      <c r="AQ560" t="s">
        <v>143</v>
      </c>
      <c r="AR560" t="s">
        <v>62</v>
      </c>
      <c r="AS560" t="s">
        <v>170</v>
      </c>
      <c r="AT560" t="s">
        <v>58</v>
      </c>
      <c r="AU560" t="s">
        <v>107</v>
      </c>
      <c r="AV560" t="s">
        <v>814</v>
      </c>
    </row>
    <row r="561" spans="1:48" hidden="1" x14ac:dyDescent="0.3">
      <c r="A561" t="s">
        <v>3290</v>
      </c>
      <c r="B561" t="s">
        <v>3291</v>
      </c>
      <c r="C561" s="1" t="str">
        <f t="shared" si="83"/>
        <v>21:0973</v>
      </c>
      <c r="D561" s="1" t="str">
        <f t="shared" ref="D561:D569" si="90">HYPERLINK("https://geochem.nrcan.gc.ca/cdogs/content/svy/svy210113_e.htm", "21:0113")</f>
        <v>21:0113</v>
      </c>
      <c r="E561" t="s">
        <v>3292</v>
      </c>
      <c r="F561" t="s">
        <v>3293</v>
      </c>
      <c r="H561">
        <v>63.907194500000003</v>
      </c>
      <c r="I561">
        <v>-95.436679299999994</v>
      </c>
      <c r="J561" s="1" t="str">
        <f t="shared" ref="J561:J569" si="91">HYPERLINK("https://geochem.nrcan.gc.ca/cdogs/content/kwd/kwd020027_e.htm", "NGR lake sediment grab sample")</f>
        <v>NGR lake sediment grab sample</v>
      </c>
      <c r="K561" s="1" t="str">
        <f t="shared" ref="K561:K569" si="92">HYPERLINK("https://geochem.nrcan.gc.ca/cdogs/content/kwd/kwd080006_e.htm", "&lt;177 micron (NGR)")</f>
        <v>&lt;177 micron (NGR)</v>
      </c>
      <c r="L561">
        <v>28</v>
      </c>
      <c r="M561" t="s">
        <v>354</v>
      </c>
      <c r="N561">
        <v>560</v>
      </c>
      <c r="O561" t="s">
        <v>106</v>
      </c>
      <c r="P561" t="s">
        <v>54</v>
      </c>
      <c r="Q561" t="s">
        <v>186</v>
      </c>
      <c r="R561" t="s">
        <v>436</v>
      </c>
      <c r="S561" t="s">
        <v>57</v>
      </c>
      <c r="T561" t="s">
        <v>188</v>
      </c>
      <c r="U561" t="s">
        <v>138</v>
      </c>
      <c r="V561" t="s">
        <v>478</v>
      </c>
      <c r="W561" t="s">
        <v>63</v>
      </c>
      <c r="X561" t="s">
        <v>74</v>
      </c>
      <c r="Y561" t="s">
        <v>238</v>
      </c>
      <c r="Z561" t="s">
        <v>96</v>
      </c>
      <c r="AA561" t="s">
        <v>64</v>
      </c>
      <c r="AB561" t="s">
        <v>478</v>
      </c>
      <c r="AC561" t="s">
        <v>66</v>
      </c>
      <c r="AD561" t="s">
        <v>67</v>
      </c>
      <c r="AE561" t="s">
        <v>68</v>
      </c>
      <c r="AF561" t="s">
        <v>357</v>
      </c>
      <c r="AG561" t="s">
        <v>142</v>
      </c>
      <c r="AH561" t="s">
        <v>70</v>
      </c>
      <c r="AI561" t="s">
        <v>209</v>
      </c>
      <c r="AJ561" t="s">
        <v>96</v>
      </c>
      <c r="AK561" t="s">
        <v>73</v>
      </c>
      <c r="AL561" t="s">
        <v>75</v>
      </c>
      <c r="AM561" t="s">
        <v>103</v>
      </c>
      <c r="AN561" t="s">
        <v>76</v>
      </c>
      <c r="AO561" t="s">
        <v>92</v>
      </c>
      <c r="AP561" t="s">
        <v>566</v>
      </c>
      <c r="AQ561" t="s">
        <v>211</v>
      </c>
      <c r="AR561" t="s">
        <v>74</v>
      </c>
      <c r="AS561" t="s">
        <v>54</v>
      </c>
      <c r="AT561" t="s">
        <v>73</v>
      </c>
      <c r="AU561" t="s">
        <v>107</v>
      </c>
      <c r="AV561" t="s">
        <v>3294</v>
      </c>
    </row>
    <row r="562" spans="1:48" hidden="1" x14ac:dyDescent="0.3">
      <c r="A562" t="s">
        <v>3295</v>
      </c>
      <c r="B562" t="s">
        <v>3296</v>
      </c>
      <c r="C562" s="1" t="str">
        <f t="shared" si="83"/>
        <v>21:0973</v>
      </c>
      <c r="D562" s="1" t="str">
        <f t="shared" si="90"/>
        <v>21:0113</v>
      </c>
      <c r="E562" t="s">
        <v>3297</v>
      </c>
      <c r="F562" t="s">
        <v>3298</v>
      </c>
      <c r="H562">
        <v>63.884448399999997</v>
      </c>
      <c r="I562">
        <v>-95.135642899999993</v>
      </c>
      <c r="J562" s="1" t="str">
        <f t="shared" si="91"/>
        <v>NGR lake sediment grab sample</v>
      </c>
      <c r="K562" s="1" t="str">
        <f t="shared" si="92"/>
        <v>&lt;177 micron (NGR)</v>
      </c>
      <c r="L562">
        <v>29</v>
      </c>
      <c r="M562" t="s">
        <v>52</v>
      </c>
      <c r="N562">
        <v>561</v>
      </c>
      <c r="O562" t="s">
        <v>62</v>
      </c>
      <c r="P562" t="s">
        <v>54</v>
      </c>
      <c r="Q562" t="s">
        <v>166</v>
      </c>
      <c r="R562" t="s">
        <v>203</v>
      </c>
      <c r="S562" t="s">
        <v>57</v>
      </c>
      <c r="T562" t="s">
        <v>492</v>
      </c>
      <c r="U562" t="s">
        <v>57</v>
      </c>
      <c r="V562" t="s">
        <v>151</v>
      </c>
      <c r="W562" t="s">
        <v>396</v>
      </c>
      <c r="X562" t="s">
        <v>67</v>
      </c>
      <c r="Y562" t="s">
        <v>68</v>
      </c>
      <c r="Z562" t="s">
        <v>117</v>
      </c>
      <c r="AA562" t="s">
        <v>64</v>
      </c>
      <c r="AB562" t="s">
        <v>151</v>
      </c>
      <c r="AC562" t="s">
        <v>173</v>
      </c>
      <c r="AD562" t="s">
        <v>67</v>
      </c>
      <c r="AE562" t="s">
        <v>421</v>
      </c>
      <c r="AF562" t="s">
        <v>76</v>
      </c>
      <c r="AG562" t="s">
        <v>175</v>
      </c>
      <c r="AH562" t="s">
        <v>173</v>
      </c>
      <c r="AI562" t="s">
        <v>106</v>
      </c>
      <c r="AJ562" t="s">
        <v>136</v>
      </c>
      <c r="AK562" t="s">
        <v>73</v>
      </c>
      <c r="AL562" t="s">
        <v>177</v>
      </c>
      <c r="AM562" t="s">
        <v>103</v>
      </c>
      <c r="AN562" t="s">
        <v>76</v>
      </c>
      <c r="AO562" t="s">
        <v>114</v>
      </c>
      <c r="AP562" t="s">
        <v>225</v>
      </c>
      <c r="AQ562" t="s">
        <v>238</v>
      </c>
      <c r="AR562" t="s">
        <v>67</v>
      </c>
      <c r="AS562" t="s">
        <v>54</v>
      </c>
      <c r="AT562" t="s">
        <v>73</v>
      </c>
      <c r="AU562" t="s">
        <v>3299</v>
      </c>
      <c r="AV562" t="s">
        <v>3300</v>
      </c>
    </row>
    <row r="563" spans="1:48" hidden="1" x14ac:dyDescent="0.3">
      <c r="A563" t="s">
        <v>3301</v>
      </c>
      <c r="B563" t="s">
        <v>3302</v>
      </c>
      <c r="C563" s="1" t="str">
        <f t="shared" si="83"/>
        <v>21:0973</v>
      </c>
      <c r="D563" s="1" t="str">
        <f t="shared" si="90"/>
        <v>21:0113</v>
      </c>
      <c r="E563" t="s">
        <v>3303</v>
      </c>
      <c r="F563" t="s">
        <v>3304</v>
      </c>
      <c r="H563">
        <v>63.887635899999999</v>
      </c>
      <c r="I563">
        <v>-95.5427064</v>
      </c>
      <c r="J563" s="1" t="str">
        <f t="shared" si="91"/>
        <v>NGR lake sediment grab sample</v>
      </c>
      <c r="K563" s="1" t="str">
        <f t="shared" si="92"/>
        <v>&lt;177 micron (NGR)</v>
      </c>
      <c r="L563">
        <v>29</v>
      </c>
      <c r="M563" t="s">
        <v>86</v>
      </c>
      <c r="N563">
        <v>562</v>
      </c>
      <c r="O563" t="s">
        <v>53</v>
      </c>
      <c r="P563" t="s">
        <v>54</v>
      </c>
      <c r="Q563" t="s">
        <v>274</v>
      </c>
      <c r="R563" t="s">
        <v>141</v>
      </c>
      <c r="S563" t="s">
        <v>57</v>
      </c>
      <c r="T563" t="s">
        <v>152</v>
      </c>
      <c r="U563" t="s">
        <v>168</v>
      </c>
      <c r="V563" t="s">
        <v>725</v>
      </c>
      <c r="W563" t="s">
        <v>220</v>
      </c>
      <c r="X563" t="s">
        <v>67</v>
      </c>
      <c r="Y563" t="s">
        <v>448</v>
      </c>
      <c r="Z563" t="s">
        <v>96</v>
      </c>
      <c r="AA563" t="s">
        <v>64</v>
      </c>
      <c r="AB563" t="s">
        <v>303</v>
      </c>
      <c r="AC563" t="s">
        <v>173</v>
      </c>
      <c r="AD563" t="s">
        <v>67</v>
      </c>
      <c r="AE563" t="s">
        <v>68</v>
      </c>
      <c r="AF563" t="s">
        <v>141</v>
      </c>
      <c r="AG563" t="s">
        <v>561</v>
      </c>
      <c r="AH563" t="s">
        <v>70</v>
      </c>
      <c r="AI563" t="s">
        <v>72</v>
      </c>
      <c r="AJ563" t="s">
        <v>338</v>
      </c>
      <c r="AK563" t="s">
        <v>73</v>
      </c>
      <c r="AL563" t="s">
        <v>125</v>
      </c>
      <c r="AM563" t="s">
        <v>103</v>
      </c>
      <c r="AN563" t="s">
        <v>76</v>
      </c>
      <c r="AO563" t="s">
        <v>77</v>
      </c>
      <c r="AP563" t="s">
        <v>283</v>
      </c>
      <c r="AQ563" t="s">
        <v>136</v>
      </c>
      <c r="AR563" t="s">
        <v>62</v>
      </c>
      <c r="AS563" t="s">
        <v>54</v>
      </c>
      <c r="AT563" t="s">
        <v>73</v>
      </c>
      <c r="AU563" t="s">
        <v>107</v>
      </c>
      <c r="AV563" t="s">
        <v>3305</v>
      </c>
    </row>
    <row r="564" spans="1:48" hidden="1" x14ac:dyDescent="0.3">
      <c r="A564" t="s">
        <v>3306</v>
      </c>
      <c r="B564" t="s">
        <v>3307</v>
      </c>
      <c r="C564" s="1" t="str">
        <f t="shared" si="83"/>
        <v>21:0973</v>
      </c>
      <c r="D564" s="1" t="str">
        <f t="shared" si="90"/>
        <v>21:0113</v>
      </c>
      <c r="E564" t="s">
        <v>3308</v>
      </c>
      <c r="F564" t="s">
        <v>3309</v>
      </c>
      <c r="H564">
        <v>63.856609499999998</v>
      </c>
      <c r="I564">
        <v>-95.582807399999993</v>
      </c>
      <c r="J564" s="1" t="str">
        <f t="shared" si="91"/>
        <v>NGR lake sediment grab sample</v>
      </c>
      <c r="K564" s="1" t="str">
        <f t="shared" si="92"/>
        <v>&lt;177 micron (NGR)</v>
      </c>
      <c r="L564">
        <v>29</v>
      </c>
      <c r="M564" t="s">
        <v>113</v>
      </c>
      <c r="N564">
        <v>563</v>
      </c>
      <c r="O564" t="s">
        <v>413</v>
      </c>
      <c r="P564" t="s">
        <v>54</v>
      </c>
      <c r="Q564" t="s">
        <v>863</v>
      </c>
      <c r="R564" t="s">
        <v>69</v>
      </c>
      <c r="S564" t="s">
        <v>57</v>
      </c>
      <c r="T564" t="s">
        <v>152</v>
      </c>
      <c r="U564" t="s">
        <v>88</v>
      </c>
      <c r="V564" t="s">
        <v>100</v>
      </c>
      <c r="W564" t="s">
        <v>276</v>
      </c>
      <c r="X564" t="s">
        <v>74</v>
      </c>
      <c r="Y564" t="s">
        <v>62</v>
      </c>
      <c r="Z564" t="s">
        <v>138</v>
      </c>
      <c r="AA564" t="s">
        <v>64</v>
      </c>
      <c r="AB564" t="s">
        <v>65</v>
      </c>
      <c r="AC564" t="s">
        <v>66</v>
      </c>
      <c r="AD564" t="s">
        <v>67</v>
      </c>
      <c r="AE564" t="s">
        <v>68</v>
      </c>
      <c r="AF564" t="s">
        <v>151</v>
      </c>
      <c r="AG564" t="s">
        <v>175</v>
      </c>
      <c r="AH564" t="s">
        <v>155</v>
      </c>
      <c r="AI564" t="s">
        <v>440</v>
      </c>
      <c r="AJ564" t="s">
        <v>209</v>
      </c>
      <c r="AK564" t="s">
        <v>73</v>
      </c>
      <c r="AL564" t="s">
        <v>75</v>
      </c>
      <c r="AM564" t="s">
        <v>103</v>
      </c>
      <c r="AN564" t="s">
        <v>76</v>
      </c>
      <c r="AO564" t="s">
        <v>281</v>
      </c>
      <c r="AP564" t="s">
        <v>210</v>
      </c>
      <c r="AQ564" t="s">
        <v>94</v>
      </c>
      <c r="AR564" t="s">
        <v>62</v>
      </c>
      <c r="AS564" t="s">
        <v>54</v>
      </c>
      <c r="AT564" t="s">
        <v>73</v>
      </c>
      <c r="AU564" t="s">
        <v>107</v>
      </c>
      <c r="AV564" t="s">
        <v>1040</v>
      </c>
    </row>
    <row r="565" spans="1:48" hidden="1" x14ac:dyDescent="0.3">
      <c r="A565" t="s">
        <v>3310</v>
      </c>
      <c r="B565" t="s">
        <v>3311</v>
      </c>
      <c r="C565" s="1" t="str">
        <f t="shared" si="83"/>
        <v>21:0973</v>
      </c>
      <c r="D565" s="1" t="str">
        <f t="shared" si="90"/>
        <v>21:0113</v>
      </c>
      <c r="E565" t="s">
        <v>3308</v>
      </c>
      <c r="F565" t="s">
        <v>3312</v>
      </c>
      <c r="H565">
        <v>63.856609499999998</v>
      </c>
      <c r="I565">
        <v>-95.582807399999993</v>
      </c>
      <c r="J565" s="1" t="str">
        <f t="shared" si="91"/>
        <v>NGR lake sediment grab sample</v>
      </c>
      <c r="K565" s="1" t="str">
        <f t="shared" si="92"/>
        <v>&lt;177 micron (NGR)</v>
      </c>
      <c r="L565">
        <v>29</v>
      </c>
      <c r="M565" t="s">
        <v>132</v>
      </c>
      <c r="N565">
        <v>564</v>
      </c>
      <c r="O565" t="s">
        <v>429</v>
      </c>
      <c r="P565" t="s">
        <v>54</v>
      </c>
      <c r="Q565" t="s">
        <v>55</v>
      </c>
      <c r="R565" t="s">
        <v>347</v>
      </c>
      <c r="S565" t="s">
        <v>57</v>
      </c>
      <c r="T565" t="s">
        <v>91</v>
      </c>
      <c r="U565" t="s">
        <v>88</v>
      </c>
      <c r="V565" t="s">
        <v>725</v>
      </c>
      <c r="W565" t="s">
        <v>170</v>
      </c>
      <c r="X565" t="s">
        <v>67</v>
      </c>
      <c r="Y565" t="s">
        <v>137</v>
      </c>
      <c r="Z565" t="s">
        <v>138</v>
      </c>
      <c r="AA565" t="s">
        <v>64</v>
      </c>
      <c r="AB565" t="s">
        <v>303</v>
      </c>
      <c r="AC565" t="s">
        <v>173</v>
      </c>
      <c r="AD565" t="s">
        <v>67</v>
      </c>
      <c r="AE565" t="s">
        <v>68</v>
      </c>
      <c r="AF565" t="s">
        <v>347</v>
      </c>
      <c r="AG565" t="s">
        <v>449</v>
      </c>
      <c r="AH565" t="s">
        <v>155</v>
      </c>
      <c r="AI565" t="s">
        <v>280</v>
      </c>
      <c r="AJ565" t="s">
        <v>209</v>
      </c>
      <c r="AK565" t="s">
        <v>73</v>
      </c>
      <c r="AL565" t="s">
        <v>224</v>
      </c>
      <c r="AM565" t="s">
        <v>103</v>
      </c>
      <c r="AN565" t="s">
        <v>76</v>
      </c>
      <c r="AO565" t="s">
        <v>77</v>
      </c>
      <c r="AP565" t="s">
        <v>210</v>
      </c>
      <c r="AQ565" t="s">
        <v>94</v>
      </c>
      <c r="AR565" t="s">
        <v>62</v>
      </c>
      <c r="AS565" t="s">
        <v>54</v>
      </c>
      <c r="AT565" t="s">
        <v>152</v>
      </c>
      <c r="AU565" t="s">
        <v>107</v>
      </c>
      <c r="AV565" t="s">
        <v>3313</v>
      </c>
    </row>
    <row r="566" spans="1:48" hidden="1" x14ac:dyDescent="0.3">
      <c r="A566" t="s">
        <v>3314</v>
      </c>
      <c r="B566" t="s">
        <v>3315</v>
      </c>
      <c r="C566" s="1" t="str">
        <f t="shared" si="83"/>
        <v>21:0973</v>
      </c>
      <c r="D566" s="1" t="str">
        <f t="shared" si="90"/>
        <v>21:0113</v>
      </c>
      <c r="E566" t="s">
        <v>3316</v>
      </c>
      <c r="F566" t="s">
        <v>3317</v>
      </c>
      <c r="H566">
        <v>63.870808799999999</v>
      </c>
      <c r="I566">
        <v>-95.547762300000002</v>
      </c>
      <c r="J566" s="1" t="str">
        <f t="shared" si="91"/>
        <v>NGR lake sediment grab sample</v>
      </c>
      <c r="K566" s="1" t="str">
        <f t="shared" si="92"/>
        <v>&lt;177 micron (NGR)</v>
      </c>
      <c r="L566">
        <v>29</v>
      </c>
      <c r="M566" t="s">
        <v>149</v>
      </c>
      <c r="N566">
        <v>565</v>
      </c>
      <c r="O566" t="s">
        <v>143</v>
      </c>
      <c r="P566" t="s">
        <v>54</v>
      </c>
      <c r="Q566" t="s">
        <v>55</v>
      </c>
      <c r="R566" t="s">
        <v>290</v>
      </c>
      <c r="S566" t="s">
        <v>57</v>
      </c>
      <c r="T566" t="s">
        <v>380</v>
      </c>
      <c r="U566" t="s">
        <v>96</v>
      </c>
      <c r="V566" t="s">
        <v>691</v>
      </c>
      <c r="W566" t="s">
        <v>63</v>
      </c>
      <c r="X566" t="s">
        <v>67</v>
      </c>
      <c r="Y566" t="s">
        <v>396</v>
      </c>
      <c r="Z566" t="s">
        <v>59</v>
      </c>
      <c r="AA566" t="s">
        <v>64</v>
      </c>
      <c r="AB566" t="s">
        <v>251</v>
      </c>
      <c r="AC566" t="s">
        <v>66</v>
      </c>
      <c r="AD566" t="s">
        <v>67</v>
      </c>
      <c r="AE566" t="s">
        <v>526</v>
      </c>
      <c r="AF566" t="s">
        <v>92</v>
      </c>
      <c r="AG566" t="s">
        <v>449</v>
      </c>
      <c r="AH566" t="s">
        <v>70</v>
      </c>
      <c r="AI566" t="s">
        <v>56</v>
      </c>
      <c r="AJ566" t="s">
        <v>96</v>
      </c>
      <c r="AK566" t="s">
        <v>73</v>
      </c>
      <c r="AL566" t="s">
        <v>157</v>
      </c>
      <c r="AM566" t="s">
        <v>103</v>
      </c>
      <c r="AN566" t="s">
        <v>76</v>
      </c>
      <c r="AO566" t="s">
        <v>92</v>
      </c>
      <c r="AP566" t="s">
        <v>179</v>
      </c>
      <c r="AQ566" t="s">
        <v>355</v>
      </c>
      <c r="AR566" t="s">
        <v>74</v>
      </c>
      <c r="AS566" t="s">
        <v>54</v>
      </c>
      <c r="AT566" t="s">
        <v>73</v>
      </c>
      <c r="AU566" t="s">
        <v>107</v>
      </c>
      <c r="AV566" t="s">
        <v>3195</v>
      </c>
    </row>
    <row r="567" spans="1:48" hidden="1" x14ac:dyDescent="0.3">
      <c r="A567" t="s">
        <v>3318</v>
      </c>
      <c r="B567" t="s">
        <v>3319</v>
      </c>
      <c r="C567" s="1" t="str">
        <f t="shared" si="83"/>
        <v>21:0973</v>
      </c>
      <c r="D567" s="1" t="str">
        <f t="shared" si="90"/>
        <v>21:0113</v>
      </c>
      <c r="E567" t="s">
        <v>3320</v>
      </c>
      <c r="F567" t="s">
        <v>3321</v>
      </c>
      <c r="H567">
        <v>63.869430700000002</v>
      </c>
      <c r="I567">
        <v>-95.458268500000003</v>
      </c>
      <c r="J567" s="1" t="str">
        <f t="shared" si="91"/>
        <v>NGR lake sediment grab sample</v>
      </c>
      <c r="K567" s="1" t="str">
        <f t="shared" si="92"/>
        <v>&lt;177 micron (NGR)</v>
      </c>
      <c r="L567">
        <v>29</v>
      </c>
      <c r="M567" t="s">
        <v>165</v>
      </c>
      <c r="N567">
        <v>566</v>
      </c>
      <c r="O567" t="s">
        <v>127</v>
      </c>
      <c r="P567" t="s">
        <v>54</v>
      </c>
      <c r="Q567" t="s">
        <v>1216</v>
      </c>
      <c r="R567" t="s">
        <v>116</v>
      </c>
      <c r="S567" t="s">
        <v>57</v>
      </c>
      <c r="T567" t="s">
        <v>304</v>
      </c>
      <c r="U567" t="s">
        <v>59</v>
      </c>
      <c r="V567" t="s">
        <v>575</v>
      </c>
      <c r="W567" t="s">
        <v>95</v>
      </c>
      <c r="X567" t="s">
        <v>74</v>
      </c>
      <c r="Y567" t="s">
        <v>396</v>
      </c>
      <c r="Z567" t="s">
        <v>138</v>
      </c>
      <c r="AA567" t="s">
        <v>64</v>
      </c>
      <c r="AB567" t="s">
        <v>190</v>
      </c>
      <c r="AC567" t="s">
        <v>70</v>
      </c>
      <c r="AD567" t="s">
        <v>67</v>
      </c>
      <c r="AE567" t="s">
        <v>68</v>
      </c>
      <c r="AF567" t="s">
        <v>281</v>
      </c>
      <c r="AG567" t="s">
        <v>169</v>
      </c>
      <c r="AH567" t="s">
        <v>173</v>
      </c>
      <c r="AI567" t="s">
        <v>306</v>
      </c>
      <c r="AJ567" t="s">
        <v>292</v>
      </c>
      <c r="AK567" t="s">
        <v>73</v>
      </c>
      <c r="AL567" t="s">
        <v>125</v>
      </c>
      <c r="AM567" t="s">
        <v>103</v>
      </c>
      <c r="AN567" t="s">
        <v>76</v>
      </c>
      <c r="AO567" t="s">
        <v>92</v>
      </c>
      <c r="AP567" t="s">
        <v>225</v>
      </c>
      <c r="AQ567" t="s">
        <v>63</v>
      </c>
      <c r="AR567" t="s">
        <v>67</v>
      </c>
      <c r="AS567" t="s">
        <v>54</v>
      </c>
      <c r="AT567" t="s">
        <v>73</v>
      </c>
      <c r="AU567" t="s">
        <v>107</v>
      </c>
      <c r="AV567" t="s">
        <v>3322</v>
      </c>
    </row>
    <row r="568" spans="1:48" hidden="1" x14ac:dyDescent="0.3">
      <c r="A568" t="s">
        <v>3323</v>
      </c>
      <c r="B568" t="s">
        <v>3324</v>
      </c>
      <c r="C568" s="1" t="str">
        <f t="shared" si="83"/>
        <v>21:0973</v>
      </c>
      <c r="D568" s="1" t="str">
        <f t="shared" si="90"/>
        <v>21:0113</v>
      </c>
      <c r="E568" t="s">
        <v>3325</v>
      </c>
      <c r="F568" t="s">
        <v>3326</v>
      </c>
      <c r="H568">
        <v>63.880364299999997</v>
      </c>
      <c r="I568">
        <v>-95.307477199999994</v>
      </c>
      <c r="J568" s="1" t="str">
        <f t="shared" si="91"/>
        <v>NGR lake sediment grab sample</v>
      </c>
      <c r="K568" s="1" t="str">
        <f t="shared" si="92"/>
        <v>&lt;177 micron (NGR)</v>
      </c>
      <c r="L568">
        <v>29</v>
      </c>
      <c r="M568" t="s">
        <v>185</v>
      </c>
      <c r="N568">
        <v>567</v>
      </c>
      <c r="O568" t="s">
        <v>159</v>
      </c>
      <c r="P568" t="s">
        <v>54</v>
      </c>
      <c r="Q568" t="s">
        <v>603</v>
      </c>
      <c r="R568" t="s">
        <v>3327</v>
      </c>
      <c r="S568" t="s">
        <v>57</v>
      </c>
      <c r="T568" t="s">
        <v>279</v>
      </c>
      <c r="U568" t="s">
        <v>88</v>
      </c>
      <c r="V568" t="s">
        <v>575</v>
      </c>
      <c r="W568" t="s">
        <v>95</v>
      </c>
      <c r="X568" t="s">
        <v>67</v>
      </c>
      <c r="Y568" t="s">
        <v>61</v>
      </c>
      <c r="Z568" t="s">
        <v>127</v>
      </c>
      <c r="AA568" t="s">
        <v>64</v>
      </c>
      <c r="AB568" t="s">
        <v>189</v>
      </c>
      <c r="AC568" t="s">
        <v>66</v>
      </c>
      <c r="AD568" t="s">
        <v>67</v>
      </c>
      <c r="AE568" t="s">
        <v>120</v>
      </c>
      <c r="AF568" t="s">
        <v>77</v>
      </c>
      <c r="AG568" t="s">
        <v>119</v>
      </c>
      <c r="AH568" t="s">
        <v>70</v>
      </c>
      <c r="AI568" t="s">
        <v>209</v>
      </c>
      <c r="AJ568" t="s">
        <v>240</v>
      </c>
      <c r="AK568" t="s">
        <v>73</v>
      </c>
      <c r="AL568" t="s">
        <v>75</v>
      </c>
      <c r="AM568" t="s">
        <v>103</v>
      </c>
      <c r="AN568" t="s">
        <v>76</v>
      </c>
      <c r="AO568" t="s">
        <v>92</v>
      </c>
      <c r="AP568" t="s">
        <v>105</v>
      </c>
      <c r="AQ568" t="s">
        <v>355</v>
      </c>
      <c r="AR568" t="s">
        <v>67</v>
      </c>
      <c r="AS568" t="s">
        <v>54</v>
      </c>
      <c r="AT568" t="s">
        <v>73</v>
      </c>
      <c r="AU568" t="s">
        <v>107</v>
      </c>
      <c r="AV568" t="s">
        <v>3328</v>
      </c>
    </row>
    <row r="569" spans="1:48" hidden="1" x14ac:dyDescent="0.3">
      <c r="A569" t="s">
        <v>3329</v>
      </c>
      <c r="B569" t="s">
        <v>3330</v>
      </c>
      <c r="C569" s="1" t="str">
        <f t="shared" si="83"/>
        <v>21:0973</v>
      </c>
      <c r="D569" s="1" t="str">
        <f t="shared" si="90"/>
        <v>21:0113</v>
      </c>
      <c r="E569" t="s">
        <v>3331</v>
      </c>
      <c r="F569" t="s">
        <v>3332</v>
      </c>
      <c r="H569">
        <v>63.873707799999998</v>
      </c>
      <c r="I569">
        <v>-95.2210812</v>
      </c>
      <c r="J569" s="1" t="str">
        <f t="shared" si="91"/>
        <v>NGR lake sediment grab sample</v>
      </c>
      <c r="K569" s="1" t="str">
        <f t="shared" si="92"/>
        <v>&lt;177 micron (NGR)</v>
      </c>
      <c r="L569">
        <v>29</v>
      </c>
      <c r="M569" t="s">
        <v>200</v>
      </c>
      <c r="N569">
        <v>568</v>
      </c>
      <c r="O569" t="s">
        <v>61</v>
      </c>
      <c r="P569" t="s">
        <v>54</v>
      </c>
      <c r="Q569" t="s">
        <v>1216</v>
      </c>
      <c r="R569" t="s">
        <v>116</v>
      </c>
      <c r="S569" t="s">
        <v>57</v>
      </c>
      <c r="T569" t="s">
        <v>250</v>
      </c>
      <c r="U569" t="s">
        <v>117</v>
      </c>
      <c r="V569" t="s">
        <v>522</v>
      </c>
      <c r="W569" t="s">
        <v>137</v>
      </c>
      <c r="X569" t="s">
        <v>67</v>
      </c>
      <c r="Y569" t="s">
        <v>238</v>
      </c>
      <c r="Z569" t="s">
        <v>138</v>
      </c>
      <c r="AA569" t="s">
        <v>64</v>
      </c>
      <c r="AB569" t="s">
        <v>190</v>
      </c>
      <c r="AC569" t="s">
        <v>66</v>
      </c>
      <c r="AD569" t="s">
        <v>67</v>
      </c>
      <c r="AE569" t="s">
        <v>206</v>
      </c>
      <c r="AF569" t="s">
        <v>178</v>
      </c>
      <c r="AG569" t="s">
        <v>380</v>
      </c>
      <c r="AH569" t="s">
        <v>173</v>
      </c>
      <c r="AI569" t="s">
        <v>306</v>
      </c>
      <c r="AJ569" t="s">
        <v>87</v>
      </c>
      <c r="AK569" t="s">
        <v>73</v>
      </c>
      <c r="AL569" t="s">
        <v>75</v>
      </c>
      <c r="AM569" t="s">
        <v>103</v>
      </c>
      <c r="AN569" t="s">
        <v>76</v>
      </c>
      <c r="AO569" t="s">
        <v>92</v>
      </c>
      <c r="AP569" t="s">
        <v>225</v>
      </c>
      <c r="AQ569" t="s">
        <v>220</v>
      </c>
      <c r="AR569" t="s">
        <v>74</v>
      </c>
      <c r="AS569" t="s">
        <v>54</v>
      </c>
      <c r="AT569" t="s">
        <v>73</v>
      </c>
      <c r="AU569" t="s">
        <v>107</v>
      </c>
      <c r="AV569" t="s">
        <v>3333</v>
      </c>
    </row>
    <row r="570" spans="1:48" hidden="1" x14ac:dyDescent="0.3">
      <c r="A570" t="s">
        <v>3334</v>
      </c>
      <c r="B570" t="s">
        <v>3335</v>
      </c>
      <c r="C570" s="1" t="str">
        <f t="shared" si="83"/>
        <v>21:0973</v>
      </c>
      <c r="D570" s="1" t="str">
        <f>HYPERLINK("https://geochem.nrcan.gc.ca/cdogs/content/svy/svy_e.htm", "")</f>
        <v/>
      </c>
      <c r="G570" s="1" t="str">
        <f>HYPERLINK("https://geochem.nrcan.gc.ca/cdogs/content/cr_/cr_00161_e.htm", "161")</f>
        <v>161</v>
      </c>
      <c r="J570" t="s">
        <v>230</v>
      </c>
      <c r="K570" t="s">
        <v>231</v>
      </c>
      <c r="L570">
        <v>29</v>
      </c>
      <c r="M570" t="s">
        <v>232</v>
      </c>
      <c r="N570">
        <v>569</v>
      </c>
      <c r="O570" t="s">
        <v>336</v>
      </c>
      <c r="P570" t="s">
        <v>54</v>
      </c>
      <c r="Q570" t="s">
        <v>105</v>
      </c>
      <c r="R570" t="s">
        <v>103</v>
      </c>
      <c r="S570" t="s">
        <v>57</v>
      </c>
      <c r="T570" t="s">
        <v>404</v>
      </c>
      <c r="U570" t="s">
        <v>117</v>
      </c>
      <c r="V570" t="s">
        <v>454</v>
      </c>
      <c r="W570" t="s">
        <v>63</v>
      </c>
      <c r="X570" t="s">
        <v>62</v>
      </c>
      <c r="Y570" t="s">
        <v>94</v>
      </c>
      <c r="Z570" t="s">
        <v>92</v>
      </c>
      <c r="AA570" t="s">
        <v>64</v>
      </c>
      <c r="AB570" t="s">
        <v>890</v>
      </c>
      <c r="AC570" t="s">
        <v>224</v>
      </c>
      <c r="AD570" t="s">
        <v>67</v>
      </c>
      <c r="AE570" t="s">
        <v>63</v>
      </c>
      <c r="AF570" t="s">
        <v>141</v>
      </c>
      <c r="AG570" t="s">
        <v>221</v>
      </c>
      <c r="AH570" t="s">
        <v>125</v>
      </c>
      <c r="AI570" t="s">
        <v>290</v>
      </c>
      <c r="AJ570" t="s">
        <v>101</v>
      </c>
      <c r="AK570" t="s">
        <v>73</v>
      </c>
      <c r="AL570" t="s">
        <v>206</v>
      </c>
      <c r="AM570" t="s">
        <v>125</v>
      </c>
      <c r="AN570" t="s">
        <v>76</v>
      </c>
      <c r="AO570" t="s">
        <v>92</v>
      </c>
      <c r="AP570" t="s">
        <v>1300</v>
      </c>
      <c r="AQ570" t="s">
        <v>106</v>
      </c>
      <c r="AR570" t="s">
        <v>62</v>
      </c>
      <c r="AS570" t="s">
        <v>170</v>
      </c>
      <c r="AT570" t="s">
        <v>73</v>
      </c>
      <c r="AU570" t="s">
        <v>573</v>
      </c>
      <c r="AV570" t="s">
        <v>3336</v>
      </c>
    </row>
    <row r="571" spans="1:48" hidden="1" x14ac:dyDescent="0.3">
      <c r="A571" t="s">
        <v>3337</v>
      </c>
      <c r="B571" t="s">
        <v>3338</v>
      </c>
      <c r="C571" s="1" t="str">
        <f t="shared" si="83"/>
        <v>21:0973</v>
      </c>
      <c r="D571" s="1" t="str">
        <f t="shared" ref="D571:D584" si="93">HYPERLINK("https://geochem.nrcan.gc.ca/cdogs/content/svy/svy210113_e.htm", "21:0113")</f>
        <v>21:0113</v>
      </c>
      <c r="E571" t="s">
        <v>3297</v>
      </c>
      <c r="F571" t="s">
        <v>3339</v>
      </c>
      <c r="H571">
        <v>63.884448399999997</v>
      </c>
      <c r="I571">
        <v>-95.135642899999993</v>
      </c>
      <c r="J571" s="1" t="str">
        <f t="shared" ref="J571:J584" si="94">HYPERLINK("https://geochem.nrcan.gc.ca/cdogs/content/kwd/kwd020027_e.htm", "NGR lake sediment grab sample")</f>
        <v>NGR lake sediment grab sample</v>
      </c>
      <c r="K571" s="1" t="str">
        <f t="shared" ref="K571:K584" si="95">HYPERLINK("https://geochem.nrcan.gc.ca/cdogs/content/kwd/kwd080006_e.htm", "&lt;177 micron (NGR)")</f>
        <v>&lt;177 micron (NGR)</v>
      </c>
      <c r="L571">
        <v>29</v>
      </c>
      <c r="M571" t="s">
        <v>345</v>
      </c>
      <c r="N571">
        <v>570</v>
      </c>
      <c r="O571" t="s">
        <v>346</v>
      </c>
      <c r="P571" t="s">
        <v>54</v>
      </c>
      <c r="Q571" t="s">
        <v>133</v>
      </c>
      <c r="R571" t="s">
        <v>203</v>
      </c>
      <c r="S571" t="s">
        <v>57</v>
      </c>
      <c r="T571" t="s">
        <v>189</v>
      </c>
      <c r="U571" t="s">
        <v>57</v>
      </c>
      <c r="V571" t="s">
        <v>90</v>
      </c>
      <c r="W571" t="s">
        <v>238</v>
      </c>
      <c r="X571" t="s">
        <v>74</v>
      </c>
      <c r="Y571" t="s">
        <v>74</v>
      </c>
      <c r="Z571" t="s">
        <v>117</v>
      </c>
      <c r="AA571" t="s">
        <v>64</v>
      </c>
      <c r="AB571" t="s">
        <v>436</v>
      </c>
      <c r="AC571" t="s">
        <v>66</v>
      </c>
      <c r="AD571" t="s">
        <v>67</v>
      </c>
      <c r="AE571" t="s">
        <v>396</v>
      </c>
      <c r="AF571" t="s">
        <v>76</v>
      </c>
      <c r="AG571" t="s">
        <v>380</v>
      </c>
      <c r="AH571" t="s">
        <v>173</v>
      </c>
      <c r="AI571" t="s">
        <v>106</v>
      </c>
      <c r="AJ571" t="s">
        <v>94</v>
      </c>
      <c r="AK571" t="s">
        <v>73</v>
      </c>
      <c r="AL571" t="s">
        <v>177</v>
      </c>
      <c r="AM571" t="s">
        <v>103</v>
      </c>
      <c r="AN571" t="s">
        <v>76</v>
      </c>
      <c r="AO571" t="s">
        <v>53</v>
      </c>
      <c r="AP571" t="s">
        <v>656</v>
      </c>
      <c r="AQ571" t="s">
        <v>238</v>
      </c>
      <c r="AR571" t="s">
        <v>67</v>
      </c>
      <c r="AS571" t="s">
        <v>54</v>
      </c>
      <c r="AT571" t="s">
        <v>73</v>
      </c>
      <c r="AU571" t="s">
        <v>1128</v>
      </c>
      <c r="AV571" t="s">
        <v>3340</v>
      </c>
    </row>
    <row r="572" spans="1:48" hidden="1" x14ac:dyDescent="0.3">
      <c r="A572" t="s">
        <v>3341</v>
      </c>
      <c r="B572" t="s">
        <v>3342</v>
      </c>
      <c r="C572" s="1" t="str">
        <f t="shared" si="83"/>
        <v>21:0973</v>
      </c>
      <c r="D572" s="1" t="str">
        <f t="shared" si="93"/>
        <v>21:0113</v>
      </c>
      <c r="E572" t="s">
        <v>3343</v>
      </c>
      <c r="F572" t="s">
        <v>3344</v>
      </c>
      <c r="H572">
        <v>63.867454600000002</v>
      </c>
      <c r="I572">
        <v>-95.061271500000004</v>
      </c>
      <c r="J572" s="1" t="str">
        <f t="shared" si="94"/>
        <v>NGR lake sediment grab sample</v>
      </c>
      <c r="K572" s="1" t="str">
        <f t="shared" si="95"/>
        <v>&lt;177 micron (NGR)</v>
      </c>
      <c r="L572">
        <v>29</v>
      </c>
      <c r="M572" t="s">
        <v>217</v>
      </c>
      <c r="N572">
        <v>571</v>
      </c>
      <c r="O572" t="s">
        <v>124</v>
      </c>
      <c r="P572" t="s">
        <v>54</v>
      </c>
      <c r="Q572" t="s">
        <v>1210</v>
      </c>
      <c r="R572" t="s">
        <v>3345</v>
      </c>
      <c r="S572" t="s">
        <v>57</v>
      </c>
      <c r="T572" t="s">
        <v>249</v>
      </c>
      <c r="U572" t="s">
        <v>88</v>
      </c>
      <c r="V572" t="s">
        <v>471</v>
      </c>
      <c r="W572" t="s">
        <v>171</v>
      </c>
      <c r="X572" t="s">
        <v>67</v>
      </c>
      <c r="Y572" t="s">
        <v>233</v>
      </c>
      <c r="Z572" t="s">
        <v>96</v>
      </c>
      <c r="AA572" t="s">
        <v>64</v>
      </c>
      <c r="AB572" t="s">
        <v>236</v>
      </c>
      <c r="AC572" t="s">
        <v>173</v>
      </c>
      <c r="AD572" t="s">
        <v>67</v>
      </c>
      <c r="AE572" t="s">
        <v>1238</v>
      </c>
      <c r="AF572" t="s">
        <v>92</v>
      </c>
      <c r="AG572" t="s">
        <v>139</v>
      </c>
      <c r="AH572" t="s">
        <v>173</v>
      </c>
      <c r="AI572" t="s">
        <v>124</v>
      </c>
      <c r="AJ572" t="s">
        <v>87</v>
      </c>
      <c r="AK572" t="s">
        <v>73</v>
      </c>
      <c r="AL572" t="s">
        <v>75</v>
      </c>
      <c r="AM572" t="s">
        <v>103</v>
      </c>
      <c r="AN572" t="s">
        <v>76</v>
      </c>
      <c r="AO572" t="s">
        <v>203</v>
      </c>
      <c r="AP572" t="s">
        <v>656</v>
      </c>
      <c r="AQ572" t="s">
        <v>205</v>
      </c>
      <c r="AR572" t="s">
        <v>67</v>
      </c>
      <c r="AS572" t="s">
        <v>54</v>
      </c>
      <c r="AT572" t="s">
        <v>73</v>
      </c>
      <c r="AU572" t="s">
        <v>107</v>
      </c>
      <c r="AV572" t="s">
        <v>3346</v>
      </c>
    </row>
    <row r="573" spans="1:48" hidden="1" x14ac:dyDescent="0.3">
      <c r="A573" t="s">
        <v>3347</v>
      </c>
      <c r="B573" t="s">
        <v>3348</v>
      </c>
      <c r="C573" s="1" t="str">
        <f t="shared" si="83"/>
        <v>21:0973</v>
      </c>
      <c r="D573" s="1" t="str">
        <f t="shared" si="93"/>
        <v>21:0113</v>
      </c>
      <c r="E573" t="s">
        <v>3349</v>
      </c>
      <c r="F573" t="s">
        <v>3350</v>
      </c>
      <c r="H573">
        <v>63.841825800000002</v>
      </c>
      <c r="I573">
        <v>-95.323276300000003</v>
      </c>
      <c r="J573" s="1" t="str">
        <f t="shared" si="94"/>
        <v>NGR lake sediment grab sample</v>
      </c>
      <c r="K573" s="1" t="str">
        <f t="shared" si="95"/>
        <v>&lt;177 micron (NGR)</v>
      </c>
      <c r="L573">
        <v>29</v>
      </c>
      <c r="M573" t="s">
        <v>246</v>
      </c>
      <c r="N573">
        <v>572</v>
      </c>
      <c r="O573" t="s">
        <v>106</v>
      </c>
      <c r="P573" t="s">
        <v>54</v>
      </c>
      <c r="Q573" t="s">
        <v>603</v>
      </c>
      <c r="R573" t="s">
        <v>192</v>
      </c>
      <c r="S573" t="s">
        <v>57</v>
      </c>
      <c r="T573" t="s">
        <v>438</v>
      </c>
      <c r="U573" t="s">
        <v>168</v>
      </c>
      <c r="V573" t="s">
        <v>172</v>
      </c>
      <c r="W573" t="s">
        <v>171</v>
      </c>
      <c r="X573" t="s">
        <v>74</v>
      </c>
      <c r="Y573" t="s">
        <v>226</v>
      </c>
      <c r="Z573" t="s">
        <v>96</v>
      </c>
      <c r="AA573" t="s">
        <v>64</v>
      </c>
      <c r="AB573" t="s">
        <v>172</v>
      </c>
      <c r="AC573" t="s">
        <v>173</v>
      </c>
      <c r="AD573" t="s">
        <v>67</v>
      </c>
      <c r="AE573" t="s">
        <v>74</v>
      </c>
      <c r="AF573" t="s">
        <v>134</v>
      </c>
      <c r="AG573" t="s">
        <v>223</v>
      </c>
      <c r="AH573" t="s">
        <v>70</v>
      </c>
      <c r="AI573" t="s">
        <v>514</v>
      </c>
      <c r="AJ573" t="s">
        <v>240</v>
      </c>
      <c r="AK573" t="s">
        <v>73</v>
      </c>
      <c r="AL573" t="s">
        <v>103</v>
      </c>
      <c r="AM573" t="s">
        <v>103</v>
      </c>
      <c r="AN573" t="s">
        <v>76</v>
      </c>
      <c r="AO573" t="s">
        <v>92</v>
      </c>
      <c r="AP573" t="s">
        <v>225</v>
      </c>
      <c r="AQ573" t="s">
        <v>137</v>
      </c>
      <c r="AR573" t="s">
        <v>74</v>
      </c>
      <c r="AS573" t="s">
        <v>54</v>
      </c>
      <c r="AT573" t="s">
        <v>73</v>
      </c>
      <c r="AU573" t="s">
        <v>107</v>
      </c>
      <c r="AV573" t="s">
        <v>1590</v>
      </c>
    </row>
    <row r="574" spans="1:48" hidden="1" x14ac:dyDescent="0.3">
      <c r="A574" t="s">
        <v>3351</v>
      </c>
      <c r="B574" t="s">
        <v>3352</v>
      </c>
      <c r="C574" s="1" t="str">
        <f t="shared" si="83"/>
        <v>21:0973</v>
      </c>
      <c r="D574" s="1" t="str">
        <f t="shared" si="93"/>
        <v>21:0113</v>
      </c>
      <c r="E574" t="s">
        <v>3353</v>
      </c>
      <c r="F574" t="s">
        <v>3354</v>
      </c>
      <c r="H574">
        <v>63.835581699999999</v>
      </c>
      <c r="I574">
        <v>-95.429953999999995</v>
      </c>
      <c r="J574" s="1" t="str">
        <f t="shared" si="94"/>
        <v>NGR lake sediment grab sample</v>
      </c>
      <c r="K574" s="1" t="str">
        <f t="shared" si="95"/>
        <v>&lt;177 micron (NGR)</v>
      </c>
      <c r="L574">
        <v>29</v>
      </c>
      <c r="M574" t="s">
        <v>260</v>
      </c>
      <c r="N574">
        <v>573</v>
      </c>
      <c r="O574" t="s">
        <v>106</v>
      </c>
      <c r="P574" t="s">
        <v>54</v>
      </c>
      <c r="Q574" t="s">
        <v>1158</v>
      </c>
      <c r="R574" t="s">
        <v>347</v>
      </c>
      <c r="S574" t="s">
        <v>57</v>
      </c>
      <c r="T574" t="s">
        <v>454</v>
      </c>
      <c r="U574" t="s">
        <v>59</v>
      </c>
      <c r="V574" t="s">
        <v>411</v>
      </c>
      <c r="W574" t="s">
        <v>79</v>
      </c>
      <c r="X574" t="s">
        <v>67</v>
      </c>
      <c r="Y574" t="s">
        <v>396</v>
      </c>
      <c r="Z574" t="s">
        <v>96</v>
      </c>
      <c r="AA574" t="s">
        <v>64</v>
      </c>
      <c r="AB574" t="s">
        <v>119</v>
      </c>
      <c r="AC574" t="s">
        <v>66</v>
      </c>
      <c r="AD574" t="s">
        <v>67</v>
      </c>
      <c r="AE574" t="s">
        <v>157</v>
      </c>
      <c r="AF574" t="s">
        <v>76</v>
      </c>
      <c r="AG574" t="s">
        <v>365</v>
      </c>
      <c r="AH574" t="s">
        <v>173</v>
      </c>
      <c r="AI574" t="s">
        <v>439</v>
      </c>
      <c r="AJ574" t="s">
        <v>56</v>
      </c>
      <c r="AK574" t="s">
        <v>73</v>
      </c>
      <c r="AL574" t="s">
        <v>224</v>
      </c>
      <c r="AM574" t="s">
        <v>224</v>
      </c>
      <c r="AN574" t="s">
        <v>76</v>
      </c>
      <c r="AO574" t="s">
        <v>178</v>
      </c>
      <c r="AP574" t="s">
        <v>105</v>
      </c>
      <c r="AQ574" t="s">
        <v>220</v>
      </c>
      <c r="AR574" t="s">
        <v>74</v>
      </c>
      <c r="AS574" t="s">
        <v>54</v>
      </c>
      <c r="AT574" t="s">
        <v>73</v>
      </c>
      <c r="AU574" t="s">
        <v>107</v>
      </c>
      <c r="AV574" t="s">
        <v>3355</v>
      </c>
    </row>
    <row r="575" spans="1:48" hidden="1" x14ac:dyDescent="0.3">
      <c r="A575" t="s">
        <v>3356</v>
      </c>
      <c r="B575" t="s">
        <v>3357</v>
      </c>
      <c r="C575" s="1" t="str">
        <f t="shared" si="83"/>
        <v>21:0973</v>
      </c>
      <c r="D575" s="1" t="str">
        <f t="shared" si="93"/>
        <v>21:0113</v>
      </c>
      <c r="E575" t="s">
        <v>3358</v>
      </c>
      <c r="F575" t="s">
        <v>3359</v>
      </c>
      <c r="H575">
        <v>63.837610900000001</v>
      </c>
      <c r="I575">
        <v>-95.516507500000003</v>
      </c>
      <c r="J575" s="1" t="str">
        <f t="shared" si="94"/>
        <v>NGR lake sediment grab sample</v>
      </c>
      <c r="K575" s="1" t="str">
        <f t="shared" si="95"/>
        <v>&lt;177 micron (NGR)</v>
      </c>
      <c r="L575">
        <v>29</v>
      </c>
      <c r="M575" t="s">
        <v>273</v>
      </c>
      <c r="N575">
        <v>574</v>
      </c>
      <c r="O575" t="s">
        <v>306</v>
      </c>
      <c r="P575" t="s">
        <v>54</v>
      </c>
      <c r="Q575" t="s">
        <v>1134</v>
      </c>
      <c r="R575" t="s">
        <v>436</v>
      </c>
      <c r="S575" t="s">
        <v>57</v>
      </c>
      <c r="T575" t="s">
        <v>58</v>
      </c>
      <c r="U575" t="s">
        <v>88</v>
      </c>
      <c r="V575" t="s">
        <v>236</v>
      </c>
      <c r="W575" t="s">
        <v>205</v>
      </c>
      <c r="X575" t="s">
        <v>62</v>
      </c>
      <c r="Y575" t="s">
        <v>448</v>
      </c>
      <c r="Z575" t="s">
        <v>96</v>
      </c>
      <c r="AA575" t="s">
        <v>64</v>
      </c>
      <c r="AB575" t="s">
        <v>65</v>
      </c>
      <c r="AC575" t="s">
        <v>66</v>
      </c>
      <c r="AD575" t="s">
        <v>67</v>
      </c>
      <c r="AE575" t="s">
        <v>68</v>
      </c>
      <c r="AF575" t="s">
        <v>134</v>
      </c>
      <c r="AG575" t="s">
        <v>365</v>
      </c>
      <c r="AH575" t="s">
        <v>70</v>
      </c>
      <c r="AI575" t="s">
        <v>101</v>
      </c>
      <c r="AJ575" t="s">
        <v>692</v>
      </c>
      <c r="AK575" t="s">
        <v>73</v>
      </c>
      <c r="AL575" t="s">
        <v>75</v>
      </c>
      <c r="AM575" t="s">
        <v>224</v>
      </c>
      <c r="AN575" t="s">
        <v>76</v>
      </c>
      <c r="AO575" t="s">
        <v>281</v>
      </c>
      <c r="AP575" t="s">
        <v>126</v>
      </c>
      <c r="AQ575" t="s">
        <v>308</v>
      </c>
      <c r="AR575" t="s">
        <v>67</v>
      </c>
      <c r="AS575" t="s">
        <v>54</v>
      </c>
      <c r="AT575" t="s">
        <v>73</v>
      </c>
      <c r="AU575" t="s">
        <v>107</v>
      </c>
      <c r="AV575" t="s">
        <v>3360</v>
      </c>
    </row>
    <row r="576" spans="1:48" hidden="1" x14ac:dyDescent="0.3">
      <c r="A576" t="s">
        <v>3361</v>
      </c>
      <c r="B576" t="s">
        <v>3362</v>
      </c>
      <c r="C576" s="1" t="str">
        <f t="shared" si="83"/>
        <v>21:0973</v>
      </c>
      <c r="D576" s="1" t="str">
        <f t="shared" si="93"/>
        <v>21:0113</v>
      </c>
      <c r="E576" t="s">
        <v>3363</v>
      </c>
      <c r="F576" t="s">
        <v>3364</v>
      </c>
      <c r="H576">
        <v>63.841549000000001</v>
      </c>
      <c r="I576">
        <v>-95.5894002</v>
      </c>
      <c r="J576" s="1" t="str">
        <f t="shared" si="94"/>
        <v>NGR lake sediment grab sample</v>
      </c>
      <c r="K576" s="1" t="str">
        <f t="shared" si="95"/>
        <v>&lt;177 micron (NGR)</v>
      </c>
      <c r="L576">
        <v>29</v>
      </c>
      <c r="M576" t="s">
        <v>289</v>
      </c>
      <c r="N576">
        <v>575</v>
      </c>
      <c r="O576" t="s">
        <v>88</v>
      </c>
      <c r="P576" t="s">
        <v>54</v>
      </c>
      <c r="Q576" t="s">
        <v>274</v>
      </c>
      <c r="R576" t="s">
        <v>189</v>
      </c>
      <c r="S576" t="s">
        <v>57</v>
      </c>
      <c r="T576" t="s">
        <v>152</v>
      </c>
      <c r="U576" t="s">
        <v>168</v>
      </c>
      <c r="V576" t="s">
        <v>188</v>
      </c>
      <c r="W576" t="s">
        <v>211</v>
      </c>
      <c r="X576" t="s">
        <v>62</v>
      </c>
      <c r="Y576" t="s">
        <v>95</v>
      </c>
      <c r="Z576" t="s">
        <v>59</v>
      </c>
      <c r="AA576" t="s">
        <v>64</v>
      </c>
      <c r="AB576" t="s">
        <v>725</v>
      </c>
      <c r="AC576" t="s">
        <v>66</v>
      </c>
      <c r="AD576" t="s">
        <v>54</v>
      </c>
      <c r="AE576" t="s">
        <v>206</v>
      </c>
      <c r="AF576" t="s">
        <v>76</v>
      </c>
      <c r="AG576" t="s">
        <v>204</v>
      </c>
      <c r="AH576" t="s">
        <v>155</v>
      </c>
      <c r="AI576" t="s">
        <v>514</v>
      </c>
      <c r="AJ576" t="s">
        <v>124</v>
      </c>
      <c r="AK576" t="s">
        <v>73</v>
      </c>
      <c r="AL576" t="s">
        <v>68</v>
      </c>
      <c r="AM576" t="s">
        <v>224</v>
      </c>
      <c r="AN576" t="s">
        <v>76</v>
      </c>
      <c r="AO576" t="s">
        <v>290</v>
      </c>
      <c r="AP576" t="s">
        <v>482</v>
      </c>
      <c r="AQ576" t="s">
        <v>72</v>
      </c>
      <c r="AR576" t="s">
        <v>67</v>
      </c>
      <c r="AS576" t="s">
        <v>54</v>
      </c>
      <c r="AT576" t="s">
        <v>73</v>
      </c>
      <c r="AU576" t="s">
        <v>107</v>
      </c>
      <c r="AV576" t="s">
        <v>1033</v>
      </c>
    </row>
    <row r="577" spans="1:48" hidden="1" x14ac:dyDescent="0.3">
      <c r="A577" t="s">
        <v>3365</v>
      </c>
      <c r="B577" t="s">
        <v>3366</v>
      </c>
      <c r="C577" s="1" t="str">
        <f t="shared" si="83"/>
        <v>21:0973</v>
      </c>
      <c r="D577" s="1" t="str">
        <f t="shared" si="93"/>
        <v>21:0113</v>
      </c>
      <c r="E577" t="s">
        <v>3367</v>
      </c>
      <c r="F577" t="s">
        <v>3368</v>
      </c>
      <c r="H577">
        <v>63.831128100000001</v>
      </c>
      <c r="I577">
        <v>-95.714829100000003</v>
      </c>
      <c r="J577" s="1" t="str">
        <f t="shared" si="94"/>
        <v>NGR lake sediment grab sample</v>
      </c>
      <c r="K577" s="1" t="str">
        <f t="shared" si="95"/>
        <v>&lt;177 micron (NGR)</v>
      </c>
      <c r="L577">
        <v>29</v>
      </c>
      <c r="M577" t="s">
        <v>301</v>
      </c>
      <c r="N577">
        <v>576</v>
      </c>
      <c r="O577" t="s">
        <v>328</v>
      </c>
      <c r="P577" t="s">
        <v>54</v>
      </c>
      <c r="Q577" t="s">
        <v>395</v>
      </c>
      <c r="R577" t="s">
        <v>616</v>
      </c>
      <c r="S577" t="s">
        <v>57</v>
      </c>
      <c r="T577" t="s">
        <v>252</v>
      </c>
      <c r="U577" t="s">
        <v>168</v>
      </c>
      <c r="V577" t="s">
        <v>236</v>
      </c>
      <c r="W577" t="s">
        <v>355</v>
      </c>
      <c r="X577" t="s">
        <v>74</v>
      </c>
      <c r="Y577" t="s">
        <v>127</v>
      </c>
      <c r="Z577" t="s">
        <v>127</v>
      </c>
      <c r="AA577" t="s">
        <v>64</v>
      </c>
      <c r="AB577" t="s">
        <v>492</v>
      </c>
      <c r="AC577" t="s">
        <v>66</v>
      </c>
      <c r="AD577" t="s">
        <v>67</v>
      </c>
      <c r="AE577" t="s">
        <v>1807</v>
      </c>
      <c r="AF577" t="s">
        <v>69</v>
      </c>
      <c r="AG577" t="s">
        <v>60</v>
      </c>
      <c r="AH577" t="s">
        <v>70</v>
      </c>
      <c r="AI577" t="s">
        <v>156</v>
      </c>
      <c r="AJ577" t="s">
        <v>692</v>
      </c>
      <c r="AK577" t="s">
        <v>73</v>
      </c>
      <c r="AL577" t="s">
        <v>75</v>
      </c>
      <c r="AM577" t="s">
        <v>103</v>
      </c>
      <c r="AN577" t="s">
        <v>76</v>
      </c>
      <c r="AO577" t="s">
        <v>104</v>
      </c>
      <c r="AP577" t="s">
        <v>307</v>
      </c>
      <c r="AQ577" t="s">
        <v>276</v>
      </c>
      <c r="AR577" t="s">
        <v>74</v>
      </c>
      <c r="AS577" t="s">
        <v>54</v>
      </c>
      <c r="AT577" t="s">
        <v>58</v>
      </c>
      <c r="AU577" t="s">
        <v>107</v>
      </c>
      <c r="AV577" t="s">
        <v>3369</v>
      </c>
    </row>
    <row r="578" spans="1:48" hidden="1" x14ac:dyDescent="0.3">
      <c r="A578" t="s">
        <v>3370</v>
      </c>
      <c r="B578" t="s">
        <v>3371</v>
      </c>
      <c r="C578" s="1" t="str">
        <f t="shared" ref="C578:C641" si="96">HYPERLINK("https://geochem.nrcan.gc.ca/cdogs/content/bdl/bdl210973_e.htm", "21:0973")</f>
        <v>21:0973</v>
      </c>
      <c r="D578" s="1" t="str">
        <f t="shared" si="93"/>
        <v>21:0113</v>
      </c>
      <c r="E578" t="s">
        <v>3372</v>
      </c>
      <c r="F578" t="s">
        <v>3373</v>
      </c>
      <c r="H578">
        <v>63.802325400000001</v>
      </c>
      <c r="I578">
        <v>-95.739198099999996</v>
      </c>
      <c r="J578" s="1" t="str">
        <f t="shared" si="94"/>
        <v>NGR lake sediment grab sample</v>
      </c>
      <c r="K578" s="1" t="str">
        <f t="shared" si="95"/>
        <v>&lt;177 micron (NGR)</v>
      </c>
      <c r="L578">
        <v>29</v>
      </c>
      <c r="M578" t="s">
        <v>314</v>
      </c>
      <c r="N578">
        <v>577</v>
      </c>
      <c r="O578" t="s">
        <v>124</v>
      </c>
      <c r="P578" t="s">
        <v>54</v>
      </c>
      <c r="Q578" t="s">
        <v>1134</v>
      </c>
      <c r="R578" t="s">
        <v>69</v>
      </c>
      <c r="S578" t="s">
        <v>57</v>
      </c>
      <c r="T578" t="s">
        <v>249</v>
      </c>
      <c r="U578" t="s">
        <v>117</v>
      </c>
      <c r="V578" t="s">
        <v>172</v>
      </c>
      <c r="W578" t="s">
        <v>205</v>
      </c>
      <c r="X578" t="s">
        <v>74</v>
      </c>
      <c r="Y578" t="s">
        <v>118</v>
      </c>
      <c r="Z578" t="s">
        <v>138</v>
      </c>
      <c r="AA578" t="s">
        <v>64</v>
      </c>
      <c r="AB578" t="s">
        <v>522</v>
      </c>
      <c r="AC578" t="s">
        <v>66</v>
      </c>
      <c r="AD578" t="s">
        <v>67</v>
      </c>
      <c r="AE578" t="s">
        <v>3374</v>
      </c>
      <c r="AF578" t="s">
        <v>90</v>
      </c>
      <c r="AG578" t="s">
        <v>326</v>
      </c>
      <c r="AH578" t="s">
        <v>70</v>
      </c>
      <c r="AI578" t="s">
        <v>53</v>
      </c>
      <c r="AJ578" t="s">
        <v>201</v>
      </c>
      <c r="AK578" t="s">
        <v>73</v>
      </c>
      <c r="AL578" t="s">
        <v>177</v>
      </c>
      <c r="AM578" t="s">
        <v>103</v>
      </c>
      <c r="AN578" t="s">
        <v>76</v>
      </c>
      <c r="AO578" t="s">
        <v>104</v>
      </c>
      <c r="AP578" t="s">
        <v>126</v>
      </c>
      <c r="AQ578" t="s">
        <v>346</v>
      </c>
      <c r="AR578" t="s">
        <v>62</v>
      </c>
      <c r="AS578" t="s">
        <v>54</v>
      </c>
      <c r="AT578" t="s">
        <v>73</v>
      </c>
      <c r="AU578" t="s">
        <v>107</v>
      </c>
      <c r="AV578" t="s">
        <v>3375</v>
      </c>
    </row>
    <row r="579" spans="1:48" hidden="1" x14ac:dyDescent="0.3">
      <c r="A579" t="s">
        <v>3376</v>
      </c>
      <c r="B579" t="s">
        <v>3377</v>
      </c>
      <c r="C579" s="1" t="str">
        <f t="shared" si="96"/>
        <v>21:0973</v>
      </c>
      <c r="D579" s="1" t="str">
        <f t="shared" si="93"/>
        <v>21:0113</v>
      </c>
      <c r="E579" t="s">
        <v>3378</v>
      </c>
      <c r="F579" t="s">
        <v>3379</v>
      </c>
      <c r="H579">
        <v>63.800724899999999</v>
      </c>
      <c r="I579">
        <v>-95.587480299999996</v>
      </c>
      <c r="J579" s="1" t="str">
        <f t="shared" si="94"/>
        <v>NGR lake sediment grab sample</v>
      </c>
      <c r="K579" s="1" t="str">
        <f t="shared" si="95"/>
        <v>&lt;177 micron (NGR)</v>
      </c>
      <c r="L579">
        <v>29</v>
      </c>
      <c r="M579" t="s">
        <v>324</v>
      </c>
      <c r="N579">
        <v>578</v>
      </c>
      <c r="O579" t="s">
        <v>305</v>
      </c>
      <c r="P579" t="s">
        <v>54</v>
      </c>
      <c r="Q579" t="s">
        <v>115</v>
      </c>
      <c r="R579" t="s">
        <v>3380</v>
      </c>
      <c r="S579" t="s">
        <v>57</v>
      </c>
      <c r="T579" t="s">
        <v>252</v>
      </c>
      <c r="U579" t="s">
        <v>168</v>
      </c>
      <c r="V579" t="s">
        <v>725</v>
      </c>
      <c r="W579" t="s">
        <v>205</v>
      </c>
      <c r="X579" t="s">
        <v>74</v>
      </c>
      <c r="Y579" t="s">
        <v>421</v>
      </c>
      <c r="Z579" t="s">
        <v>138</v>
      </c>
      <c r="AA579" t="s">
        <v>64</v>
      </c>
      <c r="AB579" t="s">
        <v>236</v>
      </c>
      <c r="AC579" t="s">
        <v>66</v>
      </c>
      <c r="AD579" t="s">
        <v>67</v>
      </c>
      <c r="AE579" t="s">
        <v>74</v>
      </c>
      <c r="AF579" t="s">
        <v>281</v>
      </c>
      <c r="AG579" t="s">
        <v>122</v>
      </c>
      <c r="AH579" t="s">
        <v>70</v>
      </c>
      <c r="AI579" t="s">
        <v>340</v>
      </c>
      <c r="AJ579" t="s">
        <v>336</v>
      </c>
      <c r="AK579" t="s">
        <v>73</v>
      </c>
      <c r="AL579" t="s">
        <v>157</v>
      </c>
      <c r="AM579" t="s">
        <v>103</v>
      </c>
      <c r="AN579" t="s">
        <v>76</v>
      </c>
      <c r="AO579" t="s">
        <v>104</v>
      </c>
      <c r="AP579" t="s">
        <v>158</v>
      </c>
      <c r="AQ579" t="s">
        <v>170</v>
      </c>
      <c r="AR579" t="s">
        <v>62</v>
      </c>
      <c r="AS579" t="s">
        <v>54</v>
      </c>
      <c r="AT579" t="s">
        <v>73</v>
      </c>
      <c r="AU579" t="s">
        <v>107</v>
      </c>
      <c r="AV579" t="s">
        <v>3381</v>
      </c>
    </row>
    <row r="580" spans="1:48" hidden="1" x14ac:dyDescent="0.3">
      <c r="A580" t="s">
        <v>3382</v>
      </c>
      <c r="B580" t="s">
        <v>3383</v>
      </c>
      <c r="C580" s="1" t="str">
        <f t="shared" si="96"/>
        <v>21:0973</v>
      </c>
      <c r="D580" s="1" t="str">
        <f t="shared" si="93"/>
        <v>21:0113</v>
      </c>
      <c r="E580" t="s">
        <v>3384</v>
      </c>
      <c r="F580" t="s">
        <v>3385</v>
      </c>
      <c r="H580">
        <v>63.787590000000002</v>
      </c>
      <c r="I580">
        <v>-95.530116699999994</v>
      </c>
      <c r="J580" s="1" t="str">
        <f t="shared" si="94"/>
        <v>NGR lake sediment grab sample</v>
      </c>
      <c r="K580" s="1" t="str">
        <f t="shared" si="95"/>
        <v>&lt;177 micron (NGR)</v>
      </c>
      <c r="L580">
        <v>29</v>
      </c>
      <c r="M580" t="s">
        <v>335</v>
      </c>
      <c r="N580">
        <v>579</v>
      </c>
      <c r="O580" t="s">
        <v>72</v>
      </c>
      <c r="P580" t="s">
        <v>54</v>
      </c>
      <c r="Q580" t="s">
        <v>470</v>
      </c>
      <c r="R580" t="s">
        <v>290</v>
      </c>
      <c r="S580" t="s">
        <v>57</v>
      </c>
      <c r="T580" t="s">
        <v>617</v>
      </c>
      <c r="U580" t="s">
        <v>138</v>
      </c>
      <c r="V580" t="s">
        <v>187</v>
      </c>
      <c r="W580" t="s">
        <v>171</v>
      </c>
      <c r="X580" t="s">
        <v>67</v>
      </c>
      <c r="Y580" t="s">
        <v>355</v>
      </c>
      <c r="Z580" t="s">
        <v>96</v>
      </c>
      <c r="AA580" t="s">
        <v>64</v>
      </c>
      <c r="AB580" t="s">
        <v>381</v>
      </c>
      <c r="AC580" t="s">
        <v>173</v>
      </c>
      <c r="AD580" t="s">
        <v>67</v>
      </c>
      <c r="AE580" t="s">
        <v>2106</v>
      </c>
      <c r="AF580" t="s">
        <v>77</v>
      </c>
      <c r="AG580" t="s">
        <v>60</v>
      </c>
      <c r="AH580" t="s">
        <v>173</v>
      </c>
      <c r="AI580" t="s">
        <v>388</v>
      </c>
      <c r="AJ580" t="s">
        <v>61</v>
      </c>
      <c r="AK580" t="s">
        <v>73</v>
      </c>
      <c r="AL580" t="s">
        <v>75</v>
      </c>
      <c r="AM580" t="s">
        <v>103</v>
      </c>
      <c r="AN580" t="s">
        <v>76</v>
      </c>
      <c r="AO580" t="s">
        <v>168</v>
      </c>
      <c r="AP580" t="s">
        <v>566</v>
      </c>
      <c r="AQ580" t="s">
        <v>396</v>
      </c>
      <c r="AR580" t="s">
        <v>67</v>
      </c>
      <c r="AS580" t="s">
        <v>54</v>
      </c>
      <c r="AT580" t="s">
        <v>73</v>
      </c>
      <c r="AU580" t="s">
        <v>107</v>
      </c>
      <c r="AV580" t="s">
        <v>3386</v>
      </c>
    </row>
    <row r="581" spans="1:48" hidden="1" x14ac:dyDescent="0.3">
      <c r="A581" t="s">
        <v>3387</v>
      </c>
      <c r="B581" t="s">
        <v>3388</v>
      </c>
      <c r="C581" s="1" t="str">
        <f t="shared" si="96"/>
        <v>21:0973</v>
      </c>
      <c r="D581" s="1" t="str">
        <f t="shared" si="93"/>
        <v>21:0113</v>
      </c>
      <c r="E581" t="s">
        <v>3389</v>
      </c>
      <c r="F581" t="s">
        <v>3390</v>
      </c>
      <c r="H581">
        <v>63.819813600000003</v>
      </c>
      <c r="I581">
        <v>-95.365627399999994</v>
      </c>
      <c r="J581" s="1" t="str">
        <f t="shared" si="94"/>
        <v>NGR lake sediment grab sample</v>
      </c>
      <c r="K581" s="1" t="str">
        <f t="shared" si="95"/>
        <v>&lt;177 micron (NGR)</v>
      </c>
      <c r="L581">
        <v>29</v>
      </c>
      <c r="M581" t="s">
        <v>354</v>
      </c>
      <c r="N581">
        <v>580</v>
      </c>
      <c r="O581" t="s">
        <v>308</v>
      </c>
      <c r="P581" t="s">
        <v>127</v>
      </c>
      <c r="Q581" t="s">
        <v>470</v>
      </c>
      <c r="R581" t="s">
        <v>281</v>
      </c>
      <c r="S581" t="s">
        <v>57</v>
      </c>
      <c r="T581" t="s">
        <v>119</v>
      </c>
      <c r="U581" t="s">
        <v>57</v>
      </c>
      <c r="V581" t="s">
        <v>616</v>
      </c>
      <c r="W581" t="s">
        <v>396</v>
      </c>
      <c r="X581" t="s">
        <v>67</v>
      </c>
      <c r="Y581" t="s">
        <v>211</v>
      </c>
      <c r="Z581" t="s">
        <v>138</v>
      </c>
      <c r="AA581" t="s">
        <v>64</v>
      </c>
      <c r="AB581" t="s">
        <v>69</v>
      </c>
      <c r="AC581" t="s">
        <v>66</v>
      </c>
      <c r="AD581" t="s">
        <v>67</v>
      </c>
      <c r="AE581" t="s">
        <v>74</v>
      </c>
      <c r="AF581" t="s">
        <v>178</v>
      </c>
      <c r="AG581" t="s">
        <v>615</v>
      </c>
      <c r="AH581" t="s">
        <v>173</v>
      </c>
      <c r="AI581" t="s">
        <v>263</v>
      </c>
      <c r="AJ581" t="s">
        <v>170</v>
      </c>
      <c r="AK581" t="s">
        <v>73</v>
      </c>
      <c r="AL581" t="s">
        <v>75</v>
      </c>
      <c r="AM581" t="s">
        <v>103</v>
      </c>
      <c r="AN581" t="s">
        <v>76</v>
      </c>
      <c r="AO581" t="s">
        <v>318</v>
      </c>
      <c r="AP581" t="s">
        <v>656</v>
      </c>
      <c r="AQ581" t="s">
        <v>206</v>
      </c>
      <c r="AR581" t="s">
        <v>67</v>
      </c>
      <c r="AS581" t="s">
        <v>54</v>
      </c>
      <c r="AT581" t="s">
        <v>277</v>
      </c>
      <c r="AU581" t="s">
        <v>107</v>
      </c>
      <c r="AV581" t="s">
        <v>2865</v>
      </c>
    </row>
    <row r="582" spans="1:48" hidden="1" x14ac:dyDescent="0.3">
      <c r="A582" t="s">
        <v>3391</v>
      </c>
      <c r="B582" t="s">
        <v>3392</v>
      </c>
      <c r="C582" s="1" t="str">
        <f t="shared" si="96"/>
        <v>21:0973</v>
      </c>
      <c r="D582" s="1" t="str">
        <f t="shared" si="93"/>
        <v>21:0113</v>
      </c>
      <c r="E582" t="s">
        <v>3393</v>
      </c>
      <c r="F582" t="s">
        <v>3394</v>
      </c>
      <c r="H582">
        <v>63.435903000000003</v>
      </c>
      <c r="I582">
        <v>-95.035880000000006</v>
      </c>
      <c r="J582" s="1" t="str">
        <f t="shared" si="94"/>
        <v>NGR lake sediment grab sample</v>
      </c>
      <c r="K582" s="1" t="str">
        <f t="shared" si="95"/>
        <v>&lt;177 micron (NGR)</v>
      </c>
      <c r="L582">
        <v>30</v>
      </c>
      <c r="M582" t="s">
        <v>52</v>
      </c>
      <c r="N582">
        <v>581</v>
      </c>
      <c r="O582" t="s">
        <v>56</v>
      </c>
      <c r="P582" t="s">
        <v>54</v>
      </c>
      <c r="Q582" t="s">
        <v>420</v>
      </c>
      <c r="R582" t="s">
        <v>92</v>
      </c>
      <c r="S582" t="s">
        <v>57</v>
      </c>
      <c r="T582" t="s">
        <v>58</v>
      </c>
      <c r="U582" t="s">
        <v>59</v>
      </c>
      <c r="V582" t="s">
        <v>615</v>
      </c>
      <c r="W582" t="s">
        <v>205</v>
      </c>
      <c r="X582" t="s">
        <v>67</v>
      </c>
      <c r="Y582" t="s">
        <v>448</v>
      </c>
      <c r="Z582" t="s">
        <v>96</v>
      </c>
      <c r="AA582" t="s">
        <v>64</v>
      </c>
      <c r="AB582" t="s">
        <v>303</v>
      </c>
      <c r="AC582" t="s">
        <v>66</v>
      </c>
      <c r="AD582" t="s">
        <v>67</v>
      </c>
      <c r="AE582" t="s">
        <v>74</v>
      </c>
      <c r="AF582" t="s">
        <v>134</v>
      </c>
      <c r="AG582" t="s">
        <v>304</v>
      </c>
      <c r="AH582" t="s">
        <v>70</v>
      </c>
      <c r="AI582" t="s">
        <v>124</v>
      </c>
      <c r="AJ582" t="s">
        <v>692</v>
      </c>
      <c r="AK582" t="s">
        <v>73</v>
      </c>
      <c r="AL582" t="s">
        <v>157</v>
      </c>
      <c r="AM582" t="s">
        <v>103</v>
      </c>
      <c r="AN582" t="s">
        <v>76</v>
      </c>
      <c r="AO582" t="s">
        <v>77</v>
      </c>
      <c r="AP582" t="s">
        <v>596</v>
      </c>
      <c r="AQ582" t="s">
        <v>94</v>
      </c>
      <c r="AR582" t="s">
        <v>74</v>
      </c>
      <c r="AS582" t="s">
        <v>54</v>
      </c>
      <c r="AT582" t="s">
        <v>73</v>
      </c>
      <c r="AU582" t="s">
        <v>107</v>
      </c>
      <c r="AV582" t="s">
        <v>3395</v>
      </c>
    </row>
    <row r="583" spans="1:48" hidden="1" x14ac:dyDescent="0.3">
      <c r="A583" t="s">
        <v>3396</v>
      </c>
      <c r="B583" t="s">
        <v>3397</v>
      </c>
      <c r="C583" s="1" t="str">
        <f t="shared" si="96"/>
        <v>21:0973</v>
      </c>
      <c r="D583" s="1" t="str">
        <f t="shared" si="93"/>
        <v>21:0113</v>
      </c>
      <c r="E583" t="s">
        <v>3398</v>
      </c>
      <c r="F583" t="s">
        <v>3399</v>
      </c>
      <c r="H583">
        <v>63.818558400000001</v>
      </c>
      <c r="I583">
        <v>-95.298230500000003</v>
      </c>
      <c r="J583" s="1" t="str">
        <f t="shared" si="94"/>
        <v>NGR lake sediment grab sample</v>
      </c>
      <c r="K583" s="1" t="str">
        <f t="shared" si="95"/>
        <v>&lt;177 micron (NGR)</v>
      </c>
      <c r="L583">
        <v>30</v>
      </c>
      <c r="M583" t="s">
        <v>86</v>
      </c>
      <c r="N583">
        <v>582</v>
      </c>
      <c r="O583" t="s">
        <v>56</v>
      </c>
      <c r="P583" t="s">
        <v>54</v>
      </c>
      <c r="Q583" t="s">
        <v>435</v>
      </c>
      <c r="R583" t="s">
        <v>282</v>
      </c>
      <c r="S583" t="s">
        <v>57</v>
      </c>
      <c r="T583" t="s">
        <v>250</v>
      </c>
      <c r="U583" t="s">
        <v>138</v>
      </c>
      <c r="V583" t="s">
        <v>190</v>
      </c>
      <c r="W583" t="s">
        <v>95</v>
      </c>
      <c r="X583" t="s">
        <v>67</v>
      </c>
      <c r="Y583" t="s">
        <v>421</v>
      </c>
      <c r="Z583" t="s">
        <v>138</v>
      </c>
      <c r="AA583" t="s">
        <v>64</v>
      </c>
      <c r="AB583" t="s">
        <v>575</v>
      </c>
      <c r="AC583" t="s">
        <v>66</v>
      </c>
      <c r="AD583" t="s">
        <v>67</v>
      </c>
      <c r="AE583" t="s">
        <v>206</v>
      </c>
      <c r="AF583" t="s">
        <v>104</v>
      </c>
      <c r="AG583" t="s">
        <v>291</v>
      </c>
      <c r="AH583" t="s">
        <v>70</v>
      </c>
      <c r="AI583" t="s">
        <v>56</v>
      </c>
      <c r="AJ583" t="s">
        <v>254</v>
      </c>
      <c r="AK583" t="s">
        <v>73</v>
      </c>
      <c r="AL583" t="s">
        <v>177</v>
      </c>
      <c r="AM583" t="s">
        <v>103</v>
      </c>
      <c r="AN583" t="s">
        <v>76</v>
      </c>
      <c r="AO583" t="s">
        <v>92</v>
      </c>
      <c r="AP583" t="s">
        <v>283</v>
      </c>
      <c r="AQ583" t="s">
        <v>205</v>
      </c>
      <c r="AR583" t="s">
        <v>67</v>
      </c>
      <c r="AS583" t="s">
        <v>54</v>
      </c>
      <c r="AT583" t="s">
        <v>73</v>
      </c>
      <c r="AU583" t="s">
        <v>107</v>
      </c>
      <c r="AV583" t="s">
        <v>3400</v>
      </c>
    </row>
    <row r="584" spans="1:48" hidden="1" x14ac:dyDescent="0.3">
      <c r="A584" t="s">
        <v>3401</v>
      </c>
      <c r="B584" t="s">
        <v>3402</v>
      </c>
      <c r="C584" s="1" t="str">
        <f t="shared" si="96"/>
        <v>21:0973</v>
      </c>
      <c r="D584" s="1" t="str">
        <f t="shared" si="93"/>
        <v>21:0113</v>
      </c>
      <c r="E584" t="s">
        <v>3403</v>
      </c>
      <c r="F584" t="s">
        <v>3404</v>
      </c>
      <c r="H584">
        <v>63.794925900000003</v>
      </c>
      <c r="I584">
        <v>-95.2469416</v>
      </c>
      <c r="J584" s="1" t="str">
        <f t="shared" si="94"/>
        <v>NGR lake sediment grab sample</v>
      </c>
      <c r="K584" s="1" t="str">
        <f t="shared" si="95"/>
        <v>&lt;177 micron (NGR)</v>
      </c>
      <c r="L584">
        <v>30</v>
      </c>
      <c r="M584" t="s">
        <v>149</v>
      </c>
      <c r="N584">
        <v>583</v>
      </c>
      <c r="O584" t="s">
        <v>79</v>
      </c>
      <c r="P584" t="s">
        <v>54</v>
      </c>
      <c r="Q584" t="s">
        <v>558</v>
      </c>
      <c r="R584" t="s">
        <v>356</v>
      </c>
      <c r="S584" t="s">
        <v>57</v>
      </c>
      <c r="T584" t="s">
        <v>316</v>
      </c>
      <c r="U584" t="s">
        <v>59</v>
      </c>
      <c r="V584" t="s">
        <v>492</v>
      </c>
      <c r="W584" t="s">
        <v>526</v>
      </c>
      <c r="X584" t="s">
        <v>67</v>
      </c>
      <c r="Y584" t="s">
        <v>240</v>
      </c>
      <c r="Z584" t="s">
        <v>127</v>
      </c>
      <c r="AA584" t="s">
        <v>64</v>
      </c>
      <c r="AB584" t="s">
        <v>381</v>
      </c>
      <c r="AC584" t="s">
        <v>66</v>
      </c>
      <c r="AD584" t="s">
        <v>67</v>
      </c>
      <c r="AE584" t="s">
        <v>75</v>
      </c>
      <c r="AF584" t="s">
        <v>76</v>
      </c>
      <c r="AG584" t="s">
        <v>356</v>
      </c>
      <c r="AH584" t="s">
        <v>173</v>
      </c>
      <c r="AI584" t="s">
        <v>263</v>
      </c>
      <c r="AJ584" t="s">
        <v>308</v>
      </c>
      <c r="AK584" t="s">
        <v>73</v>
      </c>
      <c r="AL584" t="s">
        <v>103</v>
      </c>
      <c r="AM584" t="s">
        <v>103</v>
      </c>
      <c r="AN584" t="s">
        <v>76</v>
      </c>
      <c r="AO584" t="s">
        <v>150</v>
      </c>
      <c r="AP584" t="s">
        <v>2033</v>
      </c>
      <c r="AQ584" t="s">
        <v>137</v>
      </c>
      <c r="AR584" t="s">
        <v>67</v>
      </c>
      <c r="AS584" t="s">
        <v>54</v>
      </c>
      <c r="AT584" t="s">
        <v>73</v>
      </c>
      <c r="AU584" t="s">
        <v>107</v>
      </c>
      <c r="AV584" t="s">
        <v>3405</v>
      </c>
    </row>
    <row r="585" spans="1:48" hidden="1" x14ac:dyDescent="0.3">
      <c r="A585" t="s">
        <v>3406</v>
      </c>
      <c r="B585" t="s">
        <v>3407</v>
      </c>
      <c r="C585" s="1" t="str">
        <f t="shared" si="96"/>
        <v>21:0973</v>
      </c>
      <c r="D585" s="1" t="str">
        <f>HYPERLINK("https://geochem.nrcan.gc.ca/cdogs/content/svy/svy_e.htm", "")</f>
        <v/>
      </c>
      <c r="G585" s="1" t="str">
        <f>HYPERLINK("https://geochem.nrcan.gc.ca/cdogs/content/cr_/cr_00161_e.htm", "161")</f>
        <v>161</v>
      </c>
      <c r="J585" t="s">
        <v>230</v>
      </c>
      <c r="K585" t="s">
        <v>231</v>
      </c>
      <c r="L585">
        <v>30</v>
      </c>
      <c r="M585" t="s">
        <v>232</v>
      </c>
      <c r="N585">
        <v>584</v>
      </c>
      <c r="O585" t="s">
        <v>87</v>
      </c>
      <c r="P585" t="s">
        <v>88</v>
      </c>
      <c r="Q585" t="s">
        <v>105</v>
      </c>
      <c r="R585" t="s">
        <v>103</v>
      </c>
      <c r="S585" t="s">
        <v>57</v>
      </c>
      <c r="T585" t="s">
        <v>561</v>
      </c>
      <c r="U585" t="s">
        <v>168</v>
      </c>
      <c r="V585" t="s">
        <v>58</v>
      </c>
      <c r="W585" t="s">
        <v>276</v>
      </c>
      <c r="X585" t="s">
        <v>74</v>
      </c>
      <c r="Y585" t="s">
        <v>308</v>
      </c>
      <c r="Z585" t="s">
        <v>178</v>
      </c>
      <c r="AA585" t="s">
        <v>64</v>
      </c>
      <c r="AB585" t="s">
        <v>189</v>
      </c>
      <c r="AC585" t="s">
        <v>224</v>
      </c>
      <c r="AD585" t="s">
        <v>67</v>
      </c>
      <c r="AE585" t="s">
        <v>3408</v>
      </c>
      <c r="AF585" t="s">
        <v>141</v>
      </c>
      <c r="AG585" t="s">
        <v>326</v>
      </c>
      <c r="AH585" t="s">
        <v>125</v>
      </c>
      <c r="AI585" t="s">
        <v>290</v>
      </c>
      <c r="AJ585" t="s">
        <v>101</v>
      </c>
      <c r="AK585" t="s">
        <v>73</v>
      </c>
      <c r="AL585" t="s">
        <v>206</v>
      </c>
      <c r="AM585" t="s">
        <v>74</v>
      </c>
      <c r="AN585" t="s">
        <v>76</v>
      </c>
      <c r="AO585" t="s">
        <v>92</v>
      </c>
      <c r="AP585" t="s">
        <v>3409</v>
      </c>
      <c r="AQ585" t="s">
        <v>106</v>
      </c>
      <c r="AR585" t="s">
        <v>170</v>
      </c>
      <c r="AS585" t="s">
        <v>127</v>
      </c>
      <c r="AT585" t="s">
        <v>91</v>
      </c>
      <c r="AU585" t="s">
        <v>107</v>
      </c>
      <c r="AV585" t="s">
        <v>3410</v>
      </c>
    </row>
    <row r="586" spans="1:48" hidden="1" x14ac:dyDescent="0.3">
      <c r="A586" t="s">
        <v>3411</v>
      </c>
      <c r="B586" t="s">
        <v>3412</v>
      </c>
      <c r="C586" s="1" t="str">
        <f t="shared" si="96"/>
        <v>21:0973</v>
      </c>
      <c r="D586" s="1" t="str">
        <f t="shared" ref="D586:D607" si="97">HYPERLINK("https://geochem.nrcan.gc.ca/cdogs/content/svy/svy210113_e.htm", "21:0113")</f>
        <v>21:0113</v>
      </c>
      <c r="E586" t="s">
        <v>3413</v>
      </c>
      <c r="F586" t="s">
        <v>3414</v>
      </c>
      <c r="H586">
        <v>63.801243200000002</v>
      </c>
      <c r="I586">
        <v>-95.172094099999995</v>
      </c>
      <c r="J586" s="1" t="str">
        <f t="shared" ref="J586:J607" si="98">HYPERLINK("https://geochem.nrcan.gc.ca/cdogs/content/kwd/kwd020027_e.htm", "NGR lake sediment grab sample")</f>
        <v>NGR lake sediment grab sample</v>
      </c>
      <c r="K586" s="1" t="str">
        <f t="shared" ref="K586:K607" si="99">HYPERLINK("https://geochem.nrcan.gc.ca/cdogs/content/kwd/kwd080006_e.htm", "&lt;177 micron (NGR)")</f>
        <v>&lt;177 micron (NGR)</v>
      </c>
      <c r="L586">
        <v>30</v>
      </c>
      <c r="M586" t="s">
        <v>113</v>
      </c>
      <c r="N586">
        <v>585</v>
      </c>
      <c r="O586" t="s">
        <v>233</v>
      </c>
      <c r="P586" t="s">
        <v>54</v>
      </c>
      <c r="Q586" t="s">
        <v>470</v>
      </c>
      <c r="R586" t="s">
        <v>264</v>
      </c>
      <c r="S586" t="s">
        <v>57</v>
      </c>
      <c r="T586" t="s">
        <v>204</v>
      </c>
      <c r="U586" t="s">
        <v>88</v>
      </c>
      <c r="V586" t="s">
        <v>251</v>
      </c>
      <c r="W586" t="s">
        <v>346</v>
      </c>
      <c r="X586" t="s">
        <v>62</v>
      </c>
      <c r="Y586" t="s">
        <v>62</v>
      </c>
      <c r="Z586" t="s">
        <v>127</v>
      </c>
      <c r="AA586" t="s">
        <v>64</v>
      </c>
      <c r="AB586" t="s">
        <v>615</v>
      </c>
      <c r="AC586" t="s">
        <v>66</v>
      </c>
      <c r="AD586" t="s">
        <v>170</v>
      </c>
      <c r="AE586" t="s">
        <v>74</v>
      </c>
      <c r="AF586" t="s">
        <v>134</v>
      </c>
      <c r="AG586" t="s">
        <v>427</v>
      </c>
      <c r="AH586" t="s">
        <v>70</v>
      </c>
      <c r="AI586" t="s">
        <v>53</v>
      </c>
      <c r="AJ586" t="s">
        <v>159</v>
      </c>
      <c r="AK586" t="s">
        <v>73</v>
      </c>
      <c r="AL586" t="s">
        <v>177</v>
      </c>
      <c r="AM586" t="s">
        <v>103</v>
      </c>
      <c r="AN586" t="s">
        <v>76</v>
      </c>
      <c r="AO586" t="s">
        <v>178</v>
      </c>
      <c r="AP586" t="s">
        <v>307</v>
      </c>
      <c r="AQ586" t="s">
        <v>709</v>
      </c>
      <c r="AR586" t="s">
        <v>67</v>
      </c>
      <c r="AS586" t="s">
        <v>54</v>
      </c>
      <c r="AT586" t="s">
        <v>73</v>
      </c>
      <c r="AU586" t="s">
        <v>107</v>
      </c>
      <c r="AV586" t="s">
        <v>3415</v>
      </c>
    </row>
    <row r="587" spans="1:48" hidden="1" x14ac:dyDescent="0.3">
      <c r="A587" t="s">
        <v>3416</v>
      </c>
      <c r="B587" t="s">
        <v>3417</v>
      </c>
      <c r="C587" s="1" t="str">
        <f t="shared" si="96"/>
        <v>21:0973</v>
      </c>
      <c r="D587" s="1" t="str">
        <f t="shared" si="97"/>
        <v>21:0113</v>
      </c>
      <c r="E587" t="s">
        <v>3413</v>
      </c>
      <c r="F587" t="s">
        <v>3418</v>
      </c>
      <c r="H587">
        <v>63.801243200000002</v>
      </c>
      <c r="I587">
        <v>-95.172094099999995</v>
      </c>
      <c r="J587" s="1" t="str">
        <f t="shared" si="98"/>
        <v>NGR lake sediment grab sample</v>
      </c>
      <c r="K587" s="1" t="str">
        <f t="shared" si="99"/>
        <v>&lt;177 micron (NGR)</v>
      </c>
      <c r="L587">
        <v>30</v>
      </c>
      <c r="M587" t="s">
        <v>132</v>
      </c>
      <c r="N587">
        <v>586</v>
      </c>
      <c r="O587" t="s">
        <v>106</v>
      </c>
      <c r="P587" t="s">
        <v>54</v>
      </c>
      <c r="Q587" t="s">
        <v>133</v>
      </c>
      <c r="R587" t="s">
        <v>187</v>
      </c>
      <c r="S587" t="s">
        <v>57</v>
      </c>
      <c r="T587" t="s">
        <v>135</v>
      </c>
      <c r="U587" t="s">
        <v>88</v>
      </c>
      <c r="V587" t="s">
        <v>139</v>
      </c>
      <c r="W587" t="s">
        <v>346</v>
      </c>
      <c r="X587" t="s">
        <v>74</v>
      </c>
      <c r="Y587" t="s">
        <v>448</v>
      </c>
      <c r="Z587" t="s">
        <v>96</v>
      </c>
      <c r="AA587" t="s">
        <v>64</v>
      </c>
      <c r="AB587" t="s">
        <v>93</v>
      </c>
      <c r="AC587" t="s">
        <v>66</v>
      </c>
      <c r="AD587" t="s">
        <v>67</v>
      </c>
      <c r="AE587" t="s">
        <v>154</v>
      </c>
      <c r="AF587" t="s">
        <v>282</v>
      </c>
      <c r="AG587" t="s">
        <v>365</v>
      </c>
      <c r="AH587" t="s">
        <v>70</v>
      </c>
      <c r="AI587" t="s">
        <v>101</v>
      </c>
      <c r="AJ587" t="s">
        <v>138</v>
      </c>
      <c r="AK587" t="s">
        <v>73</v>
      </c>
      <c r="AL587" t="s">
        <v>103</v>
      </c>
      <c r="AM587" t="s">
        <v>75</v>
      </c>
      <c r="AN587" t="s">
        <v>76</v>
      </c>
      <c r="AO587" t="s">
        <v>104</v>
      </c>
      <c r="AP587" t="s">
        <v>307</v>
      </c>
      <c r="AQ587" t="s">
        <v>388</v>
      </c>
      <c r="AR587" t="s">
        <v>67</v>
      </c>
      <c r="AS587" t="s">
        <v>54</v>
      </c>
      <c r="AT587" t="s">
        <v>58</v>
      </c>
      <c r="AU587" t="s">
        <v>107</v>
      </c>
      <c r="AV587" t="s">
        <v>720</v>
      </c>
    </row>
    <row r="588" spans="1:48" hidden="1" x14ac:dyDescent="0.3">
      <c r="A588" t="s">
        <v>3419</v>
      </c>
      <c r="B588" t="s">
        <v>3420</v>
      </c>
      <c r="C588" s="1" t="str">
        <f t="shared" si="96"/>
        <v>21:0973</v>
      </c>
      <c r="D588" s="1" t="str">
        <f t="shared" si="97"/>
        <v>21:0113</v>
      </c>
      <c r="E588" t="s">
        <v>3421</v>
      </c>
      <c r="F588" t="s">
        <v>3422</v>
      </c>
      <c r="H588">
        <v>63.845647900000003</v>
      </c>
      <c r="I588">
        <v>-95.022471999999993</v>
      </c>
      <c r="J588" s="1" t="str">
        <f t="shared" si="98"/>
        <v>NGR lake sediment grab sample</v>
      </c>
      <c r="K588" s="1" t="str">
        <f t="shared" si="99"/>
        <v>&lt;177 micron (NGR)</v>
      </c>
      <c r="L588">
        <v>30</v>
      </c>
      <c r="M588" t="s">
        <v>165</v>
      </c>
      <c r="N588">
        <v>587</v>
      </c>
      <c r="O588" t="s">
        <v>201</v>
      </c>
      <c r="P588" t="s">
        <v>54</v>
      </c>
      <c r="Q588" t="s">
        <v>1134</v>
      </c>
      <c r="R588" t="s">
        <v>151</v>
      </c>
      <c r="S588" t="s">
        <v>57</v>
      </c>
      <c r="T588" t="s">
        <v>204</v>
      </c>
      <c r="U588" t="s">
        <v>117</v>
      </c>
      <c r="V588" t="s">
        <v>251</v>
      </c>
      <c r="W588" t="s">
        <v>62</v>
      </c>
      <c r="X588" t="s">
        <v>62</v>
      </c>
      <c r="Y588" t="s">
        <v>402</v>
      </c>
      <c r="Z588" t="s">
        <v>96</v>
      </c>
      <c r="AA588" t="s">
        <v>64</v>
      </c>
      <c r="AB588" t="s">
        <v>251</v>
      </c>
      <c r="AC588" t="s">
        <v>66</v>
      </c>
      <c r="AD588" t="s">
        <v>67</v>
      </c>
      <c r="AE588" t="s">
        <v>526</v>
      </c>
      <c r="AF588" t="s">
        <v>281</v>
      </c>
      <c r="AG588" t="s">
        <v>428</v>
      </c>
      <c r="AH588" t="s">
        <v>70</v>
      </c>
      <c r="AI588" t="s">
        <v>209</v>
      </c>
      <c r="AJ588" t="s">
        <v>193</v>
      </c>
      <c r="AK588" t="s">
        <v>73</v>
      </c>
      <c r="AL588" t="s">
        <v>157</v>
      </c>
      <c r="AM588" t="s">
        <v>103</v>
      </c>
      <c r="AN588" t="s">
        <v>76</v>
      </c>
      <c r="AO588" t="s">
        <v>168</v>
      </c>
      <c r="AP588" t="s">
        <v>126</v>
      </c>
      <c r="AQ588" t="s">
        <v>62</v>
      </c>
      <c r="AR588" t="s">
        <v>74</v>
      </c>
      <c r="AS588" t="s">
        <v>54</v>
      </c>
      <c r="AT588" t="s">
        <v>73</v>
      </c>
      <c r="AU588" t="s">
        <v>107</v>
      </c>
      <c r="AV588" t="s">
        <v>3423</v>
      </c>
    </row>
    <row r="589" spans="1:48" hidden="1" x14ac:dyDescent="0.3">
      <c r="A589" t="s">
        <v>3424</v>
      </c>
      <c r="B589" t="s">
        <v>3425</v>
      </c>
      <c r="C589" s="1" t="str">
        <f t="shared" si="96"/>
        <v>21:0973</v>
      </c>
      <c r="D589" s="1" t="str">
        <f t="shared" si="97"/>
        <v>21:0113</v>
      </c>
      <c r="E589" t="s">
        <v>3426</v>
      </c>
      <c r="F589" t="s">
        <v>3427</v>
      </c>
      <c r="H589">
        <v>63.778158599999998</v>
      </c>
      <c r="I589">
        <v>-95.096939399999997</v>
      </c>
      <c r="J589" s="1" t="str">
        <f t="shared" si="98"/>
        <v>NGR lake sediment grab sample</v>
      </c>
      <c r="K589" s="1" t="str">
        <f t="shared" si="99"/>
        <v>&lt;177 micron (NGR)</v>
      </c>
      <c r="L589">
        <v>30</v>
      </c>
      <c r="M589" t="s">
        <v>185</v>
      </c>
      <c r="N589">
        <v>588</v>
      </c>
      <c r="O589" t="s">
        <v>388</v>
      </c>
      <c r="P589" t="s">
        <v>54</v>
      </c>
      <c r="Q589" t="s">
        <v>1216</v>
      </c>
      <c r="R589" t="s">
        <v>121</v>
      </c>
      <c r="S589" t="s">
        <v>57</v>
      </c>
      <c r="T589" t="s">
        <v>167</v>
      </c>
      <c r="U589" t="s">
        <v>203</v>
      </c>
      <c r="V589" t="s">
        <v>65</v>
      </c>
      <c r="W589" t="s">
        <v>137</v>
      </c>
      <c r="X589" t="s">
        <v>74</v>
      </c>
      <c r="Y589" t="s">
        <v>306</v>
      </c>
      <c r="Z589" t="s">
        <v>96</v>
      </c>
      <c r="AA589" t="s">
        <v>64</v>
      </c>
      <c r="AB589" t="s">
        <v>522</v>
      </c>
      <c r="AC589" t="s">
        <v>173</v>
      </c>
      <c r="AD589" t="s">
        <v>67</v>
      </c>
      <c r="AE589" t="s">
        <v>68</v>
      </c>
      <c r="AF589" t="s">
        <v>436</v>
      </c>
      <c r="AG589" t="s">
        <v>853</v>
      </c>
      <c r="AH589" t="s">
        <v>70</v>
      </c>
      <c r="AI589" t="s">
        <v>440</v>
      </c>
      <c r="AJ589" t="s">
        <v>263</v>
      </c>
      <c r="AK589" t="s">
        <v>73</v>
      </c>
      <c r="AL589" t="s">
        <v>224</v>
      </c>
      <c r="AM589" t="s">
        <v>224</v>
      </c>
      <c r="AN589" t="s">
        <v>76</v>
      </c>
      <c r="AO589" t="s">
        <v>92</v>
      </c>
      <c r="AP589" t="s">
        <v>225</v>
      </c>
      <c r="AQ589" t="s">
        <v>63</v>
      </c>
      <c r="AR589" t="s">
        <v>67</v>
      </c>
      <c r="AS589" t="s">
        <v>54</v>
      </c>
      <c r="AT589" t="s">
        <v>277</v>
      </c>
      <c r="AU589" t="s">
        <v>107</v>
      </c>
      <c r="AV589" t="s">
        <v>471</v>
      </c>
    </row>
    <row r="590" spans="1:48" hidden="1" x14ac:dyDescent="0.3">
      <c r="A590" t="s">
        <v>3428</v>
      </c>
      <c r="B590" t="s">
        <v>3429</v>
      </c>
      <c r="C590" s="1" t="str">
        <f t="shared" si="96"/>
        <v>21:0973</v>
      </c>
      <c r="D590" s="1" t="str">
        <f t="shared" si="97"/>
        <v>21:0113</v>
      </c>
      <c r="E590" t="s">
        <v>3430</v>
      </c>
      <c r="F590" t="s">
        <v>3431</v>
      </c>
      <c r="H590">
        <v>63.774343799999997</v>
      </c>
      <c r="I590">
        <v>-95.138473899999994</v>
      </c>
      <c r="J590" s="1" t="str">
        <f t="shared" si="98"/>
        <v>NGR lake sediment grab sample</v>
      </c>
      <c r="K590" s="1" t="str">
        <f t="shared" si="99"/>
        <v>&lt;177 micron (NGR)</v>
      </c>
      <c r="L590">
        <v>30</v>
      </c>
      <c r="M590" t="s">
        <v>200</v>
      </c>
      <c r="N590">
        <v>589</v>
      </c>
      <c r="O590" t="s">
        <v>201</v>
      </c>
      <c r="P590" t="s">
        <v>54</v>
      </c>
      <c r="Q590" t="s">
        <v>166</v>
      </c>
      <c r="R590" t="s">
        <v>77</v>
      </c>
      <c r="S590" t="s">
        <v>57</v>
      </c>
      <c r="T590" t="s">
        <v>604</v>
      </c>
      <c r="U590" t="s">
        <v>88</v>
      </c>
      <c r="V590" t="s">
        <v>522</v>
      </c>
      <c r="W590" t="s">
        <v>95</v>
      </c>
      <c r="X590" t="s">
        <v>67</v>
      </c>
      <c r="Y590" t="s">
        <v>692</v>
      </c>
      <c r="Z590" t="s">
        <v>117</v>
      </c>
      <c r="AA590" t="s">
        <v>64</v>
      </c>
      <c r="AB590" t="s">
        <v>492</v>
      </c>
      <c r="AC590" t="s">
        <v>70</v>
      </c>
      <c r="AD590" t="s">
        <v>67</v>
      </c>
      <c r="AE590" t="s">
        <v>68</v>
      </c>
      <c r="AF590" t="s">
        <v>116</v>
      </c>
      <c r="AG590" t="s">
        <v>617</v>
      </c>
      <c r="AH590" t="s">
        <v>70</v>
      </c>
      <c r="AI590" t="s">
        <v>123</v>
      </c>
      <c r="AJ590" t="s">
        <v>263</v>
      </c>
      <c r="AK590" t="s">
        <v>73</v>
      </c>
      <c r="AL590" t="s">
        <v>125</v>
      </c>
      <c r="AM590" t="s">
        <v>103</v>
      </c>
      <c r="AN590" t="s">
        <v>76</v>
      </c>
      <c r="AO590" t="s">
        <v>178</v>
      </c>
      <c r="AP590" t="s">
        <v>307</v>
      </c>
      <c r="AQ590" t="s">
        <v>346</v>
      </c>
      <c r="AR590" t="s">
        <v>67</v>
      </c>
      <c r="AS590" t="s">
        <v>54</v>
      </c>
      <c r="AT590" t="s">
        <v>277</v>
      </c>
      <c r="AU590" t="s">
        <v>107</v>
      </c>
      <c r="AV590" t="s">
        <v>3432</v>
      </c>
    </row>
    <row r="591" spans="1:48" hidden="1" x14ac:dyDescent="0.3">
      <c r="A591" t="s">
        <v>3433</v>
      </c>
      <c r="B591" t="s">
        <v>3434</v>
      </c>
      <c r="C591" s="1" t="str">
        <f t="shared" si="96"/>
        <v>21:0973</v>
      </c>
      <c r="D591" s="1" t="str">
        <f t="shared" si="97"/>
        <v>21:0113</v>
      </c>
      <c r="E591" t="s">
        <v>3435</v>
      </c>
      <c r="F591" t="s">
        <v>3436</v>
      </c>
      <c r="H591">
        <v>63.761059099999997</v>
      </c>
      <c r="I591">
        <v>-95.575530900000004</v>
      </c>
      <c r="J591" s="1" t="str">
        <f t="shared" si="98"/>
        <v>NGR lake sediment grab sample</v>
      </c>
      <c r="K591" s="1" t="str">
        <f t="shared" si="99"/>
        <v>&lt;177 micron (NGR)</v>
      </c>
      <c r="L591">
        <v>30</v>
      </c>
      <c r="M591" t="s">
        <v>217</v>
      </c>
      <c r="N591">
        <v>590</v>
      </c>
      <c r="O591" t="s">
        <v>104</v>
      </c>
      <c r="P591" t="s">
        <v>170</v>
      </c>
      <c r="Q591" t="s">
        <v>435</v>
      </c>
      <c r="R591" t="s">
        <v>347</v>
      </c>
      <c r="S591" t="s">
        <v>57</v>
      </c>
      <c r="T591" t="s">
        <v>449</v>
      </c>
      <c r="U591" t="s">
        <v>59</v>
      </c>
      <c r="V591" t="s">
        <v>139</v>
      </c>
      <c r="W591" t="s">
        <v>220</v>
      </c>
      <c r="X591" t="s">
        <v>74</v>
      </c>
      <c r="Y591" t="s">
        <v>171</v>
      </c>
      <c r="Z591" t="s">
        <v>59</v>
      </c>
      <c r="AA591" t="s">
        <v>64</v>
      </c>
      <c r="AB591" t="s">
        <v>189</v>
      </c>
      <c r="AC591" t="s">
        <v>70</v>
      </c>
      <c r="AD591" t="s">
        <v>67</v>
      </c>
      <c r="AE591" t="s">
        <v>543</v>
      </c>
      <c r="AF591" t="s">
        <v>290</v>
      </c>
      <c r="AG591" t="s">
        <v>427</v>
      </c>
      <c r="AH591" t="s">
        <v>155</v>
      </c>
      <c r="AI591" t="s">
        <v>71</v>
      </c>
      <c r="AJ591" t="s">
        <v>159</v>
      </c>
      <c r="AK591" t="s">
        <v>73</v>
      </c>
      <c r="AL591" t="s">
        <v>125</v>
      </c>
      <c r="AM591" t="s">
        <v>103</v>
      </c>
      <c r="AN591" t="s">
        <v>76</v>
      </c>
      <c r="AO591" t="s">
        <v>104</v>
      </c>
      <c r="AP591" t="s">
        <v>126</v>
      </c>
      <c r="AQ591" t="s">
        <v>61</v>
      </c>
      <c r="AR591" t="s">
        <v>62</v>
      </c>
      <c r="AS591" t="s">
        <v>54</v>
      </c>
      <c r="AT591" t="s">
        <v>73</v>
      </c>
      <c r="AU591" t="s">
        <v>107</v>
      </c>
      <c r="AV591" t="s">
        <v>3437</v>
      </c>
    </row>
    <row r="592" spans="1:48" hidden="1" x14ac:dyDescent="0.3">
      <c r="A592" t="s">
        <v>3438</v>
      </c>
      <c r="B592" t="s">
        <v>3439</v>
      </c>
      <c r="C592" s="1" t="str">
        <f t="shared" si="96"/>
        <v>21:0973</v>
      </c>
      <c r="D592" s="1" t="str">
        <f t="shared" si="97"/>
        <v>21:0113</v>
      </c>
      <c r="E592" t="s">
        <v>3440</v>
      </c>
      <c r="F592" t="s">
        <v>3441</v>
      </c>
      <c r="H592">
        <v>63.6339124</v>
      </c>
      <c r="I592">
        <v>-95.575995500000005</v>
      </c>
      <c r="J592" s="1" t="str">
        <f t="shared" si="98"/>
        <v>NGR lake sediment grab sample</v>
      </c>
      <c r="K592" s="1" t="str">
        <f t="shared" si="99"/>
        <v>&lt;177 micron (NGR)</v>
      </c>
      <c r="L592">
        <v>30</v>
      </c>
      <c r="M592" t="s">
        <v>246</v>
      </c>
      <c r="N592">
        <v>591</v>
      </c>
      <c r="O592" t="s">
        <v>72</v>
      </c>
      <c r="P592" t="s">
        <v>62</v>
      </c>
      <c r="Q592" t="s">
        <v>997</v>
      </c>
      <c r="R592" t="s">
        <v>550</v>
      </c>
      <c r="S592" t="s">
        <v>57</v>
      </c>
      <c r="T592" t="s">
        <v>91</v>
      </c>
      <c r="U592" t="s">
        <v>88</v>
      </c>
      <c r="V592" t="s">
        <v>153</v>
      </c>
      <c r="W592" t="s">
        <v>170</v>
      </c>
      <c r="X592" t="s">
        <v>62</v>
      </c>
      <c r="Y592" t="s">
        <v>346</v>
      </c>
      <c r="Z592" t="s">
        <v>138</v>
      </c>
      <c r="AA592" t="s">
        <v>64</v>
      </c>
      <c r="AB592" t="s">
        <v>326</v>
      </c>
      <c r="AC592" t="s">
        <v>173</v>
      </c>
      <c r="AD592" t="s">
        <v>67</v>
      </c>
      <c r="AE592" t="s">
        <v>2716</v>
      </c>
      <c r="AF592" t="s">
        <v>151</v>
      </c>
      <c r="AG592" t="s">
        <v>380</v>
      </c>
      <c r="AH592" t="s">
        <v>70</v>
      </c>
      <c r="AI592" t="s">
        <v>373</v>
      </c>
      <c r="AJ592" t="s">
        <v>514</v>
      </c>
      <c r="AK592" t="s">
        <v>73</v>
      </c>
      <c r="AL592" t="s">
        <v>125</v>
      </c>
      <c r="AM592" t="s">
        <v>75</v>
      </c>
      <c r="AN592" t="s">
        <v>76</v>
      </c>
      <c r="AO592" t="s">
        <v>290</v>
      </c>
      <c r="AP592" t="s">
        <v>414</v>
      </c>
      <c r="AQ592" t="s">
        <v>263</v>
      </c>
      <c r="AR592" t="s">
        <v>62</v>
      </c>
      <c r="AS592" t="s">
        <v>54</v>
      </c>
      <c r="AT592" t="s">
        <v>58</v>
      </c>
      <c r="AU592" t="s">
        <v>107</v>
      </c>
      <c r="AV592" t="s">
        <v>3442</v>
      </c>
    </row>
    <row r="593" spans="1:48" hidden="1" x14ac:dyDescent="0.3">
      <c r="A593" t="s">
        <v>3443</v>
      </c>
      <c r="B593" t="s">
        <v>3444</v>
      </c>
      <c r="C593" s="1" t="str">
        <f t="shared" si="96"/>
        <v>21:0973</v>
      </c>
      <c r="D593" s="1" t="str">
        <f t="shared" si="97"/>
        <v>21:0113</v>
      </c>
      <c r="E593" t="s">
        <v>3445</v>
      </c>
      <c r="F593" t="s">
        <v>3446</v>
      </c>
      <c r="H593">
        <v>63.5802665</v>
      </c>
      <c r="I593">
        <v>-95.390717100000003</v>
      </c>
      <c r="J593" s="1" t="str">
        <f t="shared" si="98"/>
        <v>NGR lake sediment grab sample</v>
      </c>
      <c r="K593" s="1" t="str">
        <f t="shared" si="99"/>
        <v>&lt;177 micron (NGR)</v>
      </c>
      <c r="L593">
        <v>30</v>
      </c>
      <c r="M593" t="s">
        <v>260</v>
      </c>
      <c r="N593">
        <v>592</v>
      </c>
      <c r="O593" t="s">
        <v>318</v>
      </c>
      <c r="P593" t="s">
        <v>54</v>
      </c>
      <c r="Q593" t="s">
        <v>1134</v>
      </c>
      <c r="R593" t="s">
        <v>99</v>
      </c>
      <c r="S593" t="s">
        <v>57</v>
      </c>
      <c r="T593" t="s">
        <v>304</v>
      </c>
      <c r="U593" t="s">
        <v>117</v>
      </c>
      <c r="V593" t="s">
        <v>575</v>
      </c>
      <c r="W593" t="s">
        <v>220</v>
      </c>
      <c r="X593" t="s">
        <v>67</v>
      </c>
      <c r="Y593" t="s">
        <v>421</v>
      </c>
      <c r="Z593" t="s">
        <v>138</v>
      </c>
      <c r="AA593" t="s">
        <v>64</v>
      </c>
      <c r="AB593" t="s">
        <v>139</v>
      </c>
      <c r="AC593" t="s">
        <v>66</v>
      </c>
      <c r="AD593" t="s">
        <v>67</v>
      </c>
      <c r="AE593" t="s">
        <v>2678</v>
      </c>
      <c r="AF593" t="s">
        <v>116</v>
      </c>
      <c r="AG593" t="s">
        <v>188</v>
      </c>
      <c r="AH593" t="s">
        <v>70</v>
      </c>
      <c r="AI593" t="s">
        <v>338</v>
      </c>
      <c r="AJ593" t="s">
        <v>56</v>
      </c>
      <c r="AK593" t="s">
        <v>73</v>
      </c>
      <c r="AL593" t="s">
        <v>125</v>
      </c>
      <c r="AM593" t="s">
        <v>224</v>
      </c>
      <c r="AN593" t="s">
        <v>76</v>
      </c>
      <c r="AO593" t="s">
        <v>77</v>
      </c>
      <c r="AP593" t="s">
        <v>179</v>
      </c>
      <c r="AQ593" t="s">
        <v>193</v>
      </c>
      <c r="AR593" t="s">
        <v>74</v>
      </c>
      <c r="AS593" t="s">
        <v>54</v>
      </c>
      <c r="AT593" t="s">
        <v>73</v>
      </c>
      <c r="AU593" t="s">
        <v>107</v>
      </c>
      <c r="AV593" t="s">
        <v>3447</v>
      </c>
    </row>
    <row r="594" spans="1:48" hidden="1" x14ac:dyDescent="0.3">
      <c r="A594" t="s">
        <v>3448</v>
      </c>
      <c r="B594" t="s">
        <v>3449</v>
      </c>
      <c r="C594" s="1" t="str">
        <f t="shared" si="96"/>
        <v>21:0973</v>
      </c>
      <c r="D594" s="1" t="str">
        <f t="shared" si="97"/>
        <v>21:0113</v>
      </c>
      <c r="E594" t="s">
        <v>3450</v>
      </c>
      <c r="F594" t="s">
        <v>3451</v>
      </c>
      <c r="H594">
        <v>63.575879399999998</v>
      </c>
      <c r="I594">
        <v>-95.350269299999994</v>
      </c>
      <c r="J594" s="1" t="str">
        <f t="shared" si="98"/>
        <v>NGR lake sediment grab sample</v>
      </c>
      <c r="K594" s="1" t="str">
        <f t="shared" si="99"/>
        <v>&lt;177 micron (NGR)</v>
      </c>
      <c r="L594">
        <v>30</v>
      </c>
      <c r="M594" t="s">
        <v>273</v>
      </c>
      <c r="N594">
        <v>593</v>
      </c>
      <c r="O594" t="s">
        <v>102</v>
      </c>
      <c r="P594" t="s">
        <v>54</v>
      </c>
      <c r="Q594" t="s">
        <v>115</v>
      </c>
      <c r="R594" t="s">
        <v>90</v>
      </c>
      <c r="S594" t="s">
        <v>57</v>
      </c>
      <c r="T594" t="s">
        <v>91</v>
      </c>
      <c r="U594" t="s">
        <v>281</v>
      </c>
      <c r="V594" t="s">
        <v>172</v>
      </c>
      <c r="W594" t="s">
        <v>94</v>
      </c>
      <c r="X594" t="s">
        <v>62</v>
      </c>
      <c r="Y594" t="s">
        <v>226</v>
      </c>
      <c r="Z594" t="s">
        <v>96</v>
      </c>
      <c r="AA594" t="s">
        <v>64</v>
      </c>
      <c r="AB594" t="s">
        <v>326</v>
      </c>
      <c r="AC594" t="s">
        <v>66</v>
      </c>
      <c r="AD594" t="s">
        <v>67</v>
      </c>
      <c r="AE594" t="s">
        <v>1340</v>
      </c>
      <c r="AF594" t="s">
        <v>99</v>
      </c>
      <c r="AG594" t="s">
        <v>449</v>
      </c>
      <c r="AH594" t="s">
        <v>70</v>
      </c>
      <c r="AI594" t="s">
        <v>59</v>
      </c>
      <c r="AJ594" t="s">
        <v>123</v>
      </c>
      <c r="AK594" t="s">
        <v>73</v>
      </c>
      <c r="AL594" t="s">
        <v>157</v>
      </c>
      <c r="AM594" t="s">
        <v>177</v>
      </c>
      <c r="AN594" t="s">
        <v>76</v>
      </c>
      <c r="AO594" t="s">
        <v>116</v>
      </c>
      <c r="AP594" t="s">
        <v>158</v>
      </c>
      <c r="AQ594" t="s">
        <v>254</v>
      </c>
      <c r="AR594" t="s">
        <v>62</v>
      </c>
      <c r="AS594" t="s">
        <v>54</v>
      </c>
      <c r="AT594" t="s">
        <v>58</v>
      </c>
      <c r="AU594" t="s">
        <v>107</v>
      </c>
      <c r="AV594" t="s">
        <v>3452</v>
      </c>
    </row>
    <row r="595" spans="1:48" hidden="1" x14ac:dyDescent="0.3">
      <c r="A595" t="s">
        <v>3453</v>
      </c>
      <c r="B595" t="s">
        <v>3454</v>
      </c>
      <c r="C595" s="1" t="str">
        <f t="shared" si="96"/>
        <v>21:0973</v>
      </c>
      <c r="D595" s="1" t="str">
        <f t="shared" si="97"/>
        <v>21:0113</v>
      </c>
      <c r="E595" t="s">
        <v>3455</v>
      </c>
      <c r="F595" t="s">
        <v>3456</v>
      </c>
      <c r="H595">
        <v>63.548199799999999</v>
      </c>
      <c r="I595">
        <v>-95.256152200000002</v>
      </c>
      <c r="J595" s="1" t="str">
        <f t="shared" si="98"/>
        <v>NGR lake sediment grab sample</v>
      </c>
      <c r="K595" s="1" t="str">
        <f t="shared" si="99"/>
        <v>&lt;177 micron (NGR)</v>
      </c>
      <c r="L595">
        <v>30</v>
      </c>
      <c r="M595" t="s">
        <v>289</v>
      </c>
      <c r="N595">
        <v>594</v>
      </c>
      <c r="O595" t="s">
        <v>240</v>
      </c>
      <c r="P595" t="s">
        <v>127</v>
      </c>
      <c r="Q595" t="s">
        <v>420</v>
      </c>
      <c r="R595" t="s">
        <v>336</v>
      </c>
      <c r="S595" t="s">
        <v>57</v>
      </c>
      <c r="T595" t="s">
        <v>60</v>
      </c>
      <c r="U595" t="s">
        <v>57</v>
      </c>
      <c r="V595" t="s">
        <v>99</v>
      </c>
      <c r="W595" t="s">
        <v>171</v>
      </c>
      <c r="X595" t="s">
        <v>67</v>
      </c>
      <c r="Y595" t="s">
        <v>396</v>
      </c>
      <c r="Z595" t="s">
        <v>138</v>
      </c>
      <c r="AA595" t="s">
        <v>64</v>
      </c>
      <c r="AB595" t="s">
        <v>187</v>
      </c>
      <c r="AC595" t="s">
        <v>66</v>
      </c>
      <c r="AD595" t="s">
        <v>67</v>
      </c>
      <c r="AE595" t="s">
        <v>74</v>
      </c>
      <c r="AF595" t="s">
        <v>76</v>
      </c>
      <c r="AG595" t="s">
        <v>617</v>
      </c>
      <c r="AH595" t="s">
        <v>173</v>
      </c>
      <c r="AI595" t="s">
        <v>240</v>
      </c>
      <c r="AJ595" t="s">
        <v>226</v>
      </c>
      <c r="AK595" t="s">
        <v>73</v>
      </c>
      <c r="AL595" t="s">
        <v>177</v>
      </c>
      <c r="AM595" t="s">
        <v>103</v>
      </c>
      <c r="AN595" t="s">
        <v>76</v>
      </c>
      <c r="AO595" t="s">
        <v>203</v>
      </c>
      <c r="AP595" t="s">
        <v>307</v>
      </c>
      <c r="AQ595" t="s">
        <v>95</v>
      </c>
      <c r="AR595" t="s">
        <v>67</v>
      </c>
      <c r="AS595" t="s">
        <v>54</v>
      </c>
      <c r="AT595" t="s">
        <v>73</v>
      </c>
      <c r="AU595" t="s">
        <v>107</v>
      </c>
      <c r="AV595" t="s">
        <v>3457</v>
      </c>
    </row>
    <row r="596" spans="1:48" hidden="1" x14ac:dyDescent="0.3">
      <c r="A596" t="s">
        <v>3458</v>
      </c>
      <c r="B596" t="s">
        <v>3459</v>
      </c>
      <c r="C596" s="1" t="str">
        <f t="shared" si="96"/>
        <v>21:0973</v>
      </c>
      <c r="D596" s="1" t="str">
        <f t="shared" si="97"/>
        <v>21:0113</v>
      </c>
      <c r="E596" t="s">
        <v>3460</v>
      </c>
      <c r="F596" t="s">
        <v>3461</v>
      </c>
      <c r="H596">
        <v>63.518037100000001</v>
      </c>
      <c r="I596">
        <v>-95.252904900000004</v>
      </c>
      <c r="J596" s="1" t="str">
        <f t="shared" si="98"/>
        <v>NGR lake sediment grab sample</v>
      </c>
      <c r="K596" s="1" t="str">
        <f t="shared" si="99"/>
        <v>&lt;177 micron (NGR)</v>
      </c>
      <c r="L596">
        <v>30</v>
      </c>
      <c r="M596" t="s">
        <v>301</v>
      </c>
      <c r="N596">
        <v>595</v>
      </c>
      <c r="O596" t="s">
        <v>305</v>
      </c>
      <c r="P596" t="s">
        <v>138</v>
      </c>
      <c r="Q596" t="s">
        <v>642</v>
      </c>
      <c r="R596" t="s">
        <v>1125</v>
      </c>
      <c r="S596" t="s">
        <v>57</v>
      </c>
      <c r="T596" t="s">
        <v>561</v>
      </c>
      <c r="U596" t="s">
        <v>138</v>
      </c>
      <c r="V596" t="s">
        <v>492</v>
      </c>
      <c r="W596" t="s">
        <v>79</v>
      </c>
      <c r="X596" t="s">
        <v>74</v>
      </c>
      <c r="Y596" t="s">
        <v>171</v>
      </c>
      <c r="Z596" t="s">
        <v>138</v>
      </c>
      <c r="AA596" t="s">
        <v>64</v>
      </c>
      <c r="AB596" t="s">
        <v>615</v>
      </c>
      <c r="AC596" t="s">
        <v>66</v>
      </c>
      <c r="AD596" t="s">
        <v>67</v>
      </c>
      <c r="AE596" t="s">
        <v>1056</v>
      </c>
      <c r="AF596" t="s">
        <v>116</v>
      </c>
      <c r="AG596" t="s">
        <v>188</v>
      </c>
      <c r="AH596" t="s">
        <v>70</v>
      </c>
      <c r="AI596" t="s">
        <v>56</v>
      </c>
      <c r="AJ596" t="s">
        <v>56</v>
      </c>
      <c r="AK596" t="s">
        <v>73</v>
      </c>
      <c r="AL596" t="s">
        <v>157</v>
      </c>
      <c r="AM596" t="s">
        <v>103</v>
      </c>
      <c r="AN596" t="s">
        <v>76</v>
      </c>
      <c r="AO596" t="s">
        <v>290</v>
      </c>
      <c r="AP596" t="s">
        <v>179</v>
      </c>
      <c r="AQ596" t="s">
        <v>240</v>
      </c>
      <c r="AR596" t="s">
        <v>74</v>
      </c>
      <c r="AS596" t="s">
        <v>54</v>
      </c>
      <c r="AT596" t="s">
        <v>73</v>
      </c>
      <c r="AU596" t="s">
        <v>107</v>
      </c>
      <c r="AV596" t="s">
        <v>2101</v>
      </c>
    </row>
    <row r="597" spans="1:48" hidden="1" x14ac:dyDescent="0.3">
      <c r="A597" t="s">
        <v>3462</v>
      </c>
      <c r="B597" t="s">
        <v>3463</v>
      </c>
      <c r="C597" s="1" t="str">
        <f t="shared" si="96"/>
        <v>21:0973</v>
      </c>
      <c r="D597" s="1" t="str">
        <f t="shared" si="97"/>
        <v>21:0113</v>
      </c>
      <c r="E597" t="s">
        <v>3464</v>
      </c>
      <c r="F597" t="s">
        <v>3465</v>
      </c>
      <c r="H597">
        <v>63.497424299999999</v>
      </c>
      <c r="I597">
        <v>-95.167206500000006</v>
      </c>
      <c r="J597" s="1" t="str">
        <f t="shared" si="98"/>
        <v>NGR lake sediment grab sample</v>
      </c>
      <c r="K597" s="1" t="str">
        <f t="shared" si="99"/>
        <v>&lt;177 micron (NGR)</v>
      </c>
      <c r="L597">
        <v>30</v>
      </c>
      <c r="M597" t="s">
        <v>314</v>
      </c>
      <c r="N597">
        <v>596</v>
      </c>
      <c r="O597" t="s">
        <v>429</v>
      </c>
      <c r="P597" t="s">
        <v>54</v>
      </c>
      <c r="Q597" t="s">
        <v>410</v>
      </c>
      <c r="R597" t="s">
        <v>134</v>
      </c>
      <c r="S597" t="s">
        <v>57</v>
      </c>
      <c r="T597" t="s">
        <v>91</v>
      </c>
      <c r="U597" t="s">
        <v>88</v>
      </c>
      <c r="V597" t="s">
        <v>119</v>
      </c>
      <c r="W597" t="s">
        <v>308</v>
      </c>
      <c r="X597" t="s">
        <v>62</v>
      </c>
      <c r="Y597" t="s">
        <v>448</v>
      </c>
      <c r="Z597" t="s">
        <v>96</v>
      </c>
      <c r="AA597" t="s">
        <v>64</v>
      </c>
      <c r="AB597" t="s">
        <v>60</v>
      </c>
      <c r="AC597" t="s">
        <v>173</v>
      </c>
      <c r="AD597" t="s">
        <v>67</v>
      </c>
      <c r="AE597" t="s">
        <v>74</v>
      </c>
      <c r="AF597" t="s">
        <v>151</v>
      </c>
      <c r="AG597" t="s">
        <v>249</v>
      </c>
      <c r="AH597" t="s">
        <v>70</v>
      </c>
      <c r="AI597" t="s">
        <v>59</v>
      </c>
      <c r="AJ597" t="s">
        <v>114</v>
      </c>
      <c r="AK597" t="s">
        <v>73</v>
      </c>
      <c r="AL597" t="s">
        <v>157</v>
      </c>
      <c r="AM597" t="s">
        <v>75</v>
      </c>
      <c r="AN597" t="s">
        <v>76</v>
      </c>
      <c r="AO597" t="s">
        <v>121</v>
      </c>
      <c r="AP597" t="s">
        <v>596</v>
      </c>
      <c r="AQ597" t="s">
        <v>327</v>
      </c>
      <c r="AR597" t="s">
        <v>62</v>
      </c>
      <c r="AS597" t="s">
        <v>54</v>
      </c>
      <c r="AT597" t="s">
        <v>73</v>
      </c>
      <c r="AU597" t="s">
        <v>107</v>
      </c>
      <c r="AV597" t="s">
        <v>3466</v>
      </c>
    </row>
    <row r="598" spans="1:48" hidden="1" x14ac:dyDescent="0.3">
      <c r="A598" t="s">
        <v>3467</v>
      </c>
      <c r="B598" t="s">
        <v>3468</v>
      </c>
      <c r="C598" s="1" t="str">
        <f t="shared" si="96"/>
        <v>21:0973</v>
      </c>
      <c r="D598" s="1" t="str">
        <f t="shared" si="97"/>
        <v>21:0113</v>
      </c>
      <c r="E598" t="s">
        <v>3469</v>
      </c>
      <c r="F598" t="s">
        <v>3470</v>
      </c>
      <c r="H598">
        <v>63.455385900000003</v>
      </c>
      <c r="I598">
        <v>-95.027012099999993</v>
      </c>
      <c r="J598" s="1" t="str">
        <f t="shared" si="98"/>
        <v>NGR lake sediment grab sample</v>
      </c>
      <c r="K598" s="1" t="str">
        <f t="shared" si="99"/>
        <v>&lt;177 micron (NGR)</v>
      </c>
      <c r="L598">
        <v>30</v>
      </c>
      <c r="M598" t="s">
        <v>324</v>
      </c>
      <c r="N598">
        <v>597</v>
      </c>
      <c r="O598" t="s">
        <v>363</v>
      </c>
      <c r="P598" t="s">
        <v>54</v>
      </c>
      <c r="Q598" t="s">
        <v>1158</v>
      </c>
      <c r="R598" t="s">
        <v>77</v>
      </c>
      <c r="S598" t="s">
        <v>57</v>
      </c>
      <c r="T598" t="s">
        <v>169</v>
      </c>
      <c r="U598" t="s">
        <v>138</v>
      </c>
      <c r="V598" t="s">
        <v>381</v>
      </c>
      <c r="W598" t="s">
        <v>171</v>
      </c>
      <c r="X598" t="s">
        <v>74</v>
      </c>
      <c r="Y598" t="s">
        <v>68</v>
      </c>
      <c r="Z598" t="s">
        <v>138</v>
      </c>
      <c r="AA598" t="s">
        <v>64</v>
      </c>
      <c r="AB598" t="s">
        <v>356</v>
      </c>
      <c r="AC598" t="s">
        <v>66</v>
      </c>
      <c r="AD598" t="s">
        <v>67</v>
      </c>
      <c r="AE598" t="s">
        <v>1238</v>
      </c>
      <c r="AF598" t="s">
        <v>104</v>
      </c>
      <c r="AG598" t="s">
        <v>326</v>
      </c>
      <c r="AH598" t="s">
        <v>173</v>
      </c>
      <c r="AI598" t="s">
        <v>96</v>
      </c>
      <c r="AJ598" t="s">
        <v>292</v>
      </c>
      <c r="AK598" t="s">
        <v>73</v>
      </c>
      <c r="AL598" t="s">
        <v>177</v>
      </c>
      <c r="AM598" t="s">
        <v>103</v>
      </c>
      <c r="AN598" t="s">
        <v>76</v>
      </c>
      <c r="AO598" t="s">
        <v>203</v>
      </c>
      <c r="AP598" t="s">
        <v>126</v>
      </c>
      <c r="AQ598" t="s">
        <v>276</v>
      </c>
      <c r="AR598" t="s">
        <v>67</v>
      </c>
      <c r="AS598" t="s">
        <v>54</v>
      </c>
      <c r="AT598" t="s">
        <v>73</v>
      </c>
      <c r="AU598" t="s">
        <v>107</v>
      </c>
      <c r="AV598" t="s">
        <v>294</v>
      </c>
    </row>
    <row r="599" spans="1:48" hidden="1" x14ac:dyDescent="0.3">
      <c r="A599" t="s">
        <v>3471</v>
      </c>
      <c r="B599" t="s">
        <v>3472</v>
      </c>
      <c r="C599" s="1" t="str">
        <f t="shared" si="96"/>
        <v>21:0973</v>
      </c>
      <c r="D599" s="1" t="str">
        <f t="shared" si="97"/>
        <v>21:0113</v>
      </c>
      <c r="E599" t="s">
        <v>3393</v>
      </c>
      <c r="F599" t="s">
        <v>3473</v>
      </c>
      <c r="H599">
        <v>63.435903000000003</v>
      </c>
      <c r="I599">
        <v>-95.035880000000006</v>
      </c>
      <c r="J599" s="1" t="str">
        <f t="shared" si="98"/>
        <v>NGR lake sediment grab sample</v>
      </c>
      <c r="K599" s="1" t="str">
        <f t="shared" si="99"/>
        <v>&lt;177 micron (NGR)</v>
      </c>
      <c r="L599">
        <v>30</v>
      </c>
      <c r="M599" t="s">
        <v>345</v>
      </c>
      <c r="N599">
        <v>598</v>
      </c>
      <c r="O599" t="s">
        <v>263</v>
      </c>
      <c r="P599" t="s">
        <v>54</v>
      </c>
      <c r="Q599" t="s">
        <v>420</v>
      </c>
      <c r="R599" t="s">
        <v>92</v>
      </c>
      <c r="S599" t="s">
        <v>57</v>
      </c>
      <c r="T599" t="s">
        <v>167</v>
      </c>
      <c r="U599" t="s">
        <v>59</v>
      </c>
      <c r="V599" t="s">
        <v>492</v>
      </c>
      <c r="W599" t="s">
        <v>276</v>
      </c>
      <c r="X599" t="s">
        <v>74</v>
      </c>
      <c r="Y599" t="s">
        <v>448</v>
      </c>
      <c r="Z599" t="s">
        <v>96</v>
      </c>
      <c r="AA599" t="s">
        <v>64</v>
      </c>
      <c r="AB599" t="s">
        <v>236</v>
      </c>
      <c r="AC599" t="s">
        <v>66</v>
      </c>
      <c r="AD599" t="s">
        <v>67</v>
      </c>
      <c r="AE599" t="s">
        <v>74</v>
      </c>
      <c r="AF599" t="s">
        <v>77</v>
      </c>
      <c r="AG599" t="s">
        <v>404</v>
      </c>
      <c r="AH599" t="s">
        <v>173</v>
      </c>
      <c r="AI599" t="s">
        <v>56</v>
      </c>
      <c r="AJ599" t="s">
        <v>692</v>
      </c>
      <c r="AK599" t="s">
        <v>73</v>
      </c>
      <c r="AL599" t="s">
        <v>157</v>
      </c>
      <c r="AM599" t="s">
        <v>103</v>
      </c>
      <c r="AN599" t="s">
        <v>76</v>
      </c>
      <c r="AO599" t="s">
        <v>77</v>
      </c>
      <c r="AP599" t="s">
        <v>283</v>
      </c>
      <c r="AQ599" t="s">
        <v>136</v>
      </c>
      <c r="AR599" t="s">
        <v>62</v>
      </c>
      <c r="AS599" t="s">
        <v>54</v>
      </c>
      <c r="AT599" t="s">
        <v>73</v>
      </c>
      <c r="AU599" t="s">
        <v>107</v>
      </c>
      <c r="AV599" t="s">
        <v>3474</v>
      </c>
    </row>
    <row r="600" spans="1:48" hidden="1" x14ac:dyDescent="0.3">
      <c r="A600" t="s">
        <v>3475</v>
      </c>
      <c r="B600" t="s">
        <v>3476</v>
      </c>
      <c r="C600" s="1" t="str">
        <f t="shared" si="96"/>
        <v>21:0973</v>
      </c>
      <c r="D600" s="1" t="str">
        <f t="shared" si="97"/>
        <v>21:0113</v>
      </c>
      <c r="E600" t="s">
        <v>3477</v>
      </c>
      <c r="F600" t="s">
        <v>3478</v>
      </c>
      <c r="H600">
        <v>63.393008999999999</v>
      </c>
      <c r="I600">
        <v>-94.960550699999999</v>
      </c>
      <c r="J600" s="1" t="str">
        <f t="shared" si="98"/>
        <v>NGR lake sediment grab sample</v>
      </c>
      <c r="K600" s="1" t="str">
        <f t="shared" si="99"/>
        <v>&lt;177 micron (NGR)</v>
      </c>
      <c r="L600">
        <v>30</v>
      </c>
      <c r="M600" t="s">
        <v>335</v>
      </c>
      <c r="N600">
        <v>599</v>
      </c>
      <c r="O600" t="s">
        <v>193</v>
      </c>
      <c r="P600" t="s">
        <v>54</v>
      </c>
      <c r="Q600" t="s">
        <v>777</v>
      </c>
      <c r="R600" t="s">
        <v>141</v>
      </c>
      <c r="S600" t="s">
        <v>57</v>
      </c>
      <c r="T600" t="s">
        <v>152</v>
      </c>
      <c r="U600" t="s">
        <v>168</v>
      </c>
      <c r="V600" t="s">
        <v>725</v>
      </c>
      <c r="W600" t="s">
        <v>95</v>
      </c>
      <c r="X600" t="s">
        <v>62</v>
      </c>
      <c r="Y600" t="s">
        <v>63</v>
      </c>
      <c r="Z600" t="s">
        <v>127</v>
      </c>
      <c r="AA600" t="s">
        <v>64</v>
      </c>
      <c r="AB600" t="s">
        <v>411</v>
      </c>
      <c r="AC600" t="s">
        <v>66</v>
      </c>
      <c r="AD600" t="s">
        <v>67</v>
      </c>
      <c r="AE600" t="s">
        <v>68</v>
      </c>
      <c r="AF600" t="s">
        <v>69</v>
      </c>
      <c r="AG600" t="s">
        <v>97</v>
      </c>
      <c r="AH600" t="s">
        <v>173</v>
      </c>
      <c r="AI600" t="s">
        <v>318</v>
      </c>
      <c r="AJ600" t="s">
        <v>306</v>
      </c>
      <c r="AK600" t="s">
        <v>73</v>
      </c>
      <c r="AL600" t="s">
        <v>103</v>
      </c>
      <c r="AM600" t="s">
        <v>224</v>
      </c>
      <c r="AN600" t="s">
        <v>76</v>
      </c>
      <c r="AO600" t="s">
        <v>178</v>
      </c>
      <c r="AP600" t="s">
        <v>225</v>
      </c>
      <c r="AQ600" t="s">
        <v>363</v>
      </c>
      <c r="AR600" t="s">
        <v>67</v>
      </c>
      <c r="AS600" t="s">
        <v>54</v>
      </c>
      <c r="AT600" t="s">
        <v>277</v>
      </c>
      <c r="AU600" t="s">
        <v>107</v>
      </c>
      <c r="AV600" t="s">
        <v>2865</v>
      </c>
    </row>
    <row r="601" spans="1:48" hidden="1" x14ac:dyDescent="0.3">
      <c r="A601" t="s">
        <v>3479</v>
      </c>
      <c r="B601" t="s">
        <v>3480</v>
      </c>
      <c r="C601" s="1" t="str">
        <f t="shared" si="96"/>
        <v>21:0973</v>
      </c>
      <c r="D601" s="1" t="str">
        <f t="shared" si="97"/>
        <v>21:0113</v>
      </c>
      <c r="E601" t="s">
        <v>3481</v>
      </c>
      <c r="F601" t="s">
        <v>3482</v>
      </c>
      <c r="H601">
        <v>63.391838200000002</v>
      </c>
      <c r="I601">
        <v>-94.874594599999995</v>
      </c>
      <c r="J601" s="1" t="str">
        <f t="shared" si="98"/>
        <v>NGR lake sediment grab sample</v>
      </c>
      <c r="K601" s="1" t="str">
        <f t="shared" si="99"/>
        <v>&lt;177 micron (NGR)</v>
      </c>
      <c r="L601">
        <v>30</v>
      </c>
      <c r="M601" t="s">
        <v>354</v>
      </c>
      <c r="N601">
        <v>600</v>
      </c>
      <c r="O601" t="s">
        <v>338</v>
      </c>
      <c r="P601" t="s">
        <v>54</v>
      </c>
      <c r="Q601" t="s">
        <v>603</v>
      </c>
      <c r="R601" t="s">
        <v>616</v>
      </c>
      <c r="S601" t="s">
        <v>57</v>
      </c>
      <c r="T601" t="s">
        <v>91</v>
      </c>
      <c r="U601" t="s">
        <v>178</v>
      </c>
      <c r="V601" t="s">
        <v>303</v>
      </c>
      <c r="W601" t="s">
        <v>63</v>
      </c>
      <c r="X601" t="s">
        <v>62</v>
      </c>
      <c r="Y601" t="s">
        <v>168</v>
      </c>
      <c r="Z601" t="s">
        <v>127</v>
      </c>
      <c r="AA601" t="s">
        <v>64</v>
      </c>
      <c r="AB601" t="s">
        <v>60</v>
      </c>
      <c r="AC601" t="s">
        <v>173</v>
      </c>
      <c r="AD601" t="s">
        <v>67</v>
      </c>
      <c r="AE601" t="s">
        <v>177</v>
      </c>
      <c r="AF601" t="s">
        <v>550</v>
      </c>
      <c r="AG601" t="s">
        <v>492</v>
      </c>
      <c r="AH601" t="s">
        <v>70</v>
      </c>
      <c r="AI601" t="s">
        <v>340</v>
      </c>
      <c r="AJ601" t="s">
        <v>306</v>
      </c>
      <c r="AK601" t="s">
        <v>73</v>
      </c>
      <c r="AL601" t="s">
        <v>103</v>
      </c>
      <c r="AM601" t="s">
        <v>103</v>
      </c>
      <c r="AN601" t="s">
        <v>76</v>
      </c>
      <c r="AO601" t="s">
        <v>203</v>
      </c>
      <c r="AP601" t="s">
        <v>105</v>
      </c>
      <c r="AQ601" t="s">
        <v>276</v>
      </c>
      <c r="AR601" t="s">
        <v>67</v>
      </c>
      <c r="AS601" t="s">
        <v>54</v>
      </c>
      <c r="AT601" t="s">
        <v>91</v>
      </c>
      <c r="AU601" t="s">
        <v>107</v>
      </c>
      <c r="AV601" t="s">
        <v>1496</v>
      </c>
    </row>
    <row r="602" spans="1:48" hidden="1" x14ac:dyDescent="0.3">
      <c r="A602" t="s">
        <v>3483</v>
      </c>
      <c r="B602" t="s">
        <v>3484</v>
      </c>
      <c r="C602" s="1" t="str">
        <f t="shared" si="96"/>
        <v>21:0973</v>
      </c>
      <c r="D602" s="1" t="str">
        <f t="shared" si="97"/>
        <v>21:0113</v>
      </c>
      <c r="E602" t="s">
        <v>3485</v>
      </c>
      <c r="F602" t="s">
        <v>3486</v>
      </c>
      <c r="H602">
        <v>63.589650300000002</v>
      </c>
      <c r="I602">
        <v>-94.450536499999998</v>
      </c>
      <c r="J602" s="1" t="str">
        <f t="shared" si="98"/>
        <v>NGR lake sediment grab sample</v>
      </c>
      <c r="K602" s="1" t="str">
        <f t="shared" si="99"/>
        <v>&lt;177 micron (NGR)</v>
      </c>
      <c r="L602">
        <v>31</v>
      </c>
      <c r="M602" t="s">
        <v>52</v>
      </c>
      <c r="N602">
        <v>601</v>
      </c>
      <c r="O602" t="s">
        <v>240</v>
      </c>
      <c r="P602" t="s">
        <v>54</v>
      </c>
      <c r="Q602" t="s">
        <v>186</v>
      </c>
      <c r="R602" t="s">
        <v>99</v>
      </c>
      <c r="S602" t="s">
        <v>57</v>
      </c>
      <c r="T602" t="s">
        <v>152</v>
      </c>
      <c r="U602" t="s">
        <v>88</v>
      </c>
      <c r="V602" t="s">
        <v>153</v>
      </c>
      <c r="W602" t="s">
        <v>276</v>
      </c>
      <c r="X602" t="s">
        <v>62</v>
      </c>
      <c r="Y602" t="s">
        <v>62</v>
      </c>
      <c r="Z602" t="s">
        <v>96</v>
      </c>
      <c r="AA602" t="s">
        <v>64</v>
      </c>
      <c r="AB602" t="s">
        <v>97</v>
      </c>
      <c r="AC602" t="s">
        <v>70</v>
      </c>
      <c r="AD602" t="s">
        <v>67</v>
      </c>
      <c r="AE602" t="s">
        <v>526</v>
      </c>
      <c r="AF602" t="s">
        <v>616</v>
      </c>
      <c r="AG602" t="s">
        <v>142</v>
      </c>
      <c r="AH602" t="s">
        <v>70</v>
      </c>
      <c r="AI602" t="s">
        <v>373</v>
      </c>
      <c r="AJ602" t="s">
        <v>340</v>
      </c>
      <c r="AK602" t="s">
        <v>73</v>
      </c>
      <c r="AL602" t="s">
        <v>125</v>
      </c>
      <c r="AM602" t="s">
        <v>75</v>
      </c>
      <c r="AN602" t="s">
        <v>76</v>
      </c>
      <c r="AO602" t="s">
        <v>281</v>
      </c>
      <c r="AP602" t="s">
        <v>179</v>
      </c>
      <c r="AQ602" t="s">
        <v>240</v>
      </c>
      <c r="AR602" t="s">
        <v>67</v>
      </c>
      <c r="AS602" t="s">
        <v>54</v>
      </c>
      <c r="AT602" t="s">
        <v>315</v>
      </c>
      <c r="AU602" t="s">
        <v>107</v>
      </c>
      <c r="AV602" t="s">
        <v>3487</v>
      </c>
    </row>
    <row r="603" spans="1:48" hidden="1" x14ac:dyDescent="0.3">
      <c r="A603" t="s">
        <v>3488</v>
      </c>
      <c r="B603" t="s">
        <v>3489</v>
      </c>
      <c r="C603" s="1" t="str">
        <f t="shared" si="96"/>
        <v>21:0973</v>
      </c>
      <c r="D603" s="1" t="str">
        <f t="shared" si="97"/>
        <v>21:0113</v>
      </c>
      <c r="E603" t="s">
        <v>3490</v>
      </c>
      <c r="F603" t="s">
        <v>3491</v>
      </c>
      <c r="H603">
        <v>63.365758</v>
      </c>
      <c r="I603">
        <v>-94.806397799999999</v>
      </c>
      <c r="J603" s="1" t="str">
        <f t="shared" si="98"/>
        <v>NGR lake sediment grab sample</v>
      </c>
      <c r="K603" s="1" t="str">
        <f t="shared" si="99"/>
        <v>&lt;177 micron (NGR)</v>
      </c>
      <c r="L603">
        <v>31</v>
      </c>
      <c r="M603" t="s">
        <v>86</v>
      </c>
      <c r="N603">
        <v>602</v>
      </c>
      <c r="O603" t="s">
        <v>327</v>
      </c>
      <c r="P603" t="s">
        <v>54</v>
      </c>
      <c r="Q603" t="s">
        <v>652</v>
      </c>
      <c r="R603" t="s">
        <v>356</v>
      </c>
      <c r="S603" t="s">
        <v>57</v>
      </c>
      <c r="T603" t="s">
        <v>153</v>
      </c>
      <c r="U603" t="s">
        <v>203</v>
      </c>
      <c r="V603" t="s">
        <v>347</v>
      </c>
      <c r="W603" t="s">
        <v>74</v>
      </c>
      <c r="X603" t="s">
        <v>67</v>
      </c>
      <c r="Y603" t="s">
        <v>305</v>
      </c>
      <c r="Z603" t="s">
        <v>62</v>
      </c>
      <c r="AA603" t="s">
        <v>64</v>
      </c>
      <c r="AB603" t="s">
        <v>317</v>
      </c>
      <c r="AC603" t="s">
        <v>66</v>
      </c>
      <c r="AD603" t="s">
        <v>67</v>
      </c>
      <c r="AE603" t="s">
        <v>3492</v>
      </c>
      <c r="AF603" t="s">
        <v>436</v>
      </c>
      <c r="AG603" t="s">
        <v>77</v>
      </c>
      <c r="AH603" t="s">
        <v>173</v>
      </c>
      <c r="AI603" t="s">
        <v>327</v>
      </c>
      <c r="AJ603" t="s">
        <v>170</v>
      </c>
      <c r="AK603" t="s">
        <v>73</v>
      </c>
      <c r="AL603" t="s">
        <v>103</v>
      </c>
      <c r="AM603" t="s">
        <v>103</v>
      </c>
      <c r="AN603" t="s">
        <v>76</v>
      </c>
      <c r="AO603" t="s">
        <v>53</v>
      </c>
      <c r="AP603" t="s">
        <v>1158</v>
      </c>
      <c r="AQ603" t="s">
        <v>211</v>
      </c>
      <c r="AR603" t="s">
        <v>67</v>
      </c>
      <c r="AS603" t="s">
        <v>54</v>
      </c>
      <c r="AT603" t="s">
        <v>262</v>
      </c>
      <c r="AU603" t="s">
        <v>107</v>
      </c>
      <c r="AV603" t="s">
        <v>3493</v>
      </c>
    </row>
    <row r="604" spans="1:48" hidden="1" x14ac:dyDescent="0.3">
      <c r="A604" t="s">
        <v>3494</v>
      </c>
      <c r="B604" t="s">
        <v>3495</v>
      </c>
      <c r="C604" s="1" t="str">
        <f t="shared" si="96"/>
        <v>21:0973</v>
      </c>
      <c r="D604" s="1" t="str">
        <f t="shared" si="97"/>
        <v>21:0113</v>
      </c>
      <c r="E604" t="s">
        <v>3496</v>
      </c>
      <c r="F604" t="s">
        <v>3497</v>
      </c>
      <c r="H604">
        <v>63.318361199999998</v>
      </c>
      <c r="I604">
        <v>-94.803227500000006</v>
      </c>
      <c r="J604" s="1" t="str">
        <f t="shared" si="98"/>
        <v>NGR lake sediment grab sample</v>
      </c>
      <c r="K604" s="1" t="str">
        <f t="shared" si="99"/>
        <v>&lt;177 micron (NGR)</v>
      </c>
      <c r="L604">
        <v>31</v>
      </c>
      <c r="M604" t="s">
        <v>149</v>
      </c>
      <c r="N604">
        <v>603</v>
      </c>
      <c r="O604" t="s">
        <v>127</v>
      </c>
      <c r="P604" t="s">
        <v>54</v>
      </c>
      <c r="Q604" t="s">
        <v>133</v>
      </c>
      <c r="R604" t="s">
        <v>168</v>
      </c>
      <c r="S604" t="s">
        <v>57</v>
      </c>
      <c r="T604" t="s">
        <v>142</v>
      </c>
      <c r="U604" t="s">
        <v>178</v>
      </c>
      <c r="V604" t="s">
        <v>100</v>
      </c>
      <c r="W604" t="s">
        <v>137</v>
      </c>
      <c r="X604" t="s">
        <v>62</v>
      </c>
      <c r="Y604" t="s">
        <v>254</v>
      </c>
      <c r="Z604" t="s">
        <v>138</v>
      </c>
      <c r="AA604" t="s">
        <v>64</v>
      </c>
      <c r="AB604" t="s">
        <v>691</v>
      </c>
      <c r="AC604" t="s">
        <v>66</v>
      </c>
      <c r="AD604" t="s">
        <v>67</v>
      </c>
      <c r="AE604" t="s">
        <v>206</v>
      </c>
      <c r="AF604" t="s">
        <v>616</v>
      </c>
      <c r="AG604" t="s">
        <v>428</v>
      </c>
      <c r="AH604" t="s">
        <v>173</v>
      </c>
      <c r="AI604" t="s">
        <v>382</v>
      </c>
      <c r="AJ604" t="s">
        <v>240</v>
      </c>
      <c r="AK604" t="s">
        <v>73</v>
      </c>
      <c r="AL604" t="s">
        <v>177</v>
      </c>
      <c r="AM604" t="s">
        <v>103</v>
      </c>
      <c r="AN604" t="s">
        <v>76</v>
      </c>
      <c r="AO604" t="s">
        <v>203</v>
      </c>
      <c r="AP604" t="s">
        <v>210</v>
      </c>
      <c r="AQ604" t="s">
        <v>302</v>
      </c>
      <c r="AR604" t="s">
        <v>74</v>
      </c>
      <c r="AS604" t="s">
        <v>54</v>
      </c>
      <c r="AT604" t="s">
        <v>73</v>
      </c>
      <c r="AU604" t="s">
        <v>479</v>
      </c>
      <c r="AV604" t="s">
        <v>3498</v>
      </c>
    </row>
    <row r="605" spans="1:48" hidden="1" x14ac:dyDescent="0.3">
      <c r="A605" t="s">
        <v>3499</v>
      </c>
      <c r="B605" t="s">
        <v>3500</v>
      </c>
      <c r="C605" s="1" t="str">
        <f t="shared" si="96"/>
        <v>21:0973</v>
      </c>
      <c r="D605" s="1" t="str">
        <f t="shared" si="97"/>
        <v>21:0113</v>
      </c>
      <c r="E605" t="s">
        <v>3501</v>
      </c>
      <c r="F605" t="s">
        <v>3502</v>
      </c>
      <c r="H605">
        <v>63.367909099999999</v>
      </c>
      <c r="I605">
        <v>-94.772312200000002</v>
      </c>
      <c r="J605" s="1" t="str">
        <f t="shared" si="98"/>
        <v>NGR lake sediment grab sample</v>
      </c>
      <c r="K605" s="1" t="str">
        <f t="shared" si="99"/>
        <v>&lt;177 micron (NGR)</v>
      </c>
      <c r="L605">
        <v>31</v>
      </c>
      <c r="M605" t="s">
        <v>165</v>
      </c>
      <c r="N605">
        <v>604</v>
      </c>
      <c r="O605" t="s">
        <v>336</v>
      </c>
      <c r="P605" t="s">
        <v>54</v>
      </c>
      <c r="Q605" t="s">
        <v>521</v>
      </c>
      <c r="R605" t="s">
        <v>90</v>
      </c>
      <c r="S605" t="s">
        <v>57</v>
      </c>
      <c r="T605" t="s">
        <v>853</v>
      </c>
      <c r="U605" t="s">
        <v>59</v>
      </c>
      <c r="V605" t="s">
        <v>356</v>
      </c>
      <c r="W605" t="s">
        <v>238</v>
      </c>
      <c r="X605" t="s">
        <v>67</v>
      </c>
      <c r="Y605" t="s">
        <v>87</v>
      </c>
      <c r="Z605" t="s">
        <v>170</v>
      </c>
      <c r="AA605" t="s">
        <v>64</v>
      </c>
      <c r="AB605" t="s">
        <v>192</v>
      </c>
      <c r="AC605" t="s">
        <v>66</v>
      </c>
      <c r="AD605" t="s">
        <v>67</v>
      </c>
      <c r="AE605" t="s">
        <v>125</v>
      </c>
      <c r="AF605" t="s">
        <v>357</v>
      </c>
      <c r="AG605" t="s">
        <v>190</v>
      </c>
      <c r="AH605" t="s">
        <v>70</v>
      </c>
      <c r="AI605" t="s">
        <v>87</v>
      </c>
      <c r="AJ605" t="s">
        <v>61</v>
      </c>
      <c r="AK605" t="s">
        <v>73</v>
      </c>
      <c r="AL605" t="s">
        <v>103</v>
      </c>
      <c r="AM605" t="s">
        <v>103</v>
      </c>
      <c r="AN605" t="s">
        <v>76</v>
      </c>
      <c r="AO605" t="s">
        <v>265</v>
      </c>
      <c r="AP605" t="s">
        <v>2741</v>
      </c>
      <c r="AQ605" t="s">
        <v>355</v>
      </c>
      <c r="AR605" t="s">
        <v>67</v>
      </c>
      <c r="AS605" t="s">
        <v>54</v>
      </c>
      <c r="AT605" t="s">
        <v>91</v>
      </c>
      <c r="AU605" t="s">
        <v>107</v>
      </c>
      <c r="AV605" t="s">
        <v>405</v>
      </c>
    </row>
    <row r="606" spans="1:48" hidden="1" x14ac:dyDescent="0.3">
      <c r="A606" t="s">
        <v>3503</v>
      </c>
      <c r="B606" t="s">
        <v>3504</v>
      </c>
      <c r="C606" s="1" t="str">
        <f t="shared" si="96"/>
        <v>21:0973</v>
      </c>
      <c r="D606" s="1" t="str">
        <f t="shared" si="97"/>
        <v>21:0113</v>
      </c>
      <c r="E606" t="s">
        <v>3505</v>
      </c>
      <c r="F606" t="s">
        <v>3506</v>
      </c>
      <c r="H606">
        <v>63.3202061</v>
      </c>
      <c r="I606">
        <v>-94.687753900000004</v>
      </c>
      <c r="J606" s="1" t="str">
        <f t="shared" si="98"/>
        <v>NGR lake sediment grab sample</v>
      </c>
      <c r="K606" s="1" t="str">
        <f t="shared" si="99"/>
        <v>&lt;177 micron (NGR)</v>
      </c>
      <c r="L606">
        <v>31</v>
      </c>
      <c r="M606" t="s">
        <v>185</v>
      </c>
      <c r="N606">
        <v>605</v>
      </c>
      <c r="O606" t="s">
        <v>87</v>
      </c>
      <c r="P606" t="s">
        <v>54</v>
      </c>
      <c r="Q606" t="s">
        <v>997</v>
      </c>
      <c r="R606" t="s">
        <v>141</v>
      </c>
      <c r="S606" t="s">
        <v>57</v>
      </c>
      <c r="T606" t="s">
        <v>58</v>
      </c>
      <c r="U606" t="s">
        <v>117</v>
      </c>
      <c r="V606" t="s">
        <v>119</v>
      </c>
      <c r="W606" t="s">
        <v>276</v>
      </c>
      <c r="X606" t="s">
        <v>74</v>
      </c>
      <c r="Y606" t="s">
        <v>62</v>
      </c>
      <c r="Z606" t="s">
        <v>96</v>
      </c>
      <c r="AA606" t="s">
        <v>64</v>
      </c>
      <c r="AB606" t="s">
        <v>725</v>
      </c>
      <c r="AC606" t="s">
        <v>66</v>
      </c>
      <c r="AD606" t="s">
        <v>67</v>
      </c>
      <c r="AE606" t="s">
        <v>68</v>
      </c>
      <c r="AF606" t="s">
        <v>141</v>
      </c>
      <c r="AG606" t="s">
        <v>427</v>
      </c>
      <c r="AH606" t="s">
        <v>70</v>
      </c>
      <c r="AI606" t="s">
        <v>101</v>
      </c>
      <c r="AJ606" t="s">
        <v>138</v>
      </c>
      <c r="AK606" t="s">
        <v>73</v>
      </c>
      <c r="AL606" t="s">
        <v>177</v>
      </c>
      <c r="AM606" t="s">
        <v>103</v>
      </c>
      <c r="AN606" t="s">
        <v>76</v>
      </c>
      <c r="AO606" t="s">
        <v>281</v>
      </c>
      <c r="AP606" t="s">
        <v>179</v>
      </c>
      <c r="AQ606" t="s">
        <v>193</v>
      </c>
      <c r="AR606" t="s">
        <v>67</v>
      </c>
      <c r="AS606" t="s">
        <v>54</v>
      </c>
      <c r="AT606" t="s">
        <v>73</v>
      </c>
      <c r="AU606" t="s">
        <v>107</v>
      </c>
      <c r="AV606" t="s">
        <v>3507</v>
      </c>
    </row>
    <row r="607" spans="1:48" hidden="1" x14ac:dyDescent="0.3">
      <c r="A607" t="s">
        <v>3508</v>
      </c>
      <c r="B607" t="s">
        <v>3509</v>
      </c>
      <c r="C607" s="1" t="str">
        <f t="shared" si="96"/>
        <v>21:0973</v>
      </c>
      <c r="D607" s="1" t="str">
        <f t="shared" si="97"/>
        <v>21:0113</v>
      </c>
      <c r="E607" t="s">
        <v>3510</v>
      </c>
      <c r="F607" t="s">
        <v>3511</v>
      </c>
      <c r="H607">
        <v>63.357463000000003</v>
      </c>
      <c r="I607">
        <v>-94.631261300000006</v>
      </c>
      <c r="J607" s="1" t="str">
        <f t="shared" si="98"/>
        <v>NGR lake sediment grab sample</v>
      </c>
      <c r="K607" s="1" t="str">
        <f t="shared" si="99"/>
        <v>&lt;177 micron (NGR)</v>
      </c>
      <c r="L607">
        <v>31</v>
      </c>
      <c r="M607" t="s">
        <v>200</v>
      </c>
      <c r="N607">
        <v>606</v>
      </c>
      <c r="O607" t="s">
        <v>206</v>
      </c>
      <c r="P607" t="s">
        <v>54</v>
      </c>
      <c r="Q607" t="s">
        <v>539</v>
      </c>
      <c r="R607" t="s">
        <v>124</v>
      </c>
      <c r="S607" t="s">
        <v>57</v>
      </c>
      <c r="T607" t="s">
        <v>616</v>
      </c>
      <c r="U607" t="s">
        <v>57</v>
      </c>
      <c r="V607" t="s">
        <v>2740</v>
      </c>
      <c r="W607" t="s">
        <v>157</v>
      </c>
      <c r="X607" t="s">
        <v>67</v>
      </c>
      <c r="Y607" t="s">
        <v>75</v>
      </c>
      <c r="Z607" t="s">
        <v>127</v>
      </c>
      <c r="AA607" t="s">
        <v>64</v>
      </c>
      <c r="AB607" t="s">
        <v>281</v>
      </c>
      <c r="AC607" t="s">
        <v>66</v>
      </c>
      <c r="AD607" t="s">
        <v>67</v>
      </c>
      <c r="AE607" t="s">
        <v>206</v>
      </c>
      <c r="AF607" t="s">
        <v>76</v>
      </c>
      <c r="AG607" t="s">
        <v>65</v>
      </c>
      <c r="AH607" t="s">
        <v>472</v>
      </c>
      <c r="AI607" t="s">
        <v>276</v>
      </c>
      <c r="AJ607" t="s">
        <v>448</v>
      </c>
      <c r="AK607" t="s">
        <v>73</v>
      </c>
      <c r="AL607" t="s">
        <v>103</v>
      </c>
      <c r="AM607" t="s">
        <v>103</v>
      </c>
      <c r="AN607" t="s">
        <v>76</v>
      </c>
      <c r="AO607" t="s">
        <v>193</v>
      </c>
      <c r="AP607" t="s">
        <v>1980</v>
      </c>
      <c r="AQ607" t="s">
        <v>206</v>
      </c>
      <c r="AR607" t="s">
        <v>67</v>
      </c>
      <c r="AS607" t="s">
        <v>54</v>
      </c>
      <c r="AT607" t="s">
        <v>73</v>
      </c>
      <c r="AU607" t="s">
        <v>107</v>
      </c>
      <c r="AV607" t="s">
        <v>3512</v>
      </c>
    </row>
    <row r="608" spans="1:48" hidden="1" x14ac:dyDescent="0.3">
      <c r="A608" t="s">
        <v>3513</v>
      </c>
      <c r="B608" t="s">
        <v>3514</v>
      </c>
      <c r="C608" s="1" t="str">
        <f t="shared" si="96"/>
        <v>21:0973</v>
      </c>
      <c r="D608" s="1" t="str">
        <f>HYPERLINK("https://geochem.nrcan.gc.ca/cdogs/content/svy/svy_e.htm", "")</f>
        <v/>
      </c>
      <c r="G608" s="1" t="str">
        <f>HYPERLINK("https://geochem.nrcan.gc.ca/cdogs/content/cr_/cr_00160_e.htm", "160")</f>
        <v>160</v>
      </c>
      <c r="J608" t="s">
        <v>230</v>
      </c>
      <c r="K608" t="s">
        <v>231</v>
      </c>
      <c r="L608">
        <v>31</v>
      </c>
      <c r="M608" t="s">
        <v>232</v>
      </c>
      <c r="N608">
        <v>607</v>
      </c>
      <c r="O608" t="s">
        <v>168</v>
      </c>
      <c r="P608" t="s">
        <v>54</v>
      </c>
      <c r="Q608" t="s">
        <v>656</v>
      </c>
      <c r="R608" t="s">
        <v>103</v>
      </c>
      <c r="S608" t="s">
        <v>57</v>
      </c>
      <c r="T608" t="s">
        <v>291</v>
      </c>
      <c r="U608" t="s">
        <v>88</v>
      </c>
      <c r="V608" t="s">
        <v>207</v>
      </c>
      <c r="W608" t="s">
        <v>355</v>
      </c>
      <c r="X608" t="s">
        <v>74</v>
      </c>
      <c r="Y608" t="s">
        <v>79</v>
      </c>
      <c r="Z608" t="s">
        <v>88</v>
      </c>
      <c r="AA608" t="s">
        <v>64</v>
      </c>
      <c r="AB608" t="s">
        <v>190</v>
      </c>
      <c r="AC608" t="s">
        <v>155</v>
      </c>
      <c r="AD608" t="s">
        <v>67</v>
      </c>
      <c r="AE608" t="s">
        <v>3515</v>
      </c>
      <c r="AF608" t="s">
        <v>357</v>
      </c>
      <c r="AG608" t="s">
        <v>326</v>
      </c>
      <c r="AH608" t="s">
        <v>68</v>
      </c>
      <c r="AI608" t="s">
        <v>104</v>
      </c>
      <c r="AJ608" t="s">
        <v>72</v>
      </c>
      <c r="AK608" t="s">
        <v>73</v>
      </c>
      <c r="AL608" t="s">
        <v>206</v>
      </c>
      <c r="AM608" t="s">
        <v>125</v>
      </c>
      <c r="AN608" t="s">
        <v>76</v>
      </c>
      <c r="AO608" t="s">
        <v>203</v>
      </c>
      <c r="AP608" t="s">
        <v>879</v>
      </c>
      <c r="AQ608" t="s">
        <v>226</v>
      </c>
      <c r="AR608" t="s">
        <v>62</v>
      </c>
      <c r="AS608" t="s">
        <v>170</v>
      </c>
      <c r="AT608" t="s">
        <v>73</v>
      </c>
      <c r="AU608" t="s">
        <v>107</v>
      </c>
      <c r="AV608" t="s">
        <v>3516</v>
      </c>
    </row>
    <row r="609" spans="1:48" hidden="1" x14ac:dyDescent="0.3">
      <c r="A609" t="s">
        <v>3517</v>
      </c>
      <c r="B609" t="s">
        <v>3518</v>
      </c>
      <c r="C609" s="1" t="str">
        <f t="shared" si="96"/>
        <v>21:0973</v>
      </c>
      <c r="D609" s="1" t="str">
        <f t="shared" ref="D609:D629" si="100">HYPERLINK("https://geochem.nrcan.gc.ca/cdogs/content/svy/svy210113_e.htm", "21:0113")</f>
        <v>21:0113</v>
      </c>
      <c r="E609" t="s">
        <v>3519</v>
      </c>
      <c r="F609" t="s">
        <v>3520</v>
      </c>
      <c r="H609">
        <v>63.407862299999998</v>
      </c>
      <c r="I609">
        <v>-94.455665999999994</v>
      </c>
      <c r="J609" s="1" t="str">
        <f t="shared" ref="J609:J629" si="101">HYPERLINK("https://geochem.nrcan.gc.ca/cdogs/content/kwd/kwd020027_e.htm", "NGR lake sediment grab sample")</f>
        <v>NGR lake sediment grab sample</v>
      </c>
      <c r="K609" s="1" t="str">
        <f t="shared" ref="K609:K629" si="102">HYPERLINK("https://geochem.nrcan.gc.ca/cdogs/content/kwd/kwd080006_e.htm", "&lt;177 micron (NGR)")</f>
        <v>&lt;177 micron (NGR)</v>
      </c>
      <c r="L609">
        <v>31</v>
      </c>
      <c r="M609" t="s">
        <v>113</v>
      </c>
      <c r="N609">
        <v>608</v>
      </c>
      <c r="O609" t="s">
        <v>79</v>
      </c>
      <c r="P609" t="s">
        <v>54</v>
      </c>
      <c r="Q609" t="s">
        <v>997</v>
      </c>
      <c r="R609" t="s">
        <v>575</v>
      </c>
      <c r="S609" t="s">
        <v>57</v>
      </c>
      <c r="T609" t="s">
        <v>152</v>
      </c>
      <c r="U609" t="s">
        <v>168</v>
      </c>
      <c r="V609" t="s">
        <v>725</v>
      </c>
      <c r="W609" t="s">
        <v>276</v>
      </c>
      <c r="X609" t="s">
        <v>62</v>
      </c>
      <c r="Y609" t="s">
        <v>276</v>
      </c>
      <c r="Z609" t="s">
        <v>96</v>
      </c>
      <c r="AA609" t="s">
        <v>64</v>
      </c>
      <c r="AB609" t="s">
        <v>365</v>
      </c>
      <c r="AC609" t="s">
        <v>66</v>
      </c>
      <c r="AD609" t="s">
        <v>62</v>
      </c>
      <c r="AE609" t="s">
        <v>68</v>
      </c>
      <c r="AF609" t="s">
        <v>356</v>
      </c>
      <c r="AG609" t="s">
        <v>97</v>
      </c>
      <c r="AH609" t="s">
        <v>173</v>
      </c>
      <c r="AI609" t="s">
        <v>439</v>
      </c>
      <c r="AJ609" t="s">
        <v>439</v>
      </c>
      <c r="AK609" t="s">
        <v>73</v>
      </c>
      <c r="AL609" t="s">
        <v>103</v>
      </c>
      <c r="AM609" t="s">
        <v>177</v>
      </c>
      <c r="AN609" t="s">
        <v>76</v>
      </c>
      <c r="AO609" t="s">
        <v>104</v>
      </c>
      <c r="AP609" t="s">
        <v>126</v>
      </c>
      <c r="AQ609" t="s">
        <v>96</v>
      </c>
      <c r="AR609" t="s">
        <v>67</v>
      </c>
      <c r="AS609" t="s">
        <v>54</v>
      </c>
      <c r="AT609" t="s">
        <v>73</v>
      </c>
      <c r="AU609" t="s">
        <v>107</v>
      </c>
      <c r="AV609" t="s">
        <v>3521</v>
      </c>
    </row>
    <row r="610" spans="1:48" hidden="1" x14ac:dyDescent="0.3">
      <c r="A610" t="s">
        <v>3522</v>
      </c>
      <c r="B610" t="s">
        <v>3523</v>
      </c>
      <c r="C610" s="1" t="str">
        <f t="shared" si="96"/>
        <v>21:0973</v>
      </c>
      <c r="D610" s="1" t="str">
        <f t="shared" si="100"/>
        <v>21:0113</v>
      </c>
      <c r="E610" t="s">
        <v>3519</v>
      </c>
      <c r="F610" t="s">
        <v>3524</v>
      </c>
      <c r="H610">
        <v>63.407862299999998</v>
      </c>
      <c r="I610">
        <v>-94.455665999999994</v>
      </c>
      <c r="J610" s="1" t="str">
        <f t="shared" si="101"/>
        <v>NGR lake sediment grab sample</v>
      </c>
      <c r="K610" s="1" t="str">
        <f t="shared" si="102"/>
        <v>&lt;177 micron (NGR)</v>
      </c>
      <c r="L610">
        <v>31</v>
      </c>
      <c r="M610" t="s">
        <v>132</v>
      </c>
      <c r="N610">
        <v>609</v>
      </c>
      <c r="O610" t="s">
        <v>106</v>
      </c>
      <c r="P610" t="s">
        <v>54</v>
      </c>
      <c r="Q610" t="s">
        <v>1227</v>
      </c>
      <c r="R610" t="s">
        <v>471</v>
      </c>
      <c r="S610" t="s">
        <v>57</v>
      </c>
      <c r="T610" t="s">
        <v>91</v>
      </c>
      <c r="U610" t="s">
        <v>88</v>
      </c>
      <c r="V610" t="s">
        <v>223</v>
      </c>
      <c r="W610" t="s">
        <v>355</v>
      </c>
      <c r="X610" t="s">
        <v>62</v>
      </c>
      <c r="Y610" t="s">
        <v>205</v>
      </c>
      <c r="Z610" t="s">
        <v>127</v>
      </c>
      <c r="AA610" t="s">
        <v>64</v>
      </c>
      <c r="AB610" t="s">
        <v>100</v>
      </c>
      <c r="AC610" t="s">
        <v>70</v>
      </c>
      <c r="AD610" t="s">
        <v>67</v>
      </c>
      <c r="AE610" t="s">
        <v>206</v>
      </c>
      <c r="AF610" t="s">
        <v>192</v>
      </c>
      <c r="AG610" t="s">
        <v>411</v>
      </c>
      <c r="AH610" t="s">
        <v>70</v>
      </c>
      <c r="AI610" t="s">
        <v>102</v>
      </c>
      <c r="AJ610" t="s">
        <v>117</v>
      </c>
      <c r="AK610" t="s">
        <v>73</v>
      </c>
      <c r="AL610" t="s">
        <v>75</v>
      </c>
      <c r="AM610" t="s">
        <v>177</v>
      </c>
      <c r="AN610" t="s">
        <v>76</v>
      </c>
      <c r="AO610" t="s">
        <v>104</v>
      </c>
      <c r="AP610" t="s">
        <v>307</v>
      </c>
      <c r="AQ610" t="s">
        <v>240</v>
      </c>
      <c r="AR610" t="s">
        <v>67</v>
      </c>
      <c r="AS610" t="s">
        <v>54</v>
      </c>
      <c r="AT610" t="s">
        <v>73</v>
      </c>
      <c r="AU610" t="s">
        <v>107</v>
      </c>
      <c r="AV610" t="s">
        <v>3525</v>
      </c>
    </row>
    <row r="611" spans="1:48" hidden="1" x14ac:dyDescent="0.3">
      <c r="A611" t="s">
        <v>3526</v>
      </c>
      <c r="B611" t="s">
        <v>3527</v>
      </c>
      <c r="C611" s="1" t="str">
        <f t="shared" si="96"/>
        <v>21:0973</v>
      </c>
      <c r="D611" s="1" t="str">
        <f t="shared" si="100"/>
        <v>21:0113</v>
      </c>
      <c r="E611" t="s">
        <v>3528</v>
      </c>
      <c r="F611" t="s">
        <v>3529</v>
      </c>
      <c r="H611">
        <v>63.3671048</v>
      </c>
      <c r="I611">
        <v>-94.458702500000001</v>
      </c>
      <c r="J611" s="1" t="str">
        <f t="shared" si="101"/>
        <v>NGR lake sediment grab sample</v>
      </c>
      <c r="K611" s="1" t="str">
        <f t="shared" si="102"/>
        <v>&lt;177 micron (NGR)</v>
      </c>
      <c r="L611">
        <v>31</v>
      </c>
      <c r="M611" t="s">
        <v>217</v>
      </c>
      <c r="N611">
        <v>610</v>
      </c>
      <c r="O611" t="s">
        <v>61</v>
      </c>
      <c r="P611" t="s">
        <v>54</v>
      </c>
      <c r="Q611" t="s">
        <v>1216</v>
      </c>
      <c r="R611" t="s">
        <v>134</v>
      </c>
      <c r="S611" t="s">
        <v>57</v>
      </c>
      <c r="T611" t="s">
        <v>725</v>
      </c>
      <c r="U611" t="s">
        <v>88</v>
      </c>
      <c r="V611" t="s">
        <v>691</v>
      </c>
      <c r="W611" t="s">
        <v>137</v>
      </c>
      <c r="X611" t="s">
        <v>74</v>
      </c>
      <c r="Y611" t="s">
        <v>95</v>
      </c>
      <c r="Z611" t="s">
        <v>96</v>
      </c>
      <c r="AA611" t="s">
        <v>64</v>
      </c>
      <c r="AB611" t="s">
        <v>99</v>
      </c>
      <c r="AC611" t="s">
        <v>66</v>
      </c>
      <c r="AD611" t="s">
        <v>62</v>
      </c>
      <c r="AE611" t="s">
        <v>238</v>
      </c>
      <c r="AF611" t="s">
        <v>317</v>
      </c>
      <c r="AG611" t="s">
        <v>617</v>
      </c>
      <c r="AH611" t="s">
        <v>173</v>
      </c>
      <c r="AI611" t="s">
        <v>709</v>
      </c>
      <c r="AJ611" t="s">
        <v>327</v>
      </c>
      <c r="AK611" t="s">
        <v>73</v>
      </c>
      <c r="AL611" t="s">
        <v>125</v>
      </c>
      <c r="AM611" t="s">
        <v>103</v>
      </c>
      <c r="AN611" t="s">
        <v>76</v>
      </c>
      <c r="AO611" t="s">
        <v>1073</v>
      </c>
      <c r="AP611" t="s">
        <v>126</v>
      </c>
      <c r="AQ611" t="s">
        <v>61</v>
      </c>
      <c r="AR611" t="s">
        <v>74</v>
      </c>
      <c r="AS611" t="s">
        <v>54</v>
      </c>
      <c r="AT611" t="s">
        <v>73</v>
      </c>
      <c r="AU611" t="s">
        <v>107</v>
      </c>
      <c r="AV611" t="s">
        <v>3530</v>
      </c>
    </row>
    <row r="612" spans="1:48" hidden="1" x14ac:dyDescent="0.3">
      <c r="A612" t="s">
        <v>3531</v>
      </c>
      <c r="B612" t="s">
        <v>3532</v>
      </c>
      <c r="C612" s="1" t="str">
        <f t="shared" si="96"/>
        <v>21:0973</v>
      </c>
      <c r="D612" s="1" t="str">
        <f t="shared" si="100"/>
        <v>21:0113</v>
      </c>
      <c r="E612" t="s">
        <v>3533</v>
      </c>
      <c r="F612" t="s">
        <v>3534</v>
      </c>
      <c r="H612">
        <v>63.382696099999997</v>
      </c>
      <c r="I612">
        <v>-94.417795499999997</v>
      </c>
      <c r="J612" s="1" t="str">
        <f t="shared" si="101"/>
        <v>NGR lake sediment grab sample</v>
      </c>
      <c r="K612" s="1" t="str">
        <f t="shared" si="102"/>
        <v>&lt;177 micron (NGR)</v>
      </c>
      <c r="L612">
        <v>31</v>
      </c>
      <c r="M612" t="s">
        <v>246</v>
      </c>
      <c r="N612">
        <v>611</v>
      </c>
      <c r="O612" t="s">
        <v>209</v>
      </c>
      <c r="P612" t="s">
        <v>54</v>
      </c>
      <c r="Q612" t="s">
        <v>420</v>
      </c>
      <c r="R612" t="s">
        <v>69</v>
      </c>
      <c r="S612" t="s">
        <v>57</v>
      </c>
      <c r="T612" t="s">
        <v>427</v>
      </c>
      <c r="U612" t="s">
        <v>92</v>
      </c>
      <c r="V612" t="s">
        <v>478</v>
      </c>
      <c r="W612" t="s">
        <v>346</v>
      </c>
      <c r="X612" t="s">
        <v>74</v>
      </c>
      <c r="Y612" t="s">
        <v>276</v>
      </c>
      <c r="Z612" t="s">
        <v>127</v>
      </c>
      <c r="AA612" t="s">
        <v>64</v>
      </c>
      <c r="AB612" t="s">
        <v>492</v>
      </c>
      <c r="AC612" t="s">
        <v>66</v>
      </c>
      <c r="AD612" t="s">
        <v>62</v>
      </c>
      <c r="AE612" t="s">
        <v>68</v>
      </c>
      <c r="AF612" t="s">
        <v>139</v>
      </c>
      <c r="AG612" t="s">
        <v>428</v>
      </c>
      <c r="AH612" t="s">
        <v>70</v>
      </c>
      <c r="AI612" t="s">
        <v>124</v>
      </c>
      <c r="AJ612" t="s">
        <v>124</v>
      </c>
      <c r="AK612" t="s">
        <v>73</v>
      </c>
      <c r="AL612" t="s">
        <v>177</v>
      </c>
      <c r="AM612" t="s">
        <v>224</v>
      </c>
      <c r="AN612" t="s">
        <v>76</v>
      </c>
      <c r="AO612" t="s">
        <v>92</v>
      </c>
      <c r="AP612" t="s">
        <v>126</v>
      </c>
      <c r="AQ612" t="s">
        <v>143</v>
      </c>
      <c r="AR612" t="s">
        <v>67</v>
      </c>
      <c r="AS612" t="s">
        <v>54</v>
      </c>
      <c r="AT612" t="s">
        <v>73</v>
      </c>
      <c r="AU612" t="s">
        <v>107</v>
      </c>
      <c r="AV612" t="s">
        <v>3535</v>
      </c>
    </row>
    <row r="613" spans="1:48" hidden="1" x14ac:dyDescent="0.3">
      <c r="A613" t="s">
        <v>3536</v>
      </c>
      <c r="B613" t="s">
        <v>3537</v>
      </c>
      <c r="C613" s="1" t="str">
        <f t="shared" si="96"/>
        <v>21:0973</v>
      </c>
      <c r="D613" s="1" t="str">
        <f t="shared" si="100"/>
        <v>21:0113</v>
      </c>
      <c r="E613" t="s">
        <v>3538</v>
      </c>
      <c r="F613" t="s">
        <v>3539</v>
      </c>
      <c r="H613">
        <v>63.420026900000003</v>
      </c>
      <c r="I613">
        <v>-94.362621500000003</v>
      </c>
      <c r="J613" s="1" t="str">
        <f t="shared" si="101"/>
        <v>NGR lake sediment grab sample</v>
      </c>
      <c r="K613" s="1" t="str">
        <f t="shared" si="102"/>
        <v>&lt;177 micron (NGR)</v>
      </c>
      <c r="L613">
        <v>31</v>
      </c>
      <c r="M613" t="s">
        <v>260</v>
      </c>
      <c r="N613">
        <v>612</v>
      </c>
      <c r="O613" t="s">
        <v>159</v>
      </c>
      <c r="P613" t="s">
        <v>54</v>
      </c>
      <c r="Q613" t="s">
        <v>863</v>
      </c>
      <c r="R613" t="s">
        <v>282</v>
      </c>
      <c r="S613" t="s">
        <v>57</v>
      </c>
      <c r="T613" t="s">
        <v>207</v>
      </c>
      <c r="U613" t="s">
        <v>117</v>
      </c>
      <c r="V613" t="s">
        <v>119</v>
      </c>
      <c r="W613" t="s">
        <v>136</v>
      </c>
      <c r="X613" t="s">
        <v>74</v>
      </c>
      <c r="Y613" t="s">
        <v>63</v>
      </c>
      <c r="Z613" t="s">
        <v>138</v>
      </c>
      <c r="AA613" t="s">
        <v>64</v>
      </c>
      <c r="AB613" t="s">
        <v>522</v>
      </c>
      <c r="AC613" t="s">
        <v>66</v>
      </c>
      <c r="AD613" t="s">
        <v>138</v>
      </c>
      <c r="AE613" t="s">
        <v>238</v>
      </c>
      <c r="AF613" t="s">
        <v>550</v>
      </c>
      <c r="AG613" t="s">
        <v>58</v>
      </c>
      <c r="AH613" t="s">
        <v>70</v>
      </c>
      <c r="AI613" t="s">
        <v>71</v>
      </c>
      <c r="AJ613" t="s">
        <v>138</v>
      </c>
      <c r="AK613" t="s">
        <v>73</v>
      </c>
      <c r="AL613" t="s">
        <v>68</v>
      </c>
      <c r="AM613" t="s">
        <v>75</v>
      </c>
      <c r="AN613" t="s">
        <v>76</v>
      </c>
      <c r="AO613" t="s">
        <v>281</v>
      </c>
      <c r="AP613" t="s">
        <v>837</v>
      </c>
      <c r="AQ613" t="s">
        <v>363</v>
      </c>
      <c r="AR613" t="s">
        <v>67</v>
      </c>
      <c r="AS613" t="s">
        <v>54</v>
      </c>
      <c r="AT613" t="s">
        <v>73</v>
      </c>
      <c r="AU613" t="s">
        <v>107</v>
      </c>
      <c r="AV613" t="s">
        <v>3540</v>
      </c>
    </row>
    <row r="614" spans="1:48" hidden="1" x14ac:dyDescent="0.3">
      <c r="A614" t="s">
        <v>3541</v>
      </c>
      <c r="B614" t="s">
        <v>3542</v>
      </c>
      <c r="C614" s="1" t="str">
        <f t="shared" si="96"/>
        <v>21:0973</v>
      </c>
      <c r="D614" s="1" t="str">
        <f t="shared" si="100"/>
        <v>21:0113</v>
      </c>
      <c r="E614" t="s">
        <v>3543</v>
      </c>
      <c r="F614" t="s">
        <v>3544</v>
      </c>
      <c r="H614">
        <v>63.459951699999998</v>
      </c>
      <c r="I614">
        <v>-94.3627745</v>
      </c>
      <c r="J614" s="1" t="str">
        <f t="shared" si="101"/>
        <v>NGR lake sediment grab sample</v>
      </c>
      <c r="K614" s="1" t="str">
        <f t="shared" si="102"/>
        <v>&lt;177 micron (NGR)</v>
      </c>
      <c r="L614">
        <v>31</v>
      </c>
      <c r="M614" t="s">
        <v>273</v>
      </c>
      <c r="N614">
        <v>613</v>
      </c>
      <c r="O614" t="s">
        <v>709</v>
      </c>
      <c r="P614" t="s">
        <v>54</v>
      </c>
      <c r="Q614" t="s">
        <v>470</v>
      </c>
      <c r="R614" t="s">
        <v>69</v>
      </c>
      <c r="S614" t="s">
        <v>57</v>
      </c>
      <c r="T614" t="s">
        <v>152</v>
      </c>
      <c r="U614" t="s">
        <v>203</v>
      </c>
      <c r="V614" t="s">
        <v>478</v>
      </c>
      <c r="W614" t="s">
        <v>205</v>
      </c>
      <c r="X614" t="s">
        <v>74</v>
      </c>
      <c r="Y614" t="s">
        <v>62</v>
      </c>
      <c r="Z614" t="s">
        <v>96</v>
      </c>
      <c r="AA614" t="s">
        <v>64</v>
      </c>
      <c r="AB614" t="s">
        <v>316</v>
      </c>
      <c r="AC614" t="s">
        <v>66</v>
      </c>
      <c r="AD614" t="s">
        <v>67</v>
      </c>
      <c r="AE614" t="s">
        <v>206</v>
      </c>
      <c r="AF614" t="s">
        <v>264</v>
      </c>
      <c r="AG614" t="s">
        <v>380</v>
      </c>
      <c r="AH614" t="s">
        <v>70</v>
      </c>
      <c r="AI614" t="s">
        <v>101</v>
      </c>
      <c r="AJ614" t="s">
        <v>402</v>
      </c>
      <c r="AK614" t="s">
        <v>73</v>
      </c>
      <c r="AL614" t="s">
        <v>177</v>
      </c>
      <c r="AM614" t="s">
        <v>177</v>
      </c>
      <c r="AN614" t="s">
        <v>76</v>
      </c>
      <c r="AO614" t="s">
        <v>104</v>
      </c>
      <c r="AP614" t="s">
        <v>126</v>
      </c>
      <c r="AQ614" t="s">
        <v>59</v>
      </c>
      <c r="AR614" t="s">
        <v>67</v>
      </c>
      <c r="AS614" t="s">
        <v>54</v>
      </c>
      <c r="AT614" t="s">
        <v>73</v>
      </c>
      <c r="AU614" t="s">
        <v>107</v>
      </c>
      <c r="AV614" t="s">
        <v>3545</v>
      </c>
    </row>
    <row r="615" spans="1:48" hidden="1" x14ac:dyDescent="0.3">
      <c r="A615" t="s">
        <v>3546</v>
      </c>
      <c r="B615" t="s">
        <v>3547</v>
      </c>
      <c r="C615" s="1" t="str">
        <f t="shared" si="96"/>
        <v>21:0973</v>
      </c>
      <c r="D615" s="1" t="str">
        <f t="shared" si="100"/>
        <v>21:0113</v>
      </c>
      <c r="E615" t="s">
        <v>3548</v>
      </c>
      <c r="F615" t="s">
        <v>3549</v>
      </c>
      <c r="H615">
        <v>63.490610699999998</v>
      </c>
      <c r="I615">
        <v>-94.4012891</v>
      </c>
      <c r="J615" s="1" t="str">
        <f t="shared" si="101"/>
        <v>NGR lake sediment grab sample</v>
      </c>
      <c r="K615" s="1" t="str">
        <f t="shared" si="102"/>
        <v>&lt;177 micron (NGR)</v>
      </c>
      <c r="L615">
        <v>31</v>
      </c>
      <c r="M615" t="s">
        <v>289</v>
      </c>
      <c r="N615">
        <v>614</v>
      </c>
      <c r="O615" t="s">
        <v>118</v>
      </c>
      <c r="P615" t="s">
        <v>54</v>
      </c>
      <c r="Q615" t="s">
        <v>624</v>
      </c>
      <c r="R615" t="s">
        <v>69</v>
      </c>
      <c r="S615" t="s">
        <v>57</v>
      </c>
      <c r="T615" t="s">
        <v>454</v>
      </c>
      <c r="U615" t="s">
        <v>168</v>
      </c>
      <c r="V615" t="s">
        <v>339</v>
      </c>
      <c r="W615" t="s">
        <v>276</v>
      </c>
      <c r="X615" t="s">
        <v>62</v>
      </c>
      <c r="Y615" t="s">
        <v>62</v>
      </c>
      <c r="Z615" t="s">
        <v>96</v>
      </c>
      <c r="AA615" t="s">
        <v>64</v>
      </c>
      <c r="AB615" t="s">
        <v>221</v>
      </c>
      <c r="AC615" t="s">
        <v>173</v>
      </c>
      <c r="AD615" t="s">
        <v>67</v>
      </c>
      <c r="AE615" t="s">
        <v>526</v>
      </c>
      <c r="AF615" t="s">
        <v>141</v>
      </c>
      <c r="AG615" t="s">
        <v>427</v>
      </c>
      <c r="AH615" t="s">
        <v>173</v>
      </c>
      <c r="AI615" t="s">
        <v>101</v>
      </c>
      <c r="AJ615" t="s">
        <v>138</v>
      </c>
      <c r="AK615" t="s">
        <v>73</v>
      </c>
      <c r="AL615" t="s">
        <v>75</v>
      </c>
      <c r="AM615" t="s">
        <v>103</v>
      </c>
      <c r="AN615" t="s">
        <v>76</v>
      </c>
      <c r="AO615" t="s">
        <v>92</v>
      </c>
      <c r="AP615" t="s">
        <v>179</v>
      </c>
      <c r="AQ615" t="s">
        <v>143</v>
      </c>
      <c r="AR615" t="s">
        <v>74</v>
      </c>
      <c r="AS615" t="s">
        <v>54</v>
      </c>
      <c r="AT615" t="s">
        <v>73</v>
      </c>
      <c r="AU615" t="s">
        <v>107</v>
      </c>
      <c r="AV615" t="s">
        <v>3550</v>
      </c>
    </row>
    <row r="616" spans="1:48" hidden="1" x14ac:dyDescent="0.3">
      <c r="A616" t="s">
        <v>3551</v>
      </c>
      <c r="B616" t="s">
        <v>3552</v>
      </c>
      <c r="C616" s="1" t="str">
        <f t="shared" si="96"/>
        <v>21:0973</v>
      </c>
      <c r="D616" s="1" t="str">
        <f t="shared" si="100"/>
        <v>21:0113</v>
      </c>
      <c r="E616" t="s">
        <v>3553</v>
      </c>
      <c r="F616" t="s">
        <v>3554</v>
      </c>
      <c r="H616">
        <v>63.527510399999997</v>
      </c>
      <c r="I616">
        <v>-94.393184399999996</v>
      </c>
      <c r="J616" s="1" t="str">
        <f t="shared" si="101"/>
        <v>NGR lake sediment grab sample</v>
      </c>
      <c r="K616" s="1" t="str">
        <f t="shared" si="102"/>
        <v>&lt;177 micron (NGR)</v>
      </c>
      <c r="L616">
        <v>31</v>
      </c>
      <c r="M616" t="s">
        <v>301</v>
      </c>
      <c r="N616">
        <v>615</v>
      </c>
      <c r="O616" t="s">
        <v>336</v>
      </c>
      <c r="P616" t="s">
        <v>54</v>
      </c>
      <c r="Q616" t="s">
        <v>1216</v>
      </c>
      <c r="R616" t="s">
        <v>317</v>
      </c>
      <c r="S616" t="s">
        <v>57</v>
      </c>
      <c r="T616" t="s">
        <v>277</v>
      </c>
      <c r="U616" t="s">
        <v>178</v>
      </c>
      <c r="V616" t="s">
        <v>615</v>
      </c>
      <c r="W616" t="s">
        <v>95</v>
      </c>
      <c r="X616" t="s">
        <v>62</v>
      </c>
      <c r="Y616" t="s">
        <v>136</v>
      </c>
      <c r="Z616" t="s">
        <v>96</v>
      </c>
      <c r="AA616" t="s">
        <v>64</v>
      </c>
      <c r="AB616" t="s">
        <v>204</v>
      </c>
      <c r="AC616" t="s">
        <v>66</v>
      </c>
      <c r="AD616" t="s">
        <v>67</v>
      </c>
      <c r="AE616" t="s">
        <v>68</v>
      </c>
      <c r="AF616" t="s">
        <v>347</v>
      </c>
      <c r="AG616" t="s">
        <v>412</v>
      </c>
      <c r="AH616" t="s">
        <v>70</v>
      </c>
      <c r="AI616" t="s">
        <v>514</v>
      </c>
      <c r="AJ616" t="s">
        <v>1073</v>
      </c>
      <c r="AK616" t="s">
        <v>73</v>
      </c>
      <c r="AL616" t="s">
        <v>224</v>
      </c>
      <c r="AM616" t="s">
        <v>75</v>
      </c>
      <c r="AN616" t="s">
        <v>76</v>
      </c>
      <c r="AO616" t="s">
        <v>281</v>
      </c>
      <c r="AP616" t="s">
        <v>126</v>
      </c>
      <c r="AQ616" t="s">
        <v>382</v>
      </c>
      <c r="AR616" t="s">
        <v>67</v>
      </c>
      <c r="AS616" t="s">
        <v>54</v>
      </c>
      <c r="AT616" t="s">
        <v>91</v>
      </c>
      <c r="AU616" t="s">
        <v>107</v>
      </c>
      <c r="AV616" t="s">
        <v>3555</v>
      </c>
    </row>
    <row r="617" spans="1:48" hidden="1" x14ac:dyDescent="0.3">
      <c r="A617" t="s">
        <v>3556</v>
      </c>
      <c r="B617" t="s">
        <v>3557</v>
      </c>
      <c r="C617" s="1" t="str">
        <f t="shared" si="96"/>
        <v>21:0973</v>
      </c>
      <c r="D617" s="1" t="str">
        <f t="shared" si="100"/>
        <v>21:0113</v>
      </c>
      <c r="E617" t="s">
        <v>3558</v>
      </c>
      <c r="F617" t="s">
        <v>3559</v>
      </c>
      <c r="H617">
        <v>63.562017699999998</v>
      </c>
      <c r="I617">
        <v>-94.376164599999996</v>
      </c>
      <c r="J617" s="1" t="str">
        <f t="shared" si="101"/>
        <v>NGR lake sediment grab sample</v>
      </c>
      <c r="K617" s="1" t="str">
        <f t="shared" si="102"/>
        <v>&lt;177 micron (NGR)</v>
      </c>
      <c r="L617">
        <v>31</v>
      </c>
      <c r="M617" t="s">
        <v>314</v>
      </c>
      <c r="N617">
        <v>616</v>
      </c>
      <c r="O617" t="s">
        <v>127</v>
      </c>
      <c r="P617" t="s">
        <v>54</v>
      </c>
      <c r="Q617" t="s">
        <v>1216</v>
      </c>
      <c r="R617" t="s">
        <v>282</v>
      </c>
      <c r="S617" t="s">
        <v>57</v>
      </c>
      <c r="T617" t="s">
        <v>91</v>
      </c>
      <c r="U617" t="s">
        <v>203</v>
      </c>
      <c r="V617" t="s">
        <v>139</v>
      </c>
      <c r="W617" t="s">
        <v>170</v>
      </c>
      <c r="X617" t="s">
        <v>74</v>
      </c>
      <c r="Y617" t="s">
        <v>355</v>
      </c>
      <c r="Z617" t="s">
        <v>96</v>
      </c>
      <c r="AA617" t="s">
        <v>64</v>
      </c>
      <c r="AB617" t="s">
        <v>428</v>
      </c>
      <c r="AC617" t="s">
        <v>173</v>
      </c>
      <c r="AD617" t="s">
        <v>67</v>
      </c>
      <c r="AE617" t="s">
        <v>206</v>
      </c>
      <c r="AF617" t="s">
        <v>347</v>
      </c>
      <c r="AG617" t="s">
        <v>169</v>
      </c>
      <c r="AH617" t="s">
        <v>173</v>
      </c>
      <c r="AI617" t="s">
        <v>514</v>
      </c>
      <c r="AJ617" t="s">
        <v>123</v>
      </c>
      <c r="AK617" t="s">
        <v>73</v>
      </c>
      <c r="AL617" t="s">
        <v>177</v>
      </c>
      <c r="AM617" t="s">
        <v>177</v>
      </c>
      <c r="AN617" t="s">
        <v>76</v>
      </c>
      <c r="AO617" t="s">
        <v>77</v>
      </c>
      <c r="AP617" t="s">
        <v>283</v>
      </c>
      <c r="AQ617" t="s">
        <v>692</v>
      </c>
      <c r="AR617" t="s">
        <v>74</v>
      </c>
      <c r="AS617" t="s">
        <v>54</v>
      </c>
      <c r="AT617" t="s">
        <v>73</v>
      </c>
      <c r="AU617" t="s">
        <v>107</v>
      </c>
      <c r="AV617" t="s">
        <v>3560</v>
      </c>
    </row>
    <row r="618" spans="1:48" hidden="1" x14ac:dyDescent="0.3">
      <c r="A618" t="s">
        <v>3561</v>
      </c>
      <c r="B618" t="s">
        <v>3562</v>
      </c>
      <c r="C618" s="1" t="str">
        <f t="shared" si="96"/>
        <v>21:0973</v>
      </c>
      <c r="D618" s="1" t="str">
        <f t="shared" si="100"/>
        <v>21:0113</v>
      </c>
      <c r="E618" t="s">
        <v>3563</v>
      </c>
      <c r="F618" t="s">
        <v>3564</v>
      </c>
      <c r="H618">
        <v>63.581810300000001</v>
      </c>
      <c r="I618">
        <v>-94.428518100000005</v>
      </c>
      <c r="J618" s="1" t="str">
        <f t="shared" si="101"/>
        <v>NGR lake sediment grab sample</v>
      </c>
      <c r="K618" s="1" t="str">
        <f t="shared" si="102"/>
        <v>&lt;177 micron (NGR)</v>
      </c>
      <c r="L618">
        <v>31</v>
      </c>
      <c r="M618" t="s">
        <v>324</v>
      </c>
      <c r="N618">
        <v>617</v>
      </c>
      <c r="O618" t="s">
        <v>159</v>
      </c>
      <c r="P618" t="s">
        <v>54</v>
      </c>
      <c r="Q618" t="s">
        <v>89</v>
      </c>
      <c r="R618" t="s">
        <v>317</v>
      </c>
      <c r="S618" t="s">
        <v>57</v>
      </c>
      <c r="T618" t="s">
        <v>277</v>
      </c>
      <c r="U618" t="s">
        <v>178</v>
      </c>
      <c r="V618" t="s">
        <v>615</v>
      </c>
      <c r="W618" t="s">
        <v>61</v>
      </c>
      <c r="X618" t="s">
        <v>62</v>
      </c>
      <c r="Y618" t="s">
        <v>355</v>
      </c>
      <c r="Z618" t="s">
        <v>138</v>
      </c>
      <c r="AA618" t="s">
        <v>64</v>
      </c>
      <c r="AB618" t="s">
        <v>365</v>
      </c>
      <c r="AC618" t="s">
        <v>173</v>
      </c>
      <c r="AD618" t="s">
        <v>67</v>
      </c>
      <c r="AE618" t="s">
        <v>238</v>
      </c>
      <c r="AF618" t="s">
        <v>151</v>
      </c>
      <c r="AG618" t="s">
        <v>167</v>
      </c>
      <c r="AH618" t="s">
        <v>70</v>
      </c>
      <c r="AI618" t="s">
        <v>1073</v>
      </c>
      <c r="AJ618" t="s">
        <v>328</v>
      </c>
      <c r="AK618" t="s">
        <v>73</v>
      </c>
      <c r="AL618" t="s">
        <v>125</v>
      </c>
      <c r="AM618" t="s">
        <v>75</v>
      </c>
      <c r="AN618" t="s">
        <v>76</v>
      </c>
      <c r="AO618" t="s">
        <v>290</v>
      </c>
      <c r="AP618" t="s">
        <v>158</v>
      </c>
      <c r="AQ618" t="s">
        <v>53</v>
      </c>
      <c r="AR618" t="s">
        <v>62</v>
      </c>
      <c r="AS618" t="s">
        <v>54</v>
      </c>
      <c r="AT618" t="s">
        <v>73</v>
      </c>
      <c r="AU618" t="s">
        <v>107</v>
      </c>
      <c r="AV618" t="s">
        <v>3565</v>
      </c>
    </row>
    <row r="619" spans="1:48" hidden="1" x14ac:dyDescent="0.3">
      <c r="A619" t="s">
        <v>3566</v>
      </c>
      <c r="B619" t="s">
        <v>3567</v>
      </c>
      <c r="C619" s="1" t="str">
        <f t="shared" si="96"/>
        <v>21:0973</v>
      </c>
      <c r="D619" s="1" t="str">
        <f t="shared" si="100"/>
        <v>21:0113</v>
      </c>
      <c r="E619" t="s">
        <v>3485</v>
      </c>
      <c r="F619" t="s">
        <v>3568</v>
      </c>
      <c r="H619">
        <v>63.589650300000002</v>
      </c>
      <c r="I619">
        <v>-94.450536499999998</v>
      </c>
      <c r="J619" s="1" t="str">
        <f t="shared" si="101"/>
        <v>NGR lake sediment grab sample</v>
      </c>
      <c r="K619" s="1" t="str">
        <f t="shared" si="102"/>
        <v>&lt;177 micron (NGR)</v>
      </c>
      <c r="L619">
        <v>31</v>
      </c>
      <c r="M619" t="s">
        <v>345</v>
      </c>
      <c r="N619">
        <v>618</v>
      </c>
      <c r="O619" t="s">
        <v>327</v>
      </c>
      <c r="P619" t="s">
        <v>54</v>
      </c>
      <c r="Q619" t="s">
        <v>997</v>
      </c>
      <c r="R619" t="s">
        <v>317</v>
      </c>
      <c r="S619" t="s">
        <v>57</v>
      </c>
      <c r="T619" t="s">
        <v>58</v>
      </c>
      <c r="U619" t="s">
        <v>168</v>
      </c>
      <c r="V619" t="s">
        <v>189</v>
      </c>
      <c r="W619" t="s">
        <v>276</v>
      </c>
      <c r="X619" t="s">
        <v>62</v>
      </c>
      <c r="Y619" t="s">
        <v>448</v>
      </c>
      <c r="Z619" t="s">
        <v>96</v>
      </c>
      <c r="AA619" t="s">
        <v>64</v>
      </c>
      <c r="AB619" t="s">
        <v>60</v>
      </c>
      <c r="AC619" t="s">
        <v>70</v>
      </c>
      <c r="AD619" t="s">
        <v>67</v>
      </c>
      <c r="AE619" t="s">
        <v>68</v>
      </c>
      <c r="AF619" t="s">
        <v>116</v>
      </c>
      <c r="AG619" t="s">
        <v>365</v>
      </c>
      <c r="AH619" t="s">
        <v>173</v>
      </c>
      <c r="AI619" t="s">
        <v>429</v>
      </c>
      <c r="AJ619" t="s">
        <v>114</v>
      </c>
      <c r="AK619" t="s">
        <v>73</v>
      </c>
      <c r="AL619" t="s">
        <v>224</v>
      </c>
      <c r="AM619" t="s">
        <v>224</v>
      </c>
      <c r="AN619" t="s">
        <v>76</v>
      </c>
      <c r="AO619" t="s">
        <v>104</v>
      </c>
      <c r="AP619" t="s">
        <v>210</v>
      </c>
      <c r="AQ619" t="s">
        <v>240</v>
      </c>
      <c r="AR619" t="s">
        <v>67</v>
      </c>
      <c r="AS619" t="s">
        <v>54</v>
      </c>
      <c r="AT619" t="s">
        <v>152</v>
      </c>
      <c r="AU619" t="s">
        <v>107</v>
      </c>
      <c r="AV619" t="s">
        <v>3569</v>
      </c>
    </row>
    <row r="620" spans="1:48" hidden="1" x14ac:dyDescent="0.3">
      <c r="A620" t="s">
        <v>3570</v>
      </c>
      <c r="B620" t="s">
        <v>3571</v>
      </c>
      <c r="C620" s="1" t="str">
        <f t="shared" si="96"/>
        <v>21:0973</v>
      </c>
      <c r="D620" s="1" t="str">
        <f t="shared" si="100"/>
        <v>21:0113</v>
      </c>
      <c r="E620" t="s">
        <v>3572</v>
      </c>
      <c r="F620" t="s">
        <v>3573</v>
      </c>
      <c r="H620">
        <v>63.618039600000003</v>
      </c>
      <c r="I620">
        <v>-94.496326499999995</v>
      </c>
      <c r="J620" s="1" t="str">
        <f t="shared" si="101"/>
        <v>NGR lake sediment grab sample</v>
      </c>
      <c r="K620" s="1" t="str">
        <f t="shared" si="102"/>
        <v>&lt;177 micron (NGR)</v>
      </c>
      <c r="L620">
        <v>31</v>
      </c>
      <c r="M620" t="s">
        <v>335</v>
      </c>
      <c r="N620">
        <v>619</v>
      </c>
      <c r="O620" t="s">
        <v>127</v>
      </c>
      <c r="P620" t="s">
        <v>54</v>
      </c>
      <c r="Q620" t="s">
        <v>420</v>
      </c>
      <c r="R620" t="s">
        <v>151</v>
      </c>
      <c r="S620" t="s">
        <v>57</v>
      </c>
      <c r="T620" t="s">
        <v>152</v>
      </c>
      <c r="U620" t="s">
        <v>203</v>
      </c>
      <c r="V620" t="s">
        <v>223</v>
      </c>
      <c r="W620" t="s">
        <v>205</v>
      </c>
      <c r="X620" t="s">
        <v>74</v>
      </c>
      <c r="Y620" t="s">
        <v>346</v>
      </c>
      <c r="Z620" t="s">
        <v>96</v>
      </c>
      <c r="AA620" t="s">
        <v>64</v>
      </c>
      <c r="AB620" t="s">
        <v>223</v>
      </c>
      <c r="AC620" t="s">
        <v>70</v>
      </c>
      <c r="AD620" t="s">
        <v>67</v>
      </c>
      <c r="AE620" t="s">
        <v>526</v>
      </c>
      <c r="AF620" t="s">
        <v>317</v>
      </c>
      <c r="AG620" t="s">
        <v>100</v>
      </c>
      <c r="AH620" t="s">
        <v>173</v>
      </c>
      <c r="AI620" t="s">
        <v>439</v>
      </c>
      <c r="AJ620" t="s">
        <v>156</v>
      </c>
      <c r="AK620" t="s">
        <v>73</v>
      </c>
      <c r="AL620" t="s">
        <v>125</v>
      </c>
      <c r="AM620" t="s">
        <v>177</v>
      </c>
      <c r="AN620" t="s">
        <v>76</v>
      </c>
      <c r="AO620" t="s">
        <v>178</v>
      </c>
      <c r="AP620" t="s">
        <v>179</v>
      </c>
      <c r="AQ620" t="s">
        <v>61</v>
      </c>
      <c r="AR620" t="s">
        <v>62</v>
      </c>
      <c r="AS620" t="s">
        <v>54</v>
      </c>
      <c r="AT620" t="s">
        <v>73</v>
      </c>
      <c r="AU620" t="s">
        <v>635</v>
      </c>
      <c r="AV620" t="s">
        <v>3574</v>
      </c>
    </row>
    <row r="621" spans="1:48" hidden="1" x14ac:dyDescent="0.3">
      <c r="A621" t="s">
        <v>3575</v>
      </c>
      <c r="B621" t="s">
        <v>3576</v>
      </c>
      <c r="C621" s="1" t="str">
        <f t="shared" si="96"/>
        <v>21:0973</v>
      </c>
      <c r="D621" s="1" t="str">
        <f t="shared" si="100"/>
        <v>21:0113</v>
      </c>
      <c r="E621" t="s">
        <v>3577</v>
      </c>
      <c r="F621" t="s">
        <v>3578</v>
      </c>
      <c r="H621">
        <v>63.6187288</v>
      </c>
      <c r="I621">
        <v>-94.5255358</v>
      </c>
      <c r="J621" s="1" t="str">
        <f t="shared" si="101"/>
        <v>NGR lake sediment grab sample</v>
      </c>
      <c r="K621" s="1" t="str">
        <f t="shared" si="102"/>
        <v>&lt;177 micron (NGR)</v>
      </c>
      <c r="L621">
        <v>31</v>
      </c>
      <c r="M621" t="s">
        <v>354</v>
      </c>
      <c r="N621">
        <v>620</v>
      </c>
      <c r="O621" t="s">
        <v>220</v>
      </c>
      <c r="P621" t="s">
        <v>54</v>
      </c>
      <c r="Q621" t="s">
        <v>1477</v>
      </c>
      <c r="R621" t="s">
        <v>281</v>
      </c>
      <c r="S621" t="s">
        <v>57</v>
      </c>
      <c r="T621" t="s">
        <v>58</v>
      </c>
      <c r="U621" t="s">
        <v>59</v>
      </c>
      <c r="V621" t="s">
        <v>411</v>
      </c>
      <c r="W621" t="s">
        <v>355</v>
      </c>
      <c r="X621" t="s">
        <v>74</v>
      </c>
      <c r="Y621" t="s">
        <v>171</v>
      </c>
      <c r="Z621" t="s">
        <v>138</v>
      </c>
      <c r="AA621" t="s">
        <v>64</v>
      </c>
      <c r="AB621" t="s">
        <v>93</v>
      </c>
      <c r="AC621" t="s">
        <v>66</v>
      </c>
      <c r="AD621" t="s">
        <v>67</v>
      </c>
      <c r="AE621" t="s">
        <v>421</v>
      </c>
      <c r="AF621" t="s">
        <v>151</v>
      </c>
      <c r="AG621" t="s">
        <v>304</v>
      </c>
      <c r="AH621" t="s">
        <v>173</v>
      </c>
      <c r="AI621" t="s">
        <v>117</v>
      </c>
      <c r="AJ621" t="s">
        <v>306</v>
      </c>
      <c r="AK621" t="s">
        <v>73</v>
      </c>
      <c r="AL621" t="s">
        <v>125</v>
      </c>
      <c r="AM621" t="s">
        <v>224</v>
      </c>
      <c r="AN621" t="s">
        <v>76</v>
      </c>
      <c r="AO621" t="s">
        <v>178</v>
      </c>
      <c r="AP621" t="s">
        <v>179</v>
      </c>
      <c r="AQ621" t="s">
        <v>308</v>
      </c>
      <c r="AR621" t="s">
        <v>67</v>
      </c>
      <c r="AS621" t="s">
        <v>54</v>
      </c>
      <c r="AT621" t="s">
        <v>58</v>
      </c>
      <c r="AU621" t="s">
        <v>107</v>
      </c>
      <c r="AV621" t="s">
        <v>2900</v>
      </c>
    </row>
    <row r="622" spans="1:48" hidden="1" x14ac:dyDescent="0.3">
      <c r="A622" t="s">
        <v>3579</v>
      </c>
      <c r="B622" t="s">
        <v>3580</v>
      </c>
      <c r="C622" s="1" t="str">
        <f t="shared" si="96"/>
        <v>21:0973</v>
      </c>
      <c r="D622" s="1" t="str">
        <f t="shared" si="100"/>
        <v>21:0113</v>
      </c>
      <c r="E622" t="s">
        <v>3581</v>
      </c>
      <c r="F622" t="s">
        <v>3582</v>
      </c>
      <c r="H622">
        <v>63.515779600000002</v>
      </c>
      <c r="I622">
        <v>-94.475572700000001</v>
      </c>
      <c r="J622" s="1" t="str">
        <f t="shared" si="101"/>
        <v>NGR lake sediment grab sample</v>
      </c>
      <c r="K622" s="1" t="str">
        <f t="shared" si="102"/>
        <v>&lt;177 micron (NGR)</v>
      </c>
      <c r="L622">
        <v>32</v>
      </c>
      <c r="M622" t="s">
        <v>52</v>
      </c>
      <c r="N622">
        <v>621</v>
      </c>
      <c r="O622" t="s">
        <v>220</v>
      </c>
      <c r="P622" t="s">
        <v>54</v>
      </c>
      <c r="Q622" t="s">
        <v>420</v>
      </c>
      <c r="R622" t="s">
        <v>116</v>
      </c>
      <c r="S622" t="s">
        <v>57</v>
      </c>
      <c r="T622" t="s">
        <v>100</v>
      </c>
      <c r="U622" t="s">
        <v>59</v>
      </c>
      <c r="V622" t="s">
        <v>471</v>
      </c>
      <c r="W622" t="s">
        <v>448</v>
      </c>
      <c r="X622" t="s">
        <v>67</v>
      </c>
      <c r="Y622" t="s">
        <v>448</v>
      </c>
      <c r="Z622" t="s">
        <v>138</v>
      </c>
      <c r="AA622" t="s">
        <v>64</v>
      </c>
      <c r="AB622" t="s">
        <v>251</v>
      </c>
      <c r="AC622" t="s">
        <v>66</v>
      </c>
      <c r="AD622" t="s">
        <v>67</v>
      </c>
      <c r="AE622" t="s">
        <v>238</v>
      </c>
      <c r="AF622" t="s">
        <v>141</v>
      </c>
      <c r="AG622" t="s">
        <v>100</v>
      </c>
      <c r="AH622" t="s">
        <v>173</v>
      </c>
      <c r="AI622" t="s">
        <v>156</v>
      </c>
      <c r="AJ622" t="s">
        <v>292</v>
      </c>
      <c r="AK622" t="s">
        <v>73</v>
      </c>
      <c r="AL622" t="s">
        <v>125</v>
      </c>
      <c r="AM622" t="s">
        <v>103</v>
      </c>
      <c r="AN622" t="s">
        <v>76</v>
      </c>
      <c r="AO622" t="s">
        <v>1125</v>
      </c>
      <c r="AP622" t="s">
        <v>283</v>
      </c>
      <c r="AQ622" t="s">
        <v>79</v>
      </c>
      <c r="AR622" t="s">
        <v>67</v>
      </c>
      <c r="AS622" t="s">
        <v>54</v>
      </c>
      <c r="AT622" t="s">
        <v>58</v>
      </c>
      <c r="AU622" t="s">
        <v>107</v>
      </c>
      <c r="AV622" t="s">
        <v>3583</v>
      </c>
    </row>
    <row r="623" spans="1:48" hidden="1" x14ac:dyDescent="0.3">
      <c r="A623" t="s">
        <v>3584</v>
      </c>
      <c r="B623" t="s">
        <v>3585</v>
      </c>
      <c r="C623" s="1" t="str">
        <f t="shared" si="96"/>
        <v>21:0973</v>
      </c>
      <c r="D623" s="1" t="str">
        <f t="shared" si="100"/>
        <v>21:0113</v>
      </c>
      <c r="E623" t="s">
        <v>3586</v>
      </c>
      <c r="F623" t="s">
        <v>3587</v>
      </c>
      <c r="H623">
        <v>63.630121099999997</v>
      </c>
      <c r="I623">
        <v>-94.641919700000003</v>
      </c>
      <c r="J623" s="1" t="str">
        <f t="shared" si="101"/>
        <v>NGR lake sediment grab sample</v>
      </c>
      <c r="K623" s="1" t="str">
        <f t="shared" si="102"/>
        <v>&lt;177 micron (NGR)</v>
      </c>
      <c r="L623">
        <v>32</v>
      </c>
      <c r="M623" t="s">
        <v>86</v>
      </c>
      <c r="N623">
        <v>622</v>
      </c>
      <c r="O623" t="s">
        <v>346</v>
      </c>
      <c r="P623" t="s">
        <v>54</v>
      </c>
      <c r="Q623" t="s">
        <v>186</v>
      </c>
      <c r="R623" t="s">
        <v>92</v>
      </c>
      <c r="S623" t="s">
        <v>57</v>
      </c>
      <c r="T623" t="s">
        <v>172</v>
      </c>
      <c r="U623" t="s">
        <v>96</v>
      </c>
      <c r="V623" t="s">
        <v>99</v>
      </c>
      <c r="W623" t="s">
        <v>171</v>
      </c>
      <c r="X623" t="s">
        <v>67</v>
      </c>
      <c r="Y623" t="s">
        <v>206</v>
      </c>
      <c r="Z623" t="s">
        <v>138</v>
      </c>
      <c r="AA623" t="s">
        <v>64</v>
      </c>
      <c r="AB623" t="s">
        <v>69</v>
      </c>
      <c r="AC623" t="s">
        <v>66</v>
      </c>
      <c r="AD623" t="s">
        <v>67</v>
      </c>
      <c r="AE623" t="s">
        <v>238</v>
      </c>
      <c r="AF623" t="s">
        <v>178</v>
      </c>
      <c r="AG623" t="s">
        <v>291</v>
      </c>
      <c r="AH623" t="s">
        <v>173</v>
      </c>
      <c r="AI623" t="s">
        <v>388</v>
      </c>
      <c r="AJ623" t="s">
        <v>226</v>
      </c>
      <c r="AK623" t="s">
        <v>73</v>
      </c>
      <c r="AL623" t="s">
        <v>177</v>
      </c>
      <c r="AM623" t="s">
        <v>103</v>
      </c>
      <c r="AN623" t="s">
        <v>76</v>
      </c>
      <c r="AO623" t="s">
        <v>88</v>
      </c>
      <c r="AP623" t="s">
        <v>307</v>
      </c>
      <c r="AQ623" t="s">
        <v>346</v>
      </c>
      <c r="AR623" t="s">
        <v>67</v>
      </c>
      <c r="AS623" t="s">
        <v>54</v>
      </c>
      <c r="AT623" t="s">
        <v>73</v>
      </c>
      <c r="AU623" t="s">
        <v>107</v>
      </c>
      <c r="AV623" t="s">
        <v>3588</v>
      </c>
    </row>
    <row r="624" spans="1:48" hidden="1" x14ac:dyDescent="0.3">
      <c r="A624" t="s">
        <v>3589</v>
      </c>
      <c r="B624" t="s">
        <v>3590</v>
      </c>
      <c r="C624" s="1" t="str">
        <f t="shared" si="96"/>
        <v>21:0973</v>
      </c>
      <c r="D624" s="1" t="str">
        <f t="shared" si="100"/>
        <v>21:0113</v>
      </c>
      <c r="E624" t="s">
        <v>3591</v>
      </c>
      <c r="F624" t="s">
        <v>3592</v>
      </c>
      <c r="H624">
        <v>63.614138799999999</v>
      </c>
      <c r="I624">
        <v>-94.687938700000004</v>
      </c>
      <c r="J624" s="1" t="str">
        <f t="shared" si="101"/>
        <v>NGR lake sediment grab sample</v>
      </c>
      <c r="K624" s="1" t="str">
        <f t="shared" si="102"/>
        <v>&lt;177 micron (NGR)</v>
      </c>
      <c r="L624">
        <v>32</v>
      </c>
      <c r="M624" t="s">
        <v>149</v>
      </c>
      <c r="N624">
        <v>623</v>
      </c>
      <c r="O624" t="s">
        <v>220</v>
      </c>
      <c r="P624" t="s">
        <v>54</v>
      </c>
      <c r="Q624" t="s">
        <v>1216</v>
      </c>
      <c r="R624" t="s">
        <v>347</v>
      </c>
      <c r="S624" t="s">
        <v>57</v>
      </c>
      <c r="T624" t="s">
        <v>604</v>
      </c>
      <c r="U624" t="s">
        <v>88</v>
      </c>
      <c r="V624" t="s">
        <v>575</v>
      </c>
      <c r="W624" t="s">
        <v>355</v>
      </c>
      <c r="X624" t="s">
        <v>74</v>
      </c>
      <c r="Y624" t="s">
        <v>396</v>
      </c>
      <c r="Z624" t="s">
        <v>96</v>
      </c>
      <c r="AA624" t="s">
        <v>64</v>
      </c>
      <c r="AB624" t="s">
        <v>139</v>
      </c>
      <c r="AC624" t="s">
        <v>66</v>
      </c>
      <c r="AD624" t="s">
        <v>67</v>
      </c>
      <c r="AE624" t="s">
        <v>74</v>
      </c>
      <c r="AF624" t="s">
        <v>116</v>
      </c>
      <c r="AG624" t="s">
        <v>365</v>
      </c>
      <c r="AH624" t="s">
        <v>173</v>
      </c>
      <c r="AI624" t="s">
        <v>53</v>
      </c>
      <c r="AJ624" t="s">
        <v>338</v>
      </c>
      <c r="AK624" t="s">
        <v>73</v>
      </c>
      <c r="AL624" t="s">
        <v>177</v>
      </c>
      <c r="AM624" t="s">
        <v>224</v>
      </c>
      <c r="AN624" t="s">
        <v>76</v>
      </c>
      <c r="AO624" t="s">
        <v>104</v>
      </c>
      <c r="AP624" t="s">
        <v>126</v>
      </c>
      <c r="AQ624" t="s">
        <v>94</v>
      </c>
      <c r="AR624" t="s">
        <v>67</v>
      </c>
      <c r="AS624" t="s">
        <v>54</v>
      </c>
      <c r="AT624" t="s">
        <v>73</v>
      </c>
      <c r="AU624" t="s">
        <v>107</v>
      </c>
      <c r="AV624" t="s">
        <v>3593</v>
      </c>
    </row>
    <row r="625" spans="1:48" hidden="1" x14ac:dyDescent="0.3">
      <c r="A625" t="s">
        <v>3594</v>
      </c>
      <c r="B625" t="s">
        <v>3595</v>
      </c>
      <c r="C625" s="1" t="str">
        <f t="shared" si="96"/>
        <v>21:0973</v>
      </c>
      <c r="D625" s="1" t="str">
        <f t="shared" si="100"/>
        <v>21:0113</v>
      </c>
      <c r="E625" t="s">
        <v>3596</v>
      </c>
      <c r="F625" t="s">
        <v>3597</v>
      </c>
      <c r="H625">
        <v>63.650498200000001</v>
      </c>
      <c r="I625">
        <v>-94.6953101</v>
      </c>
      <c r="J625" s="1" t="str">
        <f t="shared" si="101"/>
        <v>NGR lake sediment grab sample</v>
      </c>
      <c r="K625" s="1" t="str">
        <f t="shared" si="102"/>
        <v>&lt;177 micron (NGR)</v>
      </c>
      <c r="L625">
        <v>32</v>
      </c>
      <c r="M625" t="s">
        <v>165</v>
      </c>
      <c r="N625">
        <v>624</v>
      </c>
      <c r="O625" t="s">
        <v>205</v>
      </c>
      <c r="P625" t="s">
        <v>54</v>
      </c>
      <c r="Q625" t="s">
        <v>1134</v>
      </c>
      <c r="R625" t="s">
        <v>90</v>
      </c>
      <c r="S625" t="s">
        <v>57</v>
      </c>
      <c r="T625" t="s">
        <v>604</v>
      </c>
      <c r="U625" t="s">
        <v>59</v>
      </c>
      <c r="V625" t="s">
        <v>65</v>
      </c>
      <c r="W625" t="s">
        <v>346</v>
      </c>
      <c r="X625" t="s">
        <v>62</v>
      </c>
      <c r="Y625" t="s">
        <v>302</v>
      </c>
      <c r="Z625" t="s">
        <v>96</v>
      </c>
      <c r="AA625" t="s">
        <v>64</v>
      </c>
      <c r="AB625" t="s">
        <v>65</v>
      </c>
      <c r="AC625" t="s">
        <v>70</v>
      </c>
      <c r="AD625" t="s">
        <v>67</v>
      </c>
      <c r="AE625" t="s">
        <v>74</v>
      </c>
      <c r="AF625" t="s">
        <v>356</v>
      </c>
      <c r="AG625" t="s">
        <v>853</v>
      </c>
      <c r="AH625" t="s">
        <v>173</v>
      </c>
      <c r="AI625" t="s">
        <v>429</v>
      </c>
      <c r="AJ625" t="s">
        <v>124</v>
      </c>
      <c r="AK625" t="s">
        <v>73</v>
      </c>
      <c r="AL625" t="s">
        <v>177</v>
      </c>
      <c r="AM625" t="s">
        <v>75</v>
      </c>
      <c r="AN625" t="s">
        <v>76</v>
      </c>
      <c r="AO625" t="s">
        <v>178</v>
      </c>
      <c r="AP625" t="s">
        <v>656</v>
      </c>
      <c r="AQ625" t="s">
        <v>170</v>
      </c>
      <c r="AR625" t="s">
        <v>67</v>
      </c>
      <c r="AS625" t="s">
        <v>54</v>
      </c>
      <c r="AT625" t="s">
        <v>73</v>
      </c>
      <c r="AU625" t="s">
        <v>107</v>
      </c>
      <c r="AV625" t="s">
        <v>3598</v>
      </c>
    </row>
    <row r="626" spans="1:48" hidden="1" x14ac:dyDescent="0.3">
      <c r="A626" t="s">
        <v>3599</v>
      </c>
      <c r="B626" t="s">
        <v>3600</v>
      </c>
      <c r="C626" s="1" t="str">
        <f t="shared" si="96"/>
        <v>21:0973</v>
      </c>
      <c r="D626" s="1" t="str">
        <f t="shared" si="100"/>
        <v>21:0113</v>
      </c>
      <c r="E626" t="s">
        <v>3601</v>
      </c>
      <c r="F626" t="s">
        <v>3602</v>
      </c>
      <c r="H626">
        <v>63.616593199999997</v>
      </c>
      <c r="I626">
        <v>-94.798620600000007</v>
      </c>
      <c r="J626" s="1" t="str">
        <f t="shared" si="101"/>
        <v>NGR lake sediment grab sample</v>
      </c>
      <c r="K626" s="1" t="str">
        <f t="shared" si="102"/>
        <v>&lt;177 micron (NGR)</v>
      </c>
      <c r="L626">
        <v>32</v>
      </c>
      <c r="M626" t="s">
        <v>185</v>
      </c>
      <c r="N626">
        <v>625</v>
      </c>
      <c r="O626" t="s">
        <v>327</v>
      </c>
      <c r="P626" t="s">
        <v>54</v>
      </c>
      <c r="Q626" t="s">
        <v>115</v>
      </c>
      <c r="R626" t="s">
        <v>436</v>
      </c>
      <c r="S626" t="s">
        <v>57</v>
      </c>
      <c r="T626" t="s">
        <v>152</v>
      </c>
      <c r="U626" t="s">
        <v>168</v>
      </c>
      <c r="V626" t="s">
        <v>139</v>
      </c>
      <c r="W626" t="s">
        <v>220</v>
      </c>
      <c r="X626" t="s">
        <v>62</v>
      </c>
      <c r="Y626" t="s">
        <v>62</v>
      </c>
      <c r="Z626" t="s">
        <v>138</v>
      </c>
      <c r="AA626" t="s">
        <v>64</v>
      </c>
      <c r="AB626" t="s">
        <v>411</v>
      </c>
      <c r="AC626" t="s">
        <v>70</v>
      </c>
      <c r="AD626" t="s">
        <v>67</v>
      </c>
      <c r="AE626" t="s">
        <v>526</v>
      </c>
      <c r="AF626" t="s">
        <v>121</v>
      </c>
      <c r="AG626" t="s">
        <v>207</v>
      </c>
      <c r="AH626" t="s">
        <v>70</v>
      </c>
      <c r="AI626" t="s">
        <v>440</v>
      </c>
      <c r="AJ626" t="s">
        <v>156</v>
      </c>
      <c r="AK626" t="s">
        <v>73</v>
      </c>
      <c r="AL626" t="s">
        <v>125</v>
      </c>
      <c r="AM626" t="s">
        <v>75</v>
      </c>
      <c r="AN626" t="s">
        <v>76</v>
      </c>
      <c r="AO626" t="s">
        <v>281</v>
      </c>
      <c r="AP626" t="s">
        <v>283</v>
      </c>
      <c r="AQ626" t="s">
        <v>127</v>
      </c>
      <c r="AR626" t="s">
        <v>74</v>
      </c>
      <c r="AS626" t="s">
        <v>54</v>
      </c>
      <c r="AT626" t="s">
        <v>73</v>
      </c>
      <c r="AU626" t="s">
        <v>107</v>
      </c>
      <c r="AV626" t="s">
        <v>3603</v>
      </c>
    </row>
    <row r="627" spans="1:48" hidden="1" x14ac:dyDescent="0.3">
      <c r="A627" t="s">
        <v>3604</v>
      </c>
      <c r="B627" t="s">
        <v>3605</v>
      </c>
      <c r="C627" s="1" t="str">
        <f t="shared" si="96"/>
        <v>21:0973</v>
      </c>
      <c r="D627" s="1" t="str">
        <f t="shared" si="100"/>
        <v>21:0113</v>
      </c>
      <c r="E627" t="s">
        <v>3606</v>
      </c>
      <c r="F627" t="s">
        <v>3607</v>
      </c>
      <c r="H627">
        <v>63.607874700000004</v>
      </c>
      <c r="I627">
        <v>-94.848249800000005</v>
      </c>
      <c r="J627" s="1" t="str">
        <f t="shared" si="101"/>
        <v>NGR lake sediment grab sample</v>
      </c>
      <c r="K627" s="1" t="str">
        <f t="shared" si="102"/>
        <v>&lt;177 micron (NGR)</v>
      </c>
      <c r="L627">
        <v>32</v>
      </c>
      <c r="M627" t="s">
        <v>200</v>
      </c>
      <c r="N627">
        <v>626</v>
      </c>
      <c r="O627" t="s">
        <v>170</v>
      </c>
      <c r="P627" t="s">
        <v>54</v>
      </c>
      <c r="Q627" t="s">
        <v>997</v>
      </c>
      <c r="R627" t="s">
        <v>281</v>
      </c>
      <c r="S627" t="s">
        <v>57</v>
      </c>
      <c r="T627" t="s">
        <v>100</v>
      </c>
      <c r="U627" t="s">
        <v>138</v>
      </c>
      <c r="V627" t="s">
        <v>99</v>
      </c>
      <c r="W627" t="s">
        <v>171</v>
      </c>
      <c r="X627" t="s">
        <v>67</v>
      </c>
      <c r="Y627" t="s">
        <v>68</v>
      </c>
      <c r="Z627" t="s">
        <v>96</v>
      </c>
      <c r="AA627" t="s">
        <v>64</v>
      </c>
      <c r="AB627" t="s">
        <v>264</v>
      </c>
      <c r="AC627" t="s">
        <v>66</v>
      </c>
      <c r="AD627" t="s">
        <v>67</v>
      </c>
      <c r="AE627" t="s">
        <v>526</v>
      </c>
      <c r="AF627" t="s">
        <v>77</v>
      </c>
      <c r="AG627" t="s">
        <v>427</v>
      </c>
      <c r="AH627" t="s">
        <v>173</v>
      </c>
      <c r="AI627" t="s">
        <v>201</v>
      </c>
      <c r="AJ627" t="s">
        <v>226</v>
      </c>
      <c r="AK627" t="s">
        <v>73</v>
      </c>
      <c r="AL627" t="s">
        <v>75</v>
      </c>
      <c r="AM627" t="s">
        <v>103</v>
      </c>
      <c r="AN627" t="s">
        <v>76</v>
      </c>
      <c r="AO627" t="s">
        <v>168</v>
      </c>
      <c r="AP627" t="s">
        <v>656</v>
      </c>
      <c r="AQ627" t="s">
        <v>276</v>
      </c>
      <c r="AR627" t="s">
        <v>67</v>
      </c>
      <c r="AS627" t="s">
        <v>54</v>
      </c>
      <c r="AT627" t="s">
        <v>73</v>
      </c>
      <c r="AU627" t="s">
        <v>107</v>
      </c>
      <c r="AV627" t="s">
        <v>3608</v>
      </c>
    </row>
    <row r="628" spans="1:48" hidden="1" x14ac:dyDescent="0.3">
      <c r="A628" t="s">
        <v>3609</v>
      </c>
      <c r="B628" t="s">
        <v>3610</v>
      </c>
      <c r="C628" s="1" t="str">
        <f t="shared" si="96"/>
        <v>21:0973</v>
      </c>
      <c r="D628" s="1" t="str">
        <f t="shared" si="100"/>
        <v>21:0113</v>
      </c>
      <c r="E628" t="s">
        <v>3611</v>
      </c>
      <c r="F628" t="s">
        <v>3612</v>
      </c>
      <c r="H628">
        <v>63.642657800000002</v>
      </c>
      <c r="I628">
        <v>-94.845079699999999</v>
      </c>
      <c r="J628" s="1" t="str">
        <f t="shared" si="101"/>
        <v>NGR lake sediment grab sample</v>
      </c>
      <c r="K628" s="1" t="str">
        <f t="shared" si="102"/>
        <v>&lt;177 micron (NGR)</v>
      </c>
      <c r="L628">
        <v>32</v>
      </c>
      <c r="M628" t="s">
        <v>217</v>
      </c>
      <c r="N628">
        <v>627</v>
      </c>
      <c r="O628" t="s">
        <v>56</v>
      </c>
      <c r="P628" t="s">
        <v>54</v>
      </c>
      <c r="Q628" t="s">
        <v>470</v>
      </c>
      <c r="R628" t="s">
        <v>187</v>
      </c>
      <c r="S628" t="s">
        <v>57</v>
      </c>
      <c r="T628" t="s">
        <v>152</v>
      </c>
      <c r="U628" t="s">
        <v>203</v>
      </c>
      <c r="V628" t="s">
        <v>615</v>
      </c>
      <c r="W628" t="s">
        <v>205</v>
      </c>
      <c r="X628" t="s">
        <v>74</v>
      </c>
      <c r="Y628" t="s">
        <v>355</v>
      </c>
      <c r="Z628" t="s">
        <v>138</v>
      </c>
      <c r="AA628" t="s">
        <v>64</v>
      </c>
      <c r="AB628" t="s">
        <v>60</v>
      </c>
      <c r="AC628" t="s">
        <v>70</v>
      </c>
      <c r="AD628" t="s">
        <v>67</v>
      </c>
      <c r="AE628" t="s">
        <v>526</v>
      </c>
      <c r="AF628" t="s">
        <v>77</v>
      </c>
      <c r="AG628" t="s">
        <v>188</v>
      </c>
      <c r="AH628" t="s">
        <v>70</v>
      </c>
      <c r="AI628" t="s">
        <v>328</v>
      </c>
      <c r="AJ628" t="s">
        <v>305</v>
      </c>
      <c r="AK628" t="s">
        <v>73</v>
      </c>
      <c r="AL628" t="s">
        <v>125</v>
      </c>
      <c r="AM628" t="s">
        <v>75</v>
      </c>
      <c r="AN628" t="s">
        <v>76</v>
      </c>
      <c r="AO628" t="s">
        <v>104</v>
      </c>
      <c r="AP628" t="s">
        <v>126</v>
      </c>
      <c r="AQ628" t="s">
        <v>96</v>
      </c>
      <c r="AR628" t="s">
        <v>62</v>
      </c>
      <c r="AS628" t="s">
        <v>54</v>
      </c>
      <c r="AT628" t="s">
        <v>152</v>
      </c>
      <c r="AU628" t="s">
        <v>107</v>
      </c>
      <c r="AV628" t="s">
        <v>3613</v>
      </c>
    </row>
    <row r="629" spans="1:48" hidden="1" x14ac:dyDescent="0.3">
      <c r="A629" t="s">
        <v>3614</v>
      </c>
      <c r="B629" t="s">
        <v>3615</v>
      </c>
      <c r="C629" s="1" t="str">
        <f t="shared" si="96"/>
        <v>21:0973</v>
      </c>
      <c r="D629" s="1" t="str">
        <f t="shared" si="100"/>
        <v>21:0113</v>
      </c>
      <c r="E629" t="s">
        <v>3616</v>
      </c>
      <c r="F629" t="s">
        <v>3617</v>
      </c>
      <c r="H629">
        <v>63.681918000000003</v>
      </c>
      <c r="I629">
        <v>-94.870625500000003</v>
      </c>
      <c r="J629" s="1" t="str">
        <f t="shared" si="101"/>
        <v>NGR lake sediment grab sample</v>
      </c>
      <c r="K629" s="1" t="str">
        <f t="shared" si="102"/>
        <v>&lt;177 micron (NGR)</v>
      </c>
      <c r="L629">
        <v>32</v>
      </c>
      <c r="M629" t="s">
        <v>246</v>
      </c>
      <c r="N629">
        <v>628</v>
      </c>
      <c r="O629" t="s">
        <v>338</v>
      </c>
      <c r="P629" t="s">
        <v>54</v>
      </c>
      <c r="Q629" t="s">
        <v>624</v>
      </c>
      <c r="R629" t="s">
        <v>190</v>
      </c>
      <c r="S629" t="s">
        <v>57</v>
      </c>
      <c r="T629" t="s">
        <v>262</v>
      </c>
      <c r="U629" t="s">
        <v>203</v>
      </c>
      <c r="V629" t="s">
        <v>172</v>
      </c>
      <c r="W629" t="s">
        <v>276</v>
      </c>
      <c r="X629" t="s">
        <v>170</v>
      </c>
      <c r="Y629" t="s">
        <v>355</v>
      </c>
      <c r="Z629" t="s">
        <v>127</v>
      </c>
      <c r="AA629" t="s">
        <v>64</v>
      </c>
      <c r="AB629" t="s">
        <v>91</v>
      </c>
      <c r="AC629" t="s">
        <v>155</v>
      </c>
      <c r="AD629" t="s">
        <v>67</v>
      </c>
      <c r="AE629" t="s">
        <v>992</v>
      </c>
      <c r="AF629" t="s">
        <v>141</v>
      </c>
      <c r="AG629" t="s">
        <v>428</v>
      </c>
      <c r="AH629" t="s">
        <v>70</v>
      </c>
      <c r="AI629" t="s">
        <v>203</v>
      </c>
      <c r="AJ629" t="s">
        <v>636</v>
      </c>
      <c r="AK629" t="s">
        <v>73</v>
      </c>
      <c r="AL629" t="s">
        <v>103</v>
      </c>
      <c r="AM629" t="s">
        <v>68</v>
      </c>
      <c r="AN629" t="s">
        <v>76</v>
      </c>
      <c r="AO629" t="s">
        <v>290</v>
      </c>
      <c r="AP629" t="s">
        <v>2033</v>
      </c>
      <c r="AQ629" t="s">
        <v>306</v>
      </c>
      <c r="AR629" t="s">
        <v>67</v>
      </c>
      <c r="AS629" t="s">
        <v>62</v>
      </c>
      <c r="AT629" t="s">
        <v>152</v>
      </c>
      <c r="AU629" t="s">
        <v>107</v>
      </c>
      <c r="AV629" t="s">
        <v>1876</v>
      </c>
    </row>
    <row r="630" spans="1:48" hidden="1" x14ac:dyDescent="0.3">
      <c r="A630" t="s">
        <v>3618</v>
      </c>
      <c r="B630" t="s">
        <v>3619</v>
      </c>
      <c r="C630" s="1" t="str">
        <f t="shared" si="96"/>
        <v>21:0973</v>
      </c>
      <c r="D630" s="1" t="str">
        <f>HYPERLINK("https://geochem.nrcan.gc.ca/cdogs/content/svy/svy_e.htm", "")</f>
        <v/>
      </c>
      <c r="G630" s="1" t="str">
        <f>HYPERLINK("https://geochem.nrcan.gc.ca/cdogs/content/cr_/cr_00125_e.htm", "125")</f>
        <v>125</v>
      </c>
      <c r="J630" t="s">
        <v>230</v>
      </c>
      <c r="K630" t="s">
        <v>231</v>
      </c>
      <c r="L630">
        <v>32</v>
      </c>
      <c r="M630" t="s">
        <v>232</v>
      </c>
      <c r="N630">
        <v>629</v>
      </c>
      <c r="O630" t="s">
        <v>550</v>
      </c>
      <c r="P630" t="s">
        <v>54</v>
      </c>
      <c r="Q630" t="s">
        <v>652</v>
      </c>
      <c r="R630" t="s">
        <v>168</v>
      </c>
      <c r="S630" t="s">
        <v>57</v>
      </c>
      <c r="T630" t="s">
        <v>116</v>
      </c>
      <c r="U630" t="s">
        <v>92</v>
      </c>
      <c r="V630" t="s">
        <v>471</v>
      </c>
      <c r="W630" t="s">
        <v>75</v>
      </c>
      <c r="X630" t="s">
        <v>74</v>
      </c>
      <c r="Y630" t="s">
        <v>94</v>
      </c>
      <c r="Z630" t="s">
        <v>127</v>
      </c>
      <c r="AA630" t="s">
        <v>64</v>
      </c>
      <c r="AB630" t="s">
        <v>77</v>
      </c>
      <c r="AC630" t="s">
        <v>155</v>
      </c>
      <c r="AD630" t="s">
        <v>88</v>
      </c>
      <c r="AE630" t="s">
        <v>421</v>
      </c>
      <c r="AF630" t="s">
        <v>92</v>
      </c>
      <c r="AG630" t="s">
        <v>90</v>
      </c>
      <c r="AH630" t="s">
        <v>206</v>
      </c>
      <c r="AI630" t="s">
        <v>88</v>
      </c>
      <c r="AJ630" t="s">
        <v>363</v>
      </c>
      <c r="AK630" t="s">
        <v>73</v>
      </c>
      <c r="AL630" t="s">
        <v>103</v>
      </c>
      <c r="AM630" t="s">
        <v>75</v>
      </c>
      <c r="AN630" t="s">
        <v>76</v>
      </c>
      <c r="AO630" t="s">
        <v>137</v>
      </c>
      <c r="AP630" t="s">
        <v>1067</v>
      </c>
      <c r="AQ630" t="s">
        <v>1125</v>
      </c>
      <c r="AR630" t="s">
        <v>62</v>
      </c>
      <c r="AS630" t="s">
        <v>170</v>
      </c>
      <c r="AT630" t="s">
        <v>573</v>
      </c>
      <c r="AU630" t="s">
        <v>107</v>
      </c>
      <c r="AV630" t="s">
        <v>3620</v>
      </c>
    </row>
    <row r="631" spans="1:48" hidden="1" x14ac:dyDescent="0.3">
      <c r="A631" t="s">
        <v>3621</v>
      </c>
      <c r="B631" t="s">
        <v>3622</v>
      </c>
      <c r="C631" s="1" t="str">
        <f t="shared" si="96"/>
        <v>21:0973</v>
      </c>
      <c r="D631" s="1" t="str">
        <f t="shared" ref="D631:D652" si="103">HYPERLINK("https://geochem.nrcan.gc.ca/cdogs/content/svy/svy210113_e.htm", "21:0113")</f>
        <v>21:0113</v>
      </c>
      <c r="E631" t="s">
        <v>3623</v>
      </c>
      <c r="F631" t="s">
        <v>3624</v>
      </c>
      <c r="H631">
        <v>63.700451600000001</v>
      </c>
      <c r="I631">
        <v>-94.970578000000003</v>
      </c>
      <c r="J631" s="1" t="str">
        <f t="shared" ref="J631:J652" si="104">HYPERLINK("https://geochem.nrcan.gc.ca/cdogs/content/kwd/kwd020027_e.htm", "NGR lake sediment grab sample")</f>
        <v>NGR lake sediment grab sample</v>
      </c>
      <c r="K631" s="1" t="str">
        <f t="shared" ref="K631:K652" si="105">HYPERLINK("https://geochem.nrcan.gc.ca/cdogs/content/kwd/kwd080006_e.htm", "&lt;177 micron (NGR)")</f>
        <v>&lt;177 micron (NGR)</v>
      </c>
      <c r="L631">
        <v>32</v>
      </c>
      <c r="M631" t="s">
        <v>260</v>
      </c>
      <c r="N631">
        <v>630</v>
      </c>
      <c r="O631" t="s">
        <v>327</v>
      </c>
      <c r="P631" t="s">
        <v>54</v>
      </c>
      <c r="Q631" t="s">
        <v>1216</v>
      </c>
      <c r="R631" t="s">
        <v>290</v>
      </c>
      <c r="S631" t="s">
        <v>57</v>
      </c>
      <c r="T631" t="s">
        <v>152</v>
      </c>
      <c r="U631" t="s">
        <v>59</v>
      </c>
      <c r="V631" t="s">
        <v>478</v>
      </c>
      <c r="W631" t="s">
        <v>346</v>
      </c>
      <c r="X631" t="s">
        <v>62</v>
      </c>
      <c r="Y631" t="s">
        <v>396</v>
      </c>
      <c r="Z631" t="s">
        <v>59</v>
      </c>
      <c r="AA631" t="s">
        <v>64</v>
      </c>
      <c r="AB631" t="s">
        <v>339</v>
      </c>
      <c r="AC631" t="s">
        <v>70</v>
      </c>
      <c r="AD631" t="s">
        <v>67</v>
      </c>
      <c r="AE631" t="s">
        <v>68</v>
      </c>
      <c r="AF631" t="s">
        <v>290</v>
      </c>
      <c r="AG631" t="s">
        <v>617</v>
      </c>
      <c r="AH631" t="s">
        <v>173</v>
      </c>
      <c r="AI631" t="s">
        <v>71</v>
      </c>
      <c r="AJ631" t="s">
        <v>59</v>
      </c>
      <c r="AK631" t="s">
        <v>73</v>
      </c>
      <c r="AL631" t="s">
        <v>177</v>
      </c>
      <c r="AM631" t="s">
        <v>224</v>
      </c>
      <c r="AN631" t="s">
        <v>76</v>
      </c>
      <c r="AO631" t="s">
        <v>178</v>
      </c>
      <c r="AP631" t="s">
        <v>414</v>
      </c>
      <c r="AQ631" t="s">
        <v>363</v>
      </c>
      <c r="AR631" t="s">
        <v>67</v>
      </c>
      <c r="AS631" t="s">
        <v>54</v>
      </c>
      <c r="AT631" t="s">
        <v>73</v>
      </c>
      <c r="AU631" t="s">
        <v>107</v>
      </c>
      <c r="AV631" t="s">
        <v>3625</v>
      </c>
    </row>
    <row r="632" spans="1:48" hidden="1" x14ac:dyDescent="0.3">
      <c r="A632" t="s">
        <v>3626</v>
      </c>
      <c r="B632" t="s">
        <v>3627</v>
      </c>
      <c r="C632" s="1" t="str">
        <f t="shared" si="96"/>
        <v>21:0973</v>
      </c>
      <c r="D632" s="1" t="str">
        <f t="shared" si="103"/>
        <v>21:0113</v>
      </c>
      <c r="E632" t="s">
        <v>3628</v>
      </c>
      <c r="F632" t="s">
        <v>3629</v>
      </c>
      <c r="H632">
        <v>63.7611974</v>
      </c>
      <c r="I632">
        <v>-95.024173200000007</v>
      </c>
      <c r="J632" s="1" t="str">
        <f t="shared" si="104"/>
        <v>NGR lake sediment grab sample</v>
      </c>
      <c r="K632" s="1" t="str">
        <f t="shared" si="105"/>
        <v>&lt;177 micron (NGR)</v>
      </c>
      <c r="L632">
        <v>32</v>
      </c>
      <c r="M632" t="s">
        <v>273</v>
      </c>
      <c r="N632">
        <v>631</v>
      </c>
      <c r="O632" t="s">
        <v>306</v>
      </c>
      <c r="P632" t="s">
        <v>54</v>
      </c>
      <c r="Q632" t="s">
        <v>274</v>
      </c>
      <c r="R632" t="s">
        <v>471</v>
      </c>
      <c r="S632" t="s">
        <v>57</v>
      </c>
      <c r="T632" t="s">
        <v>277</v>
      </c>
      <c r="U632" t="s">
        <v>104</v>
      </c>
      <c r="V632" t="s">
        <v>221</v>
      </c>
      <c r="W632" t="s">
        <v>170</v>
      </c>
      <c r="X632" t="s">
        <v>62</v>
      </c>
      <c r="Y632" t="s">
        <v>355</v>
      </c>
      <c r="Z632" t="s">
        <v>138</v>
      </c>
      <c r="AA632" t="s">
        <v>64</v>
      </c>
      <c r="AB632" t="s">
        <v>617</v>
      </c>
      <c r="AC632" t="s">
        <v>70</v>
      </c>
      <c r="AD632" t="s">
        <v>62</v>
      </c>
      <c r="AE632" t="s">
        <v>206</v>
      </c>
      <c r="AF632" t="s">
        <v>381</v>
      </c>
      <c r="AG632" t="s">
        <v>188</v>
      </c>
      <c r="AH632" t="s">
        <v>70</v>
      </c>
      <c r="AI632" t="s">
        <v>88</v>
      </c>
      <c r="AJ632" t="s">
        <v>382</v>
      </c>
      <c r="AK632" t="s">
        <v>73</v>
      </c>
      <c r="AL632" t="s">
        <v>157</v>
      </c>
      <c r="AM632" t="s">
        <v>177</v>
      </c>
      <c r="AN632" t="s">
        <v>76</v>
      </c>
      <c r="AO632" t="s">
        <v>290</v>
      </c>
      <c r="AP632" t="s">
        <v>210</v>
      </c>
      <c r="AQ632" t="s">
        <v>138</v>
      </c>
      <c r="AR632" t="s">
        <v>67</v>
      </c>
      <c r="AS632" t="s">
        <v>54</v>
      </c>
      <c r="AT632" t="s">
        <v>643</v>
      </c>
      <c r="AU632" t="s">
        <v>107</v>
      </c>
      <c r="AV632" t="s">
        <v>3630</v>
      </c>
    </row>
    <row r="633" spans="1:48" hidden="1" x14ac:dyDescent="0.3">
      <c r="A633" t="s">
        <v>3631</v>
      </c>
      <c r="B633" t="s">
        <v>3632</v>
      </c>
      <c r="C633" s="1" t="str">
        <f t="shared" si="96"/>
        <v>21:0973</v>
      </c>
      <c r="D633" s="1" t="str">
        <f t="shared" si="103"/>
        <v>21:0113</v>
      </c>
      <c r="E633" t="s">
        <v>3633</v>
      </c>
      <c r="F633" t="s">
        <v>3634</v>
      </c>
      <c r="H633">
        <v>63.769901699999998</v>
      </c>
      <c r="I633">
        <v>-94.967367800000005</v>
      </c>
      <c r="J633" s="1" t="str">
        <f t="shared" si="104"/>
        <v>NGR lake sediment grab sample</v>
      </c>
      <c r="K633" s="1" t="str">
        <f t="shared" si="105"/>
        <v>&lt;177 micron (NGR)</v>
      </c>
      <c r="L633">
        <v>32</v>
      </c>
      <c r="M633" t="s">
        <v>289</v>
      </c>
      <c r="N633">
        <v>632</v>
      </c>
      <c r="O633" t="s">
        <v>118</v>
      </c>
      <c r="P633" t="s">
        <v>54</v>
      </c>
      <c r="Q633" t="s">
        <v>642</v>
      </c>
      <c r="R633" t="s">
        <v>436</v>
      </c>
      <c r="S633" t="s">
        <v>57</v>
      </c>
      <c r="T633" t="s">
        <v>152</v>
      </c>
      <c r="U633" t="s">
        <v>88</v>
      </c>
      <c r="V633" t="s">
        <v>890</v>
      </c>
      <c r="W633" t="s">
        <v>220</v>
      </c>
      <c r="X633" t="s">
        <v>74</v>
      </c>
      <c r="Y633" t="s">
        <v>302</v>
      </c>
      <c r="Z633" t="s">
        <v>138</v>
      </c>
      <c r="AA633" t="s">
        <v>64</v>
      </c>
      <c r="AB633" t="s">
        <v>303</v>
      </c>
      <c r="AC633" t="s">
        <v>173</v>
      </c>
      <c r="AD633" t="s">
        <v>67</v>
      </c>
      <c r="AE633" t="s">
        <v>68</v>
      </c>
      <c r="AF633" t="s">
        <v>151</v>
      </c>
      <c r="AG633" t="s">
        <v>122</v>
      </c>
      <c r="AH633" t="s">
        <v>173</v>
      </c>
      <c r="AI633" t="s">
        <v>329</v>
      </c>
      <c r="AJ633" t="s">
        <v>306</v>
      </c>
      <c r="AK633" t="s">
        <v>73</v>
      </c>
      <c r="AL633" t="s">
        <v>75</v>
      </c>
      <c r="AM633" t="s">
        <v>75</v>
      </c>
      <c r="AN633" t="s">
        <v>76</v>
      </c>
      <c r="AO633" t="s">
        <v>281</v>
      </c>
      <c r="AP633" t="s">
        <v>210</v>
      </c>
      <c r="AQ633" t="s">
        <v>308</v>
      </c>
      <c r="AR633" t="s">
        <v>67</v>
      </c>
      <c r="AS633" t="s">
        <v>54</v>
      </c>
      <c r="AT633" t="s">
        <v>58</v>
      </c>
      <c r="AU633" t="s">
        <v>107</v>
      </c>
      <c r="AV633" t="s">
        <v>3635</v>
      </c>
    </row>
    <row r="634" spans="1:48" hidden="1" x14ac:dyDescent="0.3">
      <c r="A634" t="s">
        <v>3636</v>
      </c>
      <c r="B634" t="s">
        <v>3637</v>
      </c>
      <c r="C634" s="1" t="str">
        <f t="shared" si="96"/>
        <v>21:0973</v>
      </c>
      <c r="D634" s="1" t="str">
        <f t="shared" si="103"/>
        <v>21:0113</v>
      </c>
      <c r="E634" t="s">
        <v>3638</v>
      </c>
      <c r="F634" t="s">
        <v>3639</v>
      </c>
      <c r="H634">
        <v>63.814670599999999</v>
      </c>
      <c r="I634">
        <v>-95.041909000000004</v>
      </c>
      <c r="J634" s="1" t="str">
        <f t="shared" si="104"/>
        <v>NGR lake sediment grab sample</v>
      </c>
      <c r="K634" s="1" t="str">
        <f t="shared" si="105"/>
        <v>&lt;177 micron (NGR)</v>
      </c>
      <c r="L634">
        <v>32</v>
      </c>
      <c r="M634" t="s">
        <v>113</v>
      </c>
      <c r="N634">
        <v>633</v>
      </c>
      <c r="O634" t="s">
        <v>327</v>
      </c>
      <c r="P634" t="s">
        <v>54</v>
      </c>
      <c r="Q634" t="s">
        <v>572</v>
      </c>
      <c r="R634" t="s">
        <v>90</v>
      </c>
      <c r="S634" t="s">
        <v>57</v>
      </c>
      <c r="T634" t="s">
        <v>438</v>
      </c>
      <c r="U634" t="s">
        <v>59</v>
      </c>
      <c r="V634" t="s">
        <v>303</v>
      </c>
      <c r="W634" t="s">
        <v>63</v>
      </c>
      <c r="X634" t="s">
        <v>74</v>
      </c>
      <c r="Y634" t="s">
        <v>396</v>
      </c>
      <c r="Z634" t="s">
        <v>59</v>
      </c>
      <c r="AA634" t="s">
        <v>64</v>
      </c>
      <c r="AB634" t="s">
        <v>492</v>
      </c>
      <c r="AC634" t="s">
        <v>66</v>
      </c>
      <c r="AD634" t="s">
        <v>67</v>
      </c>
      <c r="AE634" t="s">
        <v>238</v>
      </c>
      <c r="AF634" t="s">
        <v>357</v>
      </c>
      <c r="AG634" t="s">
        <v>188</v>
      </c>
      <c r="AH634" t="s">
        <v>70</v>
      </c>
      <c r="AI634" t="s">
        <v>59</v>
      </c>
      <c r="AJ634" t="s">
        <v>56</v>
      </c>
      <c r="AK634" t="s">
        <v>73</v>
      </c>
      <c r="AL634" t="s">
        <v>125</v>
      </c>
      <c r="AM634" t="s">
        <v>75</v>
      </c>
      <c r="AN634" t="s">
        <v>76</v>
      </c>
      <c r="AO634" t="s">
        <v>104</v>
      </c>
      <c r="AP634" t="s">
        <v>179</v>
      </c>
      <c r="AQ634" t="s">
        <v>308</v>
      </c>
      <c r="AR634" t="s">
        <v>74</v>
      </c>
      <c r="AS634" t="s">
        <v>54</v>
      </c>
      <c r="AT634" t="s">
        <v>73</v>
      </c>
      <c r="AU634" t="s">
        <v>107</v>
      </c>
      <c r="AV634" t="s">
        <v>3640</v>
      </c>
    </row>
    <row r="635" spans="1:48" hidden="1" x14ac:dyDescent="0.3">
      <c r="A635" t="s">
        <v>3641</v>
      </c>
      <c r="B635" t="s">
        <v>3642</v>
      </c>
      <c r="C635" s="1" t="str">
        <f t="shared" si="96"/>
        <v>21:0973</v>
      </c>
      <c r="D635" s="1" t="str">
        <f t="shared" si="103"/>
        <v>21:0113</v>
      </c>
      <c r="E635" t="s">
        <v>3638</v>
      </c>
      <c r="F635" t="s">
        <v>3643</v>
      </c>
      <c r="H635">
        <v>63.814670599999999</v>
      </c>
      <c r="I635">
        <v>-95.041909000000004</v>
      </c>
      <c r="J635" s="1" t="str">
        <f t="shared" si="104"/>
        <v>NGR lake sediment grab sample</v>
      </c>
      <c r="K635" s="1" t="str">
        <f t="shared" si="105"/>
        <v>&lt;177 micron (NGR)</v>
      </c>
      <c r="L635">
        <v>32</v>
      </c>
      <c r="M635" t="s">
        <v>132</v>
      </c>
      <c r="N635">
        <v>634</v>
      </c>
      <c r="O635" t="s">
        <v>118</v>
      </c>
      <c r="P635" t="s">
        <v>54</v>
      </c>
      <c r="Q635" t="s">
        <v>572</v>
      </c>
      <c r="R635" t="s">
        <v>436</v>
      </c>
      <c r="S635" t="s">
        <v>57</v>
      </c>
      <c r="T635" t="s">
        <v>207</v>
      </c>
      <c r="U635" t="s">
        <v>117</v>
      </c>
      <c r="V635" t="s">
        <v>550</v>
      </c>
      <c r="W635" t="s">
        <v>220</v>
      </c>
      <c r="X635" t="s">
        <v>74</v>
      </c>
      <c r="Y635" t="s">
        <v>396</v>
      </c>
      <c r="Z635" t="s">
        <v>138</v>
      </c>
      <c r="AA635" t="s">
        <v>64</v>
      </c>
      <c r="AB635" t="s">
        <v>492</v>
      </c>
      <c r="AC635" t="s">
        <v>66</v>
      </c>
      <c r="AD635" t="s">
        <v>67</v>
      </c>
      <c r="AE635" t="s">
        <v>526</v>
      </c>
      <c r="AF635" t="s">
        <v>436</v>
      </c>
      <c r="AG635" t="s">
        <v>204</v>
      </c>
      <c r="AH635" t="s">
        <v>70</v>
      </c>
      <c r="AI635" t="s">
        <v>156</v>
      </c>
      <c r="AJ635" t="s">
        <v>209</v>
      </c>
      <c r="AK635" t="s">
        <v>73</v>
      </c>
      <c r="AL635" t="s">
        <v>157</v>
      </c>
      <c r="AM635" t="s">
        <v>224</v>
      </c>
      <c r="AN635" t="s">
        <v>76</v>
      </c>
      <c r="AO635" t="s">
        <v>104</v>
      </c>
      <c r="AP635" t="s">
        <v>179</v>
      </c>
      <c r="AQ635" t="s">
        <v>118</v>
      </c>
      <c r="AR635" t="s">
        <v>67</v>
      </c>
      <c r="AS635" t="s">
        <v>54</v>
      </c>
      <c r="AT635" t="s">
        <v>91</v>
      </c>
      <c r="AU635" t="s">
        <v>107</v>
      </c>
      <c r="AV635" t="s">
        <v>769</v>
      </c>
    </row>
    <row r="636" spans="1:48" hidden="1" x14ac:dyDescent="0.3">
      <c r="A636" t="s">
        <v>3644</v>
      </c>
      <c r="B636" t="s">
        <v>3645</v>
      </c>
      <c r="C636" s="1" t="str">
        <f t="shared" si="96"/>
        <v>21:0973</v>
      </c>
      <c r="D636" s="1" t="str">
        <f t="shared" si="103"/>
        <v>21:0113</v>
      </c>
      <c r="E636" t="s">
        <v>3646</v>
      </c>
      <c r="F636" t="s">
        <v>3647</v>
      </c>
      <c r="H636">
        <v>63.749893</v>
      </c>
      <c r="I636">
        <v>-95.044629</v>
      </c>
      <c r="J636" s="1" t="str">
        <f t="shared" si="104"/>
        <v>NGR lake sediment grab sample</v>
      </c>
      <c r="K636" s="1" t="str">
        <f t="shared" si="105"/>
        <v>&lt;177 micron (NGR)</v>
      </c>
      <c r="L636">
        <v>32</v>
      </c>
      <c r="M636" t="s">
        <v>301</v>
      </c>
      <c r="N636">
        <v>635</v>
      </c>
      <c r="O636" t="s">
        <v>114</v>
      </c>
      <c r="P636" t="s">
        <v>54</v>
      </c>
      <c r="Q636" t="s">
        <v>410</v>
      </c>
      <c r="R636" t="s">
        <v>189</v>
      </c>
      <c r="S636" t="s">
        <v>57</v>
      </c>
      <c r="T636" t="s">
        <v>58</v>
      </c>
      <c r="U636" t="s">
        <v>92</v>
      </c>
      <c r="V636" t="s">
        <v>93</v>
      </c>
      <c r="W636" t="s">
        <v>276</v>
      </c>
      <c r="X636" t="s">
        <v>74</v>
      </c>
      <c r="Y636" t="s">
        <v>95</v>
      </c>
      <c r="Z636" t="s">
        <v>138</v>
      </c>
      <c r="AA636" t="s">
        <v>64</v>
      </c>
      <c r="AB636" t="s">
        <v>93</v>
      </c>
      <c r="AC636" t="s">
        <v>66</v>
      </c>
      <c r="AD636" t="s">
        <v>67</v>
      </c>
      <c r="AE636" t="s">
        <v>68</v>
      </c>
      <c r="AF636" t="s">
        <v>121</v>
      </c>
      <c r="AG636" t="s">
        <v>404</v>
      </c>
      <c r="AH636" t="s">
        <v>70</v>
      </c>
      <c r="AI636" t="s">
        <v>402</v>
      </c>
      <c r="AJ636" t="s">
        <v>114</v>
      </c>
      <c r="AK636" t="s">
        <v>73</v>
      </c>
      <c r="AL636" t="s">
        <v>125</v>
      </c>
      <c r="AM636" t="s">
        <v>75</v>
      </c>
      <c r="AN636" t="s">
        <v>76</v>
      </c>
      <c r="AO636" t="s">
        <v>77</v>
      </c>
      <c r="AP636" t="s">
        <v>179</v>
      </c>
      <c r="AQ636" t="s">
        <v>87</v>
      </c>
      <c r="AR636" t="s">
        <v>67</v>
      </c>
      <c r="AS636" t="s">
        <v>54</v>
      </c>
      <c r="AT636" t="s">
        <v>91</v>
      </c>
      <c r="AU636" t="s">
        <v>107</v>
      </c>
      <c r="AV636" t="s">
        <v>1408</v>
      </c>
    </row>
    <row r="637" spans="1:48" hidden="1" x14ac:dyDescent="0.3">
      <c r="A637" t="s">
        <v>3648</v>
      </c>
      <c r="B637" t="s">
        <v>3649</v>
      </c>
      <c r="C637" s="1" t="str">
        <f t="shared" si="96"/>
        <v>21:0973</v>
      </c>
      <c r="D637" s="1" t="str">
        <f t="shared" si="103"/>
        <v>21:0113</v>
      </c>
      <c r="E637" t="s">
        <v>3650</v>
      </c>
      <c r="F637" t="s">
        <v>3651</v>
      </c>
      <c r="H637">
        <v>63.728152000000001</v>
      </c>
      <c r="I637">
        <v>-95.063901900000005</v>
      </c>
      <c r="J637" s="1" t="str">
        <f t="shared" si="104"/>
        <v>NGR lake sediment grab sample</v>
      </c>
      <c r="K637" s="1" t="str">
        <f t="shared" si="105"/>
        <v>&lt;177 micron (NGR)</v>
      </c>
      <c r="L637">
        <v>32</v>
      </c>
      <c r="M637" t="s">
        <v>314</v>
      </c>
      <c r="N637">
        <v>636</v>
      </c>
      <c r="O637" t="s">
        <v>306</v>
      </c>
      <c r="P637" t="s">
        <v>54</v>
      </c>
      <c r="Q637" t="s">
        <v>186</v>
      </c>
      <c r="R637" t="s">
        <v>478</v>
      </c>
      <c r="S637" t="s">
        <v>57</v>
      </c>
      <c r="T637" t="s">
        <v>152</v>
      </c>
      <c r="U637" t="s">
        <v>92</v>
      </c>
      <c r="V637" t="s">
        <v>153</v>
      </c>
      <c r="W637" t="s">
        <v>211</v>
      </c>
      <c r="X637" t="s">
        <v>74</v>
      </c>
      <c r="Y637" t="s">
        <v>137</v>
      </c>
      <c r="Z637" t="s">
        <v>96</v>
      </c>
      <c r="AA637" t="s">
        <v>64</v>
      </c>
      <c r="AB637" t="s">
        <v>725</v>
      </c>
      <c r="AC637" t="s">
        <v>173</v>
      </c>
      <c r="AD637" t="s">
        <v>67</v>
      </c>
      <c r="AE637" t="s">
        <v>74</v>
      </c>
      <c r="AF637" t="s">
        <v>282</v>
      </c>
      <c r="AG637" t="s">
        <v>279</v>
      </c>
      <c r="AH637" t="s">
        <v>70</v>
      </c>
      <c r="AI637" t="s">
        <v>117</v>
      </c>
      <c r="AJ637" t="s">
        <v>71</v>
      </c>
      <c r="AK637" t="s">
        <v>73</v>
      </c>
      <c r="AL637" t="s">
        <v>125</v>
      </c>
      <c r="AM637" t="s">
        <v>75</v>
      </c>
      <c r="AN637" t="s">
        <v>76</v>
      </c>
      <c r="AO637" t="s">
        <v>290</v>
      </c>
      <c r="AP637" t="s">
        <v>126</v>
      </c>
      <c r="AQ637" t="s">
        <v>156</v>
      </c>
      <c r="AR637" t="s">
        <v>74</v>
      </c>
      <c r="AS637" t="s">
        <v>54</v>
      </c>
      <c r="AT637" t="s">
        <v>73</v>
      </c>
      <c r="AU637" t="s">
        <v>107</v>
      </c>
      <c r="AV637" t="s">
        <v>3652</v>
      </c>
    </row>
    <row r="638" spans="1:48" hidden="1" x14ac:dyDescent="0.3">
      <c r="A638" t="s">
        <v>3653</v>
      </c>
      <c r="B638" t="s">
        <v>3654</v>
      </c>
      <c r="C638" s="1" t="str">
        <f t="shared" si="96"/>
        <v>21:0973</v>
      </c>
      <c r="D638" s="1" t="str">
        <f t="shared" si="103"/>
        <v>21:0113</v>
      </c>
      <c r="E638" t="s">
        <v>3655</v>
      </c>
      <c r="F638" t="s">
        <v>3656</v>
      </c>
      <c r="H638">
        <v>63.692068499999998</v>
      </c>
      <c r="I638">
        <v>-95.044462499999995</v>
      </c>
      <c r="J638" s="1" t="str">
        <f t="shared" si="104"/>
        <v>NGR lake sediment grab sample</v>
      </c>
      <c r="K638" s="1" t="str">
        <f t="shared" si="105"/>
        <v>&lt;177 micron (NGR)</v>
      </c>
      <c r="L638">
        <v>32</v>
      </c>
      <c r="M638" t="s">
        <v>324</v>
      </c>
      <c r="N638">
        <v>637</v>
      </c>
      <c r="O638" t="s">
        <v>170</v>
      </c>
      <c r="P638" t="s">
        <v>170</v>
      </c>
      <c r="Q638" t="s">
        <v>435</v>
      </c>
      <c r="R638" t="s">
        <v>77</v>
      </c>
      <c r="S638" t="s">
        <v>57</v>
      </c>
      <c r="T638" t="s">
        <v>122</v>
      </c>
      <c r="U638" t="s">
        <v>117</v>
      </c>
      <c r="V638" t="s">
        <v>251</v>
      </c>
      <c r="W638" t="s">
        <v>448</v>
      </c>
      <c r="X638" t="s">
        <v>74</v>
      </c>
      <c r="Y638" t="s">
        <v>421</v>
      </c>
      <c r="Z638" t="s">
        <v>138</v>
      </c>
      <c r="AA638" t="s">
        <v>64</v>
      </c>
      <c r="AB638" t="s">
        <v>190</v>
      </c>
      <c r="AC638" t="s">
        <v>173</v>
      </c>
      <c r="AD638" t="s">
        <v>67</v>
      </c>
      <c r="AE638" t="s">
        <v>68</v>
      </c>
      <c r="AF638" t="s">
        <v>90</v>
      </c>
      <c r="AG638" t="s">
        <v>428</v>
      </c>
      <c r="AH638" t="s">
        <v>173</v>
      </c>
      <c r="AI638" t="s">
        <v>56</v>
      </c>
      <c r="AJ638" t="s">
        <v>336</v>
      </c>
      <c r="AK638" t="s">
        <v>73</v>
      </c>
      <c r="AL638" t="s">
        <v>75</v>
      </c>
      <c r="AM638" t="s">
        <v>103</v>
      </c>
      <c r="AN638" t="s">
        <v>76</v>
      </c>
      <c r="AO638" t="s">
        <v>92</v>
      </c>
      <c r="AP638" t="s">
        <v>225</v>
      </c>
      <c r="AQ638" t="s">
        <v>220</v>
      </c>
      <c r="AR638" t="s">
        <v>74</v>
      </c>
      <c r="AS638" t="s">
        <v>54</v>
      </c>
      <c r="AT638" t="s">
        <v>73</v>
      </c>
      <c r="AU638" t="s">
        <v>107</v>
      </c>
      <c r="AV638" t="s">
        <v>3657</v>
      </c>
    </row>
    <row r="639" spans="1:48" hidden="1" x14ac:dyDescent="0.3">
      <c r="A639" t="s">
        <v>3658</v>
      </c>
      <c r="B639" t="s">
        <v>3659</v>
      </c>
      <c r="C639" s="1" t="str">
        <f t="shared" si="96"/>
        <v>21:0973</v>
      </c>
      <c r="D639" s="1" t="str">
        <f t="shared" si="103"/>
        <v>21:0113</v>
      </c>
      <c r="E639" t="s">
        <v>3660</v>
      </c>
      <c r="F639" t="s">
        <v>3661</v>
      </c>
      <c r="H639">
        <v>63.595632799999997</v>
      </c>
      <c r="I639">
        <v>-94.682204900000002</v>
      </c>
      <c r="J639" s="1" t="str">
        <f t="shared" si="104"/>
        <v>NGR lake sediment grab sample</v>
      </c>
      <c r="K639" s="1" t="str">
        <f t="shared" si="105"/>
        <v>&lt;177 micron (NGR)</v>
      </c>
      <c r="L639">
        <v>32</v>
      </c>
      <c r="M639" t="s">
        <v>335</v>
      </c>
      <c r="N639">
        <v>638</v>
      </c>
      <c r="O639" t="s">
        <v>363</v>
      </c>
      <c r="P639" t="s">
        <v>54</v>
      </c>
      <c r="Q639" t="s">
        <v>186</v>
      </c>
      <c r="R639" t="s">
        <v>357</v>
      </c>
      <c r="S639" t="s">
        <v>57</v>
      </c>
      <c r="T639" t="s">
        <v>449</v>
      </c>
      <c r="U639" t="s">
        <v>88</v>
      </c>
      <c r="V639" t="s">
        <v>890</v>
      </c>
      <c r="W639" t="s">
        <v>95</v>
      </c>
      <c r="X639" t="s">
        <v>74</v>
      </c>
      <c r="Y639" t="s">
        <v>396</v>
      </c>
      <c r="Z639" t="s">
        <v>96</v>
      </c>
      <c r="AA639" t="s">
        <v>64</v>
      </c>
      <c r="AB639" t="s">
        <v>236</v>
      </c>
      <c r="AC639" t="s">
        <v>173</v>
      </c>
      <c r="AD639" t="s">
        <v>67</v>
      </c>
      <c r="AE639" t="s">
        <v>206</v>
      </c>
      <c r="AF639" t="s">
        <v>116</v>
      </c>
      <c r="AG639" t="s">
        <v>142</v>
      </c>
      <c r="AH639" t="s">
        <v>173</v>
      </c>
      <c r="AI639" t="s">
        <v>305</v>
      </c>
      <c r="AJ639" t="s">
        <v>336</v>
      </c>
      <c r="AK639" t="s">
        <v>73</v>
      </c>
      <c r="AL639" t="s">
        <v>177</v>
      </c>
      <c r="AM639" t="s">
        <v>103</v>
      </c>
      <c r="AN639" t="s">
        <v>76</v>
      </c>
      <c r="AO639" t="s">
        <v>178</v>
      </c>
      <c r="AP639" t="s">
        <v>414</v>
      </c>
      <c r="AQ639" t="s">
        <v>61</v>
      </c>
      <c r="AR639" t="s">
        <v>74</v>
      </c>
      <c r="AS639" t="s">
        <v>54</v>
      </c>
      <c r="AT639" t="s">
        <v>73</v>
      </c>
      <c r="AU639" t="s">
        <v>107</v>
      </c>
      <c r="AV639" t="s">
        <v>3662</v>
      </c>
    </row>
    <row r="640" spans="1:48" hidden="1" x14ac:dyDescent="0.3">
      <c r="A640" t="s">
        <v>3663</v>
      </c>
      <c r="B640" t="s">
        <v>3664</v>
      </c>
      <c r="C640" s="1" t="str">
        <f t="shared" si="96"/>
        <v>21:0973</v>
      </c>
      <c r="D640" s="1" t="str">
        <f t="shared" si="103"/>
        <v>21:0113</v>
      </c>
      <c r="E640" t="s">
        <v>3665</v>
      </c>
      <c r="F640" t="s">
        <v>3666</v>
      </c>
      <c r="H640">
        <v>63.560356800000001</v>
      </c>
      <c r="I640">
        <v>-94.481642800000003</v>
      </c>
      <c r="J640" s="1" t="str">
        <f t="shared" si="104"/>
        <v>NGR lake sediment grab sample</v>
      </c>
      <c r="K640" s="1" t="str">
        <f t="shared" si="105"/>
        <v>&lt;177 micron (NGR)</v>
      </c>
      <c r="L640">
        <v>32</v>
      </c>
      <c r="M640" t="s">
        <v>354</v>
      </c>
      <c r="N640">
        <v>639</v>
      </c>
      <c r="O640" t="s">
        <v>127</v>
      </c>
      <c r="P640" t="s">
        <v>54</v>
      </c>
      <c r="Q640" t="s">
        <v>1134</v>
      </c>
      <c r="R640" t="s">
        <v>90</v>
      </c>
      <c r="S640" t="s">
        <v>57</v>
      </c>
      <c r="T640" t="s">
        <v>277</v>
      </c>
      <c r="U640" t="s">
        <v>203</v>
      </c>
      <c r="V640" t="s">
        <v>615</v>
      </c>
      <c r="W640" t="s">
        <v>346</v>
      </c>
      <c r="X640" t="s">
        <v>62</v>
      </c>
      <c r="Y640" t="s">
        <v>62</v>
      </c>
      <c r="Z640" t="s">
        <v>138</v>
      </c>
      <c r="AA640" t="s">
        <v>64</v>
      </c>
      <c r="AB640" t="s">
        <v>380</v>
      </c>
      <c r="AC640" t="s">
        <v>173</v>
      </c>
      <c r="AD640" t="s">
        <v>67</v>
      </c>
      <c r="AE640" t="s">
        <v>526</v>
      </c>
      <c r="AF640" t="s">
        <v>357</v>
      </c>
      <c r="AG640" t="s">
        <v>100</v>
      </c>
      <c r="AH640" t="s">
        <v>70</v>
      </c>
      <c r="AI640" t="s">
        <v>382</v>
      </c>
      <c r="AJ640" t="s">
        <v>373</v>
      </c>
      <c r="AK640" t="s">
        <v>73</v>
      </c>
      <c r="AL640" t="s">
        <v>177</v>
      </c>
      <c r="AM640" t="s">
        <v>75</v>
      </c>
      <c r="AN640" t="s">
        <v>76</v>
      </c>
      <c r="AO640" t="s">
        <v>104</v>
      </c>
      <c r="AP640" t="s">
        <v>126</v>
      </c>
      <c r="AQ640" t="s">
        <v>306</v>
      </c>
      <c r="AR640" t="s">
        <v>67</v>
      </c>
      <c r="AS640" t="s">
        <v>54</v>
      </c>
      <c r="AT640" t="s">
        <v>73</v>
      </c>
      <c r="AU640" t="s">
        <v>107</v>
      </c>
      <c r="AV640" t="s">
        <v>3667</v>
      </c>
    </row>
    <row r="641" spans="1:48" hidden="1" x14ac:dyDescent="0.3">
      <c r="A641" t="s">
        <v>3668</v>
      </c>
      <c r="B641" t="s">
        <v>3669</v>
      </c>
      <c r="C641" s="1" t="str">
        <f t="shared" si="96"/>
        <v>21:0973</v>
      </c>
      <c r="D641" s="1" t="str">
        <f t="shared" si="103"/>
        <v>21:0113</v>
      </c>
      <c r="E641" t="s">
        <v>3581</v>
      </c>
      <c r="F641" t="s">
        <v>3670</v>
      </c>
      <c r="H641">
        <v>63.515779600000002</v>
      </c>
      <c r="I641">
        <v>-94.475572700000001</v>
      </c>
      <c r="J641" s="1" t="str">
        <f t="shared" si="104"/>
        <v>NGR lake sediment grab sample</v>
      </c>
      <c r="K641" s="1" t="str">
        <f t="shared" si="105"/>
        <v>&lt;177 micron (NGR)</v>
      </c>
      <c r="L641">
        <v>32</v>
      </c>
      <c r="M641" t="s">
        <v>345</v>
      </c>
      <c r="N641">
        <v>640</v>
      </c>
      <c r="O641" t="s">
        <v>205</v>
      </c>
      <c r="P641" t="s">
        <v>54</v>
      </c>
      <c r="Q641" t="s">
        <v>420</v>
      </c>
      <c r="R641" t="s">
        <v>121</v>
      </c>
      <c r="S641" t="s">
        <v>57</v>
      </c>
      <c r="T641" t="s">
        <v>365</v>
      </c>
      <c r="U641" t="s">
        <v>59</v>
      </c>
      <c r="V641" t="s">
        <v>575</v>
      </c>
      <c r="W641" t="s">
        <v>62</v>
      </c>
      <c r="X641" t="s">
        <v>74</v>
      </c>
      <c r="Y641" t="s">
        <v>421</v>
      </c>
      <c r="Z641" t="s">
        <v>138</v>
      </c>
      <c r="AA641" t="s">
        <v>64</v>
      </c>
      <c r="AB641" t="s">
        <v>251</v>
      </c>
      <c r="AC641" t="s">
        <v>66</v>
      </c>
      <c r="AD641" t="s">
        <v>67</v>
      </c>
      <c r="AE641" t="s">
        <v>206</v>
      </c>
      <c r="AF641" t="s">
        <v>116</v>
      </c>
      <c r="AG641" t="s">
        <v>428</v>
      </c>
      <c r="AH641" t="s">
        <v>173</v>
      </c>
      <c r="AI641" t="s">
        <v>138</v>
      </c>
      <c r="AJ641" t="s">
        <v>388</v>
      </c>
      <c r="AK641" t="s">
        <v>73</v>
      </c>
      <c r="AL641" t="s">
        <v>177</v>
      </c>
      <c r="AM641" t="s">
        <v>103</v>
      </c>
      <c r="AN641" t="s">
        <v>76</v>
      </c>
      <c r="AO641" t="s">
        <v>168</v>
      </c>
      <c r="AP641" t="s">
        <v>126</v>
      </c>
      <c r="AQ641" t="s">
        <v>170</v>
      </c>
      <c r="AR641" t="s">
        <v>67</v>
      </c>
      <c r="AS641" t="s">
        <v>54</v>
      </c>
      <c r="AT641" t="s">
        <v>73</v>
      </c>
      <c r="AU641" t="s">
        <v>107</v>
      </c>
      <c r="AV641" t="s">
        <v>3671</v>
      </c>
    </row>
    <row r="642" spans="1:48" hidden="1" x14ac:dyDescent="0.3">
      <c r="A642" t="s">
        <v>3672</v>
      </c>
      <c r="B642" t="s">
        <v>3673</v>
      </c>
      <c r="C642" s="1" t="str">
        <f t="shared" ref="C642:C705" si="106">HYPERLINK("https://geochem.nrcan.gc.ca/cdogs/content/bdl/bdl210973_e.htm", "21:0973")</f>
        <v>21:0973</v>
      </c>
      <c r="D642" s="1" t="str">
        <f t="shared" si="103"/>
        <v>21:0113</v>
      </c>
      <c r="E642" t="s">
        <v>3674</v>
      </c>
      <c r="F642" t="s">
        <v>3675</v>
      </c>
      <c r="H642">
        <v>63.419981</v>
      </c>
      <c r="I642">
        <v>-94.884307199999995</v>
      </c>
      <c r="J642" s="1" t="str">
        <f t="shared" si="104"/>
        <v>NGR lake sediment grab sample</v>
      </c>
      <c r="K642" s="1" t="str">
        <f t="shared" si="105"/>
        <v>&lt;177 micron (NGR)</v>
      </c>
      <c r="L642">
        <v>33</v>
      </c>
      <c r="M642" t="s">
        <v>52</v>
      </c>
      <c r="N642">
        <v>641</v>
      </c>
      <c r="O642" t="s">
        <v>306</v>
      </c>
      <c r="P642" t="s">
        <v>54</v>
      </c>
      <c r="Q642" t="s">
        <v>1227</v>
      </c>
      <c r="R642" t="s">
        <v>90</v>
      </c>
      <c r="S642" t="s">
        <v>57</v>
      </c>
      <c r="T642" t="s">
        <v>152</v>
      </c>
      <c r="U642" t="s">
        <v>104</v>
      </c>
      <c r="V642" t="s">
        <v>427</v>
      </c>
      <c r="W642" t="s">
        <v>63</v>
      </c>
      <c r="X642" t="s">
        <v>62</v>
      </c>
      <c r="Y642" t="s">
        <v>205</v>
      </c>
      <c r="Z642" t="s">
        <v>96</v>
      </c>
      <c r="AA642" t="s">
        <v>64</v>
      </c>
      <c r="AB642" t="s">
        <v>153</v>
      </c>
      <c r="AC642" t="s">
        <v>66</v>
      </c>
      <c r="AD642" t="s">
        <v>67</v>
      </c>
      <c r="AE642" t="s">
        <v>864</v>
      </c>
      <c r="AF642" t="s">
        <v>264</v>
      </c>
      <c r="AG642" t="s">
        <v>725</v>
      </c>
      <c r="AH642" t="s">
        <v>70</v>
      </c>
      <c r="AI642" t="s">
        <v>413</v>
      </c>
      <c r="AJ642" t="s">
        <v>123</v>
      </c>
      <c r="AK642" t="s">
        <v>73</v>
      </c>
      <c r="AL642" t="s">
        <v>75</v>
      </c>
      <c r="AM642" t="s">
        <v>75</v>
      </c>
      <c r="AN642" t="s">
        <v>76</v>
      </c>
      <c r="AO642" t="s">
        <v>104</v>
      </c>
      <c r="AP642" t="s">
        <v>414</v>
      </c>
      <c r="AQ642" t="s">
        <v>336</v>
      </c>
      <c r="AR642" t="s">
        <v>67</v>
      </c>
      <c r="AS642" t="s">
        <v>54</v>
      </c>
      <c r="AT642" t="s">
        <v>73</v>
      </c>
      <c r="AU642" t="s">
        <v>107</v>
      </c>
      <c r="AV642" t="s">
        <v>3676</v>
      </c>
    </row>
    <row r="643" spans="1:48" hidden="1" x14ac:dyDescent="0.3">
      <c r="A643" t="s">
        <v>3677</v>
      </c>
      <c r="B643" t="s">
        <v>3678</v>
      </c>
      <c r="C643" s="1" t="str">
        <f t="shared" si="106"/>
        <v>21:0973</v>
      </c>
      <c r="D643" s="1" t="str">
        <f t="shared" si="103"/>
        <v>21:0113</v>
      </c>
      <c r="E643" t="s">
        <v>3679</v>
      </c>
      <c r="F643" t="s">
        <v>3680</v>
      </c>
      <c r="H643">
        <v>63.427009300000002</v>
      </c>
      <c r="I643">
        <v>-94.559501900000001</v>
      </c>
      <c r="J643" s="1" t="str">
        <f t="shared" si="104"/>
        <v>NGR lake sediment grab sample</v>
      </c>
      <c r="K643" s="1" t="str">
        <f t="shared" si="105"/>
        <v>&lt;177 micron (NGR)</v>
      </c>
      <c r="L643">
        <v>33</v>
      </c>
      <c r="M643" t="s">
        <v>86</v>
      </c>
      <c r="N643">
        <v>642</v>
      </c>
      <c r="O643" t="s">
        <v>355</v>
      </c>
      <c r="P643" t="s">
        <v>54</v>
      </c>
      <c r="Q643" t="s">
        <v>470</v>
      </c>
      <c r="R643" t="s">
        <v>281</v>
      </c>
      <c r="S643" t="s">
        <v>57</v>
      </c>
      <c r="T643" t="s">
        <v>188</v>
      </c>
      <c r="U643" t="s">
        <v>117</v>
      </c>
      <c r="V643" t="s">
        <v>303</v>
      </c>
      <c r="W643" t="s">
        <v>346</v>
      </c>
      <c r="X643" t="s">
        <v>67</v>
      </c>
      <c r="Y643" t="s">
        <v>421</v>
      </c>
      <c r="Z643" t="s">
        <v>96</v>
      </c>
      <c r="AA643" t="s">
        <v>64</v>
      </c>
      <c r="AB643" t="s">
        <v>189</v>
      </c>
      <c r="AC643" t="s">
        <v>66</v>
      </c>
      <c r="AD643" t="s">
        <v>67</v>
      </c>
      <c r="AE643" t="s">
        <v>526</v>
      </c>
      <c r="AF643" t="s">
        <v>90</v>
      </c>
      <c r="AG643" t="s">
        <v>412</v>
      </c>
      <c r="AH643" t="s">
        <v>173</v>
      </c>
      <c r="AI643" t="s">
        <v>156</v>
      </c>
      <c r="AJ643" t="s">
        <v>209</v>
      </c>
      <c r="AK643" t="s">
        <v>73</v>
      </c>
      <c r="AL643" t="s">
        <v>75</v>
      </c>
      <c r="AM643" t="s">
        <v>103</v>
      </c>
      <c r="AN643" t="s">
        <v>76</v>
      </c>
      <c r="AO643" t="s">
        <v>92</v>
      </c>
      <c r="AP643" t="s">
        <v>126</v>
      </c>
      <c r="AQ643" t="s">
        <v>276</v>
      </c>
      <c r="AR643" t="s">
        <v>67</v>
      </c>
      <c r="AS643" t="s">
        <v>54</v>
      </c>
      <c r="AT643" t="s">
        <v>73</v>
      </c>
      <c r="AU643" t="s">
        <v>107</v>
      </c>
      <c r="AV643" t="s">
        <v>3681</v>
      </c>
    </row>
    <row r="644" spans="1:48" hidden="1" x14ac:dyDescent="0.3">
      <c r="A644" t="s">
        <v>3682</v>
      </c>
      <c r="B644" t="s">
        <v>3683</v>
      </c>
      <c r="C644" s="1" t="str">
        <f t="shared" si="106"/>
        <v>21:0973</v>
      </c>
      <c r="D644" s="1" t="str">
        <f t="shared" si="103"/>
        <v>21:0113</v>
      </c>
      <c r="E644" t="s">
        <v>3684</v>
      </c>
      <c r="F644" t="s">
        <v>3685</v>
      </c>
      <c r="H644">
        <v>63.473799499999998</v>
      </c>
      <c r="I644">
        <v>-94.5640973</v>
      </c>
      <c r="J644" s="1" t="str">
        <f t="shared" si="104"/>
        <v>NGR lake sediment grab sample</v>
      </c>
      <c r="K644" s="1" t="str">
        <f t="shared" si="105"/>
        <v>&lt;177 micron (NGR)</v>
      </c>
      <c r="L644">
        <v>33</v>
      </c>
      <c r="M644" t="s">
        <v>149</v>
      </c>
      <c r="N644">
        <v>643</v>
      </c>
      <c r="O644" t="s">
        <v>61</v>
      </c>
      <c r="P644" t="s">
        <v>54</v>
      </c>
      <c r="Q644" t="s">
        <v>642</v>
      </c>
      <c r="R644" t="s">
        <v>357</v>
      </c>
      <c r="S644" t="s">
        <v>57</v>
      </c>
      <c r="T644" t="s">
        <v>293</v>
      </c>
      <c r="U644" t="s">
        <v>203</v>
      </c>
      <c r="V644" t="s">
        <v>411</v>
      </c>
      <c r="W644" t="s">
        <v>63</v>
      </c>
      <c r="X644" t="s">
        <v>62</v>
      </c>
      <c r="Y644" t="s">
        <v>137</v>
      </c>
      <c r="Z644" t="s">
        <v>138</v>
      </c>
      <c r="AA644" t="s">
        <v>64</v>
      </c>
      <c r="AB644" t="s">
        <v>139</v>
      </c>
      <c r="AC644" t="s">
        <v>66</v>
      </c>
      <c r="AD644" t="s">
        <v>67</v>
      </c>
      <c r="AE644" t="s">
        <v>526</v>
      </c>
      <c r="AF644" t="s">
        <v>69</v>
      </c>
      <c r="AG644" t="s">
        <v>698</v>
      </c>
      <c r="AH644" t="s">
        <v>70</v>
      </c>
      <c r="AI644" t="s">
        <v>123</v>
      </c>
      <c r="AJ644" t="s">
        <v>692</v>
      </c>
      <c r="AK644" t="s">
        <v>73</v>
      </c>
      <c r="AL644" t="s">
        <v>125</v>
      </c>
      <c r="AM644" t="s">
        <v>103</v>
      </c>
      <c r="AN644" t="s">
        <v>76</v>
      </c>
      <c r="AO644" t="s">
        <v>92</v>
      </c>
      <c r="AP644" t="s">
        <v>283</v>
      </c>
      <c r="AQ644" t="s">
        <v>61</v>
      </c>
      <c r="AR644" t="s">
        <v>74</v>
      </c>
      <c r="AS644" t="s">
        <v>54</v>
      </c>
      <c r="AT644" t="s">
        <v>58</v>
      </c>
      <c r="AU644" t="s">
        <v>107</v>
      </c>
      <c r="AV644" t="s">
        <v>3686</v>
      </c>
    </row>
    <row r="645" spans="1:48" hidden="1" x14ac:dyDescent="0.3">
      <c r="A645" t="s">
        <v>3687</v>
      </c>
      <c r="B645" t="s">
        <v>3688</v>
      </c>
      <c r="C645" s="1" t="str">
        <f t="shared" si="106"/>
        <v>21:0973</v>
      </c>
      <c r="D645" s="1" t="str">
        <f t="shared" si="103"/>
        <v>21:0113</v>
      </c>
      <c r="E645" t="s">
        <v>3689</v>
      </c>
      <c r="F645" t="s">
        <v>3690</v>
      </c>
      <c r="H645">
        <v>63.488335800000002</v>
      </c>
      <c r="I645">
        <v>-94.5736481</v>
      </c>
      <c r="J645" s="1" t="str">
        <f t="shared" si="104"/>
        <v>NGR lake sediment grab sample</v>
      </c>
      <c r="K645" s="1" t="str">
        <f t="shared" si="105"/>
        <v>&lt;177 micron (NGR)</v>
      </c>
      <c r="L645">
        <v>33</v>
      </c>
      <c r="M645" t="s">
        <v>113</v>
      </c>
      <c r="N645">
        <v>644</v>
      </c>
      <c r="O645" t="s">
        <v>136</v>
      </c>
      <c r="P645" t="s">
        <v>54</v>
      </c>
      <c r="Q645" t="s">
        <v>1158</v>
      </c>
      <c r="R645" t="s">
        <v>116</v>
      </c>
      <c r="S645" t="s">
        <v>57</v>
      </c>
      <c r="T645" t="s">
        <v>561</v>
      </c>
      <c r="U645" t="s">
        <v>88</v>
      </c>
      <c r="V645" t="s">
        <v>65</v>
      </c>
      <c r="W645" t="s">
        <v>346</v>
      </c>
      <c r="X645" t="s">
        <v>74</v>
      </c>
      <c r="Y645" t="s">
        <v>448</v>
      </c>
      <c r="Z645" t="s">
        <v>96</v>
      </c>
      <c r="AA645" t="s">
        <v>64</v>
      </c>
      <c r="AB645" t="s">
        <v>189</v>
      </c>
      <c r="AC645" t="s">
        <v>66</v>
      </c>
      <c r="AD645" t="s">
        <v>67</v>
      </c>
      <c r="AE645" t="s">
        <v>526</v>
      </c>
      <c r="AF645" t="s">
        <v>116</v>
      </c>
      <c r="AG645" t="s">
        <v>316</v>
      </c>
      <c r="AH645" t="s">
        <v>173</v>
      </c>
      <c r="AI645" t="s">
        <v>305</v>
      </c>
      <c r="AJ645" t="s">
        <v>201</v>
      </c>
      <c r="AK645" t="s">
        <v>73</v>
      </c>
      <c r="AL645" t="s">
        <v>177</v>
      </c>
      <c r="AM645" t="s">
        <v>103</v>
      </c>
      <c r="AN645" t="s">
        <v>76</v>
      </c>
      <c r="AO645" t="s">
        <v>92</v>
      </c>
      <c r="AP645" t="s">
        <v>126</v>
      </c>
      <c r="AQ645" t="s">
        <v>118</v>
      </c>
      <c r="AR645" t="s">
        <v>74</v>
      </c>
      <c r="AS645" t="s">
        <v>54</v>
      </c>
      <c r="AT645" t="s">
        <v>73</v>
      </c>
      <c r="AU645" t="s">
        <v>107</v>
      </c>
      <c r="AV645" t="s">
        <v>3691</v>
      </c>
    </row>
    <row r="646" spans="1:48" hidden="1" x14ac:dyDescent="0.3">
      <c r="A646" t="s">
        <v>3692</v>
      </c>
      <c r="B646" t="s">
        <v>3693</v>
      </c>
      <c r="C646" s="1" t="str">
        <f t="shared" si="106"/>
        <v>21:0973</v>
      </c>
      <c r="D646" s="1" t="str">
        <f t="shared" si="103"/>
        <v>21:0113</v>
      </c>
      <c r="E646" t="s">
        <v>3689</v>
      </c>
      <c r="F646" t="s">
        <v>3694</v>
      </c>
      <c r="H646">
        <v>63.488335800000002</v>
      </c>
      <c r="I646">
        <v>-94.5736481</v>
      </c>
      <c r="J646" s="1" t="str">
        <f t="shared" si="104"/>
        <v>NGR lake sediment grab sample</v>
      </c>
      <c r="K646" s="1" t="str">
        <f t="shared" si="105"/>
        <v>&lt;177 micron (NGR)</v>
      </c>
      <c r="L646">
        <v>33</v>
      </c>
      <c r="M646" t="s">
        <v>132</v>
      </c>
      <c r="N646">
        <v>645</v>
      </c>
      <c r="O646" t="s">
        <v>94</v>
      </c>
      <c r="P646" t="s">
        <v>54</v>
      </c>
      <c r="Q646" t="s">
        <v>1134</v>
      </c>
      <c r="R646" t="s">
        <v>290</v>
      </c>
      <c r="S646" t="s">
        <v>57</v>
      </c>
      <c r="T646" t="s">
        <v>427</v>
      </c>
      <c r="U646" t="s">
        <v>88</v>
      </c>
      <c r="V646" t="s">
        <v>471</v>
      </c>
      <c r="W646" t="s">
        <v>137</v>
      </c>
      <c r="X646" t="s">
        <v>74</v>
      </c>
      <c r="Y646" t="s">
        <v>302</v>
      </c>
      <c r="Z646" t="s">
        <v>96</v>
      </c>
      <c r="AA646" t="s">
        <v>64</v>
      </c>
      <c r="AB646" t="s">
        <v>471</v>
      </c>
      <c r="AC646" t="s">
        <v>173</v>
      </c>
      <c r="AD646" t="s">
        <v>67</v>
      </c>
      <c r="AE646" t="s">
        <v>526</v>
      </c>
      <c r="AF646" t="s">
        <v>281</v>
      </c>
      <c r="AG646" t="s">
        <v>698</v>
      </c>
      <c r="AH646" t="s">
        <v>173</v>
      </c>
      <c r="AI646" t="s">
        <v>306</v>
      </c>
      <c r="AJ646" t="s">
        <v>96</v>
      </c>
      <c r="AK646" t="s">
        <v>73</v>
      </c>
      <c r="AL646" t="s">
        <v>177</v>
      </c>
      <c r="AM646" t="s">
        <v>224</v>
      </c>
      <c r="AN646" t="s">
        <v>76</v>
      </c>
      <c r="AO646" t="s">
        <v>203</v>
      </c>
      <c r="AP646" t="s">
        <v>126</v>
      </c>
      <c r="AQ646" t="s">
        <v>61</v>
      </c>
      <c r="AR646" t="s">
        <v>67</v>
      </c>
      <c r="AS646" t="s">
        <v>54</v>
      </c>
      <c r="AT646" t="s">
        <v>73</v>
      </c>
      <c r="AU646" t="s">
        <v>107</v>
      </c>
      <c r="AV646" t="s">
        <v>3695</v>
      </c>
    </row>
    <row r="647" spans="1:48" hidden="1" x14ac:dyDescent="0.3">
      <c r="A647" t="s">
        <v>3696</v>
      </c>
      <c r="B647" t="s">
        <v>3697</v>
      </c>
      <c r="C647" s="1" t="str">
        <f t="shared" si="106"/>
        <v>21:0973</v>
      </c>
      <c r="D647" s="1" t="str">
        <f t="shared" si="103"/>
        <v>21:0113</v>
      </c>
      <c r="E647" t="s">
        <v>3698</v>
      </c>
      <c r="F647" t="s">
        <v>3699</v>
      </c>
      <c r="H647">
        <v>63.514279199999997</v>
      </c>
      <c r="I647">
        <v>-94.531315800000002</v>
      </c>
      <c r="J647" s="1" t="str">
        <f t="shared" si="104"/>
        <v>NGR lake sediment grab sample</v>
      </c>
      <c r="K647" s="1" t="str">
        <f t="shared" si="105"/>
        <v>&lt;177 micron (NGR)</v>
      </c>
      <c r="L647">
        <v>33</v>
      </c>
      <c r="M647" t="s">
        <v>165</v>
      </c>
      <c r="N647">
        <v>646</v>
      </c>
      <c r="O647" t="s">
        <v>118</v>
      </c>
      <c r="P647" t="s">
        <v>54</v>
      </c>
      <c r="Q647" t="s">
        <v>1134</v>
      </c>
      <c r="R647" t="s">
        <v>116</v>
      </c>
      <c r="S647" t="s">
        <v>57</v>
      </c>
      <c r="T647" t="s">
        <v>169</v>
      </c>
      <c r="U647" t="s">
        <v>117</v>
      </c>
      <c r="V647" t="s">
        <v>190</v>
      </c>
      <c r="W647" t="s">
        <v>95</v>
      </c>
      <c r="X647" t="s">
        <v>67</v>
      </c>
      <c r="Y647" t="s">
        <v>421</v>
      </c>
      <c r="Z647" t="s">
        <v>138</v>
      </c>
      <c r="AA647" t="s">
        <v>64</v>
      </c>
      <c r="AB647" t="s">
        <v>575</v>
      </c>
      <c r="AC647" t="s">
        <v>173</v>
      </c>
      <c r="AD647" t="s">
        <v>67</v>
      </c>
      <c r="AE647" t="s">
        <v>526</v>
      </c>
      <c r="AF647" t="s">
        <v>90</v>
      </c>
      <c r="AG647" t="s">
        <v>365</v>
      </c>
      <c r="AH647" t="s">
        <v>173</v>
      </c>
      <c r="AI647" t="s">
        <v>138</v>
      </c>
      <c r="AJ647" t="s">
        <v>87</v>
      </c>
      <c r="AK647" t="s">
        <v>73</v>
      </c>
      <c r="AL647" t="s">
        <v>177</v>
      </c>
      <c r="AM647" t="s">
        <v>103</v>
      </c>
      <c r="AN647" t="s">
        <v>76</v>
      </c>
      <c r="AO647" t="s">
        <v>203</v>
      </c>
      <c r="AP647" t="s">
        <v>210</v>
      </c>
      <c r="AQ647" t="s">
        <v>327</v>
      </c>
      <c r="AR647" t="s">
        <v>67</v>
      </c>
      <c r="AS647" t="s">
        <v>54</v>
      </c>
      <c r="AT647" t="s">
        <v>73</v>
      </c>
      <c r="AU647" t="s">
        <v>107</v>
      </c>
      <c r="AV647" t="s">
        <v>3700</v>
      </c>
    </row>
    <row r="648" spans="1:48" hidden="1" x14ac:dyDescent="0.3">
      <c r="A648" t="s">
        <v>3701</v>
      </c>
      <c r="B648" t="s">
        <v>3702</v>
      </c>
      <c r="C648" s="1" t="str">
        <f t="shared" si="106"/>
        <v>21:0973</v>
      </c>
      <c r="D648" s="1" t="str">
        <f t="shared" si="103"/>
        <v>21:0113</v>
      </c>
      <c r="E648" t="s">
        <v>3703</v>
      </c>
      <c r="F648" t="s">
        <v>3704</v>
      </c>
      <c r="H648">
        <v>63.518154299999999</v>
      </c>
      <c r="I648">
        <v>-94.615779900000007</v>
      </c>
      <c r="J648" s="1" t="str">
        <f t="shared" si="104"/>
        <v>NGR lake sediment grab sample</v>
      </c>
      <c r="K648" s="1" t="str">
        <f t="shared" si="105"/>
        <v>&lt;177 micron (NGR)</v>
      </c>
      <c r="L648">
        <v>33</v>
      </c>
      <c r="M648" t="s">
        <v>185</v>
      </c>
      <c r="N648">
        <v>647</v>
      </c>
      <c r="O648" t="s">
        <v>233</v>
      </c>
      <c r="P648" t="s">
        <v>54</v>
      </c>
      <c r="Q648" t="s">
        <v>115</v>
      </c>
      <c r="R648" t="s">
        <v>187</v>
      </c>
      <c r="S648" t="s">
        <v>57</v>
      </c>
      <c r="T648" t="s">
        <v>404</v>
      </c>
      <c r="U648" t="s">
        <v>59</v>
      </c>
      <c r="V648" t="s">
        <v>139</v>
      </c>
      <c r="W648" t="s">
        <v>355</v>
      </c>
      <c r="X648" t="s">
        <v>67</v>
      </c>
      <c r="Y648" t="s">
        <v>171</v>
      </c>
      <c r="Z648" t="s">
        <v>138</v>
      </c>
      <c r="AA648" t="s">
        <v>64</v>
      </c>
      <c r="AB648" t="s">
        <v>492</v>
      </c>
      <c r="AC648" t="s">
        <v>66</v>
      </c>
      <c r="AD648" t="s">
        <v>62</v>
      </c>
      <c r="AE648" t="s">
        <v>526</v>
      </c>
      <c r="AF648" t="s">
        <v>357</v>
      </c>
      <c r="AG648" t="s">
        <v>250</v>
      </c>
      <c r="AH648" t="s">
        <v>70</v>
      </c>
      <c r="AI648" t="s">
        <v>306</v>
      </c>
      <c r="AJ648" t="s">
        <v>233</v>
      </c>
      <c r="AK648" t="s">
        <v>73</v>
      </c>
      <c r="AL648" t="s">
        <v>74</v>
      </c>
      <c r="AM648" t="s">
        <v>103</v>
      </c>
      <c r="AN648" t="s">
        <v>76</v>
      </c>
      <c r="AO648" t="s">
        <v>178</v>
      </c>
      <c r="AP648" t="s">
        <v>283</v>
      </c>
      <c r="AQ648" t="s">
        <v>203</v>
      </c>
      <c r="AR648" t="s">
        <v>74</v>
      </c>
      <c r="AS648" t="s">
        <v>54</v>
      </c>
      <c r="AT648" t="s">
        <v>73</v>
      </c>
      <c r="AU648" t="s">
        <v>107</v>
      </c>
      <c r="AV648" t="s">
        <v>144</v>
      </c>
    </row>
    <row r="649" spans="1:48" hidden="1" x14ac:dyDescent="0.3">
      <c r="A649" t="s">
        <v>3705</v>
      </c>
      <c r="B649" t="s">
        <v>3706</v>
      </c>
      <c r="C649" s="1" t="str">
        <f t="shared" si="106"/>
        <v>21:0973</v>
      </c>
      <c r="D649" s="1" t="str">
        <f t="shared" si="103"/>
        <v>21:0113</v>
      </c>
      <c r="E649" t="s">
        <v>3707</v>
      </c>
      <c r="F649" t="s">
        <v>3708</v>
      </c>
      <c r="H649">
        <v>63.524991399999998</v>
      </c>
      <c r="I649">
        <v>-94.660829500000006</v>
      </c>
      <c r="J649" s="1" t="str">
        <f t="shared" si="104"/>
        <v>NGR lake sediment grab sample</v>
      </c>
      <c r="K649" s="1" t="str">
        <f t="shared" si="105"/>
        <v>&lt;177 micron (NGR)</v>
      </c>
      <c r="L649">
        <v>33</v>
      </c>
      <c r="M649" t="s">
        <v>200</v>
      </c>
      <c r="N649">
        <v>648</v>
      </c>
      <c r="O649" t="s">
        <v>205</v>
      </c>
      <c r="P649" t="s">
        <v>54</v>
      </c>
      <c r="Q649" t="s">
        <v>624</v>
      </c>
      <c r="R649" t="s">
        <v>178</v>
      </c>
      <c r="S649" t="s">
        <v>57</v>
      </c>
      <c r="T649" t="s">
        <v>698</v>
      </c>
      <c r="U649" t="s">
        <v>168</v>
      </c>
      <c r="V649" t="s">
        <v>890</v>
      </c>
      <c r="W649" t="s">
        <v>62</v>
      </c>
      <c r="X649" t="s">
        <v>67</v>
      </c>
      <c r="Y649" t="s">
        <v>171</v>
      </c>
      <c r="Z649" t="s">
        <v>138</v>
      </c>
      <c r="AA649" t="s">
        <v>64</v>
      </c>
      <c r="AB649" t="s">
        <v>550</v>
      </c>
      <c r="AC649" t="s">
        <v>70</v>
      </c>
      <c r="AD649" t="s">
        <v>67</v>
      </c>
      <c r="AE649" t="s">
        <v>526</v>
      </c>
      <c r="AF649" t="s">
        <v>134</v>
      </c>
      <c r="AG649" t="s">
        <v>169</v>
      </c>
      <c r="AH649" t="s">
        <v>173</v>
      </c>
      <c r="AI649" t="s">
        <v>138</v>
      </c>
      <c r="AJ649" t="s">
        <v>106</v>
      </c>
      <c r="AK649" t="s">
        <v>73</v>
      </c>
      <c r="AL649" t="s">
        <v>75</v>
      </c>
      <c r="AM649" t="s">
        <v>103</v>
      </c>
      <c r="AN649" t="s">
        <v>76</v>
      </c>
      <c r="AO649" t="s">
        <v>168</v>
      </c>
      <c r="AP649" t="s">
        <v>414</v>
      </c>
      <c r="AQ649" t="s">
        <v>94</v>
      </c>
      <c r="AR649" t="s">
        <v>67</v>
      </c>
      <c r="AS649" t="s">
        <v>54</v>
      </c>
      <c r="AT649" t="s">
        <v>73</v>
      </c>
      <c r="AU649" t="s">
        <v>107</v>
      </c>
      <c r="AV649" t="s">
        <v>3709</v>
      </c>
    </row>
    <row r="650" spans="1:48" hidden="1" x14ac:dyDescent="0.3">
      <c r="A650" t="s">
        <v>3710</v>
      </c>
      <c r="B650" t="s">
        <v>3711</v>
      </c>
      <c r="C650" s="1" t="str">
        <f t="shared" si="106"/>
        <v>21:0973</v>
      </c>
      <c r="D650" s="1" t="str">
        <f t="shared" si="103"/>
        <v>21:0113</v>
      </c>
      <c r="E650" t="s">
        <v>3712</v>
      </c>
      <c r="F650" t="s">
        <v>3713</v>
      </c>
      <c r="H650">
        <v>63.504286100000002</v>
      </c>
      <c r="I650">
        <v>-94.613308200000006</v>
      </c>
      <c r="J650" s="1" t="str">
        <f t="shared" si="104"/>
        <v>NGR lake sediment grab sample</v>
      </c>
      <c r="K650" s="1" t="str">
        <f t="shared" si="105"/>
        <v>&lt;177 micron (NGR)</v>
      </c>
      <c r="L650">
        <v>33</v>
      </c>
      <c r="M650" t="s">
        <v>217</v>
      </c>
      <c r="N650">
        <v>649</v>
      </c>
      <c r="O650" t="s">
        <v>355</v>
      </c>
      <c r="P650" t="s">
        <v>54</v>
      </c>
      <c r="Q650" t="s">
        <v>521</v>
      </c>
      <c r="R650" t="s">
        <v>280</v>
      </c>
      <c r="S650" t="s">
        <v>57</v>
      </c>
      <c r="T650" t="s">
        <v>119</v>
      </c>
      <c r="U650" t="s">
        <v>138</v>
      </c>
      <c r="V650" t="s">
        <v>317</v>
      </c>
      <c r="W650" t="s">
        <v>302</v>
      </c>
      <c r="X650" t="s">
        <v>67</v>
      </c>
      <c r="Y650" t="s">
        <v>68</v>
      </c>
      <c r="Z650" t="s">
        <v>96</v>
      </c>
      <c r="AA650" t="s">
        <v>64</v>
      </c>
      <c r="AB650" t="s">
        <v>141</v>
      </c>
      <c r="AC650" t="s">
        <v>66</v>
      </c>
      <c r="AD650" t="s">
        <v>67</v>
      </c>
      <c r="AE650" t="s">
        <v>526</v>
      </c>
      <c r="AF650" t="s">
        <v>76</v>
      </c>
      <c r="AG650" t="s">
        <v>428</v>
      </c>
      <c r="AH650" t="s">
        <v>173</v>
      </c>
      <c r="AI650" t="s">
        <v>106</v>
      </c>
      <c r="AJ650" t="s">
        <v>211</v>
      </c>
      <c r="AK650" t="s">
        <v>73</v>
      </c>
      <c r="AL650" t="s">
        <v>177</v>
      </c>
      <c r="AM650" t="s">
        <v>103</v>
      </c>
      <c r="AN650" t="s">
        <v>76</v>
      </c>
      <c r="AO650" t="s">
        <v>329</v>
      </c>
      <c r="AP650" t="s">
        <v>656</v>
      </c>
      <c r="AQ650" t="s">
        <v>95</v>
      </c>
      <c r="AR650" t="s">
        <v>67</v>
      </c>
      <c r="AS650" t="s">
        <v>54</v>
      </c>
      <c r="AT650" t="s">
        <v>73</v>
      </c>
      <c r="AU650" t="s">
        <v>107</v>
      </c>
      <c r="AV650" t="s">
        <v>3714</v>
      </c>
    </row>
    <row r="651" spans="1:48" hidden="1" x14ac:dyDescent="0.3">
      <c r="A651" t="s">
        <v>3715</v>
      </c>
      <c r="B651" t="s">
        <v>3716</v>
      </c>
      <c r="C651" s="1" t="str">
        <f t="shared" si="106"/>
        <v>21:0973</v>
      </c>
      <c r="D651" s="1" t="str">
        <f t="shared" si="103"/>
        <v>21:0113</v>
      </c>
      <c r="E651" t="s">
        <v>3717</v>
      </c>
      <c r="F651" t="s">
        <v>3718</v>
      </c>
      <c r="H651">
        <v>63.487523099999997</v>
      </c>
      <c r="I651">
        <v>-94.697454800000003</v>
      </c>
      <c r="J651" s="1" t="str">
        <f t="shared" si="104"/>
        <v>NGR lake sediment grab sample</v>
      </c>
      <c r="K651" s="1" t="str">
        <f t="shared" si="105"/>
        <v>&lt;177 micron (NGR)</v>
      </c>
      <c r="L651">
        <v>33</v>
      </c>
      <c r="M651" t="s">
        <v>246</v>
      </c>
      <c r="N651">
        <v>650</v>
      </c>
      <c r="O651" t="s">
        <v>96</v>
      </c>
      <c r="P651" t="s">
        <v>54</v>
      </c>
      <c r="Q651" t="s">
        <v>3719</v>
      </c>
      <c r="R651" t="s">
        <v>691</v>
      </c>
      <c r="S651" t="s">
        <v>57</v>
      </c>
      <c r="T651" t="s">
        <v>135</v>
      </c>
      <c r="U651" t="s">
        <v>178</v>
      </c>
      <c r="V651" t="s">
        <v>522</v>
      </c>
      <c r="W651" t="s">
        <v>95</v>
      </c>
      <c r="X651" t="s">
        <v>74</v>
      </c>
      <c r="Y651" t="s">
        <v>94</v>
      </c>
      <c r="Z651" t="s">
        <v>127</v>
      </c>
      <c r="AA651" t="s">
        <v>64</v>
      </c>
      <c r="AB651" t="s">
        <v>725</v>
      </c>
      <c r="AC651" t="s">
        <v>173</v>
      </c>
      <c r="AD651" t="s">
        <v>170</v>
      </c>
      <c r="AE651" t="s">
        <v>125</v>
      </c>
      <c r="AF651" t="s">
        <v>69</v>
      </c>
      <c r="AG651" t="s">
        <v>172</v>
      </c>
      <c r="AH651" t="s">
        <v>173</v>
      </c>
      <c r="AI651" t="s">
        <v>72</v>
      </c>
      <c r="AJ651" t="s">
        <v>156</v>
      </c>
      <c r="AK651" t="s">
        <v>73</v>
      </c>
      <c r="AL651" t="s">
        <v>75</v>
      </c>
      <c r="AM651" t="s">
        <v>75</v>
      </c>
      <c r="AN651" t="s">
        <v>76</v>
      </c>
      <c r="AO651" t="s">
        <v>104</v>
      </c>
      <c r="AP651" t="s">
        <v>414</v>
      </c>
      <c r="AQ651" t="s">
        <v>159</v>
      </c>
      <c r="AR651" t="s">
        <v>74</v>
      </c>
      <c r="AS651" t="s">
        <v>54</v>
      </c>
      <c r="AT651" t="s">
        <v>152</v>
      </c>
      <c r="AU651" t="s">
        <v>107</v>
      </c>
      <c r="AV651" t="s">
        <v>3720</v>
      </c>
    </row>
    <row r="652" spans="1:48" hidden="1" x14ac:dyDescent="0.3">
      <c r="A652" t="s">
        <v>3721</v>
      </c>
      <c r="B652" t="s">
        <v>3722</v>
      </c>
      <c r="C652" s="1" t="str">
        <f t="shared" si="106"/>
        <v>21:0973</v>
      </c>
      <c r="D652" s="1" t="str">
        <f t="shared" si="103"/>
        <v>21:0113</v>
      </c>
      <c r="E652" t="s">
        <v>3723</v>
      </c>
      <c r="F652" t="s">
        <v>3724</v>
      </c>
      <c r="H652">
        <v>63.435749299999998</v>
      </c>
      <c r="I652">
        <v>-94.651729900000007</v>
      </c>
      <c r="J652" s="1" t="str">
        <f t="shared" si="104"/>
        <v>NGR lake sediment grab sample</v>
      </c>
      <c r="K652" s="1" t="str">
        <f t="shared" si="105"/>
        <v>&lt;177 micron (NGR)</v>
      </c>
      <c r="L652">
        <v>33</v>
      </c>
      <c r="M652" t="s">
        <v>260</v>
      </c>
      <c r="N652">
        <v>651</v>
      </c>
      <c r="O652" t="s">
        <v>193</v>
      </c>
      <c r="P652" t="s">
        <v>54</v>
      </c>
      <c r="Q652" t="s">
        <v>624</v>
      </c>
      <c r="R652" t="s">
        <v>141</v>
      </c>
      <c r="S652" t="s">
        <v>57</v>
      </c>
      <c r="T652" t="s">
        <v>167</v>
      </c>
      <c r="U652" t="s">
        <v>88</v>
      </c>
      <c r="V652" t="s">
        <v>522</v>
      </c>
      <c r="W652" t="s">
        <v>276</v>
      </c>
      <c r="X652" t="s">
        <v>67</v>
      </c>
      <c r="Y652" t="s">
        <v>302</v>
      </c>
      <c r="Z652" t="s">
        <v>96</v>
      </c>
      <c r="AA652" t="s">
        <v>64</v>
      </c>
      <c r="AB652" t="s">
        <v>172</v>
      </c>
      <c r="AC652" t="s">
        <v>70</v>
      </c>
      <c r="AD652" t="s">
        <v>67</v>
      </c>
      <c r="AE652" t="s">
        <v>1340</v>
      </c>
      <c r="AF652" t="s">
        <v>347</v>
      </c>
      <c r="AG652" t="s">
        <v>326</v>
      </c>
      <c r="AH652" t="s">
        <v>173</v>
      </c>
      <c r="AI652" t="s">
        <v>114</v>
      </c>
      <c r="AJ652" t="s">
        <v>124</v>
      </c>
      <c r="AK652" t="s">
        <v>73</v>
      </c>
      <c r="AL652" t="s">
        <v>75</v>
      </c>
      <c r="AM652" t="s">
        <v>224</v>
      </c>
      <c r="AN652" t="s">
        <v>76</v>
      </c>
      <c r="AO652" t="s">
        <v>104</v>
      </c>
      <c r="AP652" t="s">
        <v>225</v>
      </c>
      <c r="AQ652" t="s">
        <v>96</v>
      </c>
      <c r="AR652" t="s">
        <v>67</v>
      </c>
      <c r="AS652" t="s">
        <v>54</v>
      </c>
      <c r="AT652" t="s">
        <v>73</v>
      </c>
      <c r="AU652" t="s">
        <v>107</v>
      </c>
      <c r="AV652" t="s">
        <v>3725</v>
      </c>
    </row>
    <row r="653" spans="1:48" hidden="1" x14ac:dyDescent="0.3">
      <c r="A653" t="s">
        <v>3726</v>
      </c>
      <c r="B653" t="s">
        <v>3727</v>
      </c>
      <c r="C653" s="1" t="str">
        <f t="shared" si="106"/>
        <v>21:0973</v>
      </c>
      <c r="D653" s="1" t="str">
        <f>HYPERLINK("https://geochem.nrcan.gc.ca/cdogs/content/svy/svy_e.htm", "")</f>
        <v/>
      </c>
      <c r="G653" s="1" t="str">
        <f>HYPERLINK("https://geochem.nrcan.gc.ca/cdogs/content/cr_/cr_00161_e.htm", "161")</f>
        <v>161</v>
      </c>
      <c r="J653" t="s">
        <v>230</v>
      </c>
      <c r="K653" t="s">
        <v>231</v>
      </c>
      <c r="L653">
        <v>33</v>
      </c>
      <c r="M653" t="s">
        <v>232</v>
      </c>
      <c r="N653">
        <v>652</v>
      </c>
      <c r="O653" t="s">
        <v>201</v>
      </c>
      <c r="P653" t="s">
        <v>54</v>
      </c>
      <c r="Q653" t="s">
        <v>105</v>
      </c>
      <c r="R653" t="s">
        <v>103</v>
      </c>
      <c r="S653" t="s">
        <v>57</v>
      </c>
      <c r="T653" t="s">
        <v>188</v>
      </c>
      <c r="U653" t="s">
        <v>168</v>
      </c>
      <c r="V653" t="s">
        <v>1089</v>
      </c>
      <c r="W653" t="s">
        <v>95</v>
      </c>
      <c r="X653" t="s">
        <v>74</v>
      </c>
      <c r="Y653" t="s">
        <v>94</v>
      </c>
      <c r="Z653" t="s">
        <v>178</v>
      </c>
      <c r="AA653" t="s">
        <v>64</v>
      </c>
      <c r="AB653" t="s">
        <v>189</v>
      </c>
      <c r="AC653" t="s">
        <v>75</v>
      </c>
      <c r="AD653" t="s">
        <v>67</v>
      </c>
      <c r="AE653" t="s">
        <v>1027</v>
      </c>
      <c r="AF653" t="s">
        <v>69</v>
      </c>
      <c r="AG653" t="s">
        <v>60</v>
      </c>
      <c r="AH653" t="s">
        <v>125</v>
      </c>
      <c r="AI653" t="s">
        <v>290</v>
      </c>
      <c r="AJ653" t="s">
        <v>402</v>
      </c>
      <c r="AK653" t="s">
        <v>73</v>
      </c>
      <c r="AL653" t="s">
        <v>206</v>
      </c>
      <c r="AM653" t="s">
        <v>157</v>
      </c>
      <c r="AN653" t="s">
        <v>76</v>
      </c>
      <c r="AO653" t="s">
        <v>178</v>
      </c>
      <c r="AP653" t="s">
        <v>813</v>
      </c>
      <c r="AQ653" t="s">
        <v>292</v>
      </c>
      <c r="AR653" t="s">
        <v>62</v>
      </c>
      <c r="AS653" t="s">
        <v>127</v>
      </c>
      <c r="AT653" t="s">
        <v>73</v>
      </c>
      <c r="AU653" t="s">
        <v>275</v>
      </c>
      <c r="AV653" t="s">
        <v>3728</v>
      </c>
    </row>
    <row r="654" spans="1:48" hidden="1" x14ac:dyDescent="0.3">
      <c r="A654" t="s">
        <v>3729</v>
      </c>
      <c r="B654" t="s">
        <v>3730</v>
      </c>
      <c r="C654" s="1" t="str">
        <f t="shared" si="106"/>
        <v>21:0973</v>
      </c>
      <c r="D654" s="1" t="str">
        <f t="shared" ref="D654:D677" si="107">HYPERLINK("https://geochem.nrcan.gc.ca/cdogs/content/svy/svy210113_e.htm", "21:0113")</f>
        <v>21:0113</v>
      </c>
      <c r="E654" t="s">
        <v>3731</v>
      </c>
      <c r="F654" t="s">
        <v>3732</v>
      </c>
      <c r="H654">
        <v>63.425758399999999</v>
      </c>
      <c r="I654">
        <v>-94.603600700000001</v>
      </c>
      <c r="J654" s="1" t="str">
        <f t="shared" ref="J654:J677" si="108">HYPERLINK("https://geochem.nrcan.gc.ca/cdogs/content/kwd/kwd020027_e.htm", "NGR lake sediment grab sample")</f>
        <v>NGR lake sediment grab sample</v>
      </c>
      <c r="K654" s="1" t="str">
        <f t="shared" ref="K654:K677" si="109">HYPERLINK("https://geochem.nrcan.gc.ca/cdogs/content/kwd/kwd080006_e.htm", "&lt;177 micron (NGR)")</f>
        <v>&lt;177 micron (NGR)</v>
      </c>
      <c r="L654">
        <v>33</v>
      </c>
      <c r="M654" t="s">
        <v>273</v>
      </c>
      <c r="N654">
        <v>653</v>
      </c>
      <c r="O654" t="s">
        <v>56</v>
      </c>
      <c r="P654" t="s">
        <v>54</v>
      </c>
      <c r="Q654" t="s">
        <v>1227</v>
      </c>
      <c r="R654" t="s">
        <v>890</v>
      </c>
      <c r="S654" t="s">
        <v>57</v>
      </c>
      <c r="T654" t="s">
        <v>91</v>
      </c>
      <c r="U654" t="s">
        <v>203</v>
      </c>
      <c r="V654" t="s">
        <v>172</v>
      </c>
      <c r="W654" t="s">
        <v>346</v>
      </c>
      <c r="X654" t="s">
        <v>62</v>
      </c>
      <c r="Y654" t="s">
        <v>205</v>
      </c>
      <c r="Z654" t="s">
        <v>96</v>
      </c>
      <c r="AA654" t="s">
        <v>64</v>
      </c>
      <c r="AB654" t="s">
        <v>365</v>
      </c>
      <c r="AC654" t="s">
        <v>70</v>
      </c>
      <c r="AD654" t="s">
        <v>170</v>
      </c>
      <c r="AE654" t="s">
        <v>1211</v>
      </c>
      <c r="AF654" t="s">
        <v>187</v>
      </c>
      <c r="AG654" t="s">
        <v>411</v>
      </c>
      <c r="AH654" t="s">
        <v>70</v>
      </c>
      <c r="AI654" t="s">
        <v>348</v>
      </c>
      <c r="AJ654" t="s">
        <v>514</v>
      </c>
      <c r="AK654" t="s">
        <v>73</v>
      </c>
      <c r="AL654" t="s">
        <v>224</v>
      </c>
      <c r="AM654" t="s">
        <v>177</v>
      </c>
      <c r="AN654" t="s">
        <v>76</v>
      </c>
      <c r="AO654" t="s">
        <v>104</v>
      </c>
      <c r="AP654" t="s">
        <v>225</v>
      </c>
      <c r="AQ654" t="s">
        <v>101</v>
      </c>
      <c r="AR654" t="s">
        <v>67</v>
      </c>
      <c r="AS654" t="s">
        <v>54</v>
      </c>
      <c r="AT654" t="s">
        <v>73</v>
      </c>
      <c r="AU654" t="s">
        <v>107</v>
      </c>
      <c r="AV654" t="s">
        <v>3574</v>
      </c>
    </row>
    <row r="655" spans="1:48" hidden="1" x14ac:dyDescent="0.3">
      <c r="A655" t="s">
        <v>3733</v>
      </c>
      <c r="B655" t="s">
        <v>3734</v>
      </c>
      <c r="C655" s="1" t="str">
        <f t="shared" si="106"/>
        <v>21:0973</v>
      </c>
      <c r="D655" s="1" t="str">
        <f t="shared" si="107"/>
        <v>21:0113</v>
      </c>
      <c r="E655" t="s">
        <v>3735</v>
      </c>
      <c r="F655" t="s">
        <v>3736</v>
      </c>
      <c r="H655">
        <v>63.396006399999997</v>
      </c>
      <c r="I655">
        <v>-94.653448299999994</v>
      </c>
      <c r="J655" s="1" t="str">
        <f t="shared" si="108"/>
        <v>NGR lake sediment grab sample</v>
      </c>
      <c r="K655" s="1" t="str">
        <f t="shared" si="109"/>
        <v>&lt;177 micron (NGR)</v>
      </c>
      <c r="L655">
        <v>33</v>
      </c>
      <c r="M655" t="s">
        <v>289</v>
      </c>
      <c r="N655">
        <v>654</v>
      </c>
      <c r="O655" t="s">
        <v>94</v>
      </c>
      <c r="P655" t="s">
        <v>54</v>
      </c>
      <c r="Q655" t="s">
        <v>1210</v>
      </c>
      <c r="R655" t="s">
        <v>69</v>
      </c>
      <c r="S655" t="s">
        <v>57</v>
      </c>
      <c r="T655" t="s">
        <v>142</v>
      </c>
      <c r="U655" t="s">
        <v>88</v>
      </c>
      <c r="V655" t="s">
        <v>575</v>
      </c>
      <c r="W655" t="s">
        <v>448</v>
      </c>
      <c r="X655" t="s">
        <v>67</v>
      </c>
      <c r="Y655" t="s">
        <v>62</v>
      </c>
      <c r="Z655" t="s">
        <v>59</v>
      </c>
      <c r="AA655" t="s">
        <v>64</v>
      </c>
      <c r="AB655" t="s">
        <v>522</v>
      </c>
      <c r="AC655" t="s">
        <v>173</v>
      </c>
      <c r="AD655" t="s">
        <v>67</v>
      </c>
      <c r="AE655" t="s">
        <v>206</v>
      </c>
      <c r="AF655" t="s">
        <v>90</v>
      </c>
      <c r="AG655" t="s">
        <v>100</v>
      </c>
      <c r="AH655" t="s">
        <v>173</v>
      </c>
      <c r="AI655" t="s">
        <v>305</v>
      </c>
      <c r="AJ655" t="s">
        <v>159</v>
      </c>
      <c r="AK655" t="s">
        <v>73</v>
      </c>
      <c r="AL655" t="s">
        <v>75</v>
      </c>
      <c r="AM655" t="s">
        <v>103</v>
      </c>
      <c r="AN655" t="s">
        <v>76</v>
      </c>
      <c r="AO655" t="s">
        <v>92</v>
      </c>
      <c r="AP655" t="s">
        <v>126</v>
      </c>
      <c r="AQ655" t="s">
        <v>240</v>
      </c>
      <c r="AR655" t="s">
        <v>74</v>
      </c>
      <c r="AS655" t="s">
        <v>54</v>
      </c>
      <c r="AT655" t="s">
        <v>73</v>
      </c>
      <c r="AU655" t="s">
        <v>107</v>
      </c>
      <c r="AV655" t="s">
        <v>3737</v>
      </c>
    </row>
    <row r="656" spans="1:48" hidden="1" x14ac:dyDescent="0.3">
      <c r="A656" t="s">
        <v>3738</v>
      </c>
      <c r="B656" t="s">
        <v>3739</v>
      </c>
      <c r="C656" s="1" t="str">
        <f t="shared" si="106"/>
        <v>21:0973</v>
      </c>
      <c r="D656" s="1" t="str">
        <f t="shared" si="107"/>
        <v>21:0113</v>
      </c>
      <c r="E656" t="s">
        <v>3740</v>
      </c>
      <c r="F656" t="s">
        <v>3741</v>
      </c>
      <c r="H656">
        <v>63.3672349</v>
      </c>
      <c r="I656">
        <v>-94.669653499999995</v>
      </c>
      <c r="J656" s="1" t="str">
        <f t="shared" si="108"/>
        <v>NGR lake sediment grab sample</v>
      </c>
      <c r="K656" s="1" t="str">
        <f t="shared" si="109"/>
        <v>&lt;177 micron (NGR)</v>
      </c>
      <c r="L656">
        <v>33</v>
      </c>
      <c r="M656" t="s">
        <v>301</v>
      </c>
      <c r="N656">
        <v>655</v>
      </c>
      <c r="O656" t="s">
        <v>346</v>
      </c>
      <c r="P656" t="s">
        <v>54</v>
      </c>
      <c r="Q656" t="s">
        <v>624</v>
      </c>
      <c r="R656" t="s">
        <v>282</v>
      </c>
      <c r="S656" t="s">
        <v>57</v>
      </c>
      <c r="T656" t="s">
        <v>188</v>
      </c>
      <c r="U656" t="s">
        <v>59</v>
      </c>
      <c r="V656" t="s">
        <v>99</v>
      </c>
      <c r="W656" t="s">
        <v>63</v>
      </c>
      <c r="X656" t="s">
        <v>67</v>
      </c>
      <c r="Y656" t="s">
        <v>171</v>
      </c>
      <c r="Z656" t="s">
        <v>138</v>
      </c>
      <c r="AA656" t="s">
        <v>64</v>
      </c>
      <c r="AB656" t="s">
        <v>189</v>
      </c>
      <c r="AC656" t="s">
        <v>66</v>
      </c>
      <c r="AD656" t="s">
        <v>67</v>
      </c>
      <c r="AE656" t="s">
        <v>206</v>
      </c>
      <c r="AF656" t="s">
        <v>121</v>
      </c>
      <c r="AG656" t="s">
        <v>153</v>
      </c>
      <c r="AH656" t="s">
        <v>173</v>
      </c>
      <c r="AI656" t="s">
        <v>338</v>
      </c>
      <c r="AJ656" t="s">
        <v>201</v>
      </c>
      <c r="AK656" t="s">
        <v>73</v>
      </c>
      <c r="AL656" t="s">
        <v>177</v>
      </c>
      <c r="AM656" t="s">
        <v>103</v>
      </c>
      <c r="AN656" t="s">
        <v>76</v>
      </c>
      <c r="AO656" t="s">
        <v>203</v>
      </c>
      <c r="AP656" t="s">
        <v>126</v>
      </c>
      <c r="AQ656" t="s">
        <v>193</v>
      </c>
      <c r="AR656" t="s">
        <v>67</v>
      </c>
      <c r="AS656" t="s">
        <v>54</v>
      </c>
      <c r="AT656" t="s">
        <v>73</v>
      </c>
      <c r="AU656" t="s">
        <v>107</v>
      </c>
      <c r="AV656" t="s">
        <v>1283</v>
      </c>
    </row>
    <row r="657" spans="1:48" hidden="1" x14ac:dyDescent="0.3">
      <c r="A657" t="s">
        <v>3742</v>
      </c>
      <c r="B657" t="s">
        <v>3743</v>
      </c>
      <c r="C657" s="1" t="str">
        <f t="shared" si="106"/>
        <v>21:0973</v>
      </c>
      <c r="D657" s="1" t="str">
        <f t="shared" si="107"/>
        <v>21:0113</v>
      </c>
      <c r="E657" t="s">
        <v>3744</v>
      </c>
      <c r="F657" t="s">
        <v>3745</v>
      </c>
      <c r="H657">
        <v>63.394607499999999</v>
      </c>
      <c r="I657">
        <v>-94.746092899999994</v>
      </c>
      <c r="J657" s="1" t="str">
        <f t="shared" si="108"/>
        <v>NGR lake sediment grab sample</v>
      </c>
      <c r="K657" s="1" t="str">
        <f t="shared" si="109"/>
        <v>&lt;177 micron (NGR)</v>
      </c>
      <c r="L657">
        <v>33</v>
      </c>
      <c r="M657" t="s">
        <v>314</v>
      </c>
      <c r="N657">
        <v>656</v>
      </c>
      <c r="O657" t="s">
        <v>87</v>
      </c>
      <c r="P657" t="s">
        <v>54</v>
      </c>
      <c r="Q657" t="s">
        <v>603</v>
      </c>
      <c r="R657" t="s">
        <v>187</v>
      </c>
      <c r="S657" t="s">
        <v>57</v>
      </c>
      <c r="T657" t="s">
        <v>152</v>
      </c>
      <c r="U657" t="s">
        <v>104</v>
      </c>
      <c r="V657" t="s">
        <v>97</v>
      </c>
      <c r="W657" t="s">
        <v>276</v>
      </c>
      <c r="X657" t="s">
        <v>74</v>
      </c>
      <c r="Y657" t="s">
        <v>292</v>
      </c>
      <c r="Z657" t="s">
        <v>127</v>
      </c>
      <c r="AA657" t="s">
        <v>64</v>
      </c>
      <c r="AB657" t="s">
        <v>223</v>
      </c>
      <c r="AC657" t="s">
        <v>66</v>
      </c>
      <c r="AD657" t="s">
        <v>170</v>
      </c>
      <c r="AE657" t="s">
        <v>2106</v>
      </c>
      <c r="AF657" t="s">
        <v>890</v>
      </c>
      <c r="AG657" t="s">
        <v>223</v>
      </c>
      <c r="AH657" t="s">
        <v>173</v>
      </c>
      <c r="AI657" t="s">
        <v>101</v>
      </c>
      <c r="AJ657" t="s">
        <v>59</v>
      </c>
      <c r="AK657" t="s">
        <v>73</v>
      </c>
      <c r="AL657" t="s">
        <v>75</v>
      </c>
      <c r="AM657" t="s">
        <v>75</v>
      </c>
      <c r="AN657" t="s">
        <v>76</v>
      </c>
      <c r="AO657" t="s">
        <v>104</v>
      </c>
      <c r="AP657" t="s">
        <v>307</v>
      </c>
      <c r="AQ657" t="s">
        <v>96</v>
      </c>
      <c r="AR657" t="s">
        <v>67</v>
      </c>
      <c r="AS657" t="s">
        <v>54</v>
      </c>
      <c r="AT657" t="s">
        <v>73</v>
      </c>
      <c r="AU657" t="s">
        <v>275</v>
      </c>
      <c r="AV657" t="s">
        <v>726</v>
      </c>
    </row>
    <row r="658" spans="1:48" hidden="1" x14ac:dyDescent="0.3">
      <c r="A658" t="s">
        <v>3746</v>
      </c>
      <c r="B658" t="s">
        <v>3747</v>
      </c>
      <c r="C658" s="1" t="str">
        <f t="shared" si="106"/>
        <v>21:0973</v>
      </c>
      <c r="D658" s="1" t="str">
        <f t="shared" si="107"/>
        <v>21:0113</v>
      </c>
      <c r="E658" t="s">
        <v>3748</v>
      </c>
      <c r="F658" t="s">
        <v>3749</v>
      </c>
      <c r="H658">
        <v>63.412793700000002</v>
      </c>
      <c r="I658">
        <v>-94.8482786</v>
      </c>
      <c r="J658" s="1" t="str">
        <f t="shared" si="108"/>
        <v>NGR lake sediment grab sample</v>
      </c>
      <c r="K658" s="1" t="str">
        <f t="shared" si="109"/>
        <v>&lt;177 micron (NGR)</v>
      </c>
      <c r="L658">
        <v>33</v>
      </c>
      <c r="M658" t="s">
        <v>324</v>
      </c>
      <c r="N658">
        <v>657</v>
      </c>
      <c r="O658" t="s">
        <v>87</v>
      </c>
      <c r="P658" t="s">
        <v>54</v>
      </c>
      <c r="Q658" t="s">
        <v>997</v>
      </c>
      <c r="R658" t="s">
        <v>77</v>
      </c>
      <c r="S658" t="s">
        <v>57</v>
      </c>
      <c r="T658" t="s">
        <v>142</v>
      </c>
      <c r="U658" t="s">
        <v>88</v>
      </c>
      <c r="V658" t="s">
        <v>615</v>
      </c>
      <c r="W658" t="s">
        <v>448</v>
      </c>
      <c r="X658" t="s">
        <v>74</v>
      </c>
      <c r="Y658" t="s">
        <v>137</v>
      </c>
      <c r="Z658" t="s">
        <v>96</v>
      </c>
      <c r="AA658" t="s">
        <v>64</v>
      </c>
      <c r="AB658" t="s">
        <v>691</v>
      </c>
      <c r="AC658" t="s">
        <v>173</v>
      </c>
      <c r="AD658" t="s">
        <v>67</v>
      </c>
      <c r="AE658" t="s">
        <v>74</v>
      </c>
      <c r="AF658" t="s">
        <v>282</v>
      </c>
      <c r="AG658" t="s">
        <v>326</v>
      </c>
      <c r="AH658" t="s">
        <v>70</v>
      </c>
      <c r="AI658" t="s">
        <v>138</v>
      </c>
      <c r="AJ658" t="s">
        <v>201</v>
      </c>
      <c r="AK658" t="s">
        <v>73</v>
      </c>
      <c r="AL658" t="s">
        <v>75</v>
      </c>
      <c r="AM658" t="s">
        <v>103</v>
      </c>
      <c r="AN658" t="s">
        <v>76</v>
      </c>
      <c r="AO658" t="s">
        <v>92</v>
      </c>
      <c r="AP658" t="s">
        <v>414</v>
      </c>
      <c r="AQ658" t="s">
        <v>118</v>
      </c>
      <c r="AR658" t="s">
        <v>74</v>
      </c>
      <c r="AS658" t="s">
        <v>54</v>
      </c>
      <c r="AT658" t="s">
        <v>73</v>
      </c>
      <c r="AU658" t="s">
        <v>107</v>
      </c>
      <c r="AV658" t="s">
        <v>3750</v>
      </c>
    </row>
    <row r="659" spans="1:48" hidden="1" x14ac:dyDescent="0.3">
      <c r="A659" t="s">
        <v>3751</v>
      </c>
      <c r="B659" t="s">
        <v>3752</v>
      </c>
      <c r="C659" s="1" t="str">
        <f t="shared" si="106"/>
        <v>21:0973</v>
      </c>
      <c r="D659" s="1" t="str">
        <f t="shared" si="107"/>
        <v>21:0113</v>
      </c>
      <c r="E659" t="s">
        <v>3674</v>
      </c>
      <c r="F659" t="s">
        <v>3753</v>
      </c>
      <c r="H659">
        <v>63.419981</v>
      </c>
      <c r="I659">
        <v>-94.884307199999995</v>
      </c>
      <c r="J659" s="1" t="str">
        <f t="shared" si="108"/>
        <v>NGR lake sediment grab sample</v>
      </c>
      <c r="K659" s="1" t="str">
        <f t="shared" si="109"/>
        <v>&lt;177 micron (NGR)</v>
      </c>
      <c r="L659">
        <v>33</v>
      </c>
      <c r="M659" t="s">
        <v>345</v>
      </c>
      <c r="N659">
        <v>658</v>
      </c>
      <c r="O659" t="s">
        <v>709</v>
      </c>
      <c r="P659" t="s">
        <v>54</v>
      </c>
      <c r="Q659" t="s">
        <v>1583</v>
      </c>
      <c r="R659" t="s">
        <v>121</v>
      </c>
      <c r="S659" t="s">
        <v>57</v>
      </c>
      <c r="T659" t="s">
        <v>58</v>
      </c>
      <c r="U659" t="s">
        <v>281</v>
      </c>
      <c r="V659" t="s">
        <v>698</v>
      </c>
      <c r="W659" t="s">
        <v>95</v>
      </c>
      <c r="X659" t="s">
        <v>62</v>
      </c>
      <c r="Y659" t="s">
        <v>79</v>
      </c>
      <c r="Z659" t="s">
        <v>96</v>
      </c>
      <c r="AA659" t="s">
        <v>64</v>
      </c>
      <c r="AB659" t="s">
        <v>725</v>
      </c>
      <c r="AC659" t="s">
        <v>173</v>
      </c>
      <c r="AD659" t="s">
        <v>67</v>
      </c>
      <c r="AE659" t="s">
        <v>1238</v>
      </c>
      <c r="AF659" t="s">
        <v>264</v>
      </c>
      <c r="AG659" t="s">
        <v>339</v>
      </c>
      <c r="AH659" t="s">
        <v>70</v>
      </c>
      <c r="AI659" t="s">
        <v>208</v>
      </c>
      <c r="AJ659" t="s">
        <v>59</v>
      </c>
      <c r="AK659" t="s">
        <v>73</v>
      </c>
      <c r="AL659" t="s">
        <v>75</v>
      </c>
      <c r="AM659" t="s">
        <v>75</v>
      </c>
      <c r="AN659" t="s">
        <v>76</v>
      </c>
      <c r="AO659" t="s">
        <v>104</v>
      </c>
      <c r="AP659" t="s">
        <v>225</v>
      </c>
      <c r="AQ659" t="s">
        <v>263</v>
      </c>
      <c r="AR659" t="s">
        <v>74</v>
      </c>
      <c r="AS659" t="s">
        <v>54</v>
      </c>
      <c r="AT659" t="s">
        <v>73</v>
      </c>
      <c r="AU659" t="s">
        <v>107</v>
      </c>
      <c r="AV659" t="s">
        <v>3754</v>
      </c>
    </row>
    <row r="660" spans="1:48" hidden="1" x14ac:dyDescent="0.3">
      <c r="A660" t="s">
        <v>3755</v>
      </c>
      <c r="B660" t="s">
        <v>3756</v>
      </c>
      <c r="C660" s="1" t="str">
        <f t="shared" si="106"/>
        <v>21:0973</v>
      </c>
      <c r="D660" s="1" t="str">
        <f t="shared" si="107"/>
        <v>21:0113</v>
      </c>
      <c r="E660" t="s">
        <v>3757</v>
      </c>
      <c r="F660" t="s">
        <v>3758</v>
      </c>
      <c r="H660">
        <v>63.445582899999998</v>
      </c>
      <c r="I660">
        <v>-94.919582399999996</v>
      </c>
      <c r="J660" s="1" t="str">
        <f t="shared" si="108"/>
        <v>NGR lake sediment grab sample</v>
      </c>
      <c r="K660" s="1" t="str">
        <f t="shared" si="109"/>
        <v>&lt;177 micron (NGR)</v>
      </c>
      <c r="L660">
        <v>33</v>
      </c>
      <c r="M660" t="s">
        <v>335</v>
      </c>
      <c r="N660">
        <v>659</v>
      </c>
      <c r="O660" t="s">
        <v>159</v>
      </c>
      <c r="P660" t="s">
        <v>54</v>
      </c>
      <c r="Q660" t="s">
        <v>420</v>
      </c>
      <c r="R660" t="s">
        <v>264</v>
      </c>
      <c r="S660" t="s">
        <v>57</v>
      </c>
      <c r="T660" t="s">
        <v>304</v>
      </c>
      <c r="U660" t="s">
        <v>168</v>
      </c>
      <c r="V660" t="s">
        <v>192</v>
      </c>
      <c r="W660" t="s">
        <v>396</v>
      </c>
      <c r="X660" t="s">
        <v>74</v>
      </c>
      <c r="Y660" t="s">
        <v>138</v>
      </c>
      <c r="Z660" t="s">
        <v>62</v>
      </c>
      <c r="AA660" t="s">
        <v>64</v>
      </c>
      <c r="AB660" t="s">
        <v>190</v>
      </c>
      <c r="AC660" t="s">
        <v>66</v>
      </c>
      <c r="AD660" t="s">
        <v>67</v>
      </c>
      <c r="AE660" t="s">
        <v>983</v>
      </c>
      <c r="AF660" t="s">
        <v>616</v>
      </c>
      <c r="AG660" t="s">
        <v>151</v>
      </c>
      <c r="AH660" t="s">
        <v>173</v>
      </c>
      <c r="AI660" t="s">
        <v>56</v>
      </c>
      <c r="AJ660" t="s">
        <v>388</v>
      </c>
      <c r="AK660" t="s">
        <v>73</v>
      </c>
      <c r="AL660" t="s">
        <v>103</v>
      </c>
      <c r="AM660" t="s">
        <v>103</v>
      </c>
      <c r="AN660" t="s">
        <v>76</v>
      </c>
      <c r="AO660" t="s">
        <v>168</v>
      </c>
      <c r="AP660" t="s">
        <v>387</v>
      </c>
      <c r="AQ660" t="s">
        <v>211</v>
      </c>
      <c r="AR660" t="s">
        <v>67</v>
      </c>
      <c r="AS660" t="s">
        <v>54</v>
      </c>
      <c r="AT660" t="s">
        <v>635</v>
      </c>
      <c r="AU660" t="s">
        <v>107</v>
      </c>
      <c r="AV660" t="s">
        <v>1733</v>
      </c>
    </row>
    <row r="661" spans="1:48" hidden="1" x14ac:dyDescent="0.3">
      <c r="A661" t="s">
        <v>3759</v>
      </c>
      <c r="B661" t="s">
        <v>3760</v>
      </c>
      <c r="C661" s="1" t="str">
        <f t="shared" si="106"/>
        <v>21:0973</v>
      </c>
      <c r="D661" s="1" t="str">
        <f t="shared" si="107"/>
        <v>21:0113</v>
      </c>
      <c r="E661" t="s">
        <v>3761</v>
      </c>
      <c r="F661" t="s">
        <v>3762</v>
      </c>
      <c r="H661">
        <v>63.445905500000002</v>
      </c>
      <c r="I661">
        <v>-94.974356099999994</v>
      </c>
      <c r="J661" s="1" t="str">
        <f t="shared" si="108"/>
        <v>NGR lake sediment grab sample</v>
      </c>
      <c r="K661" s="1" t="str">
        <f t="shared" si="109"/>
        <v>&lt;177 micron (NGR)</v>
      </c>
      <c r="L661">
        <v>33</v>
      </c>
      <c r="M661" t="s">
        <v>354</v>
      </c>
      <c r="N661">
        <v>660</v>
      </c>
      <c r="O661" t="s">
        <v>226</v>
      </c>
      <c r="P661" t="s">
        <v>54</v>
      </c>
      <c r="Q661" t="s">
        <v>521</v>
      </c>
      <c r="R661" t="s">
        <v>104</v>
      </c>
      <c r="S661" t="s">
        <v>57</v>
      </c>
      <c r="T661" t="s">
        <v>291</v>
      </c>
      <c r="U661" t="s">
        <v>59</v>
      </c>
      <c r="V661" t="s">
        <v>691</v>
      </c>
      <c r="W661" t="s">
        <v>448</v>
      </c>
      <c r="X661" t="s">
        <v>74</v>
      </c>
      <c r="Y661" t="s">
        <v>526</v>
      </c>
      <c r="Z661" t="s">
        <v>138</v>
      </c>
      <c r="AA661" t="s">
        <v>64</v>
      </c>
      <c r="AB661" t="s">
        <v>471</v>
      </c>
      <c r="AC661" t="s">
        <v>173</v>
      </c>
      <c r="AD661" t="s">
        <v>67</v>
      </c>
      <c r="AE661" t="s">
        <v>74</v>
      </c>
      <c r="AF661" t="s">
        <v>290</v>
      </c>
      <c r="AG661" t="s">
        <v>97</v>
      </c>
      <c r="AH661" t="s">
        <v>173</v>
      </c>
      <c r="AI661" t="s">
        <v>56</v>
      </c>
      <c r="AJ661" t="s">
        <v>106</v>
      </c>
      <c r="AK661" t="s">
        <v>73</v>
      </c>
      <c r="AL661" t="s">
        <v>125</v>
      </c>
      <c r="AM661" t="s">
        <v>103</v>
      </c>
      <c r="AN661" t="s">
        <v>76</v>
      </c>
      <c r="AO661" t="s">
        <v>203</v>
      </c>
      <c r="AP661" t="s">
        <v>414</v>
      </c>
      <c r="AQ661" t="s">
        <v>220</v>
      </c>
      <c r="AR661" t="s">
        <v>67</v>
      </c>
      <c r="AS661" t="s">
        <v>54</v>
      </c>
      <c r="AT661" t="s">
        <v>73</v>
      </c>
      <c r="AU661" t="s">
        <v>107</v>
      </c>
      <c r="AV661" t="s">
        <v>3763</v>
      </c>
    </row>
    <row r="662" spans="1:48" hidden="1" x14ac:dyDescent="0.3">
      <c r="A662" t="s">
        <v>3764</v>
      </c>
      <c r="B662" t="s">
        <v>3765</v>
      </c>
      <c r="C662" s="1" t="str">
        <f t="shared" si="106"/>
        <v>21:0973</v>
      </c>
      <c r="D662" s="1" t="str">
        <f t="shared" si="107"/>
        <v>21:0113</v>
      </c>
      <c r="E662" t="s">
        <v>3766</v>
      </c>
      <c r="F662" t="s">
        <v>3767</v>
      </c>
      <c r="H662">
        <v>63.647843600000002</v>
      </c>
      <c r="I662">
        <v>-95.351575800000006</v>
      </c>
      <c r="J662" s="1" t="str">
        <f t="shared" si="108"/>
        <v>NGR lake sediment grab sample</v>
      </c>
      <c r="K662" s="1" t="str">
        <f t="shared" si="109"/>
        <v>&lt;177 micron (NGR)</v>
      </c>
      <c r="L662">
        <v>34</v>
      </c>
      <c r="M662" t="s">
        <v>52</v>
      </c>
      <c r="N662">
        <v>661</v>
      </c>
      <c r="O662" t="s">
        <v>59</v>
      </c>
      <c r="P662" t="s">
        <v>54</v>
      </c>
      <c r="Q662" t="s">
        <v>1210</v>
      </c>
      <c r="R662" t="s">
        <v>77</v>
      </c>
      <c r="S662" t="s">
        <v>57</v>
      </c>
      <c r="T662" t="s">
        <v>169</v>
      </c>
      <c r="U662" t="s">
        <v>117</v>
      </c>
      <c r="V662" t="s">
        <v>190</v>
      </c>
      <c r="W662" t="s">
        <v>448</v>
      </c>
      <c r="X662" t="s">
        <v>74</v>
      </c>
      <c r="Y662" t="s">
        <v>421</v>
      </c>
      <c r="Z662" t="s">
        <v>138</v>
      </c>
      <c r="AA662" t="s">
        <v>64</v>
      </c>
      <c r="AB662" t="s">
        <v>251</v>
      </c>
      <c r="AC662" t="s">
        <v>66</v>
      </c>
      <c r="AD662" t="s">
        <v>67</v>
      </c>
      <c r="AE662" t="s">
        <v>1056</v>
      </c>
      <c r="AF662" t="s">
        <v>104</v>
      </c>
      <c r="AG662" t="s">
        <v>365</v>
      </c>
      <c r="AH662" t="s">
        <v>70</v>
      </c>
      <c r="AI662" t="s">
        <v>263</v>
      </c>
      <c r="AJ662" t="s">
        <v>240</v>
      </c>
      <c r="AK662" t="s">
        <v>73</v>
      </c>
      <c r="AL662" t="s">
        <v>177</v>
      </c>
      <c r="AM662" t="s">
        <v>103</v>
      </c>
      <c r="AN662" t="s">
        <v>76</v>
      </c>
      <c r="AO662" t="s">
        <v>203</v>
      </c>
      <c r="AP662" t="s">
        <v>307</v>
      </c>
      <c r="AQ662" t="s">
        <v>355</v>
      </c>
      <c r="AR662" t="s">
        <v>74</v>
      </c>
      <c r="AS662" t="s">
        <v>54</v>
      </c>
      <c r="AT662" t="s">
        <v>73</v>
      </c>
      <c r="AU662" t="s">
        <v>107</v>
      </c>
      <c r="AV662" t="s">
        <v>3768</v>
      </c>
    </row>
    <row r="663" spans="1:48" hidden="1" x14ac:dyDescent="0.3">
      <c r="A663" t="s">
        <v>3769</v>
      </c>
      <c r="B663" t="s">
        <v>3770</v>
      </c>
      <c r="C663" s="1" t="str">
        <f t="shared" si="106"/>
        <v>21:0973</v>
      </c>
      <c r="D663" s="1" t="str">
        <f t="shared" si="107"/>
        <v>21:0113</v>
      </c>
      <c r="E663" t="s">
        <v>3771</v>
      </c>
      <c r="F663" t="s">
        <v>3772</v>
      </c>
      <c r="H663">
        <v>63.496128400000003</v>
      </c>
      <c r="I663">
        <v>-95.069700999999995</v>
      </c>
      <c r="J663" s="1" t="str">
        <f t="shared" si="108"/>
        <v>NGR lake sediment grab sample</v>
      </c>
      <c r="K663" s="1" t="str">
        <f t="shared" si="109"/>
        <v>&lt;177 micron (NGR)</v>
      </c>
      <c r="L663">
        <v>34</v>
      </c>
      <c r="M663" t="s">
        <v>86</v>
      </c>
      <c r="N663">
        <v>662</v>
      </c>
      <c r="O663" t="s">
        <v>104</v>
      </c>
      <c r="P663" t="s">
        <v>170</v>
      </c>
      <c r="Q663" t="s">
        <v>446</v>
      </c>
      <c r="R663" t="s">
        <v>69</v>
      </c>
      <c r="S663" t="s">
        <v>57</v>
      </c>
      <c r="T663" t="s">
        <v>249</v>
      </c>
      <c r="U663" t="s">
        <v>59</v>
      </c>
      <c r="V663" t="s">
        <v>616</v>
      </c>
      <c r="W663" t="s">
        <v>206</v>
      </c>
      <c r="X663" t="s">
        <v>74</v>
      </c>
      <c r="Y663" t="s">
        <v>72</v>
      </c>
      <c r="Z663" t="s">
        <v>170</v>
      </c>
      <c r="AA663" t="s">
        <v>64</v>
      </c>
      <c r="AB663" t="s">
        <v>478</v>
      </c>
      <c r="AC663" t="s">
        <v>66</v>
      </c>
      <c r="AD663" t="s">
        <v>67</v>
      </c>
      <c r="AE663" t="s">
        <v>3236</v>
      </c>
      <c r="AF663" t="s">
        <v>76</v>
      </c>
      <c r="AG663" t="s">
        <v>381</v>
      </c>
      <c r="AH663" t="s">
        <v>173</v>
      </c>
      <c r="AI663" t="s">
        <v>193</v>
      </c>
      <c r="AJ663" t="s">
        <v>87</v>
      </c>
      <c r="AK663" t="s">
        <v>73</v>
      </c>
      <c r="AL663" t="s">
        <v>103</v>
      </c>
      <c r="AM663" t="s">
        <v>103</v>
      </c>
      <c r="AN663" t="s">
        <v>76</v>
      </c>
      <c r="AO663" t="s">
        <v>92</v>
      </c>
      <c r="AP663" t="s">
        <v>2033</v>
      </c>
      <c r="AQ663" t="s">
        <v>94</v>
      </c>
      <c r="AR663" t="s">
        <v>67</v>
      </c>
      <c r="AS663" t="s">
        <v>54</v>
      </c>
      <c r="AT663" t="s">
        <v>315</v>
      </c>
      <c r="AU663" t="s">
        <v>107</v>
      </c>
      <c r="AV663" t="s">
        <v>3773</v>
      </c>
    </row>
    <row r="664" spans="1:48" hidden="1" x14ac:dyDescent="0.3">
      <c r="A664" t="s">
        <v>3774</v>
      </c>
      <c r="B664" t="s">
        <v>3775</v>
      </c>
      <c r="C664" s="1" t="str">
        <f t="shared" si="106"/>
        <v>21:0973</v>
      </c>
      <c r="D664" s="1" t="str">
        <f t="shared" si="107"/>
        <v>21:0113</v>
      </c>
      <c r="E664" t="s">
        <v>3776</v>
      </c>
      <c r="F664" t="s">
        <v>3777</v>
      </c>
      <c r="H664">
        <v>63.5162938</v>
      </c>
      <c r="I664">
        <v>-95.118813500000002</v>
      </c>
      <c r="J664" s="1" t="str">
        <f t="shared" si="108"/>
        <v>NGR lake sediment grab sample</v>
      </c>
      <c r="K664" s="1" t="str">
        <f t="shared" si="109"/>
        <v>&lt;177 micron (NGR)</v>
      </c>
      <c r="L664">
        <v>34</v>
      </c>
      <c r="M664" t="s">
        <v>149</v>
      </c>
      <c r="N664">
        <v>663</v>
      </c>
      <c r="O664" t="s">
        <v>265</v>
      </c>
      <c r="P664" t="s">
        <v>134</v>
      </c>
      <c r="Q664" t="s">
        <v>1216</v>
      </c>
      <c r="R664" t="s">
        <v>347</v>
      </c>
      <c r="S664" t="s">
        <v>57</v>
      </c>
      <c r="T664" t="s">
        <v>454</v>
      </c>
      <c r="U664" t="s">
        <v>59</v>
      </c>
      <c r="V664" t="s">
        <v>550</v>
      </c>
      <c r="W664" t="s">
        <v>137</v>
      </c>
      <c r="X664" t="s">
        <v>74</v>
      </c>
      <c r="Y664" t="s">
        <v>61</v>
      </c>
      <c r="Z664" t="s">
        <v>62</v>
      </c>
      <c r="AA664" t="s">
        <v>64</v>
      </c>
      <c r="AB664" t="s">
        <v>139</v>
      </c>
      <c r="AC664" t="s">
        <v>66</v>
      </c>
      <c r="AD664" t="s">
        <v>67</v>
      </c>
      <c r="AE664" t="s">
        <v>3778</v>
      </c>
      <c r="AF664" t="s">
        <v>178</v>
      </c>
      <c r="AG664" t="s">
        <v>236</v>
      </c>
      <c r="AH664" t="s">
        <v>173</v>
      </c>
      <c r="AI664" t="s">
        <v>87</v>
      </c>
      <c r="AJ664" t="s">
        <v>336</v>
      </c>
      <c r="AK664" t="s">
        <v>73</v>
      </c>
      <c r="AL664" t="s">
        <v>75</v>
      </c>
      <c r="AM664" t="s">
        <v>103</v>
      </c>
      <c r="AN664" t="s">
        <v>76</v>
      </c>
      <c r="AO664" t="s">
        <v>178</v>
      </c>
      <c r="AP664" t="s">
        <v>234</v>
      </c>
      <c r="AQ664" t="s">
        <v>240</v>
      </c>
      <c r="AR664" t="s">
        <v>74</v>
      </c>
      <c r="AS664" t="s">
        <v>54</v>
      </c>
      <c r="AT664" t="s">
        <v>73</v>
      </c>
      <c r="AU664" t="s">
        <v>107</v>
      </c>
      <c r="AV664" t="s">
        <v>3779</v>
      </c>
    </row>
    <row r="665" spans="1:48" hidden="1" x14ac:dyDescent="0.3">
      <c r="A665" t="s">
        <v>3780</v>
      </c>
      <c r="B665" t="s">
        <v>3781</v>
      </c>
      <c r="C665" s="1" t="str">
        <f t="shared" si="106"/>
        <v>21:0973</v>
      </c>
      <c r="D665" s="1" t="str">
        <f t="shared" si="107"/>
        <v>21:0113</v>
      </c>
      <c r="E665" t="s">
        <v>3782</v>
      </c>
      <c r="F665" t="s">
        <v>3783</v>
      </c>
      <c r="H665">
        <v>63.548558200000002</v>
      </c>
      <c r="I665">
        <v>-95.114204299999997</v>
      </c>
      <c r="J665" s="1" t="str">
        <f t="shared" si="108"/>
        <v>NGR lake sediment grab sample</v>
      </c>
      <c r="K665" s="1" t="str">
        <f t="shared" si="109"/>
        <v>&lt;177 micron (NGR)</v>
      </c>
      <c r="L665">
        <v>34</v>
      </c>
      <c r="M665" t="s">
        <v>113</v>
      </c>
      <c r="N665">
        <v>664</v>
      </c>
      <c r="O665" t="s">
        <v>156</v>
      </c>
      <c r="P665" t="s">
        <v>54</v>
      </c>
      <c r="Q665" t="s">
        <v>410</v>
      </c>
      <c r="R665" t="s">
        <v>290</v>
      </c>
      <c r="S665" t="s">
        <v>57</v>
      </c>
      <c r="T665" t="s">
        <v>249</v>
      </c>
      <c r="U665" t="s">
        <v>117</v>
      </c>
      <c r="V665" t="s">
        <v>221</v>
      </c>
      <c r="W665" t="s">
        <v>363</v>
      </c>
      <c r="X665" t="s">
        <v>74</v>
      </c>
      <c r="Y665" t="s">
        <v>421</v>
      </c>
      <c r="Z665" t="s">
        <v>96</v>
      </c>
      <c r="AA665" t="s">
        <v>64</v>
      </c>
      <c r="AB665" t="s">
        <v>119</v>
      </c>
      <c r="AC665" t="s">
        <v>66</v>
      </c>
      <c r="AD665" t="s">
        <v>67</v>
      </c>
      <c r="AE665" t="s">
        <v>74</v>
      </c>
      <c r="AF665" t="s">
        <v>116</v>
      </c>
      <c r="AG665" t="s">
        <v>235</v>
      </c>
      <c r="AH665" t="s">
        <v>70</v>
      </c>
      <c r="AI665" t="s">
        <v>72</v>
      </c>
      <c r="AJ665" t="s">
        <v>338</v>
      </c>
      <c r="AK665" t="s">
        <v>73</v>
      </c>
      <c r="AL665" t="s">
        <v>125</v>
      </c>
      <c r="AM665" t="s">
        <v>103</v>
      </c>
      <c r="AN665" t="s">
        <v>76</v>
      </c>
      <c r="AO665" t="s">
        <v>290</v>
      </c>
      <c r="AP665" t="s">
        <v>179</v>
      </c>
      <c r="AQ665" t="s">
        <v>118</v>
      </c>
      <c r="AR665" t="s">
        <v>74</v>
      </c>
      <c r="AS665" t="s">
        <v>54</v>
      </c>
      <c r="AT665" t="s">
        <v>73</v>
      </c>
      <c r="AU665" t="s">
        <v>107</v>
      </c>
      <c r="AV665" t="s">
        <v>3784</v>
      </c>
    </row>
    <row r="666" spans="1:48" hidden="1" x14ac:dyDescent="0.3">
      <c r="A666" t="s">
        <v>3785</v>
      </c>
      <c r="B666" t="s">
        <v>3786</v>
      </c>
      <c r="C666" s="1" t="str">
        <f t="shared" si="106"/>
        <v>21:0973</v>
      </c>
      <c r="D666" s="1" t="str">
        <f t="shared" si="107"/>
        <v>21:0113</v>
      </c>
      <c r="E666" t="s">
        <v>3782</v>
      </c>
      <c r="F666" t="s">
        <v>3787</v>
      </c>
      <c r="H666">
        <v>63.548558200000002</v>
      </c>
      <c r="I666">
        <v>-95.114204299999997</v>
      </c>
      <c r="J666" s="1" t="str">
        <f t="shared" si="108"/>
        <v>NGR lake sediment grab sample</v>
      </c>
      <c r="K666" s="1" t="str">
        <f t="shared" si="109"/>
        <v>&lt;177 micron (NGR)</v>
      </c>
      <c r="L666">
        <v>34</v>
      </c>
      <c r="M666" t="s">
        <v>132</v>
      </c>
      <c r="N666">
        <v>665</v>
      </c>
      <c r="O666" t="s">
        <v>156</v>
      </c>
      <c r="P666" t="s">
        <v>54</v>
      </c>
      <c r="Q666" t="s">
        <v>133</v>
      </c>
      <c r="R666" t="s">
        <v>134</v>
      </c>
      <c r="S666" t="s">
        <v>57</v>
      </c>
      <c r="T666" t="s">
        <v>152</v>
      </c>
      <c r="U666" t="s">
        <v>117</v>
      </c>
      <c r="V666" t="s">
        <v>615</v>
      </c>
      <c r="W666" t="s">
        <v>308</v>
      </c>
      <c r="X666" t="s">
        <v>74</v>
      </c>
      <c r="Y666" t="s">
        <v>448</v>
      </c>
      <c r="Z666" t="s">
        <v>96</v>
      </c>
      <c r="AA666" t="s">
        <v>64</v>
      </c>
      <c r="AB666" t="s">
        <v>172</v>
      </c>
      <c r="AC666" t="s">
        <v>66</v>
      </c>
      <c r="AD666" t="s">
        <v>67</v>
      </c>
      <c r="AE666" t="s">
        <v>74</v>
      </c>
      <c r="AF666" t="s">
        <v>121</v>
      </c>
      <c r="AG666" t="s">
        <v>293</v>
      </c>
      <c r="AH666" t="s">
        <v>70</v>
      </c>
      <c r="AI666" t="s">
        <v>318</v>
      </c>
      <c r="AJ666" t="s">
        <v>138</v>
      </c>
      <c r="AK666" t="s">
        <v>73</v>
      </c>
      <c r="AL666" t="s">
        <v>125</v>
      </c>
      <c r="AM666" t="s">
        <v>224</v>
      </c>
      <c r="AN666" t="s">
        <v>76</v>
      </c>
      <c r="AO666" t="s">
        <v>134</v>
      </c>
      <c r="AP666" t="s">
        <v>179</v>
      </c>
      <c r="AQ666" t="s">
        <v>363</v>
      </c>
      <c r="AR666" t="s">
        <v>74</v>
      </c>
      <c r="AS666" t="s">
        <v>54</v>
      </c>
      <c r="AT666" t="s">
        <v>277</v>
      </c>
      <c r="AU666" t="s">
        <v>107</v>
      </c>
      <c r="AV666" t="s">
        <v>3333</v>
      </c>
    </row>
    <row r="667" spans="1:48" hidden="1" x14ac:dyDescent="0.3">
      <c r="A667" t="s">
        <v>3788</v>
      </c>
      <c r="B667" t="s">
        <v>3789</v>
      </c>
      <c r="C667" s="1" t="str">
        <f t="shared" si="106"/>
        <v>21:0973</v>
      </c>
      <c r="D667" s="1" t="str">
        <f t="shared" si="107"/>
        <v>21:0113</v>
      </c>
      <c r="E667" t="s">
        <v>3790</v>
      </c>
      <c r="F667" t="s">
        <v>3791</v>
      </c>
      <c r="H667">
        <v>63.579954100000002</v>
      </c>
      <c r="I667">
        <v>-95.182067000000004</v>
      </c>
      <c r="J667" s="1" t="str">
        <f t="shared" si="108"/>
        <v>NGR lake sediment grab sample</v>
      </c>
      <c r="K667" s="1" t="str">
        <f t="shared" si="109"/>
        <v>&lt;177 micron (NGR)</v>
      </c>
      <c r="L667">
        <v>34</v>
      </c>
      <c r="M667" t="s">
        <v>165</v>
      </c>
      <c r="N667">
        <v>666</v>
      </c>
      <c r="O667" t="s">
        <v>1073</v>
      </c>
      <c r="P667" t="s">
        <v>138</v>
      </c>
      <c r="Q667" t="s">
        <v>1216</v>
      </c>
      <c r="R667" t="s">
        <v>251</v>
      </c>
      <c r="S667" t="s">
        <v>57</v>
      </c>
      <c r="T667" t="s">
        <v>339</v>
      </c>
      <c r="U667" t="s">
        <v>59</v>
      </c>
      <c r="V667" t="s">
        <v>282</v>
      </c>
      <c r="W667" t="s">
        <v>206</v>
      </c>
      <c r="X667" t="s">
        <v>67</v>
      </c>
      <c r="Y667" t="s">
        <v>373</v>
      </c>
      <c r="Z667" t="s">
        <v>62</v>
      </c>
      <c r="AA667" t="s">
        <v>64</v>
      </c>
      <c r="AB667" t="s">
        <v>99</v>
      </c>
      <c r="AC667" t="s">
        <v>66</v>
      </c>
      <c r="AD667" t="s">
        <v>67</v>
      </c>
      <c r="AE667" t="s">
        <v>3792</v>
      </c>
      <c r="AF667" t="s">
        <v>116</v>
      </c>
      <c r="AG667" t="s">
        <v>141</v>
      </c>
      <c r="AH667" t="s">
        <v>70</v>
      </c>
      <c r="AI667" t="s">
        <v>61</v>
      </c>
      <c r="AJ667" t="s">
        <v>308</v>
      </c>
      <c r="AK667" t="s">
        <v>73</v>
      </c>
      <c r="AL667" t="s">
        <v>103</v>
      </c>
      <c r="AM667" t="s">
        <v>103</v>
      </c>
      <c r="AN667" t="s">
        <v>76</v>
      </c>
      <c r="AO667" t="s">
        <v>514</v>
      </c>
      <c r="AP667" t="s">
        <v>1980</v>
      </c>
      <c r="AQ667" t="s">
        <v>171</v>
      </c>
      <c r="AR667" t="s">
        <v>67</v>
      </c>
      <c r="AS667" t="s">
        <v>54</v>
      </c>
      <c r="AT667" t="s">
        <v>277</v>
      </c>
      <c r="AU667" t="s">
        <v>107</v>
      </c>
      <c r="AV667" t="s">
        <v>3793</v>
      </c>
    </row>
    <row r="668" spans="1:48" hidden="1" x14ac:dyDescent="0.3">
      <c r="A668" t="s">
        <v>3794</v>
      </c>
      <c r="B668" t="s">
        <v>3795</v>
      </c>
      <c r="C668" s="1" t="str">
        <f t="shared" si="106"/>
        <v>21:0973</v>
      </c>
      <c r="D668" s="1" t="str">
        <f t="shared" si="107"/>
        <v>21:0113</v>
      </c>
      <c r="E668" t="s">
        <v>3796</v>
      </c>
      <c r="F668" t="s">
        <v>3797</v>
      </c>
      <c r="H668">
        <v>63.609692799999998</v>
      </c>
      <c r="I668">
        <v>-95.3338763</v>
      </c>
      <c r="J668" s="1" t="str">
        <f t="shared" si="108"/>
        <v>NGR lake sediment grab sample</v>
      </c>
      <c r="K668" s="1" t="str">
        <f t="shared" si="109"/>
        <v>&lt;177 micron (NGR)</v>
      </c>
      <c r="L668">
        <v>34</v>
      </c>
      <c r="M668" t="s">
        <v>185</v>
      </c>
      <c r="N668">
        <v>667</v>
      </c>
      <c r="O668" t="s">
        <v>117</v>
      </c>
      <c r="P668" t="s">
        <v>54</v>
      </c>
      <c r="Q668" t="s">
        <v>410</v>
      </c>
      <c r="R668" t="s">
        <v>104</v>
      </c>
      <c r="S668" t="s">
        <v>57</v>
      </c>
      <c r="T668" t="s">
        <v>277</v>
      </c>
      <c r="U668" t="s">
        <v>178</v>
      </c>
      <c r="V668" t="s">
        <v>550</v>
      </c>
      <c r="W668" t="s">
        <v>308</v>
      </c>
      <c r="X668" t="s">
        <v>74</v>
      </c>
      <c r="Y668" t="s">
        <v>136</v>
      </c>
      <c r="Z668" t="s">
        <v>96</v>
      </c>
      <c r="AA668" t="s">
        <v>64</v>
      </c>
      <c r="AB668" t="s">
        <v>853</v>
      </c>
      <c r="AC668" t="s">
        <v>66</v>
      </c>
      <c r="AD668" t="s">
        <v>67</v>
      </c>
      <c r="AE668" t="s">
        <v>74</v>
      </c>
      <c r="AF668" t="s">
        <v>99</v>
      </c>
      <c r="AG668" t="s">
        <v>454</v>
      </c>
      <c r="AH668" t="s">
        <v>70</v>
      </c>
      <c r="AI668" t="s">
        <v>402</v>
      </c>
      <c r="AJ668" t="s">
        <v>318</v>
      </c>
      <c r="AK668" t="s">
        <v>73</v>
      </c>
      <c r="AL668" t="s">
        <v>74</v>
      </c>
      <c r="AM668" t="s">
        <v>75</v>
      </c>
      <c r="AN668" t="s">
        <v>76</v>
      </c>
      <c r="AO668" t="s">
        <v>515</v>
      </c>
      <c r="AP668" t="s">
        <v>253</v>
      </c>
      <c r="AQ668" t="s">
        <v>127</v>
      </c>
      <c r="AR668" t="s">
        <v>67</v>
      </c>
      <c r="AS668" t="s">
        <v>54</v>
      </c>
      <c r="AT668" t="s">
        <v>73</v>
      </c>
      <c r="AU668" t="s">
        <v>107</v>
      </c>
      <c r="AV668" t="s">
        <v>3798</v>
      </c>
    </row>
    <row r="669" spans="1:48" hidden="1" x14ac:dyDescent="0.3">
      <c r="A669" t="s">
        <v>3799</v>
      </c>
      <c r="B669" t="s">
        <v>3800</v>
      </c>
      <c r="C669" s="1" t="str">
        <f t="shared" si="106"/>
        <v>21:0973</v>
      </c>
      <c r="D669" s="1" t="str">
        <f t="shared" si="107"/>
        <v>21:0113</v>
      </c>
      <c r="E669" t="s">
        <v>3801</v>
      </c>
      <c r="F669" t="s">
        <v>3802</v>
      </c>
      <c r="H669">
        <v>63.608998700000001</v>
      </c>
      <c r="I669">
        <v>-95.400494800000004</v>
      </c>
      <c r="J669" s="1" t="str">
        <f t="shared" si="108"/>
        <v>NGR lake sediment grab sample</v>
      </c>
      <c r="K669" s="1" t="str">
        <f t="shared" si="109"/>
        <v>&lt;177 micron (NGR)</v>
      </c>
      <c r="L669">
        <v>34</v>
      </c>
      <c r="M669" t="s">
        <v>200</v>
      </c>
      <c r="N669">
        <v>668</v>
      </c>
      <c r="O669" t="s">
        <v>318</v>
      </c>
      <c r="P669" t="s">
        <v>54</v>
      </c>
      <c r="Q669" t="s">
        <v>1477</v>
      </c>
      <c r="R669" t="s">
        <v>90</v>
      </c>
      <c r="S669" t="s">
        <v>57</v>
      </c>
      <c r="T669" t="s">
        <v>152</v>
      </c>
      <c r="U669" t="s">
        <v>92</v>
      </c>
      <c r="V669" t="s">
        <v>93</v>
      </c>
      <c r="W669" t="s">
        <v>211</v>
      </c>
      <c r="X669" t="s">
        <v>67</v>
      </c>
      <c r="Y669" t="s">
        <v>62</v>
      </c>
      <c r="Z669" t="s">
        <v>96</v>
      </c>
      <c r="AA669" t="s">
        <v>64</v>
      </c>
      <c r="AB669" t="s">
        <v>93</v>
      </c>
      <c r="AC669" t="s">
        <v>66</v>
      </c>
      <c r="AD669" t="s">
        <v>62</v>
      </c>
      <c r="AE669" t="s">
        <v>120</v>
      </c>
      <c r="AF669" t="s">
        <v>141</v>
      </c>
      <c r="AG669" t="s">
        <v>175</v>
      </c>
      <c r="AH669" t="s">
        <v>70</v>
      </c>
      <c r="AI669" t="s">
        <v>209</v>
      </c>
      <c r="AJ669" t="s">
        <v>72</v>
      </c>
      <c r="AK669" t="s">
        <v>73</v>
      </c>
      <c r="AL669" t="s">
        <v>125</v>
      </c>
      <c r="AM669" t="s">
        <v>224</v>
      </c>
      <c r="AN669" t="s">
        <v>76</v>
      </c>
      <c r="AO669" t="s">
        <v>134</v>
      </c>
      <c r="AP669" t="s">
        <v>210</v>
      </c>
      <c r="AQ669" t="s">
        <v>233</v>
      </c>
      <c r="AR669" t="s">
        <v>74</v>
      </c>
      <c r="AS669" t="s">
        <v>54</v>
      </c>
      <c r="AT669" t="s">
        <v>73</v>
      </c>
      <c r="AU669" t="s">
        <v>107</v>
      </c>
      <c r="AV669" t="s">
        <v>3803</v>
      </c>
    </row>
    <row r="670" spans="1:48" hidden="1" x14ac:dyDescent="0.3">
      <c r="A670" t="s">
        <v>3804</v>
      </c>
      <c r="B670" t="s">
        <v>3805</v>
      </c>
      <c r="C670" s="1" t="str">
        <f t="shared" si="106"/>
        <v>21:0973</v>
      </c>
      <c r="D670" s="1" t="str">
        <f t="shared" si="107"/>
        <v>21:0113</v>
      </c>
      <c r="E670" t="s">
        <v>3806</v>
      </c>
      <c r="F670" t="s">
        <v>3807</v>
      </c>
      <c r="H670">
        <v>63.641765599999999</v>
      </c>
      <c r="I670">
        <v>-95.438286099999999</v>
      </c>
      <c r="J670" s="1" t="str">
        <f t="shared" si="108"/>
        <v>NGR lake sediment grab sample</v>
      </c>
      <c r="K670" s="1" t="str">
        <f t="shared" si="109"/>
        <v>&lt;177 micron (NGR)</v>
      </c>
      <c r="L670">
        <v>34</v>
      </c>
      <c r="M670" t="s">
        <v>217</v>
      </c>
      <c r="N670">
        <v>669</v>
      </c>
      <c r="O670" t="s">
        <v>203</v>
      </c>
      <c r="P670" t="s">
        <v>54</v>
      </c>
      <c r="Q670" t="s">
        <v>115</v>
      </c>
      <c r="R670" t="s">
        <v>616</v>
      </c>
      <c r="S670" t="s">
        <v>57</v>
      </c>
      <c r="T670" t="s">
        <v>561</v>
      </c>
      <c r="U670" t="s">
        <v>168</v>
      </c>
      <c r="V670" t="s">
        <v>575</v>
      </c>
      <c r="W670" t="s">
        <v>136</v>
      </c>
      <c r="X670" t="s">
        <v>67</v>
      </c>
      <c r="Y670" t="s">
        <v>171</v>
      </c>
      <c r="Z670" t="s">
        <v>138</v>
      </c>
      <c r="AA670" t="s">
        <v>64</v>
      </c>
      <c r="AB670" t="s">
        <v>522</v>
      </c>
      <c r="AC670" t="s">
        <v>70</v>
      </c>
      <c r="AD670" t="s">
        <v>67</v>
      </c>
      <c r="AE670" t="s">
        <v>140</v>
      </c>
      <c r="AF670" t="s">
        <v>357</v>
      </c>
      <c r="AG670" t="s">
        <v>304</v>
      </c>
      <c r="AH670" t="s">
        <v>155</v>
      </c>
      <c r="AI670" t="s">
        <v>209</v>
      </c>
      <c r="AJ670" t="s">
        <v>209</v>
      </c>
      <c r="AK670" t="s">
        <v>73</v>
      </c>
      <c r="AL670" t="s">
        <v>157</v>
      </c>
      <c r="AM670" t="s">
        <v>103</v>
      </c>
      <c r="AN670" t="s">
        <v>76</v>
      </c>
      <c r="AO670" t="s">
        <v>77</v>
      </c>
      <c r="AP670" t="s">
        <v>283</v>
      </c>
      <c r="AQ670" t="s">
        <v>211</v>
      </c>
      <c r="AR670" t="s">
        <v>67</v>
      </c>
      <c r="AS670" t="s">
        <v>54</v>
      </c>
      <c r="AT670" t="s">
        <v>73</v>
      </c>
      <c r="AU670" t="s">
        <v>107</v>
      </c>
      <c r="AV670" t="s">
        <v>3808</v>
      </c>
    </row>
    <row r="671" spans="1:48" hidden="1" x14ac:dyDescent="0.3">
      <c r="A671" t="s">
        <v>3809</v>
      </c>
      <c r="B671" t="s">
        <v>3810</v>
      </c>
      <c r="C671" s="1" t="str">
        <f t="shared" si="106"/>
        <v>21:0973</v>
      </c>
      <c r="D671" s="1" t="str">
        <f t="shared" si="107"/>
        <v>21:0113</v>
      </c>
      <c r="E671" t="s">
        <v>3766</v>
      </c>
      <c r="F671" t="s">
        <v>3811</v>
      </c>
      <c r="H671">
        <v>63.647843600000002</v>
      </c>
      <c r="I671">
        <v>-95.351575800000006</v>
      </c>
      <c r="J671" s="1" t="str">
        <f t="shared" si="108"/>
        <v>NGR lake sediment grab sample</v>
      </c>
      <c r="K671" s="1" t="str">
        <f t="shared" si="109"/>
        <v>&lt;177 micron (NGR)</v>
      </c>
      <c r="L671">
        <v>34</v>
      </c>
      <c r="M671" t="s">
        <v>345</v>
      </c>
      <c r="N671">
        <v>670</v>
      </c>
      <c r="O671" t="s">
        <v>340</v>
      </c>
      <c r="P671" t="s">
        <v>54</v>
      </c>
      <c r="Q671" t="s">
        <v>624</v>
      </c>
      <c r="R671" t="s">
        <v>77</v>
      </c>
      <c r="S671" t="s">
        <v>57</v>
      </c>
      <c r="T671" t="s">
        <v>100</v>
      </c>
      <c r="U671" t="s">
        <v>59</v>
      </c>
      <c r="V671" t="s">
        <v>471</v>
      </c>
      <c r="W671" t="s">
        <v>62</v>
      </c>
      <c r="X671" t="s">
        <v>67</v>
      </c>
      <c r="Y671" t="s">
        <v>396</v>
      </c>
      <c r="Z671" t="s">
        <v>138</v>
      </c>
      <c r="AA671" t="s">
        <v>64</v>
      </c>
      <c r="AB671" t="s">
        <v>550</v>
      </c>
      <c r="AC671" t="s">
        <v>66</v>
      </c>
      <c r="AD671" t="s">
        <v>170</v>
      </c>
      <c r="AE671" t="s">
        <v>157</v>
      </c>
      <c r="AF671" t="s">
        <v>134</v>
      </c>
      <c r="AG671" t="s">
        <v>617</v>
      </c>
      <c r="AH671" t="s">
        <v>70</v>
      </c>
      <c r="AI671" t="s">
        <v>292</v>
      </c>
      <c r="AJ671" t="s">
        <v>240</v>
      </c>
      <c r="AK671" t="s">
        <v>73</v>
      </c>
      <c r="AL671" t="s">
        <v>177</v>
      </c>
      <c r="AM671" t="s">
        <v>103</v>
      </c>
      <c r="AN671" t="s">
        <v>76</v>
      </c>
      <c r="AO671" t="s">
        <v>203</v>
      </c>
      <c r="AP671" t="s">
        <v>126</v>
      </c>
      <c r="AQ671" t="s">
        <v>355</v>
      </c>
      <c r="AR671" t="s">
        <v>67</v>
      </c>
      <c r="AS671" t="s">
        <v>54</v>
      </c>
      <c r="AT671" t="s">
        <v>73</v>
      </c>
      <c r="AU671" t="s">
        <v>593</v>
      </c>
      <c r="AV671" t="s">
        <v>3812</v>
      </c>
    </row>
    <row r="672" spans="1:48" hidden="1" x14ac:dyDescent="0.3">
      <c r="A672" t="s">
        <v>3813</v>
      </c>
      <c r="B672" t="s">
        <v>3814</v>
      </c>
      <c r="C672" s="1" t="str">
        <f t="shared" si="106"/>
        <v>21:0973</v>
      </c>
      <c r="D672" s="1" t="str">
        <f t="shared" si="107"/>
        <v>21:0113</v>
      </c>
      <c r="E672" t="s">
        <v>3815</v>
      </c>
      <c r="F672" t="s">
        <v>3816</v>
      </c>
      <c r="H672">
        <v>63.642869599999997</v>
      </c>
      <c r="I672">
        <v>-95.277946900000003</v>
      </c>
      <c r="J672" s="1" t="str">
        <f t="shared" si="108"/>
        <v>NGR lake sediment grab sample</v>
      </c>
      <c r="K672" s="1" t="str">
        <f t="shared" si="109"/>
        <v>&lt;177 micron (NGR)</v>
      </c>
      <c r="L672">
        <v>34</v>
      </c>
      <c r="M672" t="s">
        <v>246</v>
      </c>
      <c r="N672">
        <v>671</v>
      </c>
      <c r="O672" t="s">
        <v>402</v>
      </c>
      <c r="P672" t="s">
        <v>54</v>
      </c>
      <c r="Q672" t="s">
        <v>133</v>
      </c>
      <c r="R672" t="s">
        <v>151</v>
      </c>
      <c r="S672" t="s">
        <v>57</v>
      </c>
      <c r="T672" t="s">
        <v>58</v>
      </c>
      <c r="U672" t="s">
        <v>59</v>
      </c>
      <c r="V672" t="s">
        <v>550</v>
      </c>
      <c r="W672" t="s">
        <v>276</v>
      </c>
      <c r="X672" t="s">
        <v>62</v>
      </c>
      <c r="Y672" t="s">
        <v>421</v>
      </c>
      <c r="Z672" t="s">
        <v>138</v>
      </c>
      <c r="AA672" t="s">
        <v>64</v>
      </c>
      <c r="AB672" t="s">
        <v>93</v>
      </c>
      <c r="AC672" t="s">
        <v>70</v>
      </c>
      <c r="AD672" t="s">
        <v>170</v>
      </c>
      <c r="AE672" t="s">
        <v>74</v>
      </c>
      <c r="AF672" t="s">
        <v>178</v>
      </c>
      <c r="AG672" t="s">
        <v>617</v>
      </c>
      <c r="AH672" t="s">
        <v>70</v>
      </c>
      <c r="AI672" t="s">
        <v>138</v>
      </c>
      <c r="AJ672" t="s">
        <v>306</v>
      </c>
      <c r="AK672" t="s">
        <v>73</v>
      </c>
      <c r="AL672" t="s">
        <v>125</v>
      </c>
      <c r="AM672" t="s">
        <v>75</v>
      </c>
      <c r="AN672" t="s">
        <v>76</v>
      </c>
      <c r="AO672" t="s">
        <v>281</v>
      </c>
      <c r="AP672" t="s">
        <v>210</v>
      </c>
      <c r="AQ672" t="s">
        <v>61</v>
      </c>
      <c r="AR672" t="s">
        <v>74</v>
      </c>
      <c r="AS672" t="s">
        <v>54</v>
      </c>
      <c r="AT672" t="s">
        <v>73</v>
      </c>
      <c r="AU672" t="s">
        <v>643</v>
      </c>
      <c r="AV672" t="s">
        <v>3817</v>
      </c>
    </row>
    <row r="673" spans="1:48" hidden="1" x14ac:dyDescent="0.3">
      <c r="A673" t="s">
        <v>3818</v>
      </c>
      <c r="B673" t="s">
        <v>3819</v>
      </c>
      <c r="C673" s="1" t="str">
        <f t="shared" si="106"/>
        <v>21:0973</v>
      </c>
      <c r="D673" s="1" t="str">
        <f t="shared" si="107"/>
        <v>21:0113</v>
      </c>
      <c r="E673" t="s">
        <v>3820</v>
      </c>
      <c r="F673" t="s">
        <v>3821</v>
      </c>
      <c r="H673">
        <v>63.684444499999998</v>
      </c>
      <c r="I673">
        <v>-95.293018000000004</v>
      </c>
      <c r="J673" s="1" t="str">
        <f t="shared" si="108"/>
        <v>NGR lake sediment grab sample</v>
      </c>
      <c r="K673" s="1" t="str">
        <f t="shared" si="109"/>
        <v>&lt;177 micron (NGR)</v>
      </c>
      <c r="L673">
        <v>34</v>
      </c>
      <c r="M673" t="s">
        <v>260</v>
      </c>
      <c r="N673">
        <v>672</v>
      </c>
      <c r="O673" t="s">
        <v>308</v>
      </c>
      <c r="P673" t="s">
        <v>54</v>
      </c>
      <c r="Q673" t="s">
        <v>1134</v>
      </c>
      <c r="R673" t="s">
        <v>436</v>
      </c>
      <c r="S673" t="s">
        <v>57</v>
      </c>
      <c r="T673" t="s">
        <v>471</v>
      </c>
      <c r="U673" t="s">
        <v>138</v>
      </c>
      <c r="V673" t="s">
        <v>2740</v>
      </c>
      <c r="W673" t="s">
        <v>177</v>
      </c>
      <c r="X673" t="s">
        <v>67</v>
      </c>
      <c r="Y673" t="s">
        <v>336</v>
      </c>
      <c r="Z673" t="s">
        <v>62</v>
      </c>
      <c r="AA673" t="s">
        <v>64</v>
      </c>
      <c r="AB673" t="s">
        <v>357</v>
      </c>
      <c r="AC673" t="s">
        <v>66</v>
      </c>
      <c r="AD673" t="s">
        <v>67</v>
      </c>
      <c r="AE673" t="s">
        <v>3822</v>
      </c>
      <c r="AF673" t="s">
        <v>134</v>
      </c>
      <c r="AG673" t="s">
        <v>90</v>
      </c>
      <c r="AH673" t="s">
        <v>70</v>
      </c>
      <c r="AI673" t="s">
        <v>94</v>
      </c>
      <c r="AJ673" t="s">
        <v>346</v>
      </c>
      <c r="AK673" t="s">
        <v>73</v>
      </c>
      <c r="AL673" t="s">
        <v>103</v>
      </c>
      <c r="AM673" t="s">
        <v>103</v>
      </c>
      <c r="AN673" t="s">
        <v>76</v>
      </c>
      <c r="AO673" t="s">
        <v>338</v>
      </c>
      <c r="AP673" t="s">
        <v>1158</v>
      </c>
      <c r="AQ673" t="s">
        <v>526</v>
      </c>
      <c r="AR673" t="s">
        <v>67</v>
      </c>
      <c r="AS673" t="s">
        <v>54</v>
      </c>
      <c r="AT673" t="s">
        <v>73</v>
      </c>
      <c r="AU673" t="s">
        <v>107</v>
      </c>
      <c r="AV673" t="s">
        <v>1052</v>
      </c>
    </row>
    <row r="674" spans="1:48" hidden="1" x14ac:dyDescent="0.3">
      <c r="A674" t="s">
        <v>3823</v>
      </c>
      <c r="B674" t="s">
        <v>3824</v>
      </c>
      <c r="C674" s="1" t="str">
        <f t="shared" si="106"/>
        <v>21:0973</v>
      </c>
      <c r="D674" s="1" t="str">
        <f t="shared" si="107"/>
        <v>21:0113</v>
      </c>
      <c r="E674" t="s">
        <v>3825</v>
      </c>
      <c r="F674" t="s">
        <v>3826</v>
      </c>
      <c r="H674">
        <v>63.673842299999997</v>
      </c>
      <c r="I674">
        <v>-95.319235300000003</v>
      </c>
      <c r="J674" s="1" t="str">
        <f t="shared" si="108"/>
        <v>NGR lake sediment grab sample</v>
      </c>
      <c r="K674" s="1" t="str">
        <f t="shared" si="109"/>
        <v>&lt;177 micron (NGR)</v>
      </c>
      <c r="L674">
        <v>34</v>
      </c>
      <c r="M674" t="s">
        <v>273</v>
      </c>
      <c r="N674">
        <v>673</v>
      </c>
      <c r="O674" t="s">
        <v>61</v>
      </c>
      <c r="P674" t="s">
        <v>54</v>
      </c>
      <c r="Q674" t="s">
        <v>435</v>
      </c>
      <c r="R674" t="s">
        <v>168</v>
      </c>
      <c r="S674" t="s">
        <v>57</v>
      </c>
      <c r="T674" t="s">
        <v>617</v>
      </c>
      <c r="U674" t="s">
        <v>138</v>
      </c>
      <c r="V674" t="s">
        <v>192</v>
      </c>
      <c r="W674" t="s">
        <v>448</v>
      </c>
      <c r="X674" t="s">
        <v>67</v>
      </c>
      <c r="Y674" t="s">
        <v>526</v>
      </c>
      <c r="Z674" t="s">
        <v>138</v>
      </c>
      <c r="AA674" t="s">
        <v>64</v>
      </c>
      <c r="AB674" t="s">
        <v>550</v>
      </c>
      <c r="AC674" t="s">
        <v>173</v>
      </c>
      <c r="AD674" t="s">
        <v>67</v>
      </c>
      <c r="AE674" t="s">
        <v>74</v>
      </c>
      <c r="AF674" t="s">
        <v>178</v>
      </c>
      <c r="AG674" t="s">
        <v>326</v>
      </c>
      <c r="AH674" t="s">
        <v>173</v>
      </c>
      <c r="AI674" t="s">
        <v>233</v>
      </c>
      <c r="AJ674" t="s">
        <v>292</v>
      </c>
      <c r="AK674" t="s">
        <v>73</v>
      </c>
      <c r="AL674" t="s">
        <v>177</v>
      </c>
      <c r="AM674" t="s">
        <v>103</v>
      </c>
      <c r="AN674" t="s">
        <v>76</v>
      </c>
      <c r="AO674" t="s">
        <v>168</v>
      </c>
      <c r="AP674" t="s">
        <v>566</v>
      </c>
      <c r="AQ674" t="s">
        <v>95</v>
      </c>
      <c r="AR674" t="s">
        <v>74</v>
      </c>
      <c r="AS674" t="s">
        <v>54</v>
      </c>
      <c r="AT674" t="s">
        <v>73</v>
      </c>
      <c r="AU674" t="s">
        <v>107</v>
      </c>
      <c r="AV674" t="s">
        <v>3827</v>
      </c>
    </row>
    <row r="675" spans="1:48" hidden="1" x14ac:dyDescent="0.3">
      <c r="A675" t="s">
        <v>3828</v>
      </c>
      <c r="B675" t="s">
        <v>3829</v>
      </c>
      <c r="C675" s="1" t="str">
        <f t="shared" si="106"/>
        <v>21:0973</v>
      </c>
      <c r="D675" s="1" t="str">
        <f t="shared" si="107"/>
        <v>21:0113</v>
      </c>
      <c r="E675" t="s">
        <v>3830</v>
      </c>
      <c r="F675" t="s">
        <v>3831</v>
      </c>
      <c r="H675">
        <v>63.677216299999998</v>
      </c>
      <c r="I675">
        <v>-95.514967200000001</v>
      </c>
      <c r="J675" s="1" t="str">
        <f t="shared" si="108"/>
        <v>NGR lake sediment grab sample</v>
      </c>
      <c r="K675" s="1" t="str">
        <f t="shared" si="109"/>
        <v>&lt;177 micron (NGR)</v>
      </c>
      <c r="L675">
        <v>34</v>
      </c>
      <c r="M675" t="s">
        <v>289</v>
      </c>
      <c r="N675">
        <v>674</v>
      </c>
      <c r="O675" t="s">
        <v>318</v>
      </c>
      <c r="P675" t="s">
        <v>54</v>
      </c>
      <c r="Q675" t="s">
        <v>218</v>
      </c>
      <c r="R675" t="s">
        <v>691</v>
      </c>
      <c r="S675" t="s">
        <v>57</v>
      </c>
      <c r="T675" t="s">
        <v>91</v>
      </c>
      <c r="U675" t="s">
        <v>178</v>
      </c>
      <c r="V675" t="s">
        <v>615</v>
      </c>
      <c r="W675" t="s">
        <v>95</v>
      </c>
      <c r="X675" t="s">
        <v>62</v>
      </c>
      <c r="Y675" t="s">
        <v>208</v>
      </c>
      <c r="Z675" t="s">
        <v>170</v>
      </c>
      <c r="AA675" t="s">
        <v>64</v>
      </c>
      <c r="AB675" t="s">
        <v>339</v>
      </c>
      <c r="AC675" t="s">
        <v>70</v>
      </c>
      <c r="AD675" t="s">
        <v>67</v>
      </c>
      <c r="AE675" t="s">
        <v>3832</v>
      </c>
      <c r="AF675" t="s">
        <v>141</v>
      </c>
      <c r="AG675" t="s">
        <v>381</v>
      </c>
      <c r="AH675" t="s">
        <v>70</v>
      </c>
      <c r="AI675" t="s">
        <v>440</v>
      </c>
      <c r="AJ675" t="s">
        <v>72</v>
      </c>
      <c r="AK675" t="s">
        <v>73</v>
      </c>
      <c r="AL675" t="s">
        <v>103</v>
      </c>
      <c r="AM675" t="s">
        <v>224</v>
      </c>
      <c r="AN675" t="s">
        <v>76</v>
      </c>
      <c r="AO675" t="s">
        <v>178</v>
      </c>
      <c r="AP675" t="s">
        <v>747</v>
      </c>
      <c r="AQ675" t="s">
        <v>346</v>
      </c>
      <c r="AR675" t="s">
        <v>74</v>
      </c>
      <c r="AS675" t="s">
        <v>54</v>
      </c>
      <c r="AT675" t="s">
        <v>248</v>
      </c>
      <c r="AU675" t="s">
        <v>107</v>
      </c>
      <c r="AV675" t="s">
        <v>3833</v>
      </c>
    </row>
    <row r="676" spans="1:48" hidden="1" x14ac:dyDescent="0.3">
      <c r="A676" t="s">
        <v>3834</v>
      </c>
      <c r="B676" t="s">
        <v>3835</v>
      </c>
      <c r="C676" s="1" t="str">
        <f t="shared" si="106"/>
        <v>21:0973</v>
      </c>
      <c r="D676" s="1" t="str">
        <f t="shared" si="107"/>
        <v>21:0113</v>
      </c>
      <c r="E676" t="s">
        <v>3836</v>
      </c>
      <c r="F676" t="s">
        <v>3837</v>
      </c>
      <c r="H676">
        <v>63.6767617</v>
      </c>
      <c r="I676">
        <v>-95.555030799999997</v>
      </c>
      <c r="J676" s="1" t="str">
        <f t="shared" si="108"/>
        <v>NGR lake sediment grab sample</v>
      </c>
      <c r="K676" s="1" t="str">
        <f t="shared" si="109"/>
        <v>&lt;177 micron (NGR)</v>
      </c>
      <c r="L676">
        <v>34</v>
      </c>
      <c r="M676" t="s">
        <v>301</v>
      </c>
      <c r="N676">
        <v>675</v>
      </c>
      <c r="O676" t="s">
        <v>123</v>
      </c>
      <c r="P676" t="s">
        <v>54</v>
      </c>
      <c r="Q676" t="s">
        <v>572</v>
      </c>
      <c r="R676" t="s">
        <v>615</v>
      </c>
      <c r="S676" t="s">
        <v>57</v>
      </c>
      <c r="T676" t="s">
        <v>604</v>
      </c>
      <c r="U676" t="s">
        <v>178</v>
      </c>
      <c r="V676" t="s">
        <v>492</v>
      </c>
      <c r="W676" t="s">
        <v>302</v>
      </c>
      <c r="X676" t="s">
        <v>74</v>
      </c>
      <c r="Y676" t="s">
        <v>1073</v>
      </c>
      <c r="Z676" t="s">
        <v>62</v>
      </c>
      <c r="AA676" t="s">
        <v>64</v>
      </c>
      <c r="AB676" t="s">
        <v>478</v>
      </c>
      <c r="AC676" t="s">
        <v>70</v>
      </c>
      <c r="AD676" t="s">
        <v>67</v>
      </c>
      <c r="AE676" t="s">
        <v>3838</v>
      </c>
      <c r="AF676" t="s">
        <v>116</v>
      </c>
      <c r="AG676" t="s">
        <v>69</v>
      </c>
      <c r="AH676" t="s">
        <v>173</v>
      </c>
      <c r="AI676" t="s">
        <v>71</v>
      </c>
      <c r="AJ676" t="s">
        <v>201</v>
      </c>
      <c r="AK676" t="s">
        <v>73</v>
      </c>
      <c r="AL676" t="s">
        <v>103</v>
      </c>
      <c r="AM676" t="s">
        <v>103</v>
      </c>
      <c r="AN676" t="s">
        <v>76</v>
      </c>
      <c r="AO676" t="s">
        <v>168</v>
      </c>
      <c r="AP676" t="s">
        <v>166</v>
      </c>
      <c r="AQ676" t="s">
        <v>205</v>
      </c>
      <c r="AR676" t="s">
        <v>67</v>
      </c>
      <c r="AS676" t="s">
        <v>54</v>
      </c>
      <c r="AT676" t="s">
        <v>73</v>
      </c>
      <c r="AU676" t="s">
        <v>107</v>
      </c>
      <c r="AV676" t="s">
        <v>3839</v>
      </c>
    </row>
    <row r="677" spans="1:48" hidden="1" x14ac:dyDescent="0.3">
      <c r="A677" t="s">
        <v>3840</v>
      </c>
      <c r="B677" t="s">
        <v>3841</v>
      </c>
      <c r="C677" s="1" t="str">
        <f t="shared" si="106"/>
        <v>21:0973</v>
      </c>
      <c r="D677" s="1" t="str">
        <f t="shared" si="107"/>
        <v>21:0113</v>
      </c>
      <c r="E677" t="s">
        <v>3842</v>
      </c>
      <c r="F677" t="s">
        <v>3843</v>
      </c>
      <c r="H677">
        <v>63.673022000000003</v>
      </c>
      <c r="I677">
        <v>-95.734024700000006</v>
      </c>
      <c r="J677" s="1" t="str">
        <f t="shared" si="108"/>
        <v>NGR lake sediment grab sample</v>
      </c>
      <c r="K677" s="1" t="str">
        <f t="shared" si="109"/>
        <v>&lt;177 micron (NGR)</v>
      </c>
      <c r="L677">
        <v>34</v>
      </c>
      <c r="M677" t="s">
        <v>314</v>
      </c>
      <c r="N677">
        <v>676</v>
      </c>
      <c r="O677" t="s">
        <v>336</v>
      </c>
      <c r="P677" t="s">
        <v>54</v>
      </c>
      <c r="Q677" t="s">
        <v>218</v>
      </c>
      <c r="R677" t="s">
        <v>151</v>
      </c>
      <c r="S677" t="s">
        <v>57</v>
      </c>
      <c r="T677" t="s">
        <v>91</v>
      </c>
      <c r="U677" t="s">
        <v>88</v>
      </c>
      <c r="V677" t="s">
        <v>100</v>
      </c>
      <c r="W677" t="s">
        <v>127</v>
      </c>
      <c r="X677" t="s">
        <v>62</v>
      </c>
      <c r="Y677" t="s">
        <v>421</v>
      </c>
      <c r="Z677" t="s">
        <v>96</v>
      </c>
      <c r="AA677" t="s">
        <v>64</v>
      </c>
      <c r="AB677" t="s">
        <v>339</v>
      </c>
      <c r="AC677" t="s">
        <v>155</v>
      </c>
      <c r="AD677" t="s">
        <v>67</v>
      </c>
      <c r="AE677" t="s">
        <v>3844</v>
      </c>
      <c r="AF677" t="s">
        <v>356</v>
      </c>
      <c r="AG677" t="s">
        <v>175</v>
      </c>
      <c r="AH677" t="s">
        <v>70</v>
      </c>
      <c r="AI677" t="s">
        <v>150</v>
      </c>
      <c r="AJ677" t="s">
        <v>123</v>
      </c>
      <c r="AK677" t="s">
        <v>73</v>
      </c>
      <c r="AL677" t="s">
        <v>75</v>
      </c>
      <c r="AM677" t="s">
        <v>177</v>
      </c>
      <c r="AN677" t="s">
        <v>76</v>
      </c>
      <c r="AO677" t="s">
        <v>77</v>
      </c>
      <c r="AP677" t="s">
        <v>105</v>
      </c>
      <c r="AQ677" t="s">
        <v>363</v>
      </c>
      <c r="AR677" t="s">
        <v>67</v>
      </c>
      <c r="AS677" t="s">
        <v>54</v>
      </c>
      <c r="AT677" t="s">
        <v>73</v>
      </c>
      <c r="AU677" t="s">
        <v>107</v>
      </c>
      <c r="AV677" t="s">
        <v>3845</v>
      </c>
    </row>
    <row r="678" spans="1:48" hidden="1" x14ac:dyDescent="0.3">
      <c r="A678" t="s">
        <v>3846</v>
      </c>
      <c r="B678" t="s">
        <v>3847</v>
      </c>
      <c r="C678" s="1" t="str">
        <f t="shared" si="106"/>
        <v>21:0973</v>
      </c>
      <c r="D678" s="1" t="str">
        <f>HYPERLINK("https://geochem.nrcan.gc.ca/cdogs/content/svy/svy_e.htm", "")</f>
        <v/>
      </c>
      <c r="G678" s="1" t="str">
        <f>HYPERLINK("https://geochem.nrcan.gc.ca/cdogs/content/cr_/cr_00161_e.htm", "161")</f>
        <v>161</v>
      </c>
      <c r="J678" t="s">
        <v>230</v>
      </c>
      <c r="K678" t="s">
        <v>231</v>
      </c>
      <c r="L678">
        <v>34</v>
      </c>
      <c r="M678" t="s">
        <v>232</v>
      </c>
      <c r="N678">
        <v>677</v>
      </c>
      <c r="O678" t="s">
        <v>692</v>
      </c>
      <c r="P678" t="s">
        <v>54</v>
      </c>
      <c r="Q678" t="s">
        <v>105</v>
      </c>
      <c r="R678" t="s">
        <v>103</v>
      </c>
      <c r="S678" t="s">
        <v>57</v>
      </c>
      <c r="T678" t="s">
        <v>293</v>
      </c>
      <c r="U678" t="s">
        <v>117</v>
      </c>
      <c r="V678" t="s">
        <v>152</v>
      </c>
      <c r="W678" t="s">
        <v>63</v>
      </c>
      <c r="X678" t="s">
        <v>62</v>
      </c>
      <c r="Y678" t="s">
        <v>136</v>
      </c>
      <c r="Z678" t="s">
        <v>178</v>
      </c>
      <c r="AA678" t="s">
        <v>64</v>
      </c>
      <c r="AB678" t="s">
        <v>236</v>
      </c>
      <c r="AC678" t="s">
        <v>75</v>
      </c>
      <c r="AD678" t="s">
        <v>67</v>
      </c>
      <c r="AE678" t="s">
        <v>3848</v>
      </c>
      <c r="AF678" t="s">
        <v>116</v>
      </c>
      <c r="AG678" t="s">
        <v>223</v>
      </c>
      <c r="AH678" t="s">
        <v>125</v>
      </c>
      <c r="AI678" t="s">
        <v>290</v>
      </c>
      <c r="AJ678" t="s">
        <v>123</v>
      </c>
      <c r="AK678" t="s">
        <v>73</v>
      </c>
      <c r="AL678" t="s">
        <v>74</v>
      </c>
      <c r="AM678" t="s">
        <v>157</v>
      </c>
      <c r="AN678" t="s">
        <v>76</v>
      </c>
      <c r="AO678" t="s">
        <v>92</v>
      </c>
      <c r="AP678" t="s">
        <v>239</v>
      </c>
      <c r="AQ678" t="s">
        <v>254</v>
      </c>
      <c r="AR678" t="s">
        <v>62</v>
      </c>
      <c r="AS678" t="s">
        <v>127</v>
      </c>
      <c r="AT678" t="s">
        <v>91</v>
      </c>
      <c r="AU678" t="s">
        <v>549</v>
      </c>
      <c r="AV678" t="s">
        <v>290</v>
      </c>
    </row>
    <row r="679" spans="1:48" hidden="1" x14ac:dyDescent="0.3">
      <c r="A679" t="s">
        <v>3849</v>
      </c>
      <c r="B679" t="s">
        <v>3850</v>
      </c>
      <c r="C679" s="1" t="str">
        <f t="shared" si="106"/>
        <v>21:0973</v>
      </c>
      <c r="D679" s="1" t="str">
        <f t="shared" ref="D679:D694" si="110">HYPERLINK("https://geochem.nrcan.gc.ca/cdogs/content/svy/svy210113_e.htm", "21:0113")</f>
        <v>21:0113</v>
      </c>
      <c r="E679" t="s">
        <v>3851</v>
      </c>
      <c r="F679" t="s">
        <v>3852</v>
      </c>
      <c r="H679">
        <v>63.675010800000003</v>
      </c>
      <c r="I679">
        <v>-95.793636899999996</v>
      </c>
      <c r="J679" s="1" t="str">
        <f t="shared" ref="J679:J694" si="111">HYPERLINK("https://geochem.nrcan.gc.ca/cdogs/content/kwd/kwd020027_e.htm", "NGR lake sediment grab sample")</f>
        <v>NGR lake sediment grab sample</v>
      </c>
      <c r="K679" s="1" t="str">
        <f t="shared" ref="K679:K694" si="112">HYPERLINK("https://geochem.nrcan.gc.ca/cdogs/content/kwd/kwd080006_e.htm", "&lt;177 micron (NGR)")</f>
        <v>&lt;177 micron (NGR)</v>
      </c>
      <c r="L679">
        <v>34</v>
      </c>
      <c r="M679" t="s">
        <v>324</v>
      </c>
      <c r="N679">
        <v>678</v>
      </c>
      <c r="O679" t="s">
        <v>292</v>
      </c>
      <c r="P679" t="s">
        <v>54</v>
      </c>
      <c r="Q679" t="s">
        <v>1210</v>
      </c>
      <c r="R679" t="s">
        <v>357</v>
      </c>
      <c r="S679" t="s">
        <v>57</v>
      </c>
      <c r="T679" t="s">
        <v>153</v>
      </c>
      <c r="U679" t="s">
        <v>168</v>
      </c>
      <c r="V679" t="s">
        <v>478</v>
      </c>
      <c r="W679" t="s">
        <v>346</v>
      </c>
      <c r="X679" t="s">
        <v>74</v>
      </c>
      <c r="Y679" t="s">
        <v>440</v>
      </c>
      <c r="Z679" t="s">
        <v>127</v>
      </c>
      <c r="AA679" t="s">
        <v>64</v>
      </c>
      <c r="AB679" t="s">
        <v>192</v>
      </c>
      <c r="AC679" t="s">
        <v>70</v>
      </c>
      <c r="AD679" t="s">
        <v>67</v>
      </c>
      <c r="AE679" t="s">
        <v>3853</v>
      </c>
      <c r="AF679" t="s">
        <v>282</v>
      </c>
      <c r="AG679" t="s">
        <v>522</v>
      </c>
      <c r="AH679" t="s">
        <v>173</v>
      </c>
      <c r="AI679" t="s">
        <v>138</v>
      </c>
      <c r="AJ679" t="s">
        <v>127</v>
      </c>
      <c r="AK679" t="s">
        <v>73</v>
      </c>
      <c r="AL679" t="s">
        <v>103</v>
      </c>
      <c r="AM679" t="s">
        <v>75</v>
      </c>
      <c r="AN679" t="s">
        <v>76</v>
      </c>
      <c r="AO679" t="s">
        <v>265</v>
      </c>
      <c r="AP679" t="s">
        <v>900</v>
      </c>
      <c r="AQ679" t="s">
        <v>396</v>
      </c>
      <c r="AR679" t="s">
        <v>67</v>
      </c>
      <c r="AS679" t="s">
        <v>54</v>
      </c>
      <c r="AT679" t="s">
        <v>91</v>
      </c>
      <c r="AU679" t="s">
        <v>107</v>
      </c>
      <c r="AV679" t="s">
        <v>609</v>
      </c>
    </row>
    <row r="680" spans="1:48" hidden="1" x14ac:dyDescent="0.3">
      <c r="A680" t="s">
        <v>3854</v>
      </c>
      <c r="B680" t="s">
        <v>3855</v>
      </c>
      <c r="C680" s="1" t="str">
        <f t="shared" si="106"/>
        <v>21:0973</v>
      </c>
      <c r="D680" s="1" t="str">
        <f t="shared" si="110"/>
        <v>21:0113</v>
      </c>
      <c r="E680" t="s">
        <v>3856</v>
      </c>
      <c r="F680" t="s">
        <v>3857</v>
      </c>
      <c r="H680">
        <v>63.7077265</v>
      </c>
      <c r="I680">
        <v>-95.780280399999995</v>
      </c>
      <c r="J680" s="1" t="str">
        <f t="shared" si="111"/>
        <v>NGR lake sediment grab sample</v>
      </c>
      <c r="K680" s="1" t="str">
        <f t="shared" si="112"/>
        <v>&lt;177 micron (NGR)</v>
      </c>
      <c r="L680">
        <v>34</v>
      </c>
      <c r="M680" t="s">
        <v>335</v>
      </c>
      <c r="N680">
        <v>679</v>
      </c>
      <c r="O680" t="s">
        <v>226</v>
      </c>
      <c r="P680" t="s">
        <v>54</v>
      </c>
      <c r="Q680" t="s">
        <v>435</v>
      </c>
      <c r="R680" t="s">
        <v>381</v>
      </c>
      <c r="S680" t="s">
        <v>57</v>
      </c>
      <c r="T680" t="s">
        <v>139</v>
      </c>
      <c r="U680" t="s">
        <v>168</v>
      </c>
      <c r="V680" t="s">
        <v>575</v>
      </c>
      <c r="W680" t="s">
        <v>206</v>
      </c>
      <c r="X680" t="s">
        <v>67</v>
      </c>
      <c r="Y680" t="s">
        <v>117</v>
      </c>
      <c r="Z680" t="s">
        <v>62</v>
      </c>
      <c r="AA680" t="s">
        <v>64</v>
      </c>
      <c r="AB680" t="s">
        <v>282</v>
      </c>
      <c r="AC680" t="s">
        <v>66</v>
      </c>
      <c r="AD680" t="s">
        <v>67</v>
      </c>
      <c r="AE680" t="s">
        <v>3492</v>
      </c>
      <c r="AF680" t="s">
        <v>141</v>
      </c>
      <c r="AG680" t="s">
        <v>347</v>
      </c>
      <c r="AH680" t="s">
        <v>173</v>
      </c>
      <c r="AI680" t="s">
        <v>53</v>
      </c>
      <c r="AJ680" t="s">
        <v>355</v>
      </c>
      <c r="AK680" t="s">
        <v>73</v>
      </c>
      <c r="AL680" t="s">
        <v>103</v>
      </c>
      <c r="AM680" t="s">
        <v>103</v>
      </c>
      <c r="AN680" t="s">
        <v>76</v>
      </c>
      <c r="AO680" t="s">
        <v>114</v>
      </c>
      <c r="AP680" t="s">
        <v>395</v>
      </c>
      <c r="AQ680" t="s">
        <v>68</v>
      </c>
      <c r="AR680" t="s">
        <v>67</v>
      </c>
      <c r="AS680" t="s">
        <v>54</v>
      </c>
      <c r="AT680" t="s">
        <v>152</v>
      </c>
      <c r="AU680" t="s">
        <v>107</v>
      </c>
      <c r="AV680" t="s">
        <v>3858</v>
      </c>
    </row>
    <row r="681" spans="1:48" hidden="1" x14ac:dyDescent="0.3">
      <c r="A681" t="s">
        <v>3859</v>
      </c>
      <c r="B681" t="s">
        <v>3860</v>
      </c>
      <c r="C681" s="1" t="str">
        <f t="shared" si="106"/>
        <v>21:0973</v>
      </c>
      <c r="D681" s="1" t="str">
        <f t="shared" si="110"/>
        <v>21:0113</v>
      </c>
      <c r="E681" t="s">
        <v>3861</v>
      </c>
      <c r="F681" t="s">
        <v>3862</v>
      </c>
      <c r="H681">
        <v>63.736269</v>
      </c>
      <c r="I681">
        <v>-95.601829699999996</v>
      </c>
      <c r="J681" s="1" t="str">
        <f t="shared" si="111"/>
        <v>NGR lake sediment grab sample</v>
      </c>
      <c r="K681" s="1" t="str">
        <f t="shared" si="112"/>
        <v>&lt;177 micron (NGR)</v>
      </c>
      <c r="L681">
        <v>34</v>
      </c>
      <c r="M681" t="s">
        <v>354</v>
      </c>
      <c r="N681">
        <v>680</v>
      </c>
      <c r="O681" t="s">
        <v>382</v>
      </c>
      <c r="P681" t="s">
        <v>54</v>
      </c>
      <c r="Q681" t="s">
        <v>186</v>
      </c>
      <c r="R681" t="s">
        <v>90</v>
      </c>
      <c r="S681" t="s">
        <v>57</v>
      </c>
      <c r="T681" t="s">
        <v>207</v>
      </c>
      <c r="U681" t="s">
        <v>88</v>
      </c>
      <c r="V681" t="s">
        <v>303</v>
      </c>
      <c r="W681" t="s">
        <v>355</v>
      </c>
      <c r="X681" t="s">
        <v>67</v>
      </c>
      <c r="Y681" t="s">
        <v>171</v>
      </c>
      <c r="Z681" t="s">
        <v>138</v>
      </c>
      <c r="AA681" t="s">
        <v>64</v>
      </c>
      <c r="AB681" t="s">
        <v>478</v>
      </c>
      <c r="AC681" t="s">
        <v>66</v>
      </c>
      <c r="AD681" t="s">
        <v>67</v>
      </c>
      <c r="AE681" t="s">
        <v>2106</v>
      </c>
      <c r="AF681" t="s">
        <v>116</v>
      </c>
      <c r="AG681" t="s">
        <v>427</v>
      </c>
      <c r="AH681" t="s">
        <v>155</v>
      </c>
      <c r="AI681" t="s">
        <v>114</v>
      </c>
      <c r="AJ681" t="s">
        <v>201</v>
      </c>
      <c r="AK681" t="s">
        <v>73</v>
      </c>
      <c r="AL681" t="s">
        <v>75</v>
      </c>
      <c r="AM681" t="s">
        <v>224</v>
      </c>
      <c r="AN681" t="s">
        <v>76</v>
      </c>
      <c r="AO681" t="s">
        <v>104</v>
      </c>
      <c r="AP681" t="s">
        <v>414</v>
      </c>
      <c r="AQ681" t="s">
        <v>136</v>
      </c>
      <c r="AR681" t="s">
        <v>62</v>
      </c>
      <c r="AS681" t="s">
        <v>54</v>
      </c>
      <c r="AT681" t="s">
        <v>73</v>
      </c>
      <c r="AU681" t="s">
        <v>635</v>
      </c>
      <c r="AV681" t="s">
        <v>3863</v>
      </c>
    </row>
    <row r="682" spans="1:48" hidden="1" x14ac:dyDescent="0.3">
      <c r="A682" t="s">
        <v>3864</v>
      </c>
      <c r="B682" t="s">
        <v>3865</v>
      </c>
      <c r="C682" s="1" t="str">
        <f t="shared" si="106"/>
        <v>21:0973</v>
      </c>
      <c r="D682" s="1" t="str">
        <f t="shared" si="110"/>
        <v>21:0113</v>
      </c>
      <c r="E682" t="s">
        <v>3866</v>
      </c>
      <c r="F682" t="s">
        <v>3867</v>
      </c>
      <c r="H682">
        <v>63.558982999999998</v>
      </c>
      <c r="I682">
        <v>-94.929425600000002</v>
      </c>
      <c r="J682" s="1" t="str">
        <f t="shared" si="111"/>
        <v>NGR lake sediment grab sample</v>
      </c>
      <c r="K682" s="1" t="str">
        <f t="shared" si="112"/>
        <v>&lt;177 micron (NGR)</v>
      </c>
      <c r="L682">
        <v>35</v>
      </c>
      <c r="M682" t="s">
        <v>52</v>
      </c>
      <c r="N682">
        <v>681</v>
      </c>
      <c r="O682" t="s">
        <v>254</v>
      </c>
      <c r="P682" t="s">
        <v>54</v>
      </c>
      <c r="Q682" t="s">
        <v>115</v>
      </c>
      <c r="R682" t="s">
        <v>141</v>
      </c>
      <c r="S682" t="s">
        <v>57</v>
      </c>
      <c r="T682" t="s">
        <v>698</v>
      </c>
      <c r="U682" t="s">
        <v>178</v>
      </c>
      <c r="V682" t="s">
        <v>141</v>
      </c>
      <c r="W682" t="s">
        <v>396</v>
      </c>
      <c r="X682" t="s">
        <v>67</v>
      </c>
      <c r="Y682" t="s">
        <v>201</v>
      </c>
      <c r="Z682" t="s">
        <v>170</v>
      </c>
      <c r="AA682" t="s">
        <v>64</v>
      </c>
      <c r="AB682" t="s">
        <v>381</v>
      </c>
      <c r="AC682" t="s">
        <v>173</v>
      </c>
      <c r="AD682" t="s">
        <v>67</v>
      </c>
      <c r="AE682" t="s">
        <v>3236</v>
      </c>
      <c r="AF682" t="s">
        <v>77</v>
      </c>
      <c r="AG682" t="s">
        <v>356</v>
      </c>
      <c r="AH682" t="s">
        <v>173</v>
      </c>
      <c r="AI682" t="s">
        <v>56</v>
      </c>
      <c r="AJ682" t="s">
        <v>327</v>
      </c>
      <c r="AK682" t="s">
        <v>73</v>
      </c>
      <c r="AL682" t="s">
        <v>103</v>
      </c>
      <c r="AM682" t="s">
        <v>103</v>
      </c>
      <c r="AN682" t="s">
        <v>76</v>
      </c>
      <c r="AO682" t="s">
        <v>382</v>
      </c>
      <c r="AP682" t="s">
        <v>1980</v>
      </c>
      <c r="AQ682" t="s">
        <v>396</v>
      </c>
      <c r="AR682" t="s">
        <v>67</v>
      </c>
      <c r="AS682" t="s">
        <v>54</v>
      </c>
      <c r="AT682" t="s">
        <v>73</v>
      </c>
      <c r="AU682" t="s">
        <v>107</v>
      </c>
      <c r="AV682" t="s">
        <v>3868</v>
      </c>
    </row>
    <row r="683" spans="1:48" hidden="1" x14ac:dyDescent="0.3">
      <c r="A683" t="s">
        <v>3869</v>
      </c>
      <c r="B683" t="s">
        <v>3870</v>
      </c>
      <c r="C683" s="1" t="str">
        <f t="shared" si="106"/>
        <v>21:0973</v>
      </c>
      <c r="D683" s="1" t="str">
        <f t="shared" si="110"/>
        <v>21:0113</v>
      </c>
      <c r="E683" t="s">
        <v>3871</v>
      </c>
      <c r="F683" t="s">
        <v>3872</v>
      </c>
      <c r="H683">
        <v>63.738478499999999</v>
      </c>
      <c r="I683">
        <v>-95.433749500000005</v>
      </c>
      <c r="J683" s="1" t="str">
        <f t="shared" si="111"/>
        <v>NGR lake sediment grab sample</v>
      </c>
      <c r="K683" s="1" t="str">
        <f t="shared" si="112"/>
        <v>&lt;177 micron (NGR)</v>
      </c>
      <c r="L683">
        <v>35</v>
      </c>
      <c r="M683" t="s">
        <v>86</v>
      </c>
      <c r="N683">
        <v>682</v>
      </c>
      <c r="O683" t="s">
        <v>72</v>
      </c>
      <c r="P683" t="s">
        <v>54</v>
      </c>
      <c r="Q683" t="s">
        <v>572</v>
      </c>
      <c r="R683" t="s">
        <v>282</v>
      </c>
      <c r="S683" t="s">
        <v>57</v>
      </c>
      <c r="T683" t="s">
        <v>252</v>
      </c>
      <c r="U683" t="s">
        <v>178</v>
      </c>
      <c r="V683" t="s">
        <v>60</v>
      </c>
      <c r="W683" t="s">
        <v>355</v>
      </c>
      <c r="X683" t="s">
        <v>62</v>
      </c>
      <c r="Y683" t="s">
        <v>95</v>
      </c>
      <c r="Z683" t="s">
        <v>59</v>
      </c>
      <c r="AA683" t="s">
        <v>64</v>
      </c>
      <c r="AB683" t="s">
        <v>522</v>
      </c>
      <c r="AC683" t="s">
        <v>70</v>
      </c>
      <c r="AD683" t="s">
        <v>67</v>
      </c>
      <c r="AE683" t="s">
        <v>74</v>
      </c>
      <c r="AF683" t="s">
        <v>347</v>
      </c>
      <c r="AG683" t="s">
        <v>365</v>
      </c>
      <c r="AH683" t="s">
        <v>155</v>
      </c>
      <c r="AI683" t="s">
        <v>208</v>
      </c>
      <c r="AJ683" t="s">
        <v>338</v>
      </c>
      <c r="AK683" t="s">
        <v>73</v>
      </c>
      <c r="AL683" t="s">
        <v>75</v>
      </c>
      <c r="AM683" t="s">
        <v>75</v>
      </c>
      <c r="AN683" t="s">
        <v>76</v>
      </c>
      <c r="AO683" t="s">
        <v>104</v>
      </c>
      <c r="AP683" t="s">
        <v>566</v>
      </c>
      <c r="AQ683" t="s">
        <v>327</v>
      </c>
      <c r="AR683" t="s">
        <v>74</v>
      </c>
      <c r="AS683" t="s">
        <v>54</v>
      </c>
      <c r="AT683" t="s">
        <v>73</v>
      </c>
      <c r="AU683" t="s">
        <v>107</v>
      </c>
      <c r="AV683" t="s">
        <v>3873</v>
      </c>
    </row>
    <row r="684" spans="1:48" hidden="1" x14ac:dyDescent="0.3">
      <c r="A684" t="s">
        <v>3874</v>
      </c>
      <c r="B684" t="s">
        <v>3875</v>
      </c>
      <c r="C684" s="1" t="str">
        <f t="shared" si="106"/>
        <v>21:0973</v>
      </c>
      <c r="D684" s="1" t="str">
        <f t="shared" si="110"/>
        <v>21:0113</v>
      </c>
      <c r="E684" t="s">
        <v>3876</v>
      </c>
      <c r="F684" t="s">
        <v>3877</v>
      </c>
      <c r="H684">
        <v>63.746198800000002</v>
      </c>
      <c r="I684">
        <v>-95.363724899999994</v>
      </c>
      <c r="J684" s="1" t="str">
        <f t="shared" si="111"/>
        <v>NGR lake sediment grab sample</v>
      </c>
      <c r="K684" s="1" t="str">
        <f t="shared" si="112"/>
        <v>&lt;177 micron (NGR)</v>
      </c>
      <c r="L684">
        <v>35</v>
      </c>
      <c r="M684" t="s">
        <v>149</v>
      </c>
      <c r="N684">
        <v>683</v>
      </c>
      <c r="O684" t="s">
        <v>72</v>
      </c>
      <c r="P684" t="s">
        <v>54</v>
      </c>
      <c r="Q684" t="s">
        <v>470</v>
      </c>
      <c r="R684" t="s">
        <v>357</v>
      </c>
      <c r="S684" t="s">
        <v>57</v>
      </c>
      <c r="T684" t="s">
        <v>438</v>
      </c>
      <c r="U684" t="s">
        <v>203</v>
      </c>
      <c r="V684" t="s">
        <v>139</v>
      </c>
      <c r="W684" t="s">
        <v>205</v>
      </c>
      <c r="X684" t="s">
        <v>74</v>
      </c>
      <c r="Y684" t="s">
        <v>63</v>
      </c>
      <c r="Z684" t="s">
        <v>138</v>
      </c>
      <c r="AA684" t="s">
        <v>64</v>
      </c>
      <c r="AB684" t="s">
        <v>65</v>
      </c>
      <c r="AC684" t="s">
        <v>173</v>
      </c>
      <c r="AD684" t="s">
        <v>67</v>
      </c>
      <c r="AE684" t="s">
        <v>526</v>
      </c>
      <c r="AF684" t="s">
        <v>134</v>
      </c>
      <c r="AG684" t="s">
        <v>219</v>
      </c>
      <c r="AH684" t="s">
        <v>155</v>
      </c>
      <c r="AI684" t="s">
        <v>114</v>
      </c>
      <c r="AJ684" t="s">
        <v>709</v>
      </c>
      <c r="AK684" t="s">
        <v>73</v>
      </c>
      <c r="AL684" t="s">
        <v>157</v>
      </c>
      <c r="AM684" t="s">
        <v>75</v>
      </c>
      <c r="AN684" t="s">
        <v>76</v>
      </c>
      <c r="AO684" t="s">
        <v>281</v>
      </c>
      <c r="AP684" t="s">
        <v>210</v>
      </c>
      <c r="AQ684" t="s">
        <v>94</v>
      </c>
      <c r="AR684" t="s">
        <v>62</v>
      </c>
      <c r="AS684" t="s">
        <v>54</v>
      </c>
      <c r="AT684" t="s">
        <v>73</v>
      </c>
      <c r="AU684" t="s">
        <v>107</v>
      </c>
      <c r="AV684" t="s">
        <v>3878</v>
      </c>
    </row>
    <row r="685" spans="1:48" hidden="1" x14ac:dyDescent="0.3">
      <c r="A685" t="s">
        <v>3879</v>
      </c>
      <c r="B685" t="s">
        <v>3880</v>
      </c>
      <c r="C685" s="1" t="str">
        <f t="shared" si="106"/>
        <v>21:0973</v>
      </c>
      <c r="D685" s="1" t="str">
        <f t="shared" si="110"/>
        <v>21:0113</v>
      </c>
      <c r="E685" t="s">
        <v>3881</v>
      </c>
      <c r="F685" t="s">
        <v>3882</v>
      </c>
      <c r="H685">
        <v>63.761184999999998</v>
      </c>
      <c r="I685">
        <v>-95.410898599999996</v>
      </c>
      <c r="J685" s="1" t="str">
        <f t="shared" si="111"/>
        <v>NGR lake sediment grab sample</v>
      </c>
      <c r="K685" s="1" t="str">
        <f t="shared" si="112"/>
        <v>&lt;177 micron (NGR)</v>
      </c>
      <c r="L685">
        <v>35</v>
      </c>
      <c r="M685" t="s">
        <v>165</v>
      </c>
      <c r="N685">
        <v>684</v>
      </c>
      <c r="O685" t="s">
        <v>208</v>
      </c>
      <c r="P685" t="s">
        <v>170</v>
      </c>
      <c r="Q685" t="s">
        <v>446</v>
      </c>
      <c r="R685" t="s">
        <v>90</v>
      </c>
      <c r="S685" t="s">
        <v>57</v>
      </c>
      <c r="T685" t="s">
        <v>152</v>
      </c>
      <c r="U685" t="s">
        <v>168</v>
      </c>
      <c r="V685" t="s">
        <v>223</v>
      </c>
      <c r="W685" t="s">
        <v>220</v>
      </c>
      <c r="X685" t="s">
        <v>74</v>
      </c>
      <c r="Y685" t="s">
        <v>95</v>
      </c>
      <c r="Z685" t="s">
        <v>138</v>
      </c>
      <c r="AA685" t="s">
        <v>64</v>
      </c>
      <c r="AB685" t="s">
        <v>172</v>
      </c>
      <c r="AC685" t="s">
        <v>70</v>
      </c>
      <c r="AD685" t="s">
        <v>67</v>
      </c>
      <c r="AE685" t="s">
        <v>526</v>
      </c>
      <c r="AF685" t="s">
        <v>151</v>
      </c>
      <c r="AG685" t="s">
        <v>561</v>
      </c>
      <c r="AH685" t="s">
        <v>155</v>
      </c>
      <c r="AI685" t="s">
        <v>59</v>
      </c>
      <c r="AJ685" t="s">
        <v>138</v>
      </c>
      <c r="AK685" t="s">
        <v>73</v>
      </c>
      <c r="AL685" t="s">
        <v>74</v>
      </c>
      <c r="AM685" t="s">
        <v>75</v>
      </c>
      <c r="AN685" t="s">
        <v>76</v>
      </c>
      <c r="AO685" t="s">
        <v>77</v>
      </c>
      <c r="AP685" t="s">
        <v>283</v>
      </c>
      <c r="AQ685" t="s">
        <v>94</v>
      </c>
      <c r="AR685" t="s">
        <v>74</v>
      </c>
      <c r="AS685" t="s">
        <v>54</v>
      </c>
      <c r="AT685" t="s">
        <v>73</v>
      </c>
      <c r="AU685" t="s">
        <v>107</v>
      </c>
      <c r="AV685" t="s">
        <v>3883</v>
      </c>
    </row>
    <row r="686" spans="1:48" hidden="1" x14ac:dyDescent="0.3">
      <c r="A686" t="s">
        <v>3884</v>
      </c>
      <c r="B686" t="s">
        <v>3885</v>
      </c>
      <c r="C686" s="1" t="str">
        <f t="shared" si="106"/>
        <v>21:0973</v>
      </c>
      <c r="D686" s="1" t="str">
        <f t="shared" si="110"/>
        <v>21:0113</v>
      </c>
      <c r="E686" t="s">
        <v>3886</v>
      </c>
      <c r="F686" t="s">
        <v>3887</v>
      </c>
      <c r="H686">
        <v>63.669059599999997</v>
      </c>
      <c r="I686">
        <v>-95.162838199999996</v>
      </c>
      <c r="J686" s="1" t="str">
        <f t="shared" si="111"/>
        <v>NGR lake sediment grab sample</v>
      </c>
      <c r="K686" s="1" t="str">
        <f t="shared" si="112"/>
        <v>&lt;177 micron (NGR)</v>
      </c>
      <c r="L686">
        <v>35</v>
      </c>
      <c r="M686" t="s">
        <v>185</v>
      </c>
      <c r="N686">
        <v>685</v>
      </c>
      <c r="O686" t="s">
        <v>329</v>
      </c>
      <c r="P686" t="s">
        <v>54</v>
      </c>
      <c r="Q686" t="s">
        <v>920</v>
      </c>
      <c r="R686" t="s">
        <v>69</v>
      </c>
      <c r="S686" t="s">
        <v>57</v>
      </c>
      <c r="T686" t="s">
        <v>437</v>
      </c>
      <c r="U686" t="s">
        <v>168</v>
      </c>
      <c r="V686" t="s">
        <v>615</v>
      </c>
      <c r="W686" t="s">
        <v>327</v>
      </c>
      <c r="X686" t="s">
        <v>170</v>
      </c>
      <c r="Y686" t="s">
        <v>95</v>
      </c>
      <c r="Z686" t="s">
        <v>96</v>
      </c>
      <c r="AA686" t="s">
        <v>64</v>
      </c>
      <c r="AB686" t="s">
        <v>152</v>
      </c>
      <c r="AC686" t="s">
        <v>224</v>
      </c>
      <c r="AD686" t="s">
        <v>67</v>
      </c>
      <c r="AE686" t="s">
        <v>68</v>
      </c>
      <c r="AF686" t="s">
        <v>282</v>
      </c>
      <c r="AG686" t="s">
        <v>235</v>
      </c>
      <c r="AH686" t="s">
        <v>70</v>
      </c>
      <c r="AI686" t="s">
        <v>92</v>
      </c>
      <c r="AJ686" t="s">
        <v>636</v>
      </c>
      <c r="AK686" t="s">
        <v>73</v>
      </c>
      <c r="AL686" t="s">
        <v>177</v>
      </c>
      <c r="AM686" t="s">
        <v>68</v>
      </c>
      <c r="AN686" t="s">
        <v>76</v>
      </c>
      <c r="AO686" t="s">
        <v>266</v>
      </c>
      <c r="AP686" t="s">
        <v>656</v>
      </c>
      <c r="AQ686" t="s">
        <v>201</v>
      </c>
      <c r="AR686" t="s">
        <v>67</v>
      </c>
      <c r="AS686" t="s">
        <v>170</v>
      </c>
      <c r="AT686" t="s">
        <v>315</v>
      </c>
      <c r="AU686" t="s">
        <v>107</v>
      </c>
      <c r="AV686" t="s">
        <v>3888</v>
      </c>
    </row>
    <row r="687" spans="1:48" hidden="1" x14ac:dyDescent="0.3">
      <c r="A687" t="s">
        <v>3889</v>
      </c>
      <c r="B687" t="s">
        <v>3890</v>
      </c>
      <c r="C687" s="1" t="str">
        <f t="shared" si="106"/>
        <v>21:0973</v>
      </c>
      <c r="D687" s="1" t="str">
        <f t="shared" si="110"/>
        <v>21:0113</v>
      </c>
      <c r="E687" t="s">
        <v>3891</v>
      </c>
      <c r="F687" t="s">
        <v>3892</v>
      </c>
      <c r="H687">
        <v>63.641568399999997</v>
      </c>
      <c r="I687">
        <v>-95.081923799999998</v>
      </c>
      <c r="J687" s="1" t="str">
        <f t="shared" si="111"/>
        <v>NGR lake sediment grab sample</v>
      </c>
      <c r="K687" s="1" t="str">
        <f t="shared" si="112"/>
        <v>&lt;177 micron (NGR)</v>
      </c>
      <c r="L687">
        <v>35</v>
      </c>
      <c r="M687" t="s">
        <v>200</v>
      </c>
      <c r="N687">
        <v>686</v>
      </c>
      <c r="O687" t="s">
        <v>53</v>
      </c>
      <c r="P687" t="s">
        <v>54</v>
      </c>
      <c r="Q687" t="s">
        <v>676</v>
      </c>
      <c r="R687" t="s">
        <v>178</v>
      </c>
      <c r="S687" t="s">
        <v>57</v>
      </c>
      <c r="T687" t="s">
        <v>91</v>
      </c>
      <c r="U687" t="s">
        <v>117</v>
      </c>
      <c r="V687" t="s">
        <v>615</v>
      </c>
      <c r="W687" t="s">
        <v>276</v>
      </c>
      <c r="X687" t="s">
        <v>74</v>
      </c>
      <c r="Y687" t="s">
        <v>205</v>
      </c>
      <c r="Z687" t="s">
        <v>138</v>
      </c>
      <c r="AA687" t="s">
        <v>64</v>
      </c>
      <c r="AB687" t="s">
        <v>223</v>
      </c>
      <c r="AC687" t="s">
        <v>173</v>
      </c>
      <c r="AD687" t="s">
        <v>67</v>
      </c>
      <c r="AE687" t="s">
        <v>68</v>
      </c>
      <c r="AF687" t="s">
        <v>121</v>
      </c>
      <c r="AG687" t="s">
        <v>380</v>
      </c>
      <c r="AH687" t="s">
        <v>70</v>
      </c>
      <c r="AI687" t="s">
        <v>329</v>
      </c>
      <c r="AJ687" t="s">
        <v>124</v>
      </c>
      <c r="AK687" t="s">
        <v>73</v>
      </c>
      <c r="AL687" t="s">
        <v>125</v>
      </c>
      <c r="AM687" t="s">
        <v>103</v>
      </c>
      <c r="AN687" t="s">
        <v>76</v>
      </c>
      <c r="AO687" t="s">
        <v>77</v>
      </c>
      <c r="AP687" t="s">
        <v>126</v>
      </c>
      <c r="AQ687" t="s">
        <v>61</v>
      </c>
      <c r="AR687" t="s">
        <v>74</v>
      </c>
      <c r="AS687" t="s">
        <v>54</v>
      </c>
      <c r="AT687" t="s">
        <v>73</v>
      </c>
      <c r="AU687" t="s">
        <v>107</v>
      </c>
      <c r="AV687" t="s">
        <v>3893</v>
      </c>
    </row>
    <row r="688" spans="1:48" hidden="1" x14ac:dyDescent="0.3">
      <c r="A688" t="s">
        <v>3894</v>
      </c>
      <c r="B688" t="s">
        <v>3895</v>
      </c>
      <c r="C688" s="1" t="str">
        <f t="shared" si="106"/>
        <v>21:0973</v>
      </c>
      <c r="D688" s="1" t="str">
        <f t="shared" si="110"/>
        <v>21:0113</v>
      </c>
      <c r="E688" t="s">
        <v>3896</v>
      </c>
      <c r="F688" t="s">
        <v>3897</v>
      </c>
      <c r="H688">
        <v>63.622447100000002</v>
      </c>
      <c r="I688">
        <v>-95.043632799999997</v>
      </c>
      <c r="J688" s="1" t="str">
        <f t="shared" si="111"/>
        <v>NGR lake sediment grab sample</v>
      </c>
      <c r="K688" s="1" t="str">
        <f t="shared" si="112"/>
        <v>&lt;177 micron (NGR)</v>
      </c>
      <c r="L688">
        <v>35</v>
      </c>
      <c r="M688" t="s">
        <v>217</v>
      </c>
      <c r="N688">
        <v>687</v>
      </c>
      <c r="O688" t="s">
        <v>123</v>
      </c>
      <c r="P688" t="s">
        <v>54</v>
      </c>
      <c r="Q688" t="s">
        <v>736</v>
      </c>
      <c r="R688" t="s">
        <v>201</v>
      </c>
      <c r="S688" t="s">
        <v>57</v>
      </c>
      <c r="T688" t="s">
        <v>562</v>
      </c>
      <c r="U688" t="s">
        <v>88</v>
      </c>
      <c r="V688" t="s">
        <v>60</v>
      </c>
      <c r="W688" t="s">
        <v>363</v>
      </c>
      <c r="X688" t="s">
        <v>62</v>
      </c>
      <c r="Y688" t="s">
        <v>276</v>
      </c>
      <c r="Z688" t="s">
        <v>138</v>
      </c>
      <c r="AA688" t="s">
        <v>64</v>
      </c>
      <c r="AB688" t="s">
        <v>135</v>
      </c>
      <c r="AC688" t="s">
        <v>70</v>
      </c>
      <c r="AD688" t="s">
        <v>67</v>
      </c>
      <c r="AE688" t="s">
        <v>68</v>
      </c>
      <c r="AF688" t="s">
        <v>317</v>
      </c>
      <c r="AG688" t="s">
        <v>152</v>
      </c>
      <c r="AH688" t="s">
        <v>70</v>
      </c>
      <c r="AI688" t="s">
        <v>168</v>
      </c>
      <c r="AJ688" t="s">
        <v>203</v>
      </c>
      <c r="AK688" t="s">
        <v>73</v>
      </c>
      <c r="AL688" t="s">
        <v>157</v>
      </c>
      <c r="AM688" t="s">
        <v>125</v>
      </c>
      <c r="AN688" t="s">
        <v>76</v>
      </c>
      <c r="AO688" t="s">
        <v>3898</v>
      </c>
      <c r="AP688" t="s">
        <v>295</v>
      </c>
      <c r="AQ688" t="s">
        <v>106</v>
      </c>
      <c r="AR688" t="s">
        <v>62</v>
      </c>
      <c r="AS688" t="s">
        <v>54</v>
      </c>
      <c r="AT688" t="s">
        <v>73</v>
      </c>
      <c r="AU688" t="s">
        <v>107</v>
      </c>
      <c r="AV688" t="s">
        <v>3899</v>
      </c>
    </row>
    <row r="689" spans="1:48" hidden="1" x14ac:dyDescent="0.3">
      <c r="A689" t="s">
        <v>3900</v>
      </c>
      <c r="B689" t="s">
        <v>3901</v>
      </c>
      <c r="C689" s="1" t="str">
        <f t="shared" si="106"/>
        <v>21:0973</v>
      </c>
      <c r="D689" s="1" t="str">
        <f t="shared" si="110"/>
        <v>21:0113</v>
      </c>
      <c r="E689" t="s">
        <v>3902</v>
      </c>
      <c r="F689" t="s">
        <v>3903</v>
      </c>
      <c r="H689">
        <v>63.622606599999997</v>
      </c>
      <c r="I689">
        <v>-95.013897600000007</v>
      </c>
      <c r="J689" s="1" t="str">
        <f t="shared" si="111"/>
        <v>NGR lake sediment grab sample</v>
      </c>
      <c r="K689" s="1" t="str">
        <f t="shared" si="112"/>
        <v>&lt;177 micron (NGR)</v>
      </c>
      <c r="L689">
        <v>35</v>
      </c>
      <c r="M689" t="s">
        <v>246</v>
      </c>
      <c r="N689">
        <v>688</v>
      </c>
      <c r="O689" t="s">
        <v>159</v>
      </c>
      <c r="P689" t="s">
        <v>54</v>
      </c>
      <c r="Q689" t="s">
        <v>420</v>
      </c>
      <c r="R689" t="s">
        <v>69</v>
      </c>
      <c r="S689" t="s">
        <v>57</v>
      </c>
      <c r="T689" t="s">
        <v>262</v>
      </c>
      <c r="U689" t="s">
        <v>168</v>
      </c>
      <c r="V689" t="s">
        <v>303</v>
      </c>
      <c r="W689" t="s">
        <v>63</v>
      </c>
      <c r="X689" t="s">
        <v>170</v>
      </c>
      <c r="Y689" t="s">
        <v>118</v>
      </c>
      <c r="Z689" t="s">
        <v>127</v>
      </c>
      <c r="AA689" t="s">
        <v>64</v>
      </c>
      <c r="AB689" t="s">
        <v>91</v>
      </c>
      <c r="AC689" t="s">
        <v>155</v>
      </c>
      <c r="AD689" t="s">
        <v>170</v>
      </c>
      <c r="AE689" t="s">
        <v>1056</v>
      </c>
      <c r="AF689" t="s">
        <v>69</v>
      </c>
      <c r="AG689" t="s">
        <v>428</v>
      </c>
      <c r="AH689" t="s">
        <v>173</v>
      </c>
      <c r="AI689" t="s">
        <v>203</v>
      </c>
      <c r="AJ689" t="s">
        <v>1288</v>
      </c>
      <c r="AK689" t="s">
        <v>73</v>
      </c>
      <c r="AL689" t="s">
        <v>75</v>
      </c>
      <c r="AM689" t="s">
        <v>68</v>
      </c>
      <c r="AN689" t="s">
        <v>76</v>
      </c>
      <c r="AO689" t="s">
        <v>134</v>
      </c>
      <c r="AP689" t="s">
        <v>656</v>
      </c>
      <c r="AQ689" t="s">
        <v>709</v>
      </c>
      <c r="AR689" t="s">
        <v>67</v>
      </c>
      <c r="AS689" t="s">
        <v>62</v>
      </c>
      <c r="AT689" t="s">
        <v>73</v>
      </c>
      <c r="AU689" t="s">
        <v>107</v>
      </c>
      <c r="AV689" t="s">
        <v>3904</v>
      </c>
    </row>
    <row r="690" spans="1:48" hidden="1" x14ac:dyDescent="0.3">
      <c r="A690" t="s">
        <v>3905</v>
      </c>
      <c r="B690" t="s">
        <v>3906</v>
      </c>
      <c r="C690" s="1" t="str">
        <f t="shared" si="106"/>
        <v>21:0973</v>
      </c>
      <c r="D690" s="1" t="str">
        <f t="shared" si="110"/>
        <v>21:0113</v>
      </c>
      <c r="E690" t="s">
        <v>3866</v>
      </c>
      <c r="F690" t="s">
        <v>3907</v>
      </c>
      <c r="H690">
        <v>63.558982999999998</v>
      </c>
      <c r="I690">
        <v>-94.929425600000002</v>
      </c>
      <c r="J690" s="1" t="str">
        <f t="shared" si="111"/>
        <v>NGR lake sediment grab sample</v>
      </c>
      <c r="K690" s="1" t="str">
        <f t="shared" si="112"/>
        <v>&lt;177 micron (NGR)</v>
      </c>
      <c r="L690">
        <v>35</v>
      </c>
      <c r="M690" t="s">
        <v>345</v>
      </c>
      <c r="N690">
        <v>689</v>
      </c>
      <c r="O690" t="s">
        <v>292</v>
      </c>
      <c r="P690" t="s">
        <v>54</v>
      </c>
      <c r="Q690" t="s">
        <v>1134</v>
      </c>
      <c r="R690" t="s">
        <v>151</v>
      </c>
      <c r="S690" t="s">
        <v>57</v>
      </c>
      <c r="T690" t="s">
        <v>169</v>
      </c>
      <c r="U690" t="s">
        <v>203</v>
      </c>
      <c r="V690" t="s">
        <v>236</v>
      </c>
      <c r="W690" t="s">
        <v>238</v>
      </c>
      <c r="X690" t="s">
        <v>67</v>
      </c>
      <c r="Y690" t="s">
        <v>692</v>
      </c>
      <c r="Z690" t="s">
        <v>62</v>
      </c>
      <c r="AA690" t="s">
        <v>64</v>
      </c>
      <c r="AB690" t="s">
        <v>356</v>
      </c>
      <c r="AC690" t="s">
        <v>66</v>
      </c>
      <c r="AD690" t="s">
        <v>67</v>
      </c>
      <c r="AE690" t="s">
        <v>3908</v>
      </c>
      <c r="AF690" t="s">
        <v>90</v>
      </c>
      <c r="AG690" t="s">
        <v>187</v>
      </c>
      <c r="AH690" t="s">
        <v>173</v>
      </c>
      <c r="AI690" t="s">
        <v>338</v>
      </c>
      <c r="AJ690" t="s">
        <v>61</v>
      </c>
      <c r="AK690" t="s">
        <v>73</v>
      </c>
      <c r="AL690" t="s">
        <v>103</v>
      </c>
      <c r="AM690" t="s">
        <v>103</v>
      </c>
      <c r="AN690" t="s">
        <v>76</v>
      </c>
      <c r="AO690" t="s">
        <v>101</v>
      </c>
      <c r="AP690" t="s">
        <v>1980</v>
      </c>
      <c r="AQ690" t="s">
        <v>238</v>
      </c>
      <c r="AR690" t="s">
        <v>67</v>
      </c>
      <c r="AS690" t="s">
        <v>54</v>
      </c>
      <c r="AT690" t="s">
        <v>152</v>
      </c>
      <c r="AU690" t="s">
        <v>107</v>
      </c>
      <c r="AV690" t="s">
        <v>3909</v>
      </c>
    </row>
    <row r="691" spans="1:48" hidden="1" x14ac:dyDescent="0.3">
      <c r="A691" t="s">
        <v>3910</v>
      </c>
      <c r="B691" t="s">
        <v>3911</v>
      </c>
      <c r="C691" s="1" t="str">
        <f t="shared" si="106"/>
        <v>21:0973</v>
      </c>
      <c r="D691" s="1" t="str">
        <f t="shared" si="110"/>
        <v>21:0113</v>
      </c>
      <c r="E691" t="s">
        <v>3912</v>
      </c>
      <c r="F691" t="s">
        <v>3913</v>
      </c>
      <c r="H691">
        <v>63.557456600000002</v>
      </c>
      <c r="I691">
        <v>-94.829418899999993</v>
      </c>
      <c r="J691" s="1" t="str">
        <f t="shared" si="111"/>
        <v>NGR lake sediment grab sample</v>
      </c>
      <c r="K691" s="1" t="str">
        <f t="shared" si="112"/>
        <v>&lt;177 micron (NGR)</v>
      </c>
      <c r="L691">
        <v>35</v>
      </c>
      <c r="M691" t="s">
        <v>260</v>
      </c>
      <c r="N691">
        <v>690</v>
      </c>
      <c r="O691" t="s">
        <v>127</v>
      </c>
      <c r="P691" t="s">
        <v>54</v>
      </c>
      <c r="Q691" t="s">
        <v>521</v>
      </c>
      <c r="R691" t="s">
        <v>3914</v>
      </c>
      <c r="S691" t="s">
        <v>57</v>
      </c>
      <c r="T691" t="s">
        <v>152</v>
      </c>
      <c r="U691" t="s">
        <v>168</v>
      </c>
      <c r="V691" t="s">
        <v>100</v>
      </c>
      <c r="W691" t="s">
        <v>95</v>
      </c>
      <c r="X691" t="s">
        <v>67</v>
      </c>
      <c r="Y691" t="s">
        <v>276</v>
      </c>
      <c r="Z691" t="s">
        <v>96</v>
      </c>
      <c r="AA691" t="s">
        <v>64</v>
      </c>
      <c r="AB691" t="s">
        <v>93</v>
      </c>
      <c r="AC691" t="s">
        <v>70</v>
      </c>
      <c r="AD691" t="s">
        <v>67</v>
      </c>
      <c r="AE691" t="s">
        <v>68</v>
      </c>
      <c r="AF691" t="s">
        <v>290</v>
      </c>
      <c r="AG691" t="s">
        <v>172</v>
      </c>
      <c r="AH691" t="s">
        <v>173</v>
      </c>
      <c r="AI691" t="s">
        <v>88</v>
      </c>
      <c r="AJ691" t="s">
        <v>336</v>
      </c>
      <c r="AK691" t="s">
        <v>73</v>
      </c>
      <c r="AL691" t="s">
        <v>103</v>
      </c>
      <c r="AM691" t="s">
        <v>103</v>
      </c>
      <c r="AN691" t="s">
        <v>76</v>
      </c>
      <c r="AO691" t="s">
        <v>203</v>
      </c>
      <c r="AP691" t="s">
        <v>566</v>
      </c>
      <c r="AQ691" t="s">
        <v>276</v>
      </c>
      <c r="AR691" t="s">
        <v>67</v>
      </c>
      <c r="AS691" t="s">
        <v>54</v>
      </c>
      <c r="AT691" t="s">
        <v>73</v>
      </c>
      <c r="AU691" t="s">
        <v>107</v>
      </c>
      <c r="AV691" t="s">
        <v>3915</v>
      </c>
    </row>
    <row r="692" spans="1:48" hidden="1" x14ac:dyDescent="0.3">
      <c r="A692" t="s">
        <v>3916</v>
      </c>
      <c r="B692" t="s">
        <v>3917</v>
      </c>
      <c r="C692" s="1" t="str">
        <f t="shared" si="106"/>
        <v>21:0973</v>
      </c>
      <c r="D692" s="1" t="str">
        <f t="shared" si="110"/>
        <v>21:0113</v>
      </c>
      <c r="E692" t="s">
        <v>3918</v>
      </c>
      <c r="F692" t="s">
        <v>3919</v>
      </c>
      <c r="H692">
        <v>63.546152599999999</v>
      </c>
      <c r="I692">
        <v>-94.781037900000001</v>
      </c>
      <c r="J692" s="1" t="str">
        <f t="shared" si="111"/>
        <v>NGR lake sediment grab sample</v>
      </c>
      <c r="K692" s="1" t="str">
        <f t="shared" si="112"/>
        <v>&lt;177 micron (NGR)</v>
      </c>
      <c r="L692">
        <v>35</v>
      </c>
      <c r="M692" t="s">
        <v>113</v>
      </c>
      <c r="N692">
        <v>691</v>
      </c>
      <c r="O692" t="s">
        <v>170</v>
      </c>
      <c r="P692" t="s">
        <v>54</v>
      </c>
      <c r="Q692" t="s">
        <v>1583</v>
      </c>
      <c r="R692" t="s">
        <v>203</v>
      </c>
      <c r="S692" t="s">
        <v>57</v>
      </c>
      <c r="T692" t="s">
        <v>550</v>
      </c>
      <c r="U692" t="s">
        <v>96</v>
      </c>
      <c r="V692" t="s">
        <v>2740</v>
      </c>
      <c r="W692" t="s">
        <v>206</v>
      </c>
      <c r="X692" t="s">
        <v>67</v>
      </c>
      <c r="Y692" t="s">
        <v>68</v>
      </c>
      <c r="Z692" t="s">
        <v>127</v>
      </c>
      <c r="AA692" t="s">
        <v>64</v>
      </c>
      <c r="AB692" t="s">
        <v>134</v>
      </c>
      <c r="AC692" t="s">
        <v>66</v>
      </c>
      <c r="AD692" t="s">
        <v>67</v>
      </c>
      <c r="AE692" t="s">
        <v>74</v>
      </c>
      <c r="AF692" t="s">
        <v>76</v>
      </c>
      <c r="AG692" t="s">
        <v>725</v>
      </c>
      <c r="AH692" t="s">
        <v>173</v>
      </c>
      <c r="AI692" t="s">
        <v>355</v>
      </c>
      <c r="AJ692" t="s">
        <v>276</v>
      </c>
      <c r="AK692" t="s">
        <v>73</v>
      </c>
      <c r="AL692" t="s">
        <v>75</v>
      </c>
      <c r="AM692" t="s">
        <v>103</v>
      </c>
      <c r="AN692" t="s">
        <v>76</v>
      </c>
      <c r="AO692" t="s">
        <v>56</v>
      </c>
      <c r="AP692" t="s">
        <v>234</v>
      </c>
      <c r="AQ692" t="s">
        <v>137</v>
      </c>
      <c r="AR692" t="s">
        <v>67</v>
      </c>
      <c r="AS692" t="s">
        <v>54</v>
      </c>
      <c r="AT692" t="s">
        <v>73</v>
      </c>
      <c r="AU692" t="s">
        <v>107</v>
      </c>
      <c r="AV692" t="s">
        <v>3920</v>
      </c>
    </row>
    <row r="693" spans="1:48" hidden="1" x14ac:dyDescent="0.3">
      <c r="A693" t="s">
        <v>3921</v>
      </c>
      <c r="B693" t="s">
        <v>3922</v>
      </c>
      <c r="C693" s="1" t="str">
        <f t="shared" si="106"/>
        <v>21:0973</v>
      </c>
      <c r="D693" s="1" t="str">
        <f t="shared" si="110"/>
        <v>21:0113</v>
      </c>
      <c r="E693" t="s">
        <v>3918</v>
      </c>
      <c r="F693" t="s">
        <v>3923</v>
      </c>
      <c r="H693">
        <v>63.546152599999999</v>
      </c>
      <c r="I693">
        <v>-94.781037900000001</v>
      </c>
      <c r="J693" s="1" t="str">
        <f t="shared" si="111"/>
        <v>NGR lake sediment grab sample</v>
      </c>
      <c r="K693" s="1" t="str">
        <f t="shared" si="112"/>
        <v>&lt;177 micron (NGR)</v>
      </c>
      <c r="L693">
        <v>35</v>
      </c>
      <c r="M693" t="s">
        <v>132</v>
      </c>
      <c r="N693">
        <v>692</v>
      </c>
      <c r="O693" t="s">
        <v>79</v>
      </c>
      <c r="P693" t="s">
        <v>54</v>
      </c>
      <c r="Q693" t="s">
        <v>3719</v>
      </c>
      <c r="R693" t="s">
        <v>265</v>
      </c>
      <c r="S693" t="s">
        <v>57</v>
      </c>
      <c r="T693" t="s">
        <v>356</v>
      </c>
      <c r="U693" t="s">
        <v>138</v>
      </c>
      <c r="V693" t="s">
        <v>2740</v>
      </c>
      <c r="W693" t="s">
        <v>68</v>
      </c>
      <c r="X693" t="s">
        <v>67</v>
      </c>
      <c r="Y693" t="s">
        <v>74</v>
      </c>
      <c r="Z693" t="s">
        <v>127</v>
      </c>
      <c r="AA693" t="s">
        <v>64</v>
      </c>
      <c r="AB693" t="s">
        <v>116</v>
      </c>
      <c r="AC693" t="s">
        <v>66</v>
      </c>
      <c r="AD693" t="s">
        <v>74</v>
      </c>
      <c r="AE693" t="s">
        <v>74</v>
      </c>
      <c r="AF693" t="s">
        <v>76</v>
      </c>
      <c r="AG693" t="s">
        <v>93</v>
      </c>
      <c r="AH693" t="s">
        <v>173</v>
      </c>
      <c r="AI693" t="s">
        <v>205</v>
      </c>
      <c r="AJ693" t="s">
        <v>355</v>
      </c>
      <c r="AK693" t="s">
        <v>73</v>
      </c>
      <c r="AL693" t="s">
        <v>103</v>
      </c>
      <c r="AM693" t="s">
        <v>103</v>
      </c>
      <c r="AN693" t="s">
        <v>76</v>
      </c>
      <c r="AO693" t="s">
        <v>56</v>
      </c>
      <c r="AP693" t="s">
        <v>1980</v>
      </c>
      <c r="AQ693" t="s">
        <v>171</v>
      </c>
      <c r="AR693" t="s">
        <v>67</v>
      </c>
      <c r="AS693" t="s">
        <v>54</v>
      </c>
      <c r="AT693" t="s">
        <v>73</v>
      </c>
      <c r="AU693" t="s">
        <v>107</v>
      </c>
      <c r="AV693" t="s">
        <v>3924</v>
      </c>
    </row>
    <row r="694" spans="1:48" hidden="1" x14ac:dyDescent="0.3">
      <c r="A694" t="s">
        <v>3925</v>
      </c>
      <c r="B694" t="s">
        <v>3926</v>
      </c>
      <c r="C694" s="1" t="str">
        <f t="shared" si="106"/>
        <v>21:0973</v>
      </c>
      <c r="D694" s="1" t="str">
        <f t="shared" si="110"/>
        <v>21:0113</v>
      </c>
      <c r="E694" t="s">
        <v>3927</v>
      </c>
      <c r="F694" t="s">
        <v>3928</v>
      </c>
      <c r="H694">
        <v>63.480670099999998</v>
      </c>
      <c r="I694">
        <v>-94.761641499999996</v>
      </c>
      <c r="J694" s="1" t="str">
        <f t="shared" si="111"/>
        <v>NGR lake sediment grab sample</v>
      </c>
      <c r="K694" s="1" t="str">
        <f t="shared" si="112"/>
        <v>&lt;177 micron (NGR)</v>
      </c>
      <c r="L694">
        <v>35</v>
      </c>
      <c r="M694" t="s">
        <v>273</v>
      </c>
      <c r="N694">
        <v>693</v>
      </c>
      <c r="O694" t="s">
        <v>308</v>
      </c>
      <c r="P694" t="s">
        <v>54</v>
      </c>
      <c r="Q694" t="s">
        <v>1210</v>
      </c>
      <c r="R694" t="s">
        <v>134</v>
      </c>
      <c r="S694" t="s">
        <v>57</v>
      </c>
      <c r="T694" t="s">
        <v>221</v>
      </c>
      <c r="U694" t="s">
        <v>138</v>
      </c>
      <c r="V694" t="s">
        <v>282</v>
      </c>
      <c r="W694" t="s">
        <v>238</v>
      </c>
      <c r="X694" t="s">
        <v>67</v>
      </c>
      <c r="Y694" t="s">
        <v>526</v>
      </c>
      <c r="Z694" t="s">
        <v>96</v>
      </c>
      <c r="AA694" t="s">
        <v>64</v>
      </c>
      <c r="AB694" t="s">
        <v>616</v>
      </c>
      <c r="AC694" t="s">
        <v>66</v>
      </c>
      <c r="AD694" t="s">
        <v>67</v>
      </c>
      <c r="AE694" t="s">
        <v>74</v>
      </c>
      <c r="AF694" t="s">
        <v>104</v>
      </c>
      <c r="AG694" t="s">
        <v>339</v>
      </c>
      <c r="AH694" t="s">
        <v>173</v>
      </c>
      <c r="AI694" t="s">
        <v>143</v>
      </c>
      <c r="AJ694" t="s">
        <v>363</v>
      </c>
      <c r="AK694" t="s">
        <v>73</v>
      </c>
      <c r="AL694" t="s">
        <v>75</v>
      </c>
      <c r="AM694" t="s">
        <v>103</v>
      </c>
      <c r="AN694" t="s">
        <v>76</v>
      </c>
      <c r="AO694" t="s">
        <v>117</v>
      </c>
      <c r="AP694" t="s">
        <v>656</v>
      </c>
      <c r="AQ694" t="s">
        <v>79</v>
      </c>
      <c r="AR694" t="s">
        <v>67</v>
      </c>
      <c r="AS694" t="s">
        <v>54</v>
      </c>
      <c r="AT694" t="s">
        <v>73</v>
      </c>
      <c r="AU694" t="s">
        <v>107</v>
      </c>
      <c r="AV694" t="s">
        <v>3929</v>
      </c>
    </row>
    <row r="695" spans="1:48" hidden="1" x14ac:dyDescent="0.3">
      <c r="A695" t="s">
        <v>3930</v>
      </c>
      <c r="B695" t="s">
        <v>3931</v>
      </c>
      <c r="C695" s="1" t="str">
        <f t="shared" si="106"/>
        <v>21:0973</v>
      </c>
      <c r="D695" s="1" t="str">
        <f>HYPERLINK("https://geochem.nrcan.gc.ca/cdogs/content/svy/svy_e.htm", "")</f>
        <v/>
      </c>
      <c r="G695" s="1" t="str">
        <f>HYPERLINK("https://geochem.nrcan.gc.ca/cdogs/content/cr_/cr_00160_e.htm", "160")</f>
        <v>160</v>
      </c>
      <c r="J695" t="s">
        <v>230</v>
      </c>
      <c r="K695" t="s">
        <v>231</v>
      </c>
      <c r="L695">
        <v>35</v>
      </c>
      <c r="M695" t="s">
        <v>232</v>
      </c>
      <c r="N695">
        <v>694</v>
      </c>
      <c r="O695" t="s">
        <v>265</v>
      </c>
      <c r="P695" t="s">
        <v>138</v>
      </c>
      <c r="Q695" t="s">
        <v>656</v>
      </c>
      <c r="R695" t="s">
        <v>103</v>
      </c>
      <c r="S695" t="s">
        <v>57</v>
      </c>
      <c r="T695" t="s">
        <v>380</v>
      </c>
      <c r="U695" t="s">
        <v>88</v>
      </c>
      <c r="V695" t="s">
        <v>142</v>
      </c>
      <c r="W695" t="s">
        <v>276</v>
      </c>
      <c r="X695" t="s">
        <v>74</v>
      </c>
      <c r="Y695" t="s">
        <v>220</v>
      </c>
      <c r="Z695" t="s">
        <v>88</v>
      </c>
      <c r="AA695" t="s">
        <v>64</v>
      </c>
      <c r="AB695" t="s">
        <v>471</v>
      </c>
      <c r="AC695" t="s">
        <v>155</v>
      </c>
      <c r="AD695" t="s">
        <v>67</v>
      </c>
      <c r="AE695" t="s">
        <v>448</v>
      </c>
      <c r="AF695" t="s">
        <v>290</v>
      </c>
      <c r="AG695" t="s">
        <v>428</v>
      </c>
      <c r="AH695" t="s">
        <v>74</v>
      </c>
      <c r="AI695" t="s">
        <v>178</v>
      </c>
      <c r="AJ695" t="s">
        <v>72</v>
      </c>
      <c r="AK695" t="s">
        <v>73</v>
      </c>
      <c r="AL695" t="s">
        <v>206</v>
      </c>
      <c r="AM695" t="s">
        <v>125</v>
      </c>
      <c r="AN695" t="s">
        <v>76</v>
      </c>
      <c r="AO695" t="s">
        <v>203</v>
      </c>
      <c r="AP695" t="s">
        <v>1127</v>
      </c>
      <c r="AQ695" t="s">
        <v>226</v>
      </c>
      <c r="AR695" t="s">
        <v>62</v>
      </c>
      <c r="AS695" t="s">
        <v>170</v>
      </c>
      <c r="AT695" t="s">
        <v>152</v>
      </c>
      <c r="AU695" t="s">
        <v>573</v>
      </c>
      <c r="AV695" t="s">
        <v>3932</v>
      </c>
    </row>
    <row r="696" spans="1:48" hidden="1" x14ac:dyDescent="0.3">
      <c r="A696" t="s">
        <v>3933</v>
      </c>
      <c r="B696" t="s">
        <v>3934</v>
      </c>
      <c r="C696" s="1" t="str">
        <f t="shared" si="106"/>
        <v>21:0973</v>
      </c>
      <c r="D696" s="1" t="str">
        <f t="shared" ref="D696:D702" si="113">HYPERLINK("https://geochem.nrcan.gc.ca/cdogs/content/svy/svy210113_e.htm", "21:0113")</f>
        <v>21:0113</v>
      </c>
      <c r="E696" t="s">
        <v>3935</v>
      </c>
      <c r="F696" t="s">
        <v>3936</v>
      </c>
      <c r="H696">
        <v>63.435586000000001</v>
      </c>
      <c r="I696">
        <v>-94.753639199999995</v>
      </c>
      <c r="J696" s="1" t="str">
        <f t="shared" ref="J696:J702" si="114">HYPERLINK("https://geochem.nrcan.gc.ca/cdogs/content/kwd/kwd020027_e.htm", "NGR lake sediment grab sample")</f>
        <v>NGR lake sediment grab sample</v>
      </c>
      <c r="K696" s="1" t="str">
        <f t="shared" ref="K696:K702" si="115">HYPERLINK("https://geochem.nrcan.gc.ca/cdogs/content/kwd/kwd080006_e.htm", "&lt;177 micron (NGR)")</f>
        <v>&lt;177 micron (NGR)</v>
      </c>
      <c r="L696">
        <v>35</v>
      </c>
      <c r="M696" t="s">
        <v>289</v>
      </c>
      <c r="N696">
        <v>695</v>
      </c>
      <c r="O696" t="s">
        <v>143</v>
      </c>
      <c r="P696" t="s">
        <v>54</v>
      </c>
      <c r="Q696" t="s">
        <v>1210</v>
      </c>
      <c r="R696" t="s">
        <v>90</v>
      </c>
      <c r="S696" t="s">
        <v>57</v>
      </c>
      <c r="T696" t="s">
        <v>207</v>
      </c>
      <c r="U696" t="s">
        <v>203</v>
      </c>
      <c r="V696" t="s">
        <v>615</v>
      </c>
      <c r="W696" t="s">
        <v>137</v>
      </c>
      <c r="X696" t="s">
        <v>74</v>
      </c>
      <c r="Y696" t="s">
        <v>346</v>
      </c>
      <c r="Z696" t="s">
        <v>96</v>
      </c>
      <c r="AA696" t="s">
        <v>64</v>
      </c>
      <c r="AB696" t="s">
        <v>139</v>
      </c>
      <c r="AC696" t="s">
        <v>70</v>
      </c>
      <c r="AD696" t="s">
        <v>67</v>
      </c>
      <c r="AE696" t="s">
        <v>206</v>
      </c>
      <c r="AF696" t="s">
        <v>347</v>
      </c>
      <c r="AG696" t="s">
        <v>853</v>
      </c>
      <c r="AH696" t="s">
        <v>173</v>
      </c>
      <c r="AI696" t="s">
        <v>53</v>
      </c>
      <c r="AJ696" t="s">
        <v>336</v>
      </c>
      <c r="AK696" t="s">
        <v>73</v>
      </c>
      <c r="AL696" t="s">
        <v>177</v>
      </c>
      <c r="AM696" t="s">
        <v>103</v>
      </c>
      <c r="AN696" t="s">
        <v>76</v>
      </c>
      <c r="AO696" t="s">
        <v>92</v>
      </c>
      <c r="AP696" t="s">
        <v>307</v>
      </c>
      <c r="AQ696" t="s">
        <v>308</v>
      </c>
      <c r="AR696" t="s">
        <v>67</v>
      </c>
      <c r="AS696" t="s">
        <v>54</v>
      </c>
      <c r="AT696" t="s">
        <v>73</v>
      </c>
      <c r="AU696" t="s">
        <v>107</v>
      </c>
      <c r="AV696" t="s">
        <v>3937</v>
      </c>
    </row>
    <row r="697" spans="1:48" hidden="1" x14ac:dyDescent="0.3">
      <c r="A697" t="s">
        <v>3938</v>
      </c>
      <c r="B697" t="s">
        <v>3939</v>
      </c>
      <c r="C697" s="1" t="str">
        <f t="shared" si="106"/>
        <v>21:0973</v>
      </c>
      <c r="D697" s="1" t="str">
        <f t="shared" si="113"/>
        <v>21:0113</v>
      </c>
      <c r="E697" t="s">
        <v>3940</v>
      </c>
      <c r="F697" t="s">
        <v>3941</v>
      </c>
      <c r="H697">
        <v>63.4528362</v>
      </c>
      <c r="I697">
        <v>-94.820068800000001</v>
      </c>
      <c r="J697" s="1" t="str">
        <f t="shared" si="114"/>
        <v>NGR lake sediment grab sample</v>
      </c>
      <c r="K697" s="1" t="str">
        <f t="shared" si="115"/>
        <v>&lt;177 micron (NGR)</v>
      </c>
      <c r="L697">
        <v>35</v>
      </c>
      <c r="M697" t="s">
        <v>301</v>
      </c>
      <c r="N697">
        <v>696</v>
      </c>
      <c r="O697" t="s">
        <v>127</v>
      </c>
      <c r="P697" t="s">
        <v>127</v>
      </c>
      <c r="Q697" t="s">
        <v>1477</v>
      </c>
      <c r="R697" t="s">
        <v>281</v>
      </c>
      <c r="S697" t="s">
        <v>57</v>
      </c>
      <c r="T697" t="s">
        <v>293</v>
      </c>
      <c r="U697" t="s">
        <v>88</v>
      </c>
      <c r="V697" t="s">
        <v>236</v>
      </c>
      <c r="W697" t="s">
        <v>137</v>
      </c>
      <c r="X697" t="s">
        <v>74</v>
      </c>
      <c r="Y697" t="s">
        <v>171</v>
      </c>
      <c r="Z697" t="s">
        <v>138</v>
      </c>
      <c r="AA697" t="s">
        <v>64</v>
      </c>
      <c r="AB697" t="s">
        <v>189</v>
      </c>
      <c r="AC697" t="s">
        <v>173</v>
      </c>
      <c r="AD697" t="s">
        <v>67</v>
      </c>
      <c r="AE697" t="s">
        <v>238</v>
      </c>
      <c r="AF697" t="s">
        <v>134</v>
      </c>
      <c r="AG697" t="s">
        <v>427</v>
      </c>
      <c r="AH697" t="s">
        <v>173</v>
      </c>
      <c r="AI697" t="s">
        <v>101</v>
      </c>
      <c r="AJ697" t="s">
        <v>201</v>
      </c>
      <c r="AK697" t="s">
        <v>73</v>
      </c>
      <c r="AL697" t="s">
        <v>177</v>
      </c>
      <c r="AM697" t="s">
        <v>103</v>
      </c>
      <c r="AN697" t="s">
        <v>76</v>
      </c>
      <c r="AO697" t="s">
        <v>203</v>
      </c>
      <c r="AP697" t="s">
        <v>126</v>
      </c>
      <c r="AQ697" t="s">
        <v>220</v>
      </c>
      <c r="AR697" t="s">
        <v>67</v>
      </c>
      <c r="AS697" t="s">
        <v>54</v>
      </c>
      <c r="AT697" t="s">
        <v>58</v>
      </c>
      <c r="AU697" t="s">
        <v>107</v>
      </c>
      <c r="AV697" t="s">
        <v>3942</v>
      </c>
    </row>
    <row r="698" spans="1:48" hidden="1" x14ac:dyDescent="0.3">
      <c r="A698" t="s">
        <v>3943</v>
      </c>
      <c r="B698" t="s">
        <v>3944</v>
      </c>
      <c r="C698" s="1" t="str">
        <f t="shared" si="106"/>
        <v>21:0973</v>
      </c>
      <c r="D698" s="1" t="str">
        <f t="shared" si="113"/>
        <v>21:0113</v>
      </c>
      <c r="E698" t="s">
        <v>3945</v>
      </c>
      <c r="F698" t="s">
        <v>3946</v>
      </c>
      <c r="H698">
        <v>63.4962467</v>
      </c>
      <c r="I698">
        <v>-94.8090689</v>
      </c>
      <c r="J698" s="1" t="str">
        <f t="shared" si="114"/>
        <v>NGR lake sediment grab sample</v>
      </c>
      <c r="K698" s="1" t="str">
        <f t="shared" si="115"/>
        <v>&lt;177 micron (NGR)</v>
      </c>
      <c r="L698">
        <v>35</v>
      </c>
      <c r="M698" t="s">
        <v>314</v>
      </c>
      <c r="N698">
        <v>697</v>
      </c>
      <c r="O698" t="s">
        <v>327</v>
      </c>
      <c r="P698" t="s">
        <v>54</v>
      </c>
      <c r="Q698" t="s">
        <v>1227</v>
      </c>
      <c r="R698" t="s">
        <v>134</v>
      </c>
      <c r="S698" t="s">
        <v>57</v>
      </c>
      <c r="T698" t="s">
        <v>60</v>
      </c>
      <c r="U698" t="s">
        <v>59</v>
      </c>
      <c r="V698" t="s">
        <v>69</v>
      </c>
      <c r="W698" t="s">
        <v>238</v>
      </c>
      <c r="X698" t="s">
        <v>67</v>
      </c>
      <c r="Y698" t="s">
        <v>263</v>
      </c>
      <c r="Z698" t="s">
        <v>138</v>
      </c>
      <c r="AA698" t="s">
        <v>64</v>
      </c>
      <c r="AB698" t="s">
        <v>616</v>
      </c>
      <c r="AC698" t="s">
        <v>70</v>
      </c>
      <c r="AD698" t="s">
        <v>67</v>
      </c>
      <c r="AE698" t="s">
        <v>2678</v>
      </c>
      <c r="AF698" t="s">
        <v>104</v>
      </c>
      <c r="AG698" t="s">
        <v>492</v>
      </c>
      <c r="AH698" t="s">
        <v>173</v>
      </c>
      <c r="AI698" t="s">
        <v>87</v>
      </c>
      <c r="AJ698" t="s">
        <v>308</v>
      </c>
      <c r="AK698" t="s">
        <v>73</v>
      </c>
      <c r="AL698" t="s">
        <v>224</v>
      </c>
      <c r="AM698" t="s">
        <v>103</v>
      </c>
      <c r="AN698" t="s">
        <v>76</v>
      </c>
      <c r="AO698" t="s">
        <v>440</v>
      </c>
      <c r="AP698" t="s">
        <v>1980</v>
      </c>
      <c r="AQ698" t="s">
        <v>421</v>
      </c>
      <c r="AR698" t="s">
        <v>67</v>
      </c>
      <c r="AS698" t="s">
        <v>54</v>
      </c>
      <c r="AT698" t="s">
        <v>58</v>
      </c>
      <c r="AU698" t="s">
        <v>107</v>
      </c>
      <c r="AV698" t="s">
        <v>3947</v>
      </c>
    </row>
    <row r="699" spans="1:48" hidden="1" x14ac:dyDescent="0.3">
      <c r="A699" t="s">
        <v>3948</v>
      </c>
      <c r="B699" t="s">
        <v>3949</v>
      </c>
      <c r="C699" s="1" t="str">
        <f t="shared" si="106"/>
        <v>21:0973</v>
      </c>
      <c r="D699" s="1" t="str">
        <f t="shared" si="113"/>
        <v>21:0113</v>
      </c>
      <c r="E699" t="s">
        <v>3950</v>
      </c>
      <c r="F699" t="s">
        <v>3951</v>
      </c>
      <c r="H699">
        <v>63.527408100000002</v>
      </c>
      <c r="I699">
        <v>-94.815386500000002</v>
      </c>
      <c r="J699" s="1" t="str">
        <f t="shared" si="114"/>
        <v>NGR lake sediment grab sample</v>
      </c>
      <c r="K699" s="1" t="str">
        <f t="shared" si="115"/>
        <v>&lt;177 micron (NGR)</v>
      </c>
      <c r="L699">
        <v>35</v>
      </c>
      <c r="M699" t="s">
        <v>324</v>
      </c>
      <c r="N699">
        <v>698</v>
      </c>
      <c r="O699" t="s">
        <v>276</v>
      </c>
      <c r="P699" t="s">
        <v>54</v>
      </c>
      <c r="Q699" t="s">
        <v>521</v>
      </c>
      <c r="R699" t="s">
        <v>104</v>
      </c>
      <c r="S699" t="s">
        <v>57</v>
      </c>
      <c r="T699" t="s">
        <v>219</v>
      </c>
      <c r="U699" t="s">
        <v>117</v>
      </c>
      <c r="V699" t="s">
        <v>890</v>
      </c>
      <c r="W699" t="s">
        <v>62</v>
      </c>
      <c r="X699" t="s">
        <v>74</v>
      </c>
      <c r="Y699" t="s">
        <v>171</v>
      </c>
      <c r="Z699" t="s">
        <v>96</v>
      </c>
      <c r="AA699" t="s">
        <v>64</v>
      </c>
      <c r="AB699" t="s">
        <v>890</v>
      </c>
      <c r="AC699" t="s">
        <v>173</v>
      </c>
      <c r="AD699" t="s">
        <v>67</v>
      </c>
      <c r="AE699" t="s">
        <v>206</v>
      </c>
      <c r="AF699" t="s">
        <v>104</v>
      </c>
      <c r="AG699" t="s">
        <v>60</v>
      </c>
      <c r="AH699" t="s">
        <v>173</v>
      </c>
      <c r="AI699" t="s">
        <v>306</v>
      </c>
      <c r="AJ699" t="s">
        <v>388</v>
      </c>
      <c r="AK699" t="s">
        <v>73</v>
      </c>
      <c r="AL699" t="s">
        <v>75</v>
      </c>
      <c r="AM699" t="s">
        <v>103</v>
      </c>
      <c r="AN699" t="s">
        <v>76</v>
      </c>
      <c r="AO699" t="s">
        <v>168</v>
      </c>
      <c r="AP699" t="s">
        <v>566</v>
      </c>
      <c r="AQ699" t="s">
        <v>355</v>
      </c>
      <c r="AR699" t="s">
        <v>74</v>
      </c>
      <c r="AS699" t="s">
        <v>54</v>
      </c>
      <c r="AT699" t="s">
        <v>73</v>
      </c>
      <c r="AU699" t="s">
        <v>107</v>
      </c>
      <c r="AV699" t="s">
        <v>3952</v>
      </c>
    </row>
    <row r="700" spans="1:48" hidden="1" x14ac:dyDescent="0.3">
      <c r="A700" t="s">
        <v>3953</v>
      </c>
      <c r="B700" t="s">
        <v>3954</v>
      </c>
      <c r="C700" s="1" t="str">
        <f t="shared" si="106"/>
        <v>21:0973</v>
      </c>
      <c r="D700" s="1" t="str">
        <f t="shared" si="113"/>
        <v>21:0113</v>
      </c>
      <c r="E700" t="s">
        <v>3955</v>
      </c>
      <c r="F700" t="s">
        <v>3956</v>
      </c>
      <c r="H700">
        <v>63.530095500000002</v>
      </c>
      <c r="I700">
        <v>-94.883322000000007</v>
      </c>
      <c r="J700" s="1" t="str">
        <f t="shared" si="114"/>
        <v>NGR lake sediment grab sample</v>
      </c>
      <c r="K700" s="1" t="str">
        <f t="shared" si="115"/>
        <v>&lt;177 micron (NGR)</v>
      </c>
      <c r="L700">
        <v>35</v>
      </c>
      <c r="M700" t="s">
        <v>335</v>
      </c>
      <c r="N700">
        <v>699</v>
      </c>
      <c r="O700" t="s">
        <v>209</v>
      </c>
      <c r="P700" t="s">
        <v>54</v>
      </c>
      <c r="Q700" t="s">
        <v>435</v>
      </c>
      <c r="R700" t="s">
        <v>471</v>
      </c>
      <c r="S700" t="s">
        <v>57</v>
      </c>
      <c r="T700" t="s">
        <v>58</v>
      </c>
      <c r="U700" t="s">
        <v>203</v>
      </c>
      <c r="V700" t="s">
        <v>223</v>
      </c>
      <c r="W700" t="s">
        <v>137</v>
      </c>
      <c r="X700" t="s">
        <v>74</v>
      </c>
      <c r="Y700" t="s">
        <v>709</v>
      </c>
      <c r="Z700" t="s">
        <v>96</v>
      </c>
      <c r="AA700" t="s">
        <v>64</v>
      </c>
      <c r="AB700" t="s">
        <v>522</v>
      </c>
      <c r="AC700" t="s">
        <v>70</v>
      </c>
      <c r="AD700" t="s">
        <v>67</v>
      </c>
      <c r="AE700" t="s">
        <v>606</v>
      </c>
      <c r="AF700" t="s">
        <v>178</v>
      </c>
      <c r="AG700" t="s">
        <v>478</v>
      </c>
      <c r="AH700" t="s">
        <v>70</v>
      </c>
      <c r="AI700" t="s">
        <v>117</v>
      </c>
      <c r="AJ700" t="s">
        <v>254</v>
      </c>
      <c r="AK700" t="s">
        <v>73</v>
      </c>
      <c r="AL700" t="s">
        <v>224</v>
      </c>
      <c r="AM700" t="s">
        <v>103</v>
      </c>
      <c r="AN700" t="s">
        <v>76</v>
      </c>
      <c r="AO700" t="s">
        <v>92</v>
      </c>
      <c r="AP700" t="s">
        <v>656</v>
      </c>
      <c r="AQ700" t="s">
        <v>346</v>
      </c>
      <c r="AR700" t="s">
        <v>74</v>
      </c>
      <c r="AS700" t="s">
        <v>54</v>
      </c>
      <c r="AT700" t="s">
        <v>152</v>
      </c>
      <c r="AU700" t="s">
        <v>107</v>
      </c>
      <c r="AV700" t="s">
        <v>3957</v>
      </c>
    </row>
    <row r="701" spans="1:48" hidden="1" x14ac:dyDescent="0.3">
      <c r="A701" t="s">
        <v>3958</v>
      </c>
      <c r="B701" t="s">
        <v>3959</v>
      </c>
      <c r="C701" s="1" t="str">
        <f t="shared" si="106"/>
        <v>21:0973</v>
      </c>
      <c r="D701" s="1" t="str">
        <f t="shared" si="113"/>
        <v>21:0113</v>
      </c>
      <c r="E701" t="s">
        <v>3960</v>
      </c>
      <c r="F701" t="s">
        <v>3961</v>
      </c>
      <c r="H701">
        <v>63.490895000000002</v>
      </c>
      <c r="I701">
        <v>-94.910750699999994</v>
      </c>
      <c r="J701" s="1" t="str">
        <f t="shared" si="114"/>
        <v>NGR lake sediment grab sample</v>
      </c>
      <c r="K701" s="1" t="str">
        <f t="shared" si="115"/>
        <v>&lt;177 micron (NGR)</v>
      </c>
      <c r="L701">
        <v>35</v>
      </c>
      <c r="M701" t="s">
        <v>354</v>
      </c>
      <c r="N701">
        <v>700</v>
      </c>
      <c r="O701" t="s">
        <v>138</v>
      </c>
      <c r="P701" t="s">
        <v>54</v>
      </c>
      <c r="Q701" t="s">
        <v>1210</v>
      </c>
      <c r="R701" t="s">
        <v>381</v>
      </c>
      <c r="S701" t="s">
        <v>57</v>
      </c>
      <c r="T701" t="s">
        <v>293</v>
      </c>
      <c r="U701" t="s">
        <v>203</v>
      </c>
      <c r="V701" t="s">
        <v>478</v>
      </c>
      <c r="W701" t="s">
        <v>171</v>
      </c>
      <c r="X701" t="s">
        <v>67</v>
      </c>
      <c r="Y701" t="s">
        <v>233</v>
      </c>
      <c r="Z701" t="s">
        <v>170</v>
      </c>
      <c r="AA701" t="s">
        <v>64</v>
      </c>
      <c r="AB701" t="s">
        <v>236</v>
      </c>
      <c r="AC701" t="s">
        <v>66</v>
      </c>
      <c r="AD701" t="s">
        <v>67</v>
      </c>
      <c r="AE701" t="s">
        <v>224</v>
      </c>
      <c r="AF701" t="s">
        <v>90</v>
      </c>
      <c r="AG701" t="s">
        <v>522</v>
      </c>
      <c r="AH701" t="s">
        <v>70</v>
      </c>
      <c r="AI701" t="s">
        <v>156</v>
      </c>
      <c r="AJ701" t="s">
        <v>292</v>
      </c>
      <c r="AK701" t="s">
        <v>73</v>
      </c>
      <c r="AL701" t="s">
        <v>103</v>
      </c>
      <c r="AM701" t="s">
        <v>103</v>
      </c>
      <c r="AN701" t="s">
        <v>76</v>
      </c>
      <c r="AO701" t="s">
        <v>92</v>
      </c>
      <c r="AP701" t="s">
        <v>2033</v>
      </c>
      <c r="AQ701" t="s">
        <v>276</v>
      </c>
      <c r="AR701" t="s">
        <v>74</v>
      </c>
      <c r="AS701" t="s">
        <v>54</v>
      </c>
      <c r="AT701" t="s">
        <v>315</v>
      </c>
      <c r="AU701" t="s">
        <v>107</v>
      </c>
      <c r="AV701" t="s">
        <v>3962</v>
      </c>
    </row>
    <row r="702" spans="1:48" hidden="1" x14ac:dyDescent="0.3">
      <c r="A702" t="s">
        <v>3963</v>
      </c>
      <c r="B702" t="s">
        <v>3964</v>
      </c>
      <c r="C702" s="1" t="str">
        <f t="shared" si="106"/>
        <v>21:0973</v>
      </c>
      <c r="D702" s="1" t="str">
        <f t="shared" si="113"/>
        <v>21:0113</v>
      </c>
      <c r="E702" t="s">
        <v>3965</v>
      </c>
      <c r="F702" t="s">
        <v>3966</v>
      </c>
      <c r="H702">
        <v>63.582136200000001</v>
      </c>
      <c r="I702">
        <v>-95.107546400000004</v>
      </c>
      <c r="J702" s="1" t="str">
        <f t="shared" si="114"/>
        <v>NGR lake sediment grab sample</v>
      </c>
      <c r="K702" s="1" t="str">
        <f t="shared" si="115"/>
        <v>&lt;177 micron (NGR)</v>
      </c>
      <c r="L702">
        <v>36</v>
      </c>
      <c r="M702" t="s">
        <v>52</v>
      </c>
      <c r="N702">
        <v>701</v>
      </c>
      <c r="O702" t="s">
        <v>205</v>
      </c>
      <c r="P702" t="s">
        <v>127</v>
      </c>
      <c r="Q702" t="s">
        <v>521</v>
      </c>
      <c r="R702" t="s">
        <v>96</v>
      </c>
      <c r="S702" t="s">
        <v>57</v>
      </c>
      <c r="T702" t="s">
        <v>190</v>
      </c>
      <c r="U702" t="s">
        <v>57</v>
      </c>
      <c r="V702" t="s">
        <v>2740</v>
      </c>
      <c r="W702" t="s">
        <v>74</v>
      </c>
      <c r="X702" t="s">
        <v>67</v>
      </c>
      <c r="Y702" t="s">
        <v>238</v>
      </c>
      <c r="Z702" t="s">
        <v>92</v>
      </c>
      <c r="AA702" t="s">
        <v>64</v>
      </c>
      <c r="AB702" t="s">
        <v>90</v>
      </c>
      <c r="AC702" t="s">
        <v>66</v>
      </c>
      <c r="AD702" t="s">
        <v>67</v>
      </c>
      <c r="AE702" t="s">
        <v>206</v>
      </c>
      <c r="AF702" t="s">
        <v>203</v>
      </c>
      <c r="AG702" t="s">
        <v>725</v>
      </c>
      <c r="AH702" t="s">
        <v>173</v>
      </c>
      <c r="AI702" t="s">
        <v>327</v>
      </c>
      <c r="AJ702" t="s">
        <v>170</v>
      </c>
      <c r="AK702" t="s">
        <v>73</v>
      </c>
      <c r="AL702" t="s">
        <v>177</v>
      </c>
      <c r="AM702" t="s">
        <v>103</v>
      </c>
      <c r="AN702" t="s">
        <v>76</v>
      </c>
      <c r="AO702" t="s">
        <v>340</v>
      </c>
      <c r="AP702" t="s">
        <v>225</v>
      </c>
      <c r="AQ702" t="s">
        <v>396</v>
      </c>
      <c r="AR702" t="s">
        <v>67</v>
      </c>
      <c r="AS702" t="s">
        <v>54</v>
      </c>
      <c r="AT702" t="s">
        <v>73</v>
      </c>
      <c r="AU702" t="s">
        <v>541</v>
      </c>
      <c r="AV702" t="s">
        <v>3967</v>
      </c>
    </row>
    <row r="703" spans="1:48" hidden="1" x14ac:dyDescent="0.3">
      <c r="A703" t="s">
        <v>3968</v>
      </c>
      <c r="B703" t="s">
        <v>3969</v>
      </c>
      <c r="C703" s="1" t="str">
        <f t="shared" si="106"/>
        <v>21:0973</v>
      </c>
      <c r="D703" s="1" t="str">
        <f>HYPERLINK("https://geochem.nrcan.gc.ca/cdogs/content/svy/svy_e.htm", "")</f>
        <v/>
      </c>
      <c r="G703" s="1" t="str">
        <f>HYPERLINK("https://geochem.nrcan.gc.ca/cdogs/content/cr_/cr_00161_e.htm", "161")</f>
        <v>161</v>
      </c>
      <c r="J703" t="s">
        <v>230</v>
      </c>
      <c r="K703" t="s">
        <v>231</v>
      </c>
      <c r="L703">
        <v>36</v>
      </c>
      <c r="M703" t="s">
        <v>232</v>
      </c>
      <c r="N703">
        <v>702</v>
      </c>
      <c r="O703" t="s">
        <v>201</v>
      </c>
      <c r="P703" t="s">
        <v>54</v>
      </c>
      <c r="Q703" t="s">
        <v>105</v>
      </c>
      <c r="R703" t="s">
        <v>103</v>
      </c>
      <c r="S703" t="s">
        <v>57</v>
      </c>
      <c r="T703" t="s">
        <v>561</v>
      </c>
      <c r="U703" t="s">
        <v>88</v>
      </c>
      <c r="V703" t="s">
        <v>58</v>
      </c>
      <c r="W703" t="s">
        <v>63</v>
      </c>
      <c r="X703" t="s">
        <v>62</v>
      </c>
      <c r="Y703" t="s">
        <v>118</v>
      </c>
      <c r="Z703" t="s">
        <v>104</v>
      </c>
      <c r="AA703" t="s">
        <v>64</v>
      </c>
      <c r="AB703" t="s">
        <v>492</v>
      </c>
      <c r="AC703" t="s">
        <v>75</v>
      </c>
      <c r="AD703" t="s">
        <v>67</v>
      </c>
      <c r="AE703" t="s">
        <v>3970</v>
      </c>
      <c r="AF703" t="s">
        <v>317</v>
      </c>
      <c r="AG703" t="s">
        <v>725</v>
      </c>
      <c r="AH703" t="s">
        <v>157</v>
      </c>
      <c r="AI703" t="s">
        <v>134</v>
      </c>
      <c r="AJ703" t="s">
        <v>429</v>
      </c>
      <c r="AK703" t="s">
        <v>73</v>
      </c>
      <c r="AL703" t="s">
        <v>206</v>
      </c>
      <c r="AM703" t="s">
        <v>68</v>
      </c>
      <c r="AN703" t="s">
        <v>76</v>
      </c>
      <c r="AO703" t="s">
        <v>178</v>
      </c>
      <c r="AP703" t="s">
        <v>3409</v>
      </c>
      <c r="AQ703" t="s">
        <v>292</v>
      </c>
      <c r="AR703" t="s">
        <v>67</v>
      </c>
      <c r="AS703" t="s">
        <v>127</v>
      </c>
      <c r="AT703" t="s">
        <v>73</v>
      </c>
      <c r="AU703" t="s">
        <v>2374</v>
      </c>
      <c r="AV703" t="s">
        <v>3971</v>
      </c>
    </row>
    <row r="704" spans="1:48" hidden="1" x14ac:dyDescent="0.3">
      <c r="A704" t="s">
        <v>3972</v>
      </c>
      <c r="B704" t="s">
        <v>3973</v>
      </c>
      <c r="C704" s="1" t="str">
        <f t="shared" si="106"/>
        <v>21:0973</v>
      </c>
      <c r="D704" s="1" t="str">
        <f t="shared" ref="D704:D726" si="116">HYPERLINK("https://geochem.nrcan.gc.ca/cdogs/content/svy/svy210113_e.htm", "21:0113")</f>
        <v>21:0113</v>
      </c>
      <c r="E704" t="s">
        <v>3974</v>
      </c>
      <c r="F704" t="s">
        <v>3975</v>
      </c>
      <c r="H704">
        <v>63.519949199999999</v>
      </c>
      <c r="I704">
        <v>-94.983895099999998</v>
      </c>
      <c r="J704" s="1" t="str">
        <f t="shared" ref="J704:J726" si="117">HYPERLINK("https://geochem.nrcan.gc.ca/cdogs/content/kwd/kwd020027_e.htm", "NGR lake sediment grab sample")</f>
        <v>NGR lake sediment grab sample</v>
      </c>
      <c r="K704" s="1" t="str">
        <f t="shared" ref="K704:K726" si="118">HYPERLINK("https://geochem.nrcan.gc.ca/cdogs/content/kwd/kwd080006_e.htm", "&lt;177 micron (NGR)")</f>
        <v>&lt;177 micron (NGR)</v>
      </c>
      <c r="L704">
        <v>36</v>
      </c>
      <c r="M704" t="s">
        <v>86</v>
      </c>
      <c r="N704">
        <v>703</v>
      </c>
      <c r="O704" t="s">
        <v>168</v>
      </c>
      <c r="P704" t="s">
        <v>54</v>
      </c>
      <c r="Q704" t="s">
        <v>731</v>
      </c>
      <c r="R704" t="s">
        <v>90</v>
      </c>
      <c r="S704" t="s">
        <v>57</v>
      </c>
      <c r="T704" t="s">
        <v>249</v>
      </c>
      <c r="U704" t="s">
        <v>117</v>
      </c>
      <c r="V704" t="s">
        <v>575</v>
      </c>
      <c r="W704" t="s">
        <v>95</v>
      </c>
      <c r="X704" t="s">
        <v>67</v>
      </c>
      <c r="Y704" t="s">
        <v>53</v>
      </c>
      <c r="Z704" t="s">
        <v>127</v>
      </c>
      <c r="AA704" t="s">
        <v>64</v>
      </c>
      <c r="AB704" t="s">
        <v>522</v>
      </c>
      <c r="AC704" t="s">
        <v>173</v>
      </c>
      <c r="AD704" t="s">
        <v>67</v>
      </c>
      <c r="AE704" t="s">
        <v>574</v>
      </c>
      <c r="AF704" t="s">
        <v>121</v>
      </c>
      <c r="AG704" t="s">
        <v>60</v>
      </c>
      <c r="AH704" t="s">
        <v>70</v>
      </c>
      <c r="AI704" t="s">
        <v>209</v>
      </c>
      <c r="AJ704" t="s">
        <v>96</v>
      </c>
      <c r="AK704" t="s">
        <v>73</v>
      </c>
      <c r="AL704" t="s">
        <v>75</v>
      </c>
      <c r="AM704" t="s">
        <v>103</v>
      </c>
      <c r="AN704" t="s">
        <v>76</v>
      </c>
      <c r="AO704" t="s">
        <v>281</v>
      </c>
      <c r="AP704" t="s">
        <v>656</v>
      </c>
      <c r="AQ704" t="s">
        <v>226</v>
      </c>
      <c r="AR704" t="s">
        <v>67</v>
      </c>
      <c r="AS704" t="s">
        <v>54</v>
      </c>
      <c r="AT704" t="s">
        <v>73</v>
      </c>
      <c r="AU704" t="s">
        <v>107</v>
      </c>
      <c r="AV704" t="s">
        <v>3346</v>
      </c>
    </row>
    <row r="705" spans="1:48" hidden="1" x14ac:dyDescent="0.3">
      <c r="A705" t="s">
        <v>3976</v>
      </c>
      <c r="B705" t="s">
        <v>3977</v>
      </c>
      <c r="C705" s="1" t="str">
        <f t="shared" si="106"/>
        <v>21:0973</v>
      </c>
      <c r="D705" s="1" t="str">
        <f t="shared" si="116"/>
        <v>21:0113</v>
      </c>
      <c r="E705" t="s">
        <v>3965</v>
      </c>
      <c r="F705" t="s">
        <v>3978</v>
      </c>
      <c r="H705">
        <v>63.582136200000001</v>
      </c>
      <c r="I705">
        <v>-95.107546400000004</v>
      </c>
      <c r="J705" s="1" t="str">
        <f t="shared" si="117"/>
        <v>NGR lake sediment grab sample</v>
      </c>
      <c r="K705" s="1" t="str">
        <f t="shared" si="118"/>
        <v>&lt;177 micron (NGR)</v>
      </c>
      <c r="L705">
        <v>36</v>
      </c>
      <c r="M705" t="s">
        <v>345</v>
      </c>
      <c r="N705">
        <v>704</v>
      </c>
      <c r="O705" t="s">
        <v>79</v>
      </c>
      <c r="P705" t="s">
        <v>54</v>
      </c>
      <c r="Q705" t="s">
        <v>1158</v>
      </c>
      <c r="R705" t="s">
        <v>138</v>
      </c>
      <c r="S705" t="s">
        <v>57</v>
      </c>
      <c r="T705" t="s">
        <v>471</v>
      </c>
      <c r="U705" t="s">
        <v>57</v>
      </c>
      <c r="V705" t="s">
        <v>282</v>
      </c>
      <c r="W705" t="s">
        <v>68</v>
      </c>
      <c r="X705" t="s">
        <v>67</v>
      </c>
      <c r="Y705" t="s">
        <v>396</v>
      </c>
      <c r="Z705" t="s">
        <v>168</v>
      </c>
      <c r="AA705" t="s">
        <v>64</v>
      </c>
      <c r="AB705" t="s">
        <v>90</v>
      </c>
      <c r="AC705" t="s">
        <v>66</v>
      </c>
      <c r="AD705" t="s">
        <v>67</v>
      </c>
      <c r="AE705" t="s">
        <v>68</v>
      </c>
      <c r="AF705" t="s">
        <v>76</v>
      </c>
      <c r="AG705" t="s">
        <v>221</v>
      </c>
      <c r="AH705" t="s">
        <v>173</v>
      </c>
      <c r="AI705" t="s">
        <v>61</v>
      </c>
      <c r="AJ705" t="s">
        <v>170</v>
      </c>
      <c r="AK705" t="s">
        <v>73</v>
      </c>
      <c r="AL705" t="s">
        <v>177</v>
      </c>
      <c r="AM705" t="s">
        <v>103</v>
      </c>
      <c r="AN705" t="s">
        <v>76</v>
      </c>
      <c r="AO705" t="s">
        <v>71</v>
      </c>
      <c r="AP705" t="s">
        <v>225</v>
      </c>
      <c r="AQ705" t="s">
        <v>238</v>
      </c>
      <c r="AR705" t="s">
        <v>67</v>
      </c>
      <c r="AS705" t="s">
        <v>54</v>
      </c>
      <c r="AT705" t="s">
        <v>73</v>
      </c>
      <c r="AU705" t="s">
        <v>489</v>
      </c>
      <c r="AV705" t="s">
        <v>3979</v>
      </c>
    </row>
    <row r="706" spans="1:48" hidden="1" x14ac:dyDescent="0.3">
      <c r="A706" t="s">
        <v>3980</v>
      </c>
      <c r="B706" t="s">
        <v>3981</v>
      </c>
      <c r="C706" s="1" t="str">
        <f t="shared" ref="C706:C769" si="119">HYPERLINK("https://geochem.nrcan.gc.ca/cdogs/content/bdl/bdl210973_e.htm", "21:0973")</f>
        <v>21:0973</v>
      </c>
      <c r="D706" s="1" t="str">
        <f t="shared" si="116"/>
        <v>21:0113</v>
      </c>
      <c r="E706" t="s">
        <v>3982</v>
      </c>
      <c r="F706" t="s">
        <v>3983</v>
      </c>
      <c r="H706">
        <v>63.620505100000003</v>
      </c>
      <c r="I706">
        <v>-95.104153600000004</v>
      </c>
      <c r="J706" s="1" t="str">
        <f t="shared" si="117"/>
        <v>NGR lake sediment grab sample</v>
      </c>
      <c r="K706" s="1" t="str">
        <f t="shared" si="118"/>
        <v>&lt;177 micron (NGR)</v>
      </c>
      <c r="L706">
        <v>36</v>
      </c>
      <c r="M706" t="s">
        <v>149</v>
      </c>
      <c r="N706">
        <v>705</v>
      </c>
      <c r="O706" t="s">
        <v>127</v>
      </c>
      <c r="P706" t="s">
        <v>54</v>
      </c>
      <c r="Q706" t="s">
        <v>435</v>
      </c>
      <c r="R706" t="s">
        <v>116</v>
      </c>
      <c r="S706" t="s">
        <v>57</v>
      </c>
      <c r="T706" t="s">
        <v>454</v>
      </c>
      <c r="U706" t="s">
        <v>138</v>
      </c>
      <c r="V706" t="s">
        <v>575</v>
      </c>
      <c r="W706" t="s">
        <v>62</v>
      </c>
      <c r="X706" t="s">
        <v>74</v>
      </c>
      <c r="Y706" t="s">
        <v>238</v>
      </c>
      <c r="Z706" t="s">
        <v>96</v>
      </c>
      <c r="AA706" t="s">
        <v>64</v>
      </c>
      <c r="AB706" t="s">
        <v>139</v>
      </c>
      <c r="AC706" t="s">
        <v>173</v>
      </c>
      <c r="AD706" t="s">
        <v>67</v>
      </c>
      <c r="AE706" t="s">
        <v>68</v>
      </c>
      <c r="AF706" t="s">
        <v>290</v>
      </c>
      <c r="AG706" t="s">
        <v>380</v>
      </c>
      <c r="AH706" t="s">
        <v>70</v>
      </c>
      <c r="AI706" t="s">
        <v>338</v>
      </c>
      <c r="AJ706" t="s">
        <v>692</v>
      </c>
      <c r="AK706" t="s">
        <v>73</v>
      </c>
      <c r="AL706" t="s">
        <v>177</v>
      </c>
      <c r="AM706" t="s">
        <v>224</v>
      </c>
      <c r="AN706" t="s">
        <v>76</v>
      </c>
      <c r="AO706" t="s">
        <v>104</v>
      </c>
      <c r="AP706" t="s">
        <v>414</v>
      </c>
      <c r="AQ706" t="s">
        <v>355</v>
      </c>
      <c r="AR706" t="s">
        <v>74</v>
      </c>
      <c r="AS706" t="s">
        <v>54</v>
      </c>
      <c r="AT706" t="s">
        <v>73</v>
      </c>
      <c r="AU706" t="s">
        <v>107</v>
      </c>
      <c r="AV706" t="s">
        <v>3984</v>
      </c>
    </row>
    <row r="707" spans="1:48" hidden="1" x14ac:dyDescent="0.3">
      <c r="A707" t="s">
        <v>3985</v>
      </c>
      <c r="B707" t="s">
        <v>3986</v>
      </c>
      <c r="C707" s="1" t="str">
        <f t="shared" si="119"/>
        <v>21:0973</v>
      </c>
      <c r="D707" s="1" t="str">
        <f t="shared" si="116"/>
        <v>21:0113</v>
      </c>
      <c r="E707" t="s">
        <v>3987</v>
      </c>
      <c r="F707" t="s">
        <v>3988</v>
      </c>
      <c r="H707">
        <v>63.6572046</v>
      </c>
      <c r="I707">
        <v>-95.219646400000002</v>
      </c>
      <c r="J707" s="1" t="str">
        <f t="shared" si="117"/>
        <v>NGR lake sediment grab sample</v>
      </c>
      <c r="K707" s="1" t="str">
        <f t="shared" si="118"/>
        <v>&lt;177 micron (NGR)</v>
      </c>
      <c r="L707">
        <v>36</v>
      </c>
      <c r="M707" t="s">
        <v>165</v>
      </c>
      <c r="N707">
        <v>706</v>
      </c>
      <c r="O707" t="s">
        <v>203</v>
      </c>
      <c r="P707" t="s">
        <v>54</v>
      </c>
      <c r="Q707" t="s">
        <v>395</v>
      </c>
      <c r="R707" t="s">
        <v>691</v>
      </c>
      <c r="S707" t="s">
        <v>57</v>
      </c>
      <c r="T707" t="s">
        <v>152</v>
      </c>
      <c r="U707" t="s">
        <v>168</v>
      </c>
      <c r="V707" t="s">
        <v>187</v>
      </c>
      <c r="W707" t="s">
        <v>302</v>
      </c>
      <c r="X707" t="s">
        <v>62</v>
      </c>
      <c r="Y707" t="s">
        <v>280</v>
      </c>
      <c r="Z707" t="s">
        <v>62</v>
      </c>
      <c r="AA707" t="s">
        <v>64</v>
      </c>
      <c r="AB707" t="s">
        <v>221</v>
      </c>
      <c r="AC707" t="s">
        <v>155</v>
      </c>
      <c r="AD707" t="s">
        <v>67</v>
      </c>
      <c r="AE707" t="s">
        <v>3989</v>
      </c>
      <c r="AF707" t="s">
        <v>90</v>
      </c>
      <c r="AG707" t="s">
        <v>381</v>
      </c>
      <c r="AH707" t="s">
        <v>70</v>
      </c>
      <c r="AI707" t="s">
        <v>124</v>
      </c>
      <c r="AJ707" t="s">
        <v>53</v>
      </c>
      <c r="AK707" t="s">
        <v>73</v>
      </c>
      <c r="AL707" t="s">
        <v>103</v>
      </c>
      <c r="AM707" t="s">
        <v>75</v>
      </c>
      <c r="AN707" t="s">
        <v>76</v>
      </c>
      <c r="AO707" t="s">
        <v>203</v>
      </c>
      <c r="AP707" t="s">
        <v>337</v>
      </c>
      <c r="AQ707" t="s">
        <v>79</v>
      </c>
      <c r="AR707" t="s">
        <v>67</v>
      </c>
      <c r="AS707" t="s">
        <v>54</v>
      </c>
      <c r="AT707" t="s">
        <v>152</v>
      </c>
      <c r="AU707" t="s">
        <v>107</v>
      </c>
      <c r="AV707" t="s">
        <v>266</v>
      </c>
    </row>
    <row r="708" spans="1:48" hidden="1" x14ac:dyDescent="0.3">
      <c r="A708" t="s">
        <v>3990</v>
      </c>
      <c r="B708" t="s">
        <v>3991</v>
      </c>
      <c r="C708" s="1" t="str">
        <f t="shared" si="119"/>
        <v>21:0973</v>
      </c>
      <c r="D708" s="1" t="str">
        <f t="shared" si="116"/>
        <v>21:0113</v>
      </c>
      <c r="E708" t="s">
        <v>3992</v>
      </c>
      <c r="F708" t="s">
        <v>3993</v>
      </c>
      <c r="H708">
        <v>63.669119700000003</v>
      </c>
      <c r="I708">
        <v>-95.217283199999997</v>
      </c>
      <c r="J708" s="1" t="str">
        <f t="shared" si="117"/>
        <v>NGR lake sediment grab sample</v>
      </c>
      <c r="K708" s="1" t="str">
        <f t="shared" si="118"/>
        <v>&lt;177 micron (NGR)</v>
      </c>
      <c r="L708">
        <v>36</v>
      </c>
      <c r="M708" t="s">
        <v>185</v>
      </c>
      <c r="N708">
        <v>707</v>
      </c>
      <c r="O708" t="s">
        <v>340</v>
      </c>
      <c r="P708" t="s">
        <v>170</v>
      </c>
      <c r="Q708" t="s">
        <v>676</v>
      </c>
      <c r="R708" t="s">
        <v>187</v>
      </c>
      <c r="S708" t="s">
        <v>57</v>
      </c>
      <c r="T708" t="s">
        <v>279</v>
      </c>
      <c r="U708" t="s">
        <v>117</v>
      </c>
      <c r="V708" t="s">
        <v>187</v>
      </c>
      <c r="W708" t="s">
        <v>396</v>
      </c>
      <c r="X708" t="s">
        <v>74</v>
      </c>
      <c r="Y708" t="s">
        <v>440</v>
      </c>
      <c r="Z708" t="s">
        <v>170</v>
      </c>
      <c r="AA708" t="s">
        <v>64</v>
      </c>
      <c r="AB708" t="s">
        <v>190</v>
      </c>
      <c r="AC708" t="s">
        <v>155</v>
      </c>
      <c r="AD708" t="s">
        <v>67</v>
      </c>
      <c r="AE708" t="s">
        <v>155</v>
      </c>
      <c r="AF708" t="s">
        <v>178</v>
      </c>
      <c r="AG708" t="s">
        <v>264</v>
      </c>
      <c r="AH708" t="s">
        <v>173</v>
      </c>
      <c r="AI708" t="s">
        <v>209</v>
      </c>
      <c r="AJ708" t="s">
        <v>254</v>
      </c>
      <c r="AK708" t="s">
        <v>73</v>
      </c>
      <c r="AL708" t="s">
        <v>103</v>
      </c>
      <c r="AM708" t="s">
        <v>103</v>
      </c>
      <c r="AN708" t="s">
        <v>76</v>
      </c>
      <c r="AO708" t="s">
        <v>168</v>
      </c>
      <c r="AP708" t="s">
        <v>1134</v>
      </c>
      <c r="AQ708" t="s">
        <v>62</v>
      </c>
      <c r="AR708" t="s">
        <v>67</v>
      </c>
      <c r="AS708" t="s">
        <v>62</v>
      </c>
      <c r="AT708" t="s">
        <v>262</v>
      </c>
      <c r="AU708" t="s">
        <v>107</v>
      </c>
      <c r="AV708" t="s">
        <v>3994</v>
      </c>
    </row>
    <row r="709" spans="1:48" hidden="1" x14ac:dyDescent="0.3">
      <c r="A709" t="s">
        <v>3995</v>
      </c>
      <c r="B709" t="s">
        <v>3996</v>
      </c>
      <c r="C709" s="1" t="str">
        <f t="shared" si="119"/>
        <v>21:0973</v>
      </c>
      <c r="D709" s="1" t="str">
        <f t="shared" si="116"/>
        <v>21:0113</v>
      </c>
      <c r="E709" t="s">
        <v>3997</v>
      </c>
      <c r="F709" t="s">
        <v>3998</v>
      </c>
      <c r="H709">
        <v>63.722874500000003</v>
      </c>
      <c r="I709">
        <v>-95.198525200000006</v>
      </c>
      <c r="J709" s="1" t="str">
        <f t="shared" si="117"/>
        <v>NGR lake sediment grab sample</v>
      </c>
      <c r="K709" s="1" t="str">
        <f t="shared" si="118"/>
        <v>&lt;177 micron (NGR)</v>
      </c>
      <c r="L709">
        <v>36</v>
      </c>
      <c r="M709" t="s">
        <v>200</v>
      </c>
      <c r="N709">
        <v>708</v>
      </c>
      <c r="O709" t="s">
        <v>193</v>
      </c>
      <c r="P709" t="s">
        <v>54</v>
      </c>
      <c r="Q709" t="s">
        <v>133</v>
      </c>
      <c r="R709" t="s">
        <v>192</v>
      </c>
      <c r="S709" t="s">
        <v>57</v>
      </c>
      <c r="T709" t="s">
        <v>142</v>
      </c>
      <c r="U709" t="s">
        <v>59</v>
      </c>
      <c r="V709" t="s">
        <v>478</v>
      </c>
      <c r="W709" t="s">
        <v>68</v>
      </c>
      <c r="X709" t="s">
        <v>67</v>
      </c>
      <c r="Y709" t="s">
        <v>106</v>
      </c>
      <c r="Z709" t="s">
        <v>170</v>
      </c>
      <c r="AA709" t="s">
        <v>64</v>
      </c>
      <c r="AB709" t="s">
        <v>575</v>
      </c>
      <c r="AC709" t="s">
        <v>66</v>
      </c>
      <c r="AD709" t="s">
        <v>67</v>
      </c>
      <c r="AE709" t="s">
        <v>2032</v>
      </c>
      <c r="AF709" t="s">
        <v>77</v>
      </c>
      <c r="AG709" t="s">
        <v>69</v>
      </c>
      <c r="AH709" t="s">
        <v>173</v>
      </c>
      <c r="AI709" t="s">
        <v>56</v>
      </c>
      <c r="AJ709" t="s">
        <v>193</v>
      </c>
      <c r="AK709" t="s">
        <v>73</v>
      </c>
      <c r="AL709" t="s">
        <v>103</v>
      </c>
      <c r="AM709" t="s">
        <v>103</v>
      </c>
      <c r="AN709" t="s">
        <v>76</v>
      </c>
      <c r="AO709" t="s">
        <v>265</v>
      </c>
      <c r="AP709" t="s">
        <v>863</v>
      </c>
      <c r="AQ709" t="s">
        <v>193</v>
      </c>
      <c r="AR709" t="s">
        <v>67</v>
      </c>
      <c r="AS709" t="s">
        <v>54</v>
      </c>
      <c r="AT709" t="s">
        <v>73</v>
      </c>
      <c r="AU709" t="s">
        <v>107</v>
      </c>
      <c r="AV709" t="s">
        <v>3999</v>
      </c>
    </row>
    <row r="710" spans="1:48" hidden="1" x14ac:dyDescent="0.3">
      <c r="A710" t="s">
        <v>4000</v>
      </c>
      <c r="B710" t="s">
        <v>4001</v>
      </c>
      <c r="C710" s="1" t="str">
        <f t="shared" si="119"/>
        <v>21:0973</v>
      </c>
      <c r="D710" s="1" t="str">
        <f t="shared" si="116"/>
        <v>21:0113</v>
      </c>
      <c r="E710" t="s">
        <v>4002</v>
      </c>
      <c r="F710" t="s">
        <v>4003</v>
      </c>
      <c r="H710">
        <v>63.696878499999997</v>
      </c>
      <c r="I710">
        <v>-95.383226300000004</v>
      </c>
      <c r="J710" s="1" t="str">
        <f t="shared" si="117"/>
        <v>NGR lake sediment grab sample</v>
      </c>
      <c r="K710" s="1" t="str">
        <f t="shared" si="118"/>
        <v>&lt;177 micron (NGR)</v>
      </c>
      <c r="L710">
        <v>36</v>
      </c>
      <c r="M710" t="s">
        <v>113</v>
      </c>
      <c r="N710">
        <v>709</v>
      </c>
      <c r="O710" t="s">
        <v>114</v>
      </c>
      <c r="P710" t="s">
        <v>54</v>
      </c>
      <c r="Q710" t="s">
        <v>777</v>
      </c>
      <c r="R710" t="s">
        <v>436</v>
      </c>
      <c r="S710" t="s">
        <v>57</v>
      </c>
      <c r="T710" t="s">
        <v>152</v>
      </c>
      <c r="U710" t="s">
        <v>117</v>
      </c>
      <c r="V710" t="s">
        <v>221</v>
      </c>
      <c r="W710" t="s">
        <v>448</v>
      </c>
      <c r="X710" t="s">
        <v>74</v>
      </c>
      <c r="Y710" t="s">
        <v>137</v>
      </c>
      <c r="Z710" t="s">
        <v>138</v>
      </c>
      <c r="AA710" t="s">
        <v>64</v>
      </c>
      <c r="AB710" t="s">
        <v>65</v>
      </c>
      <c r="AC710" t="s">
        <v>66</v>
      </c>
      <c r="AD710" t="s">
        <v>67</v>
      </c>
      <c r="AE710" t="s">
        <v>1547</v>
      </c>
      <c r="AF710" t="s">
        <v>116</v>
      </c>
      <c r="AG710" t="s">
        <v>153</v>
      </c>
      <c r="AH710" t="s">
        <v>70</v>
      </c>
      <c r="AI710" t="s">
        <v>318</v>
      </c>
      <c r="AJ710" t="s">
        <v>124</v>
      </c>
      <c r="AK710" t="s">
        <v>73</v>
      </c>
      <c r="AL710" t="s">
        <v>75</v>
      </c>
      <c r="AM710" t="s">
        <v>103</v>
      </c>
      <c r="AN710" t="s">
        <v>76</v>
      </c>
      <c r="AO710" t="s">
        <v>281</v>
      </c>
      <c r="AP710" t="s">
        <v>307</v>
      </c>
      <c r="AQ710" t="s">
        <v>136</v>
      </c>
      <c r="AR710" t="s">
        <v>67</v>
      </c>
      <c r="AS710" t="s">
        <v>54</v>
      </c>
      <c r="AT710" t="s">
        <v>73</v>
      </c>
      <c r="AU710" t="s">
        <v>107</v>
      </c>
      <c r="AV710" t="s">
        <v>4004</v>
      </c>
    </row>
    <row r="711" spans="1:48" hidden="1" x14ac:dyDescent="0.3">
      <c r="A711" t="s">
        <v>4005</v>
      </c>
      <c r="B711" t="s">
        <v>4006</v>
      </c>
      <c r="C711" s="1" t="str">
        <f t="shared" si="119"/>
        <v>21:0973</v>
      </c>
      <c r="D711" s="1" t="str">
        <f t="shared" si="116"/>
        <v>21:0113</v>
      </c>
      <c r="E711" t="s">
        <v>4002</v>
      </c>
      <c r="F711" t="s">
        <v>4007</v>
      </c>
      <c r="H711">
        <v>63.696878499999997</v>
      </c>
      <c r="I711">
        <v>-95.383226300000004</v>
      </c>
      <c r="J711" s="1" t="str">
        <f t="shared" si="117"/>
        <v>NGR lake sediment grab sample</v>
      </c>
      <c r="K711" s="1" t="str">
        <f t="shared" si="118"/>
        <v>&lt;177 micron (NGR)</v>
      </c>
      <c r="L711">
        <v>36</v>
      </c>
      <c r="M711" t="s">
        <v>132</v>
      </c>
      <c r="N711">
        <v>710</v>
      </c>
      <c r="O711" t="s">
        <v>156</v>
      </c>
      <c r="P711" t="s">
        <v>62</v>
      </c>
      <c r="Q711" t="s">
        <v>1227</v>
      </c>
      <c r="R711" t="s">
        <v>151</v>
      </c>
      <c r="S711" t="s">
        <v>57</v>
      </c>
      <c r="T711" t="s">
        <v>58</v>
      </c>
      <c r="U711" t="s">
        <v>117</v>
      </c>
      <c r="V711" t="s">
        <v>303</v>
      </c>
      <c r="W711" t="s">
        <v>137</v>
      </c>
      <c r="X711" t="s">
        <v>74</v>
      </c>
      <c r="Y711" t="s">
        <v>62</v>
      </c>
      <c r="Z711" t="s">
        <v>138</v>
      </c>
      <c r="AA711" t="s">
        <v>64</v>
      </c>
      <c r="AB711" t="s">
        <v>303</v>
      </c>
      <c r="AC711" t="s">
        <v>66</v>
      </c>
      <c r="AD711" t="s">
        <v>67</v>
      </c>
      <c r="AE711" t="s">
        <v>668</v>
      </c>
      <c r="AF711" t="s">
        <v>77</v>
      </c>
      <c r="AG711" t="s">
        <v>316</v>
      </c>
      <c r="AH711" t="s">
        <v>70</v>
      </c>
      <c r="AI711" t="s">
        <v>318</v>
      </c>
      <c r="AJ711" t="s">
        <v>53</v>
      </c>
      <c r="AK711" t="s">
        <v>73</v>
      </c>
      <c r="AL711" t="s">
        <v>177</v>
      </c>
      <c r="AM711" t="s">
        <v>103</v>
      </c>
      <c r="AN711" t="s">
        <v>76</v>
      </c>
      <c r="AO711" t="s">
        <v>77</v>
      </c>
      <c r="AP711" t="s">
        <v>210</v>
      </c>
      <c r="AQ711" t="s">
        <v>308</v>
      </c>
      <c r="AR711" t="s">
        <v>74</v>
      </c>
      <c r="AS711" t="s">
        <v>54</v>
      </c>
      <c r="AT711" t="s">
        <v>73</v>
      </c>
      <c r="AU711" t="s">
        <v>107</v>
      </c>
      <c r="AV711" t="s">
        <v>4008</v>
      </c>
    </row>
    <row r="712" spans="1:48" hidden="1" x14ac:dyDescent="0.3">
      <c r="A712" t="s">
        <v>4009</v>
      </c>
      <c r="B712" t="s">
        <v>4010</v>
      </c>
      <c r="C712" s="1" t="str">
        <f t="shared" si="119"/>
        <v>21:0973</v>
      </c>
      <c r="D712" s="1" t="str">
        <f t="shared" si="116"/>
        <v>21:0113</v>
      </c>
      <c r="E712" t="s">
        <v>4011</v>
      </c>
      <c r="F712" t="s">
        <v>4012</v>
      </c>
      <c r="H712">
        <v>63.696732400000002</v>
      </c>
      <c r="I712">
        <v>-95.434878900000001</v>
      </c>
      <c r="J712" s="1" t="str">
        <f t="shared" si="117"/>
        <v>NGR lake sediment grab sample</v>
      </c>
      <c r="K712" s="1" t="str">
        <f t="shared" si="118"/>
        <v>&lt;177 micron (NGR)</v>
      </c>
      <c r="L712">
        <v>36</v>
      </c>
      <c r="M712" t="s">
        <v>217</v>
      </c>
      <c r="N712">
        <v>711</v>
      </c>
      <c r="O712" t="s">
        <v>176</v>
      </c>
      <c r="P712" t="s">
        <v>170</v>
      </c>
      <c r="Q712" t="s">
        <v>1583</v>
      </c>
      <c r="R712" t="s">
        <v>92</v>
      </c>
      <c r="S712" t="s">
        <v>57</v>
      </c>
      <c r="T712" t="s">
        <v>454</v>
      </c>
      <c r="U712" t="s">
        <v>59</v>
      </c>
      <c r="V712" t="s">
        <v>492</v>
      </c>
      <c r="W712" t="s">
        <v>62</v>
      </c>
      <c r="X712" t="s">
        <v>67</v>
      </c>
      <c r="Y712" t="s">
        <v>124</v>
      </c>
      <c r="Z712" t="s">
        <v>96</v>
      </c>
      <c r="AA712" t="s">
        <v>64</v>
      </c>
      <c r="AB712" t="s">
        <v>615</v>
      </c>
      <c r="AC712" t="s">
        <v>66</v>
      </c>
      <c r="AD712" t="s">
        <v>67</v>
      </c>
      <c r="AE712" t="s">
        <v>1547</v>
      </c>
      <c r="AF712" t="s">
        <v>203</v>
      </c>
      <c r="AG712" t="s">
        <v>326</v>
      </c>
      <c r="AH712" t="s">
        <v>70</v>
      </c>
      <c r="AI712" t="s">
        <v>156</v>
      </c>
      <c r="AJ712" t="s">
        <v>338</v>
      </c>
      <c r="AK712" t="s">
        <v>73</v>
      </c>
      <c r="AL712" t="s">
        <v>75</v>
      </c>
      <c r="AM712" t="s">
        <v>103</v>
      </c>
      <c r="AN712" t="s">
        <v>76</v>
      </c>
      <c r="AO712" t="s">
        <v>281</v>
      </c>
      <c r="AP712" t="s">
        <v>307</v>
      </c>
      <c r="AQ712" t="s">
        <v>170</v>
      </c>
      <c r="AR712" t="s">
        <v>74</v>
      </c>
      <c r="AS712" t="s">
        <v>54</v>
      </c>
      <c r="AT712" t="s">
        <v>73</v>
      </c>
      <c r="AU712" t="s">
        <v>107</v>
      </c>
      <c r="AV712" t="s">
        <v>4013</v>
      </c>
    </row>
    <row r="713" spans="1:48" hidden="1" x14ac:dyDescent="0.3">
      <c r="A713" t="s">
        <v>4014</v>
      </c>
      <c r="B713" t="s">
        <v>4015</v>
      </c>
      <c r="C713" s="1" t="str">
        <f t="shared" si="119"/>
        <v>21:0973</v>
      </c>
      <c r="D713" s="1" t="str">
        <f t="shared" si="116"/>
        <v>21:0113</v>
      </c>
      <c r="E713" t="s">
        <v>4016</v>
      </c>
      <c r="F713" t="s">
        <v>4017</v>
      </c>
      <c r="H713">
        <v>63.708658300000003</v>
      </c>
      <c r="I713">
        <v>-95.493564500000005</v>
      </c>
      <c r="J713" s="1" t="str">
        <f t="shared" si="117"/>
        <v>NGR lake sediment grab sample</v>
      </c>
      <c r="K713" s="1" t="str">
        <f t="shared" si="118"/>
        <v>&lt;177 micron (NGR)</v>
      </c>
      <c r="L713">
        <v>36</v>
      </c>
      <c r="M713" t="s">
        <v>246</v>
      </c>
      <c r="N713">
        <v>712</v>
      </c>
      <c r="O713" t="s">
        <v>209</v>
      </c>
      <c r="P713" t="s">
        <v>54</v>
      </c>
      <c r="Q713" t="s">
        <v>1134</v>
      </c>
      <c r="R713" t="s">
        <v>116</v>
      </c>
      <c r="S713" t="s">
        <v>57</v>
      </c>
      <c r="T713" t="s">
        <v>153</v>
      </c>
      <c r="U713" t="s">
        <v>138</v>
      </c>
      <c r="V713" t="s">
        <v>575</v>
      </c>
      <c r="W713" t="s">
        <v>68</v>
      </c>
      <c r="X713" t="s">
        <v>67</v>
      </c>
      <c r="Y713" t="s">
        <v>203</v>
      </c>
      <c r="Z713" t="s">
        <v>127</v>
      </c>
      <c r="AA713" t="s">
        <v>64</v>
      </c>
      <c r="AB713" t="s">
        <v>264</v>
      </c>
      <c r="AC713" t="s">
        <v>66</v>
      </c>
      <c r="AD713" t="s">
        <v>67</v>
      </c>
      <c r="AE713" t="s">
        <v>157</v>
      </c>
      <c r="AF713" t="s">
        <v>77</v>
      </c>
      <c r="AG713" t="s">
        <v>471</v>
      </c>
      <c r="AH713" t="s">
        <v>70</v>
      </c>
      <c r="AI713" t="s">
        <v>305</v>
      </c>
      <c r="AJ713" t="s">
        <v>106</v>
      </c>
      <c r="AK713" t="s">
        <v>73</v>
      </c>
      <c r="AL713" t="s">
        <v>103</v>
      </c>
      <c r="AM713" t="s">
        <v>103</v>
      </c>
      <c r="AN713" t="s">
        <v>76</v>
      </c>
      <c r="AO713" t="s">
        <v>382</v>
      </c>
      <c r="AP713" t="s">
        <v>2741</v>
      </c>
      <c r="AQ713" t="s">
        <v>421</v>
      </c>
      <c r="AR713" t="s">
        <v>74</v>
      </c>
      <c r="AS713" t="s">
        <v>54</v>
      </c>
      <c r="AT713" t="s">
        <v>73</v>
      </c>
      <c r="AU713" t="s">
        <v>107</v>
      </c>
      <c r="AV713" t="s">
        <v>960</v>
      </c>
    </row>
    <row r="714" spans="1:48" hidden="1" x14ac:dyDescent="0.3">
      <c r="A714" t="s">
        <v>4018</v>
      </c>
      <c r="B714" t="s">
        <v>4019</v>
      </c>
      <c r="C714" s="1" t="str">
        <f t="shared" si="119"/>
        <v>21:0973</v>
      </c>
      <c r="D714" s="1" t="str">
        <f t="shared" si="116"/>
        <v>21:0113</v>
      </c>
      <c r="E714" t="s">
        <v>4020</v>
      </c>
      <c r="F714" t="s">
        <v>4021</v>
      </c>
      <c r="H714">
        <v>63.716729299999997</v>
      </c>
      <c r="I714">
        <v>-95.558171299999998</v>
      </c>
      <c r="J714" s="1" t="str">
        <f t="shared" si="117"/>
        <v>NGR lake sediment grab sample</v>
      </c>
      <c r="K714" s="1" t="str">
        <f t="shared" si="118"/>
        <v>&lt;177 micron (NGR)</v>
      </c>
      <c r="L714">
        <v>36</v>
      </c>
      <c r="M714" t="s">
        <v>260</v>
      </c>
      <c r="N714">
        <v>713</v>
      </c>
      <c r="O714" t="s">
        <v>254</v>
      </c>
      <c r="P714" t="s">
        <v>96</v>
      </c>
      <c r="Q714" t="s">
        <v>603</v>
      </c>
      <c r="R714" t="s">
        <v>356</v>
      </c>
      <c r="S714" t="s">
        <v>57</v>
      </c>
      <c r="T714" t="s">
        <v>404</v>
      </c>
      <c r="U714" t="s">
        <v>59</v>
      </c>
      <c r="V714" t="s">
        <v>172</v>
      </c>
      <c r="W714" t="s">
        <v>171</v>
      </c>
      <c r="X714" t="s">
        <v>67</v>
      </c>
      <c r="Y714" t="s">
        <v>62</v>
      </c>
      <c r="Z714" t="s">
        <v>170</v>
      </c>
      <c r="AA714" t="s">
        <v>64</v>
      </c>
      <c r="AB714" t="s">
        <v>522</v>
      </c>
      <c r="AC714" t="s">
        <v>66</v>
      </c>
      <c r="AD714" t="s">
        <v>67</v>
      </c>
      <c r="AE714" t="s">
        <v>3908</v>
      </c>
      <c r="AF714" t="s">
        <v>290</v>
      </c>
      <c r="AG714" t="s">
        <v>303</v>
      </c>
      <c r="AH714" t="s">
        <v>70</v>
      </c>
      <c r="AI714" t="s">
        <v>71</v>
      </c>
      <c r="AJ714" t="s">
        <v>59</v>
      </c>
      <c r="AK714" t="s">
        <v>73</v>
      </c>
      <c r="AL714" t="s">
        <v>224</v>
      </c>
      <c r="AM714" t="s">
        <v>103</v>
      </c>
      <c r="AN714" t="s">
        <v>76</v>
      </c>
      <c r="AO714" t="s">
        <v>92</v>
      </c>
      <c r="AP714" t="s">
        <v>105</v>
      </c>
      <c r="AQ714" t="s">
        <v>94</v>
      </c>
      <c r="AR714" t="s">
        <v>74</v>
      </c>
      <c r="AS714" t="s">
        <v>54</v>
      </c>
      <c r="AT714" t="s">
        <v>73</v>
      </c>
      <c r="AU714" t="s">
        <v>107</v>
      </c>
      <c r="AV714" t="s">
        <v>4022</v>
      </c>
    </row>
    <row r="715" spans="1:48" hidden="1" x14ac:dyDescent="0.3">
      <c r="A715" t="s">
        <v>4023</v>
      </c>
      <c r="B715" t="s">
        <v>4024</v>
      </c>
      <c r="C715" s="1" t="str">
        <f t="shared" si="119"/>
        <v>21:0973</v>
      </c>
      <c r="D715" s="1" t="str">
        <f t="shared" si="116"/>
        <v>21:0113</v>
      </c>
      <c r="E715" t="s">
        <v>4025</v>
      </c>
      <c r="F715" t="s">
        <v>4026</v>
      </c>
      <c r="H715">
        <v>63.710948399999999</v>
      </c>
      <c r="I715">
        <v>-95.634250399999999</v>
      </c>
      <c r="J715" s="1" t="str">
        <f t="shared" si="117"/>
        <v>NGR lake sediment grab sample</v>
      </c>
      <c r="K715" s="1" t="str">
        <f t="shared" si="118"/>
        <v>&lt;177 micron (NGR)</v>
      </c>
      <c r="L715">
        <v>36</v>
      </c>
      <c r="M715" t="s">
        <v>273</v>
      </c>
      <c r="N715">
        <v>714</v>
      </c>
      <c r="O715" t="s">
        <v>413</v>
      </c>
      <c r="P715" t="s">
        <v>138</v>
      </c>
      <c r="Q715" t="s">
        <v>274</v>
      </c>
      <c r="R715" t="s">
        <v>514</v>
      </c>
      <c r="S715" t="s">
        <v>57</v>
      </c>
      <c r="T715" t="s">
        <v>207</v>
      </c>
      <c r="U715" t="s">
        <v>117</v>
      </c>
      <c r="V715" t="s">
        <v>189</v>
      </c>
      <c r="W715" t="s">
        <v>94</v>
      </c>
      <c r="X715" t="s">
        <v>74</v>
      </c>
      <c r="Y715" t="s">
        <v>276</v>
      </c>
      <c r="Z715" t="s">
        <v>117</v>
      </c>
      <c r="AA715" t="s">
        <v>64</v>
      </c>
      <c r="AB715" t="s">
        <v>189</v>
      </c>
      <c r="AC715" t="s">
        <v>66</v>
      </c>
      <c r="AD715" t="s">
        <v>67</v>
      </c>
      <c r="AE715" t="s">
        <v>74</v>
      </c>
      <c r="AF715" t="s">
        <v>121</v>
      </c>
      <c r="AG715" t="s">
        <v>293</v>
      </c>
      <c r="AH715" t="s">
        <v>155</v>
      </c>
      <c r="AI715" t="s">
        <v>124</v>
      </c>
      <c r="AJ715" t="s">
        <v>306</v>
      </c>
      <c r="AK715" t="s">
        <v>73</v>
      </c>
      <c r="AL715" t="s">
        <v>68</v>
      </c>
      <c r="AM715" t="s">
        <v>103</v>
      </c>
      <c r="AN715" t="s">
        <v>76</v>
      </c>
      <c r="AO715" t="s">
        <v>281</v>
      </c>
      <c r="AP715" t="s">
        <v>253</v>
      </c>
      <c r="AQ715" t="s">
        <v>136</v>
      </c>
      <c r="AR715" t="s">
        <v>62</v>
      </c>
      <c r="AS715" t="s">
        <v>54</v>
      </c>
      <c r="AT715" t="s">
        <v>73</v>
      </c>
      <c r="AU715" t="s">
        <v>107</v>
      </c>
      <c r="AV715" t="s">
        <v>4027</v>
      </c>
    </row>
    <row r="716" spans="1:48" hidden="1" x14ac:dyDescent="0.3">
      <c r="A716" t="s">
        <v>4028</v>
      </c>
      <c r="B716" t="s">
        <v>4029</v>
      </c>
      <c r="C716" s="1" t="str">
        <f t="shared" si="119"/>
        <v>21:0973</v>
      </c>
      <c r="D716" s="1" t="str">
        <f t="shared" si="116"/>
        <v>21:0113</v>
      </c>
      <c r="E716" t="s">
        <v>4030</v>
      </c>
      <c r="F716" t="s">
        <v>4031</v>
      </c>
      <c r="H716">
        <v>63.684542100000002</v>
      </c>
      <c r="I716">
        <v>-95.663275299999995</v>
      </c>
      <c r="J716" s="1" t="str">
        <f t="shared" si="117"/>
        <v>NGR lake sediment grab sample</v>
      </c>
      <c r="K716" s="1" t="str">
        <f t="shared" si="118"/>
        <v>&lt;177 micron (NGR)</v>
      </c>
      <c r="L716">
        <v>36</v>
      </c>
      <c r="M716" t="s">
        <v>289</v>
      </c>
      <c r="N716">
        <v>715</v>
      </c>
      <c r="O716" t="s">
        <v>1073</v>
      </c>
      <c r="P716" t="s">
        <v>54</v>
      </c>
      <c r="Q716" t="s">
        <v>202</v>
      </c>
      <c r="R716" t="s">
        <v>192</v>
      </c>
      <c r="S716" t="s">
        <v>57</v>
      </c>
      <c r="T716" t="s">
        <v>277</v>
      </c>
      <c r="U716" t="s">
        <v>178</v>
      </c>
      <c r="V716" t="s">
        <v>316</v>
      </c>
      <c r="W716" t="s">
        <v>143</v>
      </c>
      <c r="X716" t="s">
        <v>62</v>
      </c>
      <c r="Y716" t="s">
        <v>63</v>
      </c>
      <c r="Z716" t="s">
        <v>138</v>
      </c>
      <c r="AA716" t="s">
        <v>64</v>
      </c>
      <c r="AB716" t="s">
        <v>428</v>
      </c>
      <c r="AC716" t="s">
        <v>70</v>
      </c>
      <c r="AD716" t="s">
        <v>67</v>
      </c>
      <c r="AE716" t="s">
        <v>864</v>
      </c>
      <c r="AF716" t="s">
        <v>550</v>
      </c>
      <c r="AG716" t="s">
        <v>438</v>
      </c>
      <c r="AH716" t="s">
        <v>155</v>
      </c>
      <c r="AI716" t="s">
        <v>265</v>
      </c>
      <c r="AJ716" t="s">
        <v>440</v>
      </c>
      <c r="AK716" t="s">
        <v>73</v>
      </c>
      <c r="AL716" t="s">
        <v>157</v>
      </c>
      <c r="AM716" t="s">
        <v>75</v>
      </c>
      <c r="AN716" t="s">
        <v>76</v>
      </c>
      <c r="AO716" t="s">
        <v>116</v>
      </c>
      <c r="AP716" t="s">
        <v>158</v>
      </c>
      <c r="AQ716" t="s">
        <v>226</v>
      </c>
      <c r="AR716" t="s">
        <v>74</v>
      </c>
      <c r="AS716" t="s">
        <v>54</v>
      </c>
      <c r="AT716" t="s">
        <v>152</v>
      </c>
      <c r="AU716" t="s">
        <v>107</v>
      </c>
      <c r="AV716" t="s">
        <v>4032</v>
      </c>
    </row>
    <row r="717" spans="1:48" hidden="1" x14ac:dyDescent="0.3">
      <c r="A717" t="s">
        <v>4033</v>
      </c>
      <c r="B717" t="s">
        <v>4034</v>
      </c>
      <c r="C717" s="1" t="str">
        <f t="shared" si="119"/>
        <v>21:0973</v>
      </c>
      <c r="D717" s="1" t="str">
        <f t="shared" si="116"/>
        <v>21:0113</v>
      </c>
      <c r="E717" t="s">
        <v>4035</v>
      </c>
      <c r="F717" t="s">
        <v>4036</v>
      </c>
      <c r="H717">
        <v>63.032753800000002</v>
      </c>
      <c r="I717">
        <v>-95.917813100000004</v>
      </c>
      <c r="J717" s="1" t="str">
        <f t="shared" si="117"/>
        <v>NGR lake sediment grab sample</v>
      </c>
      <c r="K717" s="1" t="str">
        <f t="shared" si="118"/>
        <v>&lt;177 micron (NGR)</v>
      </c>
      <c r="L717">
        <v>37</v>
      </c>
      <c r="M717" t="s">
        <v>52</v>
      </c>
      <c r="N717">
        <v>716</v>
      </c>
      <c r="O717" t="s">
        <v>63</v>
      </c>
      <c r="P717" t="s">
        <v>54</v>
      </c>
      <c r="Q717" t="s">
        <v>1134</v>
      </c>
      <c r="R717" t="s">
        <v>116</v>
      </c>
      <c r="S717" t="s">
        <v>57</v>
      </c>
      <c r="T717" t="s">
        <v>562</v>
      </c>
      <c r="U717" t="s">
        <v>88</v>
      </c>
      <c r="V717" t="s">
        <v>356</v>
      </c>
      <c r="W717" t="s">
        <v>211</v>
      </c>
      <c r="X717" t="s">
        <v>67</v>
      </c>
      <c r="Y717" t="s">
        <v>421</v>
      </c>
      <c r="Z717" t="s">
        <v>127</v>
      </c>
      <c r="AA717" t="s">
        <v>64</v>
      </c>
      <c r="AB717" t="s">
        <v>561</v>
      </c>
      <c r="AC717" t="s">
        <v>224</v>
      </c>
      <c r="AD717" t="s">
        <v>74</v>
      </c>
      <c r="AE717" t="s">
        <v>2628</v>
      </c>
      <c r="AF717" t="s">
        <v>356</v>
      </c>
      <c r="AG717" t="s">
        <v>698</v>
      </c>
      <c r="AH717" t="s">
        <v>173</v>
      </c>
      <c r="AI717" t="s">
        <v>201</v>
      </c>
      <c r="AJ717" t="s">
        <v>4037</v>
      </c>
      <c r="AK717" t="s">
        <v>73</v>
      </c>
      <c r="AL717" t="s">
        <v>75</v>
      </c>
      <c r="AM717" t="s">
        <v>125</v>
      </c>
      <c r="AN717" t="s">
        <v>76</v>
      </c>
      <c r="AO717" t="s">
        <v>290</v>
      </c>
      <c r="AP717" t="s">
        <v>566</v>
      </c>
      <c r="AQ717" t="s">
        <v>101</v>
      </c>
      <c r="AR717" t="s">
        <v>74</v>
      </c>
      <c r="AS717" t="s">
        <v>54</v>
      </c>
      <c r="AT717" t="s">
        <v>58</v>
      </c>
      <c r="AU717" t="s">
        <v>107</v>
      </c>
      <c r="AV717" t="s">
        <v>4038</v>
      </c>
    </row>
    <row r="718" spans="1:48" hidden="1" x14ac:dyDescent="0.3">
      <c r="A718" t="s">
        <v>4039</v>
      </c>
      <c r="B718" t="s">
        <v>4040</v>
      </c>
      <c r="C718" s="1" t="str">
        <f t="shared" si="119"/>
        <v>21:0973</v>
      </c>
      <c r="D718" s="1" t="str">
        <f t="shared" si="116"/>
        <v>21:0113</v>
      </c>
      <c r="E718" t="s">
        <v>4041</v>
      </c>
      <c r="F718" t="s">
        <v>4042</v>
      </c>
      <c r="H718">
        <v>63.676469300000001</v>
      </c>
      <c r="I718">
        <v>-95.907212700000002</v>
      </c>
      <c r="J718" s="1" t="str">
        <f t="shared" si="117"/>
        <v>NGR lake sediment grab sample</v>
      </c>
      <c r="K718" s="1" t="str">
        <f t="shared" si="118"/>
        <v>&lt;177 micron (NGR)</v>
      </c>
      <c r="L718">
        <v>37</v>
      </c>
      <c r="M718" t="s">
        <v>86</v>
      </c>
      <c r="N718">
        <v>717</v>
      </c>
      <c r="O718" t="s">
        <v>71</v>
      </c>
      <c r="P718" t="s">
        <v>54</v>
      </c>
      <c r="Q718" t="s">
        <v>863</v>
      </c>
      <c r="R718" t="s">
        <v>436</v>
      </c>
      <c r="S718" t="s">
        <v>57</v>
      </c>
      <c r="T718" t="s">
        <v>91</v>
      </c>
      <c r="U718" t="s">
        <v>92</v>
      </c>
      <c r="V718" t="s">
        <v>404</v>
      </c>
      <c r="W718" t="s">
        <v>53</v>
      </c>
      <c r="X718" t="s">
        <v>62</v>
      </c>
      <c r="Y718" t="s">
        <v>448</v>
      </c>
      <c r="Z718" t="s">
        <v>138</v>
      </c>
      <c r="AA718" t="s">
        <v>64</v>
      </c>
      <c r="AB718" t="s">
        <v>411</v>
      </c>
      <c r="AC718" t="s">
        <v>224</v>
      </c>
      <c r="AD718" t="s">
        <v>74</v>
      </c>
      <c r="AE718" t="s">
        <v>1023</v>
      </c>
      <c r="AF718" t="s">
        <v>575</v>
      </c>
      <c r="AG718" t="s">
        <v>91</v>
      </c>
      <c r="AH718" t="s">
        <v>70</v>
      </c>
      <c r="AI718" t="s">
        <v>203</v>
      </c>
      <c r="AJ718" t="s">
        <v>71</v>
      </c>
      <c r="AK718" t="s">
        <v>73</v>
      </c>
      <c r="AL718" t="s">
        <v>157</v>
      </c>
      <c r="AM718" t="s">
        <v>75</v>
      </c>
      <c r="AN718" t="s">
        <v>76</v>
      </c>
      <c r="AO718" t="s">
        <v>116</v>
      </c>
      <c r="AP718" t="s">
        <v>225</v>
      </c>
      <c r="AQ718" t="s">
        <v>692</v>
      </c>
      <c r="AR718" t="s">
        <v>74</v>
      </c>
      <c r="AS718" t="s">
        <v>54</v>
      </c>
      <c r="AT718" t="s">
        <v>73</v>
      </c>
      <c r="AU718" t="s">
        <v>107</v>
      </c>
      <c r="AV718" t="s">
        <v>4043</v>
      </c>
    </row>
    <row r="719" spans="1:48" hidden="1" x14ac:dyDescent="0.3">
      <c r="A719" t="s">
        <v>4044</v>
      </c>
      <c r="B719" t="s">
        <v>4045</v>
      </c>
      <c r="C719" s="1" t="str">
        <f t="shared" si="119"/>
        <v>21:0973</v>
      </c>
      <c r="D719" s="1" t="str">
        <f t="shared" si="116"/>
        <v>21:0113</v>
      </c>
      <c r="E719" t="s">
        <v>4046</v>
      </c>
      <c r="F719" t="s">
        <v>4047</v>
      </c>
      <c r="H719">
        <v>63.6343101</v>
      </c>
      <c r="I719">
        <v>-95.985607900000005</v>
      </c>
      <c r="J719" s="1" t="str">
        <f t="shared" si="117"/>
        <v>NGR lake sediment grab sample</v>
      </c>
      <c r="K719" s="1" t="str">
        <f t="shared" si="118"/>
        <v>&lt;177 micron (NGR)</v>
      </c>
      <c r="L719">
        <v>37</v>
      </c>
      <c r="M719" t="s">
        <v>113</v>
      </c>
      <c r="N719">
        <v>718</v>
      </c>
      <c r="O719" t="s">
        <v>692</v>
      </c>
      <c r="P719" t="s">
        <v>54</v>
      </c>
      <c r="Q719" t="s">
        <v>218</v>
      </c>
      <c r="R719" t="s">
        <v>134</v>
      </c>
      <c r="S719" t="s">
        <v>57</v>
      </c>
      <c r="T719" t="s">
        <v>207</v>
      </c>
      <c r="U719" t="s">
        <v>203</v>
      </c>
      <c r="V719" t="s">
        <v>365</v>
      </c>
      <c r="W719" t="s">
        <v>94</v>
      </c>
      <c r="X719" t="s">
        <v>74</v>
      </c>
      <c r="Y719" t="s">
        <v>171</v>
      </c>
      <c r="Z719" t="s">
        <v>138</v>
      </c>
      <c r="AA719" t="s">
        <v>64</v>
      </c>
      <c r="AB719" t="s">
        <v>890</v>
      </c>
      <c r="AC719" t="s">
        <v>70</v>
      </c>
      <c r="AD719" t="s">
        <v>74</v>
      </c>
      <c r="AE719" t="s">
        <v>174</v>
      </c>
      <c r="AF719" t="s">
        <v>616</v>
      </c>
      <c r="AG719" t="s">
        <v>235</v>
      </c>
      <c r="AH719" t="s">
        <v>70</v>
      </c>
      <c r="AI719" t="s">
        <v>440</v>
      </c>
      <c r="AJ719" t="s">
        <v>56</v>
      </c>
      <c r="AK719" t="s">
        <v>73</v>
      </c>
      <c r="AL719" t="s">
        <v>177</v>
      </c>
      <c r="AM719" t="s">
        <v>103</v>
      </c>
      <c r="AN719" t="s">
        <v>76</v>
      </c>
      <c r="AO719" t="s">
        <v>92</v>
      </c>
      <c r="AP719" t="s">
        <v>283</v>
      </c>
      <c r="AQ719" t="s">
        <v>118</v>
      </c>
      <c r="AR719" t="s">
        <v>74</v>
      </c>
      <c r="AS719" t="s">
        <v>54</v>
      </c>
      <c r="AT719" t="s">
        <v>73</v>
      </c>
      <c r="AU719" t="s">
        <v>107</v>
      </c>
      <c r="AV719" t="s">
        <v>2489</v>
      </c>
    </row>
    <row r="720" spans="1:48" hidden="1" x14ac:dyDescent="0.3">
      <c r="A720" t="s">
        <v>4048</v>
      </c>
      <c r="B720" t="s">
        <v>4049</v>
      </c>
      <c r="C720" s="1" t="str">
        <f t="shared" si="119"/>
        <v>21:0973</v>
      </c>
      <c r="D720" s="1" t="str">
        <f t="shared" si="116"/>
        <v>21:0113</v>
      </c>
      <c r="E720" t="s">
        <v>4046</v>
      </c>
      <c r="F720" t="s">
        <v>4050</v>
      </c>
      <c r="H720">
        <v>63.6343101</v>
      </c>
      <c r="I720">
        <v>-95.985607900000005</v>
      </c>
      <c r="J720" s="1" t="str">
        <f t="shared" si="117"/>
        <v>NGR lake sediment grab sample</v>
      </c>
      <c r="K720" s="1" t="str">
        <f t="shared" si="118"/>
        <v>&lt;177 micron (NGR)</v>
      </c>
      <c r="L720">
        <v>37</v>
      </c>
      <c r="M720" t="s">
        <v>132</v>
      </c>
      <c r="N720">
        <v>719</v>
      </c>
      <c r="O720" t="s">
        <v>336</v>
      </c>
      <c r="P720" t="s">
        <v>54</v>
      </c>
      <c r="Q720" t="s">
        <v>410</v>
      </c>
      <c r="R720" t="s">
        <v>290</v>
      </c>
      <c r="S720" t="s">
        <v>57</v>
      </c>
      <c r="T720" t="s">
        <v>304</v>
      </c>
      <c r="U720" t="s">
        <v>203</v>
      </c>
      <c r="V720" t="s">
        <v>853</v>
      </c>
      <c r="W720" t="s">
        <v>211</v>
      </c>
      <c r="X720" t="s">
        <v>62</v>
      </c>
      <c r="Y720" t="s">
        <v>171</v>
      </c>
      <c r="Z720" t="s">
        <v>138</v>
      </c>
      <c r="AA720" t="s">
        <v>64</v>
      </c>
      <c r="AB720" t="s">
        <v>890</v>
      </c>
      <c r="AC720" t="s">
        <v>155</v>
      </c>
      <c r="AD720" t="s">
        <v>67</v>
      </c>
      <c r="AE720" t="s">
        <v>174</v>
      </c>
      <c r="AF720" t="s">
        <v>347</v>
      </c>
      <c r="AG720" t="s">
        <v>207</v>
      </c>
      <c r="AH720" t="s">
        <v>70</v>
      </c>
      <c r="AI720" t="s">
        <v>440</v>
      </c>
      <c r="AJ720" t="s">
        <v>56</v>
      </c>
      <c r="AK720" t="s">
        <v>73</v>
      </c>
      <c r="AL720" t="s">
        <v>177</v>
      </c>
      <c r="AM720" t="s">
        <v>75</v>
      </c>
      <c r="AN720" t="s">
        <v>76</v>
      </c>
      <c r="AO720" t="s">
        <v>92</v>
      </c>
      <c r="AP720" t="s">
        <v>210</v>
      </c>
      <c r="AQ720" t="s">
        <v>61</v>
      </c>
      <c r="AR720" t="s">
        <v>74</v>
      </c>
      <c r="AS720" t="s">
        <v>54</v>
      </c>
      <c r="AT720" t="s">
        <v>73</v>
      </c>
      <c r="AU720" t="s">
        <v>107</v>
      </c>
      <c r="AV720" t="s">
        <v>4051</v>
      </c>
    </row>
    <row r="721" spans="1:48" hidden="1" x14ac:dyDescent="0.3">
      <c r="A721" t="s">
        <v>4052</v>
      </c>
      <c r="B721" t="s">
        <v>4053</v>
      </c>
      <c r="C721" s="1" t="str">
        <f t="shared" si="119"/>
        <v>21:0973</v>
      </c>
      <c r="D721" s="1" t="str">
        <f t="shared" si="116"/>
        <v>21:0113</v>
      </c>
      <c r="E721" t="s">
        <v>4054</v>
      </c>
      <c r="F721" t="s">
        <v>4055</v>
      </c>
      <c r="H721">
        <v>63.601950199999997</v>
      </c>
      <c r="I721">
        <v>-95.980758800000004</v>
      </c>
      <c r="J721" s="1" t="str">
        <f t="shared" si="117"/>
        <v>NGR lake sediment grab sample</v>
      </c>
      <c r="K721" s="1" t="str">
        <f t="shared" si="118"/>
        <v>&lt;177 micron (NGR)</v>
      </c>
      <c r="L721">
        <v>37</v>
      </c>
      <c r="M721" t="s">
        <v>149</v>
      </c>
      <c r="N721">
        <v>720</v>
      </c>
      <c r="O721" t="s">
        <v>138</v>
      </c>
      <c r="P721" t="s">
        <v>54</v>
      </c>
      <c r="Q721" t="s">
        <v>166</v>
      </c>
      <c r="R721" t="s">
        <v>151</v>
      </c>
      <c r="S721" t="s">
        <v>57</v>
      </c>
      <c r="T721" t="s">
        <v>58</v>
      </c>
      <c r="U721" t="s">
        <v>168</v>
      </c>
      <c r="V721" t="s">
        <v>725</v>
      </c>
      <c r="W721" t="s">
        <v>143</v>
      </c>
      <c r="X721" t="s">
        <v>74</v>
      </c>
      <c r="Y721" t="s">
        <v>421</v>
      </c>
      <c r="Z721" t="s">
        <v>138</v>
      </c>
      <c r="AA721" t="s">
        <v>64</v>
      </c>
      <c r="AB721" t="s">
        <v>119</v>
      </c>
      <c r="AC721" t="s">
        <v>155</v>
      </c>
      <c r="AD721" t="s">
        <v>62</v>
      </c>
      <c r="AE721" t="s">
        <v>2187</v>
      </c>
      <c r="AF721" t="s">
        <v>347</v>
      </c>
      <c r="AG721" t="s">
        <v>449</v>
      </c>
      <c r="AH721" t="s">
        <v>70</v>
      </c>
      <c r="AI721" t="s">
        <v>439</v>
      </c>
      <c r="AJ721" t="s">
        <v>53</v>
      </c>
      <c r="AK721" t="s">
        <v>73</v>
      </c>
      <c r="AL721" t="s">
        <v>177</v>
      </c>
      <c r="AM721" t="s">
        <v>75</v>
      </c>
      <c r="AN721" t="s">
        <v>76</v>
      </c>
      <c r="AO721" t="s">
        <v>178</v>
      </c>
      <c r="AP721" t="s">
        <v>126</v>
      </c>
      <c r="AQ721" t="s">
        <v>143</v>
      </c>
      <c r="AR721" t="s">
        <v>74</v>
      </c>
      <c r="AS721" t="s">
        <v>54</v>
      </c>
      <c r="AT721" t="s">
        <v>73</v>
      </c>
      <c r="AU721" t="s">
        <v>107</v>
      </c>
      <c r="AV721" t="s">
        <v>3360</v>
      </c>
    </row>
    <row r="722" spans="1:48" hidden="1" x14ac:dyDescent="0.3">
      <c r="A722" t="s">
        <v>4056</v>
      </c>
      <c r="B722" t="s">
        <v>4057</v>
      </c>
      <c r="C722" s="1" t="str">
        <f t="shared" si="119"/>
        <v>21:0973</v>
      </c>
      <c r="D722" s="1" t="str">
        <f t="shared" si="116"/>
        <v>21:0113</v>
      </c>
      <c r="E722" t="s">
        <v>4058</v>
      </c>
      <c r="F722" t="s">
        <v>4059</v>
      </c>
      <c r="H722">
        <v>63.574036599999999</v>
      </c>
      <c r="I722">
        <v>-95.973725700000003</v>
      </c>
      <c r="J722" s="1" t="str">
        <f t="shared" si="117"/>
        <v>NGR lake sediment grab sample</v>
      </c>
      <c r="K722" s="1" t="str">
        <f t="shared" si="118"/>
        <v>&lt;177 micron (NGR)</v>
      </c>
      <c r="L722">
        <v>37</v>
      </c>
      <c r="M722" t="s">
        <v>165</v>
      </c>
      <c r="N722">
        <v>721</v>
      </c>
      <c r="O722" t="s">
        <v>692</v>
      </c>
      <c r="P722" t="s">
        <v>54</v>
      </c>
      <c r="Q722" t="s">
        <v>133</v>
      </c>
      <c r="R722" t="s">
        <v>317</v>
      </c>
      <c r="S722" t="s">
        <v>57</v>
      </c>
      <c r="T722" t="s">
        <v>152</v>
      </c>
      <c r="U722" t="s">
        <v>203</v>
      </c>
      <c r="V722" t="s">
        <v>122</v>
      </c>
      <c r="W722" t="s">
        <v>193</v>
      </c>
      <c r="X722" t="s">
        <v>62</v>
      </c>
      <c r="Y722" t="s">
        <v>171</v>
      </c>
      <c r="Z722" t="s">
        <v>96</v>
      </c>
      <c r="AA722" t="s">
        <v>64</v>
      </c>
      <c r="AB722" t="s">
        <v>223</v>
      </c>
      <c r="AC722" t="s">
        <v>224</v>
      </c>
      <c r="AD722" t="s">
        <v>62</v>
      </c>
      <c r="AE722" t="s">
        <v>864</v>
      </c>
      <c r="AF722" t="s">
        <v>69</v>
      </c>
      <c r="AG722" t="s">
        <v>188</v>
      </c>
      <c r="AH722" t="s">
        <v>173</v>
      </c>
      <c r="AI722" t="s">
        <v>592</v>
      </c>
      <c r="AJ722" t="s">
        <v>71</v>
      </c>
      <c r="AK722" t="s">
        <v>73</v>
      </c>
      <c r="AL722" t="s">
        <v>125</v>
      </c>
      <c r="AM722" t="s">
        <v>75</v>
      </c>
      <c r="AN722" t="s">
        <v>76</v>
      </c>
      <c r="AO722" t="s">
        <v>104</v>
      </c>
      <c r="AP722" t="s">
        <v>126</v>
      </c>
      <c r="AQ722" t="s">
        <v>306</v>
      </c>
      <c r="AR722" t="s">
        <v>74</v>
      </c>
      <c r="AS722" t="s">
        <v>54</v>
      </c>
      <c r="AT722" t="s">
        <v>58</v>
      </c>
      <c r="AU722" t="s">
        <v>107</v>
      </c>
      <c r="AV722" t="s">
        <v>4060</v>
      </c>
    </row>
    <row r="723" spans="1:48" hidden="1" x14ac:dyDescent="0.3">
      <c r="A723" t="s">
        <v>4061</v>
      </c>
      <c r="B723" t="s">
        <v>4062</v>
      </c>
      <c r="C723" s="1" t="str">
        <f t="shared" si="119"/>
        <v>21:0973</v>
      </c>
      <c r="D723" s="1" t="str">
        <f t="shared" si="116"/>
        <v>21:0113</v>
      </c>
      <c r="E723" t="s">
        <v>4063</v>
      </c>
      <c r="F723" t="s">
        <v>4064</v>
      </c>
      <c r="H723">
        <v>63.544654899999998</v>
      </c>
      <c r="I723">
        <v>-95.965145100000001</v>
      </c>
      <c r="J723" s="1" t="str">
        <f t="shared" si="117"/>
        <v>NGR lake sediment grab sample</v>
      </c>
      <c r="K723" s="1" t="str">
        <f t="shared" si="118"/>
        <v>&lt;177 micron (NGR)</v>
      </c>
      <c r="L723">
        <v>37</v>
      </c>
      <c r="M723" t="s">
        <v>185</v>
      </c>
      <c r="N723">
        <v>722</v>
      </c>
      <c r="O723" t="s">
        <v>327</v>
      </c>
      <c r="P723" t="s">
        <v>54</v>
      </c>
      <c r="Q723" t="s">
        <v>603</v>
      </c>
      <c r="R723" t="s">
        <v>282</v>
      </c>
      <c r="S723" t="s">
        <v>57</v>
      </c>
      <c r="T723" t="s">
        <v>428</v>
      </c>
      <c r="U723" t="s">
        <v>117</v>
      </c>
      <c r="V723" t="s">
        <v>187</v>
      </c>
      <c r="W723" t="s">
        <v>62</v>
      </c>
      <c r="X723" t="s">
        <v>67</v>
      </c>
      <c r="Y723" t="s">
        <v>254</v>
      </c>
      <c r="Z723" t="s">
        <v>62</v>
      </c>
      <c r="AA723" t="s">
        <v>64</v>
      </c>
      <c r="AB723" t="s">
        <v>616</v>
      </c>
      <c r="AC723" t="s">
        <v>66</v>
      </c>
      <c r="AD723" t="s">
        <v>67</v>
      </c>
      <c r="AE723" t="s">
        <v>983</v>
      </c>
      <c r="AF723" t="s">
        <v>357</v>
      </c>
      <c r="AG723" t="s">
        <v>381</v>
      </c>
      <c r="AH723" t="s">
        <v>173</v>
      </c>
      <c r="AI723" t="s">
        <v>306</v>
      </c>
      <c r="AJ723" t="s">
        <v>211</v>
      </c>
      <c r="AK723" t="s">
        <v>73</v>
      </c>
      <c r="AL723" t="s">
        <v>103</v>
      </c>
      <c r="AM723" t="s">
        <v>103</v>
      </c>
      <c r="AN723" t="s">
        <v>76</v>
      </c>
      <c r="AO723" t="s">
        <v>318</v>
      </c>
      <c r="AP723" t="s">
        <v>395</v>
      </c>
      <c r="AQ723" t="s">
        <v>396</v>
      </c>
      <c r="AR723" t="s">
        <v>67</v>
      </c>
      <c r="AS723" t="s">
        <v>54</v>
      </c>
      <c r="AT723" t="s">
        <v>277</v>
      </c>
      <c r="AU723" t="s">
        <v>107</v>
      </c>
      <c r="AV723" t="s">
        <v>4065</v>
      </c>
    </row>
    <row r="724" spans="1:48" hidden="1" x14ac:dyDescent="0.3">
      <c r="A724" t="s">
        <v>4066</v>
      </c>
      <c r="B724" t="s">
        <v>4067</v>
      </c>
      <c r="C724" s="1" t="str">
        <f t="shared" si="119"/>
        <v>21:0973</v>
      </c>
      <c r="D724" s="1" t="str">
        <f t="shared" si="116"/>
        <v>21:0113</v>
      </c>
      <c r="E724" t="s">
        <v>4068</v>
      </c>
      <c r="F724" t="s">
        <v>4069</v>
      </c>
      <c r="H724">
        <v>63.5090067</v>
      </c>
      <c r="I724">
        <v>-95.967698299999995</v>
      </c>
      <c r="J724" s="1" t="str">
        <f t="shared" si="117"/>
        <v>NGR lake sediment grab sample</v>
      </c>
      <c r="K724" s="1" t="str">
        <f t="shared" si="118"/>
        <v>&lt;177 micron (NGR)</v>
      </c>
      <c r="L724">
        <v>37</v>
      </c>
      <c r="M724" t="s">
        <v>200</v>
      </c>
      <c r="N724">
        <v>723</v>
      </c>
      <c r="O724" t="s">
        <v>106</v>
      </c>
      <c r="P724" t="s">
        <v>170</v>
      </c>
      <c r="Q724" t="s">
        <v>676</v>
      </c>
      <c r="R724" t="s">
        <v>264</v>
      </c>
      <c r="S724" t="s">
        <v>57</v>
      </c>
      <c r="T724" t="s">
        <v>235</v>
      </c>
      <c r="U724" t="s">
        <v>92</v>
      </c>
      <c r="V724" t="s">
        <v>153</v>
      </c>
      <c r="W724" t="s">
        <v>355</v>
      </c>
      <c r="X724" t="s">
        <v>74</v>
      </c>
      <c r="Y724" t="s">
        <v>136</v>
      </c>
      <c r="Z724" t="s">
        <v>127</v>
      </c>
      <c r="AA724" t="s">
        <v>64</v>
      </c>
      <c r="AB724" t="s">
        <v>190</v>
      </c>
      <c r="AC724" t="s">
        <v>70</v>
      </c>
      <c r="AD724" t="s">
        <v>74</v>
      </c>
      <c r="AE724" t="s">
        <v>3236</v>
      </c>
      <c r="AF724" t="s">
        <v>99</v>
      </c>
      <c r="AG724" t="s">
        <v>139</v>
      </c>
      <c r="AH724" t="s">
        <v>173</v>
      </c>
      <c r="AI724" t="s">
        <v>440</v>
      </c>
      <c r="AJ724" t="s">
        <v>240</v>
      </c>
      <c r="AK724" t="s">
        <v>73</v>
      </c>
      <c r="AL724" t="s">
        <v>103</v>
      </c>
      <c r="AM724" t="s">
        <v>103</v>
      </c>
      <c r="AN724" t="s">
        <v>76</v>
      </c>
      <c r="AO724" t="s">
        <v>1073</v>
      </c>
      <c r="AP724" t="s">
        <v>105</v>
      </c>
      <c r="AQ724" t="s">
        <v>63</v>
      </c>
      <c r="AR724" t="s">
        <v>67</v>
      </c>
      <c r="AS724" t="s">
        <v>54</v>
      </c>
      <c r="AT724" t="s">
        <v>73</v>
      </c>
      <c r="AU724" t="s">
        <v>107</v>
      </c>
      <c r="AV724" t="s">
        <v>4070</v>
      </c>
    </row>
    <row r="725" spans="1:48" hidden="1" x14ac:dyDescent="0.3">
      <c r="A725" t="s">
        <v>4071</v>
      </c>
      <c r="B725" t="s">
        <v>4072</v>
      </c>
      <c r="C725" s="1" t="str">
        <f t="shared" si="119"/>
        <v>21:0973</v>
      </c>
      <c r="D725" s="1" t="str">
        <f t="shared" si="116"/>
        <v>21:0113</v>
      </c>
      <c r="E725" t="s">
        <v>4073</v>
      </c>
      <c r="F725" t="s">
        <v>4074</v>
      </c>
      <c r="H725">
        <v>63.467830200000002</v>
      </c>
      <c r="I725">
        <v>-95.995857799999996</v>
      </c>
      <c r="J725" s="1" t="str">
        <f t="shared" si="117"/>
        <v>NGR lake sediment grab sample</v>
      </c>
      <c r="K725" s="1" t="str">
        <f t="shared" si="118"/>
        <v>&lt;177 micron (NGR)</v>
      </c>
      <c r="L725">
        <v>37</v>
      </c>
      <c r="M725" t="s">
        <v>217</v>
      </c>
      <c r="N725">
        <v>724</v>
      </c>
      <c r="O725" t="s">
        <v>106</v>
      </c>
      <c r="P725" t="s">
        <v>54</v>
      </c>
      <c r="Q725" t="s">
        <v>395</v>
      </c>
      <c r="R725" t="s">
        <v>178</v>
      </c>
      <c r="S725" t="s">
        <v>57</v>
      </c>
      <c r="T725" t="s">
        <v>91</v>
      </c>
      <c r="U725" t="s">
        <v>59</v>
      </c>
      <c r="V725" t="s">
        <v>412</v>
      </c>
      <c r="W725" t="s">
        <v>143</v>
      </c>
      <c r="X725" t="s">
        <v>74</v>
      </c>
      <c r="Y725" t="s">
        <v>171</v>
      </c>
      <c r="Z725" t="s">
        <v>59</v>
      </c>
      <c r="AA725" t="s">
        <v>64</v>
      </c>
      <c r="AB725" t="s">
        <v>97</v>
      </c>
      <c r="AC725" t="s">
        <v>155</v>
      </c>
      <c r="AD725" t="s">
        <v>67</v>
      </c>
      <c r="AE725" t="s">
        <v>68</v>
      </c>
      <c r="AF725" t="s">
        <v>99</v>
      </c>
      <c r="AG725" t="s">
        <v>249</v>
      </c>
      <c r="AH725" t="s">
        <v>173</v>
      </c>
      <c r="AI725" t="s">
        <v>102</v>
      </c>
      <c r="AJ725" t="s">
        <v>123</v>
      </c>
      <c r="AK725" t="s">
        <v>73</v>
      </c>
      <c r="AL725" t="s">
        <v>157</v>
      </c>
      <c r="AM725" t="s">
        <v>75</v>
      </c>
      <c r="AN725" t="s">
        <v>76</v>
      </c>
      <c r="AO725" t="s">
        <v>281</v>
      </c>
      <c r="AP725" t="s">
        <v>596</v>
      </c>
      <c r="AQ725" t="s">
        <v>118</v>
      </c>
      <c r="AR725" t="s">
        <v>74</v>
      </c>
      <c r="AS725" t="s">
        <v>54</v>
      </c>
      <c r="AT725" t="s">
        <v>73</v>
      </c>
      <c r="AU725" t="s">
        <v>462</v>
      </c>
      <c r="AV725" t="s">
        <v>4075</v>
      </c>
    </row>
    <row r="726" spans="1:48" hidden="1" x14ac:dyDescent="0.3">
      <c r="A726" t="s">
        <v>4076</v>
      </c>
      <c r="B726" t="s">
        <v>4077</v>
      </c>
      <c r="C726" s="1" t="str">
        <f t="shared" si="119"/>
        <v>21:0973</v>
      </c>
      <c r="D726" s="1" t="str">
        <f t="shared" si="116"/>
        <v>21:0113</v>
      </c>
      <c r="E726" t="s">
        <v>4078</v>
      </c>
      <c r="F726" t="s">
        <v>4079</v>
      </c>
      <c r="H726">
        <v>63.435187200000001</v>
      </c>
      <c r="I726">
        <v>-95.988233100000002</v>
      </c>
      <c r="J726" s="1" t="str">
        <f t="shared" si="117"/>
        <v>NGR lake sediment grab sample</v>
      </c>
      <c r="K726" s="1" t="str">
        <f t="shared" si="118"/>
        <v>&lt;177 micron (NGR)</v>
      </c>
      <c r="L726">
        <v>37</v>
      </c>
      <c r="M726" t="s">
        <v>246</v>
      </c>
      <c r="N726">
        <v>725</v>
      </c>
      <c r="O726" t="s">
        <v>254</v>
      </c>
      <c r="P726" t="s">
        <v>54</v>
      </c>
      <c r="Q726" t="s">
        <v>387</v>
      </c>
      <c r="R726" t="s">
        <v>290</v>
      </c>
      <c r="S726" t="s">
        <v>57</v>
      </c>
      <c r="T726" t="s">
        <v>437</v>
      </c>
      <c r="U726" t="s">
        <v>203</v>
      </c>
      <c r="V726" t="s">
        <v>279</v>
      </c>
      <c r="W726" t="s">
        <v>209</v>
      </c>
      <c r="X726" t="s">
        <v>62</v>
      </c>
      <c r="Y726" t="s">
        <v>276</v>
      </c>
      <c r="Z726" t="s">
        <v>127</v>
      </c>
      <c r="AA726" t="s">
        <v>64</v>
      </c>
      <c r="AB726" t="s">
        <v>219</v>
      </c>
      <c r="AC726" t="s">
        <v>224</v>
      </c>
      <c r="AD726" t="s">
        <v>67</v>
      </c>
      <c r="AE726" t="s">
        <v>2628</v>
      </c>
      <c r="AF726" t="s">
        <v>190</v>
      </c>
      <c r="AG726" t="s">
        <v>58</v>
      </c>
      <c r="AH726" t="s">
        <v>173</v>
      </c>
      <c r="AI726" t="s">
        <v>280</v>
      </c>
      <c r="AJ726" t="s">
        <v>4080</v>
      </c>
      <c r="AK726" t="s">
        <v>73</v>
      </c>
      <c r="AL726" t="s">
        <v>177</v>
      </c>
      <c r="AM726" t="s">
        <v>125</v>
      </c>
      <c r="AN726" t="s">
        <v>76</v>
      </c>
      <c r="AO726" t="s">
        <v>116</v>
      </c>
      <c r="AP726" t="s">
        <v>179</v>
      </c>
      <c r="AQ726" t="s">
        <v>254</v>
      </c>
      <c r="AR726" t="s">
        <v>74</v>
      </c>
      <c r="AS726" t="s">
        <v>54</v>
      </c>
      <c r="AT726" t="s">
        <v>73</v>
      </c>
      <c r="AU726" t="s">
        <v>107</v>
      </c>
      <c r="AV726" t="s">
        <v>4081</v>
      </c>
    </row>
    <row r="727" spans="1:48" hidden="1" x14ac:dyDescent="0.3">
      <c r="A727" t="s">
        <v>4082</v>
      </c>
      <c r="B727" t="s">
        <v>4083</v>
      </c>
      <c r="C727" s="1" t="str">
        <f t="shared" si="119"/>
        <v>21:0973</v>
      </c>
      <c r="D727" s="1" t="str">
        <f>HYPERLINK("https://geochem.nrcan.gc.ca/cdogs/content/svy/svy_e.htm", "")</f>
        <v/>
      </c>
      <c r="G727" s="1" t="str">
        <f>HYPERLINK("https://geochem.nrcan.gc.ca/cdogs/content/cr_/cr_00161_e.htm", "161")</f>
        <v>161</v>
      </c>
      <c r="J727" t="s">
        <v>230</v>
      </c>
      <c r="K727" t="s">
        <v>231</v>
      </c>
      <c r="L727">
        <v>37</v>
      </c>
      <c r="M727" t="s">
        <v>232</v>
      </c>
      <c r="N727">
        <v>726</v>
      </c>
      <c r="O727" t="s">
        <v>692</v>
      </c>
      <c r="P727" t="s">
        <v>59</v>
      </c>
      <c r="Q727" t="s">
        <v>105</v>
      </c>
      <c r="R727" t="s">
        <v>103</v>
      </c>
      <c r="S727" t="s">
        <v>57</v>
      </c>
      <c r="T727" t="s">
        <v>207</v>
      </c>
      <c r="U727" t="s">
        <v>117</v>
      </c>
      <c r="V727" t="s">
        <v>58</v>
      </c>
      <c r="W727" t="s">
        <v>63</v>
      </c>
      <c r="X727" t="s">
        <v>62</v>
      </c>
      <c r="Y727" t="s">
        <v>211</v>
      </c>
      <c r="Z727" t="s">
        <v>104</v>
      </c>
      <c r="AA727" t="s">
        <v>64</v>
      </c>
      <c r="AB727" t="s">
        <v>890</v>
      </c>
      <c r="AC727" t="s">
        <v>125</v>
      </c>
      <c r="AD727" t="s">
        <v>62</v>
      </c>
      <c r="AE727" t="s">
        <v>4084</v>
      </c>
      <c r="AF727" t="s">
        <v>141</v>
      </c>
      <c r="AG727" t="s">
        <v>93</v>
      </c>
      <c r="AH727" t="s">
        <v>125</v>
      </c>
      <c r="AI727" t="s">
        <v>77</v>
      </c>
      <c r="AJ727" t="s">
        <v>382</v>
      </c>
      <c r="AK727" t="s">
        <v>73</v>
      </c>
      <c r="AL727" t="s">
        <v>206</v>
      </c>
      <c r="AM727" t="s">
        <v>68</v>
      </c>
      <c r="AN727" t="s">
        <v>76</v>
      </c>
      <c r="AO727" t="s">
        <v>92</v>
      </c>
      <c r="AP727" t="s">
        <v>456</v>
      </c>
      <c r="AQ727" t="s">
        <v>292</v>
      </c>
      <c r="AR727" t="s">
        <v>62</v>
      </c>
      <c r="AS727" t="s">
        <v>127</v>
      </c>
      <c r="AT727" t="s">
        <v>73</v>
      </c>
      <c r="AU727" t="s">
        <v>997</v>
      </c>
      <c r="AV727" t="s">
        <v>4085</v>
      </c>
    </row>
    <row r="728" spans="1:48" hidden="1" x14ac:dyDescent="0.3">
      <c r="A728" t="s">
        <v>4086</v>
      </c>
      <c r="B728" t="s">
        <v>4087</v>
      </c>
      <c r="C728" s="1" t="str">
        <f t="shared" si="119"/>
        <v>21:0973</v>
      </c>
      <c r="D728" s="1" t="str">
        <f t="shared" ref="D728:D739" si="120">HYPERLINK("https://geochem.nrcan.gc.ca/cdogs/content/svy/svy210113_e.htm", "21:0113")</f>
        <v>21:0113</v>
      </c>
      <c r="E728" t="s">
        <v>4088</v>
      </c>
      <c r="F728" t="s">
        <v>4089</v>
      </c>
      <c r="H728">
        <v>63.406837899999999</v>
      </c>
      <c r="I728">
        <v>-95.952478999999997</v>
      </c>
      <c r="J728" s="1" t="str">
        <f t="shared" ref="J728:J739" si="121">HYPERLINK("https://geochem.nrcan.gc.ca/cdogs/content/kwd/kwd020027_e.htm", "NGR lake sediment grab sample")</f>
        <v>NGR lake sediment grab sample</v>
      </c>
      <c r="K728" s="1" t="str">
        <f t="shared" ref="K728:K739" si="122">HYPERLINK("https://geochem.nrcan.gc.ca/cdogs/content/kwd/kwd080006_e.htm", "&lt;177 micron (NGR)")</f>
        <v>&lt;177 micron (NGR)</v>
      </c>
      <c r="L728">
        <v>37</v>
      </c>
      <c r="M728" t="s">
        <v>260</v>
      </c>
      <c r="N728">
        <v>727</v>
      </c>
      <c r="O728" t="s">
        <v>127</v>
      </c>
      <c r="P728" t="s">
        <v>54</v>
      </c>
      <c r="Q728" t="s">
        <v>830</v>
      </c>
      <c r="R728" t="s">
        <v>116</v>
      </c>
      <c r="S728" t="s">
        <v>57</v>
      </c>
      <c r="T728" t="s">
        <v>277</v>
      </c>
      <c r="U728" t="s">
        <v>203</v>
      </c>
      <c r="V728" t="s">
        <v>100</v>
      </c>
      <c r="W728" t="s">
        <v>201</v>
      </c>
      <c r="X728" t="s">
        <v>67</v>
      </c>
      <c r="Y728" t="s">
        <v>62</v>
      </c>
      <c r="Z728" t="s">
        <v>138</v>
      </c>
      <c r="AA728" t="s">
        <v>64</v>
      </c>
      <c r="AB728" t="s">
        <v>97</v>
      </c>
      <c r="AC728" t="s">
        <v>155</v>
      </c>
      <c r="AD728" t="s">
        <v>62</v>
      </c>
      <c r="AE728" t="s">
        <v>74</v>
      </c>
      <c r="AF728" t="s">
        <v>190</v>
      </c>
      <c r="AG728" t="s">
        <v>1089</v>
      </c>
      <c r="AH728" t="s">
        <v>173</v>
      </c>
      <c r="AI728" t="s">
        <v>413</v>
      </c>
      <c r="AJ728" t="s">
        <v>117</v>
      </c>
      <c r="AK728" t="s">
        <v>73</v>
      </c>
      <c r="AL728" t="s">
        <v>177</v>
      </c>
      <c r="AM728" t="s">
        <v>177</v>
      </c>
      <c r="AN728" t="s">
        <v>76</v>
      </c>
      <c r="AO728" t="s">
        <v>134</v>
      </c>
      <c r="AP728" t="s">
        <v>482</v>
      </c>
      <c r="AQ728" t="s">
        <v>692</v>
      </c>
      <c r="AR728" t="s">
        <v>74</v>
      </c>
      <c r="AS728" t="s">
        <v>54</v>
      </c>
      <c r="AT728" t="s">
        <v>73</v>
      </c>
      <c r="AU728" t="s">
        <v>107</v>
      </c>
      <c r="AV728" t="s">
        <v>4090</v>
      </c>
    </row>
    <row r="729" spans="1:48" hidden="1" x14ac:dyDescent="0.3">
      <c r="A729" t="s">
        <v>4091</v>
      </c>
      <c r="B729" t="s">
        <v>4092</v>
      </c>
      <c r="C729" s="1" t="str">
        <f t="shared" si="119"/>
        <v>21:0973</v>
      </c>
      <c r="D729" s="1" t="str">
        <f t="shared" si="120"/>
        <v>21:0113</v>
      </c>
      <c r="E729" t="s">
        <v>4093</v>
      </c>
      <c r="F729" t="s">
        <v>4094</v>
      </c>
      <c r="H729">
        <v>63.383887700000002</v>
      </c>
      <c r="I729">
        <v>-95.971582999999995</v>
      </c>
      <c r="J729" s="1" t="str">
        <f t="shared" si="121"/>
        <v>NGR lake sediment grab sample</v>
      </c>
      <c r="K729" s="1" t="str">
        <f t="shared" si="122"/>
        <v>&lt;177 micron (NGR)</v>
      </c>
      <c r="L729">
        <v>37</v>
      </c>
      <c r="M729" t="s">
        <v>273</v>
      </c>
      <c r="N729">
        <v>728</v>
      </c>
      <c r="O729" t="s">
        <v>226</v>
      </c>
      <c r="P729" t="s">
        <v>54</v>
      </c>
      <c r="Q729" t="s">
        <v>194</v>
      </c>
      <c r="R729" t="s">
        <v>178</v>
      </c>
      <c r="S729" t="s">
        <v>57</v>
      </c>
      <c r="T729" t="s">
        <v>91</v>
      </c>
      <c r="U729" t="s">
        <v>168</v>
      </c>
      <c r="V729" t="s">
        <v>365</v>
      </c>
      <c r="W729" t="s">
        <v>692</v>
      </c>
      <c r="X729" t="s">
        <v>74</v>
      </c>
      <c r="Y729" t="s">
        <v>62</v>
      </c>
      <c r="Z729" t="s">
        <v>59</v>
      </c>
      <c r="AA729" t="s">
        <v>64</v>
      </c>
      <c r="AB729" t="s">
        <v>339</v>
      </c>
      <c r="AC729" t="s">
        <v>224</v>
      </c>
      <c r="AD729" t="s">
        <v>67</v>
      </c>
      <c r="AE729" t="s">
        <v>68</v>
      </c>
      <c r="AF729" t="s">
        <v>190</v>
      </c>
      <c r="AG729" t="s">
        <v>152</v>
      </c>
      <c r="AH729" t="s">
        <v>173</v>
      </c>
      <c r="AI729" t="s">
        <v>373</v>
      </c>
      <c r="AJ729" t="s">
        <v>413</v>
      </c>
      <c r="AK729" t="s">
        <v>73</v>
      </c>
      <c r="AL729" t="s">
        <v>157</v>
      </c>
      <c r="AM729" t="s">
        <v>125</v>
      </c>
      <c r="AN729" t="s">
        <v>76</v>
      </c>
      <c r="AO729" t="s">
        <v>116</v>
      </c>
      <c r="AP729" t="s">
        <v>253</v>
      </c>
      <c r="AQ729" t="s">
        <v>56</v>
      </c>
      <c r="AR729" t="s">
        <v>74</v>
      </c>
      <c r="AS729" t="s">
        <v>54</v>
      </c>
      <c r="AT729" t="s">
        <v>73</v>
      </c>
      <c r="AU729" t="s">
        <v>80</v>
      </c>
      <c r="AV729" t="s">
        <v>4095</v>
      </c>
    </row>
    <row r="730" spans="1:48" hidden="1" x14ac:dyDescent="0.3">
      <c r="A730" t="s">
        <v>4096</v>
      </c>
      <c r="B730" t="s">
        <v>4097</v>
      </c>
      <c r="C730" s="1" t="str">
        <f t="shared" si="119"/>
        <v>21:0973</v>
      </c>
      <c r="D730" s="1" t="str">
        <f t="shared" si="120"/>
        <v>21:0113</v>
      </c>
      <c r="E730" t="s">
        <v>4098</v>
      </c>
      <c r="F730" t="s">
        <v>4099</v>
      </c>
      <c r="H730">
        <v>63.340387100000001</v>
      </c>
      <c r="I730">
        <v>-95.956914900000001</v>
      </c>
      <c r="J730" s="1" t="str">
        <f t="shared" si="121"/>
        <v>NGR lake sediment grab sample</v>
      </c>
      <c r="K730" s="1" t="str">
        <f t="shared" si="122"/>
        <v>&lt;177 micron (NGR)</v>
      </c>
      <c r="L730">
        <v>37</v>
      </c>
      <c r="M730" t="s">
        <v>289</v>
      </c>
      <c r="N730">
        <v>729</v>
      </c>
      <c r="O730" t="s">
        <v>240</v>
      </c>
      <c r="P730" t="s">
        <v>54</v>
      </c>
      <c r="Q730" t="s">
        <v>731</v>
      </c>
      <c r="R730" t="s">
        <v>77</v>
      </c>
      <c r="S730" t="s">
        <v>57</v>
      </c>
      <c r="T730" t="s">
        <v>248</v>
      </c>
      <c r="U730" t="s">
        <v>168</v>
      </c>
      <c r="V730" t="s">
        <v>279</v>
      </c>
      <c r="W730" t="s">
        <v>201</v>
      </c>
      <c r="X730" t="s">
        <v>62</v>
      </c>
      <c r="Y730" t="s">
        <v>94</v>
      </c>
      <c r="Z730" t="s">
        <v>96</v>
      </c>
      <c r="AA730" t="s">
        <v>64</v>
      </c>
      <c r="AB730" t="s">
        <v>175</v>
      </c>
      <c r="AC730" t="s">
        <v>224</v>
      </c>
      <c r="AD730" t="s">
        <v>67</v>
      </c>
      <c r="AE730" t="s">
        <v>490</v>
      </c>
      <c r="AF730" t="s">
        <v>575</v>
      </c>
      <c r="AG730" t="s">
        <v>293</v>
      </c>
      <c r="AH730" t="s">
        <v>173</v>
      </c>
      <c r="AI730" t="s">
        <v>1073</v>
      </c>
      <c r="AJ730" t="s">
        <v>102</v>
      </c>
      <c r="AK730" t="s">
        <v>73</v>
      </c>
      <c r="AL730" t="s">
        <v>157</v>
      </c>
      <c r="AM730" t="s">
        <v>125</v>
      </c>
      <c r="AN730" t="s">
        <v>76</v>
      </c>
      <c r="AO730" t="s">
        <v>116</v>
      </c>
      <c r="AP730" t="s">
        <v>158</v>
      </c>
      <c r="AQ730" t="s">
        <v>692</v>
      </c>
      <c r="AR730" t="s">
        <v>74</v>
      </c>
      <c r="AS730" t="s">
        <v>54</v>
      </c>
      <c r="AT730" t="s">
        <v>152</v>
      </c>
      <c r="AU730" t="s">
        <v>107</v>
      </c>
      <c r="AV730" t="s">
        <v>4004</v>
      </c>
    </row>
    <row r="731" spans="1:48" hidden="1" x14ac:dyDescent="0.3">
      <c r="A731" t="s">
        <v>4100</v>
      </c>
      <c r="B731" t="s">
        <v>4101</v>
      </c>
      <c r="C731" s="1" t="str">
        <f t="shared" si="119"/>
        <v>21:0973</v>
      </c>
      <c r="D731" s="1" t="str">
        <f t="shared" si="120"/>
        <v>21:0113</v>
      </c>
      <c r="E731" t="s">
        <v>4102</v>
      </c>
      <c r="F731" t="s">
        <v>4103</v>
      </c>
      <c r="H731">
        <v>63.315109300000003</v>
      </c>
      <c r="I731">
        <v>-95.962209799999997</v>
      </c>
      <c r="J731" s="1" t="str">
        <f t="shared" si="121"/>
        <v>NGR lake sediment grab sample</v>
      </c>
      <c r="K731" s="1" t="str">
        <f t="shared" si="122"/>
        <v>&lt;177 micron (NGR)</v>
      </c>
      <c r="L731">
        <v>37</v>
      </c>
      <c r="M731" t="s">
        <v>301</v>
      </c>
      <c r="N731">
        <v>730</v>
      </c>
      <c r="O731" t="s">
        <v>94</v>
      </c>
      <c r="P731" t="s">
        <v>54</v>
      </c>
      <c r="Q731" t="s">
        <v>731</v>
      </c>
      <c r="R731" t="s">
        <v>290</v>
      </c>
      <c r="S731" t="s">
        <v>57</v>
      </c>
      <c r="T731" t="s">
        <v>91</v>
      </c>
      <c r="U731" t="s">
        <v>117</v>
      </c>
      <c r="V731" t="s">
        <v>853</v>
      </c>
      <c r="W731" t="s">
        <v>363</v>
      </c>
      <c r="X731" t="s">
        <v>74</v>
      </c>
      <c r="Y731" t="s">
        <v>302</v>
      </c>
      <c r="Z731" t="s">
        <v>138</v>
      </c>
      <c r="AA731" t="s">
        <v>64</v>
      </c>
      <c r="AB731" t="s">
        <v>223</v>
      </c>
      <c r="AC731" t="s">
        <v>155</v>
      </c>
      <c r="AD731" t="s">
        <v>74</v>
      </c>
      <c r="AE731" t="s">
        <v>68</v>
      </c>
      <c r="AF731" t="s">
        <v>616</v>
      </c>
      <c r="AG731" t="s">
        <v>252</v>
      </c>
      <c r="AH731" t="s">
        <v>173</v>
      </c>
      <c r="AI731" t="s">
        <v>72</v>
      </c>
      <c r="AJ731" t="s">
        <v>123</v>
      </c>
      <c r="AK731" t="s">
        <v>73</v>
      </c>
      <c r="AL731" t="s">
        <v>125</v>
      </c>
      <c r="AM731" t="s">
        <v>177</v>
      </c>
      <c r="AN731" t="s">
        <v>76</v>
      </c>
      <c r="AO731" t="s">
        <v>77</v>
      </c>
      <c r="AP731" t="s">
        <v>179</v>
      </c>
      <c r="AQ731" t="s">
        <v>240</v>
      </c>
      <c r="AR731" t="s">
        <v>74</v>
      </c>
      <c r="AS731" t="s">
        <v>54</v>
      </c>
      <c r="AT731" t="s">
        <v>73</v>
      </c>
      <c r="AU731" t="s">
        <v>107</v>
      </c>
      <c r="AV731" t="s">
        <v>1335</v>
      </c>
    </row>
    <row r="732" spans="1:48" hidden="1" x14ac:dyDescent="0.3">
      <c r="A732" t="s">
        <v>4104</v>
      </c>
      <c r="B732" t="s">
        <v>4105</v>
      </c>
      <c r="C732" s="1" t="str">
        <f t="shared" si="119"/>
        <v>21:0973</v>
      </c>
      <c r="D732" s="1" t="str">
        <f t="shared" si="120"/>
        <v>21:0113</v>
      </c>
      <c r="E732" t="s">
        <v>4106</v>
      </c>
      <c r="F732" t="s">
        <v>4107</v>
      </c>
      <c r="H732">
        <v>63.017935100000003</v>
      </c>
      <c r="I732">
        <v>-95.930328799999998</v>
      </c>
      <c r="J732" s="1" t="str">
        <f t="shared" si="121"/>
        <v>NGR lake sediment grab sample</v>
      </c>
      <c r="K732" s="1" t="str">
        <f t="shared" si="122"/>
        <v>&lt;177 micron (NGR)</v>
      </c>
      <c r="L732">
        <v>37</v>
      </c>
      <c r="M732" t="s">
        <v>314</v>
      </c>
      <c r="N732">
        <v>731</v>
      </c>
      <c r="O732" t="s">
        <v>79</v>
      </c>
      <c r="P732" t="s">
        <v>54</v>
      </c>
      <c r="Q732" t="s">
        <v>387</v>
      </c>
      <c r="R732" t="s">
        <v>150</v>
      </c>
      <c r="S732" t="s">
        <v>57</v>
      </c>
      <c r="T732" t="s">
        <v>1089</v>
      </c>
      <c r="U732" t="s">
        <v>96</v>
      </c>
      <c r="V732" t="s">
        <v>478</v>
      </c>
      <c r="W732" t="s">
        <v>94</v>
      </c>
      <c r="X732" t="s">
        <v>74</v>
      </c>
      <c r="Y732" t="s">
        <v>238</v>
      </c>
      <c r="Z732" t="s">
        <v>59</v>
      </c>
      <c r="AA732" t="s">
        <v>64</v>
      </c>
      <c r="AB732" t="s">
        <v>119</v>
      </c>
      <c r="AC732" t="s">
        <v>70</v>
      </c>
      <c r="AD732" t="s">
        <v>62</v>
      </c>
      <c r="AE732" t="s">
        <v>206</v>
      </c>
      <c r="AF732" t="s">
        <v>290</v>
      </c>
      <c r="AG732" t="s">
        <v>438</v>
      </c>
      <c r="AH732" t="s">
        <v>173</v>
      </c>
      <c r="AI732" t="s">
        <v>209</v>
      </c>
      <c r="AJ732" t="s">
        <v>114</v>
      </c>
      <c r="AK732" t="s">
        <v>73</v>
      </c>
      <c r="AL732" t="s">
        <v>74</v>
      </c>
      <c r="AM732" t="s">
        <v>75</v>
      </c>
      <c r="AN732" t="s">
        <v>76</v>
      </c>
      <c r="AO732" t="s">
        <v>104</v>
      </c>
      <c r="AP732" t="s">
        <v>283</v>
      </c>
      <c r="AQ732" t="s">
        <v>136</v>
      </c>
      <c r="AR732" t="s">
        <v>74</v>
      </c>
      <c r="AS732" t="s">
        <v>54</v>
      </c>
      <c r="AT732" t="s">
        <v>73</v>
      </c>
      <c r="AU732" t="s">
        <v>447</v>
      </c>
      <c r="AV732" t="s">
        <v>4108</v>
      </c>
    </row>
    <row r="733" spans="1:48" hidden="1" x14ac:dyDescent="0.3">
      <c r="A733" t="s">
        <v>4109</v>
      </c>
      <c r="B733" t="s">
        <v>4110</v>
      </c>
      <c r="C733" s="1" t="str">
        <f t="shared" si="119"/>
        <v>21:0973</v>
      </c>
      <c r="D733" s="1" t="str">
        <f t="shared" si="120"/>
        <v>21:0113</v>
      </c>
      <c r="E733" t="s">
        <v>4111</v>
      </c>
      <c r="F733" t="s">
        <v>4112</v>
      </c>
      <c r="H733">
        <v>63.004448600000003</v>
      </c>
      <c r="I733">
        <v>-95.864813799999993</v>
      </c>
      <c r="J733" s="1" t="str">
        <f t="shared" si="121"/>
        <v>NGR lake sediment grab sample</v>
      </c>
      <c r="K733" s="1" t="str">
        <f t="shared" si="122"/>
        <v>&lt;177 micron (NGR)</v>
      </c>
      <c r="L733">
        <v>37</v>
      </c>
      <c r="M733" t="s">
        <v>324</v>
      </c>
      <c r="N733">
        <v>732</v>
      </c>
      <c r="O733" t="s">
        <v>170</v>
      </c>
      <c r="P733" t="s">
        <v>54</v>
      </c>
      <c r="Q733" t="s">
        <v>202</v>
      </c>
      <c r="R733" t="s">
        <v>77</v>
      </c>
      <c r="S733" t="s">
        <v>57</v>
      </c>
      <c r="T733" t="s">
        <v>152</v>
      </c>
      <c r="U733" t="s">
        <v>59</v>
      </c>
      <c r="V733" t="s">
        <v>189</v>
      </c>
      <c r="W733" t="s">
        <v>118</v>
      </c>
      <c r="X733" t="s">
        <v>74</v>
      </c>
      <c r="Y733" t="s">
        <v>396</v>
      </c>
      <c r="Z733" t="s">
        <v>138</v>
      </c>
      <c r="AA733" t="s">
        <v>64</v>
      </c>
      <c r="AB733" t="s">
        <v>221</v>
      </c>
      <c r="AC733" t="s">
        <v>155</v>
      </c>
      <c r="AD733" t="s">
        <v>62</v>
      </c>
      <c r="AE733" t="s">
        <v>74</v>
      </c>
      <c r="AF733" t="s">
        <v>141</v>
      </c>
      <c r="AG733" t="s">
        <v>454</v>
      </c>
      <c r="AH733" t="s">
        <v>173</v>
      </c>
      <c r="AI733" t="s">
        <v>306</v>
      </c>
      <c r="AJ733" t="s">
        <v>123</v>
      </c>
      <c r="AK733" t="s">
        <v>73</v>
      </c>
      <c r="AL733" t="s">
        <v>157</v>
      </c>
      <c r="AM733" t="s">
        <v>177</v>
      </c>
      <c r="AN733" t="s">
        <v>76</v>
      </c>
      <c r="AO733" t="s">
        <v>77</v>
      </c>
      <c r="AP733" t="s">
        <v>179</v>
      </c>
      <c r="AQ733" t="s">
        <v>193</v>
      </c>
      <c r="AR733" t="s">
        <v>67</v>
      </c>
      <c r="AS733" t="s">
        <v>54</v>
      </c>
      <c r="AT733" t="s">
        <v>277</v>
      </c>
      <c r="AU733" t="s">
        <v>107</v>
      </c>
      <c r="AV733" t="s">
        <v>4113</v>
      </c>
    </row>
    <row r="734" spans="1:48" hidden="1" x14ac:dyDescent="0.3">
      <c r="A734" t="s">
        <v>4114</v>
      </c>
      <c r="B734" t="s">
        <v>4115</v>
      </c>
      <c r="C734" s="1" t="str">
        <f t="shared" si="119"/>
        <v>21:0973</v>
      </c>
      <c r="D734" s="1" t="str">
        <f t="shared" si="120"/>
        <v>21:0113</v>
      </c>
      <c r="E734" t="s">
        <v>4035</v>
      </c>
      <c r="F734" t="s">
        <v>4116</v>
      </c>
      <c r="H734">
        <v>63.032753800000002</v>
      </c>
      <c r="I734">
        <v>-95.917813100000004</v>
      </c>
      <c r="J734" s="1" t="str">
        <f t="shared" si="121"/>
        <v>NGR lake sediment grab sample</v>
      </c>
      <c r="K734" s="1" t="str">
        <f t="shared" si="122"/>
        <v>&lt;177 micron (NGR)</v>
      </c>
      <c r="L734">
        <v>37</v>
      </c>
      <c r="M734" t="s">
        <v>345</v>
      </c>
      <c r="N734">
        <v>733</v>
      </c>
      <c r="O734" t="s">
        <v>137</v>
      </c>
      <c r="P734" t="s">
        <v>54</v>
      </c>
      <c r="Q734" t="s">
        <v>1134</v>
      </c>
      <c r="R734" t="s">
        <v>134</v>
      </c>
      <c r="S734" t="s">
        <v>57</v>
      </c>
      <c r="T734" t="s">
        <v>437</v>
      </c>
      <c r="U734" t="s">
        <v>168</v>
      </c>
      <c r="V734" t="s">
        <v>251</v>
      </c>
      <c r="W734" t="s">
        <v>136</v>
      </c>
      <c r="X734" t="s">
        <v>62</v>
      </c>
      <c r="Y734" t="s">
        <v>396</v>
      </c>
      <c r="Z734" t="s">
        <v>127</v>
      </c>
      <c r="AA734" t="s">
        <v>64</v>
      </c>
      <c r="AB734" t="s">
        <v>454</v>
      </c>
      <c r="AC734" t="s">
        <v>224</v>
      </c>
      <c r="AD734" t="s">
        <v>62</v>
      </c>
      <c r="AE734" t="s">
        <v>1911</v>
      </c>
      <c r="AF734" t="s">
        <v>187</v>
      </c>
      <c r="AG734" t="s">
        <v>122</v>
      </c>
      <c r="AH734" t="s">
        <v>173</v>
      </c>
      <c r="AI734" t="s">
        <v>201</v>
      </c>
      <c r="AJ734" t="s">
        <v>1038</v>
      </c>
      <c r="AK734" t="s">
        <v>73</v>
      </c>
      <c r="AL734" t="s">
        <v>224</v>
      </c>
      <c r="AM734" t="s">
        <v>125</v>
      </c>
      <c r="AN734" t="s">
        <v>76</v>
      </c>
      <c r="AO734" t="s">
        <v>290</v>
      </c>
      <c r="AP734" t="s">
        <v>105</v>
      </c>
      <c r="AQ734" t="s">
        <v>329</v>
      </c>
      <c r="AR734" t="s">
        <v>67</v>
      </c>
      <c r="AS734" t="s">
        <v>54</v>
      </c>
      <c r="AT734" t="s">
        <v>315</v>
      </c>
      <c r="AU734" t="s">
        <v>479</v>
      </c>
      <c r="AV734" t="s">
        <v>4117</v>
      </c>
    </row>
    <row r="735" spans="1:48" hidden="1" x14ac:dyDescent="0.3">
      <c r="A735" t="s">
        <v>4118</v>
      </c>
      <c r="B735" t="s">
        <v>4119</v>
      </c>
      <c r="C735" s="1" t="str">
        <f t="shared" si="119"/>
        <v>21:0973</v>
      </c>
      <c r="D735" s="1" t="str">
        <f t="shared" si="120"/>
        <v>21:0113</v>
      </c>
      <c r="E735" t="s">
        <v>4120</v>
      </c>
      <c r="F735" t="s">
        <v>4121</v>
      </c>
      <c r="H735">
        <v>63.664046900000002</v>
      </c>
      <c r="I735">
        <v>-95.990900300000007</v>
      </c>
      <c r="J735" s="1" t="str">
        <f t="shared" si="121"/>
        <v>NGR lake sediment grab sample</v>
      </c>
      <c r="K735" s="1" t="str">
        <f t="shared" si="122"/>
        <v>&lt;177 micron (NGR)</v>
      </c>
      <c r="L735">
        <v>37</v>
      </c>
      <c r="M735" t="s">
        <v>335</v>
      </c>
      <c r="N735">
        <v>734</v>
      </c>
      <c r="O735" t="s">
        <v>168</v>
      </c>
      <c r="P735" t="s">
        <v>62</v>
      </c>
      <c r="Q735" t="s">
        <v>395</v>
      </c>
      <c r="R735" t="s">
        <v>203</v>
      </c>
      <c r="S735" t="s">
        <v>57</v>
      </c>
      <c r="T735" t="s">
        <v>152</v>
      </c>
      <c r="U735" t="s">
        <v>168</v>
      </c>
      <c r="V735" t="s">
        <v>339</v>
      </c>
      <c r="W735" t="s">
        <v>193</v>
      </c>
      <c r="X735" t="s">
        <v>74</v>
      </c>
      <c r="Y735" t="s">
        <v>292</v>
      </c>
      <c r="Z735" t="s">
        <v>138</v>
      </c>
      <c r="AA735" t="s">
        <v>64</v>
      </c>
      <c r="AB735" t="s">
        <v>303</v>
      </c>
      <c r="AC735" t="s">
        <v>155</v>
      </c>
      <c r="AD735" t="s">
        <v>62</v>
      </c>
      <c r="AE735" t="s">
        <v>125</v>
      </c>
      <c r="AF735" t="s">
        <v>151</v>
      </c>
      <c r="AG735" t="s">
        <v>152</v>
      </c>
      <c r="AH735" t="s">
        <v>70</v>
      </c>
      <c r="AI735" t="s">
        <v>72</v>
      </c>
      <c r="AJ735" t="s">
        <v>72</v>
      </c>
      <c r="AK735" t="s">
        <v>73</v>
      </c>
      <c r="AL735" t="s">
        <v>157</v>
      </c>
      <c r="AM735" t="s">
        <v>177</v>
      </c>
      <c r="AN735" t="s">
        <v>76</v>
      </c>
      <c r="AO735" t="s">
        <v>281</v>
      </c>
      <c r="AP735" t="s">
        <v>283</v>
      </c>
      <c r="AQ735" t="s">
        <v>709</v>
      </c>
      <c r="AR735" t="s">
        <v>62</v>
      </c>
      <c r="AS735" t="s">
        <v>54</v>
      </c>
      <c r="AT735" t="s">
        <v>73</v>
      </c>
      <c r="AU735" t="s">
        <v>107</v>
      </c>
      <c r="AV735" t="s">
        <v>585</v>
      </c>
    </row>
    <row r="736" spans="1:48" hidden="1" x14ac:dyDescent="0.3">
      <c r="A736" t="s">
        <v>4122</v>
      </c>
      <c r="B736" t="s">
        <v>4123</v>
      </c>
      <c r="C736" s="1" t="str">
        <f t="shared" si="119"/>
        <v>21:0973</v>
      </c>
      <c r="D736" s="1" t="str">
        <f t="shared" si="120"/>
        <v>21:0113</v>
      </c>
      <c r="E736" t="s">
        <v>4124</v>
      </c>
      <c r="F736" t="s">
        <v>4125</v>
      </c>
      <c r="H736">
        <v>63.674214900000003</v>
      </c>
      <c r="I736">
        <v>-95.840237400000007</v>
      </c>
      <c r="J736" s="1" t="str">
        <f t="shared" si="121"/>
        <v>NGR lake sediment grab sample</v>
      </c>
      <c r="K736" s="1" t="str">
        <f t="shared" si="122"/>
        <v>&lt;177 micron (NGR)</v>
      </c>
      <c r="L736">
        <v>37</v>
      </c>
      <c r="M736" t="s">
        <v>354</v>
      </c>
      <c r="N736">
        <v>735</v>
      </c>
      <c r="O736" t="s">
        <v>124</v>
      </c>
      <c r="P736" t="s">
        <v>54</v>
      </c>
      <c r="Q736" t="s">
        <v>1216</v>
      </c>
      <c r="R736" t="s">
        <v>151</v>
      </c>
      <c r="S736" t="s">
        <v>57</v>
      </c>
      <c r="T736" t="s">
        <v>58</v>
      </c>
      <c r="U736" t="s">
        <v>203</v>
      </c>
      <c r="V736" t="s">
        <v>172</v>
      </c>
      <c r="W736" t="s">
        <v>61</v>
      </c>
      <c r="X736" t="s">
        <v>74</v>
      </c>
      <c r="Y736" t="s">
        <v>171</v>
      </c>
      <c r="Z736" t="s">
        <v>96</v>
      </c>
      <c r="AA736" t="s">
        <v>64</v>
      </c>
      <c r="AB736" t="s">
        <v>93</v>
      </c>
      <c r="AC736" t="s">
        <v>155</v>
      </c>
      <c r="AD736" t="s">
        <v>67</v>
      </c>
      <c r="AE736" t="s">
        <v>1023</v>
      </c>
      <c r="AF736" t="s">
        <v>575</v>
      </c>
      <c r="AG736" t="s">
        <v>142</v>
      </c>
      <c r="AH736" t="s">
        <v>70</v>
      </c>
      <c r="AI736" t="s">
        <v>592</v>
      </c>
      <c r="AJ736" t="s">
        <v>402</v>
      </c>
      <c r="AK736" t="s">
        <v>73</v>
      </c>
      <c r="AL736" t="s">
        <v>177</v>
      </c>
      <c r="AM736" t="s">
        <v>75</v>
      </c>
      <c r="AN736" t="s">
        <v>76</v>
      </c>
      <c r="AO736" t="s">
        <v>104</v>
      </c>
      <c r="AP736" t="s">
        <v>234</v>
      </c>
      <c r="AQ736" t="s">
        <v>327</v>
      </c>
      <c r="AR736" t="s">
        <v>67</v>
      </c>
      <c r="AS736" t="s">
        <v>54</v>
      </c>
      <c r="AT736" t="s">
        <v>73</v>
      </c>
      <c r="AU736" t="s">
        <v>107</v>
      </c>
      <c r="AV736" t="s">
        <v>4126</v>
      </c>
    </row>
    <row r="737" spans="1:48" hidden="1" x14ac:dyDescent="0.3">
      <c r="A737" t="s">
        <v>4127</v>
      </c>
      <c r="B737" t="s">
        <v>4128</v>
      </c>
      <c r="C737" s="1" t="str">
        <f t="shared" si="119"/>
        <v>21:0973</v>
      </c>
      <c r="D737" s="1" t="str">
        <f t="shared" si="120"/>
        <v>21:0113</v>
      </c>
      <c r="E737" t="s">
        <v>4129</v>
      </c>
      <c r="F737" t="s">
        <v>4130</v>
      </c>
      <c r="H737">
        <v>63.183731899999998</v>
      </c>
      <c r="I737">
        <v>-95.876855500000005</v>
      </c>
      <c r="J737" s="1" t="str">
        <f t="shared" si="121"/>
        <v>NGR lake sediment grab sample</v>
      </c>
      <c r="K737" s="1" t="str">
        <f t="shared" si="122"/>
        <v>&lt;177 micron (NGR)</v>
      </c>
      <c r="L737">
        <v>38</v>
      </c>
      <c r="M737" t="s">
        <v>52</v>
      </c>
      <c r="N737">
        <v>736</v>
      </c>
      <c r="O737" t="s">
        <v>220</v>
      </c>
      <c r="P737" t="s">
        <v>54</v>
      </c>
      <c r="Q737" t="s">
        <v>325</v>
      </c>
      <c r="R737" t="s">
        <v>203</v>
      </c>
      <c r="S737" t="s">
        <v>57</v>
      </c>
      <c r="T737" t="s">
        <v>277</v>
      </c>
      <c r="U737" t="s">
        <v>88</v>
      </c>
      <c r="V737" t="s">
        <v>139</v>
      </c>
      <c r="W737" t="s">
        <v>327</v>
      </c>
      <c r="X737" t="s">
        <v>62</v>
      </c>
      <c r="Y737" t="s">
        <v>448</v>
      </c>
      <c r="Z737" t="s">
        <v>138</v>
      </c>
      <c r="AA737" t="s">
        <v>64</v>
      </c>
      <c r="AB737" t="s">
        <v>339</v>
      </c>
      <c r="AC737" t="s">
        <v>155</v>
      </c>
      <c r="AD737" t="s">
        <v>67</v>
      </c>
      <c r="AE737" t="s">
        <v>1056</v>
      </c>
      <c r="AF737" t="s">
        <v>317</v>
      </c>
      <c r="AG737" t="s">
        <v>252</v>
      </c>
      <c r="AH737" t="s">
        <v>173</v>
      </c>
      <c r="AI737" t="s">
        <v>340</v>
      </c>
      <c r="AJ737" t="s">
        <v>429</v>
      </c>
      <c r="AK737" t="s">
        <v>73</v>
      </c>
      <c r="AL737" t="s">
        <v>157</v>
      </c>
      <c r="AM737" t="s">
        <v>125</v>
      </c>
      <c r="AN737" t="s">
        <v>76</v>
      </c>
      <c r="AO737" t="s">
        <v>281</v>
      </c>
      <c r="AP737" t="s">
        <v>283</v>
      </c>
      <c r="AQ737" t="s">
        <v>363</v>
      </c>
      <c r="AR737" t="s">
        <v>74</v>
      </c>
      <c r="AS737" t="s">
        <v>54</v>
      </c>
      <c r="AT737" t="s">
        <v>73</v>
      </c>
      <c r="AU737" t="s">
        <v>107</v>
      </c>
      <c r="AV737" t="s">
        <v>4131</v>
      </c>
    </row>
    <row r="738" spans="1:48" hidden="1" x14ac:dyDescent="0.3">
      <c r="A738" t="s">
        <v>4132</v>
      </c>
      <c r="B738" t="s">
        <v>4133</v>
      </c>
      <c r="C738" s="1" t="str">
        <f t="shared" si="119"/>
        <v>21:0973</v>
      </c>
      <c r="D738" s="1" t="str">
        <f t="shared" si="120"/>
        <v>21:0113</v>
      </c>
      <c r="E738" t="s">
        <v>4134</v>
      </c>
      <c r="F738" t="s">
        <v>4135</v>
      </c>
      <c r="H738">
        <v>63.635817500000002</v>
      </c>
      <c r="I738">
        <v>-95.913050100000007</v>
      </c>
      <c r="J738" s="1" t="str">
        <f t="shared" si="121"/>
        <v>NGR lake sediment grab sample</v>
      </c>
      <c r="K738" s="1" t="str">
        <f t="shared" si="122"/>
        <v>&lt;177 micron (NGR)</v>
      </c>
      <c r="L738">
        <v>38</v>
      </c>
      <c r="M738" t="s">
        <v>86</v>
      </c>
      <c r="N738">
        <v>737</v>
      </c>
      <c r="O738" t="s">
        <v>388</v>
      </c>
      <c r="P738" t="s">
        <v>62</v>
      </c>
      <c r="Q738" t="s">
        <v>133</v>
      </c>
      <c r="R738" t="s">
        <v>436</v>
      </c>
      <c r="S738" t="s">
        <v>57</v>
      </c>
      <c r="T738" t="s">
        <v>250</v>
      </c>
      <c r="U738" t="s">
        <v>138</v>
      </c>
      <c r="V738" t="s">
        <v>190</v>
      </c>
      <c r="W738" t="s">
        <v>94</v>
      </c>
      <c r="X738" t="s">
        <v>67</v>
      </c>
      <c r="Y738" t="s">
        <v>68</v>
      </c>
      <c r="Z738" t="s">
        <v>138</v>
      </c>
      <c r="AA738" t="s">
        <v>64</v>
      </c>
      <c r="AB738" t="s">
        <v>575</v>
      </c>
      <c r="AC738" t="s">
        <v>70</v>
      </c>
      <c r="AD738" t="s">
        <v>67</v>
      </c>
      <c r="AE738" t="s">
        <v>1911</v>
      </c>
      <c r="AF738" t="s">
        <v>436</v>
      </c>
      <c r="AG738" t="s">
        <v>412</v>
      </c>
      <c r="AH738" t="s">
        <v>173</v>
      </c>
      <c r="AI738" t="s">
        <v>53</v>
      </c>
      <c r="AJ738" t="s">
        <v>159</v>
      </c>
      <c r="AK738" t="s">
        <v>73</v>
      </c>
      <c r="AL738" t="s">
        <v>224</v>
      </c>
      <c r="AM738" t="s">
        <v>75</v>
      </c>
      <c r="AN738" t="s">
        <v>76</v>
      </c>
      <c r="AO738" t="s">
        <v>203</v>
      </c>
      <c r="AP738" t="s">
        <v>566</v>
      </c>
      <c r="AQ738" t="s">
        <v>118</v>
      </c>
      <c r="AR738" t="s">
        <v>67</v>
      </c>
      <c r="AS738" t="s">
        <v>54</v>
      </c>
      <c r="AT738" t="s">
        <v>73</v>
      </c>
      <c r="AU738" t="s">
        <v>107</v>
      </c>
      <c r="AV738" t="s">
        <v>4136</v>
      </c>
    </row>
    <row r="739" spans="1:48" hidden="1" x14ac:dyDescent="0.3">
      <c r="A739" t="s">
        <v>4137</v>
      </c>
      <c r="B739" t="s">
        <v>4138</v>
      </c>
      <c r="C739" s="1" t="str">
        <f t="shared" si="119"/>
        <v>21:0973</v>
      </c>
      <c r="D739" s="1" t="str">
        <f t="shared" si="120"/>
        <v>21:0113</v>
      </c>
      <c r="E739" t="s">
        <v>4139</v>
      </c>
      <c r="F739" t="s">
        <v>4140</v>
      </c>
      <c r="H739">
        <v>63.601818100000003</v>
      </c>
      <c r="I739">
        <v>-95.917234699999995</v>
      </c>
      <c r="J739" s="1" t="str">
        <f t="shared" si="121"/>
        <v>NGR lake sediment grab sample</v>
      </c>
      <c r="K739" s="1" t="str">
        <f t="shared" si="122"/>
        <v>&lt;177 micron (NGR)</v>
      </c>
      <c r="L739">
        <v>38</v>
      </c>
      <c r="M739" t="s">
        <v>113</v>
      </c>
      <c r="N739">
        <v>738</v>
      </c>
      <c r="O739" t="s">
        <v>138</v>
      </c>
      <c r="P739" t="s">
        <v>54</v>
      </c>
      <c r="Q739" t="s">
        <v>676</v>
      </c>
      <c r="R739" t="s">
        <v>90</v>
      </c>
      <c r="S739" t="s">
        <v>57</v>
      </c>
      <c r="T739" t="s">
        <v>58</v>
      </c>
      <c r="U739" t="s">
        <v>168</v>
      </c>
      <c r="V739" t="s">
        <v>153</v>
      </c>
      <c r="W739" t="s">
        <v>363</v>
      </c>
      <c r="X739" t="s">
        <v>74</v>
      </c>
      <c r="Y739" t="s">
        <v>302</v>
      </c>
      <c r="Z739" t="s">
        <v>138</v>
      </c>
      <c r="AA739" t="s">
        <v>64</v>
      </c>
      <c r="AB739" t="s">
        <v>189</v>
      </c>
      <c r="AC739" t="s">
        <v>70</v>
      </c>
      <c r="AD739" t="s">
        <v>62</v>
      </c>
      <c r="AE739" t="s">
        <v>2187</v>
      </c>
      <c r="AF739" t="s">
        <v>99</v>
      </c>
      <c r="AG739" t="s">
        <v>279</v>
      </c>
      <c r="AH739" t="s">
        <v>70</v>
      </c>
      <c r="AI739" t="s">
        <v>117</v>
      </c>
      <c r="AJ739" t="s">
        <v>138</v>
      </c>
      <c r="AK739" t="s">
        <v>73</v>
      </c>
      <c r="AL739" t="s">
        <v>125</v>
      </c>
      <c r="AM739" t="s">
        <v>224</v>
      </c>
      <c r="AN739" t="s">
        <v>76</v>
      </c>
      <c r="AO739" t="s">
        <v>178</v>
      </c>
      <c r="AP739" t="s">
        <v>179</v>
      </c>
      <c r="AQ739" t="s">
        <v>263</v>
      </c>
      <c r="AR739" t="s">
        <v>74</v>
      </c>
      <c r="AS739" t="s">
        <v>54</v>
      </c>
      <c r="AT739" t="s">
        <v>73</v>
      </c>
      <c r="AU739" t="s">
        <v>593</v>
      </c>
      <c r="AV739" t="s">
        <v>4141</v>
      </c>
    </row>
    <row r="740" spans="1:48" hidden="1" x14ac:dyDescent="0.3">
      <c r="A740" t="s">
        <v>4142</v>
      </c>
      <c r="B740" t="s">
        <v>4143</v>
      </c>
      <c r="C740" s="1" t="str">
        <f t="shared" si="119"/>
        <v>21:0973</v>
      </c>
      <c r="D740" s="1" t="str">
        <f>HYPERLINK("https://geochem.nrcan.gc.ca/cdogs/content/svy/svy_e.htm", "")</f>
        <v/>
      </c>
      <c r="G740" s="1" t="str">
        <f>HYPERLINK("https://geochem.nrcan.gc.ca/cdogs/content/cr_/cr_00125_e.htm", "125")</f>
        <v>125</v>
      </c>
      <c r="J740" t="s">
        <v>230</v>
      </c>
      <c r="K740" t="s">
        <v>231</v>
      </c>
      <c r="L740">
        <v>38</v>
      </c>
      <c r="M740" t="s">
        <v>232</v>
      </c>
      <c r="N740">
        <v>739</v>
      </c>
      <c r="O740" t="s">
        <v>251</v>
      </c>
      <c r="P740" t="s">
        <v>96</v>
      </c>
      <c r="Q740" t="s">
        <v>775</v>
      </c>
      <c r="R740" t="s">
        <v>203</v>
      </c>
      <c r="S740" t="s">
        <v>57</v>
      </c>
      <c r="T740" t="s">
        <v>282</v>
      </c>
      <c r="U740" t="s">
        <v>92</v>
      </c>
      <c r="V740" t="s">
        <v>616</v>
      </c>
      <c r="W740" t="s">
        <v>125</v>
      </c>
      <c r="X740" t="s">
        <v>67</v>
      </c>
      <c r="Y740" t="s">
        <v>79</v>
      </c>
      <c r="Z740" t="s">
        <v>127</v>
      </c>
      <c r="AA740" t="s">
        <v>64</v>
      </c>
      <c r="AB740" t="s">
        <v>281</v>
      </c>
      <c r="AC740" t="s">
        <v>70</v>
      </c>
      <c r="AD740" t="s">
        <v>203</v>
      </c>
      <c r="AE740" t="s">
        <v>421</v>
      </c>
      <c r="AF740" t="s">
        <v>121</v>
      </c>
      <c r="AG740" t="s">
        <v>282</v>
      </c>
      <c r="AH740" t="s">
        <v>206</v>
      </c>
      <c r="AI740" t="s">
        <v>117</v>
      </c>
      <c r="AJ740" t="s">
        <v>193</v>
      </c>
      <c r="AK740" t="s">
        <v>73</v>
      </c>
      <c r="AL740" t="s">
        <v>103</v>
      </c>
      <c r="AM740" t="s">
        <v>75</v>
      </c>
      <c r="AN740" t="s">
        <v>76</v>
      </c>
      <c r="AO740" t="s">
        <v>137</v>
      </c>
      <c r="AP740" t="s">
        <v>2144</v>
      </c>
      <c r="AQ740" t="s">
        <v>168</v>
      </c>
      <c r="AR740" t="s">
        <v>67</v>
      </c>
      <c r="AS740" t="s">
        <v>62</v>
      </c>
      <c r="AT740" t="s">
        <v>1295</v>
      </c>
      <c r="AU740" t="s">
        <v>107</v>
      </c>
      <c r="AV740" t="s">
        <v>4144</v>
      </c>
    </row>
    <row r="741" spans="1:48" hidden="1" x14ac:dyDescent="0.3">
      <c r="A741" t="s">
        <v>4145</v>
      </c>
      <c r="B741" t="s">
        <v>4146</v>
      </c>
      <c r="C741" s="1" t="str">
        <f t="shared" si="119"/>
        <v>21:0973</v>
      </c>
      <c r="D741" s="1" t="str">
        <f t="shared" ref="D741:D769" si="123">HYPERLINK("https://geochem.nrcan.gc.ca/cdogs/content/svy/svy210113_e.htm", "21:0113")</f>
        <v>21:0113</v>
      </c>
      <c r="E741" t="s">
        <v>4139</v>
      </c>
      <c r="F741" t="s">
        <v>4147</v>
      </c>
      <c r="H741">
        <v>63.601818100000003</v>
      </c>
      <c r="I741">
        <v>-95.917234699999995</v>
      </c>
      <c r="J741" s="1" t="str">
        <f t="shared" ref="J741:J769" si="124">HYPERLINK("https://geochem.nrcan.gc.ca/cdogs/content/kwd/kwd020027_e.htm", "NGR lake sediment grab sample")</f>
        <v>NGR lake sediment grab sample</v>
      </c>
      <c r="K741" s="1" t="str">
        <f t="shared" ref="K741:K769" si="125">HYPERLINK("https://geochem.nrcan.gc.ca/cdogs/content/kwd/kwd080006_e.htm", "&lt;177 micron (NGR)")</f>
        <v>&lt;177 micron (NGR)</v>
      </c>
      <c r="L741">
        <v>38</v>
      </c>
      <c r="M741" t="s">
        <v>132</v>
      </c>
      <c r="N741">
        <v>740</v>
      </c>
      <c r="O741" t="s">
        <v>306</v>
      </c>
      <c r="P741" t="s">
        <v>54</v>
      </c>
      <c r="Q741" t="s">
        <v>55</v>
      </c>
      <c r="R741" t="s">
        <v>90</v>
      </c>
      <c r="S741" t="s">
        <v>57</v>
      </c>
      <c r="T741" t="s">
        <v>604</v>
      </c>
      <c r="U741" t="s">
        <v>168</v>
      </c>
      <c r="V741" t="s">
        <v>339</v>
      </c>
      <c r="W741" t="s">
        <v>143</v>
      </c>
      <c r="X741" t="s">
        <v>74</v>
      </c>
      <c r="Y741" t="s">
        <v>421</v>
      </c>
      <c r="Z741" t="s">
        <v>59</v>
      </c>
      <c r="AA741" t="s">
        <v>64</v>
      </c>
      <c r="AB741" t="s">
        <v>189</v>
      </c>
      <c r="AC741" t="s">
        <v>155</v>
      </c>
      <c r="AD741" t="s">
        <v>62</v>
      </c>
      <c r="AE741" t="s">
        <v>1547</v>
      </c>
      <c r="AF741" t="s">
        <v>187</v>
      </c>
      <c r="AG741" t="s">
        <v>449</v>
      </c>
      <c r="AH741" t="s">
        <v>70</v>
      </c>
      <c r="AI741" t="s">
        <v>348</v>
      </c>
      <c r="AJ741" t="s">
        <v>138</v>
      </c>
      <c r="AK741" t="s">
        <v>73</v>
      </c>
      <c r="AL741" t="s">
        <v>125</v>
      </c>
      <c r="AM741" t="s">
        <v>224</v>
      </c>
      <c r="AN741" t="s">
        <v>76</v>
      </c>
      <c r="AO741" t="s">
        <v>104</v>
      </c>
      <c r="AP741" t="s">
        <v>210</v>
      </c>
      <c r="AQ741" t="s">
        <v>263</v>
      </c>
      <c r="AR741" t="s">
        <v>74</v>
      </c>
      <c r="AS741" t="s">
        <v>54</v>
      </c>
      <c r="AT741" t="s">
        <v>73</v>
      </c>
      <c r="AU741" t="s">
        <v>462</v>
      </c>
      <c r="AV741" t="s">
        <v>4148</v>
      </c>
    </row>
    <row r="742" spans="1:48" hidden="1" x14ac:dyDescent="0.3">
      <c r="A742" t="s">
        <v>4149</v>
      </c>
      <c r="B742" t="s">
        <v>4150</v>
      </c>
      <c r="C742" s="1" t="str">
        <f t="shared" si="119"/>
        <v>21:0973</v>
      </c>
      <c r="D742" s="1" t="str">
        <f t="shared" si="123"/>
        <v>21:0113</v>
      </c>
      <c r="E742" t="s">
        <v>4151</v>
      </c>
      <c r="F742" t="s">
        <v>4152</v>
      </c>
      <c r="H742">
        <v>63.570943800000002</v>
      </c>
      <c r="I742">
        <v>-95.909941700000005</v>
      </c>
      <c r="J742" s="1" t="str">
        <f t="shared" si="124"/>
        <v>NGR lake sediment grab sample</v>
      </c>
      <c r="K742" s="1" t="str">
        <f t="shared" si="125"/>
        <v>&lt;177 micron (NGR)</v>
      </c>
      <c r="L742">
        <v>38</v>
      </c>
      <c r="M742" t="s">
        <v>149</v>
      </c>
      <c r="N742">
        <v>741</v>
      </c>
      <c r="O742" t="s">
        <v>209</v>
      </c>
      <c r="P742" t="s">
        <v>54</v>
      </c>
      <c r="Q742" t="s">
        <v>274</v>
      </c>
      <c r="R742" t="s">
        <v>116</v>
      </c>
      <c r="S742" t="s">
        <v>57</v>
      </c>
      <c r="T742" t="s">
        <v>58</v>
      </c>
      <c r="U742" t="s">
        <v>168</v>
      </c>
      <c r="V742" t="s">
        <v>189</v>
      </c>
      <c r="W742" t="s">
        <v>61</v>
      </c>
      <c r="X742" t="s">
        <v>62</v>
      </c>
      <c r="Y742" t="s">
        <v>238</v>
      </c>
      <c r="Z742" t="s">
        <v>138</v>
      </c>
      <c r="AA742" t="s">
        <v>64</v>
      </c>
      <c r="AB742" t="s">
        <v>119</v>
      </c>
      <c r="AC742" t="s">
        <v>155</v>
      </c>
      <c r="AD742" t="s">
        <v>170</v>
      </c>
      <c r="AE742" t="s">
        <v>1340</v>
      </c>
      <c r="AF742" t="s">
        <v>317</v>
      </c>
      <c r="AG742" t="s">
        <v>252</v>
      </c>
      <c r="AH742" t="s">
        <v>70</v>
      </c>
      <c r="AI742" t="s">
        <v>382</v>
      </c>
      <c r="AJ742" t="s">
        <v>72</v>
      </c>
      <c r="AK742" t="s">
        <v>73</v>
      </c>
      <c r="AL742" t="s">
        <v>125</v>
      </c>
      <c r="AM742" t="s">
        <v>75</v>
      </c>
      <c r="AN742" t="s">
        <v>76</v>
      </c>
      <c r="AO742" t="s">
        <v>104</v>
      </c>
      <c r="AP742" t="s">
        <v>126</v>
      </c>
      <c r="AQ742" t="s">
        <v>263</v>
      </c>
      <c r="AR742" t="s">
        <v>74</v>
      </c>
      <c r="AS742" t="s">
        <v>54</v>
      </c>
      <c r="AT742" t="s">
        <v>73</v>
      </c>
      <c r="AU742" t="s">
        <v>107</v>
      </c>
      <c r="AV742" t="s">
        <v>4153</v>
      </c>
    </row>
    <row r="743" spans="1:48" hidden="1" x14ac:dyDescent="0.3">
      <c r="A743" t="s">
        <v>4154</v>
      </c>
      <c r="B743" t="s">
        <v>4155</v>
      </c>
      <c r="C743" s="1" t="str">
        <f t="shared" si="119"/>
        <v>21:0973</v>
      </c>
      <c r="D743" s="1" t="str">
        <f t="shared" si="123"/>
        <v>21:0113</v>
      </c>
      <c r="E743" t="s">
        <v>4156</v>
      </c>
      <c r="F743" t="s">
        <v>4157</v>
      </c>
      <c r="H743">
        <v>63.545828999999998</v>
      </c>
      <c r="I743">
        <v>-95.929889799999998</v>
      </c>
      <c r="J743" s="1" t="str">
        <f t="shared" si="124"/>
        <v>NGR lake sediment grab sample</v>
      </c>
      <c r="K743" s="1" t="str">
        <f t="shared" si="125"/>
        <v>&lt;177 micron (NGR)</v>
      </c>
      <c r="L743">
        <v>38</v>
      </c>
      <c r="M743" t="s">
        <v>165</v>
      </c>
      <c r="N743">
        <v>742</v>
      </c>
      <c r="O743" t="s">
        <v>106</v>
      </c>
      <c r="P743" t="s">
        <v>96</v>
      </c>
      <c r="Q743" t="s">
        <v>89</v>
      </c>
      <c r="R743" t="s">
        <v>168</v>
      </c>
      <c r="S743" t="s">
        <v>57</v>
      </c>
      <c r="T743" t="s">
        <v>365</v>
      </c>
      <c r="U743" t="s">
        <v>138</v>
      </c>
      <c r="V743" t="s">
        <v>471</v>
      </c>
      <c r="W743" t="s">
        <v>276</v>
      </c>
      <c r="X743" t="s">
        <v>74</v>
      </c>
      <c r="Y743" t="s">
        <v>206</v>
      </c>
      <c r="Z743" t="s">
        <v>138</v>
      </c>
      <c r="AA743" t="s">
        <v>64</v>
      </c>
      <c r="AB743" t="s">
        <v>192</v>
      </c>
      <c r="AC743" t="s">
        <v>70</v>
      </c>
      <c r="AD743" t="s">
        <v>67</v>
      </c>
      <c r="AE743" t="s">
        <v>74</v>
      </c>
      <c r="AF743" t="s">
        <v>290</v>
      </c>
      <c r="AG743" t="s">
        <v>219</v>
      </c>
      <c r="AH743" t="s">
        <v>70</v>
      </c>
      <c r="AI743" t="s">
        <v>233</v>
      </c>
      <c r="AJ743" t="s">
        <v>87</v>
      </c>
      <c r="AK743" t="s">
        <v>73</v>
      </c>
      <c r="AL743" t="s">
        <v>125</v>
      </c>
      <c r="AM743" t="s">
        <v>103</v>
      </c>
      <c r="AN743" t="s">
        <v>76</v>
      </c>
      <c r="AO743" t="s">
        <v>168</v>
      </c>
      <c r="AP743" t="s">
        <v>307</v>
      </c>
      <c r="AQ743" t="s">
        <v>95</v>
      </c>
      <c r="AR743" t="s">
        <v>67</v>
      </c>
      <c r="AS743" t="s">
        <v>54</v>
      </c>
      <c r="AT743" t="s">
        <v>73</v>
      </c>
      <c r="AU743" t="s">
        <v>479</v>
      </c>
      <c r="AV743" t="s">
        <v>4158</v>
      </c>
    </row>
    <row r="744" spans="1:48" hidden="1" x14ac:dyDescent="0.3">
      <c r="A744" t="s">
        <v>4159</v>
      </c>
      <c r="B744" t="s">
        <v>4160</v>
      </c>
      <c r="C744" s="1" t="str">
        <f t="shared" si="119"/>
        <v>21:0973</v>
      </c>
      <c r="D744" s="1" t="str">
        <f t="shared" si="123"/>
        <v>21:0113</v>
      </c>
      <c r="E744" t="s">
        <v>4161</v>
      </c>
      <c r="F744" t="s">
        <v>4162</v>
      </c>
      <c r="H744">
        <v>63.514103200000001</v>
      </c>
      <c r="I744">
        <v>-95.907528200000002</v>
      </c>
      <c r="J744" s="1" t="str">
        <f t="shared" si="124"/>
        <v>NGR lake sediment grab sample</v>
      </c>
      <c r="K744" s="1" t="str">
        <f t="shared" si="125"/>
        <v>&lt;177 micron (NGR)</v>
      </c>
      <c r="L744">
        <v>38</v>
      </c>
      <c r="M744" t="s">
        <v>185</v>
      </c>
      <c r="N744">
        <v>743</v>
      </c>
      <c r="O744" t="s">
        <v>263</v>
      </c>
      <c r="P744" t="s">
        <v>54</v>
      </c>
      <c r="Q744" t="s">
        <v>731</v>
      </c>
      <c r="R744" t="s">
        <v>290</v>
      </c>
      <c r="S744" t="s">
        <v>57</v>
      </c>
      <c r="T744" t="s">
        <v>454</v>
      </c>
      <c r="U744" t="s">
        <v>88</v>
      </c>
      <c r="V744" t="s">
        <v>100</v>
      </c>
      <c r="W744" t="s">
        <v>136</v>
      </c>
      <c r="X744" t="s">
        <v>74</v>
      </c>
      <c r="Y744" t="s">
        <v>421</v>
      </c>
      <c r="Z744" t="s">
        <v>96</v>
      </c>
      <c r="AA744" t="s">
        <v>64</v>
      </c>
      <c r="AB744" t="s">
        <v>522</v>
      </c>
      <c r="AC744" t="s">
        <v>70</v>
      </c>
      <c r="AD744" t="s">
        <v>67</v>
      </c>
      <c r="AE744" t="s">
        <v>1056</v>
      </c>
      <c r="AF744" t="s">
        <v>192</v>
      </c>
      <c r="AG744" t="s">
        <v>279</v>
      </c>
      <c r="AH744" t="s">
        <v>70</v>
      </c>
      <c r="AI744" t="s">
        <v>382</v>
      </c>
      <c r="AJ744" t="s">
        <v>305</v>
      </c>
      <c r="AK744" t="s">
        <v>73</v>
      </c>
      <c r="AL744" t="s">
        <v>177</v>
      </c>
      <c r="AM744" t="s">
        <v>224</v>
      </c>
      <c r="AN744" t="s">
        <v>76</v>
      </c>
      <c r="AO744" t="s">
        <v>178</v>
      </c>
      <c r="AP744" t="s">
        <v>283</v>
      </c>
      <c r="AQ744" t="s">
        <v>118</v>
      </c>
      <c r="AR744" t="s">
        <v>67</v>
      </c>
      <c r="AS744" t="s">
        <v>54</v>
      </c>
      <c r="AT744" t="s">
        <v>73</v>
      </c>
      <c r="AU744" t="s">
        <v>107</v>
      </c>
      <c r="AV744" t="s">
        <v>4163</v>
      </c>
    </row>
    <row r="745" spans="1:48" hidden="1" x14ac:dyDescent="0.3">
      <c r="A745" t="s">
        <v>4164</v>
      </c>
      <c r="B745" t="s">
        <v>4165</v>
      </c>
      <c r="C745" s="1" t="str">
        <f t="shared" si="119"/>
        <v>21:0973</v>
      </c>
      <c r="D745" s="1" t="str">
        <f t="shared" si="123"/>
        <v>21:0113</v>
      </c>
      <c r="E745" t="s">
        <v>4166</v>
      </c>
      <c r="F745" t="s">
        <v>4167</v>
      </c>
      <c r="H745">
        <v>63.429884199999996</v>
      </c>
      <c r="I745">
        <v>-95.894151100000002</v>
      </c>
      <c r="J745" s="1" t="str">
        <f t="shared" si="124"/>
        <v>NGR lake sediment grab sample</v>
      </c>
      <c r="K745" s="1" t="str">
        <f t="shared" si="125"/>
        <v>&lt;177 micron (NGR)</v>
      </c>
      <c r="L745">
        <v>38</v>
      </c>
      <c r="M745" t="s">
        <v>200</v>
      </c>
      <c r="N745">
        <v>744</v>
      </c>
      <c r="O745" t="s">
        <v>178</v>
      </c>
      <c r="P745" t="s">
        <v>54</v>
      </c>
      <c r="Q745" t="s">
        <v>307</v>
      </c>
      <c r="R745" t="s">
        <v>347</v>
      </c>
      <c r="S745" t="s">
        <v>57</v>
      </c>
      <c r="T745" t="s">
        <v>1128</v>
      </c>
      <c r="U745" t="s">
        <v>69</v>
      </c>
      <c r="V745" t="s">
        <v>364</v>
      </c>
      <c r="W745" t="s">
        <v>168</v>
      </c>
      <c r="X745" t="s">
        <v>127</v>
      </c>
      <c r="Y745" t="s">
        <v>123</v>
      </c>
      <c r="Z745" t="s">
        <v>203</v>
      </c>
      <c r="AA745" t="s">
        <v>64</v>
      </c>
      <c r="AB745" t="s">
        <v>562</v>
      </c>
      <c r="AC745" t="s">
        <v>157</v>
      </c>
      <c r="AD745" t="s">
        <v>67</v>
      </c>
      <c r="AE745" t="s">
        <v>4168</v>
      </c>
      <c r="AF745" t="s">
        <v>412</v>
      </c>
      <c r="AG745" t="s">
        <v>593</v>
      </c>
      <c r="AH745" t="s">
        <v>75</v>
      </c>
      <c r="AI745" t="s">
        <v>1402</v>
      </c>
      <c r="AJ745" t="s">
        <v>4169</v>
      </c>
      <c r="AK745" t="s">
        <v>73</v>
      </c>
      <c r="AL745" t="s">
        <v>95</v>
      </c>
      <c r="AM745" t="s">
        <v>421</v>
      </c>
      <c r="AN745" t="s">
        <v>76</v>
      </c>
      <c r="AO745" t="s">
        <v>4170</v>
      </c>
      <c r="AP745" t="s">
        <v>4171</v>
      </c>
      <c r="AQ745" t="s">
        <v>168</v>
      </c>
      <c r="AR745" t="s">
        <v>127</v>
      </c>
      <c r="AS745" t="s">
        <v>127</v>
      </c>
      <c r="AT745" t="s">
        <v>447</v>
      </c>
      <c r="AU745" t="s">
        <v>552</v>
      </c>
      <c r="AV745" t="s">
        <v>4172</v>
      </c>
    </row>
    <row r="746" spans="1:48" hidden="1" x14ac:dyDescent="0.3">
      <c r="A746" t="s">
        <v>4173</v>
      </c>
      <c r="B746" t="s">
        <v>4174</v>
      </c>
      <c r="C746" s="1" t="str">
        <f t="shared" si="119"/>
        <v>21:0973</v>
      </c>
      <c r="D746" s="1" t="str">
        <f t="shared" si="123"/>
        <v>21:0113</v>
      </c>
      <c r="E746" t="s">
        <v>4175</v>
      </c>
      <c r="F746" t="s">
        <v>4176</v>
      </c>
      <c r="H746">
        <v>63.416232800000003</v>
      </c>
      <c r="I746">
        <v>-95.913999799999999</v>
      </c>
      <c r="J746" s="1" t="str">
        <f t="shared" si="124"/>
        <v>NGR lake sediment grab sample</v>
      </c>
      <c r="K746" s="1" t="str">
        <f t="shared" si="125"/>
        <v>&lt;177 micron (NGR)</v>
      </c>
      <c r="L746">
        <v>38</v>
      </c>
      <c r="M746" t="s">
        <v>217</v>
      </c>
      <c r="N746">
        <v>745</v>
      </c>
      <c r="O746" t="s">
        <v>193</v>
      </c>
      <c r="P746" t="s">
        <v>54</v>
      </c>
      <c r="Q746" t="s">
        <v>920</v>
      </c>
      <c r="R746" t="s">
        <v>168</v>
      </c>
      <c r="S746" t="s">
        <v>57</v>
      </c>
      <c r="T746" t="s">
        <v>91</v>
      </c>
      <c r="U746" t="s">
        <v>117</v>
      </c>
      <c r="V746" t="s">
        <v>725</v>
      </c>
      <c r="W746" t="s">
        <v>94</v>
      </c>
      <c r="X746" t="s">
        <v>74</v>
      </c>
      <c r="Y746" t="s">
        <v>62</v>
      </c>
      <c r="Z746" t="s">
        <v>96</v>
      </c>
      <c r="AA746" t="s">
        <v>64</v>
      </c>
      <c r="AB746" t="s">
        <v>725</v>
      </c>
      <c r="AC746" t="s">
        <v>155</v>
      </c>
      <c r="AD746" t="s">
        <v>67</v>
      </c>
      <c r="AE746" t="s">
        <v>68</v>
      </c>
      <c r="AF746" t="s">
        <v>187</v>
      </c>
      <c r="AG746" t="s">
        <v>304</v>
      </c>
      <c r="AH746" t="s">
        <v>173</v>
      </c>
      <c r="AI746" t="s">
        <v>318</v>
      </c>
      <c r="AJ746" t="s">
        <v>348</v>
      </c>
      <c r="AK746" t="s">
        <v>73</v>
      </c>
      <c r="AL746" t="s">
        <v>177</v>
      </c>
      <c r="AM746" t="s">
        <v>75</v>
      </c>
      <c r="AN746" t="s">
        <v>76</v>
      </c>
      <c r="AO746" t="s">
        <v>104</v>
      </c>
      <c r="AP746" t="s">
        <v>158</v>
      </c>
      <c r="AQ746" t="s">
        <v>363</v>
      </c>
      <c r="AR746" t="s">
        <v>74</v>
      </c>
      <c r="AS746" t="s">
        <v>54</v>
      </c>
      <c r="AT746" t="s">
        <v>73</v>
      </c>
      <c r="AU746" t="s">
        <v>107</v>
      </c>
      <c r="AV746" t="s">
        <v>3608</v>
      </c>
    </row>
    <row r="747" spans="1:48" hidden="1" x14ac:dyDescent="0.3">
      <c r="A747" t="s">
        <v>4177</v>
      </c>
      <c r="B747" t="s">
        <v>4178</v>
      </c>
      <c r="C747" s="1" t="str">
        <f t="shared" si="119"/>
        <v>21:0973</v>
      </c>
      <c r="D747" s="1" t="str">
        <f t="shared" si="123"/>
        <v>21:0113</v>
      </c>
      <c r="E747" t="s">
        <v>4179</v>
      </c>
      <c r="F747" t="s">
        <v>4180</v>
      </c>
      <c r="H747">
        <v>63.380488499999998</v>
      </c>
      <c r="I747">
        <v>-95.897521800000007</v>
      </c>
      <c r="J747" s="1" t="str">
        <f t="shared" si="124"/>
        <v>NGR lake sediment grab sample</v>
      </c>
      <c r="K747" s="1" t="str">
        <f t="shared" si="125"/>
        <v>&lt;177 micron (NGR)</v>
      </c>
      <c r="L747">
        <v>38</v>
      </c>
      <c r="M747" t="s">
        <v>246</v>
      </c>
      <c r="N747">
        <v>746</v>
      </c>
      <c r="O747" t="s">
        <v>193</v>
      </c>
      <c r="P747" t="s">
        <v>54</v>
      </c>
      <c r="Q747" t="s">
        <v>337</v>
      </c>
      <c r="R747" t="s">
        <v>436</v>
      </c>
      <c r="S747" t="s">
        <v>57</v>
      </c>
      <c r="T747" t="s">
        <v>593</v>
      </c>
      <c r="U747" t="s">
        <v>203</v>
      </c>
      <c r="V747" t="s">
        <v>316</v>
      </c>
      <c r="W747" t="s">
        <v>193</v>
      </c>
      <c r="X747" t="s">
        <v>62</v>
      </c>
      <c r="Y747" t="s">
        <v>170</v>
      </c>
      <c r="Z747" t="s">
        <v>96</v>
      </c>
      <c r="AA747" t="s">
        <v>64</v>
      </c>
      <c r="AB747" t="s">
        <v>58</v>
      </c>
      <c r="AC747" t="s">
        <v>75</v>
      </c>
      <c r="AD747" t="s">
        <v>62</v>
      </c>
      <c r="AE747" t="s">
        <v>1340</v>
      </c>
      <c r="AF747" t="s">
        <v>550</v>
      </c>
      <c r="AG747" t="s">
        <v>219</v>
      </c>
      <c r="AH747" t="s">
        <v>173</v>
      </c>
      <c r="AI747" t="s">
        <v>382</v>
      </c>
      <c r="AJ747" t="s">
        <v>4181</v>
      </c>
      <c r="AK747" t="s">
        <v>73</v>
      </c>
      <c r="AL747" t="s">
        <v>125</v>
      </c>
      <c r="AM747" t="s">
        <v>74</v>
      </c>
      <c r="AN747" t="s">
        <v>76</v>
      </c>
      <c r="AO747" t="s">
        <v>116</v>
      </c>
      <c r="AP747" t="s">
        <v>179</v>
      </c>
      <c r="AQ747" t="s">
        <v>123</v>
      </c>
      <c r="AR747" t="s">
        <v>62</v>
      </c>
      <c r="AS747" t="s">
        <v>62</v>
      </c>
      <c r="AT747" t="s">
        <v>58</v>
      </c>
      <c r="AU747" t="s">
        <v>80</v>
      </c>
      <c r="AV747" t="s">
        <v>4182</v>
      </c>
    </row>
    <row r="748" spans="1:48" hidden="1" x14ac:dyDescent="0.3">
      <c r="A748" t="s">
        <v>4183</v>
      </c>
      <c r="B748" t="s">
        <v>4184</v>
      </c>
      <c r="C748" s="1" t="str">
        <f t="shared" si="119"/>
        <v>21:0973</v>
      </c>
      <c r="D748" s="1" t="str">
        <f t="shared" si="123"/>
        <v>21:0113</v>
      </c>
      <c r="E748" t="s">
        <v>4185</v>
      </c>
      <c r="F748" t="s">
        <v>4186</v>
      </c>
      <c r="H748">
        <v>63.3264408</v>
      </c>
      <c r="I748">
        <v>-95.924131900000006</v>
      </c>
      <c r="J748" s="1" t="str">
        <f t="shared" si="124"/>
        <v>NGR lake sediment grab sample</v>
      </c>
      <c r="K748" s="1" t="str">
        <f t="shared" si="125"/>
        <v>&lt;177 micron (NGR)</v>
      </c>
      <c r="L748">
        <v>38</v>
      </c>
      <c r="M748" t="s">
        <v>260</v>
      </c>
      <c r="N748">
        <v>747</v>
      </c>
      <c r="O748" t="s">
        <v>106</v>
      </c>
      <c r="P748" t="s">
        <v>54</v>
      </c>
      <c r="Q748" t="s">
        <v>4187</v>
      </c>
      <c r="R748" t="s">
        <v>178</v>
      </c>
      <c r="S748" t="s">
        <v>57</v>
      </c>
      <c r="T748" t="s">
        <v>277</v>
      </c>
      <c r="U748" t="s">
        <v>203</v>
      </c>
      <c r="V748" t="s">
        <v>427</v>
      </c>
      <c r="W748" t="s">
        <v>254</v>
      </c>
      <c r="X748" t="s">
        <v>74</v>
      </c>
      <c r="Y748" t="s">
        <v>137</v>
      </c>
      <c r="Z748" t="s">
        <v>138</v>
      </c>
      <c r="AA748" t="s">
        <v>64</v>
      </c>
      <c r="AB748" t="s">
        <v>316</v>
      </c>
      <c r="AC748" t="s">
        <v>224</v>
      </c>
      <c r="AD748" t="s">
        <v>67</v>
      </c>
      <c r="AE748" t="s">
        <v>68</v>
      </c>
      <c r="AF748" t="s">
        <v>192</v>
      </c>
      <c r="AG748" t="s">
        <v>58</v>
      </c>
      <c r="AH748" t="s">
        <v>173</v>
      </c>
      <c r="AI748" t="s">
        <v>514</v>
      </c>
      <c r="AJ748" t="s">
        <v>439</v>
      </c>
      <c r="AK748" t="s">
        <v>73</v>
      </c>
      <c r="AL748" t="s">
        <v>157</v>
      </c>
      <c r="AM748" t="s">
        <v>177</v>
      </c>
      <c r="AN748" t="s">
        <v>76</v>
      </c>
      <c r="AO748" t="s">
        <v>290</v>
      </c>
      <c r="AP748" t="s">
        <v>267</v>
      </c>
      <c r="AQ748" t="s">
        <v>124</v>
      </c>
      <c r="AR748" t="s">
        <v>62</v>
      </c>
      <c r="AS748" t="s">
        <v>54</v>
      </c>
      <c r="AT748" t="s">
        <v>73</v>
      </c>
      <c r="AU748" t="s">
        <v>107</v>
      </c>
      <c r="AV748" t="s">
        <v>4188</v>
      </c>
    </row>
    <row r="749" spans="1:48" hidden="1" x14ac:dyDescent="0.3">
      <c r="A749" t="s">
        <v>4189</v>
      </c>
      <c r="B749" t="s">
        <v>4190</v>
      </c>
      <c r="C749" s="1" t="str">
        <f t="shared" si="119"/>
        <v>21:0973</v>
      </c>
      <c r="D749" s="1" t="str">
        <f t="shared" si="123"/>
        <v>21:0113</v>
      </c>
      <c r="E749" t="s">
        <v>4191</v>
      </c>
      <c r="F749" t="s">
        <v>4192</v>
      </c>
      <c r="H749">
        <v>63.3033365</v>
      </c>
      <c r="I749">
        <v>-95.882856200000006</v>
      </c>
      <c r="J749" s="1" t="str">
        <f t="shared" si="124"/>
        <v>NGR lake sediment grab sample</v>
      </c>
      <c r="K749" s="1" t="str">
        <f t="shared" si="125"/>
        <v>&lt;177 micron (NGR)</v>
      </c>
      <c r="L749">
        <v>38</v>
      </c>
      <c r="M749" t="s">
        <v>273</v>
      </c>
      <c r="N749">
        <v>748</v>
      </c>
      <c r="O749" t="s">
        <v>72</v>
      </c>
      <c r="P749" t="s">
        <v>54</v>
      </c>
      <c r="Q749" t="s">
        <v>1980</v>
      </c>
      <c r="R749" t="s">
        <v>201</v>
      </c>
      <c r="S749" t="s">
        <v>57</v>
      </c>
      <c r="T749" t="s">
        <v>262</v>
      </c>
      <c r="U749" t="s">
        <v>178</v>
      </c>
      <c r="V749" t="s">
        <v>449</v>
      </c>
      <c r="W749" t="s">
        <v>123</v>
      </c>
      <c r="X749" t="s">
        <v>62</v>
      </c>
      <c r="Y749" t="s">
        <v>170</v>
      </c>
      <c r="Z749" t="s">
        <v>59</v>
      </c>
      <c r="AA749" t="s">
        <v>64</v>
      </c>
      <c r="AB749" t="s">
        <v>142</v>
      </c>
      <c r="AC749" t="s">
        <v>155</v>
      </c>
      <c r="AD749" t="s">
        <v>67</v>
      </c>
      <c r="AE749" t="s">
        <v>68</v>
      </c>
      <c r="AF749" t="s">
        <v>492</v>
      </c>
      <c r="AG749" t="s">
        <v>248</v>
      </c>
      <c r="AH749" t="s">
        <v>70</v>
      </c>
      <c r="AI749" t="s">
        <v>168</v>
      </c>
      <c r="AJ749" t="s">
        <v>176</v>
      </c>
      <c r="AK749" t="s">
        <v>73</v>
      </c>
      <c r="AL749" t="s">
        <v>206</v>
      </c>
      <c r="AM749" t="s">
        <v>157</v>
      </c>
      <c r="AN749" t="s">
        <v>76</v>
      </c>
      <c r="AO749" t="s">
        <v>1396</v>
      </c>
      <c r="AP749" t="s">
        <v>2144</v>
      </c>
      <c r="AQ749" t="s">
        <v>87</v>
      </c>
      <c r="AR749" t="s">
        <v>62</v>
      </c>
      <c r="AS749" t="s">
        <v>54</v>
      </c>
      <c r="AT749" t="s">
        <v>73</v>
      </c>
      <c r="AU749" t="s">
        <v>107</v>
      </c>
      <c r="AV749" t="s">
        <v>4193</v>
      </c>
    </row>
    <row r="750" spans="1:48" hidden="1" x14ac:dyDescent="0.3">
      <c r="A750" t="s">
        <v>4194</v>
      </c>
      <c r="B750" t="s">
        <v>4195</v>
      </c>
      <c r="C750" s="1" t="str">
        <f t="shared" si="119"/>
        <v>21:0973</v>
      </c>
      <c r="D750" s="1" t="str">
        <f t="shared" si="123"/>
        <v>21:0113</v>
      </c>
      <c r="E750" t="s">
        <v>4196</v>
      </c>
      <c r="F750" t="s">
        <v>4197</v>
      </c>
      <c r="H750">
        <v>63.275619399999997</v>
      </c>
      <c r="I750">
        <v>-95.900072800000004</v>
      </c>
      <c r="J750" s="1" t="str">
        <f t="shared" si="124"/>
        <v>NGR lake sediment grab sample</v>
      </c>
      <c r="K750" s="1" t="str">
        <f t="shared" si="125"/>
        <v>&lt;177 micron (NGR)</v>
      </c>
      <c r="L750">
        <v>38</v>
      </c>
      <c r="M750" t="s">
        <v>289</v>
      </c>
      <c r="N750">
        <v>749</v>
      </c>
      <c r="O750" t="s">
        <v>136</v>
      </c>
      <c r="P750" t="s">
        <v>54</v>
      </c>
      <c r="Q750" t="s">
        <v>736</v>
      </c>
      <c r="R750" t="s">
        <v>134</v>
      </c>
      <c r="S750" t="s">
        <v>57</v>
      </c>
      <c r="T750" t="s">
        <v>315</v>
      </c>
      <c r="U750" t="s">
        <v>117</v>
      </c>
      <c r="V750" t="s">
        <v>119</v>
      </c>
      <c r="W750" t="s">
        <v>106</v>
      </c>
      <c r="X750" t="s">
        <v>62</v>
      </c>
      <c r="Y750" t="s">
        <v>448</v>
      </c>
      <c r="Z750" t="s">
        <v>59</v>
      </c>
      <c r="AA750" t="s">
        <v>64</v>
      </c>
      <c r="AB750" t="s">
        <v>427</v>
      </c>
      <c r="AC750" t="s">
        <v>155</v>
      </c>
      <c r="AD750" t="s">
        <v>74</v>
      </c>
      <c r="AE750" t="s">
        <v>74</v>
      </c>
      <c r="AF750" t="s">
        <v>264</v>
      </c>
      <c r="AG750" t="s">
        <v>454</v>
      </c>
      <c r="AH750" t="s">
        <v>173</v>
      </c>
      <c r="AI750" t="s">
        <v>348</v>
      </c>
      <c r="AJ750" t="s">
        <v>208</v>
      </c>
      <c r="AK750" t="s">
        <v>73</v>
      </c>
      <c r="AL750" t="s">
        <v>74</v>
      </c>
      <c r="AM750" t="s">
        <v>125</v>
      </c>
      <c r="AN750" t="s">
        <v>76</v>
      </c>
      <c r="AO750" t="s">
        <v>134</v>
      </c>
      <c r="AP750" t="s">
        <v>267</v>
      </c>
      <c r="AQ750" t="s">
        <v>96</v>
      </c>
      <c r="AR750" t="s">
        <v>62</v>
      </c>
      <c r="AS750" t="s">
        <v>54</v>
      </c>
      <c r="AT750" t="s">
        <v>73</v>
      </c>
      <c r="AU750" t="s">
        <v>107</v>
      </c>
      <c r="AV750" t="s">
        <v>4198</v>
      </c>
    </row>
    <row r="751" spans="1:48" hidden="1" x14ac:dyDescent="0.3">
      <c r="A751" t="s">
        <v>4199</v>
      </c>
      <c r="B751" t="s">
        <v>4200</v>
      </c>
      <c r="C751" s="1" t="str">
        <f t="shared" si="119"/>
        <v>21:0973</v>
      </c>
      <c r="D751" s="1" t="str">
        <f t="shared" si="123"/>
        <v>21:0113</v>
      </c>
      <c r="E751" t="s">
        <v>4201</v>
      </c>
      <c r="F751" t="s">
        <v>4202</v>
      </c>
      <c r="H751">
        <v>63.263632899999998</v>
      </c>
      <c r="I751">
        <v>-95.958323300000004</v>
      </c>
      <c r="J751" s="1" t="str">
        <f t="shared" si="124"/>
        <v>NGR lake sediment grab sample</v>
      </c>
      <c r="K751" s="1" t="str">
        <f t="shared" si="125"/>
        <v>&lt;177 micron (NGR)</v>
      </c>
      <c r="L751">
        <v>38</v>
      </c>
      <c r="M751" t="s">
        <v>301</v>
      </c>
      <c r="N751">
        <v>750</v>
      </c>
      <c r="O751" t="s">
        <v>226</v>
      </c>
      <c r="P751" t="s">
        <v>54</v>
      </c>
      <c r="Q751" t="s">
        <v>736</v>
      </c>
      <c r="R751" t="s">
        <v>92</v>
      </c>
      <c r="S751" t="s">
        <v>57</v>
      </c>
      <c r="T751" t="s">
        <v>277</v>
      </c>
      <c r="U751" t="s">
        <v>117</v>
      </c>
      <c r="V751" t="s">
        <v>93</v>
      </c>
      <c r="W751" t="s">
        <v>201</v>
      </c>
      <c r="X751" t="s">
        <v>74</v>
      </c>
      <c r="Y751" t="s">
        <v>95</v>
      </c>
      <c r="Z751" t="s">
        <v>138</v>
      </c>
      <c r="AA751" t="s">
        <v>64</v>
      </c>
      <c r="AB751" t="s">
        <v>97</v>
      </c>
      <c r="AC751" t="s">
        <v>70</v>
      </c>
      <c r="AD751" t="s">
        <v>67</v>
      </c>
      <c r="AE751" t="s">
        <v>74</v>
      </c>
      <c r="AF751" t="s">
        <v>356</v>
      </c>
      <c r="AG751" t="s">
        <v>152</v>
      </c>
      <c r="AH751" t="s">
        <v>173</v>
      </c>
      <c r="AI751" t="s">
        <v>101</v>
      </c>
      <c r="AJ751" t="s">
        <v>382</v>
      </c>
      <c r="AK751" t="s">
        <v>73</v>
      </c>
      <c r="AL751" t="s">
        <v>68</v>
      </c>
      <c r="AM751" t="s">
        <v>177</v>
      </c>
      <c r="AN751" t="s">
        <v>76</v>
      </c>
      <c r="AO751" t="s">
        <v>134</v>
      </c>
      <c r="AP751" t="s">
        <v>482</v>
      </c>
      <c r="AQ751" t="s">
        <v>327</v>
      </c>
      <c r="AR751" t="s">
        <v>62</v>
      </c>
      <c r="AS751" t="s">
        <v>54</v>
      </c>
      <c r="AT751" t="s">
        <v>73</v>
      </c>
      <c r="AU751" t="s">
        <v>107</v>
      </c>
      <c r="AV751" t="s">
        <v>4203</v>
      </c>
    </row>
    <row r="752" spans="1:48" hidden="1" x14ac:dyDescent="0.3">
      <c r="A752" t="s">
        <v>4204</v>
      </c>
      <c r="B752" t="s">
        <v>4205</v>
      </c>
      <c r="C752" s="1" t="str">
        <f t="shared" si="119"/>
        <v>21:0973</v>
      </c>
      <c r="D752" s="1" t="str">
        <f t="shared" si="123"/>
        <v>21:0113</v>
      </c>
      <c r="E752" t="s">
        <v>4206</v>
      </c>
      <c r="F752" t="s">
        <v>4207</v>
      </c>
      <c r="H752">
        <v>63.242390700000001</v>
      </c>
      <c r="I752">
        <v>-95.979379699999996</v>
      </c>
      <c r="J752" s="1" t="str">
        <f t="shared" si="124"/>
        <v>NGR lake sediment grab sample</v>
      </c>
      <c r="K752" s="1" t="str">
        <f t="shared" si="125"/>
        <v>&lt;177 micron (NGR)</v>
      </c>
      <c r="L752">
        <v>38</v>
      </c>
      <c r="M752" t="s">
        <v>314</v>
      </c>
      <c r="N752">
        <v>751</v>
      </c>
      <c r="O752" t="s">
        <v>94</v>
      </c>
      <c r="P752" t="s">
        <v>54</v>
      </c>
      <c r="Q752" t="s">
        <v>830</v>
      </c>
      <c r="R752" t="s">
        <v>121</v>
      </c>
      <c r="S752" t="s">
        <v>57</v>
      </c>
      <c r="T752" t="s">
        <v>277</v>
      </c>
      <c r="U752" t="s">
        <v>88</v>
      </c>
      <c r="V752" t="s">
        <v>411</v>
      </c>
      <c r="W752" t="s">
        <v>87</v>
      </c>
      <c r="X752" t="s">
        <v>74</v>
      </c>
      <c r="Y752" t="s">
        <v>62</v>
      </c>
      <c r="Z752" t="s">
        <v>96</v>
      </c>
      <c r="AA752" t="s">
        <v>64</v>
      </c>
      <c r="AB752" t="s">
        <v>428</v>
      </c>
      <c r="AC752" t="s">
        <v>155</v>
      </c>
      <c r="AD752" t="s">
        <v>67</v>
      </c>
      <c r="AE752" t="s">
        <v>543</v>
      </c>
      <c r="AF752" t="s">
        <v>550</v>
      </c>
      <c r="AG752" t="s">
        <v>152</v>
      </c>
      <c r="AH752" t="s">
        <v>173</v>
      </c>
      <c r="AI752" t="s">
        <v>305</v>
      </c>
      <c r="AJ752" t="s">
        <v>88</v>
      </c>
      <c r="AK752" t="s">
        <v>73</v>
      </c>
      <c r="AL752" t="s">
        <v>125</v>
      </c>
      <c r="AM752" t="s">
        <v>125</v>
      </c>
      <c r="AN752" t="s">
        <v>76</v>
      </c>
      <c r="AO752" t="s">
        <v>121</v>
      </c>
      <c r="AP752" t="s">
        <v>210</v>
      </c>
      <c r="AQ752" t="s">
        <v>233</v>
      </c>
      <c r="AR752" t="s">
        <v>74</v>
      </c>
      <c r="AS752" t="s">
        <v>54</v>
      </c>
      <c r="AT752" t="s">
        <v>73</v>
      </c>
      <c r="AU752" t="s">
        <v>107</v>
      </c>
      <c r="AV752" t="s">
        <v>4153</v>
      </c>
    </row>
    <row r="753" spans="1:48" hidden="1" x14ac:dyDescent="0.3">
      <c r="A753" t="s">
        <v>4208</v>
      </c>
      <c r="B753" t="s">
        <v>4209</v>
      </c>
      <c r="C753" s="1" t="str">
        <f t="shared" si="119"/>
        <v>21:0973</v>
      </c>
      <c r="D753" s="1" t="str">
        <f t="shared" si="123"/>
        <v>21:0113</v>
      </c>
      <c r="E753" t="s">
        <v>4210</v>
      </c>
      <c r="F753" t="s">
        <v>4211</v>
      </c>
      <c r="H753">
        <v>63.222222899999998</v>
      </c>
      <c r="I753">
        <v>-95.974375499999994</v>
      </c>
      <c r="J753" s="1" t="str">
        <f t="shared" si="124"/>
        <v>NGR lake sediment grab sample</v>
      </c>
      <c r="K753" s="1" t="str">
        <f t="shared" si="125"/>
        <v>&lt;177 micron (NGR)</v>
      </c>
      <c r="L753">
        <v>38</v>
      </c>
      <c r="M753" t="s">
        <v>324</v>
      </c>
      <c r="N753">
        <v>752</v>
      </c>
      <c r="O753" t="s">
        <v>127</v>
      </c>
      <c r="P753" t="s">
        <v>54</v>
      </c>
      <c r="Q753" t="s">
        <v>1980</v>
      </c>
      <c r="R753" t="s">
        <v>290</v>
      </c>
      <c r="S753" t="s">
        <v>57</v>
      </c>
      <c r="T753" t="s">
        <v>248</v>
      </c>
      <c r="U753" t="s">
        <v>203</v>
      </c>
      <c r="V753" t="s">
        <v>291</v>
      </c>
      <c r="W753" t="s">
        <v>159</v>
      </c>
      <c r="X753" t="s">
        <v>62</v>
      </c>
      <c r="Y753" t="s">
        <v>95</v>
      </c>
      <c r="Z753" t="s">
        <v>59</v>
      </c>
      <c r="AA753" t="s">
        <v>64</v>
      </c>
      <c r="AB753" t="s">
        <v>142</v>
      </c>
      <c r="AC753" t="s">
        <v>224</v>
      </c>
      <c r="AD753" t="s">
        <v>62</v>
      </c>
      <c r="AE753" t="s">
        <v>206</v>
      </c>
      <c r="AF753" t="s">
        <v>471</v>
      </c>
      <c r="AG753" t="s">
        <v>277</v>
      </c>
      <c r="AH753" t="s">
        <v>70</v>
      </c>
      <c r="AI753" t="s">
        <v>373</v>
      </c>
      <c r="AJ753" t="s">
        <v>168</v>
      </c>
      <c r="AK753" t="s">
        <v>73</v>
      </c>
      <c r="AL753" t="s">
        <v>74</v>
      </c>
      <c r="AM753" t="s">
        <v>157</v>
      </c>
      <c r="AN753" t="s">
        <v>76</v>
      </c>
      <c r="AO753" t="s">
        <v>4212</v>
      </c>
      <c r="AP753" t="s">
        <v>295</v>
      </c>
      <c r="AQ753" t="s">
        <v>159</v>
      </c>
      <c r="AR753" t="s">
        <v>74</v>
      </c>
      <c r="AS753" t="s">
        <v>54</v>
      </c>
      <c r="AT753" t="s">
        <v>73</v>
      </c>
      <c r="AU753" t="s">
        <v>635</v>
      </c>
      <c r="AV753" t="s">
        <v>1143</v>
      </c>
    </row>
    <row r="754" spans="1:48" hidden="1" x14ac:dyDescent="0.3">
      <c r="A754" t="s">
        <v>4213</v>
      </c>
      <c r="B754" t="s">
        <v>4214</v>
      </c>
      <c r="C754" s="1" t="str">
        <f t="shared" si="119"/>
        <v>21:0973</v>
      </c>
      <c r="D754" s="1" t="str">
        <f t="shared" si="123"/>
        <v>21:0113</v>
      </c>
      <c r="E754" t="s">
        <v>4215</v>
      </c>
      <c r="F754" t="s">
        <v>4216</v>
      </c>
      <c r="H754">
        <v>63.237439199999997</v>
      </c>
      <c r="I754">
        <v>-95.894269899999998</v>
      </c>
      <c r="J754" s="1" t="str">
        <f t="shared" si="124"/>
        <v>NGR lake sediment grab sample</v>
      </c>
      <c r="K754" s="1" t="str">
        <f t="shared" si="125"/>
        <v>&lt;177 micron (NGR)</v>
      </c>
      <c r="L754">
        <v>38</v>
      </c>
      <c r="M754" t="s">
        <v>335</v>
      </c>
      <c r="N754">
        <v>753</v>
      </c>
      <c r="O754" t="s">
        <v>124</v>
      </c>
      <c r="P754" t="s">
        <v>54</v>
      </c>
      <c r="Q754" t="s">
        <v>4217</v>
      </c>
      <c r="R754" t="s">
        <v>156</v>
      </c>
      <c r="S754" t="s">
        <v>57</v>
      </c>
      <c r="T754" t="s">
        <v>152</v>
      </c>
      <c r="U754" t="s">
        <v>168</v>
      </c>
      <c r="V754" t="s">
        <v>236</v>
      </c>
      <c r="W754" t="s">
        <v>118</v>
      </c>
      <c r="X754" t="s">
        <v>74</v>
      </c>
      <c r="Y754" t="s">
        <v>118</v>
      </c>
      <c r="Z754" t="s">
        <v>138</v>
      </c>
      <c r="AA754" t="s">
        <v>64</v>
      </c>
      <c r="AB754" t="s">
        <v>303</v>
      </c>
      <c r="AC754" t="s">
        <v>70</v>
      </c>
      <c r="AD754" t="s">
        <v>67</v>
      </c>
      <c r="AE754" t="s">
        <v>206</v>
      </c>
      <c r="AF754" t="s">
        <v>357</v>
      </c>
      <c r="AG754" t="s">
        <v>58</v>
      </c>
      <c r="AH754" t="s">
        <v>173</v>
      </c>
      <c r="AI754" t="s">
        <v>53</v>
      </c>
      <c r="AJ754" t="s">
        <v>156</v>
      </c>
      <c r="AK754" t="s">
        <v>73</v>
      </c>
      <c r="AL754" t="s">
        <v>125</v>
      </c>
      <c r="AM754" t="s">
        <v>75</v>
      </c>
      <c r="AN754" t="s">
        <v>76</v>
      </c>
      <c r="AO754" t="s">
        <v>104</v>
      </c>
      <c r="AP754" t="s">
        <v>210</v>
      </c>
      <c r="AQ754" t="s">
        <v>211</v>
      </c>
      <c r="AR754" t="s">
        <v>74</v>
      </c>
      <c r="AS754" t="s">
        <v>54</v>
      </c>
      <c r="AT754" t="s">
        <v>73</v>
      </c>
      <c r="AU754" t="s">
        <v>107</v>
      </c>
      <c r="AV754" t="s">
        <v>4218</v>
      </c>
    </row>
    <row r="755" spans="1:48" hidden="1" x14ac:dyDescent="0.3">
      <c r="A755" t="s">
        <v>4219</v>
      </c>
      <c r="B755" t="s">
        <v>4220</v>
      </c>
      <c r="C755" s="1" t="str">
        <f t="shared" si="119"/>
        <v>21:0973</v>
      </c>
      <c r="D755" s="1" t="str">
        <f t="shared" si="123"/>
        <v>21:0113</v>
      </c>
      <c r="E755" t="s">
        <v>4221</v>
      </c>
      <c r="F755" t="s">
        <v>4222</v>
      </c>
      <c r="H755">
        <v>63.198791</v>
      </c>
      <c r="I755">
        <v>-95.920584000000005</v>
      </c>
      <c r="J755" s="1" t="str">
        <f t="shared" si="124"/>
        <v>NGR lake sediment grab sample</v>
      </c>
      <c r="K755" s="1" t="str">
        <f t="shared" si="125"/>
        <v>&lt;177 micron (NGR)</v>
      </c>
      <c r="L755">
        <v>38</v>
      </c>
      <c r="M755" t="s">
        <v>354</v>
      </c>
      <c r="N755">
        <v>754</v>
      </c>
      <c r="O755" t="s">
        <v>79</v>
      </c>
      <c r="P755" t="s">
        <v>54</v>
      </c>
      <c r="Q755" t="s">
        <v>247</v>
      </c>
      <c r="R755" t="s">
        <v>168</v>
      </c>
      <c r="S755" t="s">
        <v>57</v>
      </c>
      <c r="T755" t="s">
        <v>58</v>
      </c>
      <c r="U755" t="s">
        <v>117</v>
      </c>
      <c r="V755" t="s">
        <v>303</v>
      </c>
      <c r="W755" t="s">
        <v>170</v>
      </c>
      <c r="X755" t="s">
        <v>67</v>
      </c>
      <c r="Y755" t="s">
        <v>421</v>
      </c>
      <c r="Z755" t="s">
        <v>138</v>
      </c>
      <c r="AA755" t="s">
        <v>64</v>
      </c>
      <c r="AB755" t="s">
        <v>119</v>
      </c>
      <c r="AC755" t="s">
        <v>155</v>
      </c>
      <c r="AD755" t="s">
        <v>74</v>
      </c>
      <c r="AE755" t="s">
        <v>526</v>
      </c>
      <c r="AF755" t="s">
        <v>151</v>
      </c>
      <c r="AG755" t="s">
        <v>438</v>
      </c>
      <c r="AH755" t="s">
        <v>173</v>
      </c>
      <c r="AI755" t="s">
        <v>114</v>
      </c>
      <c r="AJ755" t="s">
        <v>156</v>
      </c>
      <c r="AK755" t="s">
        <v>73</v>
      </c>
      <c r="AL755" t="s">
        <v>125</v>
      </c>
      <c r="AM755" t="s">
        <v>75</v>
      </c>
      <c r="AN755" t="s">
        <v>76</v>
      </c>
      <c r="AO755" t="s">
        <v>104</v>
      </c>
      <c r="AP755" t="s">
        <v>179</v>
      </c>
      <c r="AQ755" t="s">
        <v>240</v>
      </c>
      <c r="AR755" t="s">
        <v>74</v>
      </c>
      <c r="AS755" t="s">
        <v>54</v>
      </c>
      <c r="AT755" t="s">
        <v>73</v>
      </c>
      <c r="AU755" t="s">
        <v>107</v>
      </c>
      <c r="AV755" t="s">
        <v>4223</v>
      </c>
    </row>
    <row r="756" spans="1:48" hidden="1" x14ac:dyDescent="0.3">
      <c r="A756" t="s">
        <v>4224</v>
      </c>
      <c r="B756" t="s">
        <v>4225</v>
      </c>
      <c r="C756" s="1" t="str">
        <f t="shared" si="119"/>
        <v>21:0973</v>
      </c>
      <c r="D756" s="1" t="str">
        <f t="shared" si="123"/>
        <v>21:0113</v>
      </c>
      <c r="E756" t="s">
        <v>4129</v>
      </c>
      <c r="F756" t="s">
        <v>4226</v>
      </c>
      <c r="H756">
        <v>63.183731899999998</v>
      </c>
      <c r="I756">
        <v>-95.876855500000005</v>
      </c>
      <c r="J756" s="1" t="str">
        <f t="shared" si="124"/>
        <v>NGR lake sediment grab sample</v>
      </c>
      <c r="K756" s="1" t="str">
        <f t="shared" si="125"/>
        <v>&lt;177 micron (NGR)</v>
      </c>
      <c r="L756">
        <v>38</v>
      </c>
      <c r="M756" t="s">
        <v>345</v>
      </c>
      <c r="N756">
        <v>755</v>
      </c>
      <c r="O756" t="s">
        <v>211</v>
      </c>
      <c r="P756" t="s">
        <v>54</v>
      </c>
      <c r="Q756" t="s">
        <v>337</v>
      </c>
      <c r="R756" t="s">
        <v>203</v>
      </c>
      <c r="S756" t="s">
        <v>57</v>
      </c>
      <c r="T756" t="s">
        <v>277</v>
      </c>
      <c r="U756" t="s">
        <v>59</v>
      </c>
      <c r="V756" t="s">
        <v>223</v>
      </c>
      <c r="W756" t="s">
        <v>327</v>
      </c>
      <c r="X756" t="s">
        <v>62</v>
      </c>
      <c r="Y756" t="s">
        <v>62</v>
      </c>
      <c r="Z756" t="s">
        <v>138</v>
      </c>
      <c r="AA756" t="s">
        <v>64</v>
      </c>
      <c r="AB756" t="s">
        <v>853</v>
      </c>
      <c r="AC756" t="s">
        <v>155</v>
      </c>
      <c r="AD756" t="s">
        <v>67</v>
      </c>
      <c r="AE756" t="s">
        <v>74</v>
      </c>
      <c r="AF756" t="s">
        <v>356</v>
      </c>
      <c r="AG756" t="s">
        <v>604</v>
      </c>
      <c r="AH756" t="s">
        <v>173</v>
      </c>
      <c r="AI756" t="s">
        <v>72</v>
      </c>
      <c r="AJ756" t="s">
        <v>429</v>
      </c>
      <c r="AK756" t="s">
        <v>73</v>
      </c>
      <c r="AL756" t="s">
        <v>125</v>
      </c>
      <c r="AM756" t="s">
        <v>177</v>
      </c>
      <c r="AN756" t="s">
        <v>76</v>
      </c>
      <c r="AO756" t="s">
        <v>281</v>
      </c>
      <c r="AP756" t="s">
        <v>179</v>
      </c>
      <c r="AQ756" t="s">
        <v>61</v>
      </c>
      <c r="AR756" t="s">
        <v>74</v>
      </c>
      <c r="AS756" t="s">
        <v>54</v>
      </c>
      <c r="AT756" t="s">
        <v>73</v>
      </c>
      <c r="AU756" t="s">
        <v>593</v>
      </c>
      <c r="AV756" t="s">
        <v>1569</v>
      </c>
    </row>
    <row r="757" spans="1:48" hidden="1" x14ac:dyDescent="0.3">
      <c r="A757" t="s">
        <v>4227</v>
      </c>
      <c r="B757" t="s">
        <v>4228</v>
      </c>
      <c r="C757" s="1" t="str">
        <f t="shared" si="119"/>
        <v>21:0973</v>
      </c>
      <c r="D757" s="1" t="str">
        <f t="shared" si="123"/>
        <v>21:0113</v>
      </c>
      <c r="E757" t="s">
        <v>4229</v>
      </c>
      <c r="F757" t="s">
        <v>4230</v>
      </c>
      <c r="H757">
        <v>63.816914300000001</v>
      </c>
      <c r="I757">
        <v>-95.894553900000005</v>
      </c>
      <c r="J757" s="1" t="str">
        <f t="shared" si="124"/>
        <v>NGR lake sediment grab sample</v>
      </c>
      <c r="K757" s="1" t="str">
        <f t="shared" si="125"/>
        <v>&lt;177 micron (NGR)</v>
      </c>
      <c r="L757">
        <v>39</v>
      </c>
      <c r="M757" t="s">
        <v>52</v>
      </c>
      <c r="N757">
        <v>756</v>
      </c>
      <c r="O757" t="s">
        <v>71</v>
      </c>
      <c r="P757" t="s">
        <v>170</v>
      </c>
      <c r="Q757" t="s">
        <v>676</v>
      </c>
      <c r="R757" t="s">
        <v>203</v>
      </c>
      <c r="S757" t="s">
        <v>57</v>
      </c>
      <c r="T757" t="s">
        <v>279</v>
      </c>
      <c r="U757" t="s">
        <v>138</v>
      </c>
      <c r="V757" t="s">
        <v>192</v>
      </c>
      <c r="W757" t="s">
        <v>170</v>
      </c>
      <c r="X757" t="s">
        <v>67</v>
      </c>
      <c r="Y757" t="s">
        <v>171</v>
      </c>
      <c r="Z757" t="s">
        <v>96</v>
      </c>
      <c r="AA757" t="s">
        <v>64</v>
      </c>
      <c r="AB757" t="s">
        <v>236</v>
      </c>
      <c r="AC757" t="s">
        <v>70</v>
      </c>
      <c r="AD757" t="s">
        <v>67</v>
      </c>
      <c r="AE757" t="s">
        <v>125</v>
      </c>
      <c r="AF757" t="s">
        <v>290</v>
      </c>
      <c r="AG757" t="s">
        <v>279</v>
      </c>
      <c r="AH757" t="s">
        <v>155</v>
      </c>
      <c r="AI757" t="s">
        <v>306</v>
      </c>
      <c r="AJ757" t="s">
        <v>692</v>
      </c>
      <c r="AK757" t="s">
        <v>73</v>
      </c>
      <c r="AL757" t="s">
        <v>125</v>
      </c>
      <c r="AM757" t="s">
        <v>224</v>
      </c>
      <c r="AN757" t="s">
        <v>76</v>
      </c>
      <c r="AO757" t="s">
        <v>281</v>
      </c>
      <c r="AP757" t="s">
        <v>126</v>
      </c>
      <c r="AQ757" t="s">
        <v>220</v>
      </c>
      <c r="AR757" t="s">
        <v>74</v>
      </c>
      <c r="AS757" t="s">
        <v>54</v>
      </c>
      <c r="AT757" t="s">
        <v>73</v>
      </c>
      <c r="AU757" t="s">
        <v>107</v>
      </c>
      <c r="AV757" t="s">
        <v>4231</v>
      </c>
    </row>
    <row r="758" spans="1:48" hidden="1" x14ac:dyDescent="0.3">
      <c r="A758" t="s">
        <v>4232</v>
      </c>
      <c r="B758" t="s">
        <v>4233</v>
      </c>
      <c r="C758" s="1" t="str">
        <f t="shared" si="119"/>
        <v>21:0973</v>
      </c>
      <c r="D758" s="1" t="str">
        <f t="shared" si="123"/>
        <v>21:0113</v>
      </c>
      <c r="E758" t="s">
        <v>4234</v>
      </c>
      <c r="F758" t="s">
        <v>4235</v>
      </c>
      <c r="H758">
        <v>63.168944799999998</v>
      </c>
      <c r="I758">
        <v>-95.9257846</v>
      </c>
      <c r="J758" s="1" t="str">
        <f t="shared" si="124"/>
        <v>NGR lake sediment grab sample</v>
      </c>
      <c r="K758" s="1" t="str">
        <f t="shared" si="125"/>
        <v>&lt;177 micron (NGR)</v>
      </c>
      <c r="L758">
        <v>39</v>
      </c>
      <c r="M758" t="s">
        <v>86</v>
      </c>
      <c r="N758">
        <v>757</v>
      </c>
      <c r="O758" t="s">
        <v>170</v>
      </c>
      <c r="P758" t="s">
        <v>54</v>
      </c>
      <c r="Q758" t="s">
        <v>965</v>
      </c>
      <c r="R758" t="s">
        <v>104</v>
      </c>
      <c r="S758" t="s">
        <v>57</v>
      </c>
      <c r="T758" t="s">
        <v>635</v>
      </c>
      <c r="U758" t="s">
        <v>203</v>
      </c>
      <c r="V758" t="s">
        <v>617</v>
      </c>
      <c r="W758" t="s">
        <v>96</v>
      </c>
      <c r="X758" t="s">
        <v>62</v>
      </c>
      <c r="Y758" t="s">
        <v>62</v>
      </c>
      <c r="Z758" t="s">
        <v>138</v>
      </c>
      <c r="AA758" t="s">
        <v>64</v>
      </c>
      <c r="AB758" t="s">
        <v>277</v>
      </c>
      <c r="AC758" t="s">
        <v>224</v>
      </c>
      <c r="AD758" t="s">
        <v>62</v>
      </c>
      <c r="AE758" t="s">
        <v>68</v>
      </c>
      <c r="AF758" t="s">
        <v>492</v>
      </c>
      <c r="AG758" t="s">
        <v>91</v>
      </c>
      <c r="AH758" t="s">
        <v>173</v>
      </c>
      <c r="AI758" t="s">
        <v>150</v>
      </c>
      <c r="AJ758" t="s">
        <v>463</v>
      </c>
      <c r="AK758" t="s">
        <v>73</v>
      </c>
      <c r="AL758" t="s">
        <v>157</v>
      </c>
      <c r="AM758" t="s">
        <v>68</v>
      </c>
      <c r="AN758" t="s">
        <v>76</v>
      </c>
      <c r="AO758" t="s">
        <v>151</v>
      </c>
      <c r="AP758" t="s">
        <v>283</v>
      </c>
      <c r="AQ758" t="s">
        <v>117</v>
      </c>
      <c r="AR758" t="s">
        <v>67</v>
      </c>
      <c r="AS758" t="s">
        <v>62</v>
      </c>
      <c r="AT758" t="s">
        <v>73</v>
      </c>
      <c r="AU758" t="s">
        <v>107</v>
      </c>
      <c r="AV758" t="s">
        <v>4236</v>
      </c>
    </row>
    <row r="759" spans="1:48" hidden="1" x14ac:dyDescent="0.3">
      <c r="A759" t="s">
        <v>4237</v>
      </c>
      <c r="B759" t="s">
        <v>4238</v>
      </c>
      <c r="C759" s="1" t="str">
        <f t="shared" si="119"/>
        <v>21:0973</v>
      </c>
      <c r="D759" s="1" t="str">
        <f t="shared" si="123"/>
        <v>21:0113</v>
      </c>
      <c r="E759" t="s">
        <v>4239</v>
      </c>
      <c r="F759" t="s">
        <v>4240</v>
      </c>
      <c r="H759">
        <v>63.156274500000002</v>
      </c>
      <c r="I759">
        <v>-95.899816099999995</v>
      </c>
      <c r="J759" s="1" t="str">
        <f t="shared" si="124"/>
        <v>NGR lake sediment grab sample</v>
      </c>
      <c r="K759" s="1" t="str">
        <f t="shared" si="125"/>
        <v>&lt;177 micron (NGR)</v>
      </c>
      <c r="L759">
        <v>39</v>
      </c>
      <c r="M759" t="s">
        <v>113</v>
      </c>
      <c r="N759">
        <v>758</v>
      </c>
      <c r="O759" t="s">
        <v>308</v>
      </c>
      <c r="P759" t="s">
        <v>54</v>
      </c>
      <c r="Q759" t="s">
        <v>4241</v>
      </c>
      <c r="R759" t="s">
        <v>168</v>
      </c>
      <c r="S759" t="s">
        <v>57</v>
      </c>
      <c r="T759" t="s">
        <v>593</v>
      </c>
      <c r="U759" t="s">
        <v>178</v>
      </c>
      <c r="V759" t="s">
        <v>58</v>
      </c>
      <c r="W759" t="s">
        <v>382</v>
      </c>
      <c r="X759" t="s">
        <v>62</v>
      </c>
      <c r="Y759" t="s">
        <v>170</v>
      </c>
      <c r="Z759" t="s">
        <v>138</v>
      </c>
      <c r="AA759" t="s">
        <v>64</v>
      </c>
      <c r="AB759" t="s">
        <v>152</v>
      </c>
      <c r="AC759" t="s">
        <v>224</v>
      </c>
      <c r="AD759" t="s">
        <v>67</v>
      </c>
      <c r="AE759" t="s">
        <v>1238</v>
      </c>
      <c r="AF759" t="s">
        <v>65</v>
      </c>
      <c r="AG759" t="s">
        <v>262</v>
      </c>
      <c r="AH759" t="s">
        <v>173</v>
      </c>
      <c r="AI759" t="s">
        <v>203</v>
      </c>
      <c r="AJ759" t="s">
        <v>450</v>
      </c>
      <c r="AK759" t="s">
        <v>73</v>
      </c>
      <c r="AL759" t="s">
        <v>68</v>
      </c>
      <c r="AM759" t="s">
        <v>74</v>
      </c>
      <c r="AN759" t="s">
        <v>76</v>
      </c>
      <c r="AO759" t="s">
        <v>4242</v>
      </c>
      <c r="AP759" t="s">
        <v>482</v>
      </c>
      <c r="AQ759" t="s">
        <v>72</v>
      </c>
      <c r="AR759" t="s">
        <v>74</v>
      </c>
      <c r="AS759" t="s">
        <v>62</v>
      </c>
      <c r="AT759" t="s">
        <v>277</v>
      </c>
      <c r="AU759" t="s">
        <v>107</v>
      </c>
      <c r="AV759" t="s">
        <v>4243</v>
      </c>
    </row>
    <row r="760" spans="1:48" hidden="1" x14ac:dyDescent="0.3">
      <c r="A760" t="s">
        <v>4244</v>
      </c>
      <c r="B760" t="s">
        <v>4245</v>
      </c>
      <c r="C760" s="1" t="str">
        <f t="shared" si="119"/>
        <v>21:0973</v>
      </c>
      <c r="D760" s="1" t="str">
        <f t="shared" si="123"/>
        <v>21:0113</v>
      </c>
      <c r="E760" t="s">
        <v>4239</v>
      </c>
      <c r="F760" t="s">
        <v>4246</v>
      </c>
      <c r="H760">
        <v>63.156274500000002</v>
      </c>
      <c r="I760">
        <v>-95.899816099999995</v>
      </c>
      <c r="J760" s="1" t="str">
        <f t="shared" si="124"/>
        <v>NGR lake sediment grab sample</v>
      </c>
      <c r="K760" s="1" t="str">
        <f t="shared" si="125"/>
        <v>&lt;177 micron (NGR)</v>
      </c>
      <c r="L760">
        <v>39</v>
      </c>
      <c r="M760" t="s">
        <v>132</v>
      </c>
      <c r="N760">
        <v>759</v>
      </c>
      <c r="O760" t="s">
        <v>327</v>
      </c>
      <c r="P760" t="s">
        <v>54</v>
      </c>
      <c r="Q760" t="s">
        <v>194</v>
      </c>
      <c r="R760" t="s">
        <v>203</v>
      </c>
      <c r="S760" t="s">
        <v>57</v>
      </c>
      <c r="T760" t="s">
        <v>479</v>
      </c>
      <c r="U760" t="s">
        <v>104</v>
      </c>
      <c r="V760" t="s">
        <v>438</v>
      </c>
      <c r="W760" t="s">
        <v>439</v>
      </c>
      <c r="X760" t="s">
        <v>62</v>
      </c>
      <c r="Y760" t="s">
        <v>211</v>
      </c>
      <c r="Z760" t="s">
        <v>138</v>
      </c>
      <c r="AA760" t="s">
        <v>64</v>
      </c>
      <c r="AB760" t="s">
        <v>152</v>
      </c>
      <c r="AC760" t="s">
        <v>224</v>
      </c>
      <c r="AD760" t="s">
        <v>67</v>
      </c>
      <c r="AE760" t="s">
        <v>1238</v>
      </c>
      <c r="AF760" t="s">
        <v>303</v>
      </c>
      <c r="AG760" t="s">
        <v>262</v>
      </c>
      <c r="AH760" t="s">
        <v>173</v>
      </c>
      <c r="AI760" t="s">
        <v>203</v>
      </c>
      <c r="AJ760" t="s">
        <v>1429</v>
      </c>
      <c r="AK760" t="s">
        <v>73</v>
      </c>
      <c r="AL760" t="s">
        <v>68</v>
      </c>
      <c r="AM760" t="s">
        <v>74</v>
      </c>
      <c r="AN760" t="s">
        <v>76</v>
      </c>
      <c r="AO760" t="s">
        <v>4247</v>
      </c>
      <c r="AP760" t="s">
        <v>253</v>
      </c>
      <c r="AQ760" t="s">
        <v>305</v>
      </c>
      <c r="AR760" t="s">
        <v>74</v>
      </c>
      <c r="AS760" t="s">
        <v>54</v>
      </c>
      <c r="AT760" t="s">
        <v>277</v>
      </c>
      <c r="AU760" t="s">
        <v>107</v>
      </c>
      <c r="AV760" t="s">
        <v>4248</v>
      </c>
    </row>
    <row r="761" spans="1:48" hidden="1" x14ac:dyDescent="0.3">
      <c r="A761" t="s">
        <v>4249</v>
      </c>
      <c r="B761" t="s">
        <v>4250</v>
      </c>
      <c r="C761" s="1" t="str">
        <f t="shared" si="119"/>
        <v>21:0973</v>
      </c>
      <c r="D761" s="1" t="str">
        <f t="shared" si="123"/>
        <v>21:0113</v>
      </c>
      <c r="E761" t="s">
        <v>4251</v>
      </c>
      <c r="F761" t="s">
        <v>4252</v>
      </c>
      <c r="H761">
        <v>63.1364868</v>
      </c>
      <c r="I761">
        <v>-95.956398699999994</v>
      </c>
      <c r="J761" s="1" t="str">
        <f t="shared" si="124"/>
        <v>NGR lake sediment grab sample</v>
      </c>
      <c r="K761" s="1" t="str">
        <f t="shared" si="125"/>
        <v>&lt;177 micron (NGR)</v>
      </c>
      <c r="L761">
        <v>39</v>
      </c>
      <c r="M761" t="s">
        <v>149</v>
      </c>
      <c r="N761">
        <v>760</v>
      </c>
      <c r="O761" t="s">
        <v>170</v>
      </c>
      <c r="P761" t="s">
        <v>54</v>
      </c>
      <c r="Q761" t="s">
        <v>261</v>
      </c>
      <c r="R761" t="s">
        <v>92</v>
      </c>
      <c r="S761" t="s">
        <v>57</v>
      </c>
      <c r="T761" t="s">
        <v>479</v>
      </c>
      <c r="U761" t="s">
        <v>168</v>
      </c>
      <c r="V761" t="s">
        <v>169</v>
      </c>
      <c r="W761" t="s">
        <v>292</v>
      </c>
      <c r="X761" t="s">
        <v>62</v>
      </c>
      <c r="Y761" t="s">
        <v>355</v>
      </c>
      <c r="Z761" t="s">
        <v>138</v>
      </c>
      <c r="AA761" t="s">
        <v>64</v>
      </c>
      <c r="AB761" t="s">
        <v>279</v>
      </c>
      <c r="AC761" t="s">
        <v>224</v>
      </c>
      <c r="AD761" t="s">
        <v>67</v>
      </c>
      <c r="AE761" t="s">
        <v>68</v>
      </c>
      <c r="AF761" t="s">
        <v>615</v>
      </c>
      <c r="AG761" t="s">
        <v>152</v>
      </c>
      <c r="AH761" t="s">
        <v>173</v>
      </c>
      <c r="AI761" t="s">
        <v>439</v>
      </c>
      <c r="AJ761" t="s">
        <v>4253</v>
      </c>
      <c r="AK761" t="s">
        <v>73</v>
      </c>
      <c r="AL761" t="s">
        <v>157</v>
      </c>
      <c r="AM761" t="s">
        <v>157</v>
      </c>
      <c r="AN761" t="s">
        <v>76</v>
      </c>
      <c r="AO761" t="s">
        <v>565</v>
      </c>
      <c r="AP761" t="s">
        <v>596</v>
      </c>
      <c r="AQ761" t="s">
        <v>336</v>
      </c>
      <c r="AR761" t="s">
        <v>67</v>
      </c>
      <c r="AS761" t="s">
        <v>62</v>
      </c>
      <c r="AT761" t="s">
        <v>315</v>
      </c>
      <c r="AU761" t="s">
        <v>107</v>
      </c>
      <c r="AV761" t="s">
        <v>1136</v>
      </c>
    </row>
    <row r="762" spans="1:48" hidden="1" x14ac:dyDescent="0.3">
      <c r="A762" t="s">
        <v>4254</v>
      </c>
      <c r="B762" t="s">
        <v>4255</v>
      </c>
      <c r="C762" s="1" t="str">
        <f t="shared" si="119"/>
        <v>21:0973</v>
      </c>
      <c r="D762" s="1" t="str">
        <f t="shared" si="123"/>
        <v>21:0113</v>
      </c>
      <c r="E762" t="s">
        <v>4256</v>
      </c>
      <c r="F762" t="s">
        <v>4257</v>
      </c>
      <c r="H762">
        <v>63.128097199999999</v>
      </c>
      <c r="I762">
        <v>-95.9589979</v>
      </c>
      <c r="J762" s="1" t="str">
        <f t="shared" si="124"/>
        <v>NGR lake sediment grab sample</v>
      </c>
      <c r="K762" s="1" t="str">
        <f t="shared" si="125"/>
        <v>&lt;177 micron (NGR)</v>
      </c>
      <c r="L762">
        <v>39</v>
      </c>
      <c r="M762" t="s">
        <v>165</v>
      </c>
      <c r="N762">
        <v>761</v>
      </c>
      <c r="O762" t="s">
        <v>292</v>
      </c>
      <c r="P762" t="s">
        <v>54</v>
      </c>
      <c r="Q762" t="s">
        <v>194</v>
      </c>
      <c r="R762" t="s">
        <v>290</v>
      </c>
      <c r="S762" t="s">
        <v>57</v>
      </c>
      <c r="T762" t="s">
        <v>262</v>
      </c>
      <c r="U762" t="s">
        <v>92</v>
      </c>
      <c r="V762" t="s">
        <v>698</v>
      </c>
      <c r="W762" t="s">
        <v>87</v>
      </c>
      <c r="X762" t="s">
        <v>62</v>
      </c>
      <c r="Y762" t="s">
        <v>95</v>
      </c>
      <c r="Z762" t="s">
        <v>59</v>
      </c>
      <c r="AA762" t="s">
        <v>64</v>
      </c>
      <c r="AB762" t="s">
        <v>169</v>
      </c>
      <c r="AC762" t="s">
        <v>75</v>
      </c>
      <c r="AD762" t="s">
        <v>96</v>
      </c>
      <c r="AE762" t="s">
        <v>238</v>
      </c>
      <c r="AF762" t="s">
        <v>236</v>
      </c>
      <c r="AG762" t="s">
        <v>277</v>
      </c>
      <c r="AH762" t="s">
        <v>70</v>
      </c>
      <c r="AI762" t="s">
        <v>88</v>
      </c>
      <c r="AJ762" t="s">
        <v>88</v>
      </c>
      <c r="AK762" t="s">
        <v>73</v>
      </c>
      <c r="AL762" t="s">
        <v>68</v>
      </c>
      <c r="AM762" t="s">
        <v>125</v>
      </c>
      <c r="AN762" t="s">
        <v>76</v>
      </c>
      <c r="AO762" t="s">
        <v>515</v>
      </c>
      <c r="AP762" t="s">
        <v>253</v>
      </c>
      <c r="AQ762" t="s">
        <v>92</v>
      </c>
      <c r="AR762" t="s">
        <v>74</v>
      </c>
      <c r="AS762" t="s">
        <v>62</v>
      </c>
      <c r="AT762" t="s">
        <v>73</v>
      </c>
      <c r="AU762" t="s">
        <v>107</v>
      </c>
      <c r="AV762" t="s">
        <v>4258</v>
      </c>
    </row>
    <row r="763" spans="1:48" hidden="1" x14ac:dyDescent="0.3">
      <c r="A763" t="s">
        <v>4259</v>
      </c>
      <c r="B763" t="s">
        <v>4260</v>
      </c>
      <c r="C763" s="1" t="str">
        <f t="shared" si="119"/>
        <v>21:0973</v>
      </c>
      <c r="D763" s="1" t="str">
        <f t="shared" si="123"/>
        <v>21:0113</v>
      </c>
      <c r="E763" t="s">
        <v>4261</v>
      </c>
      <c r="F763" t="s">
        <v>4262</v>
      </c>
      <c r="H763">
        <v>63.1170756</v>
      </c>
      <c r="I763">
        <v>-95.907370200000003</v>
      </c>
      <c r="J763" s="1" t="str">
        <f t="shared" si="124"/>
        <v>NGR lake sediment grab sample</v>
      </c>
      <c r="K763" s="1" t="str">
        <f t="shared" si="125"/>
        <v>&lt;177 micron (NGR)</v>
      </c>
      <c r="L763">
        <v>39</v>
      </c>
      <c r="M763" t="s">
        <v>185</v>
      </c>
      <c r="N763">
        <v>762</v>
      </c>
      <c r="O763" t="s">
        <v>220</v>
      </c>
      <c r="P763" t="s">
        <v>54</v>
      </c>
      <c r="Q763" t="s">
        <v>830</v>
      </c>
      <c r="R763" t="s">
        <v>176</v>
      </c>
      <c r="S763" t="s">
        <v>57</v>
      </c>
      <c r="T763" t="s">
        <v>167</v>
      </c>
      <c r="U763" t="s">
        <v>59</v>
      </c>
      <c r="V763" t="s">
        <v>691</v>
      </c>
      <c r="W763" t="s">
        <v>94</v>
      </c>
      <c r="X763" t="s">
        <v>67</v>
      </c>
      <c r="Y763" t="s">
        <v>302</v>
      </c>
      <c r="Z763" t="s">
        <v>138</v>
      </c>
      <c r="AA763" t="s">
        <v>64</v>
      </c>
      <c r="AB763" t="s">
        <v>236</v>
      </c>
      <c r="AC763" t="s">
        <v>70</v>
      </c>
      <c r="AD763" t="s">
        <v>74</v>
      </c>
      <c r="AE763" t="s">
        <v>206</v>
      </c>
      <c r="AF763" t="s">
        <v>141</v>
      </c>
      <c r="AG763" t="s">
        <v>249</v>
      </c>
      <c r="AH763" t="s">
        <v>173</v>
      </c>
      <c r="AI763" t="s">
        <v>692</v>
      </c>
      <c r="AJ763" t="s">
        <v>340</v>
      </c>
      <c r="AK763" t="s">
        <v>73</v>
      </c>
      <c r="AL763" t="s">
        <v>125</v>
      </c>
      <c r="AM763" t="s">
        <v>75</v>
      </c>
      <c r="AN763" t="s">
        <v>76</v>
      </c>
      <c r="AO763" t="s">
        <v>178</v>
      </c>
      <c r="AP763" t="s">
        <v>210</v>
      </c>
      <c r="AQ763" t="s">
        <v>211</v>
      </c>
      <c r="AR763" t="s">
        <v>74</v>
      </c>
      <c r="AS763" t="s">
        <v>54</v>
      </c>
      <c r="AT763" t="s">
        <v>73</v>
      </c>
      <c r="AU763" t="s">
        <v>107</v>
      </c>
      <c r="AV763" t="s">
        <v>4263</v>
      </c>
    </row>
    <row r="764" spans="1:48" hidden="1" x14ac:dyDescent="0.3">
      <c r="A764" t="s">
        <v>4264</v>
      </c>
      <c r="B764" t="s">
        <v>4265</v>
      </c>
      <c r="C764" s="1" t="str">
        <f t="shared" si="119"/>
        <v>21:0973</v>
      </c>
      <c r="D764" s="1" t="str">
        <f t="shared" si="123"/>
        <v>21:0113</v>
      </c>
      <c r="E764" t="s">
        <v>4266</v>
      </c>
      <c r="F764" t="s">
        <v>4267</v>
      </c>
      <c r="H764">
        <v>63.083358500000003</v>
      </c>
      <c r="I764">
        <v>-95.867227400000004</v>
      </c>
      <c r="J764" s="1" t="str">
        <f t="shared" si="124"/>
        <v>NGR lake sediment grab sample</v>
      </c>
      <c r="K764" s="1" t="str">
        <f t="shared" si="125"/>
        <v>&lt;177 micron (NGR)</v>
      </c>
      <c r="L764">
        <v>39</v>
      </c>
      <c r="M764" t="s">
        <v>200</v>
      </c>
      <c r="N764">
        <v>763</v>
      </c>
      <c r="O764" t="s">
        <v>211</v>
      </c>
      <c r="P764" t="s">
        <v>54</v>
      </c>
      <c r="Q764" t="s">
        <v>920</v>
      </c>
      <c r="R764" t="s">
        <v>123</v>
      </c>
      <c r="S764" t="s">
        <v>57</v>
      </c>
      <c r="T764" t="s">
        <v>438</v>
      </c>
      <c r="U764" t="s">
        <v>138</v>
      </c>
      <c r="V764" t="s">
        <v>522</v>
      </c>
      <c r="W764" t="s">
        <v>308</v>
      </c>
      <c r="X764" t="s">
        <v>74</v>
      </c>
      <c r="Y764" t="s">
        <v>421</v>
      </c>
      <c r="Z764" t="s">
        <v>138</v>
      </c>
      <c r="AA764" t="s">
        <v>64</v>
      </c>
      <c r="AB764" t="s">
        <v>139</v>
      </c>
      <c r="AC764" t="s">
        <v>70</v>
      </c>
      <c r="AD764" t="s">
        <v>67</v>
      </c>
      <c r="AE764" t="s">
        <v>206</v>
      </c>
      <c r="AF764" t="s">
        <v>436</v>
      </c>
      <c r="AG764" t="s">
        <v>135</v>
      </c>
      <c r="AH764" t="s">
        <v>173</v>
      </c>
      <c r="AI764" t="s">
        <v>306</v>
      </c>
      <c r="AJ764" t="s">
        <v>114</v>
      </c>
      <c r="AK764" t="s">
        <v>73</v>
      </c>
      <c r="AL764" t="s">
        <v>74</v>
      </c>
      <c r="AM764" t="s">
        <v>75</v>
      </c>
      <c r="AN764" t="s">
        <v>76</v>
      </c>
      <c r="AO764" t="s">
        <v>178</v>
      </c>
      <c r="AP764" t="s">
        <v>158</v>
      </c>
      <c r="AQ764" t="s">
        <v>79</v>
      </c>
      <c r="AR764" t="s">
        <v>74</v>
      </c>
      <c r="AS764" t="s">
        <v>54</v>
      </c>
      <c r="AT764" t="s">
        <v>73</v>
      </c>
      <c r="AU764" t="s">
        <v>479</v>
      </c>
      <c r="AV764" t="s">
        <v>1881</v>
      </c>
    </row>
    <row r="765" spans="1:48" hidden="1" x14ac:dyDescent="0.3">
      <c r="A765" t="s">
        <v>4268</v>
      </c>
      <c r="B765" t="s">
        <v>4269</v>
      </c>
      <c r="C765" s="1" t="str">
        <f t="shared" si="119"/>
        <v>21:0973</v>
      </c>
      <c r="D765" s="1" t="str">
        <f t="shared" si="123"/>
        <v>21:0113</v>
      </c>
      <c r="E765" t="s">
        <v>4270</v>
      </c>
      <c r="F765" t="s">
        <v>4271</v>
      </c>
      <c r="H765">
        <v>63.093128999999998</v>
      </c>
      <c r="I765">
        <v>-95.934846800000003</v>
      </c>
      <c r="J765" s="1" t="str">
        <f t="shared" si="124"/>
        <v>NGR lake sediment grab sample</v>
      </c>
      <c r="K765" s="1" t="str">
        <f t="shared" si="125"/>
        <v>&lt;177 micron (NGR)</v>
      </c>
      <c r="L765">
        <v>39</v>
      </c>
      <c r="M765" t="s">
        <v>217</v>
      </c>
      <c r="N765">
        <v>764</v>
      </c>
      <c r="O765" t="s">
        <v>136</v>
      </c>
      <c r="P765" t="s">
        <v>54</v>
      </c>
      <c r="Q765" t="s">
        <v>403</v>
      </c>
      <c r="R765" t="s">
        <v>92</v>
      </c>
      <c r="S765" t="s">
        <v>57</v>
      </c>
      <c r="T765" t="s">
        <v>152</v>
      </c>
      <c r="U765" t="s">
        <v>59</v>
      </c>
      <c r="V765" t="s">
        <v>93</v>
      </c>
      <c r="W765" t="s">
        <v>327</v>
      </c>
      <c r="X765" t="s">
        <v>74</v>
      </c>
      <c r="Y765" t="s">
        <v>171</v>
      </c>
      <c r="Z765" t="s">
        <v>138</v>
      </c>
      <c r="AA765" t="s">
        <v>64</v>
      </c>
      <c r="AB765" t="s">
        <v>172</v>
      </c>
      <c r="AC765" t="s">
        <v>155</v>
      </c>
      <c r="AD765" t="s">
        <v>74</v>
      </c>
      <c r="AE765" t="s">
        <v>68</v>
      </c>
      <c r="AF765" t="s">
        <v>616</v>
      </c>
      <c r="AG765" t="s">
        <v>58</v>
      </c>
      <c r="AH765" t="s">
        <v>173</v>
      </c>
      <c r="AI765" t="s">
        <v>305</v>
      </c>
      <c r="AJ765" t="s">
        <v>329</v>
      </c>
      <c r="AK765" t="s">
        <v>73</v>
      </c>
      <c r="AL765" t="s">
        <v>74</v>
      </c>
      <c r="AM765" t="s">
        <v>177</v>
      </c>
      <c r="AN765" t="s">
        <v>76</v>
      </c>
      <c r="AO765" t="s">
        <v>281</v>
      </c>
      <c r="AP765" t="s">
        <v>158</v>
      </c>
      <c r="AQ765" t="s">
        <v>308</v>
      </c>
      <c r="AR765" t="s">
        <v>74</v>
      </c>
      <c r="AS765" t="s">
        <v>54</v>
      </c>
      <c r="AT765" t="s">
        <v>73</v>
      </c>
      <c r="AU765" t="s">
        <v>107</v>
      </c>
      <c r="AV765" t="s">
        <v>4272</v>
      </c>
    </row>
    <row r="766" spans="1:48" hidden="1" x14ac:dyDescent="0.3">
      <c r="A766" t="s">
        <v>4273</v>
      </c>
      <c r="B766" t="s">
        <v>4274</v>
      </c>
      <c r="C766" s="1" t="str">
        <f t="shared" si="119"/>
        <v>21:0973</v>
      </c>
      <c r="D766" s="1" t="str">
        <f t="shared" si="123"/>
        <v>21:0113</v>
      </c>
      <c r="E766" t="s">
        <v>4275</v>
      </c>
      <c r="F766" t="s">
        <v>4276</v>
      </c>
      <c r="H766">
        <v>63.086646899999998</v>
      </c>
      <c r="I766">
        <v>-95.995625099999998</v>
      </c>
      <c r="J766" s="1" t="str">
        <f t="shared" si="124"/>
        <v>NGR lake sediment grab sample</v>
      </c>
      <c r="K766" s="1" t="str">
        <f t="shared" si="125"/>
        <v>&lt;177 micron (NGR)</v>
      </c>
      <c r="L766">
        <v>39</v>
      </c>
      <c r="M766" t="s">
        <v>246</v>
      </c>
      <c r="N766">
        <v>765</v>
      </c>
      <c r="O766" t="s">
        <v>276</v>
      </c>
      <c r="P766" t="s">
        <v>54</v>
      </c>
      <c r="Q766" t="s">
        <v>337</v>
      </c>
      <c r="R766" t="s">
        <v>290</v>
      </c>
      <c r="S766" t="s">
        <v>57</v>
      </c>
      <c r="T766" t="s">
        <v>277</v>
      </c>
      <c r="U766" t="s">
        <v>117</v>
      </c>
      <c r="V766" t="s">
        <v>65</v>
      </c>
      <c r="W766" t="s">
        <v>226</v>
      </c>
      <c r="X766" t="s">
        <v>62</v>
      </c>
      <c r="Y766" t="s">
        <v>137</v>
      </c>
      <c r="Z766" t="s">
        <v>138</v>
      </c>
      <c r="AA766" t="s">
        <v>64</v>
      </c>
      <c r="AB766" t="s">
        <v>617</v>
      </c>
      <c r="AC766" t="s">
        <v>224</v>
      </c>
      <c r="AD766" t="s">
        <v>67</v>
      </c>
      <c r="AE766" t="s">
        <v>74</v>
      </c>
      <c r="AF766" t="s">
        <v>69</v>
      </c>
      <c r="AG766" t="s">
        <v>58</v>
      </c>
      <c r="AH766" t="s">
        <v>173</v>
      </c>
      <c r="AI766" t="s">
        <v>59</v>
      </c>
      <c r="AJ766" t="s">
        <v>440</v>
      </c>
      <c r="AK766" t="s">
        <v>73</v>
      </c>
      <c r="AL766" t="s">
        <v>125</v>
      </c>
      <c r="AM766" t="s">
        <v>177</v>
      </c>
      <c r="AN766" t="s">
        <v>76</v>
      </c>
      <c r="AO766" t="s">
        <v>116</v>
      </c>
      <c r="AP766" t="s">
        <v>179</v>
      </c>
      <c r="AQ766" t="s">
        <v>87</v>
      </c>
      <c r="AR766" t="s">
        <v>74</v>
      </c>
      <c r="AS766" t="s">
        <v>54</v>
      </c>
      <c r="AT766" t="s">
        <v>73</v>
      </c>
      <c r="AU766" t="s">
        <v>107</v>
      </c>
      <c r="AV766" t="s">
        <v>4198</v>
      </c>
    </row>
    <row r="767" spans="1:48" hidden="1" x14ac:dyDescent="0.3">
      <c r="A767" t="s">
        <v>4277</v>
      </c>
      <c r="B767" t="s">
        <v>4278</v>
      </c>
      <c r="C767" s="1" t="str">
        <f t="shared" si="119"/>
        <v>21:0973</v>
      </c>
      <c r="D767" s="1" t="str">
        <f t="shared" si="123"/>
        <v>21:0113</v>
      </c>
      <c r="E767" t="s">
        <v>4279</v>
      </c>
      <c r="F767" t="s">
        <v>4280</v>
      </c>
      <c r="H767">
        <v>63.703218100000001</v>
      </c>
      <c r="I767">
        <v>-95.8496241</v>
      </c>
      <c r="J767" s="1" t="str">
        <f t="shared" si="124"/>
        <v>NGR lake sediment grab sample</v>
      </c>
      <c r="K767" s="1" t="str">
        <f t="shared" si="125"/>
        <v>&lt;177 micron (NGR)</v>
      </c>
      <c r="L767">
        <v>39</v>
      </c>
      <c r="M767" t="s">
        <v>260</v>
      </c>
      <c r="N767">
        <v>766</v>
      </c>
      <c r="O767" t="s">
        <v>226</v>
      </c>
      <c r="P767" t="s">
        <v>54</v>
      </c>
      <c r="Q767" t="s">
        <v>558</v>
      </c>
      <c r="R767" t="s">
        <v>4281</v>
      </c>
      <c r="S767" t="s">
        <v>57</v>
      </c>
      <c r="T767" t="s">
        <v>97</v>
      </c>
      <c r="U767" t="s">
        <v>178</v>
      </c>
      <c r="V767" t="s">
        <v>550</v>
      </c>
      <c r="W767" t="s">
        <v>448</v>
      </c>
      <c r="X767" t="s">
        <v>67</v>
      </c>
      <c r="Y767" t="s">
        <v>363</v>
      </c>
      <c r="Z767" t="s">
        <v>170</v>
      </c>
      <c r="AA767" t="s">
        <v>64</v>
      </c>
      <c r="AB767" t="s">
        <v>317</v>
      </c>
      <c r="AC767" t="s">
        <v>173</v>
      </c>
      <c r="AD767" t="s">
        <v>67</v>
      </c>
      <c r="AE767" t="s">
        <v>3822</v>
      </c>
      <c r="AF767" t="s">
        <v>99</v>
      </c>
      <c r="AG767" t="s">
        <v>550</v>
      </c>
      <c r="AH767" t="s">
        <v>70</v>
      </c>
      <c r="AI767" t="s">
        <v>254</v>
      </c>
      <c r="AJ767" t="s">
        <v>61</v>
      </c>
      <c r="AK767" t="s">
        <v>73</v>
      </c>
      <c r="AL767" t="s">
        <v>103</v>
      </c>
      <c r="AM767" t="s">
        <v>103</v>
      </c>
      <c r="AN767" t="s">
        <v>76</v>
      </c>
      <c r="AO767" t="s">
        <v>208</v>
      </c>
      <c r="AP767" t="s">
        <v>736</v>
      </c>
      <c r="AQ767" t="s">
        <v>302</v>
      </c>
      <c r="AR767" t="s">
        <v>67</v>
      </c>
      <c r="AS767" t="s">
        <v>54</v>
      </c>
      <c r="AT767" t="s">
        <v>73</v>
      </c>
      <c r="AU767" t="s">
        <v>107</v>
      </c>
      <c r="AV767" t="s">
        <v>4282</v>
      </c>
    </row>
    <row r="768" spans="1:48" hidden="1" x14ac:dyDescent="0.3">
      <c r="A768" t="s">
        <v>4283</v>
      </c>
      <c r="B768" t="s">
        <v>4284</v>
      </c>
      <c r="C768" s="1" t="str">
        <f t="shared" si="119"/>
        <v>21:0973</v>
      </c>
      <c r="D768" s="1" t="str">
        <f t="shared" si="123"/>
        <v>21:0113</v>
      </c>
      <c r="E768" t="s">
        <v>4285</v>
      </c>
      <c r="F768" t="s">
        <v>4286</v>
      </c>
      <c r="H768">
        <v>63.708620099999997</v>
      </c>
      <c r="I768">
        <v>-95.914016500000002</v>
      </c>
      <c r="J768" s="1" t="str">
        <f t="shared" si="124"/>
        <v>NGR lake sediment grab sample</v>
      </c>
      <c r="K768" s="1" t="str">
        <f t="shared" si="125"/>
        <v>&lt;177 micron (NGR)</v>
      </c>
      <c r="L768">
        <v>39</v>
      </c>
      <c r="M768" t="s">
        <v>273</v>
      </c>
      <c r="N768">
        <v>767</v>
      </c>
      <c r="O768" t="s">
        <v>254</v>
      </c>
      <c r="P768" t="s">
        <v>54</v>
      </c>
      <c r="Q768" t="s">
        <v>1227</v>
      </c>
      <c r="R768" t="s">
        <v>290</v>
      </c>
      <c r="S768" t="s">
        <v>57</v>
      </c>
      <c r="T768" t="s">
        <v>93</v>
      </c>
      <c r="U768" t="s">
        <v>59</v>
      </c>
      <c r="V768" t="s">
        <v>356</v>
      </c>
      <c r="W768" t="s">
        <v>137</v>
      </c>
      <c r="X768" t="s">
        <v>67</v>
      </c>
      <c r="Y768" t="s">
        <v>201</v>
      </c>
      <c r="Z768" t="s">
        <v>96</v>
      </c>
      <c r="AA768" t="s">
        <v>64</v>
      </c>
      <c r="AB768" t="s">
        <v>347</v>
      </c>
      <c r="AC768" t="s">
        <v>70</v>
      </c>
      <c r="AD768" t="s">
        <v>67</v>
      </c>
      <c r="AE768" t="s">
        <v>584</v>
      </c>
      <c r="AF768" t="s">
        <v>357</v>
      </c>
      <c r="AG768" t="s">
        <v>326</v>
      </c>
      <c r="AH768" t="s">
        <v>70</v>
      </c>
      <c r="AI768" t="s">
        <v>96</v>
      </c>
      <c r="AJ768" t="s">
        <v>308</v>
      </c>
      <c r="AK768" t="s">
        <v>73</v>
      </c>
      <c r="AL768" t="s">
        <v>177</v>
      </c>
      <c r="AM768" t="s">
        <v>103</v>
      </c>
      <c r="AN768" t="s">
        <v>76</v>
      </c>
      <c r="AO768" t="s">
        <v>402</v>
      </c>
      <c r="AP768" t="s">
        <v>105</v>
      </c>
      <c r="AQ768" t="s">
        <v>421</v>
      </c>
      <c r="AR768" t="s">
        <v>74</v>
      </c>
      <c r="AS768" t="s">
        <v>54</v>
      </c>
      <c r="AT768" t="s">
        <v>73</v>
      </c>
      <c r="AU768" t="s">
        <v>107</v>
      </c>
      <c r="AV768" t="s">
        <v>4287</v>
      </c>
    </row>
    <row r="769" spans="1:48" hidden="1" x14ac:dyDescent="0.3">
      <c r="A769" t="s">
        <v>4288</v>
      </c>
      <c r="B769" t="s">
        <v>4289</v>
      </c>
      <c r="C769" s="1" t="str">
        <f t="shared" si="119"/>
        <v>21:0973</v>
      </c>
      <c r="D769" s="1" t="str">
        <f t="shared" si="123"/>
        <v>21:0113</v>
      </c>
      <c r="E769" t="s">
        <v>4290</v>
      </c>
      <c r="F769" t="s">
        <v>4291</v>
      </c>
      <c r="H769">
        <v>63.704683500000002</v>
      </c>
      <c r="I769">
        <v>-95.994664700000001</v>
      </c>
      <c r="J769" s="1" t="str">
        <f t="shared" si="124"/>
        <v>NGR lake sediment grab sample</v>
      </c>
      <c r="K769" s="1" t="str">
        <f t="shared" si="125"/>
        <v>&lt;177 micron (NGR)</v>
      </c>
      <c r="L769">
        <v>39</v>
      </c>
      <c r="M769" t="s">
        <v>289</v>
      </c>
      <c r="N769">
        <v>768</v>
      </c>
      <c r="O769" t="s">
        <v>709</v>
      </c>
      <c r="P769" t="s">
        <v>54</v>
      </c>
      <c r="Q769" t="s">
        <v>642</v>
      </c>
      <c r="R769" t="s">
        <v>436</v>
      </c>
      <c r="S769" t="s">
        <v>57</v>
      </c>
      <c r="T769" t="s">
        <v>122</v>
      </c>
      <c r="U769" t="s">
        <v>59</v>
      </c>
      <c r="V769" t="s">
        <v>890</v>
      </c>
      <c r="W769" t="s">
        <v>170</v>
      </c>
      <c r="X769" t="s">
        <v>74</v>
      </c>
      <c r="Y769" t="s">
        <v>526</v>
      </c>
      <c r="Z769" t="s">
        <v>138</v>
      </c>
      <c r="AA769" t="s">
        <v>64</v>
      </c>
      <c r="AB769" t="s">
        <v>471</v>
      </c>
      <c r="AC769" t="s">
        <v>155</v>
      </c>
      <c r="AD769" t="s">
        <v>62</v>
      </c>
      <c r="AE769" t="s">
        <v>2716</v>
      </c>
      <c r="AF769" t="s">
        <v>69</v>
      </c>
      <c r="AG769" t="s">
        <v>365</v>
      </c>
      <c r="AH769" t="s">
        <v>70</v>
      </c>
      <c r="AI769" t="s">
        <v>114</v>
      </c>
      <c r="AJ769" t="s">
        <v>96</v>
      </c>
      <c r="AK769" t="s">
        <v>73</v>
      </c>
      <c r="AL769" t="s">
        <v>177</v>
      </c>
      <c r="AM769" t="s">
        <v>224</v>
      </c>
      <c r="AN769" t="s">
        <v>76</v>
      </c>
      <c r="AO769" t="s">
        <v>203</v>
      </c>
      <c r="AP769" t="s">
        <v>566</v>
      </c>
      <c r="AQ769" t="s">
        <v>94</v>
      </c>
      <c r="AR769" t="s">
        <v>67</v>
      </c>
      <c r="AS769" t="s">
        <v>54</v>
      </c>
      <c r="AT769" t="s">
        <v>73</v>
      </c>
      <c r="AU769" t="s">
        <v>447</v>
      </c>
      <c r="AV769" t="s">
        <v>4292</v>
      </c>
    </row>
    <row r="770" spans="1:48" hidden="1" x14ac:dyDescent="0.3">
      <c r="A770" t="s">
        <v>4293</v>
      </c>
      <c r="B770" t="s">
        <v>4294</v>
      </c>
      <c r="C770" s="1" t="str">
        <f t="shared" ref="C770:C833" si="126">HYPERLINK("https://geochem.nrcan.gc.ca/cdogs/content/bdl/bdl210973_e.htm", "21:0973")</f>
        <v>21:0973</v>
      </c>
      <c r="D770" s="1" t="str">
        <f>HYPERLINK("https://geochem.nrcan.gc.ca/cdogs/content/svy/svy_e.htm", "")</f>
        <v/>
      </c>
      <c r="G770" s="1" t="str">
        <f>HYPERLINK("https://geochem.nrcan.gc.ca/cdogs/content/cr_/cr_00161_e.htm", "161")</f>
        <v>161</v>
      </c>
      <c r="J770" t="s">
        <v>230</v>
      </c>
      <c r="K770" t="s">
        <v>231</v>
      </c>
      <c r="L770">
        <v>39</v>
      </c>
      <c r="M770" t="s">
        <v>232</v>
      </c>
      <c r="N770">
        <v>769</v>
      </c>
      <c r="O770" t="s">
        <v>233</v>
      </c>
      <c r="P770" t="s">
        <v>104</v>
      </c>
      <c r="Q770" t="s">
        <v>105</v>
      </c>
      <c r="R770" t="s">
        <v>103</v>
      </c>
      <c r="S770" t="s">
        <v>57</v>
      </c>
      <c r="T770" t="s">
        <v>235</v>
      </c>
      <c r="U770" t="s">
        <v>88</v>
      </c>
      <c r="V770" t="s">
        <v>449</v>
      </c>
      <c r="W770" t="s">
        <v>95</v>
      </c>
      <c r="X770" t="s">
        <v>74</v>
      </c>
      <c r="Y770" t="s">
        <v>94</v>
      </c>
      <c r="Z770" t="s">
        <v>104</v>
      </c>
      <c r="AA770" t="s">
        <v>64</v>
      </c>
      <c r="AB770" t="s">
        <v>492</v>
      </c>
      <c r="AC770" t="s">
        <v>125</v>
      </c>
      <c r="AD770" t="s">
        <v>67</v>
      </c>
      <c r="AE770" t="s">
        <v>2795</v>
      </c>
      <c r="AF770" t="s">
        <v>141</v>
      </c>
      <c r="AG770" t="s">
        <v>411</v>
      </c>
      <c r="AH770" t="s">
        <v>125</v>
      </c>
      <c r="AI770" t="s">
        <v>290</v>
      </c>
      <c r="AJ770" t="s">
        <v>429</v>
      </c>
      <c r="AK770" t="s">
        <v>73</v>
      </c>
      <c r="AL770" t="s">
        <v>206</v>
      </c>
      <c r="AM770" t="s">
        <v>68</v>
      </c>
      <c r="AN770" t="s">
        <v>76</v>
      </c>
      <c r="AO770" t="s">
        <v>92</v>
      </c>
      <c r="AP770" t="s">
        <v>4295</v>
      </c>
      <c r="AQ770" t="s">
        <v>254</v>
      </c>
      <c r="AR770" t="s">
        <v>62</v>
      </c>
      <c r="AS770" t="s">
        <v>127</v>
      </c>
      <c r="AT770" t="s">
        <v>73</v>
      </c>
      <c r="AU770" t="s">
        <v>2374</v>
      </c>
      <c r="AV770" t="s">
        <v>4296</v>
      </c>
    </row>
    <row r="771" spans="1:48" hidden="1" x14ac:dyDescent="0.3">
      <c r="A771" t="s">
        <v>4297</v>
      </c>
      <c r="B771" t="s">
        <v>4298</v>
      </c>
      <c r="C771" s="1" t="str">
        <f t="shared" si="126"/>
        <v>21:0973</v>
      </c>
      <c r="D771" s="1" t="str">
        <f t="shared" ref="D771:D778" si="127">HYPERLINK("https://geochem.nrcan.gc.ca/cdogs/content/svy/svy210113_e.htm", "21:0113")</f>
        <v>21:0113</v>
      </c>
      <c r="E771" t="s">
        <v>4299</v>
      </c>
      <c r="F771" t="s">
        <v>4300</v>
      </c>
      <c r="H771">
        <v>63.726694600000002</v>
      </c>
      <c r="I771">
        <v>-95.900477699999996</v>
      </c>
      <c r="J771" s="1" t="str">
        <f t="shared" ref="J771:J778" si="128">HYPERLINK("https://geochem.nrcan.gc.ca/cdogs/content/kwd/kwd020027_e.htm", "NGR lake sediment grab sample")</f>
        <v>NGR lake sediment grab sample</v>
      </c>
      <c r="K771" s="1" t="str">
        <f t="shared" ref="K771:K778" si="129">HYPERLINK("https://geochem.nrcan.gc.ca/cdogs/content/kwd/kwd080006_e.htm", "&lt;177 micron (NGR)")</f>
        <v>&lt;177 micron (NGR)</v>
      </c>
      <c r="L771">
        <v>39</v>
      </c>
      <c r="M771" t="s">
        <v>301</v>
      </c>
      <c r="N771">
        <v>770</v>
      </c>
      <c r="O771" t="s">
        <v>205</v>
      </c>
      <c r="P771" t="s">
        <v>127</v>
      </c>
      <c r="Q771" t="s">
        <v>2374</v>
      </c>
      <c r="R771" t="s">
        <v>104</v>
      </c>
      <c r="S771" t="s">
        <v>57</v>
      </c>
      <c r="T771" t="s">
        <v>153</v>
      </c>
      <c r="U771" t="s">
        <v>138</v>
      </c>
      <c r="V771" t="s">
        <v>478</v>
      </c>
      <c r="W771" t="s">
        <v>276</v>
      </c>
      <c r="X771" t="s">
        <v>62</v>
      </c>
      <c r="Y771" t="s">
        <v>79</v>
      </c>
      <c r="Z771" t="s">
        <v>170</v>
      </c>
      <c r="AA771" t="s">
        <v>64</v>
      </c>
      <c r="AB771" t="s">
        <v>65</v>
      </c>
      <c r="AC771" t="s">
        <v>177</v>
      </c>
      <c r="AD771" t="s">
        <v>67</v>
      </c>
      <c r="AE771" t="s">
        <v>4301</v>
      </c>
      <c r="AF771" t="s">
        <v>134</v>
      </c>
      <c r="AG771" t="s">
        <v>478</v>
      </c>
      <c r="AH771" t="s">
        <v>173</v>
      </c>
      <c r="AI771" t="s">
        <v>92</v>
      </c>
      <c r="AJ771" t="s">
        <v>373</v>
      </c>
      <c r="AK771" t="s">
        <v>73</v>
      </c>
      <c r="AL771" t="s">
        <v>103</v>
      </c>
      <c r="AM771" t="s">
        <v>68</v>
      </c>
      <c r="AN771" t="s">
        <v>76</v>
      </c>
      <c r="AO771" t="s">
        <v>208</v>
      </c>
      <c r="AP771" t="s">
        <v>954</v>
      </c>
      <c r="AQ771" t="s">
        <v>276</v>
      </c>
      <c r="AR771" t="s">
        <v>67</v>
      </c>
      <c r="AS771" t="s">
        <v>127</v>
      </c>
      <c r="AT771" t="s">
        <v>73</v>
      </c>
      <c r="AU771" t="s">
        <v>107</v>
      </c>
      <c r="AV771" t="s">
        <v>4302</v>
      </c>
    </row>
    <row r="772" spans="1:48" hidden="1" x14ac:dyDescent="0.3">
      <c r="A772" t="s">
        <v>4303</v>
      </c>
      <c r="B772" t="s">
        <v>4304</v>
      </c>
      <c r="C772" s="1" t="str">
        <f t="shared" si="126"/>
        <v>21:0973</v>
      </c>
      <c r="D772" s="1" t="str">
        <f t="shared" si="127"/>
        <v>21:0113</v>
      </c>
      <c r="E772" t="s">
        <v>4305</v>
      </c>
      <c r="F772" t="s">
        <v>4306</v>
      </c>
      <c r="H772">
        <v>63.756522099999998</v>
      </c>
      <c r="I772">
        <v>-95.884349799999995</v>
      </c>
      <c r="J772" s="1" t="str">
        <f t="shared" si="128"/>
        <v>NGR lake sediment grab sample</v>
      </c>
      <c r="K772" s="1" t="str">
        <f t="shared" si="129"/>
        <v>&lt;177 micron (NGR)</v>
      </c>
      <c r="L772">
        <v>39</v>
      </c>
      <c r="M772" t="s">
        <v>314</v>
      </c>
      <c r="N772">
        <v>771</v>
      </c>
      <c r="O772" t="s">
        <v>168</v>
      </c>
      <c r="P772" t="s">
        <v>54</v>
      </c>
      <c r="Q772" t="s">
        <v>403</v>
      </c>
      <c r="R772" t="s">
        <v>265</v>
      </c>
      <c r="S772" t="s">
        <v>57</v>
      </c>
      <c r="T772" t="s">
        <v>152</v>
      </c>
      <c r="U772" t="s">
        <v>59</v>
      </c>
      <c r="V772" t="s">
        <v>172</v>
      </c>
      <c r="W772" t="s">
        <v>193</v>
      </c>
      <c r="X772" t="s">
        <v>74</v>
      </c>
      <c r="Y772" t="s">
        <v>63</v>
      </c>
      <c r="Z772" t="s">
        <v>96</v>
      </c>
      <c r="AA772" t="s">
        <v>64</v>
      </c>
      <c r="AB772" t="s">
        <v>221</v>
      </c>
      <c r="AC772" t="s">
        <v>155</v>
      </c>
      <c r="AD772" t="s">
        <v>74</v>
      </c>
      <c r="AE772" t="s">
        <v>222</v>
      </c>
      <c r="AF772" t="s">
        <v>282</v>
      </c>
      <c r="AG772" t="s">
        <v>249</v>
      </c>
      <c r="AH772" t="s">
        <v>75</v>
      </c>
      <c r="AI772" t="s">
        <v>71</v>
      </c>
      <c r="AJ772" t="s">
        <v>114</v>
      </c>
      <c r="AK772" t="s">
        <v>73</v>
      </c>
      <c r="AL772" t="s">
        <v>68</v>
      </c>
      <c r="AM772" t="s">
        <v>75</v>
      </c>
      <c r="AN772" t="s">
        <v>76</v>
      </c>
      <c r="AO772" t="s">
        <v>134</v>
      </c>
      <c r="AP772" t="s">
        <v>179</v>
      </c>
      <c r="AQ772" t="s">
        <v>118</v>
      </c>
      <c r="AR772" t="s">
        <v>74</v>
      </c>
      <c r="AS772" t="s">
        <v>54</v>
      </c>
      <c r="AT772" t="s">
        <v>73</v>
      </c>
      <c r="AU772" t="s">
        <v>107</v>
      </c>
      <c r="AV772" t="s">
        <v>422</v>
      </c>
    </row>
    <row r="773" spans="1:48" hidden="1" x14ac:dyDescent="0.3">
      <c r="A773" t="s">
        <v>4307</v>
      </c>
      <c r="B773" t="s">
        <v>4308</v>
      </c>
      <c r="C773" s="1" t="str">
        <f t="shared" si="126"/>
        <v>21:0973</v>
      </c>
      <c r="D773" s="1" t="str">
        <f t="shared" si="127"/>
        <v>21:0113</v>
      </c>
      <c r="E773" t="s">
        <v>4309</v>
      </c>
      <c r="F773" t="s">
        <v>4310</v>
      </c>
      <c r="H773">
        <v>63.797681500000003</v>
      </c>
      <c r="I773">
        <v>-95.884880999999993</v>
      </c>
      <c r="J773" s="1" t="str">
        <f t="shared" si="128"/>
        <v>NGR lake sediment grab sample</v>
      </c>
      <c r="K773" s="1" t="str">
        <f t="shared" si="129"/>
        <v>&lt;177 micron (NGR)</v>
      </c>
      <c r="L773">
        <v>39</v>
      </c>
      <c r="M773" t="s">
        <v>324</v>
      </c>
      <c r="N773">
        <v>772</v>
      </c>
      <c r="O773" t="s">
        <v>709</v>
      </c>
      <c r="P773" t="s">
        <v>54</v>
      </c>
      <c r="Q773" t="s">
        <v>410</v>
      </c>
      <c r="R773" t="s">
        <v>178</v>
      </c>
      <c r="S773" t="s">
        <v>57</v>
      </c>
      <c r="T773" t="s">
        <v>380</v>
      </c>
      <c r="U773" t="s">
        <v>138</v>
      </c>
      <c r="V773" t="s">
        <v>264</v>
      </c>
      <c r="W773" t="s">
        <v>355</v>
      </c>
      <c r="X773" t="s">
        <v>67</v>
      </c>
      <c r="Y773" t="s">
        <v>171</v>
      </c>
      <c r="Z773" t="s">
        <v>96</v>
      </c>
      <c r="AA773" t="s">
        <v>64</v>
      </c>
      <c r="AB773" t="s">
        <v>550</v>
      </c>
      <c r="AC773" t="s">
        <v>70</v>
      </c>
      <c r="AD773" t="s">
        <v>74</v>
      </c>
      <c r="AE773" t="s">
        <v>3374</v>
      </c>
      <c r="AF773" t="s">
        <v>281</v>
      </c>
      <c r="AG773" t="s">
        <v>380</v>
      </c>
      <c r="AH773" t="s">
        <v>70</v>
      </c>
      <c r="AI773" t="s">
        <v>201</v>
      </c>
      <c r="AJ773" t="s">
        <v>388</v>
      </c>
      <c r="AK773" t="s">
        <v>73</v>
      </c>
      <c r="AL773" t="s">
        <v>75</v>
      </c>
      <c r="AM773" t="s">
        <v>103</v>
      </c>
      <c r="AN773" t="s">
        <v>76</v>
      </c>
      <c r="AO773" t="s">
        <v>92</v>
      </c>
      <c r="AP773" t="s">
        <v>225</v>
      </c>
      <c r="AQ773" t="s">
        <v>346</v>
      </c>
      <c r="AR773" t="s">
        <v>74</v>
      </c>
      <c r="AS773" t="s">
        <v>54</v>
      </c>
      <c r="AT773" t="s">
        <v>73</v>
      </c>
      <c r="AU773" t="s">
        <v>107</v>
      </c>
      <c r="AV773" t="s">
        <v>4311</v>
      </c>
    </row>
    <row r="774" spans="1:48" hidden="1" x14ac:dyDescent="0.3">
      <c r="A774" t="s">
        <v>4312</v>
      </c>
      <c r="B774" t="s">
        <v>4313</v>
      </c>
      <c r="C774" s="1" t="str">
        <f t="shared" si="126"/>
        <v>21:0973</v>
      </c>
      <c r="D774" s="1" t="str">
        <f t="shared" si="127"/>
        <v>21:0113</v>
      </c>
      <c r="E774" t="s">
        <v>4229</v>
      </c>
      <c r="F774" t="s">
        <v>4314</v>
      </c>
      <c r="H774">
        <v>63.816914300000001</v>
      </c>
      <c r="I774">
        <v>-95.894553900000005</v>
      </c>
      <c r="J774" s="1" t="str">
        <f t="shared" si="128"/>
        <v>NGR lake sediment grab sample</v>
      </c>
      <c r="K774" s="1" t="str">
        <f t="shared" si="129"/>
        <v>&lt;177 micron (NGR)</v>
      </c>
      <c r="L774">
        <v>39</v>
      </c>
      <c r="M774" t="s">
        <v>345</v>
      </c>
      <c r="N774">
        <v>773</v>
      </c>
      <c r="O774" t="s">
        <v>340</v>
      </c>
      <c r="P774" t="s">
        <v>170</v>
      </c>
      <c r="Q774" t="s">
        <v>410</v>
      </c>
      <c r="R774" t="s">
        <v>168</v>
      </c>
      <c r="S774" t="s">
        <v>57</v>
      </c>
      <c r="T774" t="s">
        <v>142</v>
      </c>
      <c r="U774" t="s">
        <v>138</v>
      </c>
      <c r="V774" t="s">
        <v>550</v>
      </c>
      <c r="W774" t="s">
        <v>79</v>
      </c>
      <c r="X774" t="s">
        <v>74</v>
      </c>
      <c r="Y774" t="s">
        <v>421</v>
      </c>
      <c r="Z774" t="s">
        <v>96</v>
      </c>
      <c r="AA774" t="s">
        <v>64</v>
      </c>
      <c r="AB774" t="s">
        <v>691</v>
      </c>
      <c r="AC774" t="s">
        <v>70</v>
      </c>
      <c r="AD774" t="s">
        <v>74</v>
      </c>
      <c r="AE774" t="s">
        <v>606</v>
      </c>
      <c r="AF774" t="s">
        <v>121</v>
      </c>
      <c r="AG774" t="s">
        <v>412</v>
      </c>
      <c r="AH774" t="s">
        <v>155</v>
      </c>
      <c r="AI774" t="s">
        <v>233</v>
      </c>
      <c r="AJ774" t="s">
        <v>96</v>
      </c>
      <c r="AK774" t="s">
        <v>73</v>
      </c>
      <c r="AL774" t="s">
        <v>157</v>
      </c>
      <c r="AM774" t="s">
        <v>75</v>
      </c>
      <c r="AN774" t="s">
        <v>76</v>
      </c>
      <c r="AO774" t="s">
        <v>104</v>
      </c>
      <c r="AP774" t="s">
        <v>126</v>
      </c>
      <c r="AQ774" t="s">
        <v>276</v>
      </c>
      <c r="AR774" t="s">
        <v>74</v>
      </c>
      <c r="AS774" t="s">
        <v>54</v>
      </c>
      <c r="AT774" t="s">
        <v>73</v>
      </c>
      <c r="AU774" t="s">
        <v>107</v>
      </c>
      <c r="AV774" t="s">
        <v>4315</v>
      </c>
    </row>
    <row r="775" spans="1:48" hidden="1" x14ac:dyDescent="0.3">
      <c r="A775" t="s">
        <v>4316</v>
      </c>
      <c r="B775" t="s">
        <v>4317</v>
      </c>
      <c r="C775" s="1" t="str">
        <f t="shared" si="126"/>
        <v>21:0973</v>
      </c>
      <c r="D775" s="1" t="str">
        <f t="shared" si="127"/>
        <v>21:0113</v>
      </c>
      <c r="E775" t="s">
        <v>4318</v>
      </c>
      <c r="F775" t="s">
        <v>4319</v>
      </c>
      <c r="H775">
        <v>63.852687199999998</v>
      </c>
      <c r="I775">
        <v>-95.859337199999999</v>
      </c>
      <c r="J775" s="1" t="str">
        <f t="shared" si="128"/>
        <v>NGR lake sediment grab sample</v>
      </c>
      <c r="K775" s="1" t="str">
        <f t="shared" si="129"/>
        <v>&lt;177 micron (NGR)</v>
      </c>
      <c r="L775">
        <v>39</v>
      </c>
      <c r="M775" t="s">
        <v>335</v>
      </c>
      <c r="N775">
        <v>774</v>
      </c>
      <c r="O775" t="s">
        <v>692</v>
      </c>
      <c r="P775" t="s">
        <v>170</v>
      </c>
      <c r="Q775" t="s">
        <v>1134</v>
      </c>
      <c r="R775" t="s">
        <v>92</v>
      </c>
      <c r="S775" t="s">
        <v>57</v>
      </c>
      <c r="T775" t="s">
        <v>427</v>
      </c>
      <c r="U775" t="s">
        <v>96</v>
      </c>
      <c r="V775" t="s">
        <v>282</v>
      </c>
      <c r="W775" t="s">
        <v>346</v>
      </c>
      <c r="X775" t="s">
        <v>67</v>
      </c>
      <c r="Y775" t="s">
        <v>238</v>
      </c>
      <c r="Z775" t="s">
        <v>138</v>
      </c>
      <c r="AA775" t="s">
        <v>64</v>
      </c>
      <c r="AB775" t="s">
        <v>381</v>
      </c>
      <c r="AC775" t="s">
        <v>70</v>
      </c>
      <c r="AD775" t="s">
        <v>74</v>
      </c>
      <c r="AE775" t="s">
        <v>2181</v>
      </c>
      <c r="AF775" t="s">
        <v>178</v>
      </c>
      <c r="AG775" t="s">
        <v>365</v>
      </c>
      <c r="AH775" t="s">
        <v>70</v>
      </c>
      <c r="AI775" t="s">
        <v>388</v>
      </c>
      <c r="AJ775" t="s">
        <v>388</v>
      </c>
      <c r="AK775" t="s">
        <v>73</v>
      </c>
      <c r="AL775" t="s">
        <v>125</v>
      </c>
      <c r="AM775" t="s">
        <v>103</v>
      </c>
      <c r="AN775" t="s">
        <v>76</v>
      </c>
      <c r="AO775" t="s">
        <v>92</v>
      </c>
      <c r="AP775" t="s">
        <v>307</v>
      </c>
      <c r="AQ775" t="s">
        <v>95</v>
      </c>
      <c r="AR775" t="s">
        <v>74</v>
      </c>
      <c r="AS775" t="s">
        <v>54</v>
      </c>
      <c r="AT775" t="s">
        <v>73</v>
      </c>
      <c r="AU775" t="s">
        <v>107</v>
      </c>
      <c r="AV775" t="s">
        <v>4320</v>
      </c>
    </row>
    <row r="776" spans="1:48" hidden="1" x14ac:dyDescent="0.3">
      <c r="A776" t="s">
        <v>4321</v>
      </c>
      <c r="B776" t="s">
        <v>4322</v>
      </c>
      <c r="C776" s="1" t="str">
        <f t="shared" si="126"/>
        <v>21:0973</v>
      </c>
      <c r="D776" s="1" t="str">
        <f t="shared" si="127"/>
        <v>21:0113</v>
      </c>
      <c r="E776" t="s">
        <v>4323</v>
      </c>
      <c r="F776" t="s">
        <v>4324</v>
      </c>
      <c r="H776">
        <v>63.879401299999998</v>
      </c>
      <c r="I776">
        <v>-95.865008799999998</v>
      </c>
      <c r="J776" s="1" t="str">
        <f t="shared" si="128"/>
        <v>NGR lake sediment grab sample</v>
      </c>
      <c r="K776" s="1" t="str">
        <f t="shared" si="129"/>
        <v>&lt;177 micron (NGR)</v>
      </c>
      <c r="L776">
        <v>39</v>
      </c>
      <c r="M776" t="s">
        <v>354</v>
      </c>
      <c r="N776">
        <v>775</v>
      </c>
      <c r="O776" t="s">
        <v>53</v>
      </c>
      <c r="P776" t="s">
        <v>170</v>
      </c>
      <c r="Q776" t="s">
        <v>572</v>
      </c>
      <c r="R776" t="s">
        <v>178</v>
      </c>
      <c r="S776" t="s">
        <v>57</v>
      </c>
      <c r="T776" t="s">
        <v>404</v>
      </c>
      <c r="U776" t="s">
        <v>57</v>
      </c>
      <c r="V776" t="s">
        <v>550</v>
      </c>
      <c r="W776" t="s">
        <v>355</v>
      </c>
      <c r="X776" t="s">
        <v>67</v>
      </c>
      <c r="Y776" t="s">
        <v>526</v>
      </c>
      <c r="Z776" t="s">
        <v>138</v>
      </c>
      <c r="AA776" t="s">
        <v>64</v>
      </c>
      <c r="AB776" t="s">
        <v>471</v>
      </c>
      <c r="AC776" t="s">
        <v>70</v>
      </c>
      <c r="AD776" t="s">
        <v>67</v>
      </c>
      <c r="AE776" t="s">
        <v>668</v>
      </c>
      <c r="AF776" t="s">
        <v>281</v>
      </c>
      <c r="AG776" t="s">
        <v>142</v>
      </c>
      <c r="AH776" t="s">
        <v>70</v>
      </c>
      <c r="AI776" t="s">
        <v>336</v>
      </c>
      <c r="AJ776" t="s">
        <v>96</v>
      </c>
      <c r="AK776" t="s">
        <v>73</v>
      </c>
      <c r="AL776" t="s">
        <v>125</v>
      </c>
      <c r="AM776" t="s">
        <v>103</v>
      </c>
      <c r="AN776" t="s">
        <v>76</v>
      </c>
      <c r="AO776" t="s">
        <v>104</v>
      </c>
      <c r="AP776" t="s">
        <v>210</v>
      </c>
      <c r="AQ776" t="s">
        <v>276</v>
      </c>
      <c r="AR776" t="s">
        <v>74</v>
      </c>
      <c r="AS776" t="s">
        <v>54</v>
      </c>
      <c r="AT776" t="s">
        <v>73</v>
      </c>
      <c r="AU776" t="s">
        <v>447</v>
      </c>
      <c r="AV776" t="s">
        <v>4325</v>
      </c>
    </row>
    <row r="777" spans="1:48" hidden="1" x14ac:dyDescent="0.3">
      <c r="A777" t="s">
        <v>4326</v>
      </c>
      <c r="B777" t="s">
        <v>4327</v>
      </c>
      <c r="C777" s="1" t="str">
        <f t="shared" si="126"/>
        <v>21:0973</v>
      </c>
      <c r="D777" s="1" t="str">
        <f t="shared" si="127"/>
        <v>21:0113</v>
      </c>
      <c r="E777" t="s">
        <v>4328</v>
      </c>
      <c r="F777" t="s">
        <v>4329</v>
      </c>
      <c r="H777">
        <v>63.548173200000001</v>
      </c>
      <c r="I777">
        <v>-95.334659700000003</v>
      </c>
      <c r="J777" s="1" t="str">
        <f t="shared" si="128"/>
        <v>NGR lake sediment grab sample</v>
      </c>
      <c r="K777" s="1" t="str">
        <f t="shared" si="129"/>
        <v>&lt;177 micron (NGR)</v>
      </c>
      <c r="L777">
        <v>40</v>
      </c>
      <c r="M777" t="s">
        <v>52</v>
      </c>
      <c r="N777">
        <v>776</v>
      </c>
      <c r="O777" t="s">
        <v>124</v>
      </c>
      <c r="P777" t="s">
        <v>54</v>
      </c>
      <c r="Q777" t="s">
        <v>446</v>
      </c>
      <c r="R777" t="s">
        <v>381</v>
      </c>
      <c r="S777" t="s">
        <v>57</v>
      </c>
      <c r="T777" t="s">
        <v>152</v>
      </c>
      <c r="U777" t="s">
        <v>88</v>
      </c>
      <c r="V777" t="s">
        <v>615</v>
      </c>
      <c r="W777" t="s">
        <v>136</v>
      </c>
      <c r="X777" t="s">
        <v>62</v>
      </c>
      <c r="Y777" t="s">
        <v>302</v>
      </c>
      <c r="Z777" t="s">
        <v>127</v>
      </c>
      <c r="AA777" t="s">
        <v>64</v>
      </c>
      <c r="AB777" t="s">
        <v>60</v>
      </c>
      <c r="AC777" t="s">
        <v>155</v>
      </c>
      <c r="AD777" t="s">
        <v>170</v>
      </c>
      <c r="AE777" t="s">
        <v>4330</v>
      </c>
      <c r="AF777" t="s">
        <v>282</v>
      </c>
      <c r="AG777" t="s">
        <v>291</v>
      </c>
      <c r="AH777" t="s">
        <v>70</v>
      </c>
      <c r="AI777" t="s">
        <v>72</v>
      </c>
      <c r="AJ777" t="s">
        <v>318</v>
      </c>
      <c r="AK777" t="s">
        <v>73</v>
      </c>
      <c r="AL777" t="s">
        <v>177</v>
      </c>
      <c r="AM777" t="s">
        <v>177</v>
      </c>
      <c r="AN777" t="s">
        <v>76</v>
      </c>
      <c r="AO777" t="s">
        <v>116</v>
      </c>
      <c r="AP777" t="s">
        <v>210</v>
      </c>
      <c r="AQ777" t="s">
        <v>233</v>
      </c>
      <c r="AR777" t="s">
        <v>67</v>
      </c>
      <c r="AS777" t="s">
        <v>54</v>
      </c>
      <c r="AT777" t="s">
        <v>73</v>
      </c>
      <c r="AU777" t="s">
        <v>107</v>
      </c>
      <c r="AV777" t="s">
        <v>4331</v>
      </c>
    </row>
    <row r="778" spans="1:48" hidden="1" x14ac:dyDescent="0.3">
      <c r="A778" t="s">
        <v>4332</v>
      </c>
      <c r="B778" t="s">
        <v>4333</v>
      </c>
      <c r="C778" s="1" t="str">
        <f t="shared" si="126"/>
        <v>21:0973</v>
      </c>
      <c r="D778" s="1" t="str">
        <f t="shared" si="127"/>
        <v>21:0113</v>
      </c>
      <c r="E778" t="s">
        <v>4334</v>
      </c>
      <c r="F778" t="s">
        <v>4335</v>
      </c>
      <c r="H778">
        <v>63.991174100000002</v>
      </c>
      <c r="I778">
        <v>-95.891037900000001</v>
      </c>
      <c r="J778" s="1" t="str">
        <f t="shared" si="128"/>
        <v>NGR lake sediment grab sample</v>
      </c>
      <c r="K778" s="1" t="str">
        <f t="shared" si="129"/>
        <v>&lt;177 micron (NGR)</v>
      </c>
      <c r="L778">
        <v>40</v>
      </c>
      <c r="M778" t="s">
        <v>86</v>
      </c>
      <c r="N778">
        <v>777</v>
      </c>
      <c r="O778" t="s">
        <v>156</v>
      </c>
      <c r="P778" t="s">
        <v>54</v>
      </c>
      <c r="Q778" t="s">
        <v>731</v>
      </c>
      <c r="R778" t="s">
        <v>550</v>
      </c>
      <c r="S778" t="s">
        <v>57</v>
      </c>
      <c r="T778" t="s">
        <v>315</v>
      </c>
      <c r="U778" t="s">
        <v>168</v>
      </c>
      <c r="V778" t="s">
        <v>187</v>
      </c>
      <c r="W778" t="s">
        <v>526</v>
      </c>
      <c r="X778" t="s">
        <v>62</v>
      </c>
      <c r="Y778" t="s">
        <v>329</v>
      </c>
      <c r="Z778" t="s">
        <v>62</v>
      </c>
      <c r="AA778" t="s">
        <v>64</v>
      </c>
      <c r="AB778" t="s">
        <v>142</v>
      </c>
      <c r="AC778" t="s">
        <v>224</v>
      </c>
      <c r="AD778" t="s">
        <v>67</v>
      </c>
      <c r="AE778" t="s">
        <v>3822</v>
      </c>
      <c r="AF778" t="s">
        <v>116</v>
      </c>
      <c r="AG778" t="s">
        <v>282</v>
      </c>
      <c r="AH778" t="s">
        <v>173</v>
      </c>
      <c r="AI778" t="s">
        <v>373</v>
      </c>
      <c r="AJ778" t="s">
        <v>168</v>
      </c>
      <c r="AK778" t="s">
        <v>73</v>
      </c>
      <c r="AL778" t="s">
        <v>103</v>
      </c>
      <c r="AM778" t="s">
        <v>125</v>
      </c>
      <c r="AN778" t="s">
        <v>76</v>
      </c>
      <c r="AO778" t="s">
        <v>203</v>
      </c>
      <c r="AP778" t="s">
        <v>420</v>
      </c>
      <c r="AQ778" t="s">
        <v>61</v>
      </c>
      <c r="AR778" t="s">
        <v>67</v>
      </c>
      <c r="AS778" t="s">
        <v>62</v>
      </c>
      <c r="AT778" t="s">
        <v>73</v>
      </c>
      <c r="AU778" t="s">
        <v>107</v>
      </c>
      <c r="AV778" t="s">
        <v>4336</v>
      </c>
    </row>
    <row r="779" spans="1:48" hidden="1" x14ac:dyDescent="0.3">
      <c r="A779" t="s">
        <v>4337</v>
      </c>
      <c r="B779" t="s">
        <v>4338</v>
      </c>
      <c r="C779" s="1" t="str">
        <f t="shared" si="126"/>
        <v>21:0973</v>
      </c>
      <c r="D779" s="1" t="str">
        <f>HYPERLINK("https://geochem.nrcan.gc.ca/cdogs/content/svy/svy_e.htm", "")</f>
        <v/>
      </c>
      <c r="G779" s="1" t="str">
        <f>HYPERLINK("https://geochem.nrcan.gc.ca/cdogs/content/cr_/cr_00160_e.htm", "160")</f>
        <v>160</v>
      </c>
      <c r="J779" t="s">
        <v>230</v>
      </c>
      <c r="K779" t="s">
        <v>231</v>
      </c>
      <c r="L779">
        <v>40</v>
      </c>
      <c r="M779" t="s">
        <v>232</v>
      </c>
      <c r="N779">
        <v>778</v>
      </c>
      <c r="O779" t="s">
        <v>168</v>
      </c>
      <c r="P779" t="s">
        <v>96</v>
      </c>
      <c r="Q779" t="s">
        <v>566</v>
      </c>
      <c r="R779" t="s">
        <v>177</v>
      </c>
      <c r="S779" t="s">
        <v>57</v>
      </c>
      <c r="T779" t="s">
        <v>188</v>
      </c>
      <c r="U779" t="s">
        <v>88</v>
      </c>
      <c r="V779" t="s">
        <v>175</v>
      </c>
      <c r="W779" t="s">
        <v>355</v>
      </c>
      <c r="X779" t="s">
        <v>74</v>
      </c>
      <c r="Y779" t="s">
        <v>170</v>
      </c>
      <c r="Z779" t="s">
        <v>88</v>
      </c>
      <c r="AA779" t="s">
        <v>64</v>
      </c>
      <c r="AB779" t="s">
        <v>575</v>
      </c>
      <c r="AC779" t="s">
        <v>75</v>
      </c>
      <c r="AD779" t="s">
        <v>67</v>
      </c>
      <c r="AE779" t="s">
        <v>3289</v>
      </c>
      <c r="AF779" t="s">
        <v>357</v>
      </c>
      <c r="AG779" t="s">
        <v>365</v>
      </c>
      <c r="AH779" t="s">
        <v>68</v>
      </c>
      <c r="AI779" t="s">
        <v>104</v>
      </c>
      <c r="AJ779" t="s">
        <v>72</v>
      </c>
      <c r="AK779" t="s">
        <v>73</v>
      </c>
      <c r="AL779" t="s">
        <v>238</v>
      </c>
      <c r="AM779" t="s">
        <v>157</v>
      </c>
      <c r="AN779" t="s">
        <v>76</v>
      </c>
      <c r="AO779" t="s">
        <v>203</v>
      </c>
      <c r="AP779" t="s">
        <v>4339</v>
      </c>
      <c r="AQ779" t="s">
        <v>226</v>
      </c>
      <c r="AR779" t="s">
        <v>62</v>
      </c>
      <c r="AS779" t="s">
        <v>170</v>
      </c>
      <c r="AT779" t="s">
        <v>73</v>
      </c>
      <c r="AU779" t="s">
        <v>573</v>
      </c>
      <c r="AV779" t="s">
        <v>4340</v>
      </c>
    </row>
    <row r="780" spans="1:48" hidden="1" x14ac:dyDescent="0.3">
      <c r="A780" t="s">
        <v>4341</v>
      </c>
      <c r="B780" t="s">
        <v>4342</v>
      </c>
      <c r="C780" s="1" t="str">
        <f t="shared" si="126"/>
        <v>21:0973</v>
      </c>
      <c r="D780" s="1" t="str">
        <f t="shared" ref="D780:D797" si="130">HYPERLINK("https://geochem.nrcan.gc.ca/cdogs/content/svy/svy210113_e.htm", "21:0113")</f>
        <v>21:0113</v>
      </c>
      <c r="E780" t="s">
        <v>4343</v>
      </c>
      <c r="F780" t="s">
        <v>4344</v>
      </c>
      <c r="H780">
        <v>63.954142099999999</v>
      </c>
      <c r="I780">
        <v>-95.992501300000001</v>
      </c>
      <c r="J780" s="1" t="str">
        <f t="shared" ref="J780:J797" si="131">HYPERLINK("https://geochem.nrcan.gc.ca/cdogs/content/kwd/kwd020027_e.htm", "NGR lake sediment grab sample")</f>
        <v>NGR lake sediment grab sample</v>
      </c>
      <c r="K780" s="1" t="str">
        <f t="shared" ref="K780:K797" si="132">HYPERLINK("https://geochem.nrcan.gc.ca/cdogs/content/kwd/kwd080006_e.htm", "&lt;177 micron (NGR)")</f>
        <v>&lt;177 micron (NGR)</v>
      </c>
      <c r="L780">
        <v>40</v>
      </c>
      <c r="M780" t="s">
        <v>113</v>
      </c>
      <c r="N780">
        <v>779</v>
      </c>
      <c r="O780" t="s">
        <v>71</v>
      </c>
      <c r="P780" t="s">
        <v>62</v>
      </c>
      <c r="Q780" t="s">
        <v>133</v>
      </c>
      <c r="R780" t="s">
        <v>104</v>
      </c>
      <c r="S780" t="s">
        <v>57</v>
      </c>
      <c r="T780" t="s">
        <v>152</v>
      </c>
      <c r="U780" t="s">
        <v>138</v>
      </c>
      <c r="V780" t="s">
        <v>139</v>
      </c>
      <c r="W780" t="s">
        <v>211</v>
      </c>
      <c r="X780" t="s">
        <v>74</v>
      </c>
      <c r="Y780" t="s">
        <v>302</v>
      </c>
      <c r="Z780" t="s">
        <v>96</v>
      </c>
      <c r="AA780" t="s">
        <v>64</v>
      </c>
      <c r="AB780" t="s">
        <v>223</v>
      </c>
      <c r="AC780" t="s">
        <v>70</v>
      </c>
      <c r="AD780" t="s">
        <v>74</v>
      </c>
      <c r="AE780" t="s">
        <v>574</v>
      </c>
      <c r="AF780" t="s">
        <v>90</v>
      </c>
      <c r="AG780" t="s">
        <v>698</v>
      </c>
      <c r="AH780" t="s">
        <v>70</v>
      </c>
      <c r="AI780" t="s">
        <v>114</v>
      </c>
      <c r="AJ780" t="s">
        <v>114</v>
      </c>
      <c r="AK780" t="s">
        <v>73</v>
      </c>
      <c r="AL780" t="s">
        <v>125</v>
      </c>
      <c r="AM780" t="s">
        <v>75</v>
      </c>
      <c r="AN780" t="s">
        <v>76</v>
      </c>
      <c r="AO780" t="s">
        <v>2021</v>
      </c>
      <c r="AP780" t="s">
        <v>414</v>
      </c>
      <c r="AQ780" t="s">
        <v>363</v>
      </c>
      <c r="AR780" t="s">
        <v>62</v>
      </c>
      <c r="AS780" t="s">
        <v>54</v>
      </c>
      <c r="AT780" t="s">
        <v>73</v>
      </c>
      <c r="AU780" t="s">
        <v>107</v>
      </c>
      <c r="AV780" t="s">
        <v>4345</v>
      </c>
    </row>
    <row r="781" spans="1:48" hidden="1" x14ac:dyDescent="0.3">
      <c r="A781" t="s">
        <v>4346</v>
      </c>
      <c r="B781" t="s">
        <v>4347</v>
      </c>
      <c r="C781" s="1" t="str">
        <f t="shared" si="126"/>
        <v>21:0973</v>
      </c>
      <c r="D781" s="1" t="str">
        <f t="shared" si="130"/>
        <v>21:0113</v>
      </c>
      <c r="E781" t="s">
        <v>4343</v>
      </c>
      <c r="F781" t="s">
        <v>4348</v>
      </c>
      <c r="H781">
        <v>63.954142099999999</v>
      </c>
      <c r="I781">
        <v>-95.992501300000001</v>
      </c>
      <c r="J781" s="1" t="str">
        <f t="shared" si="131"/>
        <v>NGR lake sediment grab sample</v>
      </c>
      <c r="K781" s="1" t="str">
        <f t="shared" si="132"/>
        <v>&lt;177 micron (NGR)</v>
      </c>
      <c r="L781">
        <v>40</v>
      </c>
      <c r="M781" t="s">
        <v>132</v>
      </c>
      <c r="N781">
        <v>780</v>
      </c>
      <c r="O781" t="s">
        <v>72</v>
      </c>
      <c r="P781" t="s">
        <v>88</v>
      </c>
      <c r="Q781" t="s">
        <v>446</v>
      </c>
      <c r="R781" t="s">
        <v>281</v>
      </c>
      <c r="S781" t="s">
        <v>57</v>
      </c>
      <c r="T781" t="s">
        <v>91</v>
      </c>
      <c r="U781" t="s">
        <v>59</v>
      </c>
      <c r="V781" t="s">
        <v>471</v>
      </c>
      <c r="W781" t="s">
        <v>79</v>
      </c>
      <c r="X781" t="s">
        <v>74</v>
      </c>
      <c r="Y781" t="s">
        <v>448</v>
      </c>
      <c r="Z781" t="s">
        <v>96</v>
      </c>
      <c r="AA781" t="s">
        <v>64</v>
      </c>
      <c r="AB781" t="s">
        <v>411</v>
      </c>
      <c r="AC781" t="s">
        <v>70</v>
      </c>
      <c r="AD781" t="s">
        <v>67</v>
      </c>
      <c r="AE781" t="s">
        <v>75</v>
      </c>
      <c r="AF781" t="s">
        <v>357</v>
      </c>
      <c r="AG781" t="s">
        <v>617</v>
      </c>
      <c r="AH781" t="s">
        <v>70</v>
      </c>
      <c r="AI781" t="s">
        <v>340</v>
      </c>
      <c r="AJ781" t="s">
        <v>305</v>
      </c>
      <c r="AK781" t="s">
        <v>73</v>
      </c>
      <c r="AL781" t="s">
        <v>75</v>
      </c>
      <c r="AM781" t="s">
        <v>224</v>
      </c>
      <c r="AN781" t="s">
        <v>76</v>
      </c>
      <c r="AO781" t="s">
        <v>121</v>
      </c>
      <c r="AP781" t="s">
        <v>225</v>
      </c>
      <c r="AQ781" t="s">
        <v>118</v>
      </c>
      <c r="AR781" t="s">
        <v>62</v>
      </c>
      <c r="AS781" t="s">
        <v>54</v>
      </c>
      <c r="AT781" t="s">
        <v>73</v>
      </c>
      <c r="AU781" t="s">
        <v>107</v>
      </c>
      <c r="AV781" t="s">
        <v>875</v>
      </c>
    </row>
    <row r="782" spans="1:48" hidden="1" x14ac:dyDescent="0.3">
      <c r="A782" t="s">
        <v>4349</v>
      </c>
      <c r="B782" t="s">
        <v>4350</v>
      </c>
      <c r="C782" s="1" t="str">
        <f t="shared" si="126"/>
        <v>21:0973</v>
      </c>
      <c r="D782" s="1" t="str">
        <f t="shared" si="130"/>
        <v>21:0113</v>
      </c>
      <c r="E782" t="s">
        <v>4351</v>
      </c>
      <c r="F782" t="s">
        <v>4352</v>
      </c>
      <c r="H782">
        <v>63.933958400000002</v>
      </c>
      <c r="I782">
        <v>-95.953663399999996</v>
      </c>
      <c r="J782" s="1" t="str">
        <f t="shared" si="131"/>
        <v>NGR lake sediment grab sample</v>
      </c>
      <c r="K782" s="1" t="str">
        <f t="shared" si="132"/>
        <v>&lt;177 micron (NGR)</v>
      </c>
      <c r="L782">
        <v>40</v>
      </c>
      <c r="M782" t="s">
        <v>149</v>
      </c>
      <c r="N782">
        <v>781</v>
      </c>
      <c r="O782" t="s">
        <v>106</v>
      </c>
      <c r="P782" t="s">
        <v>138</v>
      </c>
      <c r="Q782" t="s">
        <v>1158</v>
      </c>
      <c r="R782" t="s">
        <v>123</v>
      </c>
      <c r="S782" t="s">
        <v>57</v>
      </c>
      <c r="T782" t="s">
        <v>221</v>
      </c>
      <c r="U782" t="s">
        <v>96</v>
      </c>
      <c r="V782" t="s">
        <v>90</v>
      </c>
      <c r="W782" t="s">
        <v>206</v>
      </c>
      <c r="X782" t="s">
        <v>67</v>
      </c>
      <c r="Y782" t="s">
        <v>63</v>
      </c>
      <c r="Z782" t="s">
        <v>127</v>
      </c>
      <c r="AA782" t="s">
        <v>64</v>
      </c>
      <c r="AB782" t="s">
        <v>69</v>
      </c>
      <c r="AC782" t="s">
        <v>173</v>
      </c>
      <c r="AD782" t="s">
        <v>67</v>
      </c>
      <c r="AE782" t="s">
        <v>140</v>
      </c>
      <c r="AF782" t="s">
        <v>92</v>
      </c>
      <c r="AG782" t="s">
        <v>522</v>
      </c>
      <c r="AH782" t="s">
        <v>70</v>
      </c>
      <c r="AI782" t="s">
        <v>193</v>
      </c>
      <c r="AJ782" t="s">
        <v>136</v>
      </c>
      <c r="AK782" t="s">
        <v>73</v>
      </c>
      <c r="AL782" t="s">
        <v>224</v>
      </c>
      <c r="AM782" t="s">
        <v>103</v>
      </c>
      <c r="AN782" t="s">
        <v>76</v>
      </c>
      <c r="AO782" t="s">
        <v>373</v>
      </c>
      <c r="AP782" t="s">
        <v>2741</v>
      </c>
      <c r="AQ782" t="s">
        <v>137</v>
      </c>
      <c r="AR782" t="s">
        <v>62</v>
      </c>
      <c r="AS782" t="s">
        <v>54</v>
      </c>
      <c r="AT782" t="s">
        <v>73</v>
      </c>
      <c r="AU782" t="s">
        <v>107</v>
      </c>
      <c r="AV782" t="s">
        <v>4353</v>
      </c>
    </row>
    <row r="783" spans="1:48" hidden="1" x14ac:dyDescent="0.3">
      <c r="A783" t="s">
        <v>4354</v>
      </c>
      <c r="B783" t="s">
        <v>4355</v>
      </c>
      <c r="C783" s="1" t="str">
        <f t="shared" si="126"/>
        <v>21:0973</v>
      </c>
      <c r="D783" s="1" t="str">
        <f t="shared" si="130"/>
        <v>21:0113</v>
      </c>
      <c r="E783" t="s">
        <v>4356</v>
      </c>
      <c r="F783" t="s">
        <v>4357</v>
      </c>
      <c r="H783">
        <v>63.858689099999999</v>
      </c>
      <c r="I783">
        <v>-95.970106900000005</v>
      </c>
      <c r="J783" s="1" t="str">
        <f t="shared" si="131"/>
        <v>NGR lake sediment grab sample</v>
      </c>
      <c r="K783" s="1" t="str">
        <f t="shared" si="132"/>
        <v>&lt;177 micron (NGR)</v>
      </c>
      <c r="L783">
        <v>40</v>
      </c>
      <c r="M783" t="s">
        <v>165</v>
      </c>
      <c r="N783">
        <v>782</v>
      </c>
      <c r="O783" t="s">
        <v>429</v>
      </c>
      <c r="P783" t="s">
        <v>54</v>
      </c>
      <c r="Q783" t="s">
        <v>186</v>
      </c>
      <c r="R783" t="s">
        <v>797</v>
      </c>
      <c r="S783" t="s">
        <v>57</v>
      </c>
      <c r="T783" t="s">
        <v>135</v>
      </c>
      <c r="U783" t="s">
        <v>88</v>
      </c>
      <c r="V783" t="s">
        <v>492</v>
      </c>
      <c r="W783" t="s">
        <v>355</v>
      </c>
      <c r="X783" t="s">
        <v>74</v>
      </c>
      <c r="Y783" t="s">
        <v>692</v>
      </c>
      <c r="Z783" t="s">
        <v>170</v>
      </c>
      <c r="AA783" t="s">
        <v>64</v>
      </c>
      <c r="AB783" t="s">
        <v>522</v>
      </c>
      <c r="AC783" t="s">
        <v>70</v>
      </c>
      <c r="AD783" t="s">
        <v>67</v>
      </c>
      <c r="AE783" t="s">
        <v>2933</v>
      </c>
      <c r="AF783" t="s">
        <v>77</v>
      </c>
      <c r="AG783" t="s">
        <v>93</v>
      </c>
      <c r="AH783" t="s">
        <v>155</v>
      </c>
      <c r="AI783" t="s">
        <v>72</v>
      </c>
      <c r="AJ783" t="s">
        <v>254</v>
      </c>
      <c r="AK783" t="s">
        <v>73</v>
      </c>
      <c r="AL783" t="s">
        <v>103</v>
      </c>
      <c r="AM783" t="s">
        <v>103</v>
      </c>
      <c r="AN783" t="s">
        <v>76</v>
      </c>
      <c r="AO783" t="s">
        <v>178</v>
      </c>
      <c r="AP783" t="s">
        <v>2033</v>
      </c>
      <c r="AQ783" t="s">
        <v>63</v>
      </c>
      <c r="AR783" t="s">
        <v>62</v>
      </c>
      <c r="AS783" t="s">
        <v>54</v>
      </c>
      <c r="AT783" t="s">
        <v>73</v>
      </c>
      <c r="AU783" t="s">
        <v>107</v>
      </c>
      <c r="AV783" t="s">
        <v>4358</v>
      </c>
    </row>
    <row r="784" spans="1:48" hidden="1" x14ac:dyDescent="0.3">
      <c r="A784" t="s">
        <v>4359</v>
      </c>
      <c r="B784" t="s">
        <v>4360</v>
      </c>
      <c r="C784" s="1" t="str">
        <f t="shared" si="126"/>
        <v>21:0973</v>
      </c>
      <c r="D784" s="1" t="str">
        <f t="shared" si="130"/>
        <v>21:0113</v>
      </c>
      <c r="E784" t="s">
        <v>4361</v>
      </c>
      <c r="F784" t="s">
        <v>4362</v>
      </c>
      <c r="H784">
        <v>63.819243200000003</v>
      </c>
      <c r="I784">
        <v>-95.9273819</v>
      </c>
      <c r="J784" s="1" t="str">
        <f t="shared" si="131"/>
        <v>NGR lake sediment grab sample</v>
      </c>
      <c r="K784" s="1" t="str">
        <f t="shared" si="132"/>
        <v>&lt;177 micron (NGR)</v>
      </c>
      <c r="L784">
        <v>40</v>
      </c>
      <c r="M784" t="s">
        <v>185</v>
      </c>
      <c r="N784">
        <v>783</v>
      </c>
      <c r="O784" t="s">
        <v>208</v>
      </c>
      <c r="P784" t="s">
        <v>170</v>
      </c>
      <c r="Q784" t="s">
        <v>410</v>
      </c>
      <c r="R784" t="s">
        <v>4363</v>
      </c>
      <c r="S784" t="s">
        <v>57</v>
      </c>
      <c r="T784" t="s">
        <v>277</v>
      </c>
      <c r="U784" t="s">
        <v>168</v>
      </c>
      <c r="V784" t="s">
        <v>316</v>
      </c>
      <c r="W784" t="s">
        <v>226</v>
      </c>
      <c r="X784" t="s">
        <v>62</v>
      </c>
      <c r="Y784" t="s">
        <v>220</v>
      </c>
      <c r="Z784" t="s">
        <v>96</v>
      </c>
      <c r="AA784" t="s">
        <v>64</v>
      </c>
      <c r="AB784" t="s">
        <v>97</v>
      </c>
      <c r="AC784" t="s">
        <v>224</v>
      </c>
      <c r="AD784" t="s">
        <v>170</v>
      </c>
      <c r="AE784" t="s">
        <v>222</v>
      </c>
      <c r="AF784" t="s">
        <v>151</v>
      </c>
      <c r="AG784" t="s">
        <v>561</v>
      </c>
      <c r="AH784" t="s">
        <v>155</v>
      </c>
      <c r="AI784" t="s">
        <v>514</v>
      </c>
      <c r="AJ784" t="s">
        <v>340</v>
      </c>
      <c r="AK784" t="s">
        <v>73</v>
      </c>
      <c r="AL784" t="s">
        <v>157</v>
      </c>
      <c r="AM784" t="s">
        <v>75</v>
      </c>
      <c r="AN784" t="s">
        <v>76</v>
      </c>
      <c r="AO784" t="s">
        <v>116</v>
      </c>
      <c r="AP784" t="s">
        <v>210</v>
      </c>
      <c r="AQ784" t="s">
        <v>193</v>
      </c>
      <c r="AR784" t="s">
        <v>62</v>
      </c>
      <c r="AS784" t="s">
        <v>54</v>
      </c>
      <c r="AT784" t="s">
        <v>152</v>
      </c>
      <c r="AU784" t="s">
        <v>107</v>
      </c>
      <c r="AV784" t="s">
        <v>4364</v>
      </c>
    </row>
    <row r="785" spans="1:48" hidden="1" x14ac:dyDescent="0.3">
      <c r="A785" t="s">
        <v>4365</v>
      </c>
      <c r="B785" t="s">
        <v>4366</v>
      </c>
      <c r="C785" s="1" t="str">
        <f t="shared" si="126"/>
        <v>21:0973</v>
      </c>
      <c r="D785" s="1" t="str">
        <f t="shared" si="130"/>
        <v>21:0113</v>
      </c>
      <c r="E785" t="s">
        <v>4367</v>
      </c>
      <c r="F785" t="s">
        <v>4368</v>
      </c>
      <c r="H785">
        <v>63.805134199999998</v>
      </c>
      <c r="I785">
        <v>-95.933537000000001</v>
      </c>
      <c r="J785" s="1" t="str">
        <f t="shared" si="131"/>
        <v>NGR lake sediment grab sample</v>
      </c>
      <c r="K785" s="1" t="str">
        <f t="shared" si="132"/>
        <v>&lt;177 micron (NGR)</v>
      </c>
      <c r="L785">
        <v>40</v>
      </c>
      <c r="M785" t="s">
        <v>200</v>
      </c>
      <c r="N785">
        <v>784</v>
      </c>
      <c r="O785" t="s">
        <v>101</v>
      </c>
      <c r="P785" t="s">
        <v>54</v>
      </c>
      <c r="Q785" t="s">
        <v>435</v>
      </c>
      <c r="R785" t="s">
        <v>357</v>
      </c>
      <c r="S785" t="s">
        <v>57</v>
      </c>
      <c r="T785" t="s">
        <v>252</v>
      </c>
      <c r="U785" t="s">
        <v>117</v>
      </c>
      <c r="V785" t="s">
        <v>471</v>
      </c>
      <c r="W785" t="s">
        <v>94</v>
      </c>
      <c r="X785" t="s">
        <v>74</v>
      </c>
      <c r="Y785" t="s">
        <v>62</v>
      </c>
      <c r="Z785" t="s">
        <v>138</v>
      </c>
      <c r="AA785" t="s">
        <v>64</v>
      </c>
      <c r="AB785" t="s">
        <v>478</v>
      </c>
      <c r="AC785" t="s">
        <v>70</v>
      </c>
      <c r="AD785" t="s">
        <v>67</v>
      </c>
      <c r="AE785" t="s">
        <v>864</v>
      </c>
      <c r="AF785" t="s">
        <v>347</v>
      </c>
      <c r="AG785" t="s">
        <v>291</v>
      </c>
      <c r="AH785" t="s">
        <v>70</v>
      </c>
      <c r="AI785" t="s">
        <v>124</v>
      </c>
      <c r="AJ785" t="s">
        <v>338</v>
      </c>
      <c r="AK785" t="s">
        <v>73</v>
      </c>
      <c r="AL785" t="s">
        <v>74</v>
      </c>
      <c r="AM785" t="s">
        <v>75</v>
      </c>
      <c r="AN785" t="s">
        <v>76</v>
      </c>
      <c r="AO785" t="s">
        <v>104</v>
      </c>
      <c r="AP785" t="s">
        <v>179</v>
      </c>
      <c r="AQ785" t="s">
        <v>220</v>
      </c>
      <c r="AR785" t="s">
        <v>74</v>
      </c>
      <c r="AS785" t="s">
        <v>54</v>
      </c>
      <c r="AT785" t="s">
        <v>73</v>
      </c>
      <c r="AU785" t="s">
        <v>107</v>
      </c>
      <c r="AV785" t="s">
        <v>4369</v>
      </c>
    </row>
    <row r="786" spans="1:48" hidden="1" x14ac:dyDescent="0.3">
      <c r="A786" t="s">
        <v>4370</v>
      </c>
      <c r="B786" t="s">
        <v>4371</v>
      </c>
      <c r="C786" s="1" t="str">
        <f t="shared" si="126"/>
        <v>21:0973</v>
      </c>
      <c r="D786" s="1" t="str">
        <f t="shared" si="130"/>
        <v>21:0113</v>
      </c>
      <c r="E786" t="s">
        <v>4372</v>
      </c>
      <c r="F786" t="s">
        <v>4373</v>
      </c>
      <c r="H786">
        <v>63.756892100000002</v>
      </c>
      <c r="I786">
        <v>-95.975285700000001</v>
      </c>
      <c r="J786" s="1" t="str">
        <f t="shared" si="131"/>
        <v>NGR lake sediment grab sample</v>
      </c>
      <c r="K786" s="1" t="str">
        <f t="shared" si="132"/>
        <v>&lt;177 micron (NGR)</v>
      </c>
      <c r="L786">
        <v>40</v>
      </c>
      <c r="M786" t="s">
        <v>217</v>
      </c>
      <c r="N786">
        <v>785</v>
      </c>
      <c r="O786" t="s">
        <v>53</v>
      </c>
      <c r="P786" t="s">
        <v>54</v>
      </c>
      <c r="Q786" t="s">
        <v>89</v>
      </c>
      <c r="R786" t="s">
        <v>317</v>
      </c>
      <c r="S786" t="s">
        <v>57</v>
      </c>
      <c r="T786" t="s">
        <v>561</v>
      </c>
      <c r="U786" t="s">
        <v>88</v>
      </c>
      <c r="V786" t="s">
        <v>223</v>
      </c>
      <c r="W786" t="s">
        <v>170</v>
      </c>
      <c r="X786" t="s">
        <v>74</v>
      </c>
      <c r="Y786" t="s">
        <v>355</v>
      </c>
      <c r="Z786" t="s">
        <v>127</v>
      </c>
      <c r="AA786" t="s">
        <v>64</v>
      </c>
      <c r="AB786" t="s">
        <v>478</v>
      </c>
      <c r="AC786" t="s">
        <v>70</v>
      </c>
      <c r="AD786" t="s">
        <v>74</v>
      </c>
      <c r="AE786" t="s">
        <v>224</v>
      </c>
      <c r="AF786" t="s">
        <v>317</v>
      </c>
      <c r="AG786" t="s">
        <v>326</v>
      </c>
      <c r="AH786" t="s">
        <v>70</v>
      </c>
      <c r="AI786" t="s">
        <v>429</v>
      </c>
      <c r="AJ786" t="s">
        <v>305</v>
      </c>
      <c r="AK786" t="s">
        <v>73</v>
      </c>
      <c r="AL786" t="s">
        <v>75</v>
      </c>
      <c r="AM786" t="s">
        <v>75</v>
      </c>
      <c r="AN786" t="s">
        <v>76</v>
      </c>
      <c r="AO786" t="s">
        <v>178</v>
      </c>
      <c r="AP786" t="s">
        <v>656</v>
      </c>
      <c r="AQ786" t="s">
        <v>170</v>
      </c>
      <c r="AR786" t="s">
        <v>74</v>
      </c>
      <c r="AS786" t="s">
        <v>54</v>
      </c>
      <c r="AT786" t="s">
        <v>73</v>
      </c>
      <c r="AU786" t="s">
        <v>107</v>
      </c>
      <c r="AV786" t="s">
        <v>4374</v>
      </c>
    </row>
    <row r="787" spans="1:48" hidden="1" x14ac:dyDescent="0.3">
      <c r="A787" t="s">
        <v>4375</v>
      </c>
      <c r="B787" t="s">
        <v>4376</v>
      </c>
      <c r="C787" s="1" t="str">
        <f t="shared" si="126"/>
        <v>21:0973</v>
      </c>
      <c r="D787" s="1" t="str">
        <f t="shared" si="130"/>
        <v>21:0113</v>
      </c>
      <c r="E787" t="s">
        <v>4377</v>
      </c>
      <c r="F787" t="s">
        <v>4378</v>
      </c>
      <c r="H787">
        <v>63.764733300000003</v>
      </c>
      <c r="I787">
        <v>-95.992202700000007</v>
      </c>
      <c r="J787" s="1" t="str">
        <f t="shared" si="131"/>
        <v>NGR lake sediment grab sample</v>
      </c>
      <c r="K787" s="1" t="str">
        <f t="shared" si="132"/>
        <v>&lt;177 micron (NGR)</v>
      </c>
      <c r="L787">
        <v>40</v>
      </c>
      <c r="M787" t="s">
        <v>246</v>
      </c>
      <c r="N787">
        <v>786</v>
      </c>
      <c r="O787" t="s">
        <v>61</v>
      </c>
      <c r="P787" t="s">
        <v>54</v>
      </c>
      <c r="Q787" t="s">
        <v>1134</v>
      </c>
      <c r="R787" t="s">
        <v>176</v>
      </c>
      <c r="S787" t="s">
        <v>57</v>
      </c>
      <c r="T787" t="s">
        <v>303</v>
      </c>
      <c r="U787" t="s">
        <v>96</v>
      </c>
      <c r="V787" t="s">
        <v>550</v>
      </c>
      <c r="W787" t="s">
        <v>62</v>
      </c>
      <c r="X787" t="s">
        <v>67</v>
      </c>
      <c r="Y787" t="s">
        <v>526</v>
      </c>
      <c r="Z787" t="s">
        <v>127</v>
      </c>
      <c r="AA787" t="s">
        <v>64</v>
      </c>
      <c r="AB787" t="s">
        <v>141</v>
      </c>
      <c r="AC787" t="s">
        <v>173</v>
      </c>
      <c r="AD787" t="s">
        <v>67</v>
      </c>
      <c r="AE787" t="s">
        <v>584</v>
      </c>
      <c r="AF787" t="s">
        <v>290</v>
      </c>
      <c r="AG787" t="s">
        <v>428</v>
      </c>
      <c r="AH787" t="s">
        <v>173</v>
      </c>
      <c r="AI787" t="s">
        <v>106</v>
      </c>
      <c r="AJ787" t="s">
        <v>118</v>
      </c>
      <c r="AK787" t="s">
        <v>73</v>
      </c>
      <c r="AL787" t="s">
        <v>75</v>
      </c>
      <c r="AM787" t="s">
        <v>103</v>
      </c>
      <c r="AN787" t="s">
        <v>76</v>
      </c>
      <c r="AO787" t="s">
        <v>382</v>
      </c>
      <c r="AP787" t="s">
        <v>2741</v>
      </c>
      <c r="AQ787" t="s">
        <v>171</v>
      </c>
      <c r="AR787" t="s">
        <v>67</v>
      </c>
      <c r="AS787" t="s">
        <v>54</v>
      </c>
      <c r="AT787" t="s">
        <v>73</v>
      </c>
      <c r="AU787" t="s">
        <v>107</v>
      </c>
      <c r="AV787" t="s">
        <v>4379</v>
      </c>
    </row>
    <row r="788" spans="1:48" hidden="1" x14ac:dyDescent="0.3">
      <c r="A788" t="s">
        <v>4380</v>
      </c>
      <c r="B788" t="s">
        <v>4381</v>
      </c>
      <c r="C788" s="1" t="str">
        <f t="shared" si="126"/>
        <v>21:0973</v>
      </c>
      <c r="D788" s="1" t="str">
        <f t="shared" si="130"/>
        <v>21:0113</v>
      </c>
      <c r="E788" t="s">
        <v>4382</v>
      </c>
      <c r="F788" t="s">
        <v>4383</v>
      </c>
      <c r="H788">
        <v>63.735945299999997</v>
      </c>
      <c r="I788">
        <v>-95.967081699999994</v>
      </c>
      <c r="J788" s="1" t="str">
        <f t="shared" si="131"/>
        <v>NGR lake sediment grab sample</v>
      </c>
      <c r="K788" s="1" t="str">
        <f t="shared" si="132"/>
        <v>&lt;177 micron (NGR)</v>
      </c>
      <c r="L788">
        <v>40</v>
      </c>
      <c r="M788" t="s">
        <v>260</v>
      </c>
      <c r="N788">
        <v>787</v>
      </c>
      <c r="O788" t="s">
        <v>209</v>
      </c>
      <c r="P788" t="s">
        <v>62</v>
      </c>
      <c r="Q788" t="s">
        <v>1477</v>
      </c>
      <c r="R788" t="s">
        <v>347</v>
      </c>
      <c r="S788" t="s">
        <v>57</v>
      </c>
      <c r="T788" t="s">
        <v>167</v>
      </c>
      <c r="U788" t="s">
        <v>168</v>
      </c>
      <c r="V788" t="s">
        <v>326</v>
      </c>
      <c r="W788" t="s">
        <v>127</v>
      </c>
      <c r="X788" t="s">
        <v>62</v>
      </c>
      <c r="Y788" t="s">
        <v>396</v>
      </c>
      <c r="Z788" t="s">
        <v>127</v>
      </c>
      <c r="AA788" t="s">
        <v>64</v>
      </c>
      <c r="AB788" t="s">
        <v>522</v>
      </c>
      <c r="AC788" t="s">
        <v>155</v>
      </c>
      <c r="AD788" t="s">
        <v>74</v>
      </c>
      <c r="AE788" t="s">
        <v>125</v>
      </c>
      <c r="AF788" t="s">
        <v>356</v>
      </c>
      <c r="AG788" t="s">
        <v>454</v>
      </c>
      <c r="AH788" t="s">
        <v>224</v>
      </c>
      <c r="AI788" t="s">
        <v>176</v>
      </c>
      <c r="AJ788" t="s">
        <v>72</v>
      </c>
      <c r="AK788" t="s">
        <v>73</v>
      </c>
      <c r="AL788" t="s">
        <v>75</v>
      </c>
      <c r="AM788" t="s">
        <v>75</v>
      </c>
      <c r="AN788" t="s">
        <v>76</v>
      </c>
      <c r="AO788" t="s">
        <v>281</v>
      </c>
      <c r="AP788" t="s">
        <v>234</v>
      </c>
      <c r="AQ788" t="s">
        <v>127</v>
      </c>
      <c r="AR788" t="s">
        <v>67</v>
      </c>
      <c r="AS788" t="s">
        <v>62</v>
      </c>
      <c r="AT788" t="s">
        <v>152</v>
      </c>
      <c r="AU788" t="s">
        <v>107</v>
      </c>
      <c r="AV788" t="s">
        <v>4384</v>
      </c>
    </row>
    <row r="789" spans="1:48" hidden="1" x14ac:dyDescent="0.3">
      <c r="A789" t="s">
        <v>4385</v>
      </c>
      <c r="B789" t="s">
        <v>4386</v>
      </c>
      <c r="C789" s="1" t="str">
        <f t="shared" si="126"/>
        <v>21:0973</v>
      </c>
      <c r="D789" s="1" t="str">
        <f t="shared" si="130"/>
        <v>21:0113</v>
      </c>
      <c r="E789" t="s">
        <v>4387</v>
      </c>
      <c r="F789" t="s">
        <v>4388</v>
      </c>
      <c r="H789">
        <v>63.722252300000001</v>
      </c>
      <c r="I789">
        <v>-95.993788499999994</v>
      </c>
      <c r="J789" s="1" t="str">
        <f t="shared" si="131"/>
        <v>NGR lake sediment grab sample</v>
      </c>
      <c r="K789" s="1" t="str">
        <f t="shared" si="132"/>
        <v>&lt;177 micron (NGR)</v>
      </c>
      <c r="L789">
        <v>40</v>
      </c>
      <c r="M789" t="s">
        <v>273</v>
      </c>
      <c r="N789">
        <v>788</v>
      </c>
      <c r="O789" t="s">
        <v>106</v>
      </c>
      <c r="P789" t="s">
        <v>54</v>
      </c>
      <c r="Q789" t="s">
        <v>435</v>
      </c>
      <c r="R789" t="s">
        <v>357</v>
      </c>
      <c r="S789" t="s">
        <v>57</v>
      </c>
      <c r="T789" t="s">
        <v>97</v>
      </c>
      <c r="U789" t="s">
        <v>138</v>
      </c>
      <c r="V789" t="s">
        <v>251</v>
      </c>
      <c r="W789" t="s">
        <v>355</v>
      </c>
      <c r="X789" t="s">
        <v>74</v>
      </c>
      <c r="Y789" t="s">
        <v>157</v>
      </c>
      <c r="Z789" t="s">
        <v>96</v>
      </c>
      <c r="AA789" t="s">
        <v>64</v>
      </c>
      <c r="AB789" t="s">
        <v>192</v>
      </c>
      <c r="AC789" t="s">
        <v>70</v>
      </c>
      <c r="AD789" t="s">
        <v>74</v>
      </c>
      <c r="AE789" t="s">
        <v>2716</v>
      </c>
      <c r="AF789" t="s">
        <v>116</v>
      </c>
      <c r="AG789" t="s">
        <v>853</v>
      </c>
      <c r="AH789" t="s">
        <v>70</v>
      </c>
      <c r="AI789" t="s">
        <v>159</v>
      </c>
      <c r="AJ789" t="s">
        <v>292</v>
      </c>
      <c r="AK789" t="s">
        <v>73</v>
      </c>
      <c r="AL789" t="s">
        <v>177</v>
      </c>
      <c r="AM789" t="s">
        <v>103</v>
      </c>
      <c r="AN789" t="s">
        <v>76</v>
      </c>
      <c r="AO789" t="s">
        <v>1125</v>
      </c>
      <c r="AP789" t="s">
        <v>234</v>
      </c>
      <c r="AQ789" t="s">
        <v>346</v>
      </c>
      <c r="AR789" t="s">
        <v>67</v>
      </c>
      <c r="AS789" t="s">
        <v>54</v>
      </c>
      <c r="AT789" t="s">
        <v>73</v>
      </c>
      <c r="AU789" t="s">
        <v>107</v>
      </c>
      <c r="AV789" t="s">
        <v>4158</v>
      </c>
    </row>
    <row r="790" spans="1:48" hidden="1" x14ac:dyDescent="0.3">
      <c r="A790" t="s">
        <v>4389</v>
      </c>
      <c r="B790" t="s">
        <v>4390</v>
      </c>
      <c r="C790" s="1" t="str">
        <f t="shared" si="126"/>
        <v>21:0973</v>
      </c>
      <c r="D790" s="1" t="str">
        <f t="shared" si="130"/>
        <v>21:0113</v>
      </c>
      <c r="E790" t="s">
        <v>4391</v>
      </c>
      <c r="F790" t="s">
        <v>4392</v>
      </c>
      <c r="H790">
        <v>63.580381799999998</v>
      </c>
      <c r="I790">
        <v>-95.302392999999995</v>
      </c>
      <c r="J790" s="1" t="str">
        <f t="shared" si="131"/>
        <v>NGR lake sediment grab sample</v>
      </c>
      <c r="K790" s="1" t="str">
        <f t="shared" si="132"/>
        <v>&lt;177 micron (NGR)</v>
      </c>
      <c r="L790">
        <v>40</v>
      </c>
      <c r="M790" t="s">
        <v>289</v>
      </c>
      <c r="N790">
        <v>789</v>
      </c>
      <c r="O790" t="s">
        <v>71</v>
      </c>
      <c r="P790" t="s">
        <v>138</v>
      </c>
      <c r="Q790" t="s">
        <v>202</v>
      </c>
      <c r="R790" t="s">
        <v>134</v>
      </c>
      <c r="S790" t="s">
        <v>57</v>
      </c>
      <c r="T790" t="s">
        <v>277</v>
      </c>
      <c r="U790" t="s">
        <v>168</v>
      </c>
      <c r="V790" t="s">
        <v>236</v>
      </c>
      <c r="W790" t="s">
        <v>118</v>
      </c>
      <c r="X790" t="s">
        <v>62</v>
      </c>
      <c r="Y790" t="s">
        <v>63</v>
      </c>
      <c r="Z790" t="s">
        <v>138</v>
      </c>
      <c r="AA790" t="s">
        <v>64</v>
      </c>
      <c r="AB790" t="s">
        <v>100</v>
      </c>
      <c r="AC790" t="s">
        <v>155</v>
      </c>
      <c r="AD790" t="s">
        <v>62</v>
      </c>
      <c r="AE790" t="s">
        <v>74</v>
      </c>
      <c r="AF790" t="s">
        <v>141</v>
      </c>
      <c r="AG790" t="s">
        <v>293</v>
      </c>
      <c r="AH790" t="s">
        <v>70</v>
      </c>
      <c r="AI790" t="s">
        <v>328</v>
      </c>
      <c r="AJ790" t="s">
        <v>402</v>
      </c>
      <c r="AK790" t="s">
        <v>73</v>
      </c>
      <c r="AL790" t="s">
        <v>68</v>
      </c>
      <c r="AM790" t="s">
        <v>177</v>
      </c>
      <c r="AN790" t="s">
        <v>76</v>
      </c>
      <c r="AO790" t="s">
        <v>121</v>
      </c>
      <c r="AP790" t="s">
        <v>596</v>
      </c>
      <c r="AQ790" t="s">
        <v>240</v>
      </c>
      <c r="AR790" t="s">
        <v>74</v>
      </c>
      <c r="AS790" t="s">
        <v>54</v>
      </c>
      <c r="AT790" t="s">
        <v>58</v>
      </c>
      <c r="AU790" t="s">
        <v>107</v>
      </c>
      <c r="AV790" t="s">
        <v>4393</v>
      </c>
    </row>
    <row r="791" spans="1:48" hidden="1" x14ac:dyDescent="0.3">
      <c r="A791" t="s">
        <v>4394</v>
      </c>
      <c r="B791" t="s">
        <v>4395</v>
      </c>
      <c r="C791" s="1" t="str">
        <f t="shared" si="126"/>
        <v>21:0973</v>
      </c>
      <c r="D791" s="1" t="str">
        <f t="shared" si="130"/>
        <v>21:0113</v>
      </c>
      <c r="E791" t="s">
        <v>4328</v>
      </c>
      <c r="F791" t="s">
        <v>4396</v>
      </c>
      <c r="H791">
        <v>63.548173200000001</v>
      </c>
      <c r="I791">
        <v>-95.334659700000003</v>
      </c>
      <c r="J791" s="1" t="str">
        <f t="shared" si="131"/>
        <v>NGR lake sediment grab sample</v>
      </c>
      <c r="K791" s="1" t="str">
        <f t="shared" si="132"/>
        <v>&lt;177 micron (NGR)</v>
      </c>
      <c r="L791">
        <v>40</v>
      </c>
      <c r="M791" t="s">
        <v>345</v>
      </c>
      <c r="N791">
        <v>790</v>
      </c>
      <c r="O791" t="s">
        <v>306</v>
      </c>
      <c r="P791" t="s">
        <v>54</v>
      </c>
      <c r="Q791" t="s">
        <v>186</v>
      </c>
      <c r="R791" t="s">
        <v>356</v>
      </c>
      <c r="S791" t="s">
        <v>57</v>
      </c>
      <c r="T791" t="s">
        <v>91</v>
      </c>
      <c r="U791" t="s">
        <v>138</v>
      </c>
      <c r="V791" t="s">
        <v>478</v>
      </c>
      <c r="W791" t="s">
        <v>118</v>
      </c>
      <c r="X791" t="s">
        <v>74</v>
      </c>
      <c r="Y791" t="s">
        <v>171</v>
      </c>
      <c r="Z791" t="s">
        <v>96</v>
      </c>
      <c r="AA791" t="s">
        <v>64</v>
      </c>
      <c r="AB791" t="s">
        <v>97</v>
      </c>
      <c r="AC791" t="s">
        <v>70</v>
      </c>
      <c r="AD791" t="s">
        <v>74</v>
      </c>
      <c r="AE791" t="s">
        <v>2181</v>
      </c>
      <c r="AF791" t="s">
        <v>116</v>
      </c>
      <c r="AG791" t="s">
        <v>304</v>
      </c>
      <c r="AH791" t="s">
        <v>70</v>
      </c>
      <c r="AI791" t="s">
        <v>59</v>
      </c>
      <c r="AJ791" t="s">
        <v>329</v>
      </c>
      <c r="AK791" t="s">
        <v>73</v>
      </c>
      <c r="AL791" t="s">
        <v>157</v>
      </c>
      <c r="AM791" t="s">
        <v>177</v>
      </c>
      <c r="AN791" t="s">
        <v>76</v>
      </c>
      <c r="AO791" t="s">
        <v>116</v>
      </c>
      <c r="AP791" t="s">
        <v>126</v>
      </c>
      <c r="AQ791" t="s">
        <v>96</v>
      </c>
      <c r="AR791" t="s">
        <v>74</v>
      </c>
      <c r="AS791" t="s">
        <v>54</v>
      </c>
      <c r="AT791" t="s">
        <v>73</v>
      </c>
      <c r="AU791" t="s">
        <v>107</v>
      </c>
      <c r="AV791" t="s">
        <v>553</v>
      </c>
    </row>
    <row r="792" spans="1:48" hidden="1" x14ac:dyDescent="0.3">
      <c r="A792" t="s">
        <v>4397</v>
      </c>
      <c r="B792" t="s">
        <v>4398</v>
      </c>
      <c r="C792" s="1" t="str">
        <f t="shared" si="126"/>
        <v>21:0973</v>
      </c>
      <c r="D792" s="1" t="str">
        <f t="shared" si="130"/>
        <v>21:0113</v>
      </c>
      <c r="E792" t="s">
        <v>4399</v>
      </c>
      <c r="F792" t="s">
        <v>4400</v>
      </c>
      <c r="H792">
        <v>63.406981000000002</v>
      </c>
      <c r="I792">
        <v>-95.312792799999997</v>
      </c>
      <c r="J792" s="1" t="str">
        <f t="shared" si="131"/>
        <v>NGR lake sediment grab sample</v>
      </c>
      <c r="K792" s="1" t="str">
        <f t="shared" si="132"/>
        <v>&lt;177 micron (NGR)</v>
      </c>
      <c r="L792">
        <v>40</v>
      </c>
      <c r="M792" t="s">
        <v>301</v>
      </c>
      <c r="N792">
        <v>791</v>
      </c>
      <c r="O792" t="s">
        <v>308</v>
      </c>
      <c r="P792" t="s">
        <v>54</v>
      </c>
      <c r="Q792" t="s">
        <v>420</v>
      </c>
      <c r="R792" t="s">
        <v>201</v>
      </c>
      <c r="S792" t="s">
        <v>57</v>
      </c>
      <c r="T792" t="s">
        <v>189</v>
      </c>
      <c r="U792" t="s">
        <v>57</v>
      </c>
      <c r="V792" t="s">
        <v>436</v>
      </c>
      <c r="W792" t="s">
        <v>421</v>
      </c>
      <c r="X792" t="s">
        <v>67</v>
      </c>
      <c r="Y792" t="s">
        <v>396</v>
      </c>
      <c r="Z792" t="s">
        <v>138</v>
      </c>
      <c r="AA792" t="s">
        <v>64</v>
      </c>
      <c r="AB792" t="s">
        <v>436</v>
      </c>
      <c r="AC792" t="s">
        <v>173</v>
      </c>
      <c r="AD792" t="s">
        <v>67</v>
      </c>
      <c r="AE792" t="s">
        <v>74</v>
      </c>
      <c r="AF792" t="s">
        <v>203</v>
      </c>
      <c r="AG792" t="s">
        <v>153</v>
      </c>
      <c r="AH792" t="s">
        <v>173</v>
      </c>
      <c r="AI792" t="s">
        <v>143</v>
      </c>
      <c r="AJ792" t="s">
        <v>211</v>
      </c>
      <c r="AK792" t="s">
        <v>73</v>
      </c>
      <c r="AL792" t="s">
        <v>75</v>
      </c>
      <c r="AM792" t="s">
        <v>103</v>
      </c>
      <c r="AN792" t="s">
        <v>76</v>
      </c>
      <c r="AO792" t="s">
        <v>340</v>
      </c>
      <c r="AP792" t="s">
        <v>656</v>
      </c>
      <c r="AQ792" t="s">
        <v>396</v>
      </c>
      <c r="AR792" t="s">
        <v>67</v>
      </c>
      <c r="AS792" t="s">
        <v>54</v>
      </c>
      <c r="AT792" t="s">
        <v>73</v>
      </c>
      <c r="AU792" t="s">
        <v>107</v>
      </c>
      <c r="AV792" t="s">
        <v>4401</v>
      </c>
    </row>
    <row r="793" spans="1:48" hidden="1" x14ac:dyDescent="0.3">
      <c r="A793" t="s">
        <v>4402</v>
      </c>
      <c r="B793" t="s">
        <v>4403</v>
      </c>
      <c r="C793" s="1" t="str">
        <f t="shared" si="126"/>
        <v>21:0973</v>
      </c>
      <c r="D793" s="1" t="str">
        <f t="shared" si="130"/>
        <v>21:0113</v>
      </c>
      <c r="E793" t="s">
        <v>4404</v>
      </c>
      <c r="F793" t="s">
        <v>4405</v>
      </c>
      <c r="H793">
        <v>63.308070200000003</v>
      </c>
      <c r="I793">
        <v>-95.450586700000002</v>
      </c>
      <c r="J793" s="1" t="str">
        <f t="shared" si="131"/>
        <v>NGR lake sediment grab sample</v>
      </c>
      <c r="K793" s="1" t="str">
        <f t="shared" si="132"/>
        <v>&lt;177 micron (NGR)</v>
      </c>
      <c r="L793">
        <v>40</v>
      </c>
      <c r="M793" t="s">
        <v>314</v>
      </c>
      <c r="N793">
        <v>792</v>
      </c>
      <c r="O793" t="s">
        <v>233</v>
      </c>
      <c r="P793" t="s">
        <v>54</v>
      </c>
      <c r="Q793" t="s">
        <v>274</v>
      </c>
      <c r="R793" t="s">
        <v>53</v>
      </c>
      <c r="S793" t="s">
        <v>57</v>
      </c>
      <c r="T793" t="s">
        <v>235</v>
      </c>
      <c r="U793" t="s">
        <v>96</v>
      </c>
      <c r="V793" t="s">
        <v>190</v>
      </c>
      <c r="W793" t="s">
        <v>94</v>
      </c>
      <c r="X793" t="s">
        <v>74</v>
      </c>
      <c r="Y793" t="s">
        <v>302</v>
      </c>
      <c r="Z793" t="s">
        <v>59</v>
      </c>
      <c r="AA793" t="s">
        <v>64</v>
      </c>
      <c r="AB793" t="s">
        <v>492</v>
      </c>
      <c r="AC793" t="s">
        <v>70</v>
      </c>
      <c r="AD793" t="s">
        <v>67</v>
      </c>
      <c r="AE793" t="s">
        <v>68</v>
      </c>
      <c r="AF793" t="s">
        <v>77</v>
      </c>
      <c r="AG793" t="s">
        <v>454</v>
      </c>
      <c r="AH793" t="s">
        <v>70</v>
      </c>
      <c r="AI793" t="s">
        <v>156</v>
      </c>
      <c r="AJ793" t="s">
        <v>338</v>
      </c>
      <c r="AK793" t="s">
        <v>73</v>
      </c>
      <c r="AL793" t="s">
        <v>74</v>
      </c>
      <c r="AM793" t="s">
        <v>75</v>
      </c>
      <c r="AN793" t="s">
        <v>76</v>
      </c>
      <c r="AO793" t="s">
        <v>178</v>
      </c>
      <c r="AP793" t="s">
        <v>158</v>
      </c>
      <c r="AQ793" t="s">
        <v>276</v>
      </c>
      <c r="AR793" t="s">
        <v>74</v>
      </c>
      <c r="AS793" t="s">
        <v>54</v>
      </c>
      <c r="AT793" t="s">
        <v>73</v>
      </c>
      <c r="AU793" t="s">
        <v>107</v>
      </c>
      <c r="AV793" t="s">
        <v>4406</v>
      </c>
    </row>
    <row r="794" spans="1:48" hidden="1" x14ac:dyDescent="0.3">
      <c r="A794" t="s">
        <v>4407</v>
      </c>
      <c r="B794" t="s">
        <v>4408</v>
      </c>
      <c r="C794" s="1" t="str">
        <f t="shared" si="126"/>
        <v>21:0973</v>
      </c>
      <c r="D794" s="1" t="str">
        <f t="shared" si="130"/>
        <v>21:0113</v>
      </c>
      <c r="E794" t="s">
        <v>4409</v>
      </c>
      <c r="F794" t="s">
        <v>4410</v>
      </c>
      <c r="H794">
        <v>63.128886399999999</v>
      </c>
      <c r="I794">
        <v>-95.531353699999997</v>
      </c>
      <c r="J794" s="1" t="str">
        <f t="shared" si="131"/>
        <v>NGR lake sediment grab sample</v>
      </c>
      <c r="K794" s="1" t="str">
        <f t="shared" si="132"/>
        <v>&lt;177 micron (NGR)</v>
      </c>
      <c r="L794">
        <v>40</v>
      </c>
      <c r="M794" t="s">
        <v>324</v>
      </c>
      <c r="N794">
        <v>793</v>
      </c>
      <c r="O794" t="s">
        <v>92</v>
      </c>
      <c r="P794" t="s">
        <v>54</v>
      </c>
      <c r="Q794" t="s">
        <v>920</v>
      </c>
      <c r="R794" t="s">
        <v>357</v>
      </c>
      <c r="S794" t="s">
        <v>57</v>
      </c>
      <c r="T794" t="s">
        <v>248</v>
      </c>
      <c r="U794" t="s">
        <v>281</v>
      </c>
      <c r="V794" t="s">
        <v>617</v>
      </c>
      <c r="W794" t="s">
        <v>692</v>
      </c>
      <c r="X794" t="s">
        <v>62</v>
      </c>
      <c r="Y794" t="s">
        <v>292</v>
      </c>
      <c r="Z794" t="s">
        <v>138</v>
      </c>
      <c r="AA794" t="s">
        <v>64</v>
      </c>
      <c r="AB794" t="s">
        <v>142</v>
      </c>
      <c r="AC794" t="s">
        <v>155</v>
      </c>
      <c r="AD794" t="s">
        <v>170</v>
      </c>
      <c r="AE794" t="s">
        <v>68</v>
      </c>
      <c r="AF794" t="s">
        <v>192</v>
      </c>
      <c r="AG794" t="s">
        <v>277</v>
      </c>
      <c r="AH794" t="s">
        <v>70</v>
      </c>
      <c r="AI794" t="s">
        <v>1073</v>
      </c>
      <c r="AJ794" t="s">
        <v>208</v>
      </c>
      <c r="AK794" t="s">
        <v>73</v>
      </c>
      <c r="AL794" t="s">
        <v>526</v>
      </c>
      <c r="AM794" t="s">
        <v>125</v>
      </c>
      <c r="AN794" t="s">
        <v>76</v>
      </c>
      <c r="AO794" t="s">
        <v>1180</v>
      </c>
      <c r="AP794" t="s">
        <v>253</v>
      </c>
      <c r="AQ794" t="s">
        <v>138</v>
      </c>
      <c r="AR794" t="s">
        <v>62</v>
      </c>
      <c r="AS794" t="s">
        <v>54</v>
      </c>
      <c r="AT794" t="s">
        <v>73</v>
      </c>
      <c r="AU794" t="s">
        <v>107</v>
      </c>
      <c r="AV794" t="s">
        <v>4411</v>
      </c>
    </row>
    <row r="795" spans="1:48" hidden="1" x14ac:dyDescent="0.3">
      <c r="A795" t="s">
        <v>4412</v>
      </c>
      <c r="B795" t="s">
        <v>4413</v>
      </c>
      <c r="C795" s="1" t="str">
        <f t="shared" si="126"/>
        <v>21:0973</v>
      </c>
      <c r="D795" s="1" t="str">
        <f t="shared" si="130"/>
        <v>21:0113</v>
      </c>
      <c r="E795" t="s">
        <v>4414</v>
      </c>
      <c r="F795" t="s">
        <v>4415</v>
      </c>
      <c r="H795">
        <v>63.273943000000003</v>
      </c>
      <c r="I795">
        <v>-95.322806499999999</v>
      </c>
      <c r="J795" s="1" t="str">
        <f t="shared" si="131"/>
        <v>NGR lake sediment grab sample</v>
      </c>
      <c r="K795" s="1" t="str">
        <f t="shared" si="132"/>
        <v>&lt;177 micron (NGR)</v>
      </c>
      <c r="L795">
        <v>40</v>
      </c>
      <c r="M795" t="s">
        <v>335</v>
      </c>
      <c r="N795">
        <v>794</v>
      </c>
      <c r="O795" t="s">
        <v>357</v>
      </c>
      <c r="P795" t="s">
        <v>54</v>
      </c>
      <c r="Q795" t="s">
        <v>1980</v>
      </c>
      <c r="R795" t="s">
        <v>357</v>
      </c>
      <c r="S795" t="s">
        <v>57</v>
      </c>
      <c r="T795" t="s">
        <v>248</v>
      </c>
      <c r="U795" t="s">
        <v>77</v>
      </c>
      <c r="V795" t="s">
        <v>97</v>
      </c>
      <c r="W795" t="s">
        <v>254</v>
      </c>
      <c r="X795" t="s">
        <v>62</v>
      </c>
      <c r="Y795" t="s">
        <v>114</v>
      </c>
      <c r="Z795" t="s">
        <v>138</v>
      </c>
      <c r="AA795" t="s">
        <v>64</v>
      </c>
      <c r="AB795" t="s">
        <v>291</v>
      </c>
      <c r="AC795" t="s">
        <v>155</v>
      </c>
      <c r="AD795" t="s">
        <v>59</v>
      </c>
      <c r="AE795" t="s">
        <v>74</v>
      </c>
      <c r="AF795" t="s">
        <v>890</v>
      </c>
      <c r="AG795" t="s">
        <v>152</v>
      </c>
      <c r="AH795" t="s">
        <v>155</v>
      </c>
      <c r="AI795" t="s">
        <v>208</v>
      </c>
      <c r="AJ795" t="s">
        <v>373</v>
      </c>
      <c r="AK795" t="s">
        <v>73</v>
      </c>
      <c r="AL795" t="s">
        <v>68</v>
      </c>
      <c r="AM795" t="s">
        <v>125</v>
      </c>
      <c r="AN795" t="s">
        <v>76</v>
      </c>
      <c r="AO795" t="s">
        <v>926</v>
      </c>
      <c r="AP795" t="s">
        <v>295</v>
      </c>
      <c r="AQ795" t="s">
        <v>156</v>
      </c>
      <c r="AR795" t="s">
        <v>62</v>
      </c>
      <c r="AS795" t="s">
        <v>54</v>
      </c>
      <c r="AT795" t="s">
        <v>73</v>
      </c>
      <c r="AU795" t="s">
        <v>107</v>
      </c>
      <c r="AV795" t="s">
        <v>4272</v>
      </c>
    </row>
    <row r="796" spans="1:48" hidden="1" x14ac:dyDescent="0.3">
      <c r="A796" t="s">
        <v>4416</v>
      </c>
      <c r="B796" t="s">
        <v>4417</v>
      </c>
      <c r="C796" s="1" t="str">
        <f t="shared" si="126"/>
        <v>21:0973</v>
      </c>
      <c r="D796" s="1" t="str">
        <f t="shared" si="130"/>
        <v>21:0113</v>
      </c>
      <c r="E796" t="s">
        <v>4418</v>
      </c>
      <c r="F796" t="s">
        <v>4419</v>
      </c>
      <c r="H796">
        <v>63.353870299999997</v>
      </c>
      <c r="I796">
        <v>-95.050227199999995</v>
      </c>
      <c r="J796" s="1" t="str">
        <f t="shared" si="131"/>
        <v>NGR lake sediment grab sample</v>
      </c>
      <c r="K796" s="1" t="str">
        <f t="shared" si="132"/>
        <v>&lt;177 micron (NGR)</v>
      </c>
      <c r="L796">
        <v>40</v>
      </c>
      <c r="M796" t="s">
        <v>354</v>
      </c>
      <c r="N796">
        <v>795</v>
      </c>
      <c r="O796" t="s">
        <v>168</v>
      </c>
      <c r="P796" t="s">
        <v>54</v>
      </c>
      <c r="Q796" t="s">
        <v>194</v>
      </c>
      <c r="R796" t="s">
        <v>116</v>
      </c>
      <c r="S796" t="s">
        <v>57</v>
      </c>
      <c r="T796" t="s">
        <v>58</v>
      </c>
      <c r="U796" t="s">
        <v>151</v>
      </c>
      <c r="V796" t="s">
        <v>492</v>
      </c>
      <c r="W796" t="s">
        <v>94</v>
      </c>
      <c r="X796" t="s">
        <v>74</v>
      </c>
      <c r="Y796" t="s">
        <v>118</v>
      </c>
      <c r="Z796" t="s">
        <v>138</v>
      </c>
      <c r="AA796" t="s">
        <v>64</v>
      </c>
      <c r="AB796" t="s">
        <v>522</v>
      </c>
      <c r="AC796" t="s">
        <v>70</v>
      </c>
      <c r="AD796" t="s">
        <v>170</v>
      </c>
      <c r="AE796" t="s">
        <v>68</v>
      </c>
      <c r="AF796" t="s">
        <v>69</v>
      </c>
      <c r="AG796" t="s">
        <v>207</v>
      </c>
      <c r="AH796" t="s">
        <v>70</v>
      </c>
      <c r="AI796" t="s">
        <v>305</v>
      </c>
      <c r="AJ796" t="s">
        <v>338</v>
      </c>
      <c r="AK796" t="s">
        <v>73</v>
      </c>
      <c r="AL796" t="s">
        <v>157</v>
      </c>
      <c r="AM796" t="s">
        <v>103</v>
      </c>
      <c r="AN796" t="s">
        <v>76</v>
      </c>
      <c r="AO796" t="s">
        <v>104</v>
      </c>
      <c r="AP796" t="s">
        <v>179</v>
      </c>
      <c r="AQ796" t="s">
        <v>292</v>
      </c>
      <c r="AR796" t="s">
        <v>67</v>
      </c>
      <c r="AS796" t="s">
        <v>54</v>
      </c>
      <c r="AT796" t="s">
        <v>73</v>
      </c>
      <c r="AU796" t="s">
        <v>107</v>
      </c>
      <c r="AV796" t="s">
        <v>4420</v>
      </c>
    </row>
    <row r="797" spans="1:48" hidden="1" x14ac:dyDescent="0.3">
      <c r="A797" t="s">
        <v>4421</v>
      </c>
      <c r="B797" t="s">
        <v>4422</v>
      </c>
      <c r="C797" s="1" t="str">
        <f t="shared" si="126"/>
        <v>21:0973</v>
      </c>
      <c r="D797" s="1" t="str">
        <f t="shared" si="130"/>
        <v>21:0113</v>
      </c>
      <c r="E797" t="s">
        <v>4423</v>
      </c>
      <c r="F797" t="s">
        <v>4424</v>
      </c>
      <c r="H797">
        <v>63.872498700000001</v>
      </c>
      <c r="I797">
        <v>-95.367492200000001</v>
      </c>
      <c r="J797" s="1" t="str">
        <f t="shared" si="131"/>
        <v>NGR lake sediment grab sample</v>
      </c>
      <c r="K797" s="1" t="str">
        <f t="shared" si="132"/>
        <v>&lt;177 micron (NGR)</v>
      </c>
      <c r="L797">
        <v>41</v>
      </c>
      <c r="M797" t="s">
        <v>52</v>
      </c>
      <c r="N797">
        <v>796</v>
      </c>
      <c r="O797" t="s">
        <v>592</v>
      </c>
      <c r="P797" t="s">
        <v>54</v>
      </c>
      <c r="Q797" t="s">
        <v>166</v>
      </c>
      <c r="R797" t="s">
        <v>141</v>
      </c>
      <c r="S797" t="s">
        <v>57</v>
      </c>
      <c r="T797" t="s">
        <v>58</v>
      </c>
      <c r="U797" t="s">
        <v>138</v>
      </c>
      <c r="V797" t="s">
        <v>264</v>
      </c>
      <c r="W797" t="s">
        <v>220</v>
      </c>
      <c r="X797" t="s">
        <v>67</v>
      </c>
      <c r="Y797" t="s">
        <v>448</v>
      </c>
      <c r="Z797" t="s">
        <v>138</v>
      </c>
      <c r="AA797" t="s">
        <v>64</v>
      </c>
      <c r="AB797" t="s">
        <v>236</v>
      </c>
      <c r="AC797" t="s">
        <v>70</v>
      </c>
      <c r="AD797" t="s">
        <v>127</v>
      </c>
      <c r="AE797" t="s">
        <v>526</v>
      </c>
      <c r="AF797" t="s">
        <v>436</v>
      </c>
      <c r="AG797" t="s">
        <v>249</v>
      </c>
      <c r="AH797" t="s">
        <v>224</v>
      </c>
      <c r="AI797" t="s">
        <v>306</v>
      </c>
      <c r="AJ797" t="s">
        <v>709</v>
      </c>
      <c r="AK797" t="s">
        <v>73</v>
      </c>
      <c r="AL797" t="s">
        <v>74</v>
      </c>
      <c r="AM797" t="s">
        <v>103</v>
      </c>
      <c r="AN797" t="s">
        <v>76</v>
      </c>
      <c r="AO797" t="s">
        <v>281</v>
      </c>
      <c r="AP797" t="s">
        <v>267</v>
      </c>
      <c r="AQ797" t="s">
        <v>211</v>
      </c>
      <c r="AR797" t="s">
        <v>67</v>
      </c>
      <c r="AS797" t="s">
        <v>54</v>
      </c>
      <c r="AT797" t="s">
        <v>73</v>
      </c>
      <c r="AU797" t="s">
        <v>275</v>
      </c>
      <c r="AV797" t="s">
        <v>4425</v>
      </c>
    </row>
    <row r="798" spans="1:48" hidden="1" x14ac:dyDescent="0.3">
      <c r="A798" t="s">
        <v>4426</v>
      </c>
      <c r="B798" t="s">
        <v>4427</v>
      </c>
      <c r="C798" s="1" t="str">
        <f t="shared" si="126"/>
        <v>21:0973</v>
      </c>
      <c r="D798" s="1" t="str">
        <f>HYPERLINK("https://geochem.nrcan.gc.ca/cdogs/content/svy/svy_e.htm", "")</f>
        <v/>
      </c>
      <c r="G798" s="1" t="str">
        <f>HYPERLINK("https://geochem.nrcan.gc.ca/cdogs/content/cr_/cr_00160_e.htm", "160")</f>
        <v>160</v>
      </c>
      <c r="J798" t="s">
        <v>230</v>
      </c>
      <c r="K798" t="s">
        <v>231</v>
      </c>
      <c r="L798">
        <v>41</v>
      </c>
      <c r="M798" t="s">
        <v>232</v>
      </c>
      <c r="N798">
        <v>797</v>
      </c>
      <c r="O798" t="s">
        <v>168</v>
      </c>
      <c r="P798" t="s">
        <v>138</v>
      </c>
      <c r="Q798" t="s">
        <v>566</v>
      </c>
      <c r="R798" t="s">
        <v>125</v>
      </c>
      <c r="S798" t="s">
        <v>57</v>
      </c>
      <c r="T798" t="s">
        <v>412</v>
      </c>
      <c r="U798" t="s">
        <v>59</v>
      </c>
      <c r="V798" t="s">
        <v>142</v>
      </c>
      <c r="W798" t="s">
        <v>205</v>
      </c>
      <c r="X798" t="s">
        <v>74</v>
      </c>
      <c r="Y798" t="s">
        <v>355</v>
      </c>
      <c r="Z798" t="s">
        <v>88</v>
      </c>
      <c r="AA798" t="s">
        <v>64</v>
      </c>
      <c r="AB798" t="s">
        <v>381</v>
      </c>
      <c r="AC798" t="s">
        <v>224</v>
      </c>
      <c r="AD798" t="s">
        <v>67</v>
      </c>
      <c r="AE798" t="s">
        <v>302</v>
      </c>
      <c r="AF798" t="s">
        <v>134</v>
      </c>
      <c r="AG798" t="s">
        <v>412</v>
      </c>
      <c r="AH798" t="s">
        <v>68</v>
      </c>
      <c r="AI798" t="s">
        <v>203</v>
      </c>
      <c r="AJ798" t="s">
        <v>59</v>
      </c>
      <c r="AK798" t="s">
        <v>73</v>
      </c>
      <c r="AL798" t="s">
        <v>206</v>
      </c>
      <c r="AM798" t="s">
        <v>68</v>
      </c>
      <c r="AN798" t="s">
        <v>76</v>
      </c>
      <c r="AO798" t="s">
        <v>203</v>
      </c>
      <c r="AP798" t="s">
        <v>879</v>
      </c>
      <c r="AQ798" t="s">
        <v>292</v>
      </c>
      <c r="AR798" t="s">
        <v>62</v>
      </c>
      <c r="AS798" t="s">
        <v>62</v>
      </c>
      <c r="AT798" t="s">
        <v>73</v>
      </c>
      <c r="AU798" t="s">
        <v>652</v>
      </c>
      <c r="AV798" t="s">
        <v>4428</v>
      </c>
    </row>
    <row r="799" spans="1:48" hidden="1" x14ac:dyDescent="0.3">
      <c r="A799" t="s">
        <v>4429</v>
      </c>
      <c r="B799" t="s">
        <v>4430</v>
      </c>
      <c r="C799" s="1" t="str">
        <f t="shared" si="126"/>
        <v>21:0973</v>
      </c>
      <c r="D799" s="1" t="str">
        <f t="shared" ref="D799:D812" si="133">HYPERLINK("https://geochem.nrcan.gc.ca/cdogs/content/svy/svy210113_e.htm", "21:0113")</f>
        <v>21:0113</v>
      </c>
      <c r="E799" t="s">
        <v>4431</v>
      </c>
      <c r="F799" t="s">
        <v>4432</v>
      </c>
      <c r="H799">
        <v>63.336042499999998</v>
      </c>
      <c r="I799">
        <v>-94.602080099999995</v>
      </c>
      <c r="J799" s="1" t="str">
        <f t="shared" ref="J799:J812" si="134">HYPERLINK("https://geochem.nrcan.gc.ca/cdogs/content/kwd/kwd020027_e.htm", "NGR lake sediment grab sample")</f>
        <v>NGR lake sediment grab sample</v>
      </c>
      <c r="K799" s="1" t="str">
        <f t="shared" ref="K799:K812" si="135">HYPERLINK("https://geochem.nrcan.gc.ca/cdogs/content/kwd/kwd080006_e.htm", "&lt;177 micron (NGR)")</f>
        <v>&lt;177 micron (NGR)</v>
      </c>
      <c r="L799">
        <v>41</v>
      </c>
      <c r="M799" t="s">
        <v>86</v>
      </c>
      <c r="N799">
        <v>798</v>
      </c>
      <c r="O799" t="s">
        <v>171</v>
      </c>
      <c r="P799" t="s">
        <v>54</v>
      </c>
      <c r="Q799" t="s">
        <v>603</v>
      </c>
      <c r="R799" t="s">
        <v>168</v>
      </c>
      <c r="S799" t="s">
        <v>57</v>
      </c>
      <c r="T799" t="s">
        <v>264</v>
      </c>
      <c r="U799" t="s">
        <v>57</v>
      </c>
      <c r="V799" t="s">
        <v>2740</v>
      </c>
      <c r="W799" t="s">
        <v>526</v>
      </c>
      <c r="X799" t="s">
        <v>67</v>
      </c>
      <c r="Y799" t="s">
        <v>125</v>
      </c>
      <c r="Z799" t="s">
        <v>127</v>
      </c>
      <c r="AA799" t="s">
        <v>64</v>
      </c>
      <c r="AB799" t="s">
        <v>121</v>
      </c>
      <c r="AC799" t="s">
        <v>66</v>
      </c>
      <c r="AD799" t="s">
        <v>67</v>
      </c>
      <c r="AE799" t="s">
        <v>74</v>
      </c>
      <c r="AF799" t="s">
        <v>76</v>
      </c>
      <c r="AG799" t="s">
        <v>153</v>
      </c>
      <c r="AH799" t="s">
        <v>173</v>
      </c>
      <c r="AI799" t="s">
        <v>79</v>
      </c>
      <c r="AJ799" t="s">
        <v>205</v>
      </c>
      <c r="AK799" t="s">
        <v>73</v>
      </c>
      <c r="AL799" t="s">
        <v>224</v>
      </c>
      <c r="AM799" t="s">
        <v>103</v>
      </c>
      <c r="AN799" t="s">
        <v>76</v>
      </c>
      <c r="AO799" t="s">
        <v>56</v>
      </c>
      <c r="AP799" t="s">
        <v>2741</v>
      </c>
      <c r="AQ799" t="s">
        <v>448</v>
      </c>
      <c r="AR799" t="s">
        <v>67</v>
      </c>
      <c r="AS799" t="s">
        <v>54</v>
      </c>
      <c r="AT799" t="s">
        <v>73</v>
      </c>
      <c r="AU799" t="s">
        <v>107</v>
      </c>
      <c r="AV799" t="s">
        <v>4433</v>
      </c>
    </row>
    <row r="800" spans="1:48" hidden="1" x14ac:dyDescent="0.3">
      <c r="A800" t="s">
        <v>4434</v>
      </c>
      <c r="B800" t="s">
        <v>4435</v>
      </c>
      <c r="C800" s="1" t="str">
        <f t="shared" si="126"/>
        <v>21:0973</v>
      </c>
      <c r="D800" s="1" t="str">
        <f t="shared" si="133"/>
        <v>21:0113</v>
      </c>
      <c r="E800" t="s">
        <v>4436</v>
      </c>
      <c r="F800" t="s">
        <v>4437</v>
      </c>
      <c r="H800">
        <v>63.460574700000002</v>
      </c>
      <c r="I800">
        <v>-94.608819600000004</v>
      </c>
      <c r="J800" s="1" t="str">
        <f t="shared" si="134"/>
        <v>NGR lake sediment grab sample</v>
      </c>
      <c r="K800" s="1" t="str">
        <f t="shared" si="135"/>
        <v>&lt;177 micron (NGR)</v>
      </c>
      <c r="L800">
        <v>41</v>
      </c>
      <c r="M800" t="s">
        <v>149</v>
      </c>
      <c r="N800">
        <v>799</v>
      </c>
      <c r="O800" t="s">
        <v>254</v>
      </c>
      <c r="P800" t="s">
        <v>54</v>
      </c>
      <c r="Q800" t="s">
        <v>1134</v>
      </c>
      <c r="R800" t="s">
        <v>347</v>
      </c>
      <c r="S800" t="s">
        <v>57</v>
      </c>
      <c r="T800" t="s">
        <v>100</v>
      </c>
      <c r="U800" t="s">
        <v>117</v>
      </c>
      <c r="V800" t="s">
        <v>550</v>
      </c>
      <c r="W800" t="s">
        <v>448</v>
      </c>
      <c r="X800" t="s">
        <v>67</v>
      </c>
      <c r="Y800" t="s">
        <v>171</v>
      </c>
      <c r="Z800" t="s">
        <v>96</v>
      </c>
      <c r="AA800" t="s">
        <v>64</v>
      </c>
      <c r="AB800" t="s">
        <v>251</v>
      </c>
      <c r="AC800" t="s">
        <v>70</v>
      </c>
      <c r="AD800" t="s">
        <v>170</v>
      </c>
      <c r="AE800" t="s">
        <v>68</v>
      </c>
      <c r="AF800" t="s">
        <v>151</v>
      </c>
      <c r="AG800" t="s">
        <v>428</v>
      </c>
      <c r="AH800" t="s">
        <v>70</v>
      </c>
      <c r="AI800" t="s">
        <v>336</v>
      </c>
      <c r="AJ800" t="s">
        <v>87</v>
      </c>
      <c r="AK800" t="s">
        <v>73</v>
      </c>
      <c r="AL800" t="s">
        <v>177</v>
      </c>
      <c r="AM800" t="s">
        <v>103</v>
      </c>
      <c r="AN800" t="s">
        <v>76</v>
      </c>
      <c r="AO800" t="s">
        <v>168</v>
      </c>
      <c r="AP800" t="s">
        <v>414</v>
      </c>
      <c r="AQ800" t="s">
        <v>226</v>
      </c>
      <c r="AR800" t="s">
        <v>74</v>
      </c>
      <c r="AS800" t="s">
        <v>54</v>
      </c>
      <c r="AT800" t="s">
        <v>73</v>
      </c>
      <c r="AU800" t="s">
        <v>107</v>
      </c>
      <c r="AV800" t="s">
        <v>397</v>
      </c>
    </row>
    <row r="801" spans="1:48" hidden="1" x14ac:dyDescent="0.3">
      <c r="A801" t="s">
        <v>4438</v>
      </c>
      <c r="B801" t="s">
        <v>4439</v>
      </c>
      <c r="C801" s="1" t="str">
        <f t="shared" si="126"/>
        <v>21:0973</v>
      </c>
      <c r="D801" s="1" t="str">
        <f t="shared" si="133"/>
        <v>21:0113</v>
      </c>
      <c r="E801" t="s">
        <v>4440</v>
      </c>
      <c r="F801" t="s">
        <v>4441</v>
      </c>
      <c r="H801">
        <v>63.463835799999998</v>
      </c>
      <c r="I801">
        <v>-94.6934021</v>
      </c>
      <c r="J801" s="1" t="str">
        <f t="shared" si="134"/>
        <v>NGR lake sediment grab sample</v>
      </c>
      <c r="K801" s="1" t="str">
        <f t="shared" si="135"/>
        <v>&lt;177 micron (NGR)</v>
      </c>
      <c r="L801">
        <v>41</v>
      </c>
      <c r="M801" t="s">
        <v>165</v>
      </c>
      <c r="N801">
        <v>800</v>
      </c>
      <c r="O801" t="s">
        <v>233</v>
      </c>
      <c r="P801" t="s">
        <v>54</v>
      </c>
      <c r="Q801" t="s">
        <v>521</v>
      </c>
      <c r="R801" t="s">
        <v>192</v>
      </c>
      <c r="S801" t="s">
        <v>57</v>
      </c>
      <c r="T801" t="s">
        <v>58</v>
      </c>
      <c r="U801" t="s">
        <v>281</v>
      </c>
      <c r="V801" t="s">
        <v>492</v>
      </c>
      <c r="W801" t="s">
        <v>95</v>
      </c>
      <c r="X801" t="s">
        <v>74</v>
      </c>
      <c r="Y801" t="s">
        <v>211</v>
      </c>
      <c r="Z801" t="s">
        <v>96</v>
      </c>
      <c r="AA801" t="s">
        <v>64</v>
      </c>
      <c r="AB801" t="s">
        <v>221</v>
      </c>
      <c r="AC801" t="s">
        <v>70</v>
      </c>
      <c r="AD801" t="s">
        <v>138</v>
      </c>
      <c r="AE801" t="s">
        <v>74</v>
      </c>
      <c r="AF801" t="s">
        <v>616</v>
      </c>
      <c r="AG801" t="s">
        <v>153</v>
      </c>
      <c r="AH801" t="s">
        <v>70</v>
      </c>
      <c r="AI801" t="s">
        <v>340</v>
      </c>
      <c r="AJ801" t="s">
        <v>305</v>
      </c>
      <c r="AK801" t="s">
        <v>73</v>
      </c>
      <c r="AL801" t="s">
        <v>177</v>
      </c>
      <c r="AM801" t="s">
        <v>224</v>
      </c>
      <c r="AN801" t="s">
        <v>76</v>
      </c>
      <c r="AO801" t="s">
        <v>178</v>
      </c>
      <c r="AP801" t="s">
        <v>225</v>
      </c>
      <c r="AQ801" t="s">
        <v>233</v>
      </c>
      <c r="AR801" t="s">
        <v>67</v>
      </c>
      <c r="AS801" t="s">
        <v>54</v>
      </c>
      <c r="AT801" t="s">
        <v>152</v>
      </c>
      <c r="AU801" t="s">
        <v>107</v>
      </c>
      <c r="AV801" t="s">
        <v>4095</v>
      </c>
    </row>
    <row r="802" spans="1:48" hidden="1" x14ac:dyDescent="0.3">
      <c r="A802" t="s">
        <v>4442</v>
      </c>
      <c r="B802" t="s">
        <v>4443</v>
      </c>
      <c r="C802" s="1" t="str">
        <f t="shared" si="126"/>
        <v>21:0973</v>
      </c>
      <c r="D802" s="1" t="str">
        <f t="shared" si="133"/>
        <v>21:0113</v>
      </c>
      <c r="E802" t="s">
        <v>4444</v>
      </c>
      <c r="F802" t="s">
        <v>4445</v>
      </c>
      <c r="H802">
        <v>63.587491</v>
      </c>
      <c r="I802">
        <v>-94.8247772</v>
      </c>
      <c r="J802" s="1" t="str">
        <f t="shared" si="134"/>
        <v>NGR lake sediment grab sample</v>
      </c>
      <c r="K802" s="1" t="str">
        <f t="shared" si="135"/>
        <v>&lt;177 micron (NGR)</v>
      </c>
      <c r="L802">
        <v>41</v>
      </c>
      <c r="M802" t="s">
        <v>185</v>
      </c>
      <c r="N802">
        <v>801</v>
      </c>
      <c r="O802" t="s">
        <v>302</v>
      </c>
      <c r="P802" t="s">
        <v>54</v>
      </c>
      <c r="Q802" t="s">
        <v>997</v>
      </c>
      <c r="R802" t="s">
        <v>59</v>
      </c>
      <c r="S802" t="s">
        <v>57</v>
      </c>
      <c r="T802" t="s">
        <v>890</v>
      </c>
      <c r="U802" t="s">
        <v>57</v>
      </c>
      <c r="V802" t="s">
        <v>151</v>
      </c>
      <c r="W802" t="s">
        <v>238</v>
      </c>
      <c r="X802" t="s">
        <v>67</v>
      </c>
      <c r="Y802" t="s">
        <v>125</v>
      </c>
      <c r="Z802" t="s">
        <v>96</v>
      </c>
      <c r="AA802" t="s">
        <v>64</v>
      </c>
      <c r="AB802" t="s">
        <v>90</v>
      </c>
      <c r="AC802" t="s">
        <v>173</v>
      </c>
      <c r="AD802" t="s">
        <v>67</v>
      </c>
      <c r="AE802" t="s">
        <v>526</v>
      </c>
      <c r="AF802" t="s">
        <v>76</v>
      </c>
      <c r="AG802" t="s">
        <v>97</v>
      </c>
      <c r="AH802" t="s">
        <v>173</v>
      </c>
      <c r="AI802" t="s">
        <v>363</v>
      </c>
      <c r="AJ802" t="s">
        <v>79</v>
      </c>
      <c r="AK802" t="s">
        <v>73</v>
      </c>
      <c r="AL802" t="s">
        <v>75</v>
      </c>
      <c r="AM802" t="s">
        <v>103</v>
      </c>
      <c r="AN802" t="s">
        <v>76</v>
      </c>
      <c r="AO802" t="s">
        <v>53</v>
      </c>
      <c r="AP802" t="s">
        <v>2033</v>
      </c>
      <c r="AQ802" t="s">
        <v>421</v>
      </c>
      <c r="AR802" t="s">
        <v>67</v>
      </c>
      <c r="AS802" t="s">
        <v>54</v>
      </c>
      <c r="AT802" t="s">
        <v>73</v>
      </c>
      <c r="AU802" t="s">
        <v>107</v>
      </c>
      <c r="AV802" t="s">
        <v>4446</v>
      </c>
    </row>
    <row r="803" spans="1:48" hidden="1" x14ac:dyDescent="0.3">
      <c r="A803" t="s">
        <v>4447</v>
      </c>
      <c r="B803" t="s">
        <v>4448</v>
      </c>
      <c r="C803" s="1" t="str">
        <f t="shared" si="126"/>
        <v>21:0973</v>
      </c>
      <c r="D803" s="1" t="str">
        <f t="shared" si="133"/>
        <v>21:0113</v>
      </c>
      <c r="E803" t="s">
        <v>4449</v>
      </c>
      <c r="F803" t="s">
        <v>4450</v>
      </c>
      <c r="H803">
        <v>63.728721800000002</v>
      </c>
      <c r="I803">
        <v>-94.563563099999996</v>
      </c>
      <c r="J803" s="1" t="str">
        <f t="shared" si="134"/>
        <v>NGR lake sediment grab sample</v>
      </c>
      <c r="K803" s="1" t="str">
        <f t="shared" si="135"/>
        <v>&lt;177 micron (NGR)</v>
      </c>
      <c r="L803">
        <v>41</v>
      </c>
      <c r="M803" t="s">
        <v>200</v>
      </c>
      <c r="N803">
        <v>802</v>
      </c>
      <c r="O803" t="s">
        <v>346</v>
      </c>
      <c r="P803" t="s">
        <v>54</v>
      </c>
      <c r="Q803" t="s">
        <v>1477</v>
      </c>
      <c r="R803" t="s">
        <v>117</v>
      </c>
      <c r="S803" t="s">
        <v>57</v>
      </c>
      <c r="T803" t="s">
        <v>471</v>
      </c>
      <c r="U803" t="s">
        <v>57</v>
      </c>
      <c r="V803" t="s">
        <v>2740</v>
      </c>
      <c r="W803" t="s">
        <v>396</v>
      </c>
      <c r="X803" t="s">
        <v>67</v>
      </c>
      <c r="Y803" t="s">
        <v>157</v>
      </c>
      <c r="Z803" t="s">
        <v>96</v>
      </c>
      <c r="AA803" t="s">
        <v>64</v>
      </c>
      <c r="AB803" t="s">
        <v>357</v>
      </c>
      <c r="AC803" t="s">
        <v>173</v>
      </c>
      <c r="AD803" t="s">
        <v>67</v>
      </c>
      <c r="AE803" t="s">
        <v>421</v>
      </c>
      <c r="AF803" t="s">
        <v>76</v>
      </c>
      <c r="AG803" t="s">
        <v>250</v>
      </c>
      <c r="AH803" t="s">
        <v>173</v>
      </c>
      <c r="AI803" t="s">
        <v>327</v>
      </c>
      <c r="AJ803" t="s">
        <v>170</v>
      </c>
      <c r="AK803" t="s">
        <v>73</v>
      </c>
      <c r="AL803" t="s">
        <v>103</v>
      </c>
      <c r="AM803" t="s">
        <v>103</v>
      </c>
      <c r="AN803" t="s">
        <v>76</v>
      </c>
      <c r="AO803" t="s">
        <v>138</v>
      </c>
      <c r="AP803" t="s">
        <v>2033</v>
      </c>
      <c r="AQ803" t="s">
        <v>421</v>
      </c>
      <c r="AR803" t="s">
        <v>67</v>
      </c>
      <c r="AS803" t="s">
        <v>54</v>
      </c>
      <c r="AT803" t="s">
        <v>73</v>
      </c>
      <c r="AU803" t="s">
        <v>107</v>
      </c>
      <c r="AV803" t="s">
        <v>4451</v>
      </c>
    </row>
    <row r="804" spans="1:48" hidden="1" x14ac:dyDescent="0.3">
      <c r="A804" t="s">
        <v>4452</v>
      </c>
      <c r="B804" t="s">
        <v>4453</v>
      </c>
      <c r="C804" s="1" t="str">
        <f t="shared" si="126"/>
        <v>21:0973</v>
      </c>
      <c r="D804" s="1" t="str">
        <f t="shared" si="133"/>
        <v>21:0113</v>
      </c>
      <c r="E804" t="s">
        <v>4454</v>
      </c>
      <c r="F804" t="s">
        <v>4455</v>
      </c>
      <c r="H804">
        <v>63.862119999999997</v>
      </c>
      <c r="I804">
        <v>-94.632589699999997</v>
      </c>
      <c r="J804" s="1" t="str">
        <f t="shared" si="134"/>
        <v>NGR lake sediment grab sample</v>
      </c>
      <c r="K804" s="1" t="str">
        <f t="shared" si="135"/>
        <v>&lt;177 micron (NGR)</v>
      </c>
      <c r="L804">
        <v>41</v>
      </c>
      <c r="M804" t="s">
        <v>217</v>
      </c>
      <c r="N804">
        <v>803</v>
      </c>
      <c r="O804" t="s">
        <v>363</v>
      </c>
      <c r="P804" t="s">
        <v>54</v>
      </c>
      <c r="Q804" t="s">
        <v>274</v>
      </c>
      <c r="R804" t="s">
        <v>492</v>
      </c>
      <c r="S804" t="s">
        <v>57</v>
      </c>
      <c r="T804" t="s">
        <v>291</v>
      </c>
      <c r="U804" t="s">
        <v>117</v>
      </c>
      <c r="V804" t="s">
        <v>187</v>
      </c>
      <c r="W804" t="s">
        <v>220</v>
      </c>
      <c r="X804" t="s">
        <v>67</v>
      </c>
      <c r="Y804" t="s">
        <v>396</v>
      </c>
      <c r="Z804" t="s">
        <v>138</v>
      </c>
      <c r="AA804" t="s">
        <v>64</v>
      </c>
      <c r="AB804" t="s">
        <v>190</v>
      </c>
      <c r="AC804" t="s">
        <v>70</v>
      </c>
      <c r="AD804" t="s">
        <v>62</v>
      </c>
      <c r="AE804" t="s">
        <v>421</v>
      </c>
      <c r="AF804" t="s">
        <v>134</v>
      </c>
      <c r="AG804" t="s">
        <v>293</v>
      </c>
      <c r="AH804" t="s">
        <v>173</v>
      </c>
      <c r="AI804" t="s">
        <v>305</v>
      </c>
      <c r="AJ804" t="s">
        <v>336</v>
      </c>
      <c r="AK804" t="s">
        <v>73</v>
      </c>
      <c r="AL804" t="s">
        <v>157</v>
      </c>
      <c r="AM804" t="s">
        <v>75</v>
      </c>
      <c r="AN804" t="s">
        <v>76</v>
      </c>
      <c r="AO804" t="s">
        <v>178</v>
      </c>
      <c r="AP804" t="s">
        <v>126</v>
      </c>
      <c r="AQ804" t="s">
        <v>61</v>
      </c>
      <c r="AR804" t="s">
        <v>67</v>
      </c>
      <c r="AS804" t="s">
        <v>54</v>
      </c>
      <c r="AT804" t="s">
        <v>73</v>
      </c>
      <c r="AU804" t="s">
        <v>107</v>
      </c>
      <c r="AV804" t="s">
        <v>4456</v>
      </c>
    </row>
    <row r="805" spans="1:48" hidden="1" x14ac:dyDescent="0.3">
      <c r="A805" t="s">
        <v>4457</v>
      </c>
      <c r="B805" t="s">
        <v>4458</v>
      </c>
      <c r="C805" s="1" t="str">
        <f t="shared" si="126"/>
        <v>21:0973</v>
      </c>
      <c r="D805" s="1" t="str">
        <f t="shared" si="133"/>
        <v>21:0113</v>
      </c>
      <c r="E805" t="s">
        <v>4459</v>
      </c>
      <c r="F805" t="s">
        <v>4460</v>
      </c>
      <c r="H805">
        <v>63.958947899999998</v>
      </c>
      <c r="I805">
        <v>-94.298520699999997</v>
      </c>
      <c r="J805" s="1" t="str">
        <f t="shared" si="134"/>
        <v>NGR lake sediment grab sample</v>
      </c>
      <c r="K805" s="1" t="str">
        <f t="shared" si="135"/>
        <v>&lt;177 micron (NGR)</v>
      </c>
      <c r="L805">
        <v>41</v>
      </c>
      <c r="M805" t="s">
        <v>246</v>
      </c>
      <c r="N805">
        <v>804</v>
      </c>
      <c r="O805" t="s">
        <v>305</v>
      </c>
      <c r="P805" t="s">
        <v>62</v>
      </c>
      <c r="Q805" t="s">
        <v>403</v>
      </c>
      <c r="R805" t="s">
        <v>4461</v>
      </c>
      <c r="S805" t="s">
        <v>57</v>
      </c>
      <c r="T805" t="s">
        <v>152</v>
      </c>
      <c r="U805" t="s">
        <v>203</v>
      </c>
      <c r="V805" t="s">
        <v>303</v>
      </c>
      <c r="W805" t="s">
        <v>308</v>
      </c>
      <c r="X805" t="s">
        <v>62</v>
      </c>
      <c r="Y805" t="s">
        <v>355</v>
      </c>
      <c r="Z805" t="s">
        <v>138</v>
      </c>
      <c r="AA805" t="s">
        <v>64</v>
      </c>
      <c r="AB805" t="s">
        <v>411</v>
      </c>
      <c r="AC805" t="s">
        <v>155</v>
      </c>
      <c r="AD805" t="s">
        <v>67</v>
      </c>
      <c r="AE805" t="s">
        <v>448</v>
      </c>
      <c r="AF805" t="s">
        <v>357</v>
      </c>
      <c r="AG805" t="s">
        <v>152</v>
      </c>
      <c r="AH805" t="s">
        <v>173</v>
      </c>
      <c r="AI805" t="s">
        <v>117</v>
      </c>
      <c r="AJ805" t="s">
        <v>123</v>
      </c>
      <c r="AK805" t="s">
        <v>73</v>
      </c>
      <c r="AL805" t="s">
        <v>68</v>
      </c>
      <c r="AM805" t="s">
        <v>125</v>
      </c>
      <c r="AN805" t="s">
        <v>76</v>
      </c>
      <c r="AO805" t="s">
        <v>290</v>
      </c>
      <c r="AP805" t="s">
        <v>295</v>
      </c>
      <c r="AQ805" t="s">
        <v>156</v>
      </c>
      <c r="AR805" t="s">
        <v>67</v>
      </c>
      <c r="AS805" t="s">
        <v>54</v>
      </c>
      <c r="AT805" t="s">
        <v>73</v>
      </c>
      <c r="AU805" t="s">
        <v>462</v>
      </c>
      <c r="AV805" t="s">
        <v>367</v>
      </c>
    </row>
    <row r="806" spans="1:48" hidden="1" x14ac:dyDescent="0.3">
      <c r="A806" t="s">
        <v>4462</v>
      </c>
      <c r="B806" t="s">
        <v>4463</v>
      </c>
      <c r="C806" s="1" t="str">
        <f t="shared" si="126"/>
        <v>21:0973</v>
      </c>
      <c r="D806" s="1" t="str">
        <f t="shared" si="133"/>
        <v>21:0113</v>
      </c>
      <c r="E806" t="s">
        <v>4464</v>
      </c>
      <c r="F806" t="s">
        <v>4465</v>
      </c>
      <c r="H806">
        <v>63.980074999999999</v>
      </c>
      <c r="I806">
        <v>-94.3517698</v>
      </c>
      <c r="J806" s="1" t="str">
        <f t="shared" si="134"/>
        <v>NGR lake sediment grab sample</v>
      </c>
      <c r="K806" s="1" t="str">
        <f t="shared" si="135"/>
        <v>&lt;177 micron (NGR)</v>
      </c>
      <c r="L806">
        <v>41</v>
      </c>
      <c r="M806" t="s">
        <v>260</v>
      </c>
      <c r="N806">
        <v>805</v>
      </c>
      <c r="O806" t="s">
        <v>305</v>
      </c>
      <c r="P806" t="s">
        <v>54</v>
      </c>
      <c r="Q806" t="s">
        <v>736</v>
      </c>
      <c r="R806" t="s">
        <v>190</v>
      </c>
      <c r="S806" t="s">
        <v>57</v>
      </c>
      <c r="T806" t="s">
        <v>152</v>
      </c>
      <c r="U806" t="s">
        <v>168</v>
      </c>
      <c r="V806" t="s">
        <v>236</v>
      </c>
      <c r="W806" t="s">
        <v>211</v>
      </c>
      <c r="X806" t="s">
        <v>74</v>
      </c>
      <c r="Y806" t="s">
        <v>355</v>
      </c>
      <c r="Z806" t="s">
        <v>59</v>
      </c>
      <c r="AA806" t="s">
        <v>64</v>
      </c>
      <c r="AB806" t="s">
        <v>221</v>
      </c>
      <c r="AC806" t="s">
        <v>155</v>
      </c>
      <c r="AD806" t="s">
        <v>67</v>
      </c>
      <c r="AE806" t="s">
        <v>448</v>
      </c>
      <c r="AF806" t="s">
        <v>116</v>
      </c>
      <c r="AG806" t="s">
        <v>152</v>
      </c>
      <c r="AH806" t="s">
        <v>70</v>
      </c>
      <c r="AI806" t="s">
        <v>328</v>
      </c>
      <c r="AJ806" t="s">
        <v>101</v>
      </c>
      <c r="AK806" t="s">
        <v>73</v>
      </c>
      <c r="AL806" t="s">
        <v>68</v>
      </c>
      <c r="AM806" t="s">
        <v>125</v>
      </c>
      <c r="AN806" t="s">
        <v>76</v>
      </c>
      <c r="AO806" t="s">
        <v>290</v>
      </c>
      <c r="AP806" t="s">
        <v>295</v>
      </c>
      <c r="AQ806" t="s">
        <v>305</v>
      </c>
      <c r="AR806" t="s">
        <v>67</v>
      </c>
      <c r="AS806" t="s">
        <v>54</v>
      </c>
      <c r="AT806" t="s">
        <v>73</v>
      </c>
      <c r="AU806" t="s">
        <v>107</v>
      </c>
      <c r="AV806" t="s">
        <v>2380</v>
      </c>
    </row>
    <row r="807" spans="1:48" hidden="1" x14ac:dyDescent="0.3">
      <c r="A807" t="s">
        <v>4466</v>
      </c>
      <c r="B807" t="s">
        <v>4467</v>
      </c>
      <c r="C807" s="1" t="str">
        <f t="shared" si="126"/>
        <v>21:0973</v>
      </c>
      <c r="D807" s="1" t="str">
        <f t="shared" si="133"/>
        <v>21:0113</v>
      </c>
      <c r="E807" t="s">
        <v>4468</v>
      </c>
      <c r="F807" t="s">
        <v>4469</v>
      </c>
      <c r="H807">
        <v>63.975952599999999</v>
      </c>
      <c r="I807">
        <v>-94.721670200000005</v>
      </c>
      <c r="J807" s="1" t="str">
        <f t="shared" si="134"/>
        <v>NGR lake sediment grab sample</v>
      </c>
      <c r="K807" s="1" t="str">
        <f t="shared" si="135"/>
        <v>&lt;177 micron (NGR)</v>
      </c>
      <c r="L807">
        <v>41</v>
      </c>
      <c r="M807" t="s">
        <v>273</v>
      </c>
      <c r="N807">
        <v>806</v>
      </c>
      <c r="O807" t="s">
        <v>346</v>
      </c>
      <c r="P807" t="s">
        <v>127</v>
      </c>
      <c r="Q807" t="s">
        <v>920</v>
      </c>
      <c r="R807" t="s">
        <v>281</v>
      </c>
      <c r="S807" t="s">
        <v>57</v>
      </c>
      <c r="T807" t="s">
        <v>291</v>
      </c>
      <c r="U807" t="s">
        <v>59</v>
      </c>
      <c r="V807" t="s">
        <v>550</v>
      </c>
      <c r="W807" t="s">
        <v>276</v>
      </c>
      <c r="X807" t="s">
        <v>67</v>
      </c>
      <c r="Y807" t="s">
        <v>396</v>
      </c>
      <c r="Z807" t="s">
        <v>117</v>
      </c>
      <c r="AA807" t="s">
        <v>64</v>
      </c>
      <c r="AB807" t="s">
        <v>691</v>
      </c>
      <c r="AC807" t="s">
        <v>70</v>
      </c>
      <c r="AD807" t="s">
        <v>67</v>
      </c>
      <c r="AE807" t="s">
        <v>4470</v>
      </c>
      <c r="AF807" t="s">
        <v>357</v>
      </c>
      <c r="AG807" t="s">
        <v>58</v>
      </c>
      <c r="AH807" t="s">
        <v>173</v>
      </c>
      <c r="AI807" t="s">
        <v>114</v>
      </c>
      <c r="AJ807" t="s">
        <v>692</v>
      </c>
      <c r="AK807" t="s">
        <v>73</v>
      </c>
      <c r="AL807" t="s">
        <v>157</v>
      </c>
      <c r="AM807" t="s">
        <v>75</v>
      </c>
      <c r="AN807" t="s">
        <v>76</v>
      </c>
      <c r="AO807" t="s">
        <v>92</v>
      </c>
      <c r="AP807" t="s">
        <v>126</v>
      </c>
      <c r="AQ807" t="s">
        <v>118</v>
      </c>
      <c r="AR807" t="s">
        <v>67</v>
      </c>
      <c r="AS807" t="s">
        <v>54</v>
      </c>
      <c r="AT807" t="s">
        <v>73</v>
      </c>
      <c r="AU807" t="s">
        <v>447</v>
      </c>
      <c r="AV807" t="s">
        <v>4471</v>
      </c>
    </row>
    <row r="808" spans="1:48" hidden="1" x14ac:dyDescent="0.3">
      <c r="A808" t="s">
        <v>4472</v>
      </c>
      <c r="B808" t="s">
        <v>4473</v>
      </c>
      <c r="C808" s="1" t="str">
        <f t="shared" si="126"/>
        <v>21:0973</v>
      </c>
      <c r="D808" s="1" t="str">
        <f t="shared" si="133"/>
        <v>21:0113</v>
      </c>
      <c r="E808" t="s">
        <v>4474</v>
      </c>
      <c r="F808" t="s">
        <v>4475</v>
      </c>
      <c r="H808">
        <v>63.980195899999998</v>
      </c>
      <c r="I808">
        <v>-95.102006200000005</v>
      </c>
      <c r="J808" s="1" t="str">
        <f t="shared" si="134"/>
        <v>NGR lake sediment grab sample</v>
      </c>
      <c r="K808" s="1" t="str">
        <f t="shared" si="135"/>
        <v>&lt;177 micron (NGR)</v>
      </c>
      <c r="L808">
        <v>41</v>
      </c>
      <c r="M808" t="s">
        <v>289</v>
      </c>
      <c r="N808">
        <v>807</v>
      </c>
      <c r="O808" t="s">
        <v>302</v>
      </c>
      <c r="P808" t="s">
        <v>54</v>
      </c>
      <c r="Q808" t="s">
        <v>133</v>
      </c>
      <c r="R808" t="s">
        <v>338</v>
      </c>
      <c r="S808" t="s">
        <v>57</v>
      </c>
      <c r="T808" t="s">
        <v>478</v>
      </c>
      <c r="U808" t="s">
        <v>57</v>
      </c>
      <c r="V808" t="s">
        <v>2740</v>
      </c>
      <c r="W808" t="s">
        <v>396</v>
      </c>
      <c r="X808" t="s">
        <v>67</v>
      </c>
      <c r="Y808" t="s">
        <v>125</v>
      </c>
      <c r="Z808" t="s">
        <v>138</v>
      </c>
      <c r="AA808" t="s">
        <v>64</v>
      </c>
      <c r="AB808" t="s">
        <v>357</v>
      </c>
      <c r="AC808" t="s">
        <v>66</v>
      </c>
      <c r="AD808" t="s">
        <v>67</v>
      </c>
      <c r="AE808" t="s">
        <v>396</v>
      </c>
      <c r="AF808" t="s">
        <v>203</v>
      </c>
      <c r="AG808" t="s">
        <v>175</v>
      </c>
      <c r="AH808" t="s">
        <v>472</v>
      </c>
      <c r="AI808" t="s">
        <v>363</v>
      </c>
      <c r="AJ808" t="s">
        <v>211</v>
      </c>
      <c r="AK808" t="s">
        <v>73</v>
      </c>
      <c r="AL808" t="s">
        <v>75</v>
      </c>
      <c r="AM808" t="s">
        <v>103</v>
      </c>
      <c r="AN808" t="s">
        <v>76</v>
      </c>
      <c r="AO808" t="s">
        <v>114</v>
      </c>
      <c r="AP808" t="s">
        <v>234</v>
      </c>
      <c r="AQ808" t="s">
        <v>171</v>
      </c>
      <c r="AR808" t="s">
        <v>67</v>
      </c>
      <c r="AS808" t="s">
        <v>54</v>
      </c>
      <c r="AT808" t="s">
        <v>73</v>
      </c>
      <c r="AU808" t="s">
        <v>107</v>
      </c>
      <c r="AV808" t="s">
        <v>4476</v>
      </c>
    </row>
    <row r="809" spans="1:48" hidden="1" x14ac:dyDescent="0.3">
      <c r="A809" t="s">
        <v>4477</v>
      </c>
      <c r="B809" t="s">
        <v>4478</v>
      </c>
      <c r="C809" s="1" t="str">
        <f t="shared" si="126"/>
        <v>21:0973</v>
      </c>
      <c r="D809" s="1" t="str">
        <f t="shared" si="133"/>
        <v>21:0113</v>
      </c>
      <c r="E809" t="s">
        <v>4479</v>
      </c>
      <c r="F809" t="s">
        <v>4480</v>
      </c>
      <c r="H809">
        <v>63.900033000000001</v>
      </c>
      <c r="I809">
        <v>-95.072099100000003</v>
      </c>
      <c r="J809" s="1" t="str">
        <f t="shared" si="134"/>
        <v>NGR lake sediment grab sample</v>
      </c>
      <c r="K809" s="1" t="str">
        <f t="shared" si="135"/>
        <v>&lt;177 micron (NGR)</v>
      </c>
      <c r="L809">
        <v>41</v>
      </c>
      <c r="M809" t="s">
        <v>113</v>
      </c>
      <c r="N809">
        <v>808</v>
      </c>
      <c r="O809" t="s">
        <v>363</v>
      </c>
      <c r="P809" t="s">
        <v>62</v>
      </c>
      <c r="Q809" t="s">
        <v>133</v>
      </c>
      <c r="R809" t="s">
        <v>290</v>
      </c>
      <c r="S809" t="s">
        <v>57</v>
      </c>
      <c r="T809" t="s">
        <v>169</v>
      </c>
      <c r="U809" t="s">
        <v>59</v>
      </c>
      <c r="V809" t="s">
        <v>347</v>
      </c>
      <c r="W809" t="s">
        <v>63</v>
      </c>
      <c r="X809" t="s">
        <v>67</v>
      </c>
      <c r="Y809" t="s">
        <v>421</v>
      </c>
      <c r="Z809" t="s">
        <v>59</v>
      </c>
      <c r="AA809" t="s">
        <v>64</v>
      </c>
      <c r="AB809" t="s">
        <v>264</v>
      </c>
      <c r="AC809" t="s">
        <v>70</v>
      </c>
      <c r="AD809" t="s">
        <v>74</v>
      </c>
      <c r="AE809" t="s">
        <v>526</v>
      </c>
      <c r="AF809" t="s">
        <v>92</v>
      </c>
      <c r="AG809" t="s">
        <v>219</v>
      </c>
      <c r="AH809" t="s">
        <v>173</v>
      </c>
      <c r="AI809" t="s">
        <v>233</v>
      </c>
      <c r="AJ809" t="s">
        <v>96</v>
      </c>
      <c r="AK809" t="s">
        <v>73</v>
      </c>
      <c r="AL809" t="s">
        <v>157</v>
      </c>
      <c r="AM809" t="s">
        <v>75</v>
      </c>
      <c r="AN809" t="s">
        <v>76</v>
      </c>
      <c r="AO809" t="s">
        <v>203</v>
      </c>
      <c r="AP809" t="s">
        <v>126</v>
      </c>
      <c r="AQ809" t="s">
        <v>94</v>
      </c>
      <c r="AR809" t="s">
        <v>67</v>
      </c>
      <c r="AS809" t="s">
        <v>54</v>
      </c>
      <c r="AT809" t="s">
        <v>73</v>
      </c>
      <c r="AU809" t="s">
        <v>107</v>
      </c>
      <c r="AV809" t="s">
        <v>4481</v>
      </c>
    </row>
    <row r="810" spans="1:48" hidden="1" x14ac:dyDescent="0.3">
      <c r="A810" t="s">
        <v>4482</v>
      </c>
      <c r="B810" t="s">
        <v>4483</v>
      </c>
      <c r="C810" s="1" t="str">
        <f t="shared" si="126"/>
        <v>21:0973</v>
      </c>
      <c r="D810" s="1" t="str">
        <f t="shared" si="133"/>
        <v>21:0113</v>
      </c>
      <c r="E810" t="s">
        <v>4479</v>
      </c>
      <c r="F810" t="s">
        <v>4484</v>
      </c>
      <c r="H810">
        <v>63.900033000000001</v>
      </c>
      <c r="I810">
        <v>-95.072099100000003</v>
      </c>
      <c r="J810" s="1" t="str">
        <f t="shared" si="134"/>
        <v>NGR lake sediment grab sample</v>
      </c>
      <c r="K810" s="1" t="str">
        <f t="shared" si="135"/>
        <v>&lt;177 micron (NGR)</v>
      </c>
      <c r="L810">
        <v>41</v>
      </c>
      <c r="M810" t="s">
        <v>132</v>
      </c>
      <c r="N810">
        <v>809</v>
      </c>
      <c r="O810" t="s">
        <v>136</v>
      </c>
      <c r="P810" t="s">
        <v>54</v>
      </c>
      <c r="Q810" t="s">
        <v>676</v>
      </c>
      <c r="R810" t="s">
        <v>281</v>
      </c>
      <c r="S810" t="s">
        <v>57</v>
      </c>
      <c r="T810" t="s">
        <v>316</v>
      </c>
      <c r="U810" t="s">
        <v>138</v>
      </c>
      <c r="V810" t="s">
        <v>192</v>
      </c>
      <c r="W810" t="s">
        <v>62</v>
      </c>
      <c r="X810" t="s">
        <v>74</v>
      </c>
      <c r="Y810" t="s">
        <v>396</v>
      </c>
      <c r="Z810" t="s">
        <v>59</v>
      </c>
      <c r="AA810" t="s">
        <v>64</v>
      </c>
      <c r="AB810" t="s">
        <v>381</v>
      </c>
      <c r="AC810" t="s">
        <v>70</v>
      </c>
      <c r="AD810" t="s">
        <v>67</v>
      </c>
      <c r="AE810" t="s">
        <v>238</v>
      </c>
      <c r="AF810" t="s">
        <v>203</v>
      </c>
      <c r="AG810" t="s">
        <v>604</v>
      </c>
      <c r="AH810" t="s">
        <v>173</v>
      </c>
      <c r="AI810" t="s">
        <v>96</v>
      </c>
      <c r="AJ810" t="s">
        <v>388</v>
      </c>
      <c r="AK810" t="s">
        <v>73</v>
      </c>
      <c r="AL810" t="s">
        <v>125</v>
      </c>
      <c r="AM810" t="s">
        <v>103</v>
      </c>
      <c r="AN810" t="s">
        <v>76</v>
      </c>
      <c r="AO810" t="s">
        <v>168</v>
      </c>
      <c r="AP810" t="s">
        <v>225</v>
      </c>
      <c r="AQ810" t="s">
        <v>170</v>
      </c>
      <c r="AR810" t="s">
        <v>67</v>
      </c>
      <c r="AS810" t="s">
        <v>54</v>
      </c>
      <c r="AT810" t="s">
        <v>73</v>
      </c>
      <c r="AU810" t="s">
        <v>80</v>
      </c>
      <c r="AV810" t="s">
        <v>4485</v>
      </c>
    </row>
    <row r="811" spans="1:48" hidden="1" x14ac:dyDescent="0.3">
      <c r="A811" t="s">
        <v>4486</v>
      </c>
      <c r="B811" t="s">
        <v>4487</v>
      </c>
      <c r="C811" s="1" t="str">
        <f t="shared" si="126"/>
        <v>21:0973</v>
      </c>
      <c r="D811" s="1" t="str">
        <f t="shared" si="133"/>
        <v>21:0113</v>
      </c>
      <c r="E811" t="s">
        <v>4488</v>
      </c>
      <c r="F811" t="s">
        <v>4489</v>
      </c>
      <c r="H811">
        <v>63.771005099999996</v>
      </c>
      <c r="I811">
        <v>-95.366084299999997</v>
      </c>
      <c r="J811" s="1" t="str">
        <f t="shared" si="134"/>
        <v>NGR lake sediment grab sample</v>
      </c>
      <c r="K811" s="1" t="str">
        <f t="shared" si="135"/>
        <v>&lt;177 micron (NGR)</v>
      </c>
      <c r="L811">
        <v>41</v>
      </c>
      <c r="M811" t="s">
        <v>301</v>
      </c>
      <c r="N811">
        <v>810</v>
      </c>
      <c r="O811" t="s">
        <v>318</v>
      </c>
      <c r="P811" t="s">
        <v>62</v>
      </c>
      <c r="Q811" t="s">
        <v>572</v>
      </c>
      <c r="R811" t="s">
        <v>141</v>
      </c>
      <c r="S811" t="s">
        <v>57</v>
      </c>
      <c r="T811" t="s">
        <v>152</v>
      </c>
      <c r="U811" t="s">
        <v>168</v>
      </c>
      <c r="V811" t="s">
        <v>890</v>
      </c>
      <c r="W811" t="s">
        <v>308</v>
      </c>
      <c r="X811" t="s">
        <v>74</v>
      </c>
      <c r="Y811" t="s">
        <v>355</v>
      </c>
      <c r="Z811" t="s">
        <v>138</v>
      </c>
      <c r="AA811" t="s">
        <v>64</v>
      </c>
      <c r="AB811" t="s">
        <v>221</v>
      </c>
      <c r="AC811" t="s">
        <v>155</v>
      </c>
      <c r="AD811" t="s">
        <v>127</v>
      </c>
      <c r="AE811" t="s">
        <v>68</v>
      </c>
      <c r="AF811" t="s">
        <v>357</v>
      </c>
      <c r="AG811" t="s">
        <v>1089</v>
      </c>
      <c r="AH811" t="s">
        <v>155</v>
      </c>
      <c r="AI811" t="s">
        <v>71</v>
      </c>
      <c r="AJ811" t="s">
        <v>59</v>
      </c>
      <c r="AK811" t="s">
        <v>73</v>
      </c>
      <c r="AL811" t="s">
        <v>206</v>
      </c>
      <c r="AM811" t="s">
        <v>75</v>
      </c>
      <c r="AN811" t="s">
        <v>76</v>
      </c>
      <c r="AO811" t="s">
        <v>134</v>
      </c>
      <c r="AP811" t="s">
        <v>158</v>
      </c>
      <c r="AQ811" t="s">
        <v>127</v>
      </c>
      <c r="AR811" t="s">
        <v>74</v>
      </c>
      <c r="AS811" t="s">
        <v>54</v>
      </c>
      <c r="AT811" t="s">
        <v>73</v>
      </c>
      <c r="AU811" t="s">
        <v>593</v>
      </c>
      <c r="AV811" t="s">
        <v>4490</v>
      </c>
    </row>
    <row r="812" spans="1:48" hidden="1" x14ac:dyDescent="0.3">
      <c r="A812" t="s">
        <v>4491</v>
      </c>
      <c r="B812" t="s">
        <v>4492</v>
      </c>
      <c r="C812" s="1" t="str">
        <f t="shared" si="126"/>
        <v>21:0973</v>
      </c>
      <c r="D812" s="1" t="str">
        <f t="shared" si="133"/>
        <v>21:0113</v>
      </c>
      <c r="E812" t="s">
        <v>4423</v>
      </c>
      <c r="F812" t="s">
        <v>4493</v>
      </c>
      <c r="H812">
        <v>63.872498700000001</v>
      </c>
      <c r="I812">
        <v>-95.367492200000001</v>
      </c>
      <c r="J812" s="1" t="str">
        <f t="shared" si="134"/>
        <v>NGR lake sediment grab sample</v>
      </c>
      <c r="K812" s="1" t="str">
        <f t="shared" si="135"/>
        <v>&lt;177 micron (NGR)</v>
      </c>
      <c r="L812">
        <v>41</v>
      </c>
      <c r="M812" t="s">
        <v>345</v>
      </c>
      <c r="N812">
        <v>811</v>
      </c>
      <c r="O812" t="s">
        <v>102</v>
      </c>
      <c r="P812" t="s">
        <v>54</v>
      </c>
      <c r="Q812" t="s">
        <v>115</v>
      </c>
      <c r="R812" t="s">
        <v>436</v>
      </c>
      <c r="S812" t="s">
        <v>57</v>
      </c>
      <c r="T812" t="s">
        <v>404</v>
      </c>
      <c r="U812" t="s">
        <v>138</v>
      </c>
      <c r="V812" t="s">
        <v>264</v>
      </c>
      <c r="W812" t="s">
        <v>205</v>
      </c>
      <c r="X812" t="s">
        <v>74</v>
      </c>
      <c r="Y812" t="s">
        <v>302</v>
      </c>
      <c r="Z812" t="s">
        <v>138</v>
      </c>
      <c r="AA812" t="s">
        <v>64</v>
      </c>
      <c r="AB812" t="s">
        <v>890</v>
      </c>
      <c r="AC812" t="s">
        <v>70</v>
      </c>
      <c r="AD812" t="s">
        <v>127</v>
      </c>
      <c r="AE812" t="s">
        <v>74</v>
      </c>
      <c r="AF812" t="s">
        <v>104</v>
      </c>
      <c r="AG812" t="s">
        <v>252</v>
      </c>
      <c r="AH812" t="s">
        <v>155</v>
      </c>
      <c r="AI812" t="s">
        <v>233</v>
      </c>
      <c r="AJ812" t="s">
        <v>692</v>
      </c>
      <c r="AK812" t="s">
        <v>73</v>
      </c>
      <c r="AL812" t="s">
        <v>74</v>
      </c>
      <c r="AM812" t="s">
        <v>224</v>
      </c>
      <c r="AN812" t="s">
        <v>76</v>
      </c>
      <c r="AO812" t="s">
        <v>281</v>
      </c>
      <c r="AP812" t="s">
        <v>210</v>
      </c>
      <c r="AQ812" t="s">
        <v>211</v>
      </c>
      <c r="AR812" t="s">
        <v>74</v>
      </c>
      <c r="AS812" t="s">
        <v>54</v>
      </c>
      <c r="AT812" t="s">
        <v>73</v>
      </c>
      <c r="AU812" t="s">
        <v>593</v>
      </c>
      <c r="AV812" t="s">
        <v>4494</v>
      </c>
    </row>
    <row r="813" spans="1:48" hidden="1" x14ac:dyDescent="0.3">
      <c r="A813" t="s">
        <v>4495</v>
      </c>
      <c r="B813" t="s">
        <v>4496</v>
      </c>
      <c r="C813" s="1" t="str">
        <f t="shared" si="126"/>
        <v>21:0973</v>
      </c>
      <c r="D813" s="1" t="str">
        <f>HYPERLINK("https://geochem.nrcan.gc.ca/cdogs/content/svy/svy_e.htm", "")</f>
        <v/>
      </c>
      <c r="G813" s="1" t="str">
        <f>HYPERLINK("https://geochem.nrcan.gc.ca/cdogs/content/cr_/cr_00161_e.htm", "161")</f>
        <v>161</v>
      </c>
      <c r="J813" t="s">
        <v>230</v>
      </c>
      <c r="K813" t="s">
        <v>231</v>
      </c>
      <c r="L813">
        <v>41</v>
      </c>
      <c r="M813" t="s">
        <v>4497</v>
      </c>
      <c r="N813">
        <v>812</v>
      </c>
      <c r="O813" t="s">
        <v>233</v>
      </c>
      <c r="P813" t="s">
        <v>62</v>
      </c>
      <c r="Q813" t="s">
        <v>656</v>
      </c>
      <c r="R813" t="s">
        <v>75</v>
      </c>
      <c r="S813" t="s">
        <v>57</v>
      </c>
      <c r="T813" t="s">
        <v>252</v>
      </c>
      <c r="U813" t="s">
        <v>168</v>
      </c>
      <c r="V813" t="s">
        <v>454</v>
      </c>
      <c r="W813" t="s">
        <v>276</v>
      </c>
      <c r="X813" t="s">
        <v>62</v>
      </c>
      <c r="Y813" t="s">
        <v>211</v>
      </c>
      <c r="Z813" t="s">
        <v>104</v>
      </c>
      <c r="AA813" t="s">
        <v>64</v>
      </c>
      <c r="AB813" t="s">
        <v>890</v>
      </c>
      <c r="AC813" t="s">
        <v>125</v>
      </c>
      <c r="AD813" t="s">
        <v>67</v>
      </c>
      <c r="AE813" t="s">
        <v>4498</v>
      </c>
      <c r="AF813" t="s">
        <v>69</v>
      </c>
      <c r="AG813" t="s">
        <v>725</v>
      </c>
      <c r="AH813" t="s">
        <v>125</v>
      </c>
      <c r="AI813" t="s">
        <v>77</v>
      </c>
      <c r="AJ813" t="s">
        <v>328</v>
      </c>
      <c r="AK813" t="s">
        <v>73</v>
      </c>
      <c r="AL813" t="s">
        <v>238</v>
      </c>
      <c r="AM813" t="s">
        <v>206</v>
      </c>
      <c r="AN813" t="s">
        <v>76</v>
      </c>
      <c r="AO813" t="s">
        <v>92</v>
      </c>
      <c r="AP813" t="s">
        <v>239</v>
      </c>
      <c r="AQ813" t="s">
        <v>388</v>
      </c>
      <c r="AR813" t="s">
        <v>62</v>
      </c>
      <c r="AS813" t="s">
        <v>96</v>
      </c>
      <c r="AT813" t="s">
        <v>73</v>
      </c>
      <c r="AU813" t="s">
        <v>2374</v>
      </c>
      <c r="AV813" t="s">
        <v>4499</v>
      </c>
    </row>
    <row r="814" spans="1:48" hidden="1" x14ac:dyDescent="0.3">
      <c r="A814" t="s">
        <v>4500</v>
      </c>
      <c r="B814" t="s">
        <v>4501</v>
      </c>
      <c r="C814" s="1" t="str">
        <f t="shared" si="126"/>
        <v>21:0973</v>
      </c>
      <c r="D814" s="1" t="str">
        <f t="shared" ref="D814:D830" si="136">HYPERLINK("https://geochem.nrcan.gc.ca/cdogs/content/svy/svy210112_e.htm", "21:0112")</f>
        <v>21:0112</v>
      </c>
      <c r="E814" t="s">
        <v>4502</v>
      </c>
      <c r="F814" t="s">
        <v>4503</v>
      </c>
      <c r="H814">
        <v>63.304676399999998</v>
      </c>
      <c r="I814">
        <v>-96.394623800000005</v>
      </c>
      <c r="J814" s="1" t="str">
        <f t="shared" ref="J814:J830" si="137">HYPERLINK("https://geochem.nrcan.gc.ca/cdogs/content/kwd/kwd020027_e.htm", "NGR lake sediment grab sample")</f>
        <v>NGR lake sediment grab sample</v>
      </c>
      <c r="K814" s="1" t="str">
        <f t="shared" ref="K814:K830" si="138">HYPERLINK("https://geochem.nrcan.gc.ca/cdogs/content/kwd/kwd080006_e.htm", "&lt;177 micron (NGR)")</f>
        <v>&lt;177 micron (NGR)</v>
      </c>
      <c r="L814">
        <v>42</v>
      </c>
      <c r="M814" t="s">
        <v>52</v>
      </c>
      <c r="N814">
        <v>813</v>
      </c>
      <c r="O814" t="s">
        <v>96</v>
      </c>
      <c r="P814" t="s">
        <v>54</v>
      </c>
      <c r="Q814" t="s">
        <v>747</v>
      </c>
      <c r="R814" t="s">
        <v>203</v>
      </c>
      <c r="S814" t="s">
        <v>57</v>
      </c>
      <c r="T814" t="s">
        <v>91</v>
      </c>
      <c r="U814" t="s">
        <v>117</v>
      </c>
      <c r="V814" t="s">
        <v>97</v>
      </c>
      <c r="W814" t="s">
        <v>263</v>
      </c>
      <c r="X814" t="s">
        <v>74</v>
      </c>
      <c r="Y814" t="s">
        <v>62</v>
      </c>
      <c r="Z814" t="s">
        <v>138</v>
      </c>
      <c r="AA814" t="s">
        <v>64</v>
      </c>
      <c r="AB814" t="s">
        <v>223</v>
      </c>
      <c r="AC814" t="s">
        <v>224</v>
      </c>
      <c r="AD814" t="s">
        <v>74</v>
      </c>
      <c r="AE814" t="s">
        <v>74</v>
      </c>
      <c r="AF814" t="s">
        <v>347</v>
      </c>
      <c r="AG814" t="s">
        <v>152</v>
      </c>
      <c r="AH814" t="s">
        <v>70</v>
      </c>
      <c r="AI814" t="s">
        <v>348</v>
      </c>
      <c r="AJ814" t="s">
        <v>440</v>
      </c>
      <c r="AK814" t="s">
        <v>73</v>
      </c>
      <c r="AL814" t="s">
        <v>206</v>
      </c>
      <c r="AM814" t="s">
        <v>125</v>
      </c>
      <c r="AN814" t="s">
        <v>76</v>
      </c>
      <c r="AO814" t="s">
        <v>116</v>
      </c>
      <c r="AP814" t="s">
        <v>267</v>
      </c>
      <c r="AQ814" t="s">
        <v>56</v>
      </c>
      <c r="AR814" t="s">
        <v>74</v>
      </c>
      <c r="AS814" t="s">
        <v>54</v>
      </c>
      <c r="AT814" t="s">
        <v>58</v>
      </c>
      <c r="AU814" t="s">
        <v>107</v>
      </c>
      <c r="AV814" t="s">
        <v>4504</v>
      </c>
    </row>
    <row r="815" spans="1:48" hidden="1" x14ac:dyDescent="0.3">
      <c r="A815" t="s">
        <v>4505</v>
      </c>
      <c r="B815" t="s">
        <v>4506</v>
      </c>
      <c r="C815" s="1" t="str">
        <f t="shared" si="126"/>
        <v>21:0973</v>
      </c>
      <c r="D815" s="1" t="str">
        <f t="shared" si="136"/>
        <v>21:0112</v>
      </c>
      <c r="E815" t="s">
        <v>4507</v>
      </c>
      <c r="F815" t="s">
        <v>4508</v>
      </c>
      <c r="H815">
        <v>63.315604999999998</v>
      </c>
      <c r="I815">
        <v>-96.012900900000005</v>
      </c>
      <c r="J815" s="1" t="str">
        <f t="shared" si="137"/>
        <v>NGR lake sediment grab sample</v>
      </c>
      <c r="K815" s="1" t="str">
        <f t="shared" si="138"/>
        <v>&lt;177 micron (NGR)</v>
      </c>
      <c r="L815">
        <v>42</v>
      </c>
      <c r="M815" t="s">
        <v>113</v>
      </c>
      <c r="N815">
        <v>814</v>
      </c>
      <c r="O815" t="s">
        <v>346</v>
      </c>
      <c r="P815" t="s">
        <v>54</v>
      </c>
      <c r="Q815" t="s">
        <v>387</v>
      </c>
      <c r="R815" t="s">
        <v>436</v>
      </c>
      <c r="S815" t="s">
        <v>57</v>
      </c>
      <c r="T815" t="s">
        <v>152</v>
      </c>
      <c r="U815" t="s">
        <v>88</v>
      </c>
      <c r="V815" t="s">
        <v>478</v>
      </c>
      <c r="W815" t="s">
        <v>308</v>
      </c>
      <c r="X815" t="s">
        <v>74</v>
      </c>
      <c r="Y815" t="s">
        <v>137</v>
      </c>
      <c r="Z815" t="s">
        <v>138</v>
      </c>
      <c r="AA815" t="s">
        <v>64</v>
      </c>
      <c r="AB815" t="s">
        <v>223</v>
      </c>
      <c r="AC815" t="s">
        <v>224</v>
      </c>
      <c r="AD815" t="s">
        <v>67</v>
      </c>
      <c r="AE815" t="s">
        <v>526</v>
      </c>
      <c r="AF815" t="s">
        <v>347</v>
      </c>
      <c r="AG815" t="s">
        <v>58</v>
      </c>
      <c r="AH815" t="s">
        <v>173</v>
      </c>
      <c r="AI815" t="s">
        <v>156</v>
      </c>
      <c r="AJ815" t="s">
        <v>318</v>
      </c>
      <c r="AK815" t="s">
        <v>73</v>
      </c>
      <c r="AL815" t="s">
        <v>74</v>
      </c>
      <c r="AM815" t="s">
        <v>177</v>
      </c>
      <c r="AN815" t="s">
        <v>76</v>
      </c>
      <c r="AO815" t="s">
        <v>281</v>
      </c>
      <c r="AP815" t="s">
        <v>179</v>
      </c>
      <c r="AQ815" t="s">
        <v>388</v>
      </c>
      <c r="AR815" t="s">
        <v>74</v>
      </c>
      <c r="AS815" t="s">
        <v>54</v>
      </c>
      <c r="AT815" t="s">
        <v>73</v>
      </c>
      <c r="AU815" t="s">
        <v>107</v>
      </c>
      <c r="AV815" t="s">
        <v>4509</v>
      </c>
    </row>
    <row r="816" spans="1:48" hidden="1" x14ac:dyDescent="0.3">
      <c r="A816" t="s">
        <v>4510</v>
      </c>
      <c r="B816" t="s">
        <v>4511</v>
      </c>
      <c r="C816" s="1" t="str">
        <f t="shared" si="126"/>
        <v>21:0973</v>
      </c>
      <c r="D816" s="1" t="str">
        <f t="shared" si="136"/>
        <v>21:0112</v>
      </c>
      <c r="E816" t="s">
        <v>4507</v>
      </c>
      <c r="F816" t="s">
        <v>4512</v>
      </c>
      <c r="H816">
        <v>63.315604999999998</v>
      </c>
      <c r="I816">
        <v>-96.012900900000005</v>
      </c>
      <c r="J816" s="1" t="str">
        <f t="shared" si="137"/>
        <v>NGR lake sediment grab sample</v>
      </c>
      <c r="K816" s="1" t="str">
        <f t="shared" si="138"/>
        <v>&lt;177 micron (NGR)</v>
      </c>
      <c r="L816">
        <v>42</v>
      </c>
      <c r="M816" t="s">
        <v>132</v>
      </c>
      <c r="N816">
        <v>815</v>
      </c>
      <c r="O816" t="s">
        <v>327</v>
      </c>
      <c r="P816" t="s">
        <v>54</v>
      </c>
      <c r="Q816" t="s">
        <v>325</v>
      </c>
      <c r="R816" t="s">
        <v>187</v>
      </c>
      <c r="S816" t="s">
        <v>57</v>
      </c>
      <c r="T816" t="s">
        <v>315</v>
      </c>
      <c r="U816" t="s">
        <v>92</v>
      </c>
      <c r="V816" t="s">
        <v>223</v>
      </c>
      <c r="W816" t="s">
        <v>226</v>
      </c>
      <c r="X816" t="s">
        <v>74</v>
      </c>
      <c r="Y816" t="s">
        <v>276</v>
      </c>
      <c r="Z816" t="s">
        <v>138</v>
      </c>
      <c r="AA816" t="s">
        <v>64</v>
      </c>
      <c r="AB816" t="s">
        <v>122</v>
      </c>
      <c r="AC816" t="s">
        <v>75</v>
      </c>
      <c r="AD816" t="s">
        <v>170</v>
      </c>
      <c r="AE816" t="s">
        <v>1211</v>
      </c>
      <c r="AF816" t="s">
        <v>347</v>
      </c>
      <c r="AG816" t="s">
        <v>58</v>
      </c>
      <c r="AH816" t="s">
        <v>173</v>
      </c>
      <c r="AI816" t="s">
        <v>59</v>
      </c>
      <c r="AJ816" t="s">
        <v>592</v>
      </c>
      <c r="AK816" t="s">
        <v>73</v>
      </c>
      <c r="AL816" t="s">
        <v>157</v>
      </c>
      <c r="AM816" t="s">
        <v>125</v>
      </c>
      <c r="AN816" t="s">
        <v>76</v>
      </c>
      <c r="AO816" t="s">
        <v>116</v>
      </c>
      <c r="AP816" t="s">
        <v>210</v>
      </c>
      <c r="AQ816" t="s">
        <v>329</v>
      </c>
      <c r="AR816" t="s">
        <v>74</v>
      </c>
      <c r="AS816" t="s">
        <v>54</v>
      </c>
      <c r="AT816" t="s">
        <v>91</v>
      </c>
      <c r="AU816" t="s">
        <v>447</v>
      </c>
      <c r="AV816" t="s">
        <v>4513</v>
      </c>
    </row>
    <row r="817" spans="1:48" hidden="1" x14ac:dyDescent="0.3">
      <c r="A817" t="s">
        <v>4514</v>
      </c>
      <c r="B817" t="s">
        <v>4515</v>
      </c>
      <c r="C817" s="1" t="str">
        <f t="shared" si="126"/>
        <v>21:0973</v>
      </c>
      <c r="D817" s="1" t="str">
        <f t="shared" si="136"/>
        <v>21:0112</v>
      </c>
      <c r="E817" t="s">
        <v>4516</v>
      </c>
      <c r="F817" t="s">
        <v>4517</v>
      </c>
      <c r="H817">
        <v>63.321855900000003</v>
      </c>
      <c r="I817">
        <v>-96.081357499999996</v>
      </c>
      <c r="J817" s="1" t="str">
        <f t="shared" si="137"/>
        <v>NGR lake sediment grab sample</v>
      </c>
      <c r="K817" s="1" t="str">
        <f t="shared" si="138"/>
        <v>&lt;177 micron (NGR)</v>
      </c>
      <c r="L817">
        <v>42</v>
      </c>
      <c r="M817" t="s">
        <v>86</v>
      </c>
      <c r="N817">
        <v>816</v>
      </c>
      <c r="O817" t="s">
        <v>79</v>
      </c>
      <c r="P817" t="s">
        <v>54</v>
      </c>
      <c r="Q817" t="s">
        <v>395</v>
      </c>
      <c r="R817" t="s">
        <v>347</v>
      </c>
      <c r="S817" t="s">
        <v>57</v>
      </c>
      <c r="T817" t="s">
        <v>315</v>
      </c>
      <c r="U817" t="s">
        <v>88</v>
      </c>
      <c r="V817" t="s">
        <v>65</v>
      </c>
      <c r="W817" t="s">
        <v>143</v>
      </c>
      <c r="X817" t="s">
        <v>74</v>
      </c>
      <c r="Y817" t="s">
        <v>171</v>
      </c>
      <c r="Z817" t="s">
        <v>138</v>
      </c>
      <c r="AA817" t="s">
        <v>64</v>
      </c>
      <c r="AB817" t="s">
        <v>100</v>
      </c>
      <c r="AC817" t="s">
        <v>224</v>
      </c>
      <c r="AD817" t="s">
        <v>74</v>
      </c>
      <c r="AE817" t="s">
        <v>74</v>
      </c>
      <c r="AF817" t="s">
        <v>141</v>
      </c>
      <c r="AG817" t="s">
        <v>135</v>
      </c>
      <c r="AH817" t="s">
        <v>173</v>
      </c>
      <c r="AI817" t="s">
        <v>340</v>
      </c>
      <c r="AJ817" t="s">
        <v>382</v>
      </c>
      <c r="AK817" t="s">
        <v>73</v>
      </c>
      <c r="AL817" t="s">
        <v>157</v>
      </c>
      <c r="AM817" t="s">
        <v>177</v>
      </c>
      <c r="AN817" t="s">
        <v>76</v>
      </c>
      <c r="AO817" t="s">
        <v>290</v>
      </c>
      <c r="AP817" t="s">
        <v>210</v>
      </c>
      <c r="AQ817" t="s">
        <v>388</v>
      </c>
      <c r="AR817" t="s">
        <v>74</v>
      </c>
      <c r="AS817" t="s">
        <v>54</v>
      </c>
      <c r="AT817" t="s">
        <v>73</v>
      </c>
      <c r="AU817" t="s">
        <v>107</v>
      </c>
      <c r="AV817" t="s">
        <v>3521</v>
      </c>
    </row>
    <row r="818" spans="1:48" hidden="1" x14ac:dyDescent="0.3">
      <c r="A818" t="s">
        <v>4518</v>
      </c>
      <c r="B818" t="s">
        <v>4519</v>
      </c>
      <c r="C818" s="1" t="str">
        <f t="shared" si="126"/>
        <v>21:0973</v>
      </c>
      <c r="D818" s="1" t="str">
        <f t="shared" si="136"/>
        <v>21:0112</v>
      </c>
      <c r="E818" t="s">
        <v>4520</v>
      </c>
      <c r="F818" t="s">
        <v>4521</v>
      </c>
      <c r="H818">
        <v>63.309314100000002</v>
      </c>
      <c r="I818">
        <v>-96.140098199999997</v>
      </c>
      <c r="J818" s="1" t="str">
        <f t="shared" si="137"/>
        <v>NGR lake sediment grab sample</v>
      </c>
      <c r="K818" s="1" t="str">
        <f t="shared" si="138"/>
        <v>&lt;177 micron (NGR)</v>
      </c>
      <c r="L818">
        <v>42</v>
      </c>
      <c r="M818" t="s">
        <v>149</v>
      </c>
      <c r="N818">
        <v>817</v>
      </c>
      <c r="O818" t="s">
        <v>118</v>
      </c>
      <c r="P818" t="s">
        <v>54</v>
      </c>
      <c r="Q818" t="s">
        <v>836</v>
      </c>
      <c r="R818" t="s">
        <v>134</v>
      </c>
      <c r="S818" t="s">
        <v>57</v>
      </c>
      <c r="T818" t="s">
        <v>248</v>
      </c>
      <c r="U818" t="s">
        <v>88</v>
      </c>
      <c r="V818" t="s">
        <v>60</v>
      </c>
      <c r="W818" t="s">
        <v>292</v>
      </c>
      <c r="X818" t="s">
        <v>62</v>
      </c>
      <c r="Y818" t="s">
        <v>448</v>
      </c>
      <c r="Z818" t="s">
        <v>59</v>
      </c>
      <c r="AA818" t="s">
        <v>64</v>
      </c>
      <c r="AB818" t="s">
        <v>291</v>
      </c>
      <c r="AC818" t="s">
        <v>75</v>
      </c>
      <c r="AD818" t="s">
        <v>74</v>
      </c>
      <c r="AE818" t="s">
        <v>68</v>
      </c>
      <c r="AF818" t="s">
        <v>99</v>
      </c>
      <c r="AG818" t="s">
        <v>152</v>
      </c>
      <c r="AH818" t="s">
        <v>173</v>
      </c>
      <c r="AI818" t="s">
        <v>402</v>
      </c>
      <c r="AJ818" t="s">
        <v>592</v>
      </c>
      <c r="AK818" t="s">
        <v>73</v>
      </c>
      <c r="AL818" t="s">
        <v>74</v>
      </c>
      <c r="AM818" t="s">
        <v>125</v>
      </c>
      <c r="AN818" t="s">
        <v>76</v>
      </c>
      <c r="AO818" t="s">
        <v>134</v>
      </c>
      <c r="AP818" t="s">
        <v>283</v>
      </c>
      <c r="AQ818" t="s">
        <v>709</v>
      </c>
      <c r="AR818" t="s">
        <v>74</v>
      </c>
      <c r="AS818" t="s">
        <v>62</v>
      </c>
      <c r="AT818" t="s">
        <v>58</v>
      </c>
      <c r="AU818" t="s">
        <v>593</v>
      </c>
      <c r="AV818" t="s">
        <v>4522</v>
      </c>
    </row>
    <row r="819" spans="1:48" hidden="1" x14ac:dyDescent="0.3">
      <c r="A819" t="s">
        <v>4523</v>
      </c>
      <c r="B819" t="s">
        <v>4524</v>
      </c>
      <c r="C819" s="1" t="str">
        <f t="shared" si="126"/>
        <v>21:0973</v>
      </c>
      <c r="D819" s="1" t="str">
        <f t="shared" si="136"/>
        <v>21:0112</v>
      </c>
      <c r="E819" t="s">
        <v>4525</v>
      </c>
      <c r="F819" t="s">
        <v>4526</v>
      </c>
      <c r="H819">
        <v>63.312508100000002</v>
      </c>
      <c r="I819">
        <v>-96.216108800000001</v>
      </c>
      <c r="J819" s="1" t="str">
        <f t="shared" si="137"/>
        <v>NGR lake sediment grab sample</v>
      </c>
      <c r="K819" s="1" t="str">
        <f t="shared" si="138"/>
        <v>&lt;177 micron (NGR)</v>
      </c>
      <c r="L819">
        <v>42</v>
      </c>
      <c r="M819" t="s">
        <v>165</v>
      </c>
      <c r="N819">
        <v>818</v>
      </c>
      <c r="O819" t="s">
        <v>159</v>
      </c>
      <c r="P819" t="s">
        <v>54</v>
      </c>
      <c r="Q819" t="s">
        <v>387</v>
      </c>
      <c r="R819" t="s">
        <v>187</v>
      </c>
      <c r="S819" t="s">
        <v>57</v>
      </c>
      <c r="T819" t="s">
        <v>802</v>
      </c>
      <c r="U819" t="s">
        <v>151</v>
      </c>
      <c r="V819" t="s">
        <v>412</v>
      </c>
      <c r="W819" t="s">
        <v>87</v>
      </c>
      <c r="X819" t="s">
        <v>170</v>
      </c>
      <c r="Y819" t="s">
        <v>159</v>
      </c>
      <c r="Z819" t="s">
        <v>96</v>
      </c>
      <c r="AA819" t="s">
        <v>64</v>
      </c>
      <c r="AB819" t="s">
        <v>248</v>
      </c>
      <c r="AC819" t="s">
        <v>157</v>
      </c>
      <c r="AD819" t="s">
        <v>67</v>
      </c>
      <c r="AE819" t="s">
        <v>606</v>
      </c>
      <c r="AF819" t="s">
        <v>119</v>
      </c>
      <c r="AG819" t="s">
        <v>58</v>
      </c>
      <c r="AH819" t="s">
        <v>173</v>
      </c>
      <c r="AI819" t="s">
        <v>373</v>
      </c>
      <c r="AJ819" t="s">
        <v>4527</v>
      </c>
      <c r="AK819" t="s">
        <v>73</v>
      </c>
      <c r="AL819" t="s">
        <v>157</v>
      </c>
      <c r="AM819" t="s">
        <v>396</v>
      </c>
      <c r="AN819" t="s">
        <v>76</v>
      </c>
      <c r="AO819" t="s">
        <v>1150</v>
      </c>
      <c r="AP819" t="s">
        <v>307</v>
      </c>
      <c r="AQ819" t="s">
        <v>203</v>
      </c>
      <c r="AR819" t="s">
        <v>74</v>
      </c>
      <c r="AS819" t="s">
        <v>170</v>
      </c>
      <c r="AT819" t="s">
        <v>91</v>
      </c>
      <c r="AU819" t="s">
        <v>107</v>
      </c>
      <c r="AV819" t="s">
        <v>4528</v>
      </c>
    </row>
    <row r="820" spans="1:48" hidden="1" x14ac:dyDescent="0.3">
      <c r="A820" t="s">
        <v>4529</v>
      </c>
      <c r="B820" t="s">
        <v>4530</v>
      </c>
      <c r="C820" s="1" t="str">
        <f t="shared" si="126"/>
        <v>21:0973</v>
      </c>
      <c r="D820" s="1" t="str">
        <f t="shared" si="136"/>
        <v>21:0112</v>
      </c>
      <c r="E820" t="s">
        <v>4531</v>
      </c>
      <c r="F820" t="s">
        <v>4532</v>
      </c>
      <c r="H820">
        <v>63.312039599999999</v>
      </c>
      <c r="I820">
        <v>-96.304299400000005</v>
      </c>
      <c r="J820" s="1" t="str">
        <f t="shared" si="137"/>
        <v>NGR lake sediment grab sample</v>
      </c>
      <c r="K820" s="1" t="str">
        <f t="shared" si="138"/>
        <v>&lt;177 micron (NGR)</v>
      </c>
      <c r="L820">
        <v>42</v>
      </c>
      <c r="M820" t="s">
        <v>185</v>
      </c>
      <c r="N820">
        <v>819</v>
      </c>
      <c r="O820" t="s">
        <v>692</v>
      </c>
      <c r="P820" t="s">
        <v>54</v>
      </c>
      <c r="Q820" t="s">
        <v>900</v>
      </c>
      <c r="R820" t="s">
        <v>151</v>
      </c>
      <c r="S820" t="s">
        <v>57</v>
      </c>
      <c r="T820" t="s">
        <v>80</v>
      </c>
      <c r="U820" t="s">
        <v>168</v>
      </c>
      <c r="V820" t="s">
        <v>188</v>
      </c>
      <c r="W820" t="s">
        <v>709</v>
      </c>
      <c r="X820" t="s">
        <v>62</v>
      </c>
      <c r="Y820" t="s">
        <v>327</v>
      </c>
      <c r="Z820" t="s">
        <v>138</v>
      </c>
      <c r="AA820" t="s">
        <v>64</v>
      </c>
      <c r="AB820" t="s">
        <v>152</v>
      </c>
      <c r="AC820" t="s">
        <v>157</v>
      </c>
      <c r="AD820" t="s">
        <v>127</v>
      </c>
      <c r="AE820" t="s">
        <v>1056</v>
      </c>
      <c r="AF820" t="s">
        <v>190</v>
      </c>
      <c r="AG820" t="s">
        <v>91</v>
      </c>
      <c r="AH820" t="s">
        <v>173</v>
      </c>
      <c r="AI820" t="s">
        <v>1073</v>
      </c>
      <c r="AJ820" t="s">
        <v>4533</v>
      </c>
      <c r="AK820" t="s">
        <v>73</v>
      </c>
      <c r="AL820" t="s">
        <v>157</v>
      </c>
      <c r="AM820" t="s">
        <v>68</v>
      </c>
      <c r="AN820" t="s">
        <v>76</v>
      </c>
      <c r="AO820" t="s">
        <v>1396</v>
      </c>
      <c r="AP820" t="s">
        <v>179</v>
      </c>
      <c r="AQ820" t="s">
        <v>168</v>
      </c>
      <c r="AR820" t="s">
        <v>62</v>
      </c>
      <c r="AS820" t="s">
        <v>62</v>
      </c>
      <c r="AT820" t="s">
        <v>277</v>
      </c>
      <c r="AU820" t="s">
        <v>107</v>
      </c>
      <c r="AV820" t="s">
        <v>4534</v>
      </c>
    </row>
    <row r="821" spans="1:48" hidden="1" x14ac:dyDescent="0.3">
      <c r="A821" t="s">
        <v>4535</v>
      </c>
      <c r="B821" t="s">
        <v>4536</v>
      </c>
      <c r="C821" s="1" t="str">
        <f t="shared" si="126"/>
        <v>21:0973</v>
      </c>
      <c r="D821" s="1" t="str">
        <f t="shared" si="136"/>
        <v>21:0112</v>
      </c>
      <c r="E821" t="s">
        <v>4502</v>
      </c>
      <c r="F821" t="s">
        <v>4537</v>
      </c>
      <c r="H821">
        <v>63.304676399999998</v>
      </c>
      <c r="I821">
        <v>-96.394623800000005</v>
      </c>
      <c r="J821" s="1" t="str">
        <f t="shared" si="137"/>
        <v>NGR lake sediment grab sample</v>
      </c>
      <c r="K821" s="1" t="str">
        <f t="shared" si="138"/>
        <v>&lt;177 micron (NGR)</v>
      </c>
      <c r="L821">
        <v>42</v>
      </c>
      <c r="M821" t="s">
        <v>345</v>
      </c>
      <c r="N821">
        <v>820</v>
      </c>
      <c r="O821" t="s">
        <v>87</v>
      </c>
      <c r="P821" t="s">
        <v>54</v>
      </c>
      <c r="Q821" t="s">
        <v>920</v>
      </c>
      <c r="R821" t="s">
        <v>203</v>
      </c>
      <c r="S821" t="s">
        <v>57</v>
      </c>
      <c r="T821" t="s">
        <v>277</v>
      </c>
      <c r="U821" t="s">
        <v>117</v>
      </c>
      <c r="V821" t="s">
        <v>853</v>
      </c>
      <c r="W821" t="s">
        <v>201</v>
      </c>
      <c r="X821" t="s">
        <v>62</v>
      </c>
      <c r="Y821" t="s">
        <v>137</v>
      </c>
      <c r="Z821" t="s">
        <v>138</v>
      </c>
      <c r="AA821" t="s">
        <v>64</v>
      </c>
      <c r="AB821" t="s">
        <v>153</v>
      </c>
      <c r="AC821" t="s">
        <v>224</v>
      </c>
      <c r="AD821" t="s">
        <v>62</v>
      </c>
      <c r="AE821" t="s">
        <v>74</v>
      </c>
      <c r="AF821" t="s">
        <v>356</v>
      </c>
      <c r="AG821" t="s">
        <v>91</v>
      </c>
      <c r="AH821" t="s">
        <v>173</v>
      </c>
      <c r="AI821" t="s">
        <v>382</v>
      </c>
      <c r="AJ821" t="s">
        <v>328</v>
      </c>
      <c r="AK821" t="s">
        <v>73</v>
      </c>
      <c r="AL821" t="s">
        <v>68</v>
      </c>
      <c r="AM821" t="s">
        <v>125</v>
      </c>
      <c r="AN821" t="s">
        <v>76</v>
      </c>
      <c r="AO821" t="s">
        <v>116</v>
      </c>
      <c r="AP821" t="s">
        <v>158</v>
      </c>
      <c r="AQ821" t="s">
        <v>692</v>
      </c>
      <c r="AR821" t="s">
        <v>74</v>
      </c>
      <c r="AS821" t="s">
        <v>54</v>
      </c>
      <c r="AT821" t="s">
        <v>73</v>
      </c>
      <c r="AU821" t="s">
        <v>107</v>
      </c>
      <c r="AV821" t="s">
        <v>4538</v>
      </c>
    </row>
    <row r="822" spans="1:48" hidden="1" x14ac:dyDescent="0.3">
      <c r="A822" t="s">
        <v>4539</v>
      </c>
      <c r="B822" t="s">
        <v>4540</v>
      </c>
      <c r="C822" s="1" t="str">
        <f t="shared" si="126"/>
        <v>21:0973</v>
      </c>
      <c r="D822" s="1" t="str">
        <f t="shared" si="136"/>
        <v>21:0112</v>
      </c>
      <c r="E822" t="s">
        <v>4541</v>
      </c>
      <c r="F822" t="s">
        <v>4542</v>
      </c>
      <c r="H822">
        <v>63.312630499999997</v>
      </c>
      <c r="I822">
        <v>-96.540009299999994</v>
      </c>
      <c r="J822" s="1" t="str">
        <f t="shared" si="137"/>
        <v>NGR lake sediment grab sample</v>
      </c>
      <c r="K822" s="1" t="str">
        <f t="shared" si="138"/>
        <v>&lt;177 micron (NGR)</v>
      </c>
      <c r="L822">
        <v>42</v>
      </c>
      <c r="M822" t="s">
        <v>200</v>
      </c>
      <c r="N822">
        <v>821</v>
      </c>
      <c r="O822" t="s">
        <v>209</v>
      </c>
      <c r="P822" t="s">
        <v>54</v>
      </c>
      <c r="Q822" t="s">
        <v>4543</v>
      </c>
      <c r="R822" t="s">
        <v>77</v>
      </c>
      <c r="S822" t="s">
        <v>57</v>
      </c>
      <c r="T822" t="s">
        <v>248</v>
      </c>
      <c r="U822" t="s">
        <v>92</v>
      </c>
      <c r="V822" t="s">
        <v>427</v>
      </c>
      <c r="W822" t="s">
        <v>159</v>
      </c>
      <c r="X822" t="s">
        <v>62</v>
      </c>
      <c r="Y822" t="s">
        <v>220</v>
      </c>
      <c r="Z822" t="s">
        <v>59</v>
      </c>
      <c r="AA822" t="s">
        <v>64</v>
      </c>
      <c r="AB822" t="s">
        <v>122</v>
      </c>
      <c r="AC822" t="s">
        <v>224</v>
      </c>
      <c r="AD822" t="s">
        <v>62</v>
      </c>
      <c r="AE822" t="s">
        <v>68</v>
      </c>
      <c r="AF822" t="s">
        <v>356</v>
      </c>
      <c r="AG822" t="s">
        <v>277</v>
      </c>
      <c r="AH822" t="s">
        <v>70</v>
      </c>
      <c r="AI822" t="s">
        <v>88</v>
      </c>
      <c r="AJ822" t="s">
        <v>176</v>
      </c>
      <c r="AK822" t="s">
        <v>73</v>
      </c>
      <c r="AL822" t="s">
        <v>68</v>
      </c>
      <c r="AM822" t="s">
        <v>157</v>
      </c>
      <c r="AN822" t="s">
        <v>76</v>
      </c>
      <c r="AO822" t="s">
        <v>266</v>
      </c>
      <c r="AP822" t="s">
        <v>295</v>
      </c>
      <c r="AQ822" t="s">
        <v>124</v>
      </c>
      <c r="AR822" t="s">
        <v>62</v>
      </c>
      <c r="AS822" t="s">
        <v>54</v>
      </c>
      <c r="AT822" t="s">
        <v>73</v>
      </c>
      <c r="AU822" t="s">
        <v>107</v>
      </c>
      <c r="AV822" t="s">
        <v>4544</v>
      </c>
    </row>
    <row r="823" spans="1:48" hidden="1" x14ac:dyDescent="0.3">
      <c r="A823" t="s">
        <v>4545</v>
      </c>
      <c r="B823" t="s">
        <v>4546</v>
      </c>
      <c r="C823" s="1" t="str">
        <f t="shared" si="126"/>
        <v>21:0973</v>
      </c>
      <c r="D823" s="1" t="str">
        <f t="shared" si="136"/>
        <v>21:0112</v>
      </c>
      <c r="E823" t="s">
        <v>4547</v>
      </c>
      <c r="F823" t="s">
        <v>4548</v>
      </c>
      <c r="H823">
        <v>63.312647300000002</v>
      </c>
      <c r="I823">
        <v>-96.587749000000002</v>
      </c>
      <c r="J823" s="1" t="str">
        <f t="shared" si="137"/>
        <v>NGR lake sediment grab sample</v>
      </c>
      <c r="K823" s="1" t="str">
        <f t="shared" si="138"/>
        <v>&lt;177 micron (NGR)</v>
      </c>
      <c r="L823">
        <v>42</v>
      </c>
      <c r="M823" t="s">
        <v>217</v>
      </c>
      <c r="N823">
        <v>822</v>
      </c>
      <c r="O823" t="s">
        <v>138</v>
      </c>
      <c r="P823" t="s">
        <v>54</v>
      </c>
      <c r="Q823" t="s">
        <v>830</v>
      </c>
      <c r="R823" t="s">
        <v>282</v>
      </c>
      <c r="S823" t="s">
        <v>57</v>
      </c>
      <c r="T823" t="s">
        <v>562</v>
      </c>
      <c r="U823" t="s">
        <v>77</v>
      </c>
      <c r="V823" t="s">
        <v>204</v>
      </c>
      <c r="W823" t="s">
        <v>233</v>
      </c>
      <c r="X823" t="s">
        <v>62</v>
      </c>
      <c r="Y823" t="s">
        <v>363</v>
      </c>
      <c r="Z823" t="s">
        <v>138</v>
      </c>
      <c r="AA823" t="s">
        <v>64</v>
      </c>
      <c r="AB823" t="s">
        <v>304</v>
      </c>
      <c r="AC823" t="s">
        <v>75</v>
      </c>
      <c r="AD823" t="s">
        <v>62</v>
      </c>
      <c r="AE823" t="s">
        <v>74</v>
      </c>
      <c r="AF823" t="s">
        <v>264</v>
      </c>
      <c r="AG823" t="s">
        <v>91</v>
      </c>
      <c r="AH823" t="s">
        <v>173</v>
      </c>
      <c r="AI823" t="s">
        <v>208</v>
      </c>
      <c r="AJ823" t="s">
        <v>168</v>
      </c>
      <c r="AK823" t="s">
        <v>73</v>
      </c>
      <c r="AL823" t="s">
        <v>74</v>
      </c>
      <c r="AM823" t="s">
        <v>125</v>
      </c>
      <c r="AN823" t="s">
        <v>76</v>
      </c>
      <c r="AO823" t="s">
        <v>266</v>
      </c>
      <c r="AP823" t="s">
        <v>596</v>
      </c>
      <c r="AQ823" t="s">
        <v>159</v>
      </c>
      <c r="AR823" t="s">
        <v>62</v>
      </c>
      <c r="AS823" t="s">
        <v>54</v>
      </c>
      <c r="AT823" t="s">
        <v>91</v>
      </c>
      <c r="AU823" t="s">
        <v>107</v>
      </c>
      <c r="AV823" t="s">
        <v>4549</v>
      </c>
    </row>
    <row r="824" spans="1:48" hidden="1" x14ac:dyDescent="0.3">
      <c r="A824" t="s">
        <v>4550</v>
      </c>
      <c r="B824" t="s">
        <v>4551</v>
      </c>
      <c r="C824" s="1" t="str">
        <f t="shared" si="126"/>
        <v>21:0973</v>
      </c>
      <c r="D824" s="1" t="str">
        <f t="shared" si="136"/>
        <v>21:0112</v>
      </c>
      <c r="E824" t="s">
        <v>4552</v>
      </c>
      <c r="F824" t="s">
        <v>4553</v>
      </c>
      <c r="H824">
        <v>63.326676800000001</v>
      </c>
      <c r="I824">
        <v>-96.668915999999996</v>
      </c>
      <c r="J824" s="1" t="str">
        <f t="shared" si="137"/>
        <v>NGR lake sediment grab sample</v>
      </c>
      <c r="K824" s="1" t="str">
        <f t="shared" si="138"/>
        <v>&lt;177 micron (NGR)</v>
      </c>
      <c r="L824">
        <v>42</v>
      </c>
      <c r="M824" t="s">
        <v>246</v>
      </c>
      <c r="N824">
        <v>823</v>
      </c>
      <c r="O824" t="s">
        <v>170</v>
      </c>
      <c r="P824" t="s">
        <v>54</v>
      </c>
      <c r="Q824" t="s">
        <v>89</v>
      </c>
      <c r="R824" t="s">
        <v>282</v>
      </c>
      <c r="S824" t="s">
        <v>57</v>
      </c>
      <c r="T824" t="s">
        <v>437</v>
      </c>
      <c r="U824" t="s">
        <v>168</v>
      </c>
      <c r="V824" t="s">
        <v>326</v>
      </c>
      <c r="W824" t="s">
        <v>87</v>
      </c>
      <c r="X824" t="s">
        <v>62</v>
      </c>
      <c r="Y824" t="s">
        <v>211</v>
      </c>
      <c r="Z824" t="s">
        <v>138</v>
      </c>
      <c r="AA824" t="s">
        <v>64</v>
      </c>
      <c r="AB824" t="s">
        <v>235</v>
      </c>
      <c r="AC824" t="s">
        <v>177</v>
      </c>
      <c r="AD824" t="s">
        <v>62</v>
      </c>
      <c r="AE824" t="s">
        <v>1340</v>
      </c>
      <c r="AF824" t="s">
        <v>317</v>
      </c>
      <c r="AG824" t="s">
        <v>58</v>
      </c>
      <c r="AH824" t="s">
        <v>173</v>
      </c>
      <c r="AI824" t="s">
        <v>402</v>
      </c>
      <c r="AJ824" t="s">
        <v>294</v>
      </c>
      <c r="AK824" t="s">
        <v>73</v>
      </c>
      <c r="AL824" t="s">
        <v>157</v>
      </c>
      <c r="AM824" t="s">
        <v>74</v>
      </c>
      <c r="AN824" t="s">
        <v>76</v>
      </c>
      <c r="AO824" t="s">
        <v>357</v>
      </c>
      <c r="AP824" t="s">
        <v>126</v>
      </c>
      <c r="AQ824" t="s">
        <v>328</v>
      </c>
      <c r="AR824" t="s">
        <v>74</v>
      </c>
      <c r="AS824" t="s">
        <v>170</v>
      </c>
      <c r="AT824" t="s">
        <v>73</v>
      </c>
      <c r="AU824" t="s">
        <v>107</v>
      </c>
      <c r="AV824" t="s">
        <v>4554</v>
      </c>
    </row>
    <row r="825" spans="1:48" hidden="1" x14ac:dyDescent="0.3">
      <c r="A825" t="s">
        <v>4555</v>
      </c>
      <c r="B825" t="s">
        <v>4556</v>
      </c>
      <c r="C825" s="1" t="str">
        <f t="shared" si="126"/>
        <v>21:0973</v>
      </c>
      <c r="D825" s="1" t="str">
        <f t="shared" si="136"/>
        <v>21:0112</v>
      </c>
      <c r="E825" t="s">
        <v>4557</v>
      </c>
      <c r="F825" t="s">
        <v>4558</v>
      </c>
      <c r="H825">
        <v>63.3205648</v>
      </c>
      <c r="I825">
        <v>-96.778192899999993</v>
      </c>
      <c r="J825" s="1" t="str">
        <f t="shared" si="137"/>
        <v>NGR lake sediment grab sample</v>
      </c>
      <c r="K825" s="1" t="str">
        <f t="shared" si="138"/>
        <v>&lt;177 micron (NGR)</v>
      </c>
      <c r="L825">
        <v>42</v>
      </c>
      <c r="M825" t="s">
        <v>260</v>
      </c>
      <c r="N825">
        <v>824</v>
      </c>
      <c r="O825" t="s">
        <v>170</v>
      </c>
      <c r="P825" t="s">
        <v>54</v>
      </c>
      <c r="Q825" t="s">
        <v>863</v>
      </c>
      <c r="R825" t="s">
        <v>141</v>
      </c>
      <c r="S825" t="s">
        <v>57</v>
      </c>
      <c r="T825" t="s">
        <v>437</v>
      </c>
      <c r="U825" t="s">
        <v>88</v>
      </c>
      <c r="V825" t="s">
        <v>100</v>
      </c>
      <c r="W825" t="s">
        <v>709</v>
      </c>
      <c r="X825" t="s">
        <v>62</v>
      </c>
      <c r="Y825" t="s">
        <v>137</v>
      </c>
      <c r="Z825" t="s">
        <v>138</v>
      </c>
      <c r="AA825" t="s">
        <v>64</v>
      </c>
      <c r="AB825" t="s">
        <v>561</v>
      </c>
      <c r="AC825" t="s">
        <v>177</v>
      </c>
      <c r="AD825" t="s">
        <v>74</v>
      </c>
      <c r="AE825" t="s">
        <v>490</v>
      </c>
      <c r="AF825" t="s">
        <v>192</v>
      </c>
      <c r="AG825" t="s">
        <v>152</v>
      </c>
      <c r="AH825" t="s">
        <v>173</v>
      </c>
      <c r="AI825" t="s">
        <v>328</v>
      </c>
      <c r="AJ825" t="s">
        <v>1250</v>
      </c>
      <c r="AK825" t="s">
        <v>73</v>
      </c>
      <c r="AL825" t="s">
        <v>177</v>
      </c>
      <c r="AM825" t="s">
        <v>157</v>
      </c>
      <c r="AN825" t="s">
        <v>76</v>
      </c>
      <c r="AO825" t="s">
        <v>4559</v>
      </c>
      <c r="AP825" t="s">
        <v>307</v>
      </c>
      <c r="AQ825" t="s">
        <v>402</v>
      </c>
      <c r="AR825" t="s">
        <v>74</v>
      </c>
      <c r="AS825" t="s">
        <v>62</v>
      </c>
      <c r="AT825" t="s">
        <v>91</v>
      </c>
      <c r="AU825" t="s">
        <v>107</v>
      </c>
      <c r="AV825" t="s">
        <v>330</v>
      </c>
    </row>
    <row r="826" spans="1:48" hidden="1" x14ac:dyDescent="0.3">
      <c r="A826" t="s">
        <v>4560</v>
      </c>
      <c r="B826" t="s">
        <v>4561</v>
      </c>
      <c r="C826" s="1" t="str">
        <f t="shared" si="126"/>
        <v>21:0973</v>
      </c>
      <c r="D826" s="1" t="str">
        <f t="shared" si="136"/>
        <v>21:0112</v>
      </c>
      <c r="E826" t="s">
        <v>4562</v>
      </c>
      <c r="F826" t="s">
        <v>4563</v>
      </c>
      <c r="H826">
        <v>63.3153705</v>
      </c>
      <c r="I826">
        <v>-96.798739900000001</v>
      </c>
      <c r="J826" s="1" t="str">
        <f t="shared" si="137"/>
        <v>NGR lake sediment grab sample</v>
      </c>
      <c r="K826" s="1" t="str">
        <f t="shared" si="138"/>
        <v>&lt;177 micron (NGR)</v>
      </c>
      <c r="L826">
        <v>42</v>
      </c>
      <c r="M826" t="s">
        <v>273</v>
      </c>
      <c r="N826">
        <v>825</v>
      </c>
      <c r="O826" t="s">
        <v>220</v>
      </c>
      <c r="P826" t="s">
        <v>54</v>
      </c>
      <c r="Q826" t="s">
        <v>731</v>
      </c>
      <c r="R826" t="s">
        <v>281</v>
      </c>
      <c r="S826" t="s">
        <v>57</v>
      </c>
      <c r="T826" t="s">
        <v>152</v>
      </c>
      <c r="U826" t="s">
        <v>138</v>
      </c>
      <c r="V826" t="s">
        <v>190</v>
      </c>
      <c r="W826" t="s">
        <v>56</v>
      </c>
      <c r="X826" t="s">
        <v>74</v>
      </c>
      <c r="Y826" t="s">
        <v>302</v>
      </c>
      <c r="Z826" t="s">
        <v>138</v>
      </c>
      <c r="AA826" t="s">
        <v>64</v>
      </c>
      <c r="AB826" t="s">
        <v>93</v>
      </c>
      <c r="AC826" t="s">
        <v>224</v>
      </c>
      <c r="AD826" t="s">
        <v>62</v>
      </c>
      <c r="AE826" t="s">
        <v>125</v>
      </c>
      <c r="AF826" t="s">
        <v>99</v>
      </c>
      <c r="AG826" t="s">
        <v>277</v>
      </c>
      <c r="AH826" t="s">
        <v>173</v>
      </c>
      <c r="AI826" t="s">
        <v>305</v>
      </c>
      <c r="AJ826" t="s">
        <v>117</v>
      </c>
      <c r="AK826" t="s">
        <v>73</v>
      </c>
      <c r="AL826" t="s">
        <v>74</v>
      </c>
      <c r="AM826" t="s">
        <v>177</v>
      </c>
      <c r="AN826" t="s">
        <v>76</v>
      </c>
      <c r="AO826" t="s">
        <v>1402</v>
      </c>
      <c r="AP826" t="s">
        <v>179</v>
      </c>
      <c r="AQ826" t="s">
        <v>338</v>
      </c>
      <c r="AR826" t="s">
        <v>74</v>
      </c>
      <c r="AS826" t="s">
        <v>54</v>
      </c>
      <c r="AT826" t="s">
        <v>91</v>
      </c>
      <c r="AU826" t="s">
        <v>479</v>
      </c>
      <c r="AV826" t="s">
        <v>3369</v>
      </c>
    </row>
    <row r="827" spans="1:48" hidden="1" x14ac:dyDescent="0.3">
      <c r="A827" t="s">
        <v>4564</v>
      </c>
      <c r="B827" t="s">
        <v>4565</v>
      </c>
      <c r="C827" s="1" t="str">
        <f t="shared" si="126"/>
        <v>21:0973</v>
      </c>
      <c r="D827" s="1" t="str">
        <f t="shared" si="136"/>
        <v>21:0112</v>
      </c>
      <c r="E827" t="s">
        <v>4566</v>
      </c>
      <c r="F827" t="s">
        <v>4567</v>
      </c>
      <c r="H827">
        <v>63.324336799999998</v>
      </c>
      <c r="I827">
        <v>-96.898477999999997</v>
      </c>
      <c r="J827" s="1" t="str">
        <f t="shared" si="137"/>
        <v>NGR lake sediment grab sample</v>
      </c>
      <c r="K827" s="1" t="str">
        <f t="shared" si="138"/>
        <v>&lt;177 micron (NGR)</v>
      </c>
      <c r="L827">
        <v>42</v>
      </c>
      <c r="M827" t="s">
        <v>289</v>
      </c>
      <c r="N827">
        <v>826</v>
      </c>
      <c r="O827" t="s">
        <v>143</v>
      </c>
      <c r="P827" t="s">
        <v>54</v>
      </c>
      <c r="Q827" t="s">
        <v>642</v>
      </c>
      <c r="R827" t="s">
        <v>99</v>
      </c>
      <c r="S827" t="s">
        <v>57</v>
      </c>
      <c r="T827" t="s">
        <v>315</v>
      </c>
      <c r="U827" t="s">
        <v>88</v>
      </c>
      <c r="V827" t="s">
        <v>187</v>
      </c>
      <c r="W827" t="s">
        <v>136</v>
      </c>
      <c r="X827" t="s">
        <v>62</v>
      </c>
      <c r="Y827" t="s">
        <v>263</v>
      </c>
      <c r="Z827" t="s">
        <v>96</v>
      </c>
      <c r="AA827" t="s">
        <v>64</v>
      </c>
      <c r="AB827" t="s">
        <v>316</v>
      </c>
      <c r="AC827" t="s">
        <v>75</v>
      </c>
      <c r="AD827" t="s">
        <v>67</v>
      </c>
      <c r="AE827" t="s">
        <v>574</v>
      </c>
      <c r="AF827" t="s">
        <v>436</v>
      </c>
      <c r="AG827" t="s">
        <v>365</v>
      </c>
      <c r="AH827" t="s">
        <v>70</v>
      </c>
      <c r="AI827" t="s">
        <v>159</v>
      </c>
      <c r="AJ827" t="s">
        <v>382</v>
      </c>
      <c r="AK827" t="s">
        <v>73</v>
      </c>
      <c r="AL827" t="s">
        <v>125</v>
      </c>
      <c r="AM827" t="s">
        <v>125</v>
      </c>
      <c r="AN827" t="s">
        <v>76</v>
      </c>
      <c r="AO827" t="s">
        <v>77</v>
      </c>
      <c r="AP827" t="s">
        <v>656</v>
      </c>
      <c r="AQ827" t="s">
        <v>138</v>
      </c>
      <c r="AR827" t="s">
        <v>67</v>
      </c>
      <c r="AS827" t="s">
        <v>62</v>
      </c>
      <c r="AT827" t="s">
        <v>315</v>
      </c>
      <c r="AU827" t="s">
        <v>107</v>
      </c>
      <c r="AV827" t="s">
        <v>4568</v>
      </c>
    </row>
    <row r="828" spans="1:48" hidden="1" x14ac:dyDescent="0.3">
      <c r="A828" t="s">
        <v>4569</v>
      </c>
      <c r="B828" t="s">
        <v>4570</v>
      </c>
      <c r="C828" s="1" t="str">
        <f t="shared" si="126"/>
        <v>21:0973</v>
      </c>
      <c r="D828" s="1" t="str">
        <f t="shared" si="136"/>
        <v>21:0112</v>
      </c>
      <c r="E828" t="s">
        <v>4571</v>
      </c>
      <c r="F828" t="s">
        <v>4572</v>
      </c>
      <c r="H828">
        <v>63.329780100000001</v>
      </c>
      <c r="I828">
        <v>-96.930561999999995</v>
      </c>
      <c r="J828" s="1" t="str">
        <f t="shared" si="137"/>
        <v>NGR lake sediment grab sample</v>
      </c>
      <c r="K828" s="1" t="str">
        <f t="shared" si="138"/>
        <v>&lt;177 micron (NGR)</v>
      </c>
      <c r="L828">
        <v>42</v>
      </c>
      <c r="M828" t="s">
        <v>301</v>
      </c>
      <c r="N828">
        <v>827</v>
      </c>
      <c r="O828" t="s">
        <v>308</v>
      </c>
      <c r="P828" t="s">
        <v>54</v>
      </c>
      <c r="Q828" t="s">
        <v>624</v>
      </c>
      <c r="R828" t="s">
        <v>436</v>
      </c>
      <c r="S828" t="s">
        <v>57</v>
      </c>
      <c r="T828" t="s">
        <v>315</v>
      </c>
      <c r="U828" t="s">
        <v>117</v>
      </c>
      <c r="V828" t="s">
        <v>264</v>
      </c>
      <c r="W828" t="s">
        <v>308</v>
      </c>
      <c r="X828" t="s">
        <v>74</v>
      </c>
      <c r="Y828" t="s">
        <v>233</v>
      </c>
      <c r="Z828" t="s">
        <v>96</v>
      </c>
      <c r="AA828" t="s">
        <v>64</v>
      </c>
      <c r="AB828" t="s">
        <v>100</v>
      </c>
      <c r="AC828" t="s">
        <v>75</v>
      </c>
      <c r="AD828" t="s">
        <v>67</v>
      </c>
      <c r="AE828" t="s">
        <v>574</v>
      </c>
      <c r="AF828" t="s">
        <v>69</v>
      </c>
      <c r="AG828" t="s">
        <v>365</v>
      </c>
      <c r="AH828" t="s">
        <v>173</v>
      </c>
      <c r="AI828" t="s">
        <v>338</v>
      </c>
      <c r="AJ828" t="s">
        <v>328</v>
      </c>
      <c r="AK828" t="s">
        <v>73</v>
      </c>
      <c r="AL828" t="s">
        <v>177</v>
      </c>
      <c r="AM828" t="s">
        <v>177</v>
      </c>
      <c r="AN828" t="s">
        <v>76</v>
      </c>
      <c r="AO828" t="s">
        <v>77</v>
      </c>
      <c r="AP828" t="s">
        <v>656</v>
      </c>
      <c r="AQ828" t="s">
        <v>209</v>
      </c>
      <c r="AR828" t="s">
        <v>67</v>
      </c>
      <c r="AS828" t="s">
        <v>62</v>
      </c>
      <c r="AT828" t="s">
        <v>315</v>
      </c>
      <c r="AU828" t="s">
        <v>107</v>
      </c>
      <c r="AV828" t="s">
        <v>4573</v>
      </c>
    </row>
    <row r="829" spans="1:48" hidden="1" x14ac:dyDescent="0.3">
      <c r="A829" t="s">
        <v>4574</v>
      </c>
      <c r="B829" t="s">
        <v>4575</v>
      </c>
      <c r="C829" s="1" t="str">
        <f t="shared" si="126"/>
        <v>21:0973</v>
      </c>
      <c r="D829" s="1" t="str">
        <f t="shared" si="136"/>
        <v>21:0112</v>
      </c>
      <c r="E829" t="s">
        <v>4576</v>
      </c>
      <c r="F829" t="s">
        <v>4577</v>
      </c>
      <c r="H829">
        <v>63.329313900000002</v>
      </c>
      <c r="I829">
        <v>-97.026895699999997</v>
      </c>
      <c r="J829" s="1" t="str">
        <f t="shared" si="137"/>
        <v>NGR lake sediment grab sample</v>
      </c>
      <c r="K829" s="1" t="str">
        <f t="shared" si="138"/>
        <v>&lt;177 micron (NGR)</v>
      </c>
      <c r="L829">
        <v>42</v>
      </c>
      <c r="M829" t="s">
        <v>314</v>
      </c>
      <c r="N829">
        <v>828</v>
      </c>
      <c r="O829" t="s">
        <v>79</v>
      </c>
      <c r="P829" t="s">
        <v>54</v>
      </c>
      <c r="Q829" t="s">
        <v>387</v>
      </c>
      <c r="R829" t="s">
        <v>151</v>
      </c>
      <c r="S829" t="s">
        <v>57</v>
      </c>
      <c r="T829" t="s">
        <v>262</v>
      </c>
      <c r="U829" t="s">
        <v>117</v>
      </c>
      <c r="V829" t="s">
        <v>172</v>
      </c>
      <c r="W829" t="s">
        <v>692</v>
      </c>
      <c r="X829" t="s">
        <v>62</v>
      </c>
      <c r="Y829" t="s">
        <v>171</v>
      </c>
      <c r="Z829" t="s">
        <v>59</v>
      </c>
      <c r="AA829" t="s">
        <v>64</v>
      </c>
      <c r="AB829" t="s">
        <v>142</v>
      </c>
      <c r="AC829" t="s">
        <v>177</v>
      </c>
      <c r="AD829" t="s">
        <v>62</v>
      </c>
      <c r="AE829" t="s">
        <v>74</v>
      </c>
      <c r="AF829" t="s">
        <v>69</v>
      </c>
      <c r="AG829" t="s">
        <v>277</v>
      </c>
      <c r="AH829" t="s">
        <v>173</v>
      </c>
      <c r="AI829" t="s">
        <v>429</v>
      </c>
      <c r="AJ829" t="s">
        <v>168</v>
      </c>
      <c r="AK829" t="s">
        <v>73</v>
      </c>
      <c r="AL829" t="s">
        <v>206</v>
      </c>
      <c r="AM829" t="s">
        <v>157</v>
      </c>
      <c r="AN829" t="s">
        <v>76</v>
      </c>
      <c r="AO829" t="s">
        <v>90</v>
      </c>
      <c r="AP829" t="s">
        <v>283</v>
      </c>
      <c r="AQ829" t="s">
        <v>329</v>
      </c>
      <c r="AR829" t="s">
        <v>74</v>
      </c>
      <c r="AS829" t="s">
        <v>170</v>
      </c>
      <c r="AT829" t="s">
        <v>73</v>
      </c>
      <c r="AU829" t="s">
        <v>593</v>
      </c>
      <c r="AV829" t="s">
        <v>2211</v>
      </c>
    </row>
    <row r="830" spans="1:48" hidden="1" x14ac:dyDescent="0.3">
      <c r="A830" t="s">
        <v>4578</v>
      </c>
      <c r="B830" t="s">
        <v>4579</v>
      </c>
      <c r="C830" s="1" t="str">
        <f t="shared" si="126"/>
        <v>21:0973</v>
      </c>
      <c r="D830" s="1" t="str">
        <f t="shared" si="136"/>
        <v>21:0112</v>
      </c>
      <c r="E830" t="s">
        <v>4580</v>
      </c>
      <c r="F830" t="s">
        <v>4581</v>
      </c>
      <c r="H830">
        <v>63.331023199999997</v>
      </c>
      <c r="I830">
        <v>-97.078435600000006</v>
      </c>
      <c r="J830" s="1" t="str">
        <f t="shared" si="137"/>
        <v>NGR lake sediment grab sample</v>
      </c>
      <c r="K830" s="1" t="str">
        <f t="shared" si="138"/>
        <v>&lt;177 micron (NGR)</v>
      </c>
      <c r="L830">
        <v>42</v>
      </c>
      <c r="M830" t="s">
        <v>324</v>
      </c>
      <c r="N830">
        <v>829</v>
      </c>
      <c r="O830" t="s">
        <v>226</v>
      </c>
      <c r="P830" t="s">
        <v>54</v>
      </c>
      <c r="Q830" t="s">
        <v>920</v>
      </c>
      <c r="R830" t="s">
        <v>429</v>
      </c>
      <c r="S830" t="s">
        <v>57</v>
      </c>
      <c r="T830" t="s">
        <v>152</v>
      </c>
      <c r="U830" t="s">
        <v>59</v>
      </c>
      <c r="V830" t="s">
        <v>478</v>
      </c>
      <c r="W830" t="s">
        <v>193</v>
      </c>
      <c r="X830" t="s">
        <v>74</v>
      </c>
      <c r="Y830" t="s">
        <v>421</v>
      </c>
      <c r="Z830" t="s">
        <v>117</v>
      </c>
      <c r="AA830" t="s">
        <v>64</v>
      </c>
      <c r="AB830" t="s">
        <v>65</v>
      </c>
      <c r="AC830" t="s">
        <v>224</v>
      </c>
      <c r="AD830" t="s">
        <v>74</v>
      </c>
      <c r="AE830" t="s">
        <v>68</v>
      </c>
      <c r="AF830" t="s">
        <v>134</v>
      </c>
      <c r="AG830" t="s">
        <v>91</v>
      </c>
      <c r="AH830" t="s">
        <v>70</v>
      </c>
      <c r="AI830" t="s">
        <v>305</v>
      </c>
      <c r="AJ830" t="s">
        <v>72</v>
      </c>
      <c r="AK830" t="s">
        <v>73</v>
      </c>
      <c r="AL830" t="s">
        <v>206</v>
      </c>
      <c r="AM830" t="s">
        <v>177</v>
      </c>
      <c r="AN830" t="s">
        <v>76</v>
      </c>
      <c r="AO830" t="s">
        <v>281</v>
      </c>
      <c r="AP830" t="s">
        <v>158</v>
      </c>
      <c r="AQ830" t="s">
        <v>226</v>
      </c>
      <c r="AR830" t="s">
        <v>62</v>
      </c>
      <c r="AS830" t="s">
        <v>54</v>
      </c>
      <c r="AT830" t="s">
        <v>73</v>
      </c>
      <c r="AU830" t="s">
        <v>107</v>
      </c>
      <c r="AV830" t="s">
        <v>4075</v>
      </c>
    </row>
    <row r="831" spans="1:48" hidden="1" x14ac:dyDescent="0.3">
      <c r="A831" t="s">
        <v>4582</v>
      </c>
      <c r="B831" t="s">
        <v>4583</v>
      </c>
      <c r="C831" s="1" t="str">
        <f t="shared" si="126"/>
        <v>21:0973</v>
      </c>
      <c r="D831" s="1" t="str">
        <f>HYPERLINK("https://geochem.nrcan.gc.ca/cdogs/content/svy/svy_e.htm", "")</f>
        <v/>
      </c>
      <c r="G831" s="1" t="str">
        <f>HYPERLINK("https://geochem.nrcan.gc.ca/cdogs/content/cr_/cr_00160_e.htm", "160")</f>
        <v>160</v>
      </c>
      <c r="J831" t="s">
        <v>230</v>
      </c>
      <c r="K831" t="s">
        <v>231</v>
      </c>
      <c r="L831">
        <v>42</v>
      </c>
      <c r="M831" t="s">
        <v>232</v>
      </c>
      <c r="N831">
        <v>830</v>
      </c>
      <c r="O831" t="s">
        <v>168</v>
      </c>
      <c r="P831" t="s">
        <v>127</v>
      </c>
      <c r="Q831" t="s">
        <v>566</v>
      </c>
      <c r="R831" t="s">
        <v>75</v>
      </c>
      <c r="S831" t="s">
        <v>57</v>
      </c>
      <c r="T831" t="s">
        <v>279</v>
      </c>
      <c r="U831" t="s">
        <v>117</v>
      </c>
      <c r="V831" t="s">
        <v>412</v>
      </c>
      <c r="W831" t="s">
        <v>355</v>
      </c>
      <c r="X831" t="s">
        <v>74</v>
      </c>
      <c r="Y831" t="s">
        <v>220</v>
      </c>
      <c r="Z831" t="s">
        <v>168</v>
      </c>
      <c r="AA831" t="s">
        <v>64</v>
      </c>
      <c r="AB831" t="s">
        <v>575</v>
      </c>
      <c r="AC831" t="s">
        <v>177</v>
      </c>
      <c r="AD831" t="s">
        <v>67</v>
      </c>
      <c r="AE831" t="s">
        <v>62</v>
      </c>
      <c r="AF831" t="s">
        <v>90</v>
      </c>
      <c r="AG831" t="s">
        <v>853</v>
      </c>
      <c r="AH831" t="s">
        <v>68</v>
      </c>
      <c r="AI831" t="s">
        <v>104</v>
      </c>
      <c r="AJ831" t="s">
        <v>72</v>
      </c>
      <c r="AK831" t="s">
        <v>73</v>
      </c>
      <c r="AL831" t="s">
        <v>206</v>
      </c>
      <c r="AM831" t="s">
        <v>74</v>
      </c>
      <c r="AN831" t="s">
        <v>76</v>
      </c>
      <c r="AO831" t="s">
        <v>203</v>
      </c>
      <c r="AP831" t="s">
        <v>1434</v>
      </c>
      <c r="AQ831" t="s">
        <v>193</v>
      </c>
      <c r="AR831" t="s">
        <v>62</v>
      </c>
      <c r="AS831" t="s">
        <v>127</v>
      </c>
      <c r="AT831" t="s">
        <v>73</v>
      </c>
      <c r="AU831" t="s">
        <v>275</v>
      </c>
      <c r="AV831" t="s">
        <v>4584</v>
      </c>
    </row>
    <row r="832" spans="1:48" hidden="1" x14ac:dyDescent="0.3">
      <c r="A832" t="s">
        <v>4585</v>
      </c>
      <c r="B832" t="s">
        <v>4586</v>
      </c>
      <c r="C832" s="1" t="str">
        <f t="shared" si="126"/>
        <v>21:0973</v>
      </c>
      <c r="D832" s="1" t="str">
        <f t="shared" ref="D832:D850" si="139">HYPERLINK("https://geochem.nrcan.gc.ca/cdogs/content/svy/svy210112_e.htm", "21:0112")</f>
        <v>21:0112</v>
      </c>
      <c r="E832" t="s">
        <v>4587</v>
      </c>
      <c r="F832" t="s">
        <v>4588</v>
      </c>
      <c r="H832">
        <v>63.3156915</v>
      </c>
      <c r="I832">
        <v>-97.560052999999996</v>
      </c>
      <c r="J832" s="1" t="str">
        <f t="shared" ref="J832:J850" si="140">HYPERLINK("https://geochem.nrcan.gc.ca/cdogs/content/kwd/kwd020027_e.htm", "NGR lake sediment grab sample")</f>
        <v>NGR lake sediment grab sample</v>
      </c>
      <c r="K832" s="1" t="str">
        <f t="shared" ref="K832:K850" si="141">HYPERLINK("https://geochem.nrcan.gc.ca/cdogs/content/kwd/kwd080006_e.htm", "&lt;177 micron (NGR)")</f>
        <v>&lt;177 micron (NGR)</v>
      </c>
      <c r="L832">
        <v>42</v>
      </c>
      <c r="M832" t="s">
        <v>335</v>
      </c>
      <c r="N832">
        <v>831</v>
      </c>
      <c r="O832" t="s">
        <v>170</v>
      </c>
      <c r="P832" t="s">
        <v>54</v>
      </c>
      <c r="Q832" t="s">
        <v>624</v>
      </c>
      <c r="R832" t="s">
        <v>347</v>
      </c>
      <c r="S832" t="s">
        <v>57</v>
      </c>
      <c r="T832" t="s">
        <v>437</v>
      </c>
      <c r="U832" t="s">
        <v>203</v>
      </c>
      <c r="V832" t="s">
        <v>172</v>
      </c>
      <c r="W832" t="s">
        <v>94</v>
      </c>
      <c r="X832" t="s">
        <v>62</v>
      </c>
      <c r="Y832" t="s">
        <v>94</v>
      </c>
      <c r="Z832" t="s">
        <v>96</v>
      </c>
      <c r="AA832" t="s">
        <v>64</v>
      </c>
      <c r="AB832" t="s">
        <v>204</v>
      </c>
      <c r="AC832" t="s">
        <v>125</v>
      </c>
      <c r="AD832" t="s">
        <v>67</v>
      </c>
      <c r="AE832" t="s">
        <v>1238</v>
      </c>
      <c r="AF832" t="s">
        <v>187</v>
      </c>
      <c r="AG832" t="s">
        <v>380</v>
      </c>
      <c r="AH832" t="s">
        <v>173</v>
      </c>
      <c r="AI832" t="s">
        <v>340</v>
      </c>
      <c r="AJ832" t="s">
        <v>1395</v>
      </c>
      <c r="AK832" t="s">
        <v>73</v>
      </c>
      <c r="AL832" t="s">
        <v>157</v>
      </c>
      <c r="AM832" t="s">
        <v>157</v>
      </c>
      <c r="AN832" t="s">
        <v>76</v>
      </c>
      <c r="AO832" t="s">
        <v>290</v>
      </c>
      <c r="AP832" t="s">
        <v>414</v>
      </c>
      <c r="AQ832" t="s">
        <v>56</v>
      </c>
      <c r="AR832" t="s">
        <v>74</v>
      </c>
      <c r="AS832" t="s">
        <v>170</v>
      </c>
      <c r="AT832" t="s">
        <v>91</v>
      </c>
      <c r="AU832" t="s">
        <v>107</v>
      </c>
      <c r="AV832" t="s">
        <v>4589</v>
      </c>
    </row>
    <row r="833" spans="1:48" hidden="1" x14ac:dyDescent="0.3">
      <c r="A833" t="s">
        <v>4590</v>
      </c>
      <c r="B833" t="s">
        <v>4591</v>
      </c>
      <c r="C833" s="1" t="str">
        <f t="shared" si="126"/>
        <v>21:0973</v>
      </c>
      <c r="D833" s="1" t="str">
        <f t="shared" si="139"/>
        <v>21:0112</v>
      </c>
      <c r="E833" t="s">
        <v>4592</v>
      </c>
      <c r="F833" t="s">
        <v>4593</v>
      </c>
      <c r="H833">
        <v>63.294077799999997</v>
      </c>
      <c r="I833">
        <v>-97.637026000000006</v>
      </c>
      <c r="J833" s="1" t="str">
        <f t="shared" si="140"/>
        <v>NGR lake sediment grab sample</v>
      </c>
      <c r="K833" s="1" t="str">
        <f t="shared" si="141"/>
        <v>&lt;177 micron (NGR)</v>
      </c>
      <c r="L833">
        <v>42</v>
      </c>
      <c r="M833" t="s">
        <v>354</v>
      </c>
      <c r="N833">
        <v>832</v>
      </c>
      <c r="O833" t="s">
        <v>276</v>
      </c>
      <c r="P833" t="s">
        <v>54</v>
      </c>
      <c r="Q833" t="s">
        <v>1216</v>
      </c>
      <c r="R833" t="s">
        <v>381</v>
      </c>
      <c r="S833" t="s">
        <v>57</v>
      </c>
      <c r="T833" t="s">
        <v>277</v>
      </c>
      <c r="U833" t="s">
        <v>59</v>
      </c>
      <c r="V833" t="s">
        <v>615</v>
      </c>
      <c r="W833" t="s">
        <v>94</v>
      </c>
      <c r="X833" t="s">
        <v>74</v>
      </c>
      <c r="Y833" t="s">
        <v>220</v>
      </c>
      <c r="Z833" t="s">
        <v>127</v>
      </c>
      <c r="AA833" t="s">
        <v>64</v>
      </c>
      <c r="AB833" t="s">
        <v>725</v>
      </c>
      <c r="AC833" t="s">
        <v>224</v>
      </c>
      <c r="AD833" t="s">
        <v>67</v>
      </c>
      <c r="AE833" t="s">
        <v>1340</v>
      </c>
      <c r="AF833" t="s">
        <v>121</v>
      </c>
      <c r="AG833" t="s">
        <v>169</v>
      </c>
      <c r="AH833" t="s">
        <v>173</v>
      </c>
      <c r="AI833" t="s">
        <v>124</v>
      </c>
      <c r="AJ833" t="s">
        <v>72</v>
      </c>
      <c r="AK833" t="s">
        <v>73</v>
      </c>
      <c r="AL833" t="s">
        <v>177</v>
      </c>
      <c r="AM833" t="s">
        <v>75</v>
      </c>
      <c r="AN833" t="s">
        <v>76</v>
      </c>
      <c r="AO833" t="s">
        <v>104</v>
      </c>
      <c r="AP833" t="s">
        <v>566</v>
      </c>
      <c r="AQ833" t="s">
        <v>305</v>
      </c>
      <c r="AR833" t="s">
        <v>74</v>
      </c>
      <c r="AS833" t="s">
        <v>62</v>
      </c>
      <c r="AT833" t="s">
        <v>73</v>
      </c>
      <c r="AU833" t="s">
        <v>107</v>
      </c>
      <c r="AV833" t="s">
        <v>4594</v>
      </c>
    </row>
    <row r="834" spans="1:48" hidden="1" x14ac:dyDescent="0.3">
      <c r="A834" t="s">
        <v>4595</v>
      </c>
      <c r="B834" t="s">
        <v>4596</v>
      </c>
      <c r="C834" s="1" t="str">
        <f t="shared" ref="C834:C897" si="142">HYPERLINK("https://geochem.nrcan.gc.ca/cdogs/content/bdl/bdl210973_e.htm", "21:0973")</f>
        <v>21:0973</v>
      </c>
      <c r="D834" s="1" t="str">
        <f t="shared" si="139"/>
        <v>21:0112</v>
      </c>
      <c r="E834" t="s">
        <v>4597</v>
      </c>
      <c r="F834" t="s">
        <v>4598</v>
      </c>
      <c r="H834">
        <v>63.044642799999998</v>
      </c>
      <c r="I834">
        <v>-97.770208800000006</v>
      </c>
      <c r="J834" s="1" t="str">
        <f t="shared" si="140"/>
        <v>NGR lake sediment grab sample</v>
      </c>
      <c r="K834" s="1" t="str">
        <f t="shared" si="141"/>
        <v>&lt;177 micron (NGR)</v>
      </c>
      <c r="L834">
        <v>43</v>
      </c>
      <c r="M834" t="s">
        <v>52</v>
      </c>
      <c r="N834">
        <v>833</v>
      </c>
      <c r="O834" t="s">
        <v>95</v>
      </c>
      <c r="P834" t="s">
        <v>54</v>
      </c>
      <c r="Q834" t="s">
        <v>836</v>
      </c>
      <c r="R834" t="s">
        <v>92</v>
      </c>
      <c r="S834" t="s">
        <v>57</v>
      </c>
      <c r="T834" t="s">
        <v>279</v>
      </c>
      <c r="U834" t="s">
        <v>88</v>
      </c>
      <c r="V834" t="s">
        <v>428</v>
      </c>
      <c r="W834" t="s">
        <v>61</v>
      </c>
      <c r="X834" t="s">
        <v>74</v>
      </c>
      <c r="Y834" t="s">
        <v>171</v>
      </c>
      <c r="Z834" t="s">
        <v>138</v>
      </c>
      <c r="AA834" t="s">
        <v>64</v>
      </c>
      <c r="AB834" t="s">
        <v>190</v>
      </c>
      <c r="AC834" t="s">
        <v>224</v>
      </c>
      <c r="AD834" t="s">
        <v>67</v>
      </c>
      <c r="AE834" t="s">
        <v>421</v>
      </c>
      <c r="AF834" t="s">
        <v>616</v>
      </c>
      <c r="AG834" t="s">
        <v>91</v>
      </c>
      <c r="AH834" t="s">
        <v>173</v>
      </c>
      <c r="AI834" t="s">
        <v>429</v>
      </c>
      <c r="AJ834" t="s">
        <v>209</v>
      </c>
      <c r="AK834" t="s">
        <v>73</v>
      </c>
      <c r="AL834" t="s">
        <v>68</v>
      </c>
      <c r="AM834" t="s">
        <v>75</v>
      </c>
      <c r="AN834" t="s">
        <v>76</v>
      </c>
      <c r="AO834" t="s">
        <v>178</v>
      </c>
      <c r="AP834" t="s">
        <v>596</v>
      </c>
      <c r="AQ834" t="s">
        <v>388</v>
      </c>
      <c r="AR834" t="s">
        <v>67</v>
      </c>
      <c r="AS834" t="s">
        <v>54</v>
      </c>
      <c r="AT834" t="s">
        <v>73</v>
      </c>
      <c r="AU834" t="s">
        <v>643</v>
      </c>
      <c r="AV834" t="s">
        <v>4599</v>
      </c>
    </row>
    <row r="835" spans="1:48" hidden="1" x14ac:dyDescent="0.3">
      <c r="A835" t="s">
        <v>4600</v>
      </c>
      <c r="B835" t="s">
        <v>4601</v>
      </c>
      <c r="C835" s="1" t="str">
        <f t="shared" si="142"/>
        <v>21:0973</v>
      </c>
      <c r="D835" s="1" t="str">
        <f t="shared" si="139"/>
        <v>21:0112</v>
      </c>
      <c r="E835" t="s">
        <v>4602</v>
      </c>
      <c r="F835" t="s">
        <v>4603</v>
      </c>
      <c r="H835">
        <v>63.293800500000003</v>
      </c>
      <c r="I835">
        <v>-97.688818999999995</v>
      </c>
      <c r="J835" s="1" t="str">
        <f t="shared" si="140"/>
        <v>NGR lake sediment grab sample</v>
      </c>
      <c r="K835" s="1" t="str">
        <f t="shared" si="141"/>
        <v>&lt;177 micron (NGR)</v>
      </c>
      <c r="L835">
        <v>43</v>
      </c>
      <c r="M835" t="s">
        <v>113</v>
      </c>
      <c r="N835">
        <v>834</v>
      </c>
      <c r="O835" t="s">
        <v>94</v>
      </c>
      <c r="P835" t="s">
        <v>54</v>
      </c>
      <c r="Q835" t="s">
        <v>747</v>
      </c>
      <c r="R835" t="s">
        <v>53</v>
      </c>
      <c r="S835" t="s">
        <v>57</v>
      </c>
      <c r="T835" t="s">
        <v>561</v>
      </c>
      <c r="U835" t="s">
        <v>138</v>
      </c>
      <c r="V835" t="s">
        <v>223</v>
      </c>
      <c r="W835" t="s">
        <v>363</v>
      </c>
      <c r="X835" t="s">
        <v>74</v>
      </c>
      <c r="Y835" t="s">
        <v>421</v>
      </c>
      <c r="Z835" t="s">
        <v>59</v>
      </c>
      <c r="AA835" t="s">
        <v>64</v>
      </c>
      <c r="AB835" t="s">
        <v>478</v>
      </c>
      <c r="AC835" t="s">
        <v>155</v>
      </c>
      <c r="AD835" t="s">
        <v>67</v>
      </c>
      <c r="AE835" t="s">
        <v>238</v>
      </c>
      <c r="AF835" t="s">
        <v>90</v>
      </c>
      <c r="AG835" t="s">
        <v>91</v>
      </c>
      <c r="AH835" t="s">
        <v>70</v>
      </c>
      <c r="AI835" t="s">
        <v>72</v>
      </c>
      <c r="AJ835" t="s">
        <v>124</v>
      </c>
      <c r="AK835" t="s">
        <v>73</v>
      </c>
      <c r="AL835" t="s">
        <v>68</v>
      </c>
      <c r="AM835" t="s">
        <v>75</v>
      </c>
      <c r="AN835" t="s">
        <v>76</v>
      </c>
      <c r="AO835" t="s">
        <v>178</v>
      </c>
      <c r="AP835" t="s">
        <v>482</v>
      </c>
      <c r="AQ835" t="s">
        <v>136</v>
      </c>
      <c r="AR835" t="s">
        <v>74</v>
      </c>
      <c r="AS835" t="s">
        <v>54</v>
      </c>
      <c r="AT835" t="s">
        <v>73</v>
      </c>
      <c r="AU835" t="s">
        <v>107</v>
      </c>
      <c r="AV835" t="s">
        <v>4604</v>
      </c>
    </row>
    <row r="836" spans="1:48" hidden="1" x14ac:dyDescent="0.3">
      <c r="A836" t="s">
        <v>4605</v>
      </c>
      <c r="B836" t="s">
        <v>4606</v>
      </c>
      <c r="C836" s="1" t="str">
        <f t="shared" si="142"/>
        <v>21:0973</v>
      </c>
      <c r="D836" s="1" t="str">
        <f t="shared" si="139"/>
        <v>21:0112</v>
      </c>
      <c r="E836" t="s">
        <v>4602</v>
      </c>
      <c r="F836" t="s">
        <v>4607</v>
      </c>
      <c r="H836">
        <v>63.293800500000003</v>
      </c>
      <c r="I836">
        <v>-97.688818999999995</v>
      </c>
      <c r="J836" s="1" t="str">
        <f t="shared" si="140"/>
        <v>NGR lake sediment grab sample</v>
      </c>
      <c r="K836" s="1" t="str">
        <f t="shared" si="141"/>
        <v>&lt;177 micron (NGR)</v>
      </c>
      <c r="L836">
        <v>43</v>
      </c>
      <c r="M836" t="s">
        <v>132</v>
      </c>
      <c r="N836">
        <v>835</v>
      </c>
      <c r="O836" t="s">
        <v>220</v>
      </c>
      <c r="P836" t="s">
        <v>54</v>
      </c>
      <c r="Q836" t="s">
        <v>4543</v>
      </c>
      <c r="R836" t="s">
        <v>306</v>
      </c>
      <c r="S836" t="s">
        <v>57</v>
      </c>
      <c r="T836" t="s">
        <v>235</v>
      </c>
      <c r="U836" t="s">
        <v>59</v>
      </c>
      <c r="V836" t="s">
        <v>139</v>
      </c>
      <c r="W836" t="s">
        <v>143</v>
      </c>
      <c r="X836" t="s">
        <v>74</v>
      </c>
      <c r="Y836" t="s">
        <v>302</v>
      </c>
      <c r="Z836" t="s">
        <v>59</v>
      </c>
      <c r="AA836" t="s">
        <v>64</v>
      </c>
      <c r="AB836" t="s">
        <v>575</v>
      </c>
      <c r="AC836" t="s">
        <v>155</v>
      </c>
      <c r="AD836" t="s">
        <v>67</v>
      </c>
      <c r="AE836" t="s">
        <v>238</v>
      </c>
      <c r="AF836" t="s">
        <v>357</v>
      </c>
      <c r="AG836" t="s">
        <v>91</v>
      </c>
      <c r="AH836" t="s">
        <v>70</v>
      </c>
      <c r="AI836" t="s">
        <v>59</v>
      </c>
      <c r="AJ836" t="s">
        <v>306</v>
      </c>
      <c r="AK836" t="s">
        <v>73</v>
      </c>
      <c r="AL836" t="s">
        <v>206</v>
      </c>
      <c r="AM836" t="s">
        <v>75</v>
      </c>
      <c r="AN836" t="s">
        <v>76</v>
      </c>
      <c r="AO836" t="s">
        <v>178</v>
      </c>
      <c r="AP836" t="s">
        <v>253</v>
      </c>
      <c r="AQ836" t="s">
        <v>136</v>
      </c>
      <c r="AR836" t="s">
        <v>74</v>
      </c>
      <c r="AS836" t="s">
        <v>54</v>
      </c>
      <c r="AT836" t="s">
        <v>73</v>
      </c>
      <c r="AU836" t="s">
        <v>107</v>
      </c>
      <c r="AV836" t="s">
        <v>4608</v>
      </c>
    </row>
    <row r="837" spans="1:48" hidden="1" x14ac:dyDescent="0.3">
      <c r="A837" t="s">
        <v>4609</v>
      </c>
      <c r="B837" t="s">
        <v>4610</v>
      </c>
      <c r="C837" s="1" t="str">
        <f t="shared" si="142"/>
        <v>21:0973</v>
      </c>
      <c r="D837" s="1" t="str">
        <f t="shared" si="139"/>
        <v>21:0112</v>
      </c>
      <c r="E837" t="s">
        <v>4611</v>
      </c>
      <c r="F837" t="s">
        <v>4612</v>
      </c>
      <c r="H837">
        <v>63.2938744</v>
      </c>
      <c r="I837">
        <v>-97.847964099999999</v>
      </c>
      <c r="J837" s="1" t="str">
        <f t="shared" si="140"/>
        <v>NGR lake sediment grab sample</v>
      </c>
      <c r="K837" s="1" t="str">
        <f t="shared" si="141"/>
        <v>&lt;177 micron (NGR)</v>
      </c>
      <c r="L837">
        <v>43</v>
      </c>
      <c r="M837" t="s">
        <v>86</v>
      </c>
      <c r="N837">
        <v>836</v>
      </c>
      <c r="O837" t="s">
        <v>63</v>
      </c>
      <c r="P837" t="s">
        <v>54</v>
      </c>
      <c r="Q837" t="s">
        <v>4543</v>
      </c>
      <c r="R837" t="s">
        <v>203</v>
      </c>
      <c r="S837" t="s">
        <v>57</v>
      </c>
      <c r="T837" t="s">
        <v>252</v>
      </c>
      <c r="U837" t="s">
        <v>88</v>
      </c>
      <c r="V837" t="s">
        <v>223</v>
      </c>
      <c r="W837" t="s">
        <v>61</v>
      </c>
      <c r="X837" t="s">
        <v>74</v>
      </c>
      <c r="Y837" t="s">
        <v>137</v>
      </c>
      <c r="Z837" t="s">
        <v>138</v>
      </c>
      <c r="AA837" t="s">
        <v>64</v>
      </c>
      <c r="AB837" t="s">
        <v>492</v>
      </c>
      <c r="AC837" t="s">
        <v>224</v>
      </c>
      <c r="AD837" t="s">
        <v>67</v>
      </c>
      <c r="AE837" t="s">
        <v>396</v>
      </c>
      <c r="AF837" t="s">
        <v>99</v>
      </c>
      <c r="AG837" t="s">
        <v>91</v>
      </c>
      <c r="AH837" t="s">
        <v>70</v>
      </c>
      <c r="AI837" t="s">
        <v>72</v>
      </c>
      <c r="AJ837" t="s">
        <v>59</v>
      </c>
      <c r="AK837" t="s">
        <v>73</v>
      </c>
      <c r="AL837" t="s">
        <v>68</v>
      </c>
      <c r="AM837" t="s">
        <v>177</v>
      </c>
      <c r="AN837" t="s">
        <v>76</v>
      </c>
      <c r="AO837" t="s">
        <v>104</v>
      </c>
      <c r="AP837" t="s">
        <v>267</v>
      </c>
      <c r="AQ837" t="s">
        <v>159</v>
      </c>
      <c r="AR837" t="s">
        <v>74</v>
      </c>
      <c r="AS837" t="s">
        <v>54</v>
      </c>
      <c r="AT837" t="s">
        <v>73</v>
      </c>
      <c r="AU837" t="s">
        <v>593</v>
      </c>
      <c r="AV837" t="s">
        <v>4613</v>
      </c>
    </row>
    <row r="838" spans="1:48" hidden="1" x14ac:dyDescent="0.3">
      <c r="A838" t="s">
        <v>4614</v>
      </c>
      <c r="B838" t="s">
        <v>4615</v>
      </c>
      <c r="C838" s="1" t="str">
        <f t="shared" si="142"/>
        <v>21:0973</v>
      </c>
      <c r="D838" s="1" t="str">
        <f t="shared" si="139"/>
        <v>21:0112</v>
      </c>
      <c r="E838" t="s">
        <v>4616</v>
      </c>
      <c r="F838" t="s">
        <v>4617</v>
      </c>
      <c r="H838">
        <v>63.263894499999999</v>
      </c>
      <c r="I838">
        <v>-97.958685599999995</v>
      </c>
      <c r="J838" s="1" t="str">
        <f t="shared" si="140"/>
        <v>NGR lake sediment grab sample</v>
      </c>
      <c r="K838" s="1" t="str">
        <f t="shared" si="141"/>
        <v>&lt;177 micron (NGR)</v>
      </c>
      <c r="L838">
        <v>43</v>
      </c>
      <c r="M838" t="s">
        <v>149</v>
      </c>
      <c r="N838">
        <v>837</v>
      </c>
      <c r="O838" t="s">
        <v>63</v>
      </c>
      <c r="P838" t="s">
        <v>54</v>
      </c>
      <c r="Q838" t="s">
        <v>218</v>
      </c>
      <c r="R838" t="s">
        <v>121</v>
      </c>
      <c r="S838" t="s">
        <v>57</v>
      </c>
      <c r="T838" t="s">
        <v>58</v>
      </c>
      <c r="U838" t="s">
        <v>88</v>
      </c>
      <c r="V838" t="s">
        <v>172</v>
      </c>
      <c r="W838" t="s">
        <v>355</v>
      </c>
      <c r="X838" t="s">
        <v>62</v>
      </c>
      <c r="Y838" t="s">
        <v>94</v>
      </c>
      <c r="Z838" t="s">
        <v>127</v>
      </c>
      <c r="AA838" t="s">
        <v>64</v>
      </c>
      <c r="AB838" t="s">
        <v>119</v>
      </c>
      <c r="AC838" t="s">
        <v>224</v>
      </c>
      <c r="AD838" t="s">
        <v>67</v>
      </c>
      <c r="AE838" t="s">
        <v>74</v>
      </c>
      <c r="AF838" t="s">
        <v>99</v>
      </c>
      <c r="AG838" t="s">
        <v>412</v>
      </c>
      <c r="AH838" t="s">
        <v>173</v>
      </c>
      <c r="AI838" t="s">
        <v>124</v>
      </c>
      <c r="AJ838" t="s">
        <v>340</v>
      </c>
      <c r="AK838" t="s">
        <v>73</v>
      </c>
      <c r="AL838" t="s">
        <v>75</v>
      </c>
      <c r="AM838" t="s">
        <v>177</v>
      </c>
      <c r="AN838" t="s">
        <v>76</v>
      </c>
      <c r="AO838" t="s">
        <v>178</v>
      </c>
      <c r="AP838" t="s">
        <v>566</v>
      </c>
      <c r="AQ838" t="s">
        <v>201</v>
      </c>
      <c r="AR838" t="s">
        <v>67</v>
      </c>
      <c r="AS838" t="s">
        <v>62</v>
      </c>
      <c r="AT838" t="s">
        <v>73</v>
      </c>
      <c r="AU838" t="s">
        <v>107</v>
      </c>
      <c r="AV838" t="s">
        <v>4559</v>
      </c>
    </row>
    <row r="839" spans="1:48" hidden="1" x14ac:dyDescent="0.3">
      <c r="A839" t="s">
        <v>4618</v>
      </c>
      <c r="B839" t="s">
        <v>4619</v>
      </c>
      <c r="C839" s="1" t="str">
        <f t="shared" si="142"/>
        <v>21:0973</v>
      </c>
      <c r="D839" s="1" t="str">
        <f t="shared" si="139"/>
        <v>21:0112</v>
      </c>
      <c r="E839" t="s">
        <v>4620</v>
      </c>
      <c r="F839" t="s">
        <v>4621</v>
      </c>
      <c r="H839">
        <v>63.164377600000002</v>
      </c>
      <c r="I839">
        <v>-97.979783800000007</v>
      </c>
      <c r="J839" s="1" t="str">
        <f t="shared" si="140"/>
        <v>NGR lake sediment grab sample</v>
      </c>
      <c r="K839" s="1" t="str">
        <f t="shared" si="141"/>
        <v>&lt;177 micron (NGR)</v>
      </c>
      <c r="L839">
        <v>43</v>
      </c>
      <c r="M839" t="s">
        <v>165</v>
      </c>
      <c r="N839">
        <v>838</v>
      </c>
      <c r="O839" t="s">
        <v>789</v>
      </c>
      <c r="P839" t="s">
        <v>789</v>
      </c>
      <c r="Q839" t="s">
        <v>789</v>
      </c>
      <c r="R839" t="s">
        <v>789</v>
      </c>
      <c r="S839" t="s">
        <v>789</v>
      </c>
      <c r="T839" t="s">
        <v>789</v>
      </c>
      <c r="U839" t="s">
        <v>789</v>
      </c>
      <c r="V839" t="s">
        <v>789</v>
      </c>
      <c r="W839" t="s">
        <v>789</v>
      </c>
      <c r="X839" t="s">
        <v>789</v>
      </c>
      <c r="Y839" t="s">
        <v>789</v>
      </c>
      <c r="Z839" t="s">
        <v>789</v>
      </c>
      <c r="AA839" t="s">
        <v>789</v>
      </c>
      <c r="AB839" t="s">
        <v>789</v>
      </c>
      <c r="AC839" t="s">
        <v>789</v>
      </c>
      <c r="AD839" t="s">
        <v>789</v>
      </c>
      <c r="AE839" t="s">
        <v>789</v>
      </c>
      <c r="AF839" t="s">
        <v>789</v>
      </c>
      <c r="AG839" t="s">
        <v>789</v>
      </c>
      <c r="AH839" t="s">
        <v>789</v>
      </c>
      <c r="AI839" t="s">
        <v>789</v>
      </c>
      <c r="AJ839" t="s">
        <v>789</v>
      </c>
      <c r="AK839" t="s">
        <v>789</v>
      </c>
      <c r="AL839" t="s">
        <v>789</v>
      </c>
      <c r="AM839" t="s">
        <v>789</v>
      </c>
      <c r="AN839" t="s">
        <v>789</v>
      </c>
      <c r="AO839" t="s">
        <v>789</v>
      </c>
      <c r="AP839" t="s">
        <v>789</v>
      </c>
      <c r="AQ839" t="s">
        <v>789</v>
      </c>
      <c r="AR839" t="s">
        <v>789</v>
      </c>
      <c r="AS839" t="s">
        <v>789</v>
      </c>
      <c r="AT839" t="s">
        <v>789</v>
      </c>
      <c r="AU839" t="s">
        <v>789</v>
      </c>
      <c r="AV839" t="s">
        <v>789</v>
      </c>
    </row>
    <row r="840" spans="1:48" hidden="1" x14ac:dyDescent="0.3">
      <c r="A840" t="s">
        <v>4622</v>
      </c>
      <c r="B840" t="s">
        <v>4623</v>
      </c>
      <c r="C840" s="1" t="str">
        <f t="shared" si="142"/>
        <v>21:0973</v>
      </c>
      <c r="D840" s="1" t="str">
        <f t="shared" si="139"/>
        <v>21:0112</v>
      </c>
      <c r="E840" t="s">
        <v>4624</v>
      </c>
      <c r="F840" t="s">
        <v>4625</v>
      </c>
      <c r="H840">
        <v>63.1469539</v>
      </c>
      <c r="I840">
        <v>-97.958567500000001</v>
      </c>
      <c r="J840" s="1" t="str">
        <f t="shared" si="140"/>
        <v>NGR lake sediment grab sample</v>
      </c>
      <c r="K840" s="1" t="str">
        <f t="shared" si="141"/>
        <v>&lt;177 micron (NGR)</v>
      </c>
      <c r="L840">
        <v>43</v>
      </c>
      <c r="M840" t="s">
        <v>185</v>
      </c>
      <c r="N840">
        <v>839</v>
      </c>
      <c r="O840" t="s">
        <v>63</v>
      </c>
      <c r="P840" t="s">
        <v>54</v>
      </c>
      <c r="Q840" t="s">
        <v>2705</v>
      </c>
      <c r="R840" t="s">
        <v>77</v>
      </c>
      <c r="S840" t="s">
        <v>57</v>
      </c>
      <c r="T840" t="s">
        <v>58</v>
      </c>
      <c r="U840" t="s">
        <v>203</v>
      </c>
      <c r="V840" t="s">
        <v>853</v>
      </c>
      <c r="W840" t="s">
        <v>118</v>
      </c>
      <c r="X840" t="s">
        <v>74</v>
      </c>
      <c r="Y840" t="s">
        <v>63</v>
      </c>
      <c r="Z840" t="s">
        <v>59</v>
      </c>
      <c r="AA840" t="s">
        <v>64</v>
      </c>
      <c r="AB840" t="s">
        <v>119</v>
      </c>
      <c r="AC840" t="s">
        <v>75</v>
      </c>
      <c r="AD840" t="s">
        <v>74</v>
      </c>
      <c r="AE840" t="s">
        <v>171</v>
      </c>
      <c r="AF840" t="s">
        <v>616</v>
      </c>
      <c r="AG840" t="s">
        <v>91</v>
      </c>
      <c r="AH840" t="s">
        <v>173</v>
      </c>
      <c r="AI840" t="s">
        <v>440</v>
      </c>
      <c r="AJ840" t="s">
        <v>318</v>
      </c>
      <c r="AK840" t="s">
        <v>73</v>
      </c>
      <c r="AL840" t="s">
        <v>157</v>
      </c>
      <c r="AM840" t="s">
        <v>157</v>
      </c>
      <c r="AN840" t="s">
        <v>76</v>
      </c>
      <c r="AO840" t="s">
        <v>281</v>
      </c>
      <c r="AP840" t="s">
        <v>158</v>
      </c>
      <c r="AQ840" t="s">
        <v>114</v>
      </c>
      <c r="AR840" t="s">
        <v>74</v>
      </c>
      <c r="AS840" t="s">
        <v>62</v>
      </c>
      <c r="AT840" t="s">
        <v>447</v>
      </c>
      <c r="AU840" t="s">
        <v>107</v>
      </c>
      <c r="AV840" t="s">
        <v>4626</v>
      </c>
    </row>
    <row r="841" spans="1:48" hidden="1" x14ac:dyDescent="0.3">
      <c r="A841" t="s">
        <v>4627</v>
      </c>
      <c r="B841" t="s">
        <v>4628</v>
      </c>
      <c r="C841" s="1" t="str">
        <f t="shared" si="142"/>
        <v>21:0973</v>
      </c>
      <c r="D841" s="1" t="str">
        <f t="shared" si="139"/>
        <v>21:0112</v>
      </c>
      <c r="E841" t="s">
        <v>4629</v>
      </c>
      <c r="F841" t="s">
        <v>4630</v>
      </c>
      <c r="H841">
        <v>63.100159900000001</v>
      </c>
      <c r="I841">
        <v>-97.963174899999999</v>
      </c>
      <c r="J841" s="1" t="str">
        <f t="shared" si="140"/>
        <v>NGR lake sediment grab sample</v>
      </c>
      <c r="K841" s="1" t="str">
        <f t="shared" si="141"/>
        <v>&lt;177 micron (NGR)</v>
      </c>
      <c r="L841">
        <v>43</v>
      </c>
      <c r="M841" t="s">
        <v>200</v>
      </c>
      <c r="N841">
        <v>840</v>
      </c>
      <c r="O841" t="s">
        <v>143</v>
      </c>
      <c r="P841" t="s">
        <v>54</v>
      </c>
      <c r="Q841" t="s">
        <v>202</v>
      </c>
      <c r="R841" t="s">
        <v>187</v>
      </c>
      <c r="S841" t="s">
        <v>57</v>
      </c>
      <c r="T841" t="s">
        <v>262</v>
      </c>
      <c r="U841" t="s">
        <v>203</v>
      </c>
      <c r="V841" t="s">
        <v>60</v>
      </c>
      <c r="W841" t="s">
        <v>226</v>
      </c>
      <c r="X841" t="s">
        <v>62</v>
      </c>
      <c r="Y841" t="s">
        <v>220</v>
      </c>
      <c r="Z841" t="s">
        <v>59</v>
      </c>
      <c r="AA841" t="s">
        <v>64</v>
      </c>
      <c r="AB841" t="s">
        <v>219</v>
      </c>
      <c r="AC841" t="s">
        <v>75</v>
      </c>
      <c r="AD841" t="s">
        <v>127</v>
      </c>
      <c r="AE841" t="s">
        <v>74</v>
      </c>
      <c r="AF841" t="s">
        <v>317</v>
      </c>
      <c r="AG841" t="s">
        <v>58</v>
      </c>
      <c r="AH841" t="s">
        <v>173</v>
      </c>
      <c r="AI841" t="s">
        <v>348</v>
      </c>
      <c r="AJ841" t="s">
        <v>168</v>
      </c>
      <c r="AK841" t="s">
        <v>73</v>
      </c>
      <c r="AL841" t="s">
        <v>74</v>
      </c>
      <c r="AM841" t="s">
        <v>157</v>
      </c>
      <c r="AN841" t="s">
        <v>76</v>
      </c>
      <c r="AO841" t="s">
        <v>121</v>
      </c>
      <c r="AP841" t="s">
        <v>210</v>
      </c>
      <c r="AQ841" t="s">
        <v>318</v>
      </c>
      <c r="AR841" t="s">
        <v>74</v>
      </c>
      <c r="AS841" t="s">
        <v>62</v>
      </c>
      <c r="AT841" t="s">
        <v>91</v>
      </c>
      <c r="AU841" t="s">
        <v>447</v>
      </c>
      <c r="AV841" t="s">
        <v>891</v>
      </c>
    </row>
    <row r="842" spans="1:48" hidden="1" x14ac:dyDescent="0.3">
      <c r="A842" t="s">
        <v>4631</v>
      </c>
      <c r="B842" t="s">
        <v>4632</v>
      </c>
      <c r="C842" s="1" t="str">
        <f t="shared" si="142"/>
        <v>21:0973</v>
      </c>
      <c r="D842" s="1" t="str">
        <f t="shared" si="139"/>
        <v>21:0112</v>
      </c>
      <c r="E842" t="s">
        <v>4633</v>
      </c>
      <c r="F842" t="s">
        <v>4634</v>
      </c>
      <c r="H842">
        <v>63.048919300000001</v>
      </c>
      <c r="I842">
        <v>-97.973540600000007</v>
      </c>
      <c r="J842" s="1" t="str">
        <f t="shared" si="140"/>
        <v>NGR lake sediment grab sample</v>
      </c>
      <c r="K842" s="1" t="str">
        <f t="shared" si="141"/>
        <v>&lt;177 micron (NGR)</v>
      </c>
      <c r="L842">
        <v>43</v>
      </c>
      <c r="M842" t="s">
        <v>217</v>
      </c>
      <c r="N842">
        <v>841</v>
      </c>
      <c r="O842" t="s">
        <v>79</v>
      </c>
      <c r="P842" t="s">
        <v>54</v>
      </c>
      <c r="Q842" t="s">
        <v>325</v>
      </c>
      <c r="R842" t="s">
        <v>317</v>
      </c>
      <c r="S842" t="s">
        <v>57</v>
      </c>
      <c r="T842" t="s">
        <v>315</v>
      </c>
      <c r="U842" t="s">
        <v>88</v>
      </c>
      <c r="V842" t="s">
        <v>172</v>
      </c>
      <c r="W842" t="s">
        <v>363</v>
      </c>
      <c r="X842" t="s">
        <v>62</v>
      </c>
      <c r="Y842" t="s">
        <v>95</v>
      </c>
      <c r="Z842" t="s">
        <v>59</v>
      </c>
      <c r="AA842" t="s">
        <v>64</v>
      </c>
      <c r="AB842" t="s">
        <v>365</v>
      </c>
      <c r="AC842" t="s">
        <v>224</v>
      </c>
      <c r="AD842" t="s">
        <v>62</v>
      </c>
      <c r="AE842" t="s">
        <v>68</v>
      </c>
      <c r="AF842" t="s">
        <v>347</v>
      </c>
      <c r="AG842" t="s">
        <v>58</v>
      </c>
      <c r="AH842" t="s">
        <v>173</v>
      </c>
      <c r="AI842" t="s">
        <v>329</v>
      </c>
      <c r="AJ842" t="s">
        <v>440</v>
      </c>
      <c r="AK842" t="s">
        <v>73</v>
      </c>
      <c r="AL842" t="s">
        <v>68</v>
      </c>
      <c r="AM842" t="s">
        <v>177</v>
      </c>
      <c r="AN842" t="s">
        <v>76</v>
      </c>
      <c r="AO842" t="s">
        <v>290</v>
      </c>
      <c r="AP842" t="s">
        <v>210</v>
      </c>
      <c r="AQ842" t="s">
        <v>233</v>
      </c>
      <c r="AR842" t="s">
        <v>74</v>
      </c>
      <c r="AS842" t="s">
        <v>62</v>
      </c>
      <c r="AT842" t="s">
        <v>73</v>
      </c>
      <c r="AU842" t="s">
        <v>107</v>
      </c>
      <c r="AV842" t="s">
        <v>1169</v>
      </c>
    </row>
    <row r="843" spans="1:48" hidden="1" x14ac:dyDescent="0.3">
      <c r="A843" t="s">
        <v>4635</v>
      </c>
      <c r="B843" t="s">
        <v>4636</v>
      </c>
      <c r="C843" s="1" t="str">
        <f t="shared" si="142"/>
        <v>21:0973</v>
      </c>
      <c r="D843" s="1" t="str">
        <f t="shared" si="139"/>
        <v>21:0112</v>
      </c>
      <c r="E843" t="s">
        <v>4637</v>
      </c>
      <c r="F843" t="s">
        <v>4638</v>
      </c>
      <c r="H843">
        <v>63.0132172</v>
      </c>
      <c r="I843">
        <v>-97.968039500000003</v>
      </c>
      <c r="J843" s="1" t="str">
        <f t="shared" si="140"/>
        <v>NGR lake sediment grab sample</v>
      </c>
      <c r="K843" s="1" t="str">
        <f t="shared" si="141"/>
        <v>&lt;177 micron (NGR)</v>
      </c>
      <c r="L843">
        <v>43</v>
      </c>
      <c r="M843" t="s">
        <v>246</v>
      </c>
      <c r="N843">
        <v>842</v>
      </c>
      <c r="O843" t="s">
        <v>421</v>
      </c>
      <c r="P843" t="s">
        <v>54</v>
      </c>
      <c r="Q843" t="s">
        <v>4217</v>
      </c>
      <c r="R843" t="s">
        <v>373</v>
      </c>
      <c r="S843" t="s">
        <v>57</v>
      </c>
      <c r="T843" t="s">
        <v>250</v>
      </c>
      <c r="U843" t="s">
        <v>117</v>
      </c>
      <c r="V843" t="s">
        <v>172</v>
      </c>
      <c r="W843" t="s">
        <v>79</v>
      </c>
      <c r="X843" t="s">
        <v>74</v>
      </c>
      <c r="Y843" t="s">
        <v>171</v>
      </c>
      <c r="Z843" t="s">
        <v>138</v>
      </c>
      <c r="AA843" t="s">
        <v>64</v>
      </c>
      <c r="AB843" t="s">
        <v>471</v>
      </c>
      <c r="AC843" t="s">
        <v>155</v>
      </c>
      <c r="AD843" t="s">
        <v>67</v>
      </c>
      <c r="AE843" t="s">
        <v>4639</v>
      </c>
      <c r="AF843" t="s">
        <v>151</v>
      </c>
      <c r="AG843" t="s">
        <v>91</v>
      </c>
      <c r="AH843" t="s">
        <v>173</v>
      </c>
      <c r="AI843" t="s">
        <v>382</v>
      </c>
      <c r="AJ843" t="s">
        <v>692</v>
      </c>
      <c r="AK843" t="s">
        <v>73</v>
      </c>
      <c r="AL843" t="s">
        <v>125</v>
      </c>
      <c r="AM843" t="s">
        <v>75</v>
      </c>
      <c r="AN843" t="s">
        <v>76</v>
      </c>
      <c r="AO843" t="s">
        <v>203</v>
      </c>
      <c r="AP843" t="s">
        <v>179</v>
      </c>
      <c r="AQ843" t="s">
        <v>127</v>
      </c>
      <c r="AR843" t="s">
        <v>67</v>
      </c>
      <c r="AS843" t="s">
        <v>54</v>
      </c>
      <c r="AT843" t="s">
        <v>152</v>
      </c>
      <c r="AU843" t="s">
        <v>107</v>
      </c>
      <c r="AV843" t="s">
        <v>4640</v>
      </c>
    </row>
    <row r="844" spans="1:48" hidden="1" x14ac:dyDescent="0.3">
      <c r="A844" t="s">
        <v>4641</v>
      </c>
      <c r="B844" t="s">
        <v>4642</v>
      </c>
      <c r="C844" s="1" t="str">
        <f t="shared" si="142"/>
        <v>21:0973</v>
      </c>
      <c r="D844" s="1" t="str">
        <f t="shared" si="139"/>
        <v>21:0112</v>
      </c>
      <c r="E844" t="s">
        <v>4643</v>
      </c>
      <c r="F844" t="s">
        <v>4644</v>
      </c>
      <c r="H844">
        <v>63.139574600000003</v>
      </c>
      <c r="I844">
        <v>-97.928279599999996</v>
      </c>
      <c r="J844" s="1" t="str">
        <f t="shared" si="140"/>
        <v>NGR lake sediment grab sample</v>
      </c>
      <c r="K844" s="1" t="str">
        <f t="shared" si="141"/>
        <v>&lt;177 micron (NGR)</v>
      </c>
      <c r="L844">
        <v>43</v>
      </c>
      <c r="M844" t="s">
        <v>260</v>
      </c>
      <c r="N844">
        <v>843</v>
      </c>
      <c r="O844" t="s">
        <v>143</v>
      </c>
      <c r="P844" t="s">
        <v>54</v>
      </c>
      <c r="Q844" t="s">
        <v>521</v>
      </c>
      <c r="R844" t="s">
        <v>282</v>
      </c>
      <c r="S844" t="s">
        <v>57</v>
      </c>
      <c r="T844" t="s">
        <v>142</v>
      </c>
      <c r="U844" t="s">
        <v>168</v>
      </c>
      <c r="V844" t="s">
        <v>691</v>
      </c>
      <c r="W844" t="s">
        <v>68</v>
      </c>
      <c r="X844" t="s">
        <v>67</v>
      </c>
      <c r="Y844" t="s">
        <v>117</v>
      </c>
      <c r="Z844" t="s">
        <v>170</v>
      </c>
      <c r="AA844" t="s">
        <v>64</v>
      </c>
      <c r="AB844" t="s">
        <v>264</v>
      </c>
      <c r="AC844" t="s">
        <v>70</v>
      </c>
      <c r="AD844" t="s">
        <v>67</v>
      </c>
      <c r="AE844" t="s">
        <v>75</v>
      </c>
      <c r="AF844" t="s">
        <v>357</v>
      </c>
      <c r="AG844" t="s">
        <v>550</v>
      </c>
      <c r="AH844" t="s">
        <v>173</v>
      </c>
      <c r="AI844" t="s">
        <v>292</v>
      </c>
      <c r="AJ844" t="s">
        <v>106</v>
      </c>
      <c r="AK844" t="s">
        <v>73</v>
      </c>
      <c r="AL844" t="s">
        <v>103</v>
      </c>
      <c r="AM844" t="s">
        <v>103</v>
      </c>
      <c r="AN844" t="s">
        <v>76</v>
      </c>
      <c r="AO844" t="s">
        <v>440</v>
      </c>
      <c r="AP844" t="s">
        <v>4543</v>
      </c>
      <c r="AQ844" t="s">
        <v>63</v>
      </c>
      <c r="AR844" t="s">
        <v>67</v>
      </c>
      <c r="AS844" t="s">
        <v>54</v>
      </c>
      <c r="AT844" t="s">
        <v>248</v>
      </c>
      <c r="AU844" t="s">
        <v>107</v>
      </c>
      <c r="AV844" t="s">
        <v>4645</v>
      </c>
    </row>
    <row r="845" spans="1:48" hidden="1" x14ac:dyDescent="0.3">
      <c r="A845" t="s">
        <v>4646</v>
      </c>
      <c r="B845" t="s">
        <v>4647</v>
      </c>
      <c r="C845" s="1" t="str">
        <f t="shared" si="142"/>
        <v>21:0973</v>
      </c>
      <c r="D845" s="1" t="str">
        <f t="shared" si="139"/>
        <v>21:0112</v>
      </c>
      <c r="E845" t="s">
        <v>4648</v>
      </c>
      <c r="F845" t="s">
        <v>4649</v>
      </c>
      <c r="H845">
        <v>63.158572999999997</v>
      </c>
      <c r="I845">
        <v>-97.885789000000003</v>
      </c>
      <c r="J845" s="1" t="str">
        <f t="shared" si="140"/>
        <v>NGR lake sediment grab sample</v>
      </c>
      <c r="K845" s="1" t="str">
        <f t="shared" si="141"/>
        <v>&lt;177 micron (NGR)</v>
      </c>
      <c r="L845">
        <v>43</v>
      </c>
      <c r="M845" t="s">
        <v>273</v>
      </c>
      <c r="N845">
        <v>844</v>
      </c>
      <c r="O845" t="s">
        <v>171</v>
      </c>
      <c r="P845" t="s">
        <v>54</v>
      </c>
      <c r="Q845" t="s">
        <v>435</v>
      </c>
      <c r="R845" t="s">
        <v>357</v>
      </c>
      <c r="S845" t="s">
        <v>57</v>
      </c>
      <c r="T845" t="s">
        <v>175</v>
      </c>
      <c r="U845" t="s">
        <v>59</v>
      </c>
      <c r="V845" t="s">
        <v>492</v>
      </c>
      <c r="W845" t="s">
        <v>302</v>
      </c>
      <c r="X845" t="s">
        <v>67</v>
      </c>
      <c r="Y845" t="s">
        <v>205</v>
      </c>
      <c r="Z845" t="s">
        <v>127</v>
      </c>
      <c r="AA845" t="s">
        <v>64</v>
      </c>
      <c r="AB845" t="s">
        <v>192</v>
      </c>
      <c r="AC845" t="s">
        <v>70</v>
      </c>
      <c r="AD845" t="s">
        <v>67</v>
      </c>
      <c r="AE845" t="s">
        <v>74</v>
      </c>
      <c r="AF845" t="s">
        <v>116</v>
      </c>
      <c r="AG845" t="s">
        <v>60</v>
      </c>
      <c r="AH845" t="s">
        <v>173</v>
      </c>
      <c r="AI845" t="s">
        <v>263</v>
      </c>
      <c r="AJ845" t="s">
        <v>292</v>
      </c>
      <c r="AK845" t="s">
        <v>73</v>
      </c>
      <c r="AL845" t="s">
        <v>224</v>
      </c>
      <c r="AM845" t="s">
        <v>103</v>
      </c>
      <c r="AN845" t="s">
        <v>76</v>
      </c>
      <c r="AO845" t="s">
        <v>514</v>
      </c>
      <c r="AP845" t="s">
        <v>2033</v>
      </c>
      <c r="AQ845" t="s">
        <v>106</v>
      </c>
      <c r="AR845" t="s">
        <v>67</v>
      </c>
      <c r="AS845" t="s">
        <v>54</v>
      </c>
      <c r="AT845" t="s">
        <v>73</v>
      </c>
      <c r="AU845" t="s">
        <v>107</v>
      </c>
      <c r="AV845" t="s">
        <v>4650</v>
      </c>
    </row>
    <row r="846" spans="1:48" hidden="1" x14ac:dyDescent="0.3">
      <c r="A846" t="s">
        <v>4651</v>
      </c>
      <c r="B846" t="s">
        <v>4652</v>
      </c>
      <c r="C846" s="1" t="str">
        <f t="shared" si="142"/>
        <v>21:0973</v>
      </c>
      <c r="D846" s="1" t="str">
        <f t="shared" si="139"/>
        <v>21:0112</v>
      </c>
      <c r="E846" t="s">
        <v>4653</v>
      </c>
      <c r="F846" t="s">
        <v>4654</v>
      </c>
      <c r="H846">
        <v>63.205387399999999</v>
      </c>
      <c r="I846">
        <v>-97.846904899999998</v>
      </c>
      <c r="J846" s="1" t="str">
        <f t="shared" si="140"/>
        <v>NGR lake sediment grab sample</v>
      </c>
      <c r="K846" s="1" t="str">
        <f t="shared" si="141"/>
        <v>&lt;177 micron (NGR)</v>
      </c>
      <c r="L846">
        <v>43</v>
      </c>
      <c r="M846" t="s">
        <v>289</v>
      </c>
      <c r="N846">
        <v>845</v>
      </c>
      <c r="O846" t="s">
        <v>355</v>
      </c>
      <c r="P846" t="s">
        <v>54</v>
      </c>
      <c r="Q846" t="s">
        <v>387</v>
      </c>
      <c r="R846" t="s">
        <v>290</v>
      </c>
      <c r="S846" t="s">
        <v>57</v>
      </c>
      <c r="T846" t="s">
        <v>277</v>
      </c>
      <c r="U846" t="s">
        <v>88</v>
      </c>
      <c r="V846" t="s">
        <v>100</v>
      </c>
      <c r="W846" t="s">
        <v>292</v>
      </c>
      <c r="X846" t="s">
        <v>74</v>
      </c>
      <c r="Y846" t="s">
        <v>448</v>
      </c>
      <c r="Z846" t="s">
        <v>138</v>
      </c>
      <c r="AA846" t="s">
        <v>64</v>
      </c>
      <c r="AB846" t="s">
        <v>60</v>
      </c>
      <c r="AC846" t="s">
        <v>75</v>
      </c>
      <c r="AD846" t="s">
        <v>62</v>
      </c>
      <c r="AE846" t="s">
        <v>238</v>
      </c>
      <c r="AF846" t="s">
        <v>99</v>
      </c>
      <c r="AG846" t="s">
        <v>91</v>
      </c>
      <c r="AH846" t="s">
        <v>70</v>
      </c>
      <c r="AI846" t="s">
        <v>413</v>
      </c>
      <c r="AJ846" t="s">
        <v>402</v>
      </c>
      <c r="AK846" t="s">
        <v>73</v>
      </c>
      <c r="AL846" t="s">
        <v>157</v>
      </c>
      <c r="AM846" t="s">
        <v>125</v>
      </c>
      <c r="AN846" t="s">
        <v>76</v>
      </c>
      <c r="AO846" t="s">
        <v>134</v>
      </c>
      <c r="AP846" t="s">
        <v>283</v>
      </c>
      <c r="AQ846" t="s">
        <v>124</v>
      </c>
      <c r="AR846" t="s">
        <v>74</v>
      </c>
      <c r="AS846" t="s">
        <v>170</v>
      </c>
      <c r="AT846" t="s">
        <v>315</v>
      </c>
      <c r="AU846" t="s">
        <v>462</v>
      </c>
      <c r="AV846" t="s">
        <v>3028</v>
      </c>
    </row>
    <row r="847" spans="1:48" hidden="1" x14ac:dyDescent="0.3">
      <c r="A847" t="s">
        <v>4655</v>
      </c>
      <c r="B847" t="s">
        <v>4656</v>
      </c>
      <c r="C847" s="1" t="str">
        <f t="shared" si="142"/>
        <v>21:0973</v>
      </c>
      <c r="D847" s="1" t="str">
        <f t="shared" si="139"/>
        <v>21:0112</v>
      </c>
      <c r="E847" t="s">
        <v>4657</v>
      </c>
      <c r="F847" t="s">
        <v>4658</v>
      </c>
      <c r="H847">
        <v>63.155217200000003</v>
      </c>
      <c r="I847">
        <v>-97.841095999999993</v>
      </c>
      <c r="J847" s="1" t="str">
        <f t="shared" si="140"/>
        <v>NGR lake sediment grab sample</v>
      </c>
      <c r="K847" s="1" t="str">
        <f t="shared" si="141"/>
        <v>&lt;177 micron (NGR)</v>
      </c>
      <c r="L847">
        <v>43</v>
      </c>
      <c r="M847" t="s">
        <v>301</v>
      </c>
      <c r="N847">
        <v>846</v>
      </c>
      <c r="O847" t="s">
        <v>205</v>
      </c>
      <c r="P847" t="s">
        <v>54</v>
      </c>
      <c r="Q847" t="s">
        <v>558</v>
      </c>
      <c r="R847" t="s">
        <v>90</v>
      </c>
      <c r="S847" t="s">
        <v>57</v>
      </c>
      <c r="T847" t="s">
        <v>152</v>
      </c>
      <c r="U847" t="s">
        <v>203</v>
      </c>
      <c r="V847" t="s">
        <v>575</v>
      </c>
      <c r="W847" t="s">
        <v>302</v>
      </c>
      <c r="X847" t="s">
        <v>62</v>
      </c>
      <c r="Y847" t="s">
        <v>136</v>
      </c>
      <c r="Z847" t="s">
        <v>170</v>
      </c>
      <c r="AA847" t="s">
        <v>64</v>
      </c>
      <c r="AB847" t="s">
        <v>522</v>
      </c>
      <c r="AC847" t="s">
        <v>224</v>
      </c>
      <c r="AD847" t="s">
        <v>67</v>
      </c>
      <c r="AE847" t="s">
        <v>584</v>
      </c>
      <c r="AF847" t="s">
        <v>264</v>
      </c>
      <c r="AG847" t="s">
        <v>691</v>
      </c>
      <c r="AH847" t="s">
        <v>173</v>
      </c>
      <c r="AI847" t="s">
        <v>159</v>
      </c>
      <c r="AJ847" t="s">
        <v>56</v>
      </c>
      <c r="AK847" t="s">
        <v>73</v>
      </c>
      <c r="AL847" t="s">
        <v>103</v>
      </c>
      <c r="AM847" t="s">
        <v>75</v>
      </c>
      <c r="AN847" t="s">
        <v>76</v>
      </c>
      <c r="AO847" t="s">
        <v>203</v>
      </c>
      <c r="AP847" t="s">
        <v>194</v>
      </c>
      <c r="AQ847" t="s">
        <v>53</v>
      </c>
      <c r="AR847" t="s">
        <v>67</v>
      </c>
      <c r="AS847" t="s">
        <v>54</v>
      </c>
      <c r="AT847" t="s">
        <v>315</v>
      </c>
      <c r="AU847" t="s">
        <v>107</v>
      </c>
      <c r="AV847" t="s">
        <v>4659</v>
      </c>
    </row>
    <row r="848" spans="1:48" hidden="1" x14ac:dyDescent="0.3">
      <c r="A848" t="s">
        <v>4660</v>
      </c>
      <c r="B848" t="s">
        <v>4661</v>
      </c>
      <c r="C848" s="1" t="str">
        <f t="shared" si="142"/>
        <v>21:0973</v>
      </c>
      <c r="D848" s="1" t="str">
        <f t="shared" si="139"/>
        <v>21:0112</v>
      </c>
      <c r="E848" t="s">
        <v>4662</v>
      </c>
      <c r="F848" t="s">
        <v>4663</v>
      </c>
      <c r="H848">
        <v>63.071045699999999</v>
      </c>
      <c r="I848">
        <v>-97.822395799999995</v>
      </c>
      <c r="J848" s="1" t="str">
        <f t="shared" si="140"/>
        <v>NGR lake sediment grab sample</v>
      </c>
      <c r="K848" s="1" t="str">
        <f t="shared" si="141"/>
        <v>&lt;177 micron (NGR)</v>
      </c>
      <c r="L848">
        <v>43</v>
      </c>
      <c r="M848" t="s">
        <v>314</v>
      </c>
      <c r="N848">
        <v>847</v>
      </c>
      <c r="O848" t="s">
        <v>211</v>
      </c>
      <c r="P848" t="s">
        <v>54</v>
      </c>
      <c r="Q848" t="s">
        <v>2374</v>
      </c>
      <c r="R848" t="s">
        <v>357</v>
      </c>
      <c r="S848" t="s">
        <v>57</v>
      </c>
      <c r="T848" t="s">
        <v>152</v>
      </c>
      <c r="U848" t="s">
        <v>88</v>
      </c>
      <c r="V848" t="s">
        <v>60</v>
      </c>
      <c r="W848" t="s">
        <v>421</v>
      </c>
      <c r="X848" t="s">
        <v>67</v>
      </c>
      <c r="Y848" t="s">
        <v>136</v>
      </c>
      <c r="Z848" t="s">
        <v>170</v>
      </c>
      <c r="AA848" t="s">
        <v>64</v>
      </c>
      <c r="AB848" t="s">
        <v>190</v>
      </c>
      <c r="AC848" t="s">
        <v>224</v>
      </c>
      <c r="AD848" t="s">
        <v>67</v>
      </c>
      <c r="AE848" t="s">
        <v>2236</v>
      </c>
      <c r="AF848" t="s">
        <v>187</v>
      </c>
      <c r="AG848" t="s">
        <v>471</v>
      </c>
      <c r="AH848" t="s">
        <v>173</v>
      </c>
      <c r="AI848" t="s">
        <v>96</v>
      </c>
      <c r="AJ848" t="s">
        <v>336</v>
      </c>
      <c r="AK848" t="s">
        <v>73</v>
      </c>
      <c r="AL848" t="s">
        <v>103</v>
      </c>
      <c r="AM848" t="s">
        <v>75</v>
      </c>
      <c r="AN848" t="s">
        <v>76</v>
      </c>
      <c r="AO848" t="s">
        <v>168</v>
      </c>
      <c r="AP848" t="s">
        <v>1980</v>
      </c>
      <c r="AQ848" t="s">
        <v>306</v>
      </c>
      <c r="AR848" t="s">
        <v>67</v>
      </c>
      <c r="AS848" t="s">
        <v>54</v>
      </c>
      <c r="AT848" t="s">
        <v>277</v>
      </c>
      <c r="AU848" t="s">
        <v>107</v>
      </c>
      <c r="AV848" t="s">
        <v>4664</v>
      </c>
    </row>
    <row r="849" spans="1:48" hidden="1" x14ac:dyDescent="0.3">
      <c r="A849" t="s">
        <v>4665</v>
      </c>
      <c r="B849" t="s">
        <v>4666</v>
      </c>
      <c r="C849" s="1" t="str">
        <f t="shared" si="142"/>
        <v>21:0973</v>
      </c>
      <c r="D849" s="1" t="str">
        <f t="shared" si="139"/>
        <v>21:0112</v>
      </c>
      <c r="E849" t="s">
        <v>4667</v>
      </c>
      <c r="F849" t="s">
        <v>4668</v>
      </c>
      <c r="H849">
        <v>63.048821099999998</v>
      </c>
      <c r="I849">
        <v>-97.8192588</v>
      </c>
      <c r="J849" s="1" t="str">
        <f t="shared" si="140"/>
        <v>NGR lake sediment grab sample</v>
      </c>
      <c r="K849" s="1" t="str">
        <f t="shared" si="141"/>
        <v>&lt;177 micron (NGR)</v>
      </c>
      <c r="L849">
        <v>43</v>
      </c>
      <c r="M849" t="s">
        <v>324</v>
      </c>
      <c r="N849">
        <v>848</v>
      </c>
      <c r="O849" t="s">
        <v>170</v>
      </c>
      <c r="P849" t="s">
        <v>54</v>
      </c>
      <c r="Q849" t="s">
        <v>435</v>
      </c>
      <c r="R849" t="s">
        <v>151</v>
      </c>
      <c r="S849" t="s">
        <v>57</v>
      </c>
      <c r="T849" t="s">
        <v>698</v>
      </c>
      <c r="U849" t="s">
        <v>88</v>
      </c>
      <c r="V849" t="s">
        <v>890</v>
      </c>
      <c r="W849" t="s">
        <v>95</v>
      </c>
      <c r="X849" t="s">
        <v>67</v>
      </c>
      <c r="Y849" t="s">
        <v>127</v>
      </c>
      <c r="Z849" t="s">
        <v>170</v>
      </c>
      <c r="AA849" t="s">
        <v>64</v>
      </c>
      <c r="AB849" t="s">
        <v>264</v>
      </c>
      <c r="AC849" t="s">
        <v>155</v>
      </c>
      <c r="AD849" t="s">
        <v>67</v>
      </c>
      <c r="AE849" t="s">
        <v>177</v>
      </c>
      <c r="AF849" t="s">
        <v>317</v>
      </c>
      <c r="AG849" t="s">
        <v>65</v>
      </c>
      <c r="AH849" t="s">
        <v>173</v>
      </c>
      <c r="AI849" t="s">
        <v>159</v>
      </c>
      <c r="AJ849" t="s">
        <v>87</v>
      </c>
      <c r="AK849" t="s">
        <v>73</v>
      </c>
      <c r="AL849" t="s">
        <v>224</v>
      </c>
      <c r="AM849" t="s">
        <v>224</v>
      </c>
      <c r="AN849" t="s">
        <v>76</v>
      </c>
      <c r="AO849" t="s">
        <v>203</v>
      </c>
      <c r="AP849" t="s">
        <v>2033</v>
      </c>
      <c r="AQ849" t="s">
        <v>263</v>
      </c>
      <c r="AR849" t="s">
        <v>67</v>
      </c>
      <c r="AS849" t="s">
        <v>54</v>
      </c>
      <c r="AT849" t="s">
        <v>152</v>
      </c>
      <c r="AU849" t="s">
        <v>107</v>
      </c>
      <c r="AV849" t="s">
        <v>4669</v>
      </c>
    </row>
    <row r="850" spans="1:48" hidden="1" x14ac:dyDescent="0.3">
      <c r="A850" t="s">
        <v>4670</v>
      </c>
      <c r="B850" t="s">
        <v>4671</v>
      </c>
      <c r="C850" s="1" t="str">
        <f t="shared" si="142"/>
        <v>21:0973</v>
      </c>
      <c r="D850" s="1" t="str">
        <f t="shared" si="139"/>
        <v>21:0112</v>
      </c>
      <c r="E850" t="s">
        <v>4672</v>
      </c>
      <c r="F850" t="s">
        <v>4673</v>
      </c>
      <c r="H850">
        <v>63.0150723</v>
      </c>
      <c r="I850">
        <v>-97.715371200000007</v>
      </c>
      <c r="J850" s="1" t="str">
        <f t="shared" si="140"/>
        <v>NGR lake sediment grab sample</v>
      </c>
      <c r="K850" s="1" t="str">
        <f t="shared" si="141"/>
        <v>&lt;177 micron (NGR)</v>
      </c>
      <c r="L850">
        <v>43</v>
      </c>
      <c r="M850" t="s">
        <v>335</v>
      </c>
      <c r="N850">
        <v>849</v>
      </c>
      <c r="O850" t="s">
        <v>327</v>
      </c>
      <c r="P850" t="s">
        <v>54</v>
      </c>
      <c r="Q850" t="s">
        <v>1134</v>
      </c>
      <c r="R850" t="s">
        <v>282</v>
      </c>
      <c r="S850" t="s">
        <v>57</v>
      </c>
      <c r="T850" t="s">
        <v>58</v>
      </c>
      <c r="U850" t="s">
        <v>92</v>
      </c>
      <c r="V850" t="s">
        <v>617</v>
      </c>
      <c r="W850" t="s">
        <v>94</v>
      </c>
      <c r="X850" t="s">
        <v>74</v>
      </c>
      <c r="Y850" t="s">
        <v>87</v>
      </c>
      <c r="Z850" t="s">
        <v>127</v>
      </c>
      <c r="AA850" t="s">
        <v>64</v>
      </c>
      <c r="AB850" t="s">
        <v>236</v>
      </c>
      <c r="AC850" t="s">
        <v>224</v>
      </c>
      <c r="AD850" t="s">
        <v>67</v>
      </c>
      <c r="AE850" t="s">
        <v>2187</v>
      </c>
      <c r="AF850" t="s">
        <v>575</v>
      </c>
      <c r="AG850" t="s">
        <v>427</v>
      </c>
      <c r="AH850" t="s">
        <v>173</v>
      </c>
      <c r="AI850" t="s">
        <v>402</v>
      </c>
      <c r="AJ850" t="s">
        <v>209</v>
      </c>
      <c r="AK850" t="s">
        <v>73</v>
      </c>
      <c r="AL850" t="s">
        <v>75</v>
      </c>
      <c r="AM850" t="s">
        <v>75</v>
      </c>
      <c r="AN850" t="s">
        <v>76</v>
      </c>
      <c r="AO850" t="s">
        <v>281</v>
      </c>
      <c r="AP850" t="s">
        <v>225</v>
      </c>
      <c r="AQ850" t="s">
        <v>96</v>
      </c>
      <c r="AR850" t="s">
        <v>67</v>
      </c>
      <c r="AS850" t="s">
        <v>54</v>
      </c>
      <c r="AT850" t="s">
        <v>262</v>
      </c>
      <c r="AU850" t="s">
        <v>107</v>
      </c>
      <c r="AV850" t="s">
        <v>4674</v>
      </c>
    </row>
    <row r="851" spans="1:48" hidden="1" x14ac:dyDescent="0.3">
      <c r="A851" t="s">
        <v>4675</v>
      </c>
      <c r="B851" t="s">
        <v>4676</v>
      </c>
      <c r="C851" s="1" t="str">
        <f t="shared" si="142"/>
        <v>21:0973</v>
      </c>
      <c r="D851" s="1" t="str">
        <f>HYPERLINK("https://geochem.nrcan.gc.ca/cdogs/content/svy/svy_e.htm", "")</f>
        <v/>
      </c>
      <c r="G851" s="1" t="str">
        <f>HYPERLINK("https://geochem.nrcan.gc.ca/cdogs/content/cr_/cr_00161_e.htm", "161")</f>
        <v>161</v>
      </c>
      <c r="J851" t="s">
        <v>230</v>
      </c>
      <c r="K851" t="s">
        <v>231</v>
      </c>
      <c r="L851">
        <v>43</v>
      </c>
      <c r="M851" t="s">
        <v>232</v>
      </c>
      <c r="N851">
        <v>850</v>
      </c>
      <c r="O851" t="s">
        <v>159</v>
      </c>
      <c r="P851" t="s">
        <v>134</v>
      </c>
      <c r="Q851" t="s">
        <v>105</v>
      </c>
      <c r="R851" t="s">
        <v>103</v>
      </c>
      <c r="S851" t="s">
        <v>57</v>
      </c>
      <c r="T851" t="s">
        <v>235</v>
      </c>
      <c r="U851" t="s">
        <v>117</v>
      </c>
      <c r="V851" t="s">
        <v>604</v>
      </c>
      <c r="W851" t="s">
        <v>63</v>
      </c>
      <c r="X851" t="s">
        <v>74</v>
      </c>
      <c r="Y851" t="s">
        <v>211</v>
      </c>
      <c r="Z851" t="s">
        <v>178</v>
      </c>
      <c r="AA851" t="s">
        <v>64</v>
      </c>
      <c r="AB851" t="s">
        <v>890</v>
      </c>
      <c r="AC851" t="s">
        <v>125</v>
      </c>
      <c r="AD851" t="s">
        <v>67</v>
      </c>
      <c r="AE851" t="s">
        <v>63</v>
      </c>
      <c r="AF851" t="s">
        <v>436</v>
      </c>
      <c r="AG851" t="s">
        <v>725</v>
      </c>
      <c r="AH851" t="s">
        <v>125</v>
      </c>
      <c r="AI851" t="s">
        <v>77</v>
      </c>
      <c r="AJ851" t="s">
        <v>402</v>
      </c>
      <c r="AK851" t="s">
        <v>73</v>
      </c>
      <c r="AL851" t="s">
        <v>526</v>
      </c>
      <c r="AM851" t="s">
        <v>68</v>
      </c>
      <c r="AN851" t="s">
        <v>76</v>
      </c>
      <c r="AO851" t="s">
        <v>92</v>
      </c>
      <c r="AP851" t="s">
        <v>1300</v>
      </c>
      <c r="AQ851" t="s">
        <v>292</v>
      </c>
      <c r="AR851" t="s">
        <v>62</v>
      </c>
      <c r="AS851" t="s">
        <v>96</v>
      </c>
      <c r="AT851" t="s">
        <v>73</v>
      </c>
      <c r="AU851" t="s">
        <v>2145</v>
      </c>
      <c r="AV851" t="s">
        <v>4677</v>
      </c>
    </row>
    <row r="852" spans="1:48" hidden="1" x14ac:dyDescent="0.3">
      <c r="A852" t="s">
        <v>4678</v>
      </c>
      <c r="B852" t="s">
        <v>4679</v>
      </c>
      <c r="C852" s="1" t="str">
        <f t="shared" si="142"/>
        <v>21:0973</v>
      </c>
      <c r="D852" s="1" t="str">
        <f t="shared" ref="D852:D865" si="143">HYPERLINK("https://geochem.nrcan.gc.ca/cdogs/content/svy/svy210112_e.htm", "21:0112")</f>
        <v>21:0112</v>
      </c>
      <c r="E852" t="s">
        <v>4680</v>
      </c>
      <c r="F852" t="s">
        <v>4681</v>
      </c>
      <c r="H852">
        <v>63.033816399999999</v>
      </c>
      <c r="I852">
        <v>-97.7184594</v>
      </c>
      <c r="J852" s="1" t="str">
        <f t="shared" ref="J852:J865" si="144">HYPERLINK("https://geochem.nrcan.gc.ca/cdogs/content/kwd/kwd020027_e.htm", "NGR lake sediment grab sample")</f>
        <v>NGR lake sediment grab sample</v>
      </c>
      <c r="K852" s="1" t="str">
        <f t="shared" ref="K852:K865" si="145">HYPERLINK("https://geochem.nrcan.gc.ca/cdogs/content/kwd/kwd080006_e.htm", "&lt;177 micron (NGR)")</f>
        <v>&lt;177 micron (NGR)</v>
      </c>
      <c r="L852">
        <v>43</v>
      </c>
      <c r="M852" t="s">
        <v>354</v>
      </c>
      <c r="N852">
        <v>851</v>
      </c>
      <c r="O852" t="s">
        <v>211</v>
      </c>
      <c r="P852" t="s">
        <v>54</v>
      </c>
      <c r="Q852" t="s">
        <v>115</v>
      </c>
      <c r="R852" t="s">
        <v>116</v>
      </c>
      <c r="S852" t="s">
        <v>57</v>
      </c>
      <c r="T852" t="s">
        <v>167</v>
      </c>
      <c r="U852" t="s">
        <v>92</v>
      </c>
      <c r="V852" t="s">
        <v>316</v>
      </c>
      <c r="W852" t="s">
        <v>308</v>
      </c>
      <c r="X852" t="s">
        <v>74</v>
      </c>
      <c r="Y852" t="s">
        <v>240</v>
      </c>
      <c r="Z852" t="s">
        <v>96</v>
      </c>
      <c r="AA852" t="s">
        <v>64</v>
      </c>
      <c r="AB852" t="s">
        <v>522</v>
      </c>
      <c r="AC852" t="s">
        <v>224</v>
      </c>
      <c r="AD852" t="s">
        <v>67</v>
      </c>
      <c r="AE852" t="s">
        <v>68</v>
      </c>
      <c r="AF852" t="s">
        <v>381</v>
      </c>
      <c r="AG852" t="s">
        <v>279</v>
      </c>
      <c r="AH852" t="s">
        <v>173</v>
      </c>
      <c r="AI852" t="s">
        <v>439</v>
      </c>
      <c r="AJ852" t="s">
        <v>159</v>
      </c>
      <c r="AK852" t="s">
        <v>73</v>
      </c>
      <c r="AL852" t="s">
        <v>125</v>
      </c>
      <c r="AM852" t="s">
        <v>75</v>
      </c>
      <c r="AN852" t="s">
        <v>76</v>
      </c>
      <c r="AO852" t="s">
        <v>104</v>
      </c>
      <c r="AP852" t="s">
        <v>414</v>
      </c>
      <c r="AQ852" t="s">
        <v>240</v>
      </c>
      <c r="AR852" t="s">
        <v>74</v>
      </c>
      <c r="AS852" t="s">
        <v>54</v>
      </c>
      <c r="AT852" t="s">
        <v>152</v>
      </c>
      <c r="AU852" t="s">
        <v>107</v>
      </c>
      <c r="AV852" t="s">
        <v>4682</v>
      </c>
    </row>
    <row r="853" spans="1:48" hidden="1" x14ac:dyDescent="0.3">
      <c r="A853" t="s">
        <v>4683</v>
      </c>
      <c r="B853" t="s">
        <v>4684</v>
      </c>
      <c r="C853" s="1" t="str">
        <f t="shared" si="142"/>
        <v>21:0973</v>
      </c>
      <c r="D853" s="1" t="str">
        <f t="shared" si="143"/>
        <v>21:0112</v>
      </c>
      <c r="E853" t="s">
        <v>4597</v>
      </c>
      <c r="F853" t="s">
        <v>4685</v>
      </c>
      <c r="H853">
        <v>63.044642799999998</v>
      </c>
      <c r="I853">
        <v>-97.770208800000006</v>
      </c>
      <c r="J853" s="1" t="str">
        <f t="shared" si="144"/>
        <v>NGR lake sediment grab sample</v>
      </c>
      <c r="K853" s="1" t="str">
        <f t="shared" si="145"/>
        <v>&lt;177 micron (NGR)</v>
      </c>
      <c r="L853">
        <v>43</v>
      </c>
      <c r="M853" t="s">
        <v>345</v>
      </c>
      <c r="N853">
        <v>852</v>
      </c>
      <c r="O853" t="s">
        <v>171</v>
      </c>
      <c r="P853" t="s">
        <v>54</v>
      </c>
      <c r="Q853" t="s">
        <v>830</v>
      </c>
      <c r="R853" t="s">
        <v>92</v>
      </c>
      <c r="S853" t="s">
        <v>57</v>
      </c>
      <c r="T853" t="s">
        <v>293</v>
      </c>
      <c r="U853" t="s">
        <v>88</v>
      </c>
      <c r="V853" t="s">
        <v>97</v>
      </c>
      <c r="W853" t="s">
        <v>363</v>
      </c>
      <c r="X853" t="s">
        <v>74</v>
      </c>
      <c r="Y853" t="s">
        <v>448</v>
      </c>
      <c r="Z853" t="s">
        <v>138</v>
      </c>
      <c r="AA853" t="s">
        <v>64</v>
      </c>
      <c r="AB853" t="s">
        <v>890</v>
      </c>
      <c r="AC853" t="s">
        <v>224</v>
      </c>
      <c r="AD853" t="s">
        <v>74</v>
      </c>
      <c r="AE853" t="s">
        <v>302</v>
      </c>
      <c r="AF853" t="s">
        <v>381</v>
      </c>
      <c r="AG853" t="s">
        <v>91</v>
      </c>
      <c r="AH853" t="s">
        <v>173</v>
      </c>
      <c r="AI853" t="s">
        <v>440</v>
      </c>
      <c r="AJ853" t="s">
        <v>209</v>
      </c>
      <c r="AK853" t="s">
        <v>73</v>
      </c>
      <c r="AL853" t="s">
        <v>157</v>
      </c>
      <c r="AM853" t="s">
        <v>75</v>
      </c>
      <c r="AN853" t="s">
        <v>76</v>
      </c>
      <c r="AO853" t="s">
        <v>178</v>
      </c>
      <c r="AP853" t="s">
        <v>158</v>
      </c>
      <c r="AQ853" t="s">
        <v>254</v>
      </c>
      <c r="AR853" t="s">
        <v>67</v>
      </c>
      <c r="AS853" t="s">
        <v>62</v>
      </c>
      <c r="AT853" t="s">
        <v>73</v>
      </c>
      <c r="AU853" t="s">
        <v>107</v>
      </c>
      <c r="AV853" t="s">
        <v>4686</v>
      </c>
    </row>
    <row r="854" spans="1:48" hidden="1" x14ac:dyDescent="0.3">
      <c r="A854" t="s">
        <v>4687</v>
      </c>
      <c r="B854" t="s">
        <v>4688</v>
      </c>
      <c r="C854" s="1" t="str">
        <f t="shared" si="142"/>
        <v>21:0973</v>
      </c>
      <c r="D854" s="1" t="str">
        <f t="shared" si="143"/>
        <v>21:0112</v>
      </c>
      <c r="E854" t="s">
        <v>4689</v>
      </c>
      <c r="F854" t="s">
        <v>4690</v>
      </c>
      <c r="H854">
        <v>63.202255200000003</v>
      </c>
      <c r="I854">
        <v>-97.676873099999995</v>
      </c>
      <c r="J854" s="1" t="str">
        <f t="shared" si="144"/>
        <v>NGR lake sediment grab sample</v>
      </c>
      <c r="K854" s="1" t="str">
        <f t="shared" si="145"/>
        <v>&lt;177 micron (NGR)</v>
      </c>
      <c r="L854">
        <v>44</v>
      </c>
      <c r="M854" t="s">
        <v>52</v>
      </c>
      <c r="N854">
        <v>853</v>
      </c>
      <c r="O854" t="s">
        <v>205</v>
      </c>
      <c r="P854" t="s">
        <v>54</v>
      </c>
      <c r="Q854" t="s">
        <v>247</v>
      </c>
      <c r="R854" t="s">
        <v>104</v>
      </c>
      <c r="S854" t="s">
        <v>57</v>
      </c>
      <c r="T854" t="s">
        <v>91</v>
      </c>
      <c r="U854" t="s">
        <v>203</v>
      </c>
      <c r="V854" t="s">
        <v>291</v>
      </c>
      <c r="W854" t="s">
        <v>254</v>
      </c>
      <c r="X854" t="s">
        <v>62</v>
      </c>
      <c r="Y854" t="s">
        <v>276</v>
      </c>
      <c r="Z854" t="s">
        <v>138</v>
      </c>
      <c r="AA854" t="s">
        <v>64</v>
      </c>
      <c r="AB854" t="s">
        <v>153</v>
      </c>
      <c r="AC854" t="s">
        <v>224</v>
      </c>
      <c r="AD854" t="s">
        <v>67</v>
      </c>
      <c r="AE854" t="s">
        <v>396</v>
      </c>
      <c r="AF854" t="s">
        <v>347</v>
      </c>
      <c r="AG854" t="s">
        <v>277</v>
      </c>
      <c r="AH854" t="s">
        <v>70</v>
      </c>
      <c r="AI854" t="s">
        <v>373</v>
      </c>
      <c r="AJ854" t="s">
        <v>328</v>
      </c>
      <c r="AK854" t="s">
        <v>73</v>
      </c>
      <c r="AL854" t="s">
        <v>68</v>
      </c>
      <c r="AM854" t="s">
        <v>125</v>
      </c>
      <c r="AN854" t="s">
        <v>76</v>
      </c>
      <c r="AO854" t="s">
        <v>290</v>
      </c>
      <c r="AP854" t="s">
        <v>267</v>
      </c>
      <c r="AQ854" t="s">
        <v>692</v>
      </c>
      <c r="AR854" t="s">
        <v>67</v>
      </c>
      <c r="AS854" t="s">
        <v>62</v>
      </c>
      <c r="AT854" t="s">
        <v>73</v>
      </c>
      <c r="AU854" t="s">
        <v>107</v>
      </c>
      <c r="AV854" t="s">
        <v>195</v>
      </c>
    </row>
    <row r="855" spans="1:48" hidden="1" x14ac:dyDescent="0.3">
      <c r="A855" t="s">
        <v>4691</v>
      </c>
      <c r="B855" t="s">
        <v>4692</v>
      </c>
      <c r="C855" s="1" t="str">
        <f t="shared" si="142"/>
        <v>21:0973</v>
      </c>
      <c r="D855" s="1" t="str">
        <f t="shared" si="143"/>
        <v>21:0112</v>
      </c>
      <c r="E855" t="s">
        <v>4693</v>
      </c>
      <c r="F855" t="s">
        <v>4694</v>
      </c>
      <c r="H855">
        <v>63.078070099999998</v>
      </c>
      <c r="I855">
        <v>-97.742485700000003</v>
      </c>
      <c r="J855" s="1" t="str">
        <f t="shared" si="144"/>
        <v>NGR lake sediment grab sample</v>
      </c>
      <c r="K855" s="1" t="str">
        <f t="shared" si="145"/>
        <v>&lt;177 micron (NGR)</v>
      </c>
      <c r="L855">
        <v>44</v>
      </c>
      <c r="M855" t="s">
        <v>86</v>
      </c>
      <c r="N855">
        <v>854</v>
      </c>
      <c r="O855" t="s">
        <v>448</v>
      </c>
      <c r="P855" t="s">
        <v>54</v>
      </c>
      <c r="Q855" t="s">
        <v>446</v>
      </c>
      <c r="R855" t="s">
        <v>134</v>
      </c>
      <c r="S855" t="s">
        <v>57</v>
      </c>
      <c r="T855" t="s">
        <v>219</v>
      </c>
      <c r="U855" t="s">
        <v>168</v>
      </c>
      <c r="V855" t="s">
        <v>119</v>
      </c>
      <c r="W855" t="s">
        <v>95</v>
      </c>
      <c r="X855" t="s">
        <v>67</v>
      </c>
      <c r="Y855" t="s">
        <v>61</v>
      </c>
      <c r="Z855" t="s">
        <v>127</v>
      </c>
      <c r="AA855" t="s">
        <v>64</v>
      </c>
      <c r="AB855" t="s">
        <v>691</v>
      </c>
      <c r="AC855" t="s">
        <v>155</v>
      </c>
      <c r="AD855" t="s">
        <v>67</v>
      </c>
      <c r="AE855" t="s">
        <v>74</v>
      </c>
      <c r="AF855" t="s">
        <v>151</v>
      </c>
      <c r="AG855" t="s">
        <v>97</v>
      </c>
      <c r="AH855" t="s">
        <v>173</v>
      </c>
      <c r="AI855" t="s">
        <v>138</v>
      </c>
      <c r="AJ855" t="s">
        <v>254</v>
      </c>
      <c r="AK855" t="s">
        <v>73</v>
      </c>
      <c r="AL855" t="s">
        <v>224</v>
      </c>
      <c r="AM855" t="s">
        <v>103</v>
      </c>
      <c r="AN855" t="s">
        <v>76</v>
      </c>
      <c r="AO855" t="s">
        <v>168</v>
      </c>
      <c r="AP855" t="s">
        <v>2033</v>
      </c>
      <c r="AQ855" t="s">
        <v>118</v>
      </c>
      <c r="AR855" t="s">
        <v>67</v>
      </c>
      <c r="AS855" t="s">
        <v>54</v>
      </c>
      <c r="AT855" t="s">
        <v>73</v>
      </c>
      <c r="AU855" t="s">
        <v>107</v>
      </c>
      <c r="AV855" t="s">
        <v>4695</v>
      </c>
    </row>
    <row r="856" spans="1:48" hidden="1" x14ac:dyDescent="0.3">
      <c r="A856" t="s">
        <v>4696</v>
      </c>
      <c r="B856" t="s">
        <v>4697</v>
      </c>
      <c r="C856" s="1" t="str">
        <f t="shared" si="142"/>
        <v>21:0973</v>
      </c>
      <c r="D856" s="1" t="str">
        <f t="shared" si="143"/>
        <v>21:0112</v>
      </c>
      <c r="E856" t="s">
        <v>4698</v>
      </c>
      <c r="F856" t="s">
        <v>4699</v>
      </c>
      <c r="H856">
        <v>63.103096200000003</v>
      </c>
      <c r="I856">
        <v>-97.775307100000006</v>
      </c>
      <c r="J856" s="1" t="str">
        <f t="shared" si="144"/>
        <v>NGR lake sediment grab sample</v>
      </c>
      <c r="K856" s="1" t="str">
        <f t="shared" si="145"/>
        <v>&lt;177 micron (NGR)</v>
      </c>
      <c r="L856">
        <v>44</v>
      </c>
      <c r="M856" t="s">
        <v>149</v>
      </c>
      <c r="N856">
        <v>855</v>
      </c>
      <c r="O856" t="s">
        <v>170</v>
      </c>
      <c r="P856" t="s">
        <v>54</v>
      </c>
      <c r="Q856" t="s">
        <v>1477</v>
      </c>
      <c r="R856" t="s">
        <v>121</v>
      </c>
      <c r="S856" t="s">
        <v>57</v>
      </c>
      <c r="T856" t="s">
        <v>152</v>
      </c>
      <c r="U856" t="s">
        <v>168</v>
      </c>
      <c r="V856" t="s">
        <v>221</v>
      </c>
      <c r="W856" t="s">
        <v>63</v>
      </c>
      <c r="X856" t="s">
        <v>74</v>
      </c>
      <c r="Y856" t="s">
        <v>96</v>
      </c>
      <c r="Z856" t="s">
        <v>138</v>
      </c>
      <c r="AA856" t="s">
        <v>64</v>
      </c>
      <c r="AB856" t="s">
        <v>119</v>
      </c>
      <c r="AC856" t="s">
        <v>75</v>
      </c>
      <c r="AD856" t="s">
        <v>67</v>
      </c>
      <c r="AE856" t="s">
        <v>68</v>
      </c>
      <c r="AF856" t="s">
        <v>69</v>
      </c>
      <c r="AG856" t="s">
        <v>326</v>
      </c>
      <c r="AH856" t="s">
        <v>173</v>
      </c>
      <c r="AI856" t="s">
        <v>101</v>
      </c>
      <c r="AJ856" t="s">
        <v>306</v>
      </c>
      <c r="AK856" t="s">
        <v>73</v>
      </c>
      <c r="AL856" t="s">
        <v>177</v>
      </c>
      <c r="AM856" t="s">
        <v>75</v>
      </c>
      <c r="AN856" t="s">
        <v>76</v>
      </c>
      <c r="AO856" t="s">
        <v>178</v>
      </c>
      <c r="AP856" t="s">
        <v>566</v>
      </c>
      <c r="AQ856" t="s">
        <v>292</v>
      </c>
      <c r="AR856" t="s">
        <v>67</v>
      </c>
      <c r="AS856" t="s">
        <v>62</v>
      </c>
      <c r="AT856" t="s">
        <v>262</v>
      </c>
      <c r="AU856" t="s">
        <v>107</v>
      </c>
      <c r="AV856" t="s">
        <v>4700</v>
      </c>
    </row>
    <row r="857" spans="1:48" hidden="1" x14ac:dyDescent="0.3">
      <c r="A857" t="s">
        <v>4701</v>
      </c>
      <c r="B857" t="s">
        <v>4702</v>
      </c>
      <c r="C857" s="1" t="str">
        <f t="shared" si="142"/>
        <v>21:0973</v>
      </c>
      <c r="D857" s="1" t="str">
        <f t="shared" si="143"/>
        <v>21:0112</v>
      </c>
      <c r="E857" t="s">
        <v>4703</v>
      </c>
      <c r="F857" t="s">
        <v>4704</v>
      </c>
      <c r="H857">
        <v>63.131583499999998</v>
      </c>
      <c r="I857">
        <v>-97.762464100000003</v>
      </c>
      <c r="J857" s="1" t="str">
        <f t="shared" si="144"/>
        <v>NGR lake sediment grab sample</v>
      </c>
      <c r="K857" s="1" t="str">
        <f t="shared" si="145"/>
        <v>&lt;177 micron (NGR)</v>
      </c>
      <c r="L857">
        <v>44</v>
      </c>
      <c r="M857" t="s">
        <v>165</v>
      </c>
      <c r="N857">
        <v>856</v>
      </c>
      <c r="O857" t="s">
        <v>448</v>
      </c>
      <c r="P857" t="s">
        <v>54</v>
      </c>
      <c r="Q857" t="s">
        <v>572</v>
      </c>
      <c r="R857" t="s">
        <v>281</v>
      </c>
      <c r="S857" t="s">
        <v>57</v>
      </c>
      <c r="T857" t="s">
        <v>449</v>
      </c>
      <c r="U857" t="s">
        <v>117</v>
      </c>
      <c r="V857" t="s">
        <v>93</v>
      </c>
      <c r="W857" t="s">
        <v>276</v>
      </c>
      <c r="X857" t="s">
        <v>74</v>
      </c>
      <c r="Y857" t="s">
        <v>170</v>
      </c>
      <c r="Z857" t="s">
        <v>96</v>
      </c>
      <c r="AA857" t="s">
        <v>64</v>
      </c>
      <c r="AB857" t="s">
        <v>890</v>
      </c>
      <c r="AC857" t="s">
        <v>155</v>
      </c>
      <c r="AD857" t="s">
        <v>74</v>
      </c>
      <c r="AE857" t="s">
        <v>238</v>
      </c>
      <c r="AF857" t="s">
        <v>347</v>
      </c>
      <c r="AG857" t="s">
        <v>404</v>
      </c>
      <c r="AH857" t="s">
        <v>173</v>
      </c>
      <c r="AI857" t="s">
        <v>124</v>
      </c>
      <c r="AJ857" t="s">
        <v>159</v>
      </c>
      <c r="AK857" t="s">
        <v>73</v>
      </c>
      <c r="AL857" t="s">
        <v>177</v>
      </c>
      <c r="AM857" t="s">
        <v>75</v>
      </c>
      <c r="AN857" t="s">
        <v>76</v>
      </c>
      <c r="AO857" t="s">
        <v>203</v>
      </c>
      <c r="AP857" t="s">
        <v>225</v>
      </c>
      <c r="AQ857" t="s">
        <v>226</v>
      </c>
      <c r="AR857" t="s">
        <v>67</v>
      </c>
      <c r="AS857" t="s">
        <v>54</v>
      </c>
      <c r="AT857" t="s">
        <v>73</v>
      </c>
      <c r="AU857" t="s">
        <v>107</v>
      </c>
      <c r="AV857" t="s">
        <v>3521</v>
      </c>
    </row>
    <row r="858" spans="1:48" hidden="1" x14ac:dyDescent="0.3">
      <c r="A858" t="s">
        <v>4705</v>
      </c>
      <c r="B858" t="s">
        <v>4706</v>
      </c>
      <c r="C858" s="1" t="str">
        <f t="shared" si="142"/>
        <v>21:0973</v>
      </c>
      <c r="D858" s="1" t="str">
        <f t="shared" si="143"/>
        <v>21:0112</v>
      </c>
      <c r="E858" t="s">
        <v>4707</v>
      </c>
      <c r="F858" t="s">
        <v>4708</v>
      </c>
      <c r="H858">
        <v>63.2094326</v>
      </c>
      <c r="I858">
        <v>-97.756017099999994</v>
      </c>
      <c r="J858" s="1" t="str">
        <f t="shared" si="144"/>
        <v>NGR lake sediment grab sample</v>
      </c>
      <c r="K858" s="1" t="str">
        <f t="shared" si="145"/>
        <v>&lt;177 micron (NGR)</v>
      </c>
      <c r="L858">
        <v>44</v>
      </c>
      <c r="M858" t="s">
        <v>113</v>
      </c>
      <c r="N858">
        <v>857</v>
      </c>
      <c r="O858" t="s">
        <v>220</v>
      </c>
      <c r="P858" t="s">
        <v>54</v>
      </c>
      <c r="Q858" t="s">
        <v>836</v>
      </c>
      <c r="R858" t="s">
        <v>290</v>
      </c>
      <c r="S858" t="s">
        <v>57</v>
      </c>
      <c r="T858" t="s">
        <v>277</v>
      </c>
      <c r="U858" t="s">
        <v>117</v>
      </c>
      <c r="V858" t="s">
        <v>97</v>
      </c>
      <c r="W858" t="s">
        <v>292</v>
      </c>
      <c r="X858" t="s">
        <v>62</v>
      </c>
      <c r="Y858" t="s">
        <v>448</v>
      </c>
      <c r="Z858" t="s">
        <v>138</v>
      </c>
      <c r="AA858" t="s">
        <v>64</v>
      </c>
      <c r="AB858" t="s">
        <v>428</v>
      </c>
      <c r="AC858" t="s">
        <v>75</v>
      </c>
      <c r="AD858" t="s">
        <v>62</v>
      </c>
      <c r="AE858" t="s">
        <v>238</v>
      </c>
      <c r="AF858" t="s">
        <v>317</v>
      </c>
      <c r="AG858" t="s">
        <v>91</v>
      </c>
      <c r="AH858" t="s">
        <v>70</v>
      </c>
      <c r="AI858" t="s">
        <v>117</v>
      </c>
      <c r="AJ858" t="s">
        <v>88</v>
      </c>
      <c r="AK858" t="s">
        <v>73</v>
      </c>
      <c r="AL858" t="s">
        <v>68</v>
      </c>
      <c r="AM858" t="s">
        <v>157</v>
      </c>
      <c r="AN858" t="s">
        <v>76</v>
      </c>
      <c r="AO858" t="s">
        <v>116</v>
      </c>
      <c r="AP858" t="s">
        <v>596</v>
      </c>
      <c r="AQ858" t="s">
        <v>329</v>
      </c>
      <c r="AR858" t="s">
        <v>67</v>
      </c>
      <c r="AS858" t="s">
        <v>170</v>
      </c>
      <c r="AT858" t="s">
        <v>58</v>
      </c>
      <c r="AU858" t="s">
        <v>107</v>
      </c>
      <c r="AV858" t="s">
        <v>4709</v>
      </c>
    </row>
    <row r="859" spans="1:48" hidden="1" x14ac:dyDescent="0.3">
      <c r="A859" t="s">
        <v>4710</v>
      </c>
      <c r="B859" t="s">
        <v>4711</v>
      </c>
      <c r="C859" s="1" t="str">
        <f t="shared" si="142"/>
        <v>21:0973</v>
      </c>
      <c r="D859" s="1" t="str">
        <f t="shared" si="143"/>
        <v>21:0112</v>
      </c>
      <c r="E859" t="s">
        <v>4707</v>
      </c>
      <c r="F859" t="s">
        <v>4712</v>
      </c>
      <c r="H859">
        <v>63.2094326</v>
      </c>
      <c r="I859">
        <v>-97.756017099999994</v>
      </c>
      <c r="J859" s="1" t="str">
        <f t="shared" si="144"/>
        <v>NGR lake sediment grab sample</v>
      </c>
      <c r="K859" s="1" t="str">
        <f t="shared" si="145"/>
        <v>&lt;177 micron (NGR)</v>
      </c>
      <c r="L859">
        <v>44</v>
      </c>
      <c r="M859" t="s">
        <v>132</v>
      </c>
      <c r="N859">
        <v>858</v>
      </c>
      <c r="O859" t="s">
        <v>205</v>
      </c>
      <c r="P859" t="s">
        <v>54</v>
      </c>
      <c r="Q859" t="s">
        <v>920</v>
      </c>
      <c r="R859" t="s">
        <v>116</v>
      </c>
      <c r="S859" t="s">
        <v>57</v>
      </c>
      <c r="T859" t="s">
        <v>277</v>
      </c>
      <c r="U859" t="s">
        <v>88</v>
      </c>
      <c r="V859" t="s">
        <v>365</v>
      </c>
      <c r="W859" t="s">
        <v>240</v>
      </c>
      <c r="X859" t="s">
        <v>62</v>
      </c>
      <c r="Y859" t="s">
        <v>62</v>
      </c>
      <c r="Z859" t="s">
        <v>138</v>
      </c>
      <c r="AA859" t="s">
        <v>64</v>
      </c>
      <c r="AB859" t="s">
        <v>153</v>
      </c>
      <c r="AC859" t="s">
        <v>75</v>
      </c>
      <c r="AD859" t="s">
        <v>67</v>
      </c>
      <c r="AE859" t="s">
        <v>238</v>
      </c>
      <c r="AF859" t="s">
        <v>187</v>
      </c>
      <c r="AG859" t="s">
        <v>277</v>
      </c>
      <c r="AH859" t="s">
        <v>70</v>
      </c>
      <c r="AI859" t="s">
        <v>117</v>
      </c>
      <c r="AJ859" t="s">
        <v>150</v>
      </c>
      <c r="AK859" t="s">
        <v>73</v>
      </c>
      <c r="AL859" t="s">
        <v>74</v>
      </c>
      <c r="AM859" t="s">
        <v>157</v>
      </c>
      <c r="AN859" t="s">
        <v>76</v>
      </c>
      <c r="AO859" t="s">
        <v>116</v>
      </c>
      <c r="AP859" t="s">
        <v>267</v>
      </c>
      <c r="AQ859" t="s">
        <v>72</v>
      </c>
      <c r="AR859" t="s">
        <v>62</v>
      </c>
      <c r="AS859" t="s">
        <v>62</v>
      </c>
      <c r="AT859" t="s">
        <v>91</v>
      </c>
      <c r="AU859" t="s">
        <v>107</v>
      </c>
      <c r="AV859" t="s">
        <v>1136</v>
      </c>
    </row>
    <row r="860" spans="1:48" hidden="1" x14ac:dyDescent="0.3">
      <c r="A860" t="s">
        <v>4713</v>
      </c>
      <c r="B860" t="s">
        <v>4714</v>
      </c>
      <c r="C860" s="1" t="str">
        <f t="shared" si="142"/>
        <v>21:0973</v>
      </c>
      <c r="D860" s="1" t="str">
        <f t="shared" si="143"/>
        <v>21:0112</v>
      </c>
      <c r="E860" t="s">
        <v>4715</v>
      </c>
      <c r="F860" t="s">
        <v>4716</v>
      </c>
      <c r="H860">
        <v>63.255283300000002</v>
      </c>
      <c r="I860">
        <v>-97.741695399999998</v>
      </c>
      <c r="J860" s="1" t="str">
        <f t="shared" si="144"/>
        <v>NGR lake sediment grab sample</v>
      </c>
      <c r="K860" s="1" t="str">
        <f t="shared" si="145"/>
        <v>&lt;177 micron (NGR)</v>
      </c>
      <c r="L860">
        <v>44</v>
      </c>
      <c r="M860" t="s">
        <v>185</v>
      </c>
      <c r="N860">
        <v>859</v>
      </c>
      <c r="O860" t="s">
        <v>308</v>
      </c>
      <c r="P860" t="s">
        <v>54</v>
      </c>
      <c r="Q860" t="s">
        <v>194</v>
      </c>
      <c r="R860" t="s">
        <v>77</v>
      </c>
      <c r="S860" t="s">
        <v>57</v>
      </c>
      <c r="T860" t="s">
        <v>315</v>
      </c>
      <c r="U860" t="s">
        <v>203</v>
      </c>
      <c r="V860" t="s">
        <v>617</v>
      </c>
      <c r="W860" t="s">
        <v>263</v>
      </c>
      <c r="X860" t="s">
        <v>62</v>
      </c>
      <c r="Y860" t="s">
        <v>79</v>
      </c>
      <c r="Z860" t="s">
        <v>138</v>
      </c>
      <c r="AA860" t="s">
        <v>64</v>
      </c>
      <c r="AB860" t="s">
        <v>100</v>
      </c>
      <c r="AC860" t="s">
        <v>177</v>
      </c>
      <c r="AD860" t="s">
        <v>62</v>
      </c>
      <c r="AE860" t="s">
        <v>396</v>
      </c>
      <c r="AF860" t="s">
        <v>471</v>
      </c>
      <c r="AG860" t="s">
        <v>315</v>
      </c>
      <c r="AH860" t="s">
        <v>70</v>
      </c>
      <c r="AI860" t="s">
        <v>373</v>
      </c>
      <c r="AJ860" t="s">
        <v>168</v>
      </c>
      <c r="AK860" t="s">
        <v>73</v>
      </c>
      <c r="AL860" t="s">
        <v>526</v>
      </c>
      <c r="AM860" t="s">
        <v>74</v>
      </c>
      <c r="AN860" t="s">
        <v>76</v>
      </c>
      <c r="AO860" t="s">
        <v>926</v>
      </c>
      <c r="AP860" t="s">
        <v>837</v>
      </c>
      <c r="AQ860" t="s">
        <v>413</v>
      </c>
      <c r="AR860" t="s">
        <v>62</v>
      </c>
      <c r="AS860" t="s">
        <v>62</v>
      </c>
      <c r="AT860" t="s">
        <v>91</v>
      </c>
      <c r="AU860" t="s">
        <v>107</v>
      </c>
      <c r="AV860" t="s">
        <v>4717</v>
      </c>
    </row>
    <row r="861" spans="1:48" hidden="1" x14ac:dyDescent="0.3">
      <c r="A861" t="s">
        <v>4718</v>
      </c>
      <c r="B861" t="s">
        <v>4719</v>
      </c>
      <c r="C861" s="1" t="str">
        <f t="shared" si="142"/>
        <v>21:0973</v>
      </c>
      <c r="D861" s="1" t="str">
        <f t="shared" si="143"/>
        <v>21:0112</v>
      </c>
      <c r="E861" t="s">
        <v>4720</v>
      </c>
      <c r="F861" t="s">
        <v>4721</v>
      </c>
      <c r="H861">
        <v>63.2561806</v>
      </c>
      <c r="I861">
        <v>-97.741656500000005</v>
      </c>
      <c r="J861" s="1" t="str">
        <f t="shared" si="144"/>
        <v>NGR lake sediment grab sample</v>
      </c>
      <c r="K861" s="1" t="str">
        <f t="shared" si="145"/>
        <v>&lt;177 micron (NGR)</v>
      </c>
      <c r="L861">
        <v>44</v>
      </c>
      <c r="M861" t="s">
        <v>200</v>
      </c>
      <c r="N861">
        <v>860</v>
      </c>
      <c r="O861" t="s">
        <v>276</v>
      </c>
      <c r="P861" t="s">
        <v>127</v>
      </c>
      <c r="Q861" t="s">
        <v>1583</v>
      </c>
      <c r="R861" t="s">
        <v>90</v>
      </c>
      <c r="S861" t="s">
        <v>57</v>
      </c>
      <c r="T861" t="s">
        <v>279</v>
      </c>
      <c r="U861" t="s">
        <v>104</v>
      </c>
      <c r="V861" t="s">
        <v>357</v>
      </c>
      <c r="W861" t="s">
        <v>125</v>
      </c>
      <c r="X861" t="s">
        <v>74</v>
      </c>
      <c r="Y861" t="s">
        <v>118</v>
      </c>
      <c r="Z861" t="s">
        <v>170</v>
      </c>
      <c r="AA861" t="s">
        <v>64</v>
      </c>
      <c r="AB861" t="s">
        <v>575</v>
      </c>
      <c r="AC861" t="s">
        <v>70</v>
      </c>
      <c r="AD861" t="s">
        <v>67</v>
      </c>
      <c r="AE861" t="s">
        <v>191</v>
      </c>
      <c r="AF861" t="s">
        <v>134</v>
      </c>
      <c r="AG861" t="s">
        <v>347</v>
      </c>
      <c r="AH861" t="s">
        <v>472</v>
      </c>
      <c r="AI861" t="s">
        <v>205</v>
      </c>
      <c r="AJ861" t="s">
        <v>96</v>
      </c>
      <c r="AK861" t="s">
        <v>73</v>
      </c>
      <c r="AL861" t="s">
        <v>103</v>
      </c>
      <c r="AM861" t="s">
        <v>224</v>
      </c>
      <c r="AN861" t="s">
        <v>76</v>
      </c>
      <c r="AO861" t="s">
        <v>56</v>
      </c>
      <c r="AP861" t="s">
        <v>572</v>
      </c>
      <c r="AQ861" t="s">
        <v>292</v>
      </c>
      <c r="AR861" t="s">
        <v>67</v>
      </c>
      <c r="AS861" t="s">
        <v>54</v>
      </c>
      <c r="AT861" t="s">
        <v>73</v>
      </c>
      <c r="AU861" t="s">
        <v>107</v>
      </c>
      <c r="AV861" t="s">
        <v>4722</v>
      </c>
    </row>
    <row r="862" spans="1:48" hidden="1" x14ac:dyDescent="0.3">
      <c r="A862" t="s">
        <v>4723</v>
      </c>
      <c r="B862" t="s">
        <v>4724</v>
      </c>
      <c r="C862" s="1" t="str">
        <f t="shared" si="142"/>
        <v>21:0973</v>
      </c>
      <c r="D862" s="1" t="str">
        <f t="shared" si="143"/>
        <v>21:0112</v>
      </c>
      <c r="E862" t="s">
        <v>4725</v>
      </c>
      <c r="F862" t="s">
        <v>4726</v>
      </c>
      <c r="H862">
        <v>63.228446699999999</v>
      </c>
      <c r="I862">
        <v>-97.6902635</v>
      </c>
      <c r="J862" s="1" t="str">
        <f t="shared" si="144"/>
        <v>NGR lake sediment grab sample</v>
      </c>
      <c r="K862" s="1" t="str">
        <f t="shared" si="145"/>
        <v>&lt;177 micron (NGR)</v>
      </c>
      <c r="L862">
        <v>44</v>
      </c>
      <c r="M862" t="s">
        <v>217</v>
      </c>
      <c r="N862">
        <v>861</v>
      </c>
      <c r="O862" t="s">
        <v>355</v>
      </c>
      <c r="P862" t="s">
        <v>54</v>
      </c>
      <c r="Q862" t="s">
        <v>387</v>
      </c>
      <c r="R862" t="s">
        <v>77</v>
      </c>
      <c r="S862" t="s">
        <v>57</v>
      </c>
      <c r="T862" t="s">
        <v>91</v>
      </c>
      <c r="U862" t="s">
        <v>117</v>
      </c>
      <c r="V862" t="s">
        <v>172</v>
      </c>
      <c r="W862" t="s">
        <v>308</v>
      </c>
      <c r="X862" t="s">
        <v>62</v>
      </c>
      <c r="Y862" t="s">
        <v>171</v>
      </c>
      <c r="Z862" t="s">
        <v>138</v>
      </c>
      <c r="AA862" t="s">
        <v>64</v>
      </c>
      <c r="AB862" t="s">
        <v>153</v>
      </c>
      <c r="AC862" t="s">
        <v>75</v>
      </c>
      <c r="AD862" t="s">
        <v>74</v>
      </c>
      <c r="AE862" t="s">
        <v>526</v>
      </c>
      <c r="AF862" t="s">
        <v>317</v>
      </c>
      <c r="AG862" t="s">
        <v>152</v>
      </c>
      <c r="AH862" t="s">
        <v>70</v>
      </c>
      <c r="AI862" t="s">
        <v>329</v>
      </c>
      <c r="AJ862" t="s">
        <v>373</v>
      </c>
      <c r="AK862" t="s">
        <v>73</v>
      </c>
      <c r="AL862" t="s">
        <v>74</v>
      </c>
      <c r="AM862" t="s">
        <v>157</v>
      </c>
      <c r="AN862" t="s">
        <v>76</v>
      </c>
      <c r="AO862" t="s">
        <v>77</v>
      </c>
      <c r="AP862" t="s">
        <v>158</v>
      </c>
      <c r="AQ862" t="s">
        <v>123</v>
      </c>
      <c r="AR862" t="s">
        <v>67</v>
      </c>
      <c r="AS862" t="s">
        <v>62</v>
      </c>
      <c r="AT862" t="s">
        <v>73</v>
      </c>
      <c r="AU862" t="s">
        <v>593</v>
      </c>
      <c r="AV862" t="s">
        <v>4727</v>
      </c>
    </row>
    <row r="863" spans="1:48" hidden="1" x14ac:dyDescent="0.3">
      <c r="A863" t="s">
        <v>4728</v>
      </c>
      <c r="B863" t="s">
        <v>4729</v>
      </c>
      <c r="C863" s="1" t="str">
        <f t="shared" si="142"/>
        <v>21:0973</v>
      </c>
      <c r="D863" s="1" t="str">
        <f t="shared" si="143"/>
        <v>21:0112</v>
      </c>
      <c r="E863" t="s">
        <v>4689</v>
      </c>
      <c r="F863" t="s">
        <v>4730</v>
      </c>
      <c r="H863">
        <v>63.202255200000003</v>
      </c>
      <c r="I863">
        <v>-97.676873099999995</v>
      </c>
      <c r="J863" s="1" t="str">
        <f t="shared" si="144"/>
        <v>NGR lake sediment grab sample</v>
      </c>
      <c r="K863" s="1" t="str">
        <f t="shared" si="145"/>
        <v>&lt;177 micron (NGR)</v>
      </c>
      <c r="L863">
        <v>44</v>
      </c>
      <c r="M863" t="s">
        <v>345</v>
      </c>
      <c r="N863">
        <v>862</v>
      </c>
      <c r="O863" t="s">
        <v>355</v>
      </c>
      <c r="P863" t="s">
        <v>54</v>
      </c>
      <c r="Q863" t="s">
        <v>2705</v>
      </c>
      <c r="R863" t="s">
        <v>104</v>
      </c>
      <c r="S863" t="s">
        <v>57</v>
      </c>
      <c r="T863" t="s">
        <v>91</v>
      </c>
      <c r="U863" t="s">
        <v>88</v>
      </c>
      <c r="V863" t="s">
        <v>365</v>
      </c>
      <c r="W863" t="s">
        <v>388</v>
      </c>
      <c r="X863" t="s">
        <v>62</v>
      </c>
      <c r="Y863" t="s">
        <v>63</v>
      </c>
      <c r="Z863" t="s">
        <v>138</v>
      </c>
      <c r="AA863" t="s">
        <v>64</v>
      </c>
      <c r="AB863" t="s">
        <v>411</v>
      </c>
      <c r="AC863" t="s">
        <v>155</v>
      </c>
      <c r="AD863" t="s">
        <v>67</v>
      </c>
      <c r="AE863" t="s">
        <v>238</v>
      </c>
      <c r="AF863" t="s">
        <v>69</v>
      </c>
      <c r="AG863" t="s">
        <v>277</v>
      </c>
      <c r="AH863" t="s">
        <v>70</v>
      </c>
      <c r="AI863" t="s">
        <v>382</v>
      </c>
      <c r="AJ863" t="s">
        <v>328</v>
      </c>
      <c r="AK863" t="s">
        <v>73</v>
      </c>
      <c r="AL863" t="s">
        <v>206</v>
      </c>
      <c r="AM863" t="s">
        <v>157</v>
      </c>
      <c r="AN863" t="s">
        <v>76</v>
      </c>
      <c r="AO863" t="s">
        <v>134</v>
      </c>
      <c r="AP863" t="s">
        <v>295</v>
      </c>
      <c r="AQ863" t="s">
        <v>692</v>
      </c>
      <c r="AR863" t="s">
        <v>62</v>
      </c>
      <c r="AS863" t="s">
        <v>54</v>
      </c>
      <c r="AT863" t="s">
        <v>73</v>
      </c>
      <c r="AU863" t="s">
        <v>107</v>
      </c>
      <c r="AV863" t="s">
        <v>4731</v>
      </c>
    </row>
    <row r="864" spans="1:48" hidden="1" x14ac:dyDescent="0.3">
      <c r="A864" t="s">
        <v>4732</v>
      </c>
      <c r="B864" t="s">
        <v>4733</v>
      </c>
      <c r="C864" s="1" t="str">
        <f t="shared" si="142"/>
        <v>21:0973</v>
      </c>
      <c r="D864" s="1" t="str">
        <f t="shared" si="143"/>
        <v>21:0112</v>
      </c>
      <c r="E864" t="s">
        <v>4734</v>
      </c>
      <c r="F864" t="s">
        <v>4735</v>
      </c>
      <c r="H864">
        <v>63.179754199999998</v>
      </c>
      <c r="I864">
        <v>-97.706449300000003</v>
      </c>
      <c r="J864" s="1" t="str">
        <f t="shared" si="144"/>
        <v>NGR lake sediment grab sample</v>
      </c>
      <c r="K864" s="1" t="str">
        <f t="shared" si="145"/>
        <v>&lt;177 micron (NGR)</v>
      </c>
      <c r="L864">
        <v>44</v>
      </c>
      <c r="M864" t="s">
        <v>246</v>
      </c>
      <c r="N864">
        <v>863</v>
      </c>
      <c r="O864" t="s">
        <v>346</v>
      </c>
      <c r="P864" t="s">
        <v>54</v>
      </c>
      <c r="Q864" t="s">
        <v>736</v>
      </c>
      <c r="R864" t="s">
        <v>134</v>
      </c>
      <c r="S864" t="s">
        <v>57</v>
      </c>
      <c r="T864" t="s">
        <v>91</v>
      </c>
      <c r="U864" t="s">
        <v>88</v>
      </c>
      <c r="V864" t="s">
        <v>100</v>
      </c>
      <c r="W864" t="s">
        <v>143</v>
      </c>
      <c r="X864" t="s">
        <v>74</v>
      </c>
      <c r="Y864" t="s">
        <v>63</v>
      </c>
      <c r="Z864" t="s">
        <v>138</v>
      </c>
      <c r="AA864" t="s">
        <v>64</v>
      </c>
      <c r="AB864" t="s">
        <v>153</v>
      </c>
      <c r="AC864" t="s">
        <v>75</v>
      </c>
      <c r="AD864" t="s">
        <v>62</v>
      </c>
      <c r="AE864" t="s">
        <v>526</v>
      </c>
      <c r="AF864" t="s">
        <v>141</v>
      </c>
      <c r="AG864" t="s">
        <v>152</v>
      </c>
      <c r="AH864" t="s">
        <v>173</v>
      </c>
      <c r="AI864" t="s">
        <v>101</v>
      </c>
      <c r="AJ864" t="s">
        <v>150</v>
      </c>
      <c r="AK864" t="s">
        <v>73</v>
      </c>
      <c r="AL864" t="s">
        <v>68</v>
      </c>
      <c r="AM864" t="s">
        <v>157</v>
      </c>
      <c r="AN864" t="s">
        <v>76</v>
      </c>
      <c r="AO864" t="s">
        <v>290</v>
      </c>
      <c r="AP864" t="s">
        <v>596</v>
      </c>
      <c r="AQ864" t="s">
        <v>114</v>
      </c>
      <c r="AR864" t="s">
        <v>74</v>
      </c>
      <c r="AS864" t="s">
        <v>62</v>
      </c>
      <c r="AT864" t="s">
        <v>73</v>
      </c>
      <c r="AU864" t="s">
        <v>479</v>
      </c>
      <c r="AV864" t="s">
        <v>3415</v>
      </c>
    </row>
    <row r="865" spans="1:48" hidden="1" x14ac:dyDescent="0.3">
      <c r="A865" t="s">
        <v>4736</v>
      </c>
      <c r="B865" t="s">
        <v>4737</v>
      </c>
      <c r="C865" s="1" t="str">
        <f t="shared" si="142"/>
        <v>21:0973</v>
      </c>
      <c r="D865" s="1" t="str">
        <f t="shared" si="143"/>
        <v>21:0112</v>
      </c>
      <c r="E865" t="s">
        <v>4738</v>
      </c>
      <c r="F865" t="s">
        <v>4739</v>
      </c>
      <c r="H865">
        <v>63.143823300000001</v>
      </c>
      <c r="I865">
        <v>-97.680289400000007</v>
      </c>
      <c r="J865" s="1" t="str">
        <f t="shared" si="144"/>
        <v>NGR lake sediment grab sample</v>
      </c>
      <c r="K865" s="1" t="str">
        <f t="shared" si="145"/>
        <v>&lt;177 micron (NGR)</v>
      </c>
      <c r="L865">
        <v>44</v>
      </c>
      <c r="M865" t="s">
        <v>260</v>
      </c>
      <c r="N865">
        <v>864</v>
      </c>
      <c r="O865" t="s">
        <v>63</v>
      </c>
      <c r="P865" t="s">
        <v>54</v>
      </c>
      <c r="Q865" t="s">
        <v>4217</v>
      </c>
      <c r="R865" t="s">
        <v>338</v>
      </c>
      <c r="S865" t="s">
        <v>57</v>
      </c>
      <c r="T865" t="s">
        <v>142</v>
      </c>
      <c r="U865" t="s">
        <v>57</v>
      </c>
      <c r="V865" t="s">
        <v>190</v>
      </c>
      <c r="W865" t="s">
        <v>94</v>
      </c>
      <c r="X865" t="s">
        <v>74</v>
      </c>
      <c r="Y865" t="s">
        <v>421</v>
      </c>
      <c r="Z865" t="s">
        <v>96</v>
      </c>
      <c r="AA865" t="s">
        <v>64</v>
      </c>
      <c r="AB865" t="s">
        <v>471</v>
      </c>
      <c r="AC865" t="s">
        <v>155</v>
      </c>
      <c r="AD865" t="s">
        <v>67</v>
      </c>
      <c r="AE865" t="s">
        <v>396</v>
      </c>
      <c r="AF865" t="s">
        <v>134</v>
      </c>
      <c r="AG865" t="s">
        <v>91</v>
      </c>
      <c r="AH865" t="s">
        <v>173</v>
      </c>
      <c r="AI865" t="s">
        <v>305</v>
      </c>
      <c r="AJ865" t="s">
        <v>209</v>
      </c>
      <c r="AK865" t="s">
        <v>73</v>
      </c>
      <c r="AL865" t="s">
        <v>68</v>
      </c>
      <c r="AM865" t="s">
        <v>75</v>
      </c>
      <c r="AN865" t="s">
        <v>76</v>
      </c>
      <c r="AO865" t="s">
        <v>92</v>
      </c>
      <c r="AP865" t="s">
        <v>158</v>
      </c>
      <c r="AQ865" t="s">
        <v>118</v>
      </c>
      <c r="AR865" t="s">
        <v>67</v>
      </c>
      <c r="AS865" t="s">
        <v>54</v>
      </c>
      <c r="AT865" t="s">
        <v>73</v>
      </c>
      <c r="AU865" t="s">
        <v>107</v>
      </c>
      <c r="AV865" t="s">
        <v>4740</v>
      </c>
    </row>
    <row r="866" spans="1:48" hidden="1" x14ac:dyDescent="0.3">
      <c r="A866" t="s">
        <v>4741</v>
      </c>
      <c r="B866" t="s">
        <v>4742</v>
      </c>
      <c r="C866" s="1" t="str">
        <f t="shared" si="142"/>
        <v>21:0973</v>
      </c>
      <c r="D866" s="1" t="str">
        <f>HYPERLINK("https://geochem.nrcan.gc.ca/cdogs/content/svy/svy_e.htm", "")</f>
        <v/>
      </c>
      <c r="G866" s="1" t="str">
        <f>HYPERLINK("https://geochem.nrcan.gc.ca/cdogs/content/cr_/cr_00161_e.htm", "161")</f>
        <v>161</v>
      </c>
      <c r="J866" t="s">
        <v>230</v>
      </c>
      <c r="K866" t="s">
        <v>231</v>
      </c>
      <c r="L866">
        <v>44</v>
      </c>
      <c r="M866" t="s">
        <v>232</v>
      </c>
      <c r="N866">
        <v>865</v>
      </c>
      <c r="O866" t="s">
        <v>233</v>
      </c>
      <c r="P866" t="s">
        <v>59</v>
      </c>
      <c r="Q866" t="s">
        <v>105</v>
      </c>
      <c r="R866" t="s">
        <v>75</v>
      </c>
      <c r="S866" t="s">
        <v>57</v>
      </c>
      <c r="T866" t="s">
        <v>207</v>
      </c>
      <c r="U866" t="s">
        <v>88</v>
      </c>
      <c r="V866" t="s">
        <v>454</v>
      </c>
      <c r="W866" t="s">
        <v>63</v>
      </c>
      <c r="X866" t="s">
        <v>62</v>
      </c>
      <c r="Y866" t="s">
        <v>211</v>
      </c>
      <c r="Z866" t="s">
        <v>178</v>
      </c>
      <c r="AA866" t="s">
        <v>64</v>
      </c>
      <c r="AB866" t="s">
        <v>890</v>
      </c>
      <c r="AC866" t="s">
        <v>125</v>
      </c>
      <c r="AD866" t="s">
        <v>67</v>
      </c>
      <c r="AE866" t="s">
        <v>4743</v>
      </c>
      <c r="AF866" t="s">
        <v>357</v>
      </c>
      <c r="AG866" t="s">
        <v>60</v>
      </c>
      <c r="AH866" t="s">
        <v>125</v>
      </c>
      <c r="AI866" t="s">
        <v>77</v>
      </c>
      <c r="AJ866" t="s">
        <v>402</v>
      </c>
      <c r="AK866" t="s">
        <v>73</v>
      </c>
      <c r="AL866" t="s">
        <v>238</v>
      </c>
      <c r="AM866" t="s">
        <v>206</v>
      </c>
      <c r="AN866" t="s">
        <v>76</v>
      </c>
      <c r="AO866" t="s">
        <v>92</v>
      </c>
      <c r="AP866" t="s">
        <v>4295</v>
      </c>
      <c r="AQ866" t="s">
        <v>240</v>
      </c>
      <c r="AR866" t="s">
        <v>62</v>
      </c>
      <c r="AS866" t="s">
        <v>127</v>
      </c>
      <c r="AT866" t="s">
        <v>73</v>
      </c>
      <c r="AU866" t="s">
        <v>541</v>
      </c>
      <c r="AV866" t="s">
        <v>4744</v>
      </c>
    </row>
    <row r="867" spans="1:48" hidden="1" x14ac:dyDescent="0.3">
      <c r="A867" t="s">
        <v>4745</v>
      </c>
      <c r="B867" t="s">
        <v>4746</v>
      </c>
      <c r="C867" s="1" t="str">
        <f t="shared" si="142"/>
        <v>21:0973</v>
      </c>
      <c r="D867" s="1" t="str">
        <f t="shared" ref="D867:D875" si="146">HYPERLINK("https://geochem.nrcan.gc.ca/cdogs/content/svy/svy210112_e.htm", "21:0112")</f>
        <v>21:0112</v>
      </c>
      <c r="E867" t="s">
        <v>4747</v>
      </c>
      <c r="F867" t="s">
        <v>4748</v>
      </c>
      <c r="H867">
        <v>63.107350099999998</v>
      </c>
      <c r="I867">
        <v>-97.697600699999995</v>
      </c>
      <c r="J867" s="1" t="str">
        <f t="shared" ref="J867:J875" si="147">HYPERLINK("https://geochem.nrcan.gc.ca/cdogs/content/kwd/kwd020027_e.htm", "NGR lake sediment grab sample")</f>
        <v>NGR lake sediment grab sample</v>
      </c>
      <c r="K867" s="1" t="str">
        <f t="shared" ref="K867:K875" si="148">HYPERLINK("https://geochem.nrcan.gc.ca/cdogs/content/kwd/kwd080006_e.htm", "&lt;177 micron (NGR)")</f>
        <v>&lt;177 micron (NGR)</v>
      </c>
      <c r="L867">
        <v>44</v>
      </c>
      <c r="M867" t="s">
        <v>273</v>
      </c>
      <c r="N867">
        <v>866</v>
      </c>
      <c r="O867" t="s">
        <v>137</v>
      </c>
      <c r="P867" t="s">
        <v>54</v>
      </c>
      <c r="Q867" t="s">
        <v>747</v>
      </c>
      <c r="R867" t="s">
        <v>178</v>
      </c>
      <c r="S867" t="s">
        <v>57</v>
      </c>
      <c r="T867" t="s">
        <v>152</v>
      </c>
      <c r="U867" t="s">
        <v>88</v>
      </c>
      <c r="V867" t="s">
        <v>380</v>
      </c>
      <c r="W867" t="s">
        <v>127</v>
      </c>
      <c r="X867" t="s">
        <v>74</v>
      </c>
      <c r="Y867" t="s">
        <v>95</v>
      </c>
      <c r="Z867" t="s">
        <v>138</v>
      </c>
      <c r="AA867" t="s">
        <v>64</v>
      </c>
      <c r="AB867" t="s">
        <v>221</v>
      </c>
      <c r="AC867" t="s">
        <v>224</v>
      </c>
      <c r="AD867" t="s">
        <v>74</v>
      </c>
      <c r="AE867" t="s">
        <v>421</v>
      </c>
      <c r="AF867" t="s">
        <v>69</v>
      </c>
      <c r="AG867" t="s">
        <v>91</v>
      </c>
      <c r="AH867" t="s">
        <v>173</v>
      </c>
      <c r="AI867" t="s">
        <v>102</v>
      </c>
      <c r="AJ867" t="s">
        <v>123</v>
      </c>
      <c r="AK867" t="s">
        <v>73</v>
      </c>
      <c r="AL867" t="s">
        <v>68</v>
      </c>
      <c r="AM867" t="s">
        <v>125</v>
      </c>
      <c r="AN867" t="s">
        <v>76</v>
      </c>
      <c r="AO867" t="s">
        <v>281</v>
      </c>
      <c r="AP867" t="s">
        <v>267</v>
      </c>
      <c r="AQ867" t="s">
        <v>709</v>
      </c>
      <c r="AR867" t="s">
        <v>62</v>
      </c>
      <c r="AS867" t="s">
        <v>62</v>
      </c>
      <c r="AT867" t="s">
        <v>73</v>
      </c>
      <c r="AU867" t="s">
        <v>107</v>
      </c>
      <c r="AV867" t="s">
        <v>4749</v>
      </c>
    </row>
    <row r="868" spans="1:48" hidden="1" x14ac:dyDescent="0.3">
      <c r="A868" t="s">
        <v>4750</v>
      </c>
      <c r="B868" t="s">
        <v>4751</v>
      </c>
      <c r="C868" s="1" t="str">
        <f t="shared" si="142"/>
        <v>21:0973</v>
      </c>
      <c r="D868" s="1" t="str">
        <f t="shared" si="146"/>
        <v>21:0112</v>
      </c>
      <c r="E868" t="s">
        <v>4752</v>
      </c>
      <c r="F868" t="s">
        <v>4753</v>
      </c>
      <c r="H868">
        <v>63.0267293</v>
      </c>
      <c r="I868">
        <v>-97.639066600000007</v>
      </c>
      <c r="J868" s="1" t="str">
        <f t="shared" si="147"/>
        <v>NGR lake sediment grab sample</v>
      </c>
      <c r="K868" s="1" t="str">
        <f t="shared" si="148"/>
        <v>&lt;177 micron (NGR)</v>
      </c>
      <c r="L868">
        <v>44</v>
      </c>
      <c r="M868" t="s">
        <v>289</v>
      </c>
      <c r="N868">
        <v>867</v>
      </c>
      <c r="O868" t="s">
        <v>136</v>
      </c>
      <c r="P868" t="s">
        <v>54</v>
      </c>
      <c r="Q868" t="s">
        <v>603</v>
      </c>
      <c r="R868" t="s">
        <v>356</v>
      </c>
      <c r="S868" t="s">
        <v>57</v>
      </c>
      <c r="T868" t="s">
        <v>58</v>
      </c>
      <c r="U868" t="s">
        <v>168</v>
      </c>
      <c r="V868" t="s">
        <v>411</v>
      </c>
      <c r="W868" t="s">
        <v>137</v>
      </c>
      <c r="X868" t="s">
        <v>74</v>
      </c>
      <c r="Y868" t="s">
        <v>226</v>
      </c>
      <c r="Z868" t="s">
        <v>127</v>
      </c>
      <c r="AA868" t="s">
        <v>64</v>
      </c>
      <c r="AB868" t="s">
        <v>522</v>
      </c>
      <c r="AC868" t="s">
        <v>224</v>
      </c>
      <c r="AD868" t="s">
        <v>74</v>
      </c>
      <c r="AE868" t="s">
        <v>177</v>
      </c>
      <c r="AF868" t="s">
        <v>356</v>
      </c>
      <c r="AG868" t="s">
        <v>236</v>
      </c>
      <c r="AH868" t="s">
        <v>173</v>
      </c>
      <c r="AI868" t="s">
        <v>306</v>
      </c>
      <c r="AJ868" t="s">
        <v>124</v>
      </c>
      <c r="AK868" t="s">
        <v>73</v>
      </c>
      <c r="AL868" t="s">
        <v>103</v>
      </c>
      <c r="AM868" t="s">
        <v>75</v>
      </c>
      <c r="AN868" t="s">
        <v>76</v>
      </c>
      <c r="AO868" t="s">
        <v>178</v>
      </c>
      <c r="AP868" t="s">
        <v>2033</v>
      </c>
      <c r="AQ868" t="s">
        <v>211</v>
      </c>
      <c r="AR868" t="s">
        <v>74</v>
      </c>
      <c r="AS868" t="s">
        <v>170</v>
      </c>
      <c r="AT868" t="s">
        <v>80</v>
      </c>
      <c r="AU868" t="s">
        <v>107</v>
      </c>
      <c r="AV868" t="s">
        <v>390</v>
      </c>
    </row>
    <row r="869" spans="1:48" hidden="1" x14ac:dyDescent="0.3">
      <c r="A869" t="s">
        <v>4754</v>
      </c>
      <c r="B869" t="s">
        <v>4755</v>
      </c>
      <c r="C869" s="1" t="str">
        <f t="shared" si="142"/>
        <v>21:0973</v>
      </c>
      <c r="D869" s="1" t="str">
        <f t="shared" si="146"/>
        <v>21:0112</v>
      </c>
      <c r="E869" t="s">
        <v>4756</v>
      </c>
      <c r="F869" t="s">
        <v>4757</v>
      </c>
      <c r="H869">
        <v>63.168648900000001</v>
      </c>
      <c r="I869">
        <v>-97.644643799999997</v>
      </c>
      <c r="J869" s="1" t="str">
        <f t="shared" si="147"/>
        <v>NGR lake sediment grab sample</v>
      </c>
      <c r="K869" s="1" t="str">
        <f t="shared" si="148"/>
        <v>&lt;177 micron (NGR)</v>
      </c>
      <c r="L869">
        <v>44</v>
      </c>
      <c r="M869" t="s">
        <v>301</v>
      </c>
      <c r="N869">
        <v>868</v>
      </c>
      <c r="O869" t="s">
        <v>346</v>
      </c>
      <c r="P869" t="s">
        <v>54</v>
      </c>
      <c r="Q869" t="s">
        <v>202</v>
      </c>
      <c r="R869" t="s">
        <v>357</v>
      </c>
      <c r="S869" t="s">
        <v>57</v>
      </c>
      <c r="T869" t="s">
        <v>315</v>
      </c>
      <c r="U869" t="s">
        <v>168</v>
      </c>
      <c r="V869" t="s">
        <v>427</v>
      </c>
      <c r="W869" t="s">
        <v>193</v>
      </c>
      <c r="X869" t="s">
        <v>62</v>
      </c>
      <c r="Y869" t="s">
        <v>95</v>
      </c>
      <c r="Z869" t="s">
        <v>138</v>
      </c>
      <c r="AA869" t="s">
        <v>64</v>
      </c>
      <c r="AB869" t="s">
        <v>617</v>
      </c>
      <c r="AC869" t="s">
        <v>75</v>
      </c>
      <c r="AD869" t="s">
        <v>62</v>
      </c>
      <c r="AE869" t="s">
        <v>526</v>
      </c>
      <c r="AF869" t="s">
        <v>192</v>
      </c>
      <c r="AG869" t="s">
        <v>91</v>
      </c>
      <c r="AH869" t="s">
        <v>70</v>
      </c>
      <c r="AI869" t="s">
        <v>208</v>
      </c>
      <c r="AJ869" t="s">
        <v>1073</v>
      </c>
      <c r="AK869" t="s">
        <v>73</v>
      </c>
      <c r="AL869" t="s">
        <v>68</v>
      </c>
      <c r="AM869" t="s">
        <v>157</v>
      </c>
      <c r="AN869" t="s">
        <v>76</v>
      </c>
      <c r="AO869" t="s">
        <v>116</v>
      </c>
      <c r="AP869" t="s">
        <v>158</v>
      </c>
      <c r="AQ869" t="s">
        <v>72</v>
      </c>
      <c r="AR869" t="s">
        <v>67</v>
      </c>
      <c r="AS869" t="s">
        <v>62</v>
      </c>
      <c r="AT869" t="s">
        <v>91</v>
      </c>
      <c r="AU869" t="s">
        <v>107</v>
      </c>
      <c r="AV869" t="s">
        <v>4758</v>
      </c>
    </row>
    <row r="870" spans="1:48" hidden="1" x14ac:dyDescent="0.3">
      <c r="A870" t="s">
        <v>4759</v>
      </c>
      <c r="B870" t="s">
        <v>4760</v>
      </c>
      <c r="C870" s="1" t="str">
        <f t="shared" si="142"/>
        <v>21:0973</v>
      </c>
      <c r="D870" s="1" t="str">
        <f t="shared" si="146"/>
        <v>21:0112</v>
      </c>
      <c r="E870" t="s">
        <v>4761</v>
      </c>
      <c r="F870" t="s">
        <v>4762</v>
      </c>
      <c r="H870">
        <v>63.239872499999997</v>
      </c>
      <c r="I870">
        <v>-97.638461599999999</v>
      </c>
      <c r="J870" s="1" t="str">
        <f t="shared" si="147"/>
        <v>NGR lake sediment grab sample</v>
      </c>
      <c r="K870" s="1" t="str">
        <f t="shared" si="148"/>
        <v>&lt;177 micron (NGR)</v>
      </c>
      <c r="L870">
        <v>44</v>
      </c>
      <c r="M870" t="s">
        <v>314</v>
      </c>
      <c r="N870">
        <v>869</v>
      </c>
      <c r="O870" t="s">
        <v>95</v>
      </c>
      <c r="P870" t="s">
        <v>54</v>
      </c>
      <c r="Q870" t="s">
        <v>1814</v>
      </c>
      <c r="R870" t="s">
        <v>347</v>
      </c>
      <c r="S870" t="s">
        <v>57</v>
      </c>
      <c r="T870" t="s">
        <v>562</v>
      </c>
      <c r="U870" t="s">
        <v>138</v>
      </c>
      <c r="V870" t="s">
        <v>264</v>
      </c>
      <c r="W870" t="s">
        <v>396</v>
      </c>
      <c r="X870" t="s">
        <v>62</v>
      </c>
      <c r="Y870" t="s">
        <v>136</v>
      </c>
      <c r="Z870" t="s">
        <v>170</v>
      </c>
      <c r="AA870" t="s">
        <v>64</v>
      </c>
      <c r="AB870" t="s">
        <v>380</v>
      </c>
      <c r="AC870" t="s">
        <v>75</v>
      </c>
      <c r="AD870" t="s">
        <v>67</v>
      </c>
      <c r="AE870" t="s">
        <v>3989</v>
      </c>
      <c r="AF870" t="s">
        <v>356</v>
      </c>
      <c r="AG870" t="s">
        <v>317</v>
      </c>
      <c r="AH870" t="s">
        <v>472</v>
      </c>
      <c r="AI870" t="s">
        <v>254</v>
      </c>
      <c r="AJ870" t="s">
        <v>1440</v>
      </c>
      <c r="AK870" t="s">
        <v>73</v>
      </c>
      <c r="AL870" t="s">
        <v>103</v>
      </c>
      <c r="AM870" t="s">
        <v>157</v>
      </c>
      <c r="AN870" t="s">
        <v>76</v>
      </c>
      <c r="AO870" t="s">
        <v>104</v>
      </c>
      <c r="AP870" t="s">
        <v>863</v>
      </c>
      <c r="AQ870" t="s">
        <v>226</v>
      </c>
      <c r="AR870" t="s">
        <v>67</v>
      </c>
      <c r="AS870" t="s">
        <v>170</v>
      </c>
      <c r="AT870" t="s">
        <v>80</v>
      </c>
      <c r="AU870" t="s">
        <v>107</v>
      </c>
      <c r="AV870" t="s">
        <v>4763</v>
      </c>
    </row>
    <row r="871" spans="1:48" hidden="1" x14ac:dyDescent="0.3">
      <c r="A871" t="s">
        <v>4764</v>
      </c>
      <c r="B871" t="s">
        <v>4765</v>
      </c>
      <c r="C871" s="1" t="str">
        <f t="shared" si="142"/>
        <v>21:0973</v>
      </c>
      <c r="D871" s="1" t="str">
        <f t="shared" si="146"/>
        <v>21:0112</v>
      </c>
      <c r="E871" t="s">
        <v>4766</v>
      </c>
      <c r="F871" t="s">
        <v>4767</v>
      </c>
      <c r="H871">
        <v>63.282273500000002</v>
      </c>
      <c r="I871">
        <v>-97.560301999999993</v>
      </c>
      <c r="J871" s="1" t="str">
        <f t="shared" si="147"/>
        <v>NGR lake sediment grab sample</v>
      </c>
      <c r="K871" s="1" t="str">
        <f t="shared" si="148"/>
        <v>&lt;177 micron (NGR)</v>
      </c>
      <c r="L871">
        <v>44</v>
      </c>
      <c r="M871" t="s">
        <v>324</v>
      </c>
      <c r="N871">
        <v>870</v>
      </c>
      <c r="O871" t="s">
        <v>94</v>
      </c>
      <c r="P871" t="s">
        <v>54</v>
      </c>
      <c r="Q871" t="s">
        <v>997</v>
      </c>
      <c r="R871" t="s">
        <v>282</v>
      </c>
      <c r="S871" t="s">
        <v>57</v>
      </c>
      <c r="T871" t="s">
        <v>250</v>
      </c>
      <c r="U871" t="s">
        <v>59</v>
      </c>
      <c r="V871" t="s">
        <v>119</v>
      </c>
      <c r="W871" t="s">
        <v>205</v>
      </c>
      <c r="X871" t="s">
        <v>67</v>
      </c>
      <c r="Y871" t="s">
        <v>61</v>
      </c>
      <c r="Z871" t="s">
        <v>127</v>
      </c>
      <c r="AA871" t="s">
        <v>64</v>
      </c>
      <c r="AB871" t="s">
        <v>550</v>
      </c>
      <c r="AC871" t="s">
        <v>155</v>
      </c>
      <c r="AD871" t="s">
        <v>67</v>
      </c>
      <c r="AE871" t="s">
        <v>278</v>
      </c>
      <c r="AF871" t="s">
        <v>357</v>
      </c>
      <c r="AG871" t="s">
        <v>60</v>
      </c>
      <c r="AH871" t="s">
        <v>173</v>
      </c>
      <c r="AI871" t="s">
        <v>96</v>
      </c>
      <c r="AJ871" t="s">
        <v>263</v>
      </c>
      <c r="AK871" t="s">
        <v>73</v>
      </c>
      <c r="AL871" t="s">
        <v>125</v>
      </c>
      <c r="AM871" t="s">
        <v>103</v>
      </c>
      <c r="AN871" t="s">
        <v>76</v>
      </c>
      <c r="AO871" t="s">
        <v>203</v>
      </c>
      <c r="AP871" t="s">
        <v>656</v>
      </c>
      <c r="AQ871" t="s">
        <v>94</v>
      </c>
      <c r="AR871" t="s">
        <v>67</v>
      </c>
      <c r="AS871" t="s">
        <v>54</v>
      </c>
      <c r="AT871" t="s">
        <v>73</v>
      </c>
      <c r="AU871" t="s">
        <v>107</v>
      </c>
      <c r="AV871" t="s">
        <v>4768</v>
      </c>
    </row>
    <row r="872" spans="1:48" hidden="1" x14ac:dyDescent="0.3">
      <c r="A872" t="s">
        <v>4769</v>
      </c>
      <c r="B872" t="s">
        <v>4770</v>
      </c>
      <c r="C872" s="1" t="str">
        <f t="shared" si="142"/>
        <v>21:0973</v>
      </c>
      <c r="D872" s="1" t="str">
        <f t="shared" si="146"/>
        <v>21:0112</v>
      </c>
      <c r="E872" t="s">
        <v>4771</v>
      </c>
      <c r="F872" t="s">
        <v>4772</v>
      </c>
      <c r="H872">
        <v>63.290833200000002</v>
      </c>
      <c r="I872">
        <v>-97.487078100000005</v>
      </c>
      <c r="J872" s="1" t="str">
        <f t="shared" si="147"/>
        <v>NGR lake sediment grab sample</v>
      </c>
      <c r="K872" s="1" t="str">
        <f t="shared" si="148"/>
        <v>&lt;177 micron (NGR)</v>
      </c>
      <c r="L872">
        <v>44</v>
      </c>
      <c r="M872" t="s">
        <v>335</v>
      </c>
      <c r="N872">
        <v>871</v>
      </c>
      <c r="O872" t="s">
        <v>106</v>
      </c>
      <c r="P872" t="s">
        <v>54</v>
      </c>
      <c r="Q872" t="s">
        <v>1216</v>
      </c>
      <c r="R872" t="s">
        <v>151</v>
      </c>
      <c r="S872" t="s">
        <v>57</v>
      </c>
      <c r="T872" t="s">
        <v>593</v>
      </c>
      <c r="U872" t="s">
        <v>88</v>
      </c>
      <c r="V872" t="s">
        <v>99</v>
      </c>
      <c r="W872" t="s">
        <v>292</v>
      </c>
      <c r="X872" t="s">
        <v>62</v>
      </c>
      <c r="Y872" t="s">
        <v>388</v>
      </c>
      <c r="Z872" t="s">
        <v>138</v>
      </c>
      <c r="AA872" t="s">
        <v>64</v>
      </c>
      <c r="AB872" t="s">
        <v>58</v>
      </c>
      <c r="AC872" t="s">
        <v>125</v>
      </c>
      <c r="AD872" t="s">
        <v>67</v>
      </c>
      <c r="AE872" t="s">
        <v>2181</v>
      </c>
      <c r="AF872" t="s">
        <v>116</v>
      </c>
      <c r="AG872" t="s">
        <v>454</v>
      </c>
      <c r="AH872" t="s">
        <v>70</v>
      </c>
      <c r="AI872" t="s">
        <v>101</v>
      </c>
      <c r="AJ872" t="s">
        <v>4773</v>
      </c>
      <c r="AK872" t="s">
        <v>73</v>
      </c>
      <c r="AL872" t="s">
        <v>157</v>
      </c>
      <c r="AM872" t="s">
        <v>157</v>
      </c>
      <c r="AN872" t="s">
        <v>76</v>
      </c>
      <c r="AO872" t="s">
        <v>134</v>
      </c>
      <c r="AP872" t="s">
        <v>126</v>
      </c>
      <c r="AQ872" t="s">
        <v>318</v>
      </c>
      <c r="AR872" t="s">
        <v>74</v>
      </c>
      <c r="AS872" t="s">
        <v>170</v>
      </c>
      <c r="AT872" t="s">
        <v>91</v>
      </c>
      <c r="AU872" t="s">
        <v>107</v>
      </c>
      <c r="AV872" t="s">
        <v>4774</v>
      </c>
    </row>
    <row r="873" spans="1:48" hidden="1" x14ac:dyDescent="0.3">
      <c r="A873" t="s">
        <v>4775</v>
      </c>
      <c r="B873" t="s">
        <v>4776</v>
      </c>
      <c r="C873" s="1" t="str">
        <f t="shared" si="142"/>
        <v>21:0973</v>
      </c>
      <c r="D873" s="1" t="str">
        <f t="shared" si="146"/>
        <v>21:0112</v>
      </c>
      <c r="E873" t="s">
        <v>4777</v>
      </c>
      <c r="F873" t="s">
        <v>4778</v>
      </c>
      <c r="H873">
        <v>63.258495000000003</v>
      </c>
      <c r="I873">
        <v>-97.5200873</v>
      </c>
      <c r="J873" s="1" t="str">
        <f t="shared" si="147"/>
        <v>NGR lake sediment grab sample</v>
      </c>
      <c r="K873" s="1" t="str">
        <f t="shared" si="148"/>
        <v>&lt;177 micron (NGR)</v>
      </c>
      <c r="L873">
        <v>44</v>
      </c>
      <c r="M873" t="s">
        <v>354</v>
      </c>
      <c r="N873">
        <v>872</v>
      </c>
      <c r="O873" t="s">
        <v>276</v>
      </c>
      <c r="P873" t="s">
        <v>96</v>
      </c>
      <c r="Q873" t="s">
        <v>55</v>
      </c>
      <c r="R873" t="s">
        <v>692</v>
      </c>
      <c r="S873" t="s">
        <v>57</v>
      </c>
      <c r="T873" t="s">
        <v>303</v>
      </c>
      <c r="U873" t="s">
        <v>57</v>
      </c>
      <c r="V873" t="s">
        <v>357</v>
      </c>
      <c r="W873" t="s">
        <v>137</v>
      </c>
      <c r="X873" t="s">
        <v>67</v>
      </c>
      <c r="Y873" t="s">
        <v>396</v>
      </c>
      <c r="Z873" t="s">
        <v>88</v>
      </c>
      <c r="AA873" t="s">
        <v>64</v>
      </c>
      <c r="AB873" t="s">
        <v>347</v>
      </c>
      <c r="AC873" t="s">
        <v>70</v>
      </c>
      <c r="AD873" t="s">
        <v>67</v>
      </c>
      <c r="AE873" t="s">
        <v>526</v>
      </c>
      <c r="AF873" t="s">
        <v>76</v>
      </c>
      <c r="AG873" t="s">
        <v>235</v>
      </c>
      <c r="AH873" t="s">
        <v>173</v>
      </c>
      <c r="AI873" t="s">
        <v>226</v>
      </c>
      <c r="AJ873" t="s">
        <v>327</v>
      </c>
      <c r="AK873" t="s">
        <v>73</v>
      </c>
      <c r="AL873" t="s">
        <v>125</v>
      </c>
      <c r="AM873" t="s">
        <v>103</v>
      </c>
      <c r="AN873" t="s">
        <v>76</v>
      </c>
      <c r="AO873" t="s">
        <v>123</v>
      </c>
      <c r="AP873" t="s">
        <v>656</v>
      </c>
      <c r="AQ873" t="s">
        <v>448</v>
      </c>
      <c r="AR873" t="s">
        <v>67</v>
      </c>
      <c r="AS873" t="s">
        <v>54</v>
      </c>
      <c r="AT873" t="s">
        <v>73</v>
      </c>
      <c r="AU873" t="s">
        <v>635</v>
      </c>
      <c r="AV873" t="s">
        <v>4779</v>
      </c>
    </row>
    <row r="874" spans="1:48" hidden="1" x14ac:dyDescent="0.3">
      <c r="A874" t="s">
        <v>4780</v>
      </c>
      <c r="B874" t="s">
        <v>4781</v>
      </c>
      <c r="C874" s="1" t="str">
        <f t="shared" si="142"/>
        <v>21:0973</v>
      </c>
      <c r="D874" s="1" t="str">
        <f t="shared" si="146"/>
        <v>21:0112</v>
      </c>
      <c r="E874" t="s">
        <v>4782</v>
      </c>
      <c r="F874" t="s">
        <v>4783</v>
      </c>
      <c r="H874">
        <v>63.089668199999998</v>
      </c>
      <c r="I874">
        <v>-97.531426999999994</v>
      </c>
      <c r="J874" s="1" t="str">
        <f t="shared" si="147"/>
        <v>NGR lake sediment grab sample</v>
      </c>
      <c r="K874" s="1" t="str">
        <f t="shared" si="148"/>
        <v>&lt;177 micron (NGR)</v>
      </c>
      <c r="L874">
        <v>45</v>
      </c>
      <c r="M874" t="s">
        <v>52</v>
      </c>
      <c r="N874">
        <v>873</v>
      </c>
      <c r="O874" t="s">
        <v>95</v>
      </c>
      <c r="P874" t="s">
        <v>54</v>
      </c>
      <c r="Q874" t="s">
        <v>395</v>
      </c>
      <c r="R874" t="s">
        <v>92</v>
      </c>
      <c r="S874" t="s">
        <v>57</v>
      </c>
      <c r="T874" t="s">
        <v>58</v>
      </c>
      <c r="U874" t="s">
        <v>88</v>
      </c>
      <c r="V874" t="s">
        <v>223</v>
      </c>
      <c r="W874" t="s">
        <v>143</v>
      </c>
      <c r="X874" t="s">
        <v>74</v>
      </c>
      <c r="Y874" t="s">
        <v>62</v>
      </c>
      <c r="Z874" t="s">
        <v>138</v>
      </c>
      <c r="AA874" t="s">
        <v>64</v>
      </c>
      <c r="AB874" t="s">
        <v>522</v>
      </c>
      <c r="AC874" t="s">
        <v>224</v>
      </c>
      <c r="AD874" t="s">
        <v>67</v>
      </c>
      <c r="AE874" t="s">
        <v>526</v>
      </c>
      <c r="AF874" t="s">
        <v>69</v>
      </c>
      <c r="AG874" t="s">
        <v>91</v>
      </c>
      <c r="AH874" t="s">
        <v>173</v>
      </c>
      <c r="AI874" t="s">
        <v>318</v>
      </c>
      <c r="AJ874" t="s">
        <v>156</v>
      </c>
      <c r="AK874" t="s">
        <v>73</v>
      </c>
      <c r="AL874" t="s">
        <v>74</v>
      </c>
      <c r="AM874" t="s">
        <v>177</v>
      </c>
      <c r="AN874" t="s">
        <v>76</v>
      </c>
      <c r="AO874" t="s">
        <v>281</v>
      </c>
      <c r="AP874" t="s">
        <v>158</v>
      </c>
      <c r="AQ874" t="s">
        <v>336</v>
      </c>
      <c r="AR874" t="s">
        <v>67</v>
      </c>
      <c r="AS874" t="s">
        <v>54</v>
      </c>
      <c r="AT874" t="s">
        <v>73</v>
      </c>
      <c r="AU874" t="s">
        <v>107</v>
      </c>
      <c r="AV874" t="s">
        <v>4784</v>
      </c>
    </row>
    <row r="875" spans="1:48" hidden="1" x14ac:dyDescent="0.3">
      <c r="A875" t="s">
        <v>4785</v>
      </c>
      <c r="B875" t="s">
        <v>4786</v>
      </c>
      <c r="C875" s="1" t="str">
        <f t="shared" si="142"/>
        <v>21:0973</v>
      </c>
      <c r="D875" s="1" t="str">
        <f t="shared" si="146"/>
        <v>21:0112</v>
      </c>
      <c r="E875" t="s">
        <v>4787</v>
      </c>
      <c r="F875" t="s">
        <v>4788</v>
      </c>
      <c r="H875">
        <v>63.140294300000001</v>
      </c>
      <c r="I875">
        <v>-97.553847300000001</v>
      </c>
      <c r="J875" s="1" t="str">
        <f t="shared" si="147"/>
        <v>NGR lake sediment grab sample</v>
      </c>
      <c r="K875" s="1" t="str">
        <f t="shared" si="148"/>
        <v>&lt;177 micron (NGR)</v>
      </c>
      <c r="L875">
        <v>45</v>
      </c>
      <c r="M875" t="s">
        <v>86</v>
      </c>
      <c r="N875">
        <v>874</v>
      </c>
      <c r="O875" t="s">
        <v>205</v>
      </c>
      <c r="P875" t="s">
        <v>54</v>
      </c>
      <c r="Q875" t="s">
        <v>836</v>
      </c>
      <c r="R875" t="s">
        <v>59</v>
      </c>
      <c r="S875" t="s">
        <v>57</v>
      </c>
      <c r="T875" t="s">
        <v>449</v>
      </c>
      <c r="U875" t="s">
        <v>59</v>
      </c>
      <c r="V875" t="s">
        <v>522</v>
      </c>
      <c r="W875" t="s">
        <v>363</v>
      </c>
      <c r="X875" t="s">
        <v>74</v>
      </c>
      <c r="Y875" t="s">
        <v>421</v>
      </c>
      <c r="Z875" t="s">
        <v>138</v>
      </c>
      <c r="AA875" t="s">
        <v>64</v>
      </c>
      <c r="AB875" t="s">
        <v>575</v>
      </c>
      <c r="AC875" t="s">
        <v>155</v>
      </c>
      <c r="AD875" t="s">
        <v>67</v>
      </c>
      <c r="AE875" t="s">
        <v>238</v>
      </c>
      <c r="AF875" t="s">
        <v>121</v>
      </c>
      <c r="AG875" t="s">
        <v>91</v>
      </c>
      <c r="AH875" t="s">
        <v>173</v>
      </c>
      <c r="AI875" t="s">
        <v>124</v>
      </c>
      <c r="AJ875" t="s">
        <v>56</v>
      </c>
      <c r="AK875" t="s">
        <v>73</v>
      </c>
      <c r="AL875" t="s">
        <v>68</v>
      </c>
      <c r="AM875" t="s">
        <v>75</v>
      </c>
      <c r="AN875" t="s">
        <v>76</v>
      </c>
      <c r="AO875" t="s">
        <v>178</v>
      </c>
      <c r="AP875" t="s">
        <v>179</v>
      </c>
      <c r="AQ875" t="s">
        <v>170</v>
      </c>
      <c r="AR875" t="s">
        <v>74</v>
      </c>
      <c r="AS875" t="s">
        <v>54</v>
      </c>
      <c r="AT875" t="s">
        <v>73</v>
      </c>
      <c r="AU875" t="s">
        <v>107</v>
      </c>
      <c r="AV875" t="s">
        <v>4789</v>
      </c>
    </row>
    <row r="876" spans="1:48" hidden="1" x14ac:dyDescent="0.3">
      <c r="A876" t="s">
        <v>4790</v>
      </c>
      <c r="B876" t="s">
        <v>4791</v>
      </c>
      <c r="C876" s="1" t="str">
        <f t="shared" si="142"/>
        <v>21:0973</v>
      </c>
      <c r="D876" s="1" t="str">
        <f>HYPERLINK("https://geochem.nrcan.gc.ca/cdogs/content/svy/svy_e.htm", "")</f>
        <v/>
      </c>
      <c r="G876" s="1" t="str">
        <f>HYPERLINK("https://geochem.nrcan.gc.ca/cdogs/content/cr_/cr_00125_e.htm", "125")</f>
        <v>125</v>
      </c>
      <c r="J876" t="s">
        <v>230</v>
      </c>
      <c r="K876" t="s">
        <v>231</v>
      </c>
      <c r="L876">
        <v>45</v>
      </c>
      <c r="M876" t="s">
        <v>232</v>
      </c>
      <c r="N876">
        <v>875</v>
      </c>
      <c r="O876" t="s">
        <v>550</v>
      </c>
      <c r="P876" t="s">
        <v>96</v>
      </c>
      <c r="Q876" t="s">
        <v>523</v>
      </c>
      <c r="R876" t="s">
        <v>203</v>
      </c>
      <c r="S876" t="s">
        <v>57</v>
      </c>
      <c r="T876" t="s">
        <v>616</v>
      </c>
      <c r="U876" t="s">
        <v>92</v>
      </c>
      <c r="V876" t="s">
        <v>616</v>
      </c>
      <c r="W876" t="s">
        <v>177</v>
      </c>
      <c r="X876" t="s">
        <v>67</v>
      </c>
      <c r="Y876" t="s">
        <v>170</v>
      </c>
      <c r="Z876" t="s">
        <v>127</v>
      </c>
      <c r="AA876" t="s">
        <v>64</v>
      </c>
      <c r="AB876" t="s">
        <v>77</v>
      </c>
      <c r="AC876" t="s">
        <v>75</v>
      </c>
      <c r="AD876" t="s">
        <v>168</v>
      </c>
      <c r="AE876" t="s">
        <v>421</v>
      </c>
      <c r="AF876" t="s">
        <v>134</v>
      </c>
      <c r="AG876" t="s">
        <v>436</v>
      </c>
      <c r="AH876" t="s">
        <v>68</v>
      </c>
      <c r="AI876" t="s">
        <v>413</v>
      </c>
      <c r="AJ876" t="s">
        <v>127</v>
      </c>
      <c r="AK876" t="s">
        <v>73</v>
      </c>
      <c r="AL876" t="s">
        <v>103</v>
      </c>
      <c r="AM876" t="s">
        <v>75</v>
      </c>
      <c r="AN876" t="s">
        <v>76</v>
      </c>
      <c r="AO876" t="s">
        <v>448</v>
      </c>
      <c r="AP876" t="s">
        <v>78</v>
      </c>
      <c r="AQ876" t="s">
        <v>168</v>
      </c>
      <c r="AR876" t="s">
        <v>74</v>
      </c>
      <c r="AS876" t="s">
        <v>62</v>
      </c>
      <c r="AT876" t="s">
        <v>802</v>
      </c>
      <c r="AU876" t="s">
        <v>107</v>
      </c>
      <c r="AV876" t="s">
        <v>4792</v>
      </c>
    </row>
    <row r="877" spans="1:48" hidden="1" x14ac:dyDescent="0.3">
      <c r="A877" t="s">
        <v>4793</v>
      </c>
      <c r="B877" t="s">
        <v>4794</v>
      </c>
      <c r="C877" s="1" t="str">
        <f t="shared" si="142"/>
        <v>21:0973</v>
      </c>
      <c r="D877" s="1" t="str">
        <f t="shared" ref="D877:D900" si="149">HYPERLINK("https://geochem.nrcan.gc.ca/cdogs/content/svy/svy210112_e.htm", "21:0112")</f>
        <v>21:0112</v>
      </c>
      <c r="E877" t="s">
        <v>4782</v>
      </c>
      <c r="F877" t="s">
        <v>4795</v>
      </c>
      <c r="H877">
        <v>63.089668199999998</v>
      </c>
      <c r="I877">
        <v>-97.531426999999994</v>
      </c>
      <c r="J877" s="1" t="str">
        <f t="shared" ref="J877:J900" si="150">HYPERLINK("https://geochem.nrcan.gc.ca/cdogs/content/kwd/kwd020027_e.htm", "NGR lake sediment grab sample")</f>
        <v>NGR lake sediment grab sample</v>
      </c>
      <c r="K877" s="1" t="str">
        <f t="shared" ref="K877:K900" si="151">HYPERLINK("https://geochem.nrcan.gc.ca/cdogs/content/kwd/kwd080006_e.htm", "&lt;177 micron (NGR)")</f>
        <v>&lt;177 micron (NGR)</v>
      </c>
      <c r="L877">
        <v>45</v>
      </c>
      <c r="M877" t="s">
        <v>345</v>
      </c>
      <c r="N877">
        <v>876</v>
      </c>
      <c r="O877" t="s">
        <v>355</v>
      </c>
      <c r="P877" t="s">
        <v>54</v>
      </c>
      <c r="Q877" t="s">
        <v>395</v>
      </c>
      <c r="R877" t="s">
        <v>203</v>
      </c>
      <c r="S877" t="s">
        <v>57</v>
      </c>
      <c r="T877" t="s">
        <v>135</v>
      </c>
      <c r="U877" t="s">
        <v>168</v>
      </c>
      <c r="V877" t="s">
        <v>60</v>
      </c>
      <c r="W877" t="s">
        <v>127</v>
      </c>
      <c r="X877" t="s">
        <v>74</v>
      </c>
      <c r="Y877" t="s">
        <v>62</v>
      </c>
      <c r="Z877" t="s">
        <v>138</v>
      </c>
      <c r="AA877" t="s">
        <v>64</v>
      </c>
      <c r="AB877" t="s">
        <v>615</v>
      </c>
      <c r="AC877" t="s">
        <v>224</v>
      </c>
      <c r="AD877" t="s">
        <v>67</v>
      </c>
      <c r="AE877" t="s">
        <v>526</v>
      </c>
      <c r="AF877" t="s">
        <v>141</v>
      </c>
      <c r="AG877" t="s">
        <v>91</v>
      </c>
      <c r="AH877" t="s">
        <v>173</v>
      </c>
      <c r="AI877" t="s">
        <v>348</v>
      </c>
      <c r="AJ877" t="s">
        <v>156</v>
      </c>
      <c r="AK877" t="s">
        <v>73</v>
      </c>
      <c r="AL877" t="s">
        <v>74</v>
      </c>
      <c r="AM877" t="s">
        <v>75</v>
      </c>
      <c r="AN877" t="s">
        <v>76</v>
      </c>
      <c r="AO877" t="s">
        <v>281</v>
      </c>
      <c r="AP877" t="s">
        <v>283</v>
      </c>
      <c r="AQ877" t="s">
        <v>336</v>
      </c>
      <c r="AR877" t="s">
        <v>74</v>
      </c>
      <c r="AS877" t="s">
        <v>54</v>
      </c>
      <c r="AT877" t="s">
        <v>73</v>
      </c>
      <c r="AU877" t="s">
        <v>635</v>
      </c>
      <c r="AV877" t="s">
        <v>4796</v>
      </c>
    </row>
    <row r="878" spans="1:48" hidden="1" x14ac:dyDescent="0.3">
      <c r="A878" t="s">
        <v>4797</v>
      </c>
      <c r="B878" t="s">
        <v>4798</v>
      </c>
      <c r="C878" s="1" t="str">
        <f t="shared" si="142"/>
        <v>21:0973</v>
      </c>
      <c r="D878" s="1" t="str">
        <f t="shared" si="149"/>
        <v>21:0112</v>
      </c>
      <c r="E878" t="s">
        <v>4799</v>
      </c>
      <c r="F878" t="s">
        <v>4800</v>
      </c>
      <c r="H878">
        <v>63.044484699999998</v>
      </c>
      <c r="I878">
        <v>-97.532893000000001</v>
      </c>
      <c r="J878" s="1" t="str">
        <f t="shared" si="150"/>
        <v>NGR lake sediment grab sample</v>
      </c>
      <c r="K878" s="1" t="str">
        <f t="shared" si="151"/>
        <v>&lt;177 micron (NGR)</v>
      </c>
      <c r="L878">
        <v>45</v>
      </c>
      <c r="M878" t="s">
        <v>149</v>
      </c>
      <c r="N878">
        <v>877</v>
      </c>
      <c r="O878" t="s">
        <v>87</v>
      </c>
      <c r="P878" t="s">
        <v>54</v>
      </c>
      <c r="Q878" t="s">
        <v>603</v>
      </c>
      <c r="R878" t="s">
        <v>282</v>
      </c>
      <c r="S878" t="s">
        <v>57</v>
      </c>
      <c r="T878" t="s">
        <v>91</v>
      </c>
      <c r="U878" t="s">
        <v>203</v>
      </c>
      <c r="V878" t="s">
        <v>264</v>
      </c>
      <c r="W878" t="s">
        <v>171</v>
      </c>
      <c r="X878" t="s">
        <v>74</v>
      </c>
      <c r="Y878" t="s">
        <v>209</v>
      </c>
      <c r="Z878" t="s">
        <v>170</v>
      </c>
      <c r="AA878" t="s">
        <v>64</v>
      </c>
      <c r="AB878" t="s">
        <v>93</v>
      </c>
      <c r="AC878" t="s">
        <v>224</v>
      </c>
      <c r="AD878" t="s">
        <v>67</v>
      </c>
      <c r="AE878" t="s">
        <v>1872</v>
      </c>
      <c r="AF878" t="s">
        <v>436</v>
      </c>
      <c r="AG878" t="s">
        <v>236</v>
      </c>
      <c r="AH878" t="s">
        <v>173</v>
      </c>
      <c r="AI878" t="s">
        <v>692</v>
      </c>
      <c r="AJ878" t="s">
        <v>53</v>
      </c>
      <c r="AK878" t="s">
        <v>73</v>
      </c>
      <c r="AL878" t="s">
        <v>75</v>
      </c>
      <c r="AM878" t="s">
        <v>75</v>
      </c>
      <c r="AN878" t="s">
        <v>76</v>
      </c>
      <c r="AO878" t="s">
        <v>92</v>
      </c>
      <c r="AP878" t="s">
        <v>2741</v>
      </c>
      <c r="AQ878" t="s">
        <v>254</v>
      </c>
      <c r="AR878" t="s">
        <v>67</v>
      </c>
      <c r="AS878" t="s">
        <v>54</v>
      </c>
      <c r="AT878" t="s">
        <v>91</v>
      </c>
      <c r="AU878" t="s">
        <v>107</v>
      </c>
      <c r="AV878" t="s">
        <v>4801</v>
      </c>
    </row>
    <row r="879" spans="1:48" hidden="1" x14ac:dyDescent="0.3">
      <c r="A879" t="s">
        <v>4802</v>
      </c>
      <c r="B879" t="s">
        <v>4803</v>
      </c>
      <c r="C879" s="1" t="str">
        <f t="shared" si="142"/>
        <v>21:0973</v>
      </c>
      <c r="D879" s="1" t="str">
        <f t="shared" si="149"/>
        <v>21:0112</v>
      </c>
      <c r="E879" t="s">
        <v>4804</v>
      </c>
      <c r="F879" t="s">
        <v>4805</v>
      </c>
      <c r="H879">
        <v>63.006627899999998</v>
      </c>
      <c r="I879">
        <v>-97.252253699999997</v>
      </c>
      <c r="J879" s="1" t="str">
        <f t="shared" si="150"/>
        <v>NGR lake sediment grab sample</v>
      </c>
      <c r="K879" s="1" t="str">
        <f t="shared" si="151"/>
        <v>&lt;177 micron (NGR)</v>
      </c>
      <c r="L879">
        <v>45</v>
      </c>
      <c r="M879" t="s">
        <v>165</v>
      </c>
      <c r="N879">
        <v>878</v>
      </c>
      <c r="O879" t="s">
        <v>526</v>
      </c>
      <c r="P879" t="s">
        <v>54</v>
      </c>
      <c r="Q879" t="s">
        <v>676</v>
      </c>
      <c r="R879" t="s">
        <v>127</v>
      </c>
      <c r="S879" t="s">
        <v>57</v>
      </c>
      <c r="T879" t="s">
        <v>522</v>
      </c>
      <c r="U879" t="s">
        <v>57</v>
      </c>
      <c r="V879" t="s">
        <v>90</v>
      </c>
      <c r="W879" t="s">
        <v>137</v>
      </c>
      <c r="X879" t="s">
        <v>67</v>
      </c>
      <c r="Y879" t="s">
        <v>74</v>
      </c>
      <c r="Z879" t="s">
        <v>138</v>
      </c>
      <c r="AA879" t="s">
        <v>64</v>
      </c>
      <c r="AB879" t="s">
        <v>151</v>
      </c>
      <c r="AC879" t="s">
        <v>70</v>
      </c>
      <c r="AD879" t="s">
        <v>67</v>
      </c>
      <c r="AE879" t="s">
        <v>396</v>
      </c>
      <c r="AF879" t="s">
        <v>76</v>
      </c>
      <c r="AG879" t="s">
        <v>561</v>
      </c>
      <c r="AH879" t="s">
        <v>173</v>
      </c>
      <c r="AI879" t="s">
        <v>193</v>
      </c>
      <c r="AJ879" t="s">
        <v>94</v>
      </c>
      <c r="AK879" t="s">
        <v>73</v>
      </c>
      <c r="AL879" t="s">
        <v>75</v>
      </c>
      <c r="AM879" t="s">
        <v>103</v>
      </c>
      <c r="AN879" t="s">
        <v>76</v>
      </c>
      <c r="AO879" t="s">
        <v>329</v>
      </c>
      <c r="AP879" t="s">
        <v>105</v>
      </c>
      <c r="AQ879" t="s">
        <v>346</v>
      </c>
      <c r="AR879" t="s">
        <v>67</v>
      </c>
      <c r="AS879" t="s">
        <v>54</v>
      </c>
      <c r="AT879" t="s">
        <v>73</v>
      </c>
      <c r="AU879" t="s">
        <v>107</v>
      </c>
      <c r="AV879" t="s">
        <v>4806</v>
      </c>
    </row>
    <row r="880" spans="1:48" hidden="1" x14ac:dyDescent="0.3">
      <c r="A880" t="s">
        <v>4807</v>
      </c>
      <c r="B880" t="s">
        <v>4808</v>
      </c>
      <c r="C880" s="1" t="str">
        <f t="shared" si="142"/>
        <v>21:0973</v>
      </c>
      <c r="D880" s="1" t="str">
        <f t="shared" si="149"/>
        <v>21:0112</v>
      </c>
      <c r="E880" t="s">
        <v>4809</v>
      </c>
      <c r="F880" t="s">
        <v>4810</v>
      </c>
      <c r="H880">
        <v>63.010828400000001</v>
      </c>
      <c r="I880">
        <v>-97.204135300000004</v>
      </c>
      <c r="J880" s="1" t="str">
        <f t="shared" si="150"/>
        <v>NGR lake sediment grab sample</v>
      </c>
      <c r="K880" s="1" t="str">
        <f t="shared" si="151"/>
        <v>&lt;177 micron (NGR)</v>
      </c>
      <c r="L880">
        <v>45</v>
      </c>
      <c r="M880" t="s">
        <v>185</v>
      </c>
      <c r="N880">
        <v>879</v>
      </c>
      <c r="O880" t="s">
        <v>789</v>
      </c>
      <c r="P880" t="s">
        <v>789</v>
      </c>
      <c r="Q880" t="s">
        <v>789</v>
      </c>
      <c r="R880" t="s">
        <v>789</v>
      </c>
      <c r="S880" t="s">
        <v>789</v>
      </c>
      <c r="T880" t="s">
        <v>789</v>
      </c>
      <c r="U880" t="s">
        <v>789</v>
      </c>
      <c r="V880" t="s">
        <v>789</v>
      </c>
      <c r="W880" t="s">
        <v>789</v>
      </c>
      <c r="X880" t="s">
        <v>789</v>
      </c>
      <c r="Y880" t="s">
        <v>789</v>
      </c>
      <c r="Z880" t="s">
        <v>789</v>
      </c>
      <c r="AA880" t="s">
        <v>789</v>
      </c>
      <c r="AB880" t="s">
        <v>789</v>
      </c>
      <c r="AC880" t="s">
        <v>789</v>
      </c>
      <c r="AD880" t="s">
        <v>789</v>
      </c>
      <c r="AE880" t="s">
        <v>789</v>
      </c>
      <c r="AF880" t="s">
        <v>789</v>
      </c>
      <c r="AG880" t="s">
        <v>789</v>
      </c>
      <c r="AH880" t="s">
        <v>789</v>
      </c>
      <c r="AI880" t="s">
        <v>789</v>
      </c>
      <c r="AJ880" t="s">
        <v>789</v>
      </c>
      <c r="AK880" t="s">
        <v>789</v>
      </c>
      <c r="AL880" t="s">
        <v>789</v>
      </c>
      <c r="AM880" t="s">
        <v>789</v>
      </c>
      <c r="AN880" t="s">
        <v>789</v>
      </c>
      <c r="AO880" t="s">
        <v>789</v>
      </c>
      <c r="AP880" t="s">
        <v>789</v>
      </c>
      <c r="AQ880" t="s">
        <v>789</v>
      </c>
      <c r="AR880" t="s">
        <v>789</v>
      </c>
      <c r="AS880" t="s">
        <v>789</v>
      </c>
      <c r="AT880" t="s">
        <v>789</v>
      </c>
      <c r="AU880" t="s">
        <v>789</v>
      </c>
      <c r="AV880" t="s">
        <v>789</v>
      </c>
    </row>
    <row r="881" spans="1:48" hidden="1" x14ac:dyDescent="0.3">
      <c r="A881" t="s">
        <v>4811</v>
      </c>
      <c r="B881" t="s">
        <v>4812</v>
      </c>
      <c r="C881" s="1" t="str">
        <f t="shared" si="142"/>
        <v>21:0973</v>
      </c>
      <c r="D881" s="1" t="str">
        <f t="shared" si="149"/>
        <v>21:0112</v>
      </c>
      <c r="E881" t="s">
        <v>4813</v>
      </c>
      <c r="F881" t="s">
        <v>4814</v>
      </c>
      <c r="H881">
        <v>63.007416900000003</v>
      </c>
      <c r="I881">
        <v>-97.129321700000006</v>
      </c>
      <c r="J881" s="1" t="str">
        <f t="shared" si="150"/>
        <v>NGR lake sediment grab sample</v>
      </c>
      <c r="K881" s="1" t="str">
        <f t="shared" si="151"/>
        <v>&lt;177 micron (NGR)</v>
      </c>
      <c r="L881">
        <v>45</v>
      </c>
      <c r="M881" t="s">
        <v>200</v>
      </c>
      <c r="N881">
        <v>880</v>
      </c>
      <c r="O881" t="s">
        <v>327</v>
      </c>
      <c r="P881" t="s">
        <v>54</v>
      </c>
      <c r="Q881" t="s">
        <v>558</v>
      </c>
      <c r="R881" t="s">
        <v>90</v>
      </c>
      <c r="S881" t="s">
        <v>57</v>
      </c>
      <c r="T881" t="s">
        <v>1089</v>
      </c>
      <c r="U881" t="s">
        <v>88</v>
      </c>
      <c r="V881" t="s">
        <v>236</v>
      </c>
      <c r="W881" t="s">
        <v>211</v>
      </c>
      <c r="X881" t="s">
        <v>67</v>
      </c>
      <c r="Y881" t="s">
        <v>143</v>
      </c>
      <c r="Z881" t="s">
        <v>96</v>
      </c>
      <c r="AA881" t="s">
        <v>64</v>
      </c>
      <c r="AB881" t="s">
        <v>189</v>
      </c>
      <c r="AC881" t="s">
        <v>224</v>
      </c>
      <c r="AD881" t="s">
        <v>74</v>
      </c>
      <c r="AE881" t="s">
        <v>177</v>
      </c>
      <c r="AF881" t="s">
        <v>151</v>
      </c>
      <c r="AG881" t="s">
        <v>617</v>
      </c>
      <c r="AH881" t="s">
        <v>70</v>
      </c>
      <c r="AI881" t="s">
        <v>209</v>
      </c>
      <c r="AJ881" t="s">
        <v>336</v>
      </c>
      <c r="AK881" t="s">
        <v>73</v>
      </c>
      <c r="AL881" t="s">
        <v>75</v>
      </c>
      <c r="AM881" t="s">
        <v>224</v>
      </c>
      <c r="AN881" t="s">
        <v>76</v>
      </c>
      <c r="AO881" t="s">
        <v>178</v>
      </c>
      <c r="AP881" t="s">
        <v>656</v>
      </c>
      <c r="AQ881" t="s">
        <v>170</v>
      </c>
      <c r="AR881" t="s">
        <v>67</v>
      </c>
      <c r="AS881" t="s">
        <v>54</v>
      </c>
      <c r="AT881" t="s">
        <v>73</v>
      </c>
      <c r="AU881" t="s">
        <v>107</v>
      </c>
      <c r="AV881" t="s">
        <v>4815</v>
      </c>
    </row>
    <row r="882" spans="1:48" hidden="1" x14ac:dyDescent="0.3">
      <c r="A882" t="s">
        <v>4816</v>
      </c>
      <c r="B882" t="s">
        <v>4817</v>
      </c>
      <c r="C882" s="1" t="str">
        <f t="shared" si="142"/>
        <v>21:0973</v>
      </c>
      <c r="D882" s="1" t="str">
        <f t="shared" si="149"/>
        <v>21:0112</v>
      </c>
      <c r="E882" t="s">
        <v>4818</v>
      </c>
      <c r="F882" t="s">
        <v>4819</v>
      </c>
      <c r="H882">
        <v>63.004177900000002</v>
      </c>
      <c r="I882">
        <v>-97.051015899999996</v>
      </c>
      <c r="J882" s="1" t="str">
        <f t="shared" si="150"/>
        <v>NGR lake sediment grab sample</v>
      </c>
      <c r="K882" s="1" t="str">
        <f t="shared" si="151"/>
        <v>&lt;177 micron (NGR)</v>
      </c>
      <c r="L882">
        <v>45</v>
      </c>
      <c r="M882" t="s">
        <v>217</v>
      </c>
      <c r="N882">
        <v>881</v>
      </c>
      <c r="O882" t="s">
        <v>96</v>
      </c>
      <c r="P882" t="s">
        <v>54</v>
      </c>
      <c r="Q882" t="s">
        <v>410</v>
      </c>
      <c r="R882" t="s">
        <v>347</v>
      </c>
      <c r="S882" t="s">
        <v>57</v>
      </c>
      <c r="T882" t="s">
        <v>152</v>
      </c>
      <c r="U882" t="s">
        <v>88</v>
      </c>
      <c r="V882" t="s">
        <v>303</v>
      </c>
      <c r="W882" t="s">
        <v>87</v>
      </c>
      <c r="X882" t="s">
        <v>74</v>
      </c>
      <c r="Y882" t="s">
        <v>170</v>
      </c>
      <c r="Z882" t="s">
        <v>96</v>
      </c>
      <c r="AA882" t="s">
        <v>64</v>
      </c>
      <c r="AB882" t="s">
        <v>65</v>
      </c>
      <c r="AC882" t="s">
        <v>224</v>
      </c>
      <c r="AD882" t="s">
        <v>67</v>
      </c>
      <c r="AE882" t="s">
        <v>74</v>
      </c>
      <c r="AF882" t="s">
        <v>151</v>
      </c>
      <c r="AG882" t="s">
        <v>58</v>
      </c>
      <c r="AH882" t="s">
        <v>70</v>
      </c>
      <c r="AI882" t="s">
        <v>402</v>
      </c>
      <c r="AJ882" t="s">
        <v>124</v>
      </c>
      <c r="AK882" t="s">
        <v>73</v>
      </c>
      <c r="AL882" t="s">
        <v>157</v>
      </c>
      <c r="AM882" t="s">
        <v>103</v>
      </c>
      <c r="AN882" t="s">
        <v>76</v>
      </c>
      <c r="AO882" t="s">
        <v>77</v>
      </c>
      <c r="AP882" t="s">
        <v>158</v>
      </c>
      <c r="AQ882" t="s">
        <v>118</v>
      </c>
      <c r="AR882" t="s">
        <v>74</v>
      </c>
      <c r="AS882" t="s">
        <v>54</v>
      </c>
      <c r="AT882" t="s">
        <v>73</v>
      </c>
      <c r="AU882" t="s">
        <v>107</v>
      </c>
      <c r="AV882" t="s">
        <v>4820</v>
      </c>
    </row>
    <row r="883" spans="1:48" hidden="1" x14ac:dyDescent="0.3">
      <c r="A883" t="s">
        <v>4821</v>
      </c>
      <c r="B883" t="s">
        <v>4822</v>
      </c>
      <c r="C883" s="1" t="str">
        <f t="shared" si="142"/>
        <v>21:0973</v>
      </c>
      <c r="D883" s="1" t="str">
        <f t="shared" si="149"/>
        <v>21:0112</v>
      </c>
      <c r="E883" t="s">
        <v>4823</v>
      </c>
      <c r="F883" t="s">
        <v>4824</v>
      </c>
      <c r="H883">
        <v>63.009338200000002</v>
      </c>
      <c r="I883">
        <v>-97.010863999999998</v>
      </c>
      <c r="J883" s="1" t="str">
        <f t="shared" si="150"/>
        <v>NGR lake sediment grab sample</v>
      </c>
      <c r="K883" s="1" t="str">
        <f t="shared" si="151"/>
        <v>&lt;177 micron (NGR)</v>
      </c>
      <c r="L883">
        <v>45</v>
      </c>
      <c r="M883" t="s">
        <v>246</v>
      </c>
      <c r="N883">
        <v>882</v>
      </c>
      <c r="O883" t="s">
        <v>292</v>
      </c>
      <c r="P883" t="s">
        <v>54</v>
      </c>
      <c r="Q883" t="s">
        <v>830</v>
      </c>
      <c r="R883" t="s">
        <v>178</v>
      </c>
      <c r="S883" t="s">
        <v>57</v>
      </c>
      <c r="T883" t="s">
        <v>152</v>
      </c>
      <c r="U883" t="s">
        <v>117</v>
      </c>
      <c r="V883" t="s">
        <v>153</v>
      </c>
      <c r="W883" t="s">
        <v>263</v>
      </c>
      <c r="X883" t="s">
        <v>74</v>
      </c>
      <c r="Y883" t="s">
        <v>355</v>
      </c>
      <c r="Z883" t="s">
        <v>138</v>
      </c>
      <c r="AA883" t="s">
        <v>64</v>
      </c>
      <c r="AB883" t="s">
        <v>303</v>
      </c>
      <c r="AC883" t="s">
        <v>224</v>
      </c>
      <c r="AD883" t="s">
        <v>67</v>
      </c>
      <c r="AE883" t="s">
        <v>206</v>
      </c>
      <c r="AF883" t="s">
        <v>141</v>
      </c>
      <c r="AG883" t="s">
        <v>277</v>
      </c>
      <c r="AH883" t="s">
        <v>70</v>
      </c>
      <c r="AI883" t="s">
        <v>329</v>
      </c>
      <c r="AJ883" t="s">
        <v>101</v>
      </c>
      <c r="AK883" t="s">
        <v>73</v>
      </c>
      <c r="AL883" t="s">
        <v>526</v>
      </c>
      <c r="AM883" t="s">
        <v>177</v>
      </c>
      <c r="AN883" t="s">
        <v>76</v>
      </c>
      <c r="AO883" t="s">
        <v>134</v>
      </c>
      <c r="AP883" t="s">
        <v>78</v>
      </c>
      <c r="AQ883" t="s">
        <v>106</v>
      </c>
      <c r="AR883" t="s">
        <v>74</v>
      </c>
      <c r="AS883" t="s">
        <v>54</v>
      </c>
      <c r="AT883" t="s">
        <v>73</v>
      </c>
      <c r="AU883" t="s">
        <v>80</v>
      </c>
      <c r="AV883" t="s">
        <v>4825</v>
      </c>
    </row>
    <row r="884" spans="1:48" hidden="1" x14ac:dyDescent="0.3">
      <c r="A884" t="s">
        <v>4826</v>
      </c>
      <c r="B884" t="s">
        <v>4827</v>
      </c>
      <c r="C884" s="1" t="str">
        <f t="shared" si="142"/>
        <v>21:0973</v>
      </c>
      <c r="D884" s="1" t="str">
        <f t="shared" si="149"/>
        <v>21:0112</v>
      </c>
      <c r="E884" t="s">
        <v>4828</v>
      </c>
      <c r="F884" t="s">
        <v>4829</v>
      </c>
      <c r="H884">
        <v>63.004142799999997</v>
      </c>
      <c r="I884">
        <v>-96.916306599999999</v>
      </c>
      <c r="J884" s="1" t="str">
        <f t="shared" si="150"/>
        <v>NGR lake sediment grab sample</v>
      </c>
      <c r="K884" s="1" t="str">
        <f t="shared" si="151"/>
        <v>&lt;177 micron (NGR)</v>
      </c>
      <c r="L884">
        <v>45</v>
      </c>
      <c r="M884" t="s">
        <v>260</v>
      </c>
      <c r="N884">
        <v>883</v>
      </c>
      <c r="O884" t="s">
        <v>159</v>
      </c>
      <c r="P884" t="s">
        <v>54</v>
      </c>
      <c r="Q884" t="s">
        <v>836</v>
      </c>
      <c r="R884" t="s">
        <v>136</v>
      </c>
      <c r="S884" t="s">
        <v>57</v>
      </c>
      <c r="T884" t="s">
        <v>279</v>
      </c>
      <c r="U884" t="s">
        <v>59</v>
      </c>
      <c r="V884" t="s">
        <v>251</v>
      </c>
      <c r="W884" t="s">
        <v>363</v>
      </c>
      <c r="X884" t="s">
        <v>74</v>
      </c>
      <c r="Y884" t="s">
        <v>346</v>
      </c>
      <c r="Z884" t="s">
        <v>59</v>
      </c>
      <c r="AA884" t="s">
        <v>64</v>
      </c>
      <c r="AB884" t="s">
        <v>890</v>
      </c>
      <c r="AC884" t="s">
        <v>155</v>
      </c>
      <c r="AD884" t="s">
        <v>67</v>
      </c>
      <c r="AE884" t="s">
        <v>206</v>
      </c>
      <c r="AF884" t="s">
        <v>121</v>
      </c>
      <c r="AG884" t="s">
        <v>91</v>
      </c>
      <c r="AH884" t="s">
        <v>70</v>
      </c>
      <c r="AI884" t="s">
        <v>124</v>
      </c>
      <c r="AJ884" t="s">
        <v>306</v>
      </c>
      <c r="AK884" t="s">
        <v>73</v>
      </c>
      <c r="AL884" t="s">
        <v>206</v>
      </c>
      <c r="AM884" t="s">
        <v>75</v>
      </c>
      <c r="AN884" t="s">
        <v>76</v>
      </c>
      <c r="AO884" t="s">
        <v>104</v>
      </c>
      <c r="AP884" t="s">
        <v>267</v>
      </c>
      <c r="AQ884" t="s">
        <v>211</v>
      </c>
      <c r="AR884" t="s">
        <v>74</v>
      </c>
      <c r="AS884" t="s">
        <v>54</v>
      </c>
      <c r="AT884" t="s">
        <v>73</v>
      </c>
      <c r="AU884" t="s">
        <v>107</v>
      </c>
      <c r="AV884" t="s">
        <v>4830</v>
      </c>
    </row>
    <row r="885" spans="1:48" hidden="1" x14ac:dyDescent="0.3">
      <c r="A885" t="s">
        <v>4831</v>
      </c>
      <c r="B885" t="s">
        <v>4832</v>
      </c>
      <c r="C885" s="1" t="str">
        <f t="shared" si="142"/>
        <v>21:0973</v>
      </c>
      <c r="D885" s="1" t="str">
        <f t="shared" si="149"/>
        <v>21:0112</v>
      </c>
      <c r="E885" t="s">
        <v>4833</v>
      </c>
      <c r="F885" t="s">
        <v>4834</v>
      </c>
      <c r="H885">
        <v>63.003295299999998</v>
      </c>
      <c r="I885">
        <v>-96.655702099999999</v>
      </c>
      <c r="J885" s="1" t="str">
        <f t="shared" si="150"/>
        <v>NGR lake sediment grab sample</v>
      </c>
      <c r="K885" s="1" t="str">
        <f t="shared" si="151"/>
        <v>&lt;177 micron (NGR)</v>
      </c>
      <c r="L885">
        <v>45</v>
      </c>
      <c r="M885" t="s">
        <v>273</v>
      </c>
      <c r="N885">
        <v>884</v>
      </c>
      <c r="O885" t="s">
        <v>95</v>
      </c>
      <c r="P885" t="s">
        <v>54</v>
      </c>
      <c r="Q885" t="s">
        <v>325</v>
      </c>
      <c r="R885" t="s">
        <v>92</v>
      </c>
      <c r="S885" t="s">
        <v>57</v>
      </c>
      <c r="T885" t="s">
        <v>152</v>
      </c>
      <c r="U885" t="s">
        <v>96</v>
      </c>
      <c r="V885" t="s">
        <v>381</v>
      </c>
      <c r="W885" t="s">
        <v>143</v>
      </c>
      <c r="X885" t="s">
        <v>67</v>
      </c>
      <c r="Y885" t="s">
        <v>421</v>
      </c>
      <c r="Z885" t="s">
        <v>96</v>
      </c>
      <c r="AA885" t="s">
        <v>64</v>
      </c>
      <c r="AB885" t="s">
        <v>725</v>
      </c>
      <c r="AC885" t="s">
        <v>155</v>
      </c>
      <c r="AD885" t="s">
        <v>67</v>
      </c>
      <c r="AE885" t="s">
        <v>74</v>
      </c>
      <c r="AF885" t="s">
        <v>134</v>
      </c>
      <c r="AG885" t="s">
        <v>58</v>
      </c>
      <c r="AH885" t="s">
        <v>173</v>
      </c>
      <c r="AI885" t="s">
        <v>336</v>
      </c>
      <c r="AJ885" t="s">
        <v>348</v>
      </c>
      <c r="AK885" t="s">
        <v>73</v>
      </c>
      <c r="AL885" t="s">
        <v>157</v>
      </c>
      <c r="AM885" t="s">
        <v>177</v>
      </c>
      <c r="AN885" t="s">
        <v>76</v>
      </c>
      <c r="AO885" t="s">
        <v>104</v>
      </c>
      <c r="AP885" t="s">
        <v>414</v>
      </c>
      <c r="AQ885" t="s">
        <v>201</v>
      </c>
      <c r="AR885" t="s">
        <v>67</v>
      </c>
      <c r="AS885" t="s">
        <v>54</v>
      </c>
      <c r="AT885" t="s">
        <v>73</v>
      </c>
      <c r="AU885" t="s">
        <v>107</v>
      </c>
      <c r="AV885" t="s">
        <v>4835</v>
      </c>
    </row>
    <row r="886" spans="1:48" hidden="1" x14ac:dyDescent="0.3">
      <c r="A886" t="s">
        <v>4836</v>
      </c>
      <c r="B886" t="s">
        <v>4837</v>
      </c>
      <c r="C886" s="1" t="str">
        <f t="shared" si="142"/>
        <v>21:0973</v>
      </c>
      <c r="D886" s="1" t="str">
        <f t="shared" si="149"/>
        <v>21:0112</v>
      </c>
      <c r="E886" t="s">
        <v>4838</v>
      </c>
      <c r="F886" t="s">
        <v>4839</v>
      </c>
      <c r="H886">
        <v>63.002243</v>
      </c>
      <c r="I886">
        <v>-96.542417599999993</v>
      </c>
      <c r="J886" s="1" t="str">
        <f t="shared" si="150"/>
        <v>NGR lake sediment grab sample</v>
      </c>
      <c r="K886" s="1" t="str">
        <f t="shared" si="151"/>
        <v>&lt;177 micron (NGR)</v>
      </c>
      <c r="L886">
        <v>45</v>
      </c>
      <c r="M886" t="s">
        <v>113</v>
      </c>
      <c r="N886">
        <v>885</v>
      </c>
      <c r="O886" t="s">
        <v>305</v>
      </c>
      <c r="P886" t="s">
        <v>54</v>
      </c>
      <c r="Q886" t="s">
        <v>836</v>
      </c>
      <c r="R886" t="s">
        <v>1125</v>
      </c>
      <c r="S886" t="s">
        <v>57</v>
      </c>
      <c r="T886" t="s">
        <v>277</v>
      </c>
      <c r="U886" t="s">
        <v>92</v>
      </c>
      <c r="V886" t="s">
        <v>119</v>
      </c>
      <c r="W886" t="s">
        <v>127</v>
      </c>
      <c r="X886" t="s">
        <v>74</v>
      </c>
      <c r="Y886" t="s">
        <v>94</v>
      </c>
      <c r="Z886" t="s">
        <v>59</v>
      </c>
      <c r="AA886" t="s">
        <v>64</v>
      </c>
      <c r="AB886" t="s">
        <v>93</v>
      </c>
      <c r="AC886" t="s">
        <v>224</v>
      </c>
      <c r="AD886" t="s">
        <v>62</v>
      </c>
      <c r="AE886" t="s">
        <v>206</v>
      </c>
      <c r="AF886" t="s">
        <v>141</v>
      </c>
      <c r="AG886" t="s">
        <v>91</v>
      </c>
      <c r="AH886" t="s">
        <v>70</v>
      </c>
      <c r="AI886" t="s">
        <v>72</v>
      </c>
      <c r="AJ886" t="s">
        <v>318</v>
      </c>
      <c r="AK886" t="s">
        <v>73</v>
      </c>
      <c r="AL886" t="s">
        <v>206</v>
      </c>
      <c r="AM886" t="s">
        <v>125</v>
      </c>
      <c r="AN886" t="s">
        <v>76</v>
      </c>
      <c r="AO886" t="s">
        <v>290</v>
      </c>
      <c r="AP886" t="s">
        <v>295</v>
      </c>
      <c r="AQ886" t="s">
        <v>226</v>
      </c>
      <c r="AR886" t="s">
        <v>74</v>
      </c>
      <c r="AS886" t="s">
        <v>54</v>
      </c>
      <c r="AT886" t="s">
        <v>73</v>
      </c>
      <c r="AU886" t="s">
        <v>479</v>
      </c>
      <c r="AV886" t="s">
        <v>4840</v>
      </c>
    </row>
    <row r="887" spans="1:48" hidden="1" x14ac:dyDescent="0.3">
      <c r="A887" t="s">
        <v>4841</v>
      </c>
      <c r="B887" t="s">
        <v>4842</v>
      </c>
      <c r="C887" s="1" t="str">
        <f t="shared" si="142"/>
        <v>21:0973</v>
      </c>
      <c r="D887" s="1" t="str">
        <f t="shared" si="149"/>
        <v>21:0112</v>
      </c>
      <c r="E887" t="s">
        <v>4838</v>
      </c>
      <c r="F887" t="s">
        <v>4843</v>
      </c>
      <c r="H887">
        <v>63.002243</v>
      </c>
      <c r="I887">
        <v>-96.542417599999993</v>
      </c>
      <c r="J887" s="1" t="str">
        <f t="shared" si="150"/>
        <v>NGR lake sediment grab sample</v>
      </c>
      <c r="K887" s="1" t="str">
        <f t="shared" si="151"/>
        <v>&lt;177 micron (NGR)</v>
      </c>
      <c r="L887">
        <v>45</v>
      </c>
      <c r="M887" t="s">
        <v>132</v>
      </c>
      <c r="N887">
        <v>886</v>
      </c>
      <c r="O887" t="s">
        <v>348</v>
      </c>
      <c r="P887" t="s">
        <v>54</v>
      </c>
      <c r="Q887" t="s">
        <v>736</v>
      </c>
      <c r="R887" t="s">
        <v>373</v>
      </c>
      <c r="S887" t="s">
        <v>57</v>
      </c>
      <c r="T887" t="s">
        <v>91</v>
      </c>
      <c r="U887" t="s">
        <v>203</v>
      </c>
      <c r="V887" t="s">
        <v>139</v>
      </c>
      <c r="W887" t="s">
        <v>363</v>
      </c>
      <c r="X887" t="s">
        <v>74</v>
      </c>
      <c r="Y887" t="s">
        <v>127</v>
      </c>
      <c r="Z887" t="s">
        <v>59</v>
      </c>
      <c r="AA887" t="s">
        <v>64</v>
      </c>
      <c r="AB887" t="s">
        <v>119</v>
      </c>
      <c r="AC887" t="s">
        <v>155</v>
      </c>
      <c r="AD887" t="s">
        <v>67</v>
      </c>
      <c r="AE887" t="s">
        <v>206</v>
      </c>
      <c r="AF887" t="s">
        <v>436</v>
      </c>
      <c r="AG887" t="s">
        <v>58</v>
      </c>
      <c r="AH887" t="s">
        <v>70</v>
      </c>
      <c r="AI887" t="s">
        <v>156</v>
      </c>
      <c r="AJ887" t="s">
        <v>72</v>
      </c>
      <c r="AK887" t="s">
        <v>73</v>
      </c>
      <c r="AL887" t="s">
        <v>206</v>
      </c>
      <c r="AM887" t="s">
        <v>177</v>
      </c>
      <c r="AN887" t="s">
        <v>76</v>
      </c>
      <c r="AO887" t="s">
        <v>77</v>
      </c>
      <c r="AP887" t="s">
        <v>596</v>
      </c>
      <c r="AQ887" t="s">
        <v>61</v>
      </c>
      <c r="AR887" t="s">
        <v>62</v>
      </c>
      <c r="AS887" t="s">
        <v>54</v>
      </c>
      <c r="AT887" t="s">
        <v>73</v>
      </c>
      <c r="AU887" t="s">
        <v>107</v>
      </c>
      <c r="AV887" t="s">
        <v>4844</v>
      </c>
    </row>
    <row r="888" spans="1:48" hidden="1" x14ac:dyDescent="0.3">
      <c r="A888" t="s">
        <v>4845</v>
      </c>
      <c r="B888" t="s">
        <v>4846</v>
      </c>
      <c r="C888" s="1" t="str">
        <f t="shared" si="142"/>
        <v>21:0973</v>
      </c>
      <c r="D888" s="1" t="str">
        <f t="shared" si="149"/>
        <v>21:0112</v>
      </c>
      <c r="E888" t="s">
        <v>4847</v>
      </c>
      <c r="F888" t="s">
        <v>4848</v>
      </c>
      <c r="H888">
        <v>63.026873600000002</v>
      </c>
      <c r="I888">
        <v>-96.488107099999993</v>
      </c>
      <c r="J888" s="1" t="str">
        <f t="shared" si="150"/>
        <v>NGR lake sediment grab sample</v>
      </c>
      <c r="K888" s="1" t="str">
        <f t="shared" si="151"/>
        <v>&lt;177 micron (NGR)</v>
      </c>
      <c r="L888">
        <v>45</v>
      </c>
      <c r="M888" t="s">
        <v>289</v>
      </c>
      <c r="N888">
        <v>887</v>
      </c>
      <c r="O888" t="s">
        <v>355</v>
      </c>
      <c r="P888" t="s">
        <v>54</v>
      </c>
      <c r="Q888" t="s">
        <v>202</v>
      </c>
      <c r="R888" t="s">
        <v>208</v>
      </c>
      <c r="S888" t="s">
        <v>57</v>
      </c>
      <c r="T888" t="s">
        <v>427</v>
      </c>
      <c r="U888" t="s">
        <v>96</v>
      </c>
      <c r="V888" t="s">
        <v>317</v>
      </c>
      <c r="W888" t="s">
        <v>79</v>
      </c>
      <c r="X888" t="s">
        <v>67</v>
      </c>
      <c r="Y888" t="s">
        <v>526</v>
      </c>
      <c r="Z888" t="s">
        <v>138</v>
      </c>
      <c r="AA888" t="s">
        <v>64</v>
      </c>
      <c r="AB888" t="s">
        <v>264</v>
      </c>
      <c r="AC888" t="s">
        <v>155</v>
      </c>
      <c r="AD888" t="s">
        <v>74</v>
      </c>
      <c r="AE888" t="s">
        <v>206</v>
      </c>
      <c r="AF888" t="s">
        <v>92</v>
      </c>
      <c r="AG888" t="s">
        <v>135</v>
      </c>
      <c r="AH888" t="s">
        <v>173</v>
      </c>
      <c r="AI888" t="s">
        <v>263</v>
      </c>
      <c r="AJ888" t="s">
        <v>87</v>
      </c>
      <c r="AK888" t="s">
        <v>73</v>
      </c>
      <c r="AL888" t="s">
        <v>125</v>
      </c>
      <c r="AM888" t="s">
        <v>224</v>
      </c>
      <c r="AN888" t="s">
        <v>76</v>
      </c>
      <c r="AO888" t="s">
        <v>203</v>
      </c>
      <c r="AP888" t="s">
        <v>307</v>
      </c>
      <c r="AQ888" t="s">
        <v>205</v>
      </c>
      <c r="AR888" t="s">
        <v>74</v>
      </c>
      <c r="AS888" t="s">
        <v>54</v>
      </c>
      <c r="AT888" t="s">
        <v>73</v>
      </c>
      <c r="AU888" t="s">
        <v>447</v>
      </c>
      <c r="AV888" t="s">
        <v>4849</v>
      </c>
    </row>
    <row r="889" spans="1:48" hidden="1" x14ac:dyDescent="0.3">
      <c r="A889" t="s">
        <v>4850</v>
      </c>
      <c r="B889" t="s">
        <v>4851</v>
      </c>
      <c r="C889" s="1" t="str">
        <f t="shared" si="142"/>
        <v>21:0973</v>
      </c>
      <c r="D889" s="1" t="str">
        <f t="shared" si="149"/>
        <v>21:0112</v>
      </c>
      <c r="E889" t="s">
        <v>4852</v>
      </c>
      <c r="F889" t="s">
        <v>4853</v>
      </c>
      <c r="H889">
        <v>63.0211574</v>
      </c>
      <c r="I889">
        <v>-96.408676200000002</v>
      </c>
      <c r="J889" s="1" t="str">
        <f t="shared" si="150"/>
        <v>NGR lake sediment grab sample</v>
      </c>
      <c r="K889" s="1" t="str">
        <f t="shared" si="151"/>
        <v>&lt;177 micron (NGR)</v>
      </c>
      <c r="L889">
        <v>45</v>
      </c>
      <c r="M889" t="s">
        <v>301</v>
      </c>
      <c r="N889">
        <v>888</v>
      </c>
      <c r="O889" t="s">
        <v>382</v>
      </c>
      <c r="P889" t="s">
        <v>54</v>
      </c>
      <c r="Q889" t="s">
        <v>4241</v>
      </c>
      <c r="R889" t="s">
        <v>329</v>
      </c>
      <c r="S889" t="s">
        <v>57</v>
      </c>
      <c r="T889" t="s">
        <v>315</v>
      </c>
      <c r="U889" t="s">
        <v>104</v>
      </c>
      <c r="V889" t="s">
        <v>236</v>
      </c>
      <c r="W889" t="s">
        <v>240</v>
      </c>
      <c r="X889" t="s">
        <v>62</v>
      </c>
      <c r="Y889" t="s">
        <v>363</v>
      </c>
      <c r="Z889" t="s">
        <v>59</v>
      </c>
      <c r="AA889" t="s">
        <v>64</v>
      </c>
      <c r="AB889" t="s">
        <v>428</v>
      </c>
      <c r="AC889" t="s">
        <v>224</v>
      </c>
      <c r="AD889" t="s">
        <v>62</v>
      </c>
      <c r="AE889" t="s">
        <v>206</v>
      </c>
      <c r="AF889" t="s">
        <v>187</v>
      </c>
      <c r="AG889" t="s">
        <v>91</v>
      </c>
      <c r="AH889" t="s">
        <v>70</v>
      </c>
      <c r="AI889" t="s">
        <v>329</v>
      </c>
      <c r="AJ889" t="s">
        <v>382</v>
      </c>
      <c r="AK889" t="s">
        <v>73</v>
      </c>
      <c r="AL889" t="s">
        <v>206</v>
      </c>
      <c r="AM889" t="s">
        <v>125</v>
      </c>
      <c r="AN889" t="s">
        <v>76</v>
      </c>
      <c r="AO889" t="s">
        <v>134</v>
      </c>
      <c r="AP889" t="s">
        <v>596</v>
      </c>
      <c r="AQ889" t="s">
        <v>388</v>
      </c>
      <c r="AR889" t="s">
        <v>62</v>
      </c>
      <c r="AS889" t="s">
        <v>54</v>
      </c>
      <c r="AT889" t="s">
        <v>152</v>
      </c>
      <c r="AU889" t="s">
        <v>107</v>
      </c>
      <c r="AV889" t="s">
        <v>3001</v>
      </c>
    </row>
    <row r="890" spans="1:48" hidden="1" x14ac:dyDescent="0.3">
      <c r="A890" t="s">
        <v>4854</v>
      </c>
      <c r="B890" t="s">
        <v>4855</v>
      </c>
      <c r="C890" s="1" t="str">
        <f t="shared" si="142"/>
        <v>21:0973</v>
      </c>
      <c r="D890" s="1" t="str">
        <f t="shared" si="149"/>
        <v>21:0112</v>
      </c>
      <c r="E890" t="s">
        <v>4856</v>
      </c>
      <c r="F890" t="s">
        <v>4857</v>
      </c>
      <c r="H890">
        <v>63.020893999999998</v>
      </c>
      <c r="I890">
        <v>-96.335515799999996</v>
      </c>
      <c r="J890" s="1" t="str">
        <f t="shared" si="150"/>
        <v>NGR lake sediment grab sample</v>
      </c>
      <c r="K890" s="1" t="str">
        <f t="shared" si="151"/>
        <v>&lt;177 micron (NGR)</v>
      </c>
      <c r="L890">
        <v>45</v>
      </c>
      <c r="M890" t="s">
        <v>314</v>
      </c>
      <c r="N890">
        <v>889</v>
      </c>
      <c r="O890" t="s">
        <v>168</v>
      </c>
      <c r="P890" t="s">
        <v>54</v>
      </c>
      <c r="Q890" t="s">
        <v>4241</v>
      </c>
      <c r="R890" t="s">
        <v>203</v>
      </c>
      <c r="S890" t="s">
        <v>57</v>
      </c>
      <c r="T890" t="s">
        <v>248</v>
      </c>
      <c r="U890" t="s">
        <v>203</v>
      </c>
      <c r="V890" t="s">
        <v>139</v>
      </c>
      <c r="W890" t="s">
        <v>233</v>
      </c>
      <c r="X890" t="s">
        <v>74</v>
      </c>
      <c r="Y890" t="s">
        <v>118</v>
      </c>
      <c r="Z890" t="s">
        <v>138</v>
      </c>
      <c r="AA890" t="s">
        <v>64</v>
      </c>
      <c r="AB890" t="s">
        <v>428</v>
      </c>
      <c r="AC890" t="s">
        <v>224</v>
      </c>
      <c r="AD890" t="s">
        <v>62</v>
      </c>
      <c r="AE890" t="s">
        <v>206</v>
      </c>
      <c r="AF890" t="s">
        <v>90</v>
      </c>
      <c r="AG890" t="s">
        <v>315</v>
      </c>
      <c r="AH890" t="s">
        <v>70</v>
      </c>
      <c r="AI890" t="s">
        <v>328</v>
      </c>
      <c r="AJ890" t="s">
        <v>440</v>
      </c>
      <c r="AK890" t="s">
        <v>73</v>
      </c>
      <c r="AL890" t="s">
        <v>526</v>
      </c>
      <c r="AM890" t="s">
        <v>125</v>
      </c>
      <c r="AN890" t="s">
        <v>76</v>
      </c>
      <c r="AO890" t="s">
        <v>761</v>
      </c>
      <c r="AP890" t="s">
        <v>295</v>
      </c>
      <c r="AQ890" t="s">
        <v>209</v>
      </c>
      <c r="AR890" t="s">
        <v>74</v>
      </c>
      <c r="AS890" t="s">
        <v>54</v>
      </c>
      <c r="AT890" t="s">
        <v>73</v>
      </c>
      <c r="AU890" t="s">
        <v>107</v>
      </c>
      <c r="AV890" t="s">
        <v>4858</v>
      </c>
    </row>
    <row r="891" spans="1:48" hidden="1" x14ac:dyDescent="0.3">
      <c r="A891" t="s">
        <v>4859</v>
      </c>
      <c r="B891" t="s">
        <v>4860</v>
      </c>
      <c r="C891" s="1" t="str">
        <f t="shared" si="142"/>
        <v>21:0973</v>
      </c>
      <c r="D891" s="1" t="str">
        <f t="shared" si="149"/>
        <v>21:0112</v>
      </c>
      <c r="E891" t="s">
        <v>4861</v>
      </c>
      <c r="F891" t="s">
        <v>4862</v>
      </c>
      <c r="H891">
        <v>63.016961799999997</v>
      </c>
      <c r="I891">
        <v>-96.2414287</v>
      </c>
      <c r="J891" s="1" t="str">
        <f t="shared" si="150"/>
        <v>NGR lake sediment grab sample</v>
      </c>
      <c r="K891" s="1" t="str">
        <f t="shared" si="151"/>
        <v>&lt;177 micron (NGR)</v>
      </c>
      <c r="L891">
        <v>45</v>
      </c>
      <c r="M891" t="s">
        <v>324</v>
      </c>
      <c r="N891">
        <v>890</v>
      </c>
      <c r="O891" t="s">
        <v>355</v>
      </c>
      <c r="P891" t="s">
        <v>54</v>
      </c>
      <c r="Q891" t="s">
        <v>403</v>
      </c>
      <c r="R891" t="s">
        <v>168</v>
      </c>
      <c r="S891" t="s">
        <v>57</v>
      </c>
      <c r="T891" t="s">
        <v>152</v>
      </c>
      <c r="U891" t="s">
        <v>96</v>
      </c>
      <c r="V891" t="s">
        <v>575</v>
      </c>
      <c r="W891" t="s">
        <v>94</v>
      </c>
      <c r="X891" t="s">
        <v>67</v>
      </c>
      <c r="Y891" t="s">
        <v>526</v>
      </c>
      <c r="Z891" t="s">
        <v>96</v>
      </c>
      <c r="AA891" t="s">
        <v>64</v>
      </c>
      <c r="AB891" t="s">
        <v>65</v>
      </c>
      <c r="AC891" t="s">
        <v>155</v>
      </c>
      <c r="AD891" t="s">
        <v>62</v>
      </c>
      <c r="AE891" t="s">
        <v>206</v>
      </c>
      <c r="AF891" t="s">
        <v>282</v>
      </c>
      <c r="AG891" t="s">
        <v>1089</v>
      </c>
      <c r="AH891" t="s">
        <v>173</v>
      </c>
      <c r="AI891" t="s">
        <v>201</v>
      </c>
      <c r="AJ891" t="s">
        <v>114</v>
      </c>
      <c r="AK891" t="s">
        <v>73</v>
      </c>
      <c r="AL891" t="s">
        <v>177</v>
      </c>
      <c r="AM891" t="s">
        <v>75</v>
      </c>
      <c r="AN891" t="s">
        <v>76</v>
      </c>
      <c r="AO891" t="s">
        <v>104</v>
      </c>
      <c r="AP891" t="s">
        <v>225</v>
      </c>
      <c r="AQ891" t="s">
        <v>226</v>
      </c>
      <c r="AR891" t="s">
        <v>67</v>
      </c>
      <c r="AS891" t="s">
        <v>54</v>
      </c>
      <c r="AT891" t="s">
        <v>73</v>
      </c>
      <c r="AU891" t="s">
        <v>107</v>
      </c>
      <c r="AV891" t="s">
        <v>4292</v>
      </c>
    </row>
    <row r="892" spans="1:48" hidden="1" x14ac:dyDescent="0.3">
      <c r="A892" t="s">
        <v>4863</v>
      </c>
      <c r="B892" t="s">
        <v>4864</v>
      </c>
      <c r="C892" s="1" t="str">
        <f t="shared" si="142"/>
        <v>21:0973</v>
      </c>
      <c r="D892" s="1" t="str">
        <f t="shared" si="149"/>
        <v>21:0112</v>
      </c>
      <c r="E892" t="s">
        <v>4865</v>
      </c>
      <c r="F892" t="s">
        <v>4866</v>
      </c>
      <c r="H892">
        <v>63.017149199999999</v>
      </c>
      <c r="I892">
        <v>-96.219805100000002</v>
      </c>
      <c r="J892" s="1" t="str">
        <f t="shared" si="150"/>
        <v>NGR lake sediment grab sample</v>
      </c>
      <c r="K892" s="1" t="str">
        <f t="shared" si="151"/>
        <v>&lt;177 micron (NGR)</v>
      </c>
      <c r="L892">
        <v>45</v>
      </c>
      <c r="M892" t="s">
        <v>335</v>
      </c>
      <c r="N892">
        <v>891</v>
      </c>
      <c r="O892" t="s">
        <v>136</v>
      </c>
      <c r="P892" t="s">
        <v>54</v>
      </c>
      <c r="Q892" t="s">
        <v>387</v>
      </c>
      <c r="R892" t="s">
        <v>203</v>
      </c>
      <c r="S892" t="s">
        <v>57</v>
      </c>
      <c r="T892" t="s">
        <v>91</v>
      </c>
      <c r="U892" t="s">
        <v>138</v>
      </c>
      <c r="V892" t="s">
        <v>139</v>
      </c>
      <c r="W892" t="s">
        <v>143</v>
      </c>
      <c r="X892" t="s">
        <v>62</v>
      </c>
      <c r="Y892" t="s">
        <v>302</v>
      </c>
      <c r="Z892" t="s">
        <v>138</v>
      </c>
      <c r="AA892" t="s">
        <v>64</v>
      </c>
      <c r="AB892" t="s">
        <v>153</v>
      </c>
      <c r="AC892" t="s">
        <v>155</v>
      </c>
      <c r="AD892" t="s">
        <v>74</v>
      </c>
      <c r="AE892" t="s">
        <v>68</v>
      </c>
      <c r="AF892" t="s">
        <v>90</v>
      </c>
      <c r="AG892" t="s">
        <v>58</v>
      </c>
      <c r="AH892" t="s">
        <v>173</v>
      </c>
      <c r="AI892" t="s">
        <v>124</v>
      </c>
      <c r="AJ892" t="s">
        <v>348</v>
      </c>
      <c r="AK892" t="s">
        <v>73</v>
      </c>
      <c r="AL892" t="s">
        <v>74</v>
      </c>
      <c r="AM892" t="s">
        <v>177</v>
      </c>
      <c r="AN892" t="s">
        <v>76</v>
      </c>
      <c r="AO892" t="s">
        <v>77</v>
      </c>
      <c r="AP892" t="s">
        <v>283</v>
      </c>
      <c r="AQ892" t="s">
        <v>292</v>
      </c>
      <c r="AR892" t="s">
        <v>74</v>
      </c>
      <c r="AS892" t="s">
        <v>54</v>
      </c>
      <c r="AT892" t="s">
        <v>73</v>
      </c>
      <c r="AU892" t="s">
        <v>107</v>
      </c>
      <c r="AV892" t="s">
        <v>128</v>
      </c>
    </row>
    <row r="893" spans="1:48" hidden="1" x14ac:dyDescent="0.3">
      <c r="A893" t="s">
        <v>4867</v>
      </c>
      <c r="B893" t="s">
        <v>4868</v>
      </c>
      <c r="C893" s="1" t="str">
        <f t="shared" si="142"/>
        <v>21:0973</v>
      </c>
      <c r="D893" s="1" t="str">
        <f t="shared" si="149"/>
        <v>21:0112</v>
      </c>
      <c r="E893" t="s">
        <v>4869</v>
      </c>
      <c r="F893" t="s">
        <v>4870</v>
      </c>
      <c r="H893">
        <v>63.017627900000001</v>
      </c>
      <c r="I893">
        <v>-96.1491075</v>
      </c>
      <c r="J893" s="1" t="str">
        <f t="shared" si="150"/>
        <v>NGR lake sediment grab sample</v>
      </c>
      <c r="K893" s="1" t="str">
        <f t="shared" si="151"/>
        <v>&lt;177 micron (NGR)</v>
      </c>
      <c r="L893">
        <v>45</v>
      </c>
      <c r="M893" t="s">
        <v>354</v>
      </c>
      <c r="N893">
        <v>892</v>
      </c>
      <c r="O893" t="s">
        <v>143</v>
      </c>
      <c r="P893" t="s">
        <v>54</v>
      </c>
      <c r="Q893" t="s">
        <v>403</v>
      </c>
      <c r="R893" t="s">
        <v>168</v>
      </c>
      <c r="S893" t="s">
        <v>57</v>
      </c>
      <c r="T893" t="s">
        <v>277</v>
      </c>
      <c r="U893" t="s">
        <v>59</v>
      </c>
      <c r="V893" t="s">
        <v>119</v>
      </c>
      <c r="W893" t="s">
        <v>127</v>
      </c>
      <c r="X893" t="s">
        <v>62</v>
      </c>
      <c r="Y893" t="s">
        <v>95</v>
      </c>
      <c r="Z893" t="s">
        <v>59</v>
      </c>
      <c r="AA893" t="s">
        <v>64</v>
      </c>
      <c r="AB893" t="s">
        <v>326</v>
      </c>
      <c r="AC893" t="s">
        <v>224</v>
      </c>
      <c r="AD893" t="s">
        <v>74</v>
      </c>
      <c r="AE893" t="s">
        <v>206</v>
      </c>
      <c r="AF893" t="s">
        <v>347</v>
      </c>
      <c r="AG893" t="s">
        <v>152</v>
      </c>
      <c r="AH893" t="s">
        <v>173</v>
      </c>
      <c r="AI893" t="s">
        <v>340</v>
      </c>
      <c r="AJ893" t="s">
        <v>328</v>
      </c>
      <c r="AK893" t="s">
        <v>73</v>
      </c>
      <c r="AL893" t="s">
        <v>68</v>
      </c>
      <c r="AM893" t="s">
        <v>177</v>
      </c>
      <c r="AN893" t="s">
        <v>76</v>
      </c>
      <c r="AO893" t="s">
        <v>77</v>
      </c>
      <c r="AP893" t="s">
        <v>267</v>
      </c>
      <c r="AQ893" t="s">
        <v>106</v>
      </c>
      <c r="AR893" t="s">
        <v>62</v>
      </c>
      <c r="AS893" t="s">
        <v>54</v>
      </c>
      <c r="AT893" t="s">
        <v>73</v>
      </c>
      <c r="AU893" t="s">
        <v>107</v>
      </c>
      <c r="AV893" t="s">
        <v>4871</v>
      </c>
    </row>
    <row r="894" spans="1:48" hidden="1" x14ac:dyDescent="0.3">
      <c r="A894" t="s">
        <v>4872</v>
      </c>
      <c r="B894" t="s">
        <v>4873</v>
      </c>
      <c r="C894" s="1" t="str">
        <f t="shared" si="142"/>
        <v>21:0973</v>
      </c>
      <c r="D894" s="1" t="str">
        <f t="shared" si="149"/>
        <v>21:0112</v>
      </c>
      <c r="E894" t="s">
        <v>4874</v>
      </c>
      <c r="F894" t="s">
        <v>4875</v>
      </c>
      <c r="H894">
        <v>63.021312500000001</v>
      </c>
      <c r="I894">
        <v>-96.011293300000006</v>
      </c>
      <c r="J894" s="1" t="str">
        <f t="shared" si="150"/>
        <v>NGR lake sediment grab sample</v>
      </c>
      <c r="K894" s="1" t="str">
        <f t="shared" si="151"/>
        <v>&lt;177 micron (NGR)</v>
      </c>
      <c r="L894">
        <v>46</v>
      </c>
      <c r="M894" t="s">
        <v>1936</v>
      </c>
      <c r="N894">
        <v>893</v>
      </c>
      <c r="O894" t="s">
        <v>170</v>
      </c>
      <c r="P894" t="s">
        <v>54</v>
      </c>
      <c r="Q894" t="s">
        <v>572</v>
      </c>
      <c r="R894" t="s">
        <v>281</v>
      </c>
      <c r="S894" t="s">
        <v>57</v>
      </c>
      <c r="T894" t="s">
        <v>315</v>
      </c>
      <c r="U894" t="s">
        <v>59</v>
      </c>
      <c r="V894" t="s">
        <v>890</v>
      </c>
      <c r="W894" t="s">
        <v>136</v>
      </c>
      <c r="X894" t="s">
        <v>62</v>
      </c>
      <c r="Y894" t="s">
        <v>95</v>
      </c>
      <c r="Z894" t="s">
        <v>138</v>
      </c>
      <c r="AA894" t="s">
        <v>64</v>
      </c>
      <c r="AB894" t="s">
        <v>428</v>
      </c>
      <c r="AC894" t="s">
        <v>155</v>
      </c>
      <c r="AD894" t="s">
        <v>67</v>
      </c>
      <c r="AE894" t="s">
        <v>74</v>
      </c>
      <c r="AF894" t="s">
        <v>90</v>
      </c>
      <c r="AG894" t="s">
        <v>454</v>
      </c>
      <c r="AH894" t="s">
        <v>173</v>
      </c>
      <c r="AI894" t="s">
        <v>709</v>
      </c>
      <c r="AJ894" t="s">
        <v>150</v>
      </c>
      <c r="AK894" t="s">
        <v>73</v>
      </c>
      <c r="AL894" t="s">
        <v>125</v>
      </c>
      <c r="AM894" t="s">
        <v>125</v>
      </c>
      <c r="AN894" t="s">
        <v>76</v>
      </c>
      <c r="AO894" t="s">
        <v>77</v>
      </c>
      <c r="AP894" t="s">
        <v>307</v>
      </c>
      <c r="AQ894" t="s">
        <v>263</v>
      </c>
      <c r="AR894" t="s">
        <v>67</v>
      </c>
      <c r="AS894" t="s">
        <v>62</v>
      </c>
      <c r="AT894" t="s">
        <v>73</v>
      </c>
      <c r="AU894" t="s">
        <v>107</v>
      </c>
      <c r="AV894" t="s">
        <v>4876</v>
      </c>
    </row>
    <row r="895" spans="1:48" hidden="1" x14ac:dyDescent="0.3">
      <c r="A895" t="s">
        <v>4877</v>
      </c>
      <c r="B895" t="s">
        <v>4878</v>
      </c>
      <c r="C895" s="1" t="str">
        <f t="shared" si="142"/>
        <v>21:0973</v>
      </c>
      <c r="D895" s="1" t="str">
        <f t="shared" si="149"/>
        <v>21:0112</v>
      </c>
      <c r="E895" t="s">
        <v>4879</v>
      </c>
      <c r="F895" t="s">
        <v>4880</v>
      </c>
      <c r="H895">
        <v>63.020549600000002</v>
      </c>
      <c r="I895">
        <v>-96.055858099999995</v>
      </c>
      <c r="J895" s="1" t="str">
        <f t="shared" si="150"/>
        <v>NGR lake sediment grab sample</v>
      </c>
      <c r="K895" s="1" t="str">
        <f t="shared" si="151"/>
        <v>&lt;177 micron (NGR)</v>
      </c>
      <c r="L895">
        <v>46</v>
      </c>
      <c r="M895" t="s">
        <v>86</v>
      </c>
      <c r="N895">
        <v>894</v>
      </c>
      <c r="O895" t="s">
        <v>137</v>
      </c>
      <c r="P895" t="s">
        <v>54</v>
      </c>
      <c r="Q895" t="s">
        <v>261</v>
      </c>
      <c r="R895" t="s">
        <v>1073</v>
      </c>
      <c r="S895" t="s">
        <v>57</v>
      </c>
      <c r="T895" t="s">
        <v>58</v>
      </c>
      <c r="U895" t="s">
        <v>57</v>
      </c>
      <c r="V895" t="s">
        <v>356</v>
      </c>
      <c r="W895" t="s">
        <v>205</v>
      </c>
      <c r="X895" t="s">
        <v>74</v>
      </c>
      <c r="Y895" t="s">
        <v>206</v>
      </c>
      <c r="Z895" t="s">
        <v>59</v>
      </c>
      <c r="AA895" t="s">
        <v>64</v>
      </c>
      <c r="AB895" t="s">
        <v>139</v>
      </c>
      <c r="AC895" t="s">
        <v>70</v>
      </c>
      <c r="AD895" t="s">
        <v>67</v>
      </c>
      <c r="AE895" t="s">
        <v>206</v>
      </c>
      <c r="AF895" t="s">
        <v>77</v>
      </c>
      <c r="AG895" t="s">
        <v>454</v>
      </c>
      <c r="AH895" t="s">
        <v>173</v>
      </c>
      <c r="AI895" t="s">
        <v>263</v>
      </c>
      <c r="AJ895" t="s">
        <v>59</v>
      </c>
      <c r="AK895" t="s">
        <v>73</v>
      </c>
      <c r="AL895" t="s">
        <v>125</v>
      </c>
      <c r="AM895" t="s">
        <v>75</v>
      </c>
      <c r="AN895" t="s">
        <v>76</v>
      </c>
      <c r="AO895" t="s">
        <v>178</v>
      </c>
      <c r="AP895" t="s">
        <v>126</v>
      </c>
      <c r="AQ895" t="s">
        <v>240</v>
      </c>
      <c r="AR895" t="s">
        <v>67</v>
      </c>
      <c r="AS895" t="s">
        <v>54</v>
      </c>
      <c r="AT895" t="s">
        <v>73</v>
      </c>
      <c r="AU895" t="s">
        <v>479</v>
      </c>
      <c r="AV895" t="s">
        <v>4263</v>
      </c>
    </row>
    <row r="896" spans="1:48" hidden="1" x14ac:dyDescent="0.3">
      <c r="A896" t="s">
        <v>4881</v>
      </c>
      <c r="B896" t="s">
        <v>4882</v>
      </c>
      <c r="C896" s="1" t="str">
        <f t="shared" si="142"/>
        <v>21:0973</v>
      </c>
      <c r="D896" s="1" t="str">
        <f t="shared" si="149"/>
        <v>21:0112</v>
      </c>
      <c r="E896" t="s">
        <v>4874</v>
      </c>
      <c r="F896" t="s">
        <v>4883</v>
      </c>
      <c r="H896">
        <v>63.021312500000001</v>
      </c>
      <c r="I896">
        <v>-96.011293300000006</v>
      </c>
      <c r="J896" s="1" t="str">
        <f t="shared" si="150"/>
        <v>NGR lake sediment grab sample</v>
      </c>
      <c r="K896" s="1" t="str">
        <f t="shared" si="151"/>
        <v>&lt;177 micron (NGR)</v>
      </c>
      <c r="L896">
        <v>46</v>
      </c>
      <c r="M896" t="s">
        <v>1961</v>
      </c>
      <c r="N896">
        <v>895</v>
      </c>
      <c r="O896" t="s">
        <v>308</v>
      </c>
      <c r="P896" t="s">
        <v>54</v>
      </c>
      <c r="Q896" t="s">
        <v>676</v>
      </c>
      <c r="R896" t="s">
        <v>77</v>
      </c>
      <c r="S896" t="s">
        <v>57</v>
      </c>
      <c r="T896" t="s">
        <v>315</v>
      </c>
      <c r="U896" t="s">
        <v>138</v>
      </c>
      <c r="V896" t="s">
        <v>190</v>
      </c>
      <c r="W896" t="s">
        <v>136</v>
      </c>
      <c r="X896" t="s">
        <v>62</v>
      </c>
      <c r="Y896" t="s">
        <v>137</v>
      </c>
      <c r="Z896" t="s">
        <v>138</v>
      </c>
      <c r="AA896" t="s">
        <v>64</v>
      </c>
      <c r="AB896" t="s">
        <v>617</v>
      </c>
      <c r="AC896" t="s">
        <v>224</v>
      </c>
      <c r="AD896" t="s">
        <v>62</v>
      </c>
      <c r="AE896" t="s">
        <v>74</v>
      </c>
      <c r="AF896" t="s">
        <v>281</v>
      </c>
      <c r="AG896" t="s">
        <v>249</v>
      </c>
      <c r="AH896" t="s">
        <v>173</v>
      </c>
      <c r="AI896" t="s">
        <v>56</v>
      </c>
      <c r="AJ896" t="s">
        <v>1073</v>
      </c>
      <c r="AK896" t="s">
        <v>73</v>
      </c>
      <c r="AL896" t="s">
        <v>74</v>
      </c>
      <c r="AM896" t="s">
        <v>125</v>
      </c>
      <c r="AN896" t="s">
        <v>76</v>
      </c>
      <c r="AO896" t="s">
        <v>290</v>
      </c>
      <c r="AP896" t="s">
        <v>307</v>
      </c>
      <c r="AQ896" t="s">
        <v>96</v>
      </c>
      <c r="AR896" t="s">
        <v>74</v>
      </c>
      <c r="AS896" t="s">
        <v>54</v>
      </c>
      <c r="AT896" t="s">
        <v>73</v>
      </c>
      <c r="AU896" t="s">
        <v>107</v>
      </c>
      <c r="AV896" t="s">
        <v>4884</v>
      </c>
    </row>
    <row r="897" spans="1:48" hidden="1" x14ac:dyDescent="0.3">
      <c r="A897" t="s">
        <v>4885</v>
      </c>
      <c r="B897" t="s">
        <v>4886</v>
      </c>
      <c r="C897" s="1" t="str">
        <f t="shared" si="142"/>
        <v>21:0973</v>
      </c>
      <c r="D897" s="1" t="str">
        <f t="shared" si="149"/>
        <v>21:0112</v>
      </c>
      <c r="E897" t="s">
        <v>4874</v>
      </c>
      <c r="F897" t="s">
        <v>4887</v>
      </c>
      <c r="H897">
        <v>63.021312500000001</v>
      </c>
      <c r="I897">
        <v>-96.011293300000006</v>
      </c>
      <c r="J897" s="1" t="str">
        <f t="shared" si="150"/>
        <v>NGR lake sediment grab sample</v>
      </c>
      <c r="K897" s="1" t="str">
        <f t="shared" si="151"/>
        <v>&lt;177 micron (NGR)</v>
      </c>
      <c r="L897">
        <v>46</v>
      </c>
      <c r="M897" t="s">
        <v>1969</v>
      </c>
      <c r="N897">
        <v>896</v>
      </c>
      <c r="O897" t="s">
        <v>61</v>
      </c>
      <c r="P897" t="s">
        <v>54</v>
      </c>
      <c r="Q897" t="s">
        <v>325</v>
      </c>
      <c r="R897" t="s">
        <v>77</v>
      </c>
      <c r="S897" t="s">
        <v>57</v>
      </c>
      <c r="T897" t="s">
        <v>262</v>
      </c>
      <c r="U897" t="s">
        <v>117</v>
      </c>
      <c r="V897" t="s">
        <v>190</v>
      </c>
      <c r="W897" t="s">
        <v>118</v>
      </c>
      <c r="X897" t="s">
        <v>62</v>
      </c>
      <c r="Y897" t="s">
        <v>355</v>
      </c>
      <c r="Z897" t="s">
        <v>138</v>
      </c>
      <c r="AA897" t="s">
        <v>64</v>
      </c>
      <c r="AB897" t="s">
        <v>122</v>
      </c>
      <c r="AC897" t="s">
        <v>224</v>
      </c>
      <c r="AD897" t="s">
        <v>62</v>
      </c>
      <c r="AE897" t="s">
        <v>74</v>
      </c>
      <c r="AF897" t="s">
        <v>357</v>
      </c>
      <c r="AG897" t="s">
        <v>167</v>
      </c>
      <c r="AH897" t="s">
        <v>173</v>
      </c>
      <c r="AI897" t="s">
        <v>124</v>
      </c>
      <c r="AJ897" t="s">
        <v>168</v>
      </c>
      <c r="AK897" t="s">
        <v>73</v>
      </c>
      <c r="AL897" t="s">
        <v>157</v>
      </c>
      <c r="AM897" t="s">
        <v>157</v>
      </c>
      <c r="AN897" t="s">
        <v>76</v>
      </c>
      <c r="AO897" t="s">
        <v>134</v>
      </c>
      <c r="AP897" t="s">
        <v>307</v>
      </c>
      <c r="AQ897" t="s">
        <v>692</v>
      </c>
      <c r="AR897" t="s">
        <v>67</v>
      </c>
      <c r="AS897" t="s">
        <v>54</v>
      </c>
      <c r="AT897" t="s">
        <v>73</v>
      </c>
      <c r="AU897" t="s">
        <v>462</v>
      </c>
      <c r="AV897" t="s">
        <v>4888</v>
      </c>
    </row>
    <row r="898" spans="1:48" hidden="1" x14ac:dyDescent="0.3">
      <c r="A898" t="s">
        <v>4889</v>
      </c>
      <c r="B898" t="s">
        <v>4890</v>
      </c>
      <c r="C898" s="1" t="str">
        <f t="shared" ref="C898:C961" si="152">HYPERLINK("https://geochem.nrcan.gc.ca/cdogs/content/bdl/bdl210973_e.htm", "21:0973")</f>
        <v>21:0973</v>
      </c>
      <c r="D898" s="1" t="str">
        <f t="shared" si="149"/>
        <v>21:0112</v>
      </c>
      <c r="E898" t="s">
        <v>4891</v>
      </c>
      <c r="F898" t="s">
        <v>4892</v>
      </c>
      <c r="H898">
        <v>63.037233299999997</v>
      </c>
      <c r="I898">
        <v>-96.010215200000005</v>
      </c>
      <c r="J898" s="1" t="str">
        <f t="shared" si="150"/>
        <v>NGR lake sediment grab sample</v>
      </c>
      <c r="K898" s="1" t="str">
        <f t="shared" si="151"/>
        <v>&lt;177 micron (NGR)</v>
      </c>
      <c r="L898">
        <v>46</v>
      </c>
      <c r="M898" t="s">
        <v>149</v>
      </c>
      <c r="N898">
        <v>897</v>
      </c>
      <c r="O898" t="s">
        <v>211</v>
      </c>
      <c r="P898" t="s">
        <v>54</v>
      </c>
      <c r="Q898" t="s">
        <v>202</v>
      </c>
      <c r="R898" t="s">
        <v>116</v>
      </c>
      <c r="S898" t="s">
        <v>57</v>
      </c>
      <c r="T898" t="s">
        <v>248</v>
      </c>
      <c r="U898" t="s">
        <v>138</v>
      </c>
      <c r="V898" t="s">
        <v>221</v>
      </c>
      <c r="W898" t="s">
        <v>226</v>
      </c>
      <c r="X898" t="s">
        <v>62</v>
      </c>
      <c r="Y898" t="s">
        <v>171</v>
      </c>
      <c r="Z898" t="s">
        <v>138</v>
      </c>
      <c r="AA898" t="s">
        <v>64</v>
      </c>
      <c r="AB898" t="s">
        <v>169</v>
      </c>
      <c r="AC898" t="s">
        <v>224</v>
      </c>
      <c r="AD898" t="s">
        <v>62</v>
      </c>
      <c r="AE898" t="s">
        <v>74</v>
      </c>
      <c r="AF898" t="s">
        <v>99</v>
      </c>
      <c r="AG898" t="s">
        <v>438</v>
      </c>
      <c r="AH898" t="s">
        <v>173</v>
      </c>
      <c r="AI898" t="s">
        <v>114</v>
      </c>
      <c r="AJ898" t="s">
        <v>265</v>
      </c>
      <c r="AK898" t="s">
        <v>73</v>
      </c>
      <c r="AL898" t="s">
        <v>157</v>
      </c>
      <c r="AM898" t="s">
        <v>177</v>
      </c>
      <c r="AN898" t="s">
        <v>76</v>
      </c>
      <c r="AO898" t="s">
        <v>134</v>
      </c>
      <c r="AP898" t="s">
        <v>126</v>
      </c>
      <c r="AQ898" t="s">
        <v>306</v>
      </c>
      <c r="AR898" t="s">
        <v>74</v>
      </c>
      <c r="AS898" t="s">
        <v>54</v>
      </c>
      <c r="AT898" t="s">
        <v>73</v>
      </c>
      <c r="AU898" t="s">
        <v>107</v>
      </c>
      <c r="AV898" t="s">
        <v>4893</v>
      </c>
    </row>
    <row r="899" spans="1:48" hidden="1" x14ac:dyDescent="0.3">
      <c r="A899" t="s">
        <v>4894</v>
      </c>
      <c r="B899" t="s">
        <v>4895</v>
      </c>
      <c r="C899" s="1" t="str">
        <f t="shared" si="152"/>
        <v>21:0973</v>
      </c>
      <c r="D899" s="1" t="str">
        <f t="shared" si="149"/>
        <v>21:0112</v>
      </c>
      <c r="E899" t="s">
        <v>4896</v>
      </c>
      <c r="F899" t="s">
        <v>4897</v>
      </c>
      <c r="H899">
        <v>63.038934900000001</v>
      </c>
      <c r="I899">
        <v>-96.046325300000007</v>
      </c>
      <c r="J899" s="1" t="str">
        <f t="shared" si="150"/>
        <v>NGR lake sediment grab sample</v>
      </c>
      <c r="K899" s="1" t="str">
        <f t="shared" si="151"/>
        <v>&lt;177 micron (NGR)</v>
      </c>
      <c r="L899">
        <v>46</v>
      </c>
      <c r="M899" t="s">
        <v>165</v>
      </c>
      <c r="N899">
        <v>898</v>
      </c>
      <c r="O899" t="s">
        <v>143</v>
      </c>
      <c r="P899" t="s">
        <v>54</v>
      </c>
      <c r="Q899" t="s">
        <v>435</v>
      </c>
      <c r="R899" t="s">
        <v>347</v>
      </c>
      <c r="S899" t="s">
        <v>57</v>
      </c>
      <c r="T899" t="s">
        <v>248</v>
      </c>
      <c r="U899" t="s">
        <v>203</v>
      </c>
      <c r="V899" t="s">
        <v>478</v>
      </c>
      <c r="W899" t="s">
        <v>211</v>
      </c>
      <c r="X899" t="s">
        <v>62</v>
      </c>
      <c r="Y899" t="s">
        <v>53</v>
      </c>
      <c r="Z899" t="s">
        <v>138</v>
      </c>
      <c r="AA899" t="s">
        <v>64</v>
      </c>
      <c r="AB899" t="s">
        <v>175</v>
      </c>
      <c r="AC899" t="s">
        <v>224</v>
      </c>
      <c r="AD899" t="s">
        <v>67</v>
      </c>
      <c r="AE899" t="s">
        <v>2187</v>
      </c>
      <c r="AF899" t="s">
        <v>121</v>
      </c>
      <c r="AG899" t="s">
        <v>380</v>
      </c>
      <c r="AH899" t="s">
        <v>173</v>
      </c>
      <c r="AI899" t="s">
        <v>114</v>
      </c>
      <c r="AJ899" t="s">
        <v>123</v>
      </c>
      <c r="AK899" t="s">
        <v>73</v>
      </c>
      <c r="AL899" t="s">
        <v>177</v>
      </c>
      <c r="AM899" t="s">
        <v>75</v>
      </c>
      <c r="AN899" t="s">
        <v>76</v>
      </c>
      <c r="AO899" t="s">
        <v>104</v>
      </c>
      <c r="AP899" t="s">
        <v>656</v>
      </c>
      <c r="AQ899" t="s">
        <v>87</v>
      </c>
      <c r="AR899" t="s">
        <v>67</v>
      </c>
      <c r="AS899" t="s">
        <v>54</v>
      </c>
      <c r="AT899" t="s">
        <v>73</v>
      </c>
      <c r="AU899" t="s">
        <v>107</v>
      </c>
      <c r="AV899" t="s">
        <v>4898</v>
      </c>
    </row>
    <row r="900" spans="1:48" hidden="1" x14ac:dyDescent="0.3">
      <c r="A900" t="s">
        <v>4899</v>
      </c>
      <c r="B900" t="s">
        <v>4900</v>
      </c>
      <c r="C900" s="1" t="str">
        <f t="shared" si="152"/>
        <v>21:0973</v>
      </c>
      <c r="D900" s="1" t="str">
        <f t="shared" si="149"/>
        <v>21:0112</v>
      </c>
      <c r="E900" t="s">
        <v>4901</v>
      </c>
      <c r="F900" t="s">
        <v>4902</v>
      </c>
      <c r="H900">
        <v>63.048861799999997</v>
      </c>
      <c r="I900">
        <v>-96.126242700000006</v>
      </c>
      <c r="J900" s="1" t="str">
        <f t="shared" si="150"/>
        <v>NGR lake sediment grab sample</v>
      </c>
      <c r="K900" s="1" t="str">
        <f t="shared" si="151"/>
        <v>&lt;177 micron (NGR)</v>
      </c>
      <c r="L900">
        <v>46</v>
      </c>
      <c r="M900" t="s">
        <v>185</v>
      </c>
      <c r="N900">
        <v>899</v>
      </c>
      <c r="O900" t="s">
        <v>448</v>
      </c>
      <c r="P900" t="s">
        <v>54</v>
      </c>
      <c r="Q900" t="s">
        <v>863</v>
      </c>
      <c r="R900" t="s">
        <v>150</v>
      </c>
      <c r="S900" t="s">
        <v>57</v>
      </c>
      <c r="T900" t="s">
        <v>58</v>
      </c>
      <c r="U900" t="s">
        <v>57</v>
      </c>
      <c r="V900" t="s">
        <v>264</v>
      </c>
      <c r="W900" t="s">
        <v>95</v>
      </c>
      <c r="X900" t="s">
        <v>67</v>
      </c>
      <c r="Y900" t="s">
        <v>238</v>
      </c>
      <c r="Z900" t="s">
        <v>138</v>
      </c>
      <c r="AA900" t="s">
        <v>64</v>
      </c>
      <c r="AB900" t="s">
        <v>119</v>
      </c>
      <c r="AC900" t="s">
        <v>70</v>
      </c>
      <c r="AD900" t="s">
        <v>67</v>
      </c>
      <c r="AE900" t="s">
        <v>238</v>
      </c>
      <c r="AF900" t="s">
        <v>76</v>
      </c>
      <c r="AG900" t="s">
        <v>204</v>
      </c>
      <c r="AH900" t="s">
        <v>472</v>
      </c>
      <c r="AI900" t="s">
        <v>388</v>
      </c>
      <c r="AJ900" t="s">
        <v>233</v>
      </c>
      <c r="AK900" t="s">
        <v>73</v>
      </c>
      <c r="AL900" t="s">
        <v>75</v>
      </c>
      <c r="AM900" t="s">
        <v>224</v>
      </c>
      <c r="AN900" t="s">
        <v>76</v>
      </c>
      <c r="AO900" t="s">
        <v>168</v>
      </c>
      <c r="AP900" t="s">
        <v>105</v>
      </c>
      <c r="AQ900" t="s">
        <v>170</v>
      </c>
      <c r="AR900" t="s">
        <v>74</v>
      </c>
      <c r="AS900" t="s">
        <v>54</v>
      </c>
      <c r="AT900" t="s">
        <v>73</v>
      </c>
      <c r="AU900" t="s">
        <v>447</v>
      </c>
      <c r="AV900" t="s">
        <v>4903</v>
      </c>
    </row>
    <row r="901" spans="1:48" hidden="1" x14ac:dyDescent="0.3">
      <c r="A901" t="s">
        <v>4904</v>
      </c>
      <c r="B901" t="s">
        <v>4905</v>
      </c>
      <c r="C901" s="1" t="str">
        <f t="shared" si="152"/>
        <v>21:0973</v>
      </c>
      <c r="D901" s="1" t="str">
        <f>HYPERLINK("https://geochem.nrcan.gc.ca/cdogs/content/svy/svy_e.htm", "")</f>
        <v/>
      </c>
      <c r="G901" s="1" t="str">
        <f>HYPERLINK("https://geochem.nrcan.gc.ca/cdogs/content/cr_/cr_00161_e.htm", "161")</f>
        <v>161</v>
      </c>
      <c r="J901" t="s">
        <v>230</v>
      </c>
      <c r="K901" t="s">
        <v>231</v>
      </c>
      <c r="L901">
        <v>46</v>
      </c>
      <c r="M901" t="s">
        <v>232</v>
      </c>
      <c r="N901">
        <v>900</v>
      </c>
      <c r="O901" t="s">
        <v>96</v>
      </c>
      <c r="P901" t="s">
        <v>170</v>
      </c>
      <c r="Q901" t="s">
        <v>105</v>
      </c>
      <c r="R901" t="s">
        <v>75</v>
      </c>
      <c r="S901" t="s">
        <v>57</v>
      </c>
      <c r="T901" t="s">
        <v>252</v>
      </c>
      <c r="U901" t="s">
        <v>117</v>
      </c>
      <c r="V901" t="s">
        <v>454</v>
      </c>
      <c r="W901" t="s">
        <v>63</v>
      </c>
      <c r="X901" t="s">
        <v>62</v>
      </c>
      <c r="Y901" t="s">
        <v>94</v>
      </c>
      <c r="Z901" t="s">
        <v>178</v>
      </c>
      <c r="AA901" t="s">
        <v>64</v>
      </c>
      <c r="AB901" t="s">
        <v>478</v>
      </c>
      <c r="AC901" t="s">
        <v>157</v>
      </c>
      <c r="AD901" t="s">
        <v>67</v>
      </c>
      <c r="AE901" t="s">
        <v>346</v>
      </c>
      <c r="AF901" t="s">
        <v>616</v>
      </c>
      <c r="AG901" t="s">
        <v>223</v>
      </c>
      <c r="AH901" t="s">
        <v>125</v>
      </c>
      <c r="AI901" t="s">
        <v>290</v>
      </c>
      <c r="AJ901" t="s">
        <v>101</v>
      </c>
      <c r="AK901" t="s">
        <v>73</v>
      </c>
      <c r="AL901" t="s">
        <v>68</v>
      </c>
      <c r="AM901" t="s">
        <v>68</v>
      </c>
      <c r="AN901" t="s">
        <v>76</v>
      </c>
      <c r="AO901" t="s">
        <v>203</v>
      </c>
      <c r="AP901" t="s">
        <v>3146</v>
      </c>
      <c r="AQ901" t="s">
        <v>106</v>
      </c>
      <c r="AR901" t="s">
        <v>62</v>
      </c>
      <c r="AS901" t="s">
        <v>127</v>
      </c>
      <c r="AT901" t="s">
        <v>73</v>
      </c>
      <c r="AU901" t="s">
        <v>2374</v>
      </c>
      <c r="AV901" t="s">
        <v>4906</v>
      </c>
    </row>
    <row r="902" spans="1:48" hidden="1" x14ac:dyDescent="0.3">
      <c r="A902" t="s">
        <v>4907</v>
      </c>
      <c r="B902" t="s">
        <v>4908</v>
      </c>
      <c r="C902" s="1" t="str">
        <f t="shared" si="152"/>
        <v>21:0973</v>
      </c>
      <c r="D902" s="1" t="str">
        <f t="shared" ref="D902:D932" si="153">HYPERLINK("https://geochem.nrcan.gc.ca/cdogs/content/svy/svy210112_e.htm", "21:0112")</f>
        <v>21:0112</v>
      </c>
      <c r="E902" t="s">
        <v>4909</v>
      </c>
      <c r="F902" t="s">
        <v>4910</v>
      </c>
      <c r="H902">
        <v>63.053614500000002</v>
      </c>
      <c r="I902">
        <v>-96.165953999999999</v>
      </c>
      <c r="J902" s="1" t="str">
        <f t="shared" ref="J902:J932" si="154">HYPERLINK("https://geochem.nrcan.gc.ca/cdogs/content/kwd/kwd020027_e.htm", "NGR lake sediment grab sample")</f>
        <v>NGR lake sediment grab sample</v>
      </c>
      <c r="K902" s="1" t="str">
        <f t="shared" ref="K902:K932" si="155">HYPERLINK("https://geochem.nrcan.gc.ca/cdogs/content/kwd/kwd080006_e.htm", "&lt;177 micron (NGR)")</f>
        <v>&lt;177 micron (NGR)</v>
      </c>
      <c r="L902">
        <v>46</v>
      </c>
      <c r="M902" t="s">
        <v>200</v>
      </c>
      <c r="N902">
        <v>901</v>
      </c>
      <c r="O902" t="s">
        <v>276</v>
      </c>
      <c r="P902" t="s">
        <v>170</v>
      </c>
      <c r="Q902" t="s">
        <v>403</v>
      </c>
      <c r="R902" t="s">
        <v>116</v>
      </c>
      <c r="S902" t="s">
        <v>57</v>
      </c>
      <c r="T902" t="s">
        <v>437</v>
      </c>
      <c r="U902" t="s">
        <v>203</v>
      </c>
      <c r="V902" t="s">
        <v>153</v>
      </c>
      <c r="W902" t="s">
        <v>193</v>
      </c>
      <c r="X902" t="s">
        <v>62</v>
      </c>
      <c r="Y902" t="s">
        <v>346</v>
      </c>
      <c r="Z902" t="s">
        <v>138</v>
      </c>
      <c r="AA902" t="s">
        <v>64</v>
      </c>
      <c r="AB902" t="s">
        <v>235</v>
      </c>
      <c r="AC902" t="s">
        <v>75</v>
      </c>
      <c r="AD902" t="s">
        <v>62</v>
      </c>
      <c r="AE902" t="s">
        <v>68</v>
      </c>
      <c r="AF902" t="s">
        <v>99</v>
      </c>
      <c r="AG902" t="s">
        <v>152</v>
      </c>
      <c r="AH902" t="s">
        <v>173</v>
      </c>
      <c r="AI902" t="s">
        <v>117</v>
      </c>
      <c r="AJ902" t="s">
        <v>168</v>
      </c>
      <c r="AK902" t="s">
        <v>73</v>
      </c>
      <c r="AL902" t="s">
        <v>74</v>
      </c>
      <c r="AM902" t="s">
        <v>125</v>
      </c>
      <c r="AN902" t="s">
        <v>76</v>
      </c>
      <c r="AO902" t="s">
        <v>761</v>
      </c>
      <c r="AP902" t="s">
        <v>283</v>
      </c>
      <c r="AQ902" t="s">
        <v>709</v>
      </c>
      <c r="AR902" t="s">
        <v>74</v>
      </c>
      <c r="AS902" t="s">
        <v>62</v>
      </c>
      <c r="AT902" t="s">
        <v>73</v>
      </c>
      <c r="AU902" t="s">
        <v>479</v>
      </c>
      <c r="AV902" t="s">
        <v>4911</v>
      </c>
    </row>
    <row r="903" spans="1:48" hidden="1" x14ac:dyDescent="0.3">
      <c r="A903" t="s">
        <v>4912</v>
      </c>
      <c r="B903" t="s">
        <v>4913</v>
      </c>
      <c r="C903" s="1" t="str">
        <f t="shared" si="152"/>
        <v>21:0973</v>
      </c>
      <c r="D903" s="1" t="str">
        <f t="shared" si="153"/>
        <v>21:0112</v>
      </c>
      <c r="E903" t="s">
        <v>4914</v>
      </c>
      <c r="F903" t="s">
        <v>4915</v>
      </c>
      <c r="H903">
        <v>63.0535201</v>
      </c>
      <c r="I903">
        <v>-96.254593799999995</v>
      </c>
      <c r="J903" s="1" t="str">
        <f t="shared" si="154"/>
        <v>NGR lake sediment grab sample</v>
      </c>
      <c r="K903" s="1" t="str">
        <f t="shared" si="155"/>
        <v>&lt;177 micron (NGR)</v>
      </c>
      <c r="L903">
        <v>46</v>
      </c>
      <c r="M903" t="s">
        <v>217</v>
      </c>
      <c r="N903">
        <v>902</v>
      </c>
      <c r="O903" t="s">
        <v>346</v>
      </c>
      <c r="P903" t="s">
        <v>54</v>
      </c>
      <c r="Q903" t="s">
        <v>403</v>
      </c>
      <c r="R903" t="s">
        <v>77</v>
      </c>
      <c r="S903" t="s">
        <v>57</v>
      </c>
      <c r="T903" t="s">
        <v>364</v>
      </c>
      <c r="U903" t="s">
        <v>59</v>
      </c>
      <c r="V903" t="s">
        <v>223</v>
      </c>
      <c r="W903" t="s">
        <v>61</v>
      </c>
      <c r="X903" t="s">
        <v>62</v>
      </c>
      <c r="Y903" t="s">
        <v>448</v>
      </c>
      <c r="Z903" t="s">
        <v>59</v>
      </c>
      <c r="AA903" t="s">
        <v>64</v>
      </c>
      <c r="AB903" t="s">
        <v>279</v>
      </c>
      <c r="AC903" t="s">
        <v>224</v>
      </c>
      <c r="AD903" t="s">
        <v>74</v>
      </c>
      <c r="AE903" t="s">
        <v>68</v>
      </c>
      <c r="AF903" t="s">
        <v>69</v>
      </c>
      <c r="AG903" t="s">
        <v>135</v>
      </c>
      <c r="AH903" t="s">
        <v>173</v>
      </c>
      <c r="AI903" t="s">
        <v>340</v>
      </c>
      <c r="AJ903" t="s">
        <v>168</v>
      </c>
      <c r="AK903" t="s">
        <v>73</v>
      </c>
      <c r="AL903" t="s">
        <v>125</v>
      </c>
      <c r="AM903" t="s">
        <v>125</v>
      </c>
      <c r="AN903" t="s">
        <v>76</v>
      </c>
      <c r="AO903" t="s">
        <v>134</v>
      </c>
      <c r="AP903" t="s">
        <v>179</v>
      </c>
      <c r="AQ903" t="s">
        <v>292</v>
      </c>
      <c r="AR903" t="s">
        <v>74</v>
      </c>
      <c r="AS903" t="s">
        <v>54</v>
      </c>
      <c r="AT903" t="s">
        <v>73</v>
      </c>
      <c r="AU903" t="s">
        <v>107</v>
      </c>
      <c r="AV903" t="s">
        <v>4916</v>
      </c>
    </row>
    <row r="904" spans="1:48" hidden="1" x14ac:dyDescent="0.3">
      <c r="A904" t="s">
        <v>4917</v>
      </c>
      <c r="B904" t="s">
        <v>4918</v>
      </c>
      <c r="C904" s="1" t="str">
        <f t="shared" si="152"/>
        <v>21:0973</v>
      </c>
      <c r="D904" s="1" t="str">
        <f t="shared" si="153"/>
        <v>21:0112</v>
      </c>
      <c r="E904" t="s">
        <v>4919</v>
      </c>
      <c r="F904" t="s">
        <v>4920</v>
      </c>
      <c r="H904">
        <v>63.050223000000003</v>
      </c>
      <c r="I904">
        <v>-96.322524900000005</v>
      </c>
      <c r="J904" s="1" t="str">
        <f t="shared" si="154"/>
        <v>NGR lake sediment grab sample</v>
      </c>
      <c r="K904" s="1" t="str">
        <f t="shared" si="155"/>
        <v>&lt;177 micron (NGR)</v>
      </c>
      <c r="L904">
        <v>46</v>
      </c>
      <c r="M904" t="s">
        <v>246</v>
      </c>
      <c r="N904">
        <v>903</v>
      </c>
      <c r="O904" t="s">
        <v>292</v>
      </c>
      <c r="P904" t="s">
        <v>54</v>
      </c>
      <c r="Q904" t="s">
        <v>4217</v>
      </c>
      <c r="R904" t="s">
        <v>592</v>
      </c>
      <c r="S904" t="s">
        <v>57</v>
      </c>
      <c r="T904" t="s">
        <v>262</v>
      </c>
      <c r="U904" t="s">
        <v>168</v>
      </c>
      <c r="V904" t="s">
        <v>339</v>
      </c>
      <c r="W904" t="s">
        <v>254</v>
      </c>
      <c r="X904" t="s">
        <v>62</v>
      </c>
      <c r="Y904" t="s">
        <v>79</v>
      </c>
      <c r="Z904" t="s">
        <v>59</v>
      </c>
      <c r="AA904" t="s">
        <v>64</v>
      </c>
      <c r="AB904" t="s">
        <v>427</v>
      </c>
      <c r="AC904" t="s">
        <v>224</v>
      </c>
      <c r="AD904" t="s">
        <v>62</v>
      </c>
      <c r="AE904" t="s">
        <v>526</v>
      </c>
      <c r="AF904" t="s">
        <v>381</v>
      </c>
      <c r="AG904" t="s">
        <v>277</v>
      </c>
      <c r="AH904" t="s">
        <v>173</v>
      </c>
      <c r="AI904" t="s">
        <v>328</v>
      </c>
      <c r="AJ904" t="s">
        <v>439</v>
      </c>
      <c r="AK904" t="s">
        <v>73</v>
      </c>
      <c r="AL904" t="s">
        <v>526</v>
      </c>
      <c r="AM904" t="s">
        <v>75</v>
      </c>
      <c r="AN904" t="s">
        <v>76</v>
      </c>
      <c r="AO904" t="s">
        <v>116</v>
      </c>
      <c r="AP904" t="s">
        <v>482</v>
      </c>
      <c r="AQ904" t="s">
        <v>388</v>
      </c>
      <c r="AR904" t="s">
        <v>74</v>
      </c>
      <c r="AS904" t="s">
        <v>54</v>
      </c>
      <c r="AT904" t="s">
        <v>58</v>
      </c>
      <c r="AU904" t="s">
        <v>462</v>
      </c>
      <c r="AV904" t="s">
        <v>4921</v>
      </c>
    </row>
    <row r="905" spans="1:48" hidden="1" x14ac:dyDescent="0.3">
      <c r="A905" t="s">
        <v>4922</v>
      </c>
      <c r="B905" t="s">
        <v>4923</v>
      </c>
      <c r="C905" s="1" t="str">
        <f t="shared" si="152"/>
        <v>21:0973</v>
      </c>
      <c r="D905" s="1" t="str">
        <f t="shared" si="153"/>
        <v>21:0112</v>
      </c>
      <c r="E905" t="s">
        <v>4924</v>
      </c>
      <c r="F905" t="s">
        <v>4925</v>
      </c>
      <c r="H905">
        <v>63.054448999999998</v>
      </c>
      <c r="I905">
        <v>-96.422479600000003</v>
      </c>
      <c r="J905" s="1" t="str">
        <f t="shared" si="154"/>
        <v>NGR lake sediment grab sample</v>
      </c>
      <c r="K905" s="1" t="str">
        <f t="shared" si="155"/>
        <v>&lt;177 micron (NGR)</v>
      </c>
      <c r="L905">
        <v>46</v>
      </c>
      <c r="M905" t="s">
        <v>260</v>
      </c>
      <c r="N905">
        <v>904</v>
      </c>
      <c r="O905" t="s">
        <v>143</v>
      </c>
      <c r="P905" t="s">
        <v>54</v>
      </c>
      <c r="Q905" t="s">
        <v>4217</v>
      </c>
      <c r="R905" t="s">
        <v>280</v>
      </c>
      <c r="S905" t="s">
        <v>57</v>
      </c>
      <c r="T905" t="s">
        <v>277</v>
      </c>
      <c r="U905" t="s">
        <v>59</v>
      </c>
      <c r="V905" t="s">
        <v>725</v>
      </c>
      <c r="W905" t="s">
        <v>240</v>
      </c>
      <c r="X905" t="s">
        <v>67</v>
      </c>
      <c r="Y905" t="s">
        <v>63</v>
      </c>
      <c r="Z905" t="s">
        <v>117</v>
      </c>
      <c r="AA905" t="s">
        <v>64</v>
      </c>
      <c r="AB905" t="s">
        <v>60</v>
      </c>
      <c r="AC905" t="s">
        <v>224</v>
      </c>
      <c r="AD905" t="s">
        <v>67</v>
      </c>
      <c r="AE905" t="s">
        <v>238</v>
      </c>
      <c r="AF905" t="s">
        <v>436</v>
      </c>
      <c r="AG905" t="s">
        <v>91</v>
      </c>
      <c r="AH905" t="s">
        <v>173</v>
      </c>
      <c r="AI905" t="s">
        <v>402</v>
      </c>
      <c r="AJ905" t="s">
        <v>329</v>
      </c>
      <c r="AK905" t="s">
        <v>73</v>
      </c>
      <c r="AL905" t="s">
        <v>206</v>
      </c>
      <c r="AM905" t="s">
        <v>177</v>
      </c>
      <c r="AN905" t="s">
        <v>76</v>
      </c>
      <c r="AO905" t="s">
        <v>290</v>
      </c>
      <c r="AP905" t="s">
        <v>253</v>
      </c>
      <c r="AQ905" t="s">
        <v>127</v>
      </c>
      <c r="AR905" t="s">
        <v>74</v>
      </c>
      <c r="AS905" t="s">
        <v>54</v>
      </c>
      <c r="AT905" t="s">
        <v>58</v>
      </c>
      <c r="AU905" t="s">
        <v>573</v>
      </c>
      <c r="AV905" t="s">
        <v>4926</v>
      </c>
    </row>
    <row r="906" spans="1:48" hidden="1" x14ac:dyDescent="0.3">
      <c r="A906" t="s">
        <v>4927</v>
      </c>
      <c r="B906" t="s">
        <v>4928</v>
      </c>
      <c r="C906" s="1" t="str">
        <f t="shared" si="152"/>
        <v>21:0973</v>
      </c>
      <c r="D906" s="1" t="str">
        <f t="shared" si="153"/>
        <v>21:0112</v>
      </c>
      <c r="E906" t="s">
        <v>4929</v>
      </c>
      <c r="F906" t="s">
        <v>4930</v>
      </c>
      <c r="H906">
        <v>63.0335751</v>
      </c>
      <c r="I906">
        <v>-96.538829199999995</v>
      </c>
      <c r="J906" s="1" t="str">
        <f t="shared" si="154"/>
        <v>NGR lake sediment grab sample</v>
      </c>
      <c r="K906" s="1" t="str">
        <f t="shared" si="155"/>
        <v>&lt;177 micron (NGR)</v>
      </c>
      <c r="L906">
        <v>46</v>
      </c>
      <c r="M906" t="s">
        <v>273</v>
      </c>
      <c r="N906">
        <v>905</v>
      </c>
      <c r="O906" t="s">
        <v>118</v>
      </c>
      <c r="P906" t="s">
        <v>54</v>
      </c>
      <c r="Q906" t="s">
        <v>337</v>
      </c>
      <c r="R906" t="s">
        <v>116</v>
      </c>
      <c r="S906" t="s">
        <v>57</v>
      </c>
      <c r="T906" t="s">
        <v>277</v>
      </c>
      <c r="U906" t="s">
        <v>117</v>
      </c>
      <c r="V906" t="s">
        <v>189</v>
      </c>
      <c r="W906" t="s">
        <v>240</v>
      </c>
      <c r="X906" t="s">
        <v>74</v>
      </c>
      <c r="Y906" t="s">
        <v>302</v>
      </c>
      <c r="Z906" t="s">
        <v>59</v>
      </c>
      <c r="AA906" t="s">
        <v>64</v>
      </c>
      <c r="AB906" t="s">
        <v>153</v>
      </c>
      <c r="AC906" t="s">
        <v>224</v>
      </c>
      <c r="AD906" t="s">
        <v>62</v>
      </c>
      <c r="AE906" t="s">
        <v>68</v>
      </c>
      <c r="AF906" t="s">
        <v>282</v>
      </c>
      <c r="AG906" t="s">
        <v>91</v>
      </c>
      <c r="AH906" t="s">
        <v>70</v>
      </c>
      <c r="AI906" t="s">
        <v>156</v>
      </c>
      <c r="AJ906" t="s">
        <v>102</v>
      </c>
      <c r="AK906" t="s">
        <v>73</v>
      </c>
      <c r="AL906" t="s">
        <v>68</v>
      </c>
      <c r="AM906" t="s">
        <v>125</v>
      </c>
      <c r="AN906" t="s">
        <v>76</v>
      </c>
      <c r="AO906" t="s">
        <v>116</v>
      </c>
      <c r="AP906" t="s">
        <v>596</v>
      </c>
      <c r="AQ906" t="s">
        <v>692</v>
      </c>
      <c r="AR906" t="s">
        <v>62</v>
      </c>
      <c r="AS906" t="s">
        <v>54</v>
      </c>
      <c r="AT906" t="s">
        <v>91</v>
      </c>
      <c r="AU906" t="s">
        <v>593</v>
      </c>
      <c r="AV906" t="s">
        <v>4931</v>
      </c>
    </row>
    <row r="907" spans="1:48" hidden="1" x14ac:dyDescent="0.3">
      <c r="A907" t="s">
        <v>4932</v>
      </c>
      <c r="B907" t="s">
        <v>4933</v>
      </c>
      <c r="C907" s="1" t="str">
        <f t="shared" si="152"/>
        <v>21:0973</v>
      </c>
      <c r="D907" s="1" t="str">
        <f t="shared" si="153"/>
        <v>21:0112</v>
      </c>
      <c r="E907" t="s">
        <v>4934</v>
      </c>
      <c r="F907" t="s">
        <v>4935</v>
      </c>
      <c r="H907">
        <v>63.027476100000001</v>
      </c>
      <c r="I907">
        <v>-96.597254300000003</v>
      </c>
      <c r="J907" s="1" t="str">
        <f t="shared" si="154"/>
        <v>NGR lake sediment grab sample</v>
      </c>
      <c r="K907" s="1" t="str">
        <f t="shared" si="155"/>
        <v>&lt;177 micron (NGR)</v>
      </c>
      <c r="L907">
        <v>46</v>
      </c>
      <c r="M907" t="s">
        <v>289</v>
      </c>
      <c r="N907">
        <v>906</v>
      </c>
      <c r="O907" t="s">
        <v>106</v>
      </c>
      <c r="P907" t="s">
        <v>54</v>
      </c>
      <c r="Q907" t="s">
        <v>652</v>
      </c>
      <c r="R907" t="s">
        <v>492</v>
      </c>
      <c r="S907" t="s">
        <v>57</v>
      </c>
      <c r="T907" t="s">
        <v>262</v>
      </c>
      <c r="U907" t="s">
        <v>203</v>
      </c>
      <c r="V907" t="s">
        <v>139</v>
      </c>
      <c r="W907" t="s">
        <v>79</v>
      </c>
      <c r="X907" t="s">
        <v>62</v>
      </c>
      <c r="Y907" t="s">
        <v>138</v>
      </c>
      <c r="Z907" t="s">
        <v>127</v>
      </c>
      <c r="AA907" t="s">
        <v>64</v>
      </c>
      <c r="AB907" t="s">
        <v>291</v>
      </c>
      <c r="AC907" t="s">
        <v>75</v>
      </c>
      <c r="AD907" t="s">
        <v>74</v>
      </c>
      <c r="AE907" t="s">
        <v>2050</v>
      </c>
      <c r="AF907" t="s">
        <v>282</v>
      </c>
      <c r="AG907" t="s">
        <v>615</v>
      </c>
      <c r="AH907" t="s">
        <v>173</v>
      </c>
      <c r="AI907" t="s">
        <v>209</v>
      </c>
      <c r="AJ907" t="s">
        <v>514</v>
      </c>
      <c r="AK907" t="s">
        <v>73</v>
      </c>
      <c r="AL907" t="s">
        <v>224</v>
      </c>
      <c r="AM907" t="s">
        <v>125</v>
      </c>
      <c r="AN907" t="s">
        <v>76</v>
      </c>
      <c r="AO907" t="s">
        <v>134</v>
      </c>
      <c r="AP907" t="s">
        <v>1980</v>
      </c>
      <c r="AQ907" t="s">
        <v>127</v>
      </c>
      <c r="AR907" t="s">
        <v>67</v>
      </c>
      <c r="AS907" t="s">
        <v>170</v>
      </c>
      <c r="AT907" t="s">
        <v>437</v>
      </c>
      <c r="AU907" t="s">
        <v>107</v>
      </c>
      <c r="AV907" t="s">
        <v>2211</v>
      </c>
    </row>
    <row r="908" spans="1:48" hidden="1" x14ac:dyDescent="0.3">
      <c r="A908" t="s">
        <v>4936</v>
      </c>
      <c r="B908" t="s">
        <v>4937</v>
      </c>
      <c r="C908" s="1" t="str">
        <f t="shared" si="152"/>
        <v>21:0973</v>
      </c>
      <c r="D908" s="1" t="str">
        <f t="shared" si="153"/>
        <v>21:0112</v>
      </c>
      <c r="E908" t="s">
        <v>4938</v>
      </c>
      <c r="F908" t="s">
        <v>4939</v>
      </c>
      <c r="H908">
        <v>63.037829199999997</v>
      </c>
      <c r="I908">
        <v>-96.713762700000004</v>
      </c>
      <c r="J908" s="1" t="str">
        <f t="shared" si="154"/>
        <v>NGR lake sediment grab sample</v>
      </c>
      <c r="K908" s="1" t="str">
        <f t="shared" si="155"/>
        <v>&lt;177 micron (NGR)</v>
      </c>
      <c r="L908">
        <v>46</v>
      </c>
      <c r="M908" t="s">
        <v>301</v>
      </c>
      <c r="N908">
        <v>907</v>
      </c>
      <c r="O908" t="s">
        <v>79</v>
      </c>
      <c r="P908" t="s">
        <v>54</v>
      </c>
      <c r="Q908" t="s">
        <v>387</v>
      </c>
      <c r="R908" t="s">
        <v>104</v>
      </c>
      <c r="S908" t="s">
        <v>57</v>
      </c>
      <c r="T908" t="s">
        <v>91</v>
      </c>
      <c r="U908" t="s">
        <v>59</v>
      </c>
      <c r="V908" t="s">
        <v>251</v>
      </c>
      <c r="W908" t="s">
        <v>292</v>
      </c>
      <c r="X908" t="s">
        <v>74</v>
      </c>
      <c r="Y908" t="s">
        <v>171</v>
      </c>
      <c r="Z908" t="s">
        <v>138</v>
      </c>
      <c r="AA908" t="s">
        <v>64</v>
      </c>
      <c r="AB908" t="s">
        <v>153</v>
      </c>
      <c r="AC908" t="s">
        <v>224</v>
      </c>
      <c r="AD908" t="s">
        <v>67</v>
      </c>
      <c r="AE908" t="s">
        <v>68</v>
      </c>
      <c r="AF908" t="s">
        <v>151</v>
      </c>
      <c r="AG908" t="s">
        <v>91</v>
      </c>
      <c r="AH908" t="s">
        <v>173</v>
      </c>
      <c r="AI908" t="s">
        <v>156</v>
      </c>
      <c r="AJ908" t="s">
        <v>429</v>
      </c>
      <c r="AK908" t="s">
        <v>73</v>
      </c>
      <c r="AL908" t="s">
        <v>74</v>
      </c>
      <c r="AM908" t="s">
        <v>177</v>
      </c>
      <c r="AN908" t="s">
        <v>76</v>
      </c>
      <c r="AO908" t="s">
        <v>290</v>
      </c>
      <c r="AP908" t="s">
        <v>126</v>
      </c>
      <c r="AQ908" t="s">
        <v>692</v>
      </c>
      <c r="AR908" t="s">
        <v>74</v>
      </c>
      <c r="AS908" t="s">
        <v>62</v>
      </c>
      <c r="AT908" t="s">
        <v>73</v>
      </c>
      <c r="AU908" t="s">
        <v>107</v>
      </c>
      <c r="AV908" t="s">
        <v>2761</v>
      </c>
    </row>
    <row r="909" spans="1:48" hidden="1" x14ac:dyDescent="0.3">
      <c r="A909" t="s">
        <v>4940</v>
      </c>
      <c r="B909" t="s">
        <v>4941</v>
      </c>
      <c r="C909" s="1" t="str">
        <f t="shared" si="152"/>
        <v>21:0973</v>
      </c>
      <c r="D909" s="1" t="str">
        <f t="shared" si="153"/>
        <v>21:0112</v>
      </c>
      <c r="E909" t="s">
        <v>4942</v>
      </c>
      <c r="F909" t="s">
        <v>4943</v>
      </c>
      <c r="H909">
        <v>63.02825</v>
      </c>
      <c r="I909">
        <v>-96.836673700000006</v>
      </c>
      <c r="J909" s="1" t="str">
        <f t="shared" si="154"/>
        <v>NGR lake sediment grab sample</v>
      </c>
      <c r="K909" s="1" t="str">
        <f t="shared" si="155"/>
        <v>&lt;177 micron (NGR)</v>
      </c>
      <c r="L909">
        <v>46</v>
      </c>
      <c r="M909" t="s">
        <v>314</v>
      </c>
      <c r="N909">
        <v>908</v>
      </c>
      <c r="O909" t="s">
        <v>205</v>
      </c>
      <c r="P909" t="s">
        <v>54</v>
      </c>
      <c r="Q909" t="s">
        <v>736</v>
      </c>
      <c r="R909" t="s">
        <v>327</v>
      </c>
      <c r="S909" t="s">
        <v>57</v>
      </c>
      <c r="T909" t="s">
        <v>404</v>
      </c>
      <c r="U909" t="s">
        <v>57</v>
      </c>
      <c r="V909" t="s">
        <v>550</v>
      </c>
      <c r="W909" t="s">
        <v>94</v>
      </c>
      <c r="X909" t="s">
        <v>74</v>
      </c>
      <c r="Y909" t="s">
        <v>526</v>
      </c>
      <c r="Z909" t="s">
        <v>117</v>
      </c>
      <c r="AA909" t="s">
        <v>64</v>
      </c>
      <c r="AB909" t="s">
        <v>471</v>
      </c>
      <c r="AC909" t="s">
        <v>155</v>
      </c>
      <c r="AD909" t="s">
        <v>67</v>
      </c>
      <c r="AE909" t="s">
        <v>206</v>
      </c>
      <c r="AF909" t="s">
        <v>77</v>
      </c>
      <c r="AG909" t="s">
        <v>152</v>
      </c>
      <c r="AH909" t="s">
        <v>173</v>
      </c>
      <c r="AI909" t="s">
        <v>56</v>
      </c>
      <c r="AJ909" t="s">
        <v>709</v>
      </c>
      <c r="AK909" t="s">
        <v>73</v>
      </c>
      <c r="AL909" t="s">
        <v>68</v>
      </c>
      <c r="AM909" t="s">
        <v>75</v>
      </c>
      <c r="AN909" t="s">
        <v>76</v>
      </c>
      <c r="AO909" t="s">
        <v>178</v>
      </c>
      <c r="AP909" t="s">
        <v>283</v>
      </c>
      <c r="AQ909" t="s">
        <v>79</v>
      </c>
      <c r="AR909" t="s">
        <v>74</v>
      </c>
      <c r="AS909" t="s">
        <v>54</v>
      </c>
      <c r="AT909" t="s">
        <v>73</v>
      </c>
      <c r="AU909" t="s">
        <v>479</v>
      </c>
      <c r="AV909" t="s">
        <v>4944</v>
      </c>
    </row>
    <row r="910" spans="1:48" hidden="1" x14ac:dyDescent="0.3">
      <c r="A910" t="s">
        <v>4945</v>
      </c>
      <c r="B910" t="s">
        <v>4946</v>
      </c>
      <c r="C910" s="1" t="str">
        <f t="shared" si="152"/>
        <v>21:0973</v>
      </c>
      <c r="D910" s="1" t="str">
        <f t="shared" si="153"/>
        <v>21:0112</v>
      </c>
      <c r="E910" t="s">
        <v>4947</v>
      </c>
      <c r="F910" t="s">
        <v>4948</v>
      </c>
      <c r="H910">
        <v>63.033807299999999</v>
      </c>
      <c r="I910">
        <v>-96.895581800000002</v>
      </c>
      <c r="J910" s="1" t="str">
        <f t="shared" si="154"/>
        <v>NGR lake sediment grab sample</v>
      </c>
      <c r="K910" s="1" t="str">
        <f t="shared" si="155"/>
        <v>&lt;177 micron (NGR)</v>
      </c>
      <c r="L910">
        <v>46</v>
      </c>
      <c r="M910" t="s">
        <v>324</v>
      </c>
      <c r="N910">
        <v>909</v>
      </c>
      <c r="O910" t="s">
        <v>94</v>
      </c>
      <c r="P910" t="s">
        <v>54</v>
      </c>
      <c r="Q910" t="s">
        <v>337</v>
      </c>
      <c r="R910" t="s">
        <v>308</v>
      </c>
      <c r="S910" t="s">
        <v>57</v>
      </c>
      <c r="T910" t="s">
        <v>204</v>
      </c>
      <c r="U910" t="s">
        <v>59</v>
      </c>
      <c r="V910" t="s">
        <v>192</v>
      </c>
      <c r="W910" t="s">
        <v>308</v>
      </c>
      <c r="X910" t="s">
        <v>67</v>
      </c>
      <c r="Y910" t="s">
        <v>396</v>
      </c>
      <c r="Z910" t="s">
        <v>117</v>
      </c>
      <c r="AA910" t="s">
        <v>64</v>
      </c>
      <c r="AB910" t="s">
        <v>890</v>
      </c>
      <c r="AC910" t="s">
        <v>70</v>
      </c>
      <c r="AD910" t="s">
        <v>67</v>
      </c>
      <c r="AE910" t="s">
        <v>206</v>
      </c>
      <c r="AF910" t="s">
        <v>178</v>
      </c>
      <c r="AG910" t="s">
        <v>91</v>
      </c>
      <c r="AH910" t="s">
        <v>173</v>
      </c>
      <c r="AI910" t="s">
        <v>338</v>
      </c>
      <c r="AJ910" t="s">
        <v>56</v>
      </c>
      <c r="AK910" t="s">
        <v>73</v>
      </c>
      <c r="AL910" t="s">
        <v>68</v>
      </c>
      <c r="AM910" t="s">
        <v>75</v>
      </c>
      <c r="AN910" t="s">
        <v>76</v>
      </c>
      <c r="AO910" t="s">
        <v>178</v>
      </c>
      <c r="AP910" t="s">
        <v>283</v>
      </c>
      <c r="AQ910" t="s">
        <v>205</v>
      </c>
      <c r="AR910" t="s">
        <v>74</v>
      </c>
      <c r="AS910" t="s">
        <v>54</v>
      </c>
      <c r="AT910" t="s">
        <v>73</v>
      </c>
      <c r="AU910" t="s">
        <v>80</v>
      </c>
      <c r="AV910" t="s">
        <v>4949</v>
      </c>
    </row>
    <row r="911" spans="1:48" hidden="1" x14ac:dyDescent="0.3">
      <c r="A911" t="s">
        <v>4950</v>
      </c>
      <c r="B911" t="s">
        <v>4951</v>
      </c>
      <c r="C911" s="1" t="str">
        <f t="shared" si="152"/>
        <v>21:0973</v>
      </c>
      <c r="D911" s="1" t="str">
        <f t="shared" si="153"/>
        <v>21:0112</v>
      </c>
      <c r="E911" t="s">
        <v>4952</v>
      </c>
      <c r="F911" t="s">
        <v>4953</v>
      </c>
      <c r="H911">
        <v>63.035038299999997</v>
      </c>
      <c r="I911">
        <v>-96.977553799999995</v>
      </c>
      <c r="J911" s="1" t="str">
        <f t="shared" si="154"/>
        <v>NGR lake sediment grab sample</v>
      </c>
      <c r="K911" s="1" t="str">
        <f t="shared" si="155"/>
        <v>&lt;177 micron (NGR)</v>
      </c>
      <c r="L911">
        <v>46</v>
      </c>
      <c r="M911" t="s">
        <v>335</v>
      </c>
      <c r="N911">
        <v>910</v>
      </c>
      <c r="O911" t="s">
        <v>338</v>
      </c>
      <c r="P911" t="s">
        <v>54</v>
      </c>
      <c r="Q911" t="s">
        <v>274</v>
      </c>
      <c r="R911" t="s">
        <v>203</v>
      </c>
      <c r="S911" t="s">
        <v>57</v>
      </c>
      <c r="T911" t="s">
        <v>315</v>
      </c>
      <c r="U911" t="s">
        <v>88</v>
      </c>
      <c r="V911" t="s">
        <v>326</v>
      </c>
      <c r="W911" t="s">
        <v>201</v>
      </c>
      <c r="X911" t="s">
        <v>62</v>
      </c>
      <c r="Y911" t="s">
        <v>211</v>
      </c>
      <c r="Z911" t="s">
        <v>96</v>
      </c>
      <c r="AA911" t="s">
        <v>64</v>
      </c>
      <c r="AB911" t="s">
        <v>412</v>
      </c>
      <c r="AC911" t="s">
        <v>224</v>
      </c>
      <c r="AD911" t="s">
        <v>67</v>
      </c>
      <c r="AE911" t="s">
        <v>74</v>
      </c>
      <c r="AF911" t="s">
        <v>282</v>
      </c>
      <c r="AG911" t="s">
        <v>152</v>
      </c>
      <c r="AH911" t="s">
        <v>70</v>
      </c>
      <c r="AI911" t="s">
        <v>413</v>
      </c>
      <c r="AJ911" t="s">
        <v>413</v>
      </c>
      <c r="AK911" t="s">
        <v>73</v>
      </c>
      <c r="AL911" t="s">
        <v>68</v>
      </c>
      <c r="AM911" t="s">
        <v>125</v>
      </c>
      <c r="AN911" t="s">
        <v>76</v>
      </c>
      <c r="AO911" t="s">
        <v>1753</v>
      </c>
      <c r="AP911" t="s">
        <v>482</v>
      </c>
      <c r="AQ911" t="s">
        <v>709</v>
      </c>
      <c r="AR911" t="s">
        <v>74</v>
      </c>
      <c r="AS911" t="s">
        <v>54</v>
      </c>
      <c r="AT911" t="s">
        <v>73</v>
      </c>
      <c r="AU911" t="s">
        <v>107</v>
      </c>
      <c r="AV911" t="s">
        <v>4954</v>
      </c>
    </row>
    <row r="912" spans="1:48" hidden="1" x14ac:dyDescent="0.3">
      <c r="A912" t="s">
        <v>4955</v>
      </c>
      <c r="B912" t="s">
        <v>4956</v>
      </c>
      <c r="C912" s="1" t="str">
        <f t="shared" si="152"/>
        <v>21:0973</v>
      </c>
      <c r="D912" s="1" t="str">
        <f t="shared" si="153"/>
        <v>21:0112</v>
      </c>
      <c r="E912" t="s">
        <v>4957</v>
      </c>
      <c r="F912" t="s">
        <v>4958</v>
      </c>
      <c r="H912">
        <v>63.0197754</v>
      </c>
      <c r="I912">
        <v>-97.033650800000004</v>
      </c>
      <c r="J912" s="1" t="str">
        <f t="shared" si="154"/>
        <v>NGR lake sediment grab sample</v>
      </c>
      <c r="K912" s="1" t="str">
        <f t="shared" si="155"/>
        <v>&lt;177 micron (NGR)</v>
      </c>
      <c r="L912">
        <v>46</v>
      </c>
      <c r="M912" t="s">
        <v>354</v>
      </c>
      <c r="N912">
        <v>911</v>
      </c>
      <c r="O912" t="s">
        <v>240</v>
      </c>
      <c r="P912" t="s">
        <v>54</v>
      </c>
      <c r="Q912" t="s">
        <v>274</v>
      </c>
      <c r="R912" t="s">
        <v>168</v>
      </c>
      <c r="S912" t="s">
        <v>57</v>
      </c>
      <c r="T912" t="s">
        <v>91</v>
      </c>
      <c r="U912" t="s">
        <v>117</v>
      </c>
      <c r="V912" t="s">
        <v>97</v>
      </c>
      <c r="W912" t="s">
        <v>87</v>
      </c>
      <c r="X912" t="s">
        <v>74</v>
      </c>
      <c r="Y912" t="s">
        <v>355</v>
      </c>
      <c r="Z912" t="s">
        <v>96</v>
      </c>
      <c r="AA912" t="s">
        <v>64</v>
      </c>
      <c r="AB912" t="s">
        <v>725</v>
      </c>
      <c r="AC912" t="s">
        <v>155</v>
      </c>
      <c r="AD912" t="s">
        <v>67</v>
      </c>
      <c r="AE912" t="s">
        <v>68</v>
      </c>
      <c r="AF912" t="s">
        <v>151</v>
      </c>
      <c r="AG912" t="s">
        <v>91</v>
      </c>
      <c r="AH912" t="s">
        <v>70</v>
      </c>
      <c r="AI912" t="s">
        <v>440</v>
      </c>
      <c r="AJ912" t="s">
        <v>59</v>
      </c>
      <c r="AK912" t="s">
        <v>73</v>
      </c>
      <c r="AL912" t="s">
        <v>68</v>
      </c>
      <c r="AM912" t="s">
        <v>177</v>
      </c>
      <c r="AN912" t="s">
        <v>76</v>
      </c>
      <c r="AO912" t="s">
        <v>134</v>
      </c>
      <c r="AP912" t="s">
        <v>267</v>
      </c>
      <c r="AQ912" t="s">
        <v>254</v>
      </c>
      <c r="AR912" t="s">
        <v>62</v>
      </c>
      <c r="AS912" t="s">
        <v>54</v>
      </c>
      <c r="AT912" t="s">
        <v>73</v>
      </c>
      <c r="AU912" t="s">
        <v>107</v>
      </c>
      <c r="AV912" t="s">
        <v>4959</v>
      </c>
    </row>
    <row r="913" spans="1:48" hidden="1" x14ac:dyDescent="0.3">
      <c r="A913" t="s">
        <v>4960</v>
      </c>
      <c r="B913" t="s">
        <v>4961</v>
      </c>
      <c r="C913" s="1" t="str">
        <f t="shared" si="152"/>
        <v>21:0973</v>
      </c>
      <c r="D913" s="1" t="str">
        <f t="shared" si="153"/>
        <v>21:0112</v>
      </c>
      <c r="E913" t="s">
        <v>4962</v>
      </c>
      <c r="F913" t="s">
        <v>4963</v>
      </c>
      <c r="H913">
        <v>63.035671399999998</v>
      </c>
      <c r="I913">
        <v>-97.193649399999998</v>
      </c>
      <c r="J913" s="1" t="str">
        <f t="shared" si="154"/>
        <v>NGR lake sediment grab sample</v>
      </c>
      <c r="K913" s="1" t="str">
        <f t="shared" si="155"/>
        <v>&lt;177 micron (NGR)</v>
      </c>
      <c r="L913">
        <v>46</v>
      </c>
      <c r="M913" t="s">
        <v>2031</v>
      </c>
      <c r="N913">
        <v>912</v>
      </c>
      <c r="O913" t="s">
        <v>170</v>
      </c>
      <c r="P913" t="s">
        <v>54</v>
      </c>
      <c r="Q913" t="s">
        <v>523</v>
      </c>
      <c r="R913" t="s">
        <v>99</v>
      </c>
      <c r="S913" t="s">
        <v>57</v>
      </c>
      <c r="T913" t="s">
        <v>204</v>
      </c>
      <c r="U913" t="s">
        <v>59</v>
      </c>
      <c r="V913" t="s">
        <v>347</v>
      </c>
      <c r="W913" t="s">
        <v>171</v>
      </c>
      <c r="X913" t="s">
        <v>67</v>
      </c>
      <c r="Y913" t="s">
        <v>363</v>
      </c>
      <c r="Z913" t="s">
        <v>62</v>
      </c>
      <c r="AA913" t="s">
        <v>64</v>
      </c>
      <c r="AB913" t="s">
        <v>575</v>
      </c>
      <c r="AC913" t="s">
        <v>70</v>
      </c>
      <c r="AD913" t="s">
        <v>74</v>
      </c>
      <c r="AE913" t="s">
        <v>2039</v>
      </c>
      <c r="AF913" t="s">
        <v>116</v>
      </c>
      <c r="AG913" t="s">
        <v>264</v>
      </c>
      <c r="AH913" t="s">
        <v>173</v>
      </c>
      <c r="AI913" t="s">
        <v>136</v>
      </c>
      <c r="AJ913" t="s">
        <v>254</v>
      </c>
      <c r="AK913" t="s">
        <v>73</v>
      </c>
      <c r="AL913" t="s">
        <v>103</v>
      </c>
      <c r="AM913" t="s">
        <v>103</v>
      </c>
      <c r="AN913" t="s">
        <v>76</v>
      </c>
      <c r="AO913" t="s">
        <v>123</v>
      </c>
      <c r="AP913" t="s">
        <v>736</v>
      </c>
      <c r="AQ913" t="s">
        <v>355</v>
      </c>
      <c r="AR913" t="s">
        <v>67</v>
      </c>
      <c r="AS913" t="s">
        <v>54</v>
      </c>
      <c r="AT913" t="s">
        <v>73</v>
      </c>
      <c r="AU913" t="s">
        <v>107</v>
      </c>
      <c r="AV913" t="s">
        <v>4964</v>
      </c>
    </row>
    <row r="914" spans="1:48" hidden="1" x14ac:dyDescent="0.3">
      <c r="A914" t="s">
        <v>4965</v>
      </c>
      <c r="B914" t="s">
        <v>4966</v>
      </c>
      <c r="C914" s="1" t="str">
        <f t="shared" si="152"/>
        <v>21:0973</v>
      </c>
      <c r="D914" s="1" t="str">
        <f t="shared" si="153"/>
        <v>21:0112</v>
      </c>
      <c r="E914" t="s">
        <v>4967</v>
      </c>
      <c r="F914" t="s">
        <v>4968</v>
      </c>
      <c r="H914">
        <v>63.323715499999999</v>
      </c>
      <c r="I914">
        <v>-97.246370400000004</v>
      </c>
      <c r="J914" s="1" t="str">
        <f t="shared" si="154"/>
        <v>NGR lake sediment grab sample</v>
      </c>
      <c r="K914" s="1" t="str">
        <f t="shared" si="155"/>
        <v>&lt;177 micron (NGR)</v>
      </c>
      <c r="L914">
        <v>47</v>
      </c>
      <c r="M914" t="s">
        <v>52</v>
      </c>
      <c r="N914">
        <v>913</v>
      </c>
      <c r="O914" t="s">
        <v>363</v>
      </c>
      <c r="P914" t="s">
        <v>62</v>
      </c>
      <c r="Q914" t="s">
        <v>403</v>
      </c>
      <c r="R914" t="s">
        <v>388</v>
      </c>
      <c r="S914" t="s">
        <v>57</v>
      </c>
      <c r="T914" t="s">
        <v>561</v>
      </c>
      <c r="U914" t="s">
        <v>59</v>
      </c>
      <c r="V914" t="s">
        <v>139</v>
      </c>
      <c r="W914" t="s">
        <v>363</v>
      </c>
      <c r="X914" t="s">
        <v>62</v>
      </c>
      <c r="Y914" t="s">
        <v>63</v>
      </c>
      <c r="Z914" t="s">
        <v>59</v>
      </c>
      <c r="AA914" t="s">
        <v>64</v>
      </c>
      <c r="AB914" t="s">
        <v>492</v>
      </c>
      <c r="AC914" t="s">
        <v>155</v>
      </c>
      <c r="AD914" t="s">
        <v>62</v>
      </c>
      <c r="AE914" t="s">
        <v>526</v>
      </c>
      <c r="AF914" t="s">
        <v>134</v>
      </c>
      <c r="AG914" t="s">
        <v>91</v>
      </c>
      <c r="AH914" t="s">
        <v>70</v>
      </c>
      <c r="AI914" t="s">
        <v>72</v>
      </c>
      <c r="AJ914" t="s">
        <v>306</v>
      </c>
      <c r="AK914" t="s">
        <v>73</v>
      </c>
      <c r="AL914" t="s">
        <v>74</v>
      </c>
      <c r="AM914" t="s">
        <v>177</v>
      </c>
      <c r="AN914" t="s">
        <v>76</v>
      </c>
      <c r="AO914" t="s">
        <v>178</v>
      </c>
      <c r="AP914" t="s">
        <v>283</v>
      </c>
      <c r="AQ914" t="s">
        <v>61</v>
      </c>
      <c r="AR914" t="s">
        <v>62</v>
      </c>
      <c r="AS914" t="s">
        <v>54</v>
      </c>
      <c r="AT914" t="s">
        <v>73</v>
      </c>
      <c r="AU914" t="s">
        <v>593</v>
      </c>
      <c r="AV914" t="s">
        <v>2537</v>
      </c>
    </row>
    <row r="915" spans="1:48" hidden="1" x14ac:dyDescent="0.3">
      <c r="A915" t="s">
        <v>4969</v>
      </c>
      <c r="B915" t="s">
        <v>4970</v>
      </c>
      <c r="C915" s="1" t="str">
        <f t="shared" si="152"/>
        <v>21:0973</v>
      </c>
      <c r="D915" s="1" t="str">
        <f t="shared" si="153"/>
        <v>21:0112</v>
      </c>
      <c r="E915" t="s">
        <v>4971</v>
      </c>
      <c r="F915" t="s">
        <v>4972</v>
      </c>
      <c r="H915">
        <v>63.026851700000002</v>
      </c>
      <c r="I915">
        <v>-97.252742499999997</v>
      </c>
      <c r="J915" s="1" t="str">
        <f t="shared" si="154"/>
        <v>NGR lake sediment grab sample</v>
      </c>
      <c r="K915" s="1" t="str">
        <f t="shared" si="155"/>
        <v>&lt;177 micron (NGR)</v>
      </c>
      <c r="L915">
        <v>47</v>
      </c>
      <c r="M915" t="s">
        <v>86</v>
      </c>
      <c r="N915">
        <v>914</v>
      </c>
      <c r="O915" t="s">
        <v>220</v>
      </c>
      <c r="P915" t="s">
        <v>54</v>
      </c>
      <c r="Q915" t="s">
        <v>539</v>
      </c>
      <c r="R915" t="s">
        <v>151</v>
      </c>
      <c r="S915" t="s">
        <v>57</v>
      </c>
      <c r="T915" t="s">
        <v>315</v>
      </c>
      <c r="U915" t="s">
        <v>92</v>
      </c>
      <c r="V915" t="s">
        <v>890</v>
      </c>
      <c r="W915" t="s">
        <v>95</v>
      </c>
      <c r="X915" t="s">
        <v>74</v>
      </c>
      <c r="Y915" t="s">
        <v>226</v>
      </c>
      <c r="Z915" t="s">
        <v>127</v>
      </c>
      <c r="AA915" t="s">
        <v>64</v>
      </c>
      <c r="AB915" t="s">
        <v>853</v>
      </c>
      <c r="AC915" t="s">
        <v>75</v>
      </c>
      <c r="AD915" t="s">
        <v>67</v>
      </c>
      <c r="AE915" t="s">
        <v>563</v>
      </c>
      <c r="AF915" t="s">
        <v>347</v>
      </c>
      <c r="AG915" t="s">
        <v>236</v>
      </c>
      <c r="AH915" t="s">
        <v>70</v>
      </c>
      <c r="AI915" t="s">
        <v>338</v>
      </c>
      <c r="AJ915" t="s">
        <v>114</v>
      </c>
      <c r="AK915" t="s">
        <v>73</v>
      </c>
      <c r="AL915" t="s">
        <v>75</v>
      </c>
      <c r="AM915" t="s">
        <v>75</v>
      </c>
      <c r="AN915" t="s">
        <v>76</v>
      </c>
      <c r="AO915" t="s">
        <v>92</v>
      </c>
      <c r="AP915" t="s">
        <v>2741</v>
      </c>
      <c r="AQ915" t="s">
        <v>254</v>
      </c>
      <c r="AR915" t="s">
        <v>67</v>
      </c>
      <c r="AS915" t="s">
        <v>62</v>
      </c>
      <c r="AT915" t="s">
        <v>91</v>
      </c>
      <c r="AU915" t="s">
        <v>107</v>
      </c>
      <c r="AV915" t="s">
        <v>2424</v>
      </c>
    </row>
    <row r="916" spans="1:48" hidden="1" x14ac:dyDescent="0.3">
      <c r="A916" t="s">
        <v>4973</v>
      </c>
      <c r="B916" t="s">
        <v>4974</v>
      </c>
      <c r="C916" s="1" t="str">
        <f t="shared" si="152"/>
        <v>21:0973</v>
      </c>
      <c r="D916" s="1" t="str">
        <f t="shared" si="153"/>
        <v>21:0112</v>
      </c>
      <c r="E916" t="s">
        <v>4975</v>
      </c>
      <c r="F916" t="s">
        <v>4976</v>
      </c>
      <c r="H916">
        <v>63.022449700000003</v>
      </c>
      <c r="I916">
        <v>-97.346661100000006</v>
      </c>
      <c r="J916" s="1" t="str">
        <f t="shared" si="154"/>
        <v>NGR lake sediment grab sample</v>
      </c>
      <c r="K916" s="1" t="str">
        <f t="shared" si="155"/>
        <v>&lt;177 micron (NGR)</v>
      </c>
      <c r="L916">
        <v>47</v>
      </c>
      <c r="M916" t="s">
        <v>149</v>
      </c>
      <c r="N916">
        <v>915</v>
      </c>
      <c r="O916" t="s">
        <v>355</v>
      </c>
      <c r="P916" t="s">
        <v>54</v>
      </c>
      <c r="Q916" t="s">
        <v>115</v>
      </c>
      <c r="R916" t="s">
        <v>104</v>
      </c>
      <c r="S916" t="s">
        <v>57</v>
      </c>
      <c r="T916" t="s">
        <v>152</v>
      </c>
      <c r="U916" t="s">
        <v>92</v>
      </c>
      <c r="V916" t="s">
        <v>93</v>
      </c>
      <c r="W916" t="s">
        <v>170</v>
      </c>
      <c r="X916" t="s">
        <v>74</v>
      </c>
      <c r="Y916" t="s">
        <v>336</v>
      </c>
      <c r="Z916" t="s">
        <v>96</v>
      </c>
      <c r="AA916" t="s">
        <v>64</v>
      </c>
      <c r="AB916" t="s">
        <v>139</v>
      </c>
      <c r="AC916" t="s">
        <v>155</v>
      </c>
      <c r="AD916" t="s">
        <v>67</v>
      </c>
      <c r="AE916" t="s">
        <v>526</v>
      </c>
      <c r="AF916" t="s">
        <v>436</v>
      </c>
      <c r="AG916" t="s">
        <v>449</v>
      </c>
      <c r="AH916" t="s">
        <v>173</v>
      </c>
      <c r="AI916" t="s">
        <v>328</v>
      </c>
      <c r="AJ916" t="s">
        <v>692</v>
      </c>
      <c r="AK916" t="s">
        <v>73</v>
      </c>
      <c r="AL916" t="s">
        <v>125</v>
      </c>
      <c r="AM916" t="s">
        <v>75</v>
      </c>
      <c r="AN916" t="s">
        <v>76</v>
      </c>
      <c r="AO916" t="s">
        <v>178</v>
      </c>
      <c r="AP916" t="s">
        <v>126</v>
      </c>
      <c r="AQ916" t="s">
        <v>170</v>
      </c>
      <c r="AR916" t="s">
        <v>67</v>
      </c>
      <c r="AS916" t="s">
        <v>54</v>
      </c>
      <c r="AT916" t="s">
        <v>73</v>
      </c>
      <c r="AU916" t="s">
        <v>107</v>
      </c>
      <c r="AV916" t="s">
        <v>1875</v>
      </c>
    </row>
    <row r="917" spans="1:48" hidden="1" x14ac:dyDescent="0.3">
      <c r="A917" t="s">
        <v>4977</v>
      </c>
      <c r="B917" t="s">
        <v>4978</v>
      </c>
      <c r="C917" s="1" t="str">
        <f t="shared" si="152"/>
        <v>21:0973</v>
      </c>
      <c r="D917" s="1" t="str">
        <f t="shared" si="153"/>
        <v>21:0112</v>
      </c>
      <c r="E917" t="s">
        <v>4979</v>
      </c>
      <c r="F917" t="s">
        <v>4980</v>
      </c>
      <c r="H917">
        <v>63.066865399999998</v>
      </c>
      <c r="I917">
        <v>-97.463525300000001</v>
      </c>
      <c r="J917" s="1" t="str">
        <f t="shared" si="154"/>
        <v>NGR lake sediment grab sample</v>
      </c>
      <c r="K917" s="1" t="str">
        <f t="shared" si="155"/>
        <v>&lt;177 micron (NGR)</v>
      </c>
      <c r="L917">
        <v>47</v>
      </c>
      <c r="M917" t="s">
        <v>113</v>
      </c>
      <c r="N917">
        <v>916</v>
      </c>
      <c r="O917" t="s">
        <v>63</v>
      </c>
      <c r="P917" t="s">
        <v>54</v>
      </c>
      <c r="Q917" t="s">
        <v>747</v>
      </c>
      <c r="R917" t="s">
        <v>104</v>
      </c>
      <c r="S917" t="s">
        <v>57</v>
      </c>
      <c r="T917" t="s">
        <v>277</v>
      </c>
      <c r="U917" t="s">
        <v>88</v>
      </c>
      <c r="V917" t="s">
        <v>427</v>
      </c>
      <c r="W917" t="s">
        <v>106</v>
      </c>
      <c r="X917" t="s">
        <v>62</v>
      </c>
      <c r="Y917" t="s">
        <v>346</v>
      </c>
      <c r="Z917" t="s">
        <v>59</v>
      </c>
      <c r="AA917" t="s">
        <v>64</v>
      </c>
      <c r="AB917" t="s">
        <v>223</v>
      </c>
      <c r="AC917" t="s">
        <v>224</v>
      </c>
      <c r="AD917" t="s">
        <v>74</v>
      </c>
      <c r="AE917" t="s">
        <v>421</v>
      </c>
      <c r="AF917" t="s">
        <v>356</v>
      </c>
      <c r="AG917" t="s">
        <v>91</v>
      </c>
      <c r="AH917" t="s">
        <v>173</v>
      </c>
      <c r="AI917" t="s">
        <v>373</v>
      </c>
      <c r="AJ917" t="s">
        <v>382</v>
      </c>
      <c r="AK917" t="s">
        <v>73</v>
      </c>
      <c r="AL917" t="s">
        <v>74</v>
      </c>
      <c r="AM917" t="s">
        <v>125</v>
      </c>
      <c r="AN917" t="s">
        <v>76</v>
      </c>
      <c r="AO917" t="s">
        <v>290</v>
      </c>
      <c r="AP917" t="s">
        <v>596</v>
      </c>
      <c r="AQ917" t="s">
        <v>56</v>
      </c>
      <c r="AR917" t="s">
        <v>74</v>
      </c>
      <c r="AS917" t="s">
        <v>54</v>
      </c>
      <c r="AT917" t="s">
        <v>73</v>
      </c>
      <c r="AU917" t="s">
        <v>107</v>
      </c>
      <c r="AV917" t="s">
        <v>4981</v>
      </c>
    </row>
    <row r="918" spans="1:48" hidden="1" x14ac:dyDescent="0.3">
      <c r="A918" t="s">
        <v>4982</v>
      </c>
      <c r="B918" t="s">
        <v>4983</v>
      </c>
      <c r="C918" s="1" t="str">
        <f t="shared" si="152"/>
        <v>21:0973</v>
      </c>
      <c r="D918" s="1" t="str">
        <f t="shared" si="153"/>
        <v>21:0112</v>
      </c>
      <c r="E918" t="s">
        <v>4979</v>
      </c>
      <c r="F918" t="s">
        <v>4984</v>
      </c>
      <c r="H918">
        <v>63.066865399999998</v>
      </c>
      <c r="I918">
        <v>-97.463525300000001</v>
      </c>
      <c r="J918" s="1" t="str">
        <f t="shared" si="154"/>
        <v>NGR lake sediment grab sample</v>
      </c>
      <c r="K918" s="1" t="str">
        <f t="shared" si="155"/>
        <v>&lt;177 micron (NGR)</v>
      </c>
      <c r="L918">
        <v>47</v>
      </c>
      <c r="M918" t="s">
        <v>132</v>
      </c>
      <c r="N918">
        <v>917</v>
      </c>
      <c r="O918" t="s">
        <v>355</v>
      </c>
      <c r="P918" t="s">
        <v>54</v>
      </c>
      <c r="Q918" t="s">
        <v>4217</v>
      </c>
      <c r="R918" t="s">
        <v>281</v>
      </c>
      <c r="S918" t="s">
        <v>57</v>
      </c>
      <c r="T918" t="s">
        <v>152</v>
      </c>
      <c r="U918" t="s">
        <v>88</v>
      </c>
      <c r="V918" t="s">
        <v>60</v>
      </c>
      <c r="W918" t="s">
        <v>292</v>
      </c>
      <c r="X918" t="s">
        <v>74</v>
      </c>
      <c r="Y918" t="s">
        <v>95</v>
      </c>
      <c r="Z918" t="s">
        <v>59</v>
      </c>
      <c r="AA918" t="s">
        <v>64</v>
      </c>
      <c r="AB918" t="s">
        <v>93</v>
      </c>
      <c r="AC918" t="s">
        <v>224</v>
      </c>
      <c r="AD918" t="s">
        <v>67</v>
      </c>
      <c r="AE918" t="s">
        <v>396</v>
      </c>
      <c r="AF918" t="s">
        <v>187</v>
      </c>
      <c r="AG918" t="s">
        <v>91</v>
      </c>
      <c r="AH918" t="s">
        <v>70</v>
      </c>
      <c r="AI918" t="s">
        <v>402</v>
      </c>
      <c r="AJ918" t="s">
        <v>117</v>
      </c>
      <c r="AK918" t="s">
        <v>73</v>
      </c>
      <c r="AL918" t="s">
        <v>68</v>
      </c>
      <c r="AM918" t="s">
        <v>125</v>
      </c>
      <c r="AN918" t="s">
        <v>76</v>
      </c>
      <c r="AO918" t="s">
        <v>134</v>
      </c>
      <c r="AP918" t="s">
        <v>267</v>
      </c>
      <c r="AQ918" t="s">
        <v>209</v>
      </c>
      <c r="AR918" t="s">
        <v>74</v>
      </c>
      <c r="AS918" t="s">
        <v>54</v>
      </c>
      <c r="AT918" t="s">
        <v>73</v>
      </c>
      <c r="AU918" t="s">
        <v>462</v>
      </c>
      <c r="AV918" t="s">
        <v>4985</v>
      </c>
    </row>
    <row r="919" spans="1:48" hidden="1" x14ac:dyDescent="0.3">
      <c r="A919" t="s">
        <v>4986</v>
      </c>
      <c r="B919" t="s">
        <v>4987</v>
      </c>
      <c r="C919" s="1" t="str">
        <f t="shared" si="152"/>
        <v>21:0973</v>
      </c>
      <c r="D919" s="1" t="str">
        <f t="shared" si="153"/>
        <v>21:0112</v>
      </c>
      <c r="E919" t="s">
        <v>4988</v>
      </c>
      <c r="F919" t="s">
        <v>4989</v>
      </c>
      <c r="H919">
        <v>63.073350599999998</v>
      </c>
      <c r="I919">
        <v>-97.398172700000003</v>
      </c>
      <c r="J919" s="1" t="str">
        <f t="shared" si="154"/>
        <v>NGR lake sediment grab sample</v>
      </c>
      <c r="K919" s="1" t="str">
        <f t="shared" si="155"/>
        <v>&lt;177 micron (NGR)</v>
      </c>
      <c r="L919">
        <v>47</v>
      </c>
      <c r="M919" t="s">
        <v>165</v>
      </c>
      <c r="N919">
        <v>918</v>
      </c>
      <c r="O919" t="s">
        <v>61</v>
      </c>
      <c r="P919" t="s">
        <v>54</v>
      </c>
      <c r="Q919" t="s">
        <v>202</v>
      </c>
      <c r="R919" t="s">
        <v>178</v>
      </c>
      <c r="S919" t="s">
        <v>57</v>
      </c>
      <c r="T919" t="s">
        <v>152</v>
      </c>
      <c r="U919" t="s">
        <v>59</v>
      </c>
      <c r="V919" t="s">
        <v>221</v>
      </c>
      <c r="W919" t="s">
        <v>127</v>
      </c>
      <c r="X919" t="s">
        <v>74</v>
      </c>
      <c r="Y919" t="s">
        <v>137</v>
      </c>
      <c r="Z919" t="s">
        <v>138</v>
      </c>
      <c r="AA919" t="s">
        <v>64</v>
      </c>
      <c r="AB919" t="s">
        <v>172</v>
      </c>
      <c r="AC919" t="s">
        <v>155</v>
      </c>
      <c r="AD919" t="s">
        <v>67</v>
      </c>
      <c r="AE919" t="s">
        <v>206</v>
      </c>
      <c r="AF919" t="s">
        <v>282</v>
      </c>
      <c r="AG919" t="s">
        <v>152</v>
      </c>
      <c r="AH919" t="s">
        <v>173</v>
      </c>
      <c r="AI919" t="s">
        <v>72</v>
      </c>
      <c r="AJ919" t="s">
        <v>329</v>
      </c>
      <c r="AK919" t="s">
        <v>73</v>
      </c>
      <c r="AL919" t="s">
        <v>74</v>
      </c>
      <c r="AM919" t="s">
        <v>177</v>
      </c>
      <c r="AN919" t="s">
        <v>76</v>
      </c>
      <c r="AO919" t="s">
        <v>281</v>
      </c>
      <c r="AP919" t="s">
        <v>283</v>
      </c>
      <c r="AQ919" t="s">
        <v>292</v>
      </c>
      <c r="AR919" t="s">
        <v>74</v>
      </c>
      <c r="AS919" t="s">
        <v>54</v>
      </c>
      <c r="AT919" t="s">
        <v>73</v>
      </c>
      <c r="AU919" t="s">
        <v>80</v>
      </c>
      <c r="AV919" t="s">
        <v>4990</v>
      </c>
    </row>
    <row r="920" spans="1:48" hidden="1" x14ac:dyDescent="0.3">
      <c r="A920" t="s">
        <v>4991</v>
      </c>
      <c r="B920" t="s">
        <v>4992</v>
      </c>
      <c r="C920" s="1" t="str">
        <f t="shared" si="152"/>
        <v>21:0973</v>
      </c>
      <c r="D920" s="1" t="str">
        <f t="shared" si="153"/>
        <v>21:0112</v>
      </c>
      <c r="E920" t="s">
        <v>4993</v>
      </c>
      <c r="F920" t="s">
        <v>4994</v>
      </c>
      <c r="H920">
        <v>63.120269899999997</v>
      </c>
      <c r="I920">
        <v>-97.461039900000003</v>
      </c>
      <c r="J920" s="1" t="str">
        <f t="shared" si="154"/>
        <v>NGR lake sediment grab sample</v>
      </c>
      <c r="K920" s="1" t="str">
        <f t="shared" si="155"/>
        <v>&lt;177 micron (NGR)</v>
      </c>
      <c r="L920">
        <v>47</v>
      </c>
      <c r="M920" t="s">
        <v>185</v>
      </c>
      <c r="N920">
        <v>919</v>
      </c>
      <c r="O920" t="s">
        <v>302</v>
      </c>
      <c r="P920" t="s">
        <v>54</v>
      </c>
      <c r="Q920" t="s">
        <v>202</v>
      </c>
      <c r="R920" t="s">
        <v>92</v>
      </c>
      <c r="S920" t="s">
        <v>57</v>
      </c>
      <c r="T920" t="s">
        <v>221</v>
      </c>
      <c r="U920" t="s">
        <v>57</v>
      </c>
      <c r="V920" t="s">
        <v>356</v>
      </c>
      <c r="W920" t="s">
        <v>346</v>
      </c>
      <c r="X920" t="s">
        <v>67</v>
      </c>
      <c r="Y920" t="s">
        <v>238</v>
      </c>
      <c r="Z920" t="s">
        <v>138</v>
      </c>
      <c r="AA920" t="s">
        <v>64</v>
      </c>
      <c r="AB920" t="s">
        <v>347</v>
      </c>
      <c r="AC920" t="s">
        <v>70</v>
      </c>
      <c r="AD920" t="s">
        <v>67</v>
      </c>
      <c r="AE920" t="s">
        <v>238</v>
      </c>
      <c r="AF920" t="s">
        <v>77</v>
      </c>
      <c r="AG920" t="s">
        <v>293</v>
      </c>
      <c r="AH920" t="s">
        <v>173</v>
      </c>
      <c r="AI920" t="s">
        <v>87</v>
      </c>
      <c r="AJ920" t="s">
        <v>127</v>
      </c>
      <c r="AK920" t="s">
        <v>73</v>
      </c>
      <c r="AL920" t="s">
        <v>125</v>
      </c>
      <c r="AM920" t="s">
        <v>103</v>
      </c>
      <c r="AN920" t="s">
        <v>76</v>
      </c>
      <c r="AO920" t="s">
        <v>117</v>
      </c>
      <c r="AP920" t="s">
        <v>566</v>
      </c>
      <c r="AQ920" t="s">
        <v>137</v>
      </c>
      <c r="AR920" t="s">
        <v>67</v>
      </c>
      <c r="AS920" t="s">
        <v>54</v>
      </c>
      <c r="AT920" t="s">
        <v>73</v>
      </c>
      <c r="AU920" t="s">
        <v>107</v>
      </c>
      <c r="AV920" t="s">
        <v>4995</v>
      </c>
    </row>
    <row r="921" spans="1:48" hidden="1" x14ac:dyDescent="0.3">
      <c r="A921" t="s">
        <v>4996</v>
      </c>
      <c r="B921" t="s">
        <v>4997</v>
      </c>
      <c r="C921" s="1" t="str">
        <f t="shared" si="152"/>
        <v>21:0973</v>
      </c>
      <c r="D921" s="1" t="str">
        <f t="shared" si="153"/>
        <v>21:0112</v>
      </c>
      <c r="E921" t="s">
        <v>4998</v>
      </c>
      <c r="F921" t="s">
        <v>4999</v>
      </c>
      <c r="H921">
        <v>63.175513600000002</v>
      </c>
      <c r="I921">
        <v>-97.402385800000005</v>
      </c>
      <c r="J921" s="1" t="str">
        <f t="shared" si="154"/>
        <v>NGR lake sediment grab sample</v>
      </c>
      <c r="K921" s="1" t="str">
        <f t="shared" si="155"/>
        <v>&lt;177 micron (NGR)</v>
      </c>
      <c r="L921">
        <v>47</v>
      </c>
      <c r="M921" t="s">
        <v>200</v>
      </c>
      <c r="N921">
        <v>920</v>
      </c>
      <c r="O921" t="s">
        <v>292</v>
      </c>
      <c r="P921" t="s">
        <v>54</v>
      </c>
      <c r="Q921" t="s">
        <v>403</v>
      </c>
      <c r="R921" t="s">
        <v>329</v>
      </c>
      <c r="S921" t="s">
        <v>57</v>
      </c>
      <c r="T921" t="s">
        <v>167</v>
      </c>
      <c r="U921" t="s">
        <v>138</v>
      </c>
      <c r="V921" t="s">
        <v>522</v>
      </c>
      <c r="W921" t="s">
        <v>143</v>
      </c>
      <c r="X921" t="s">
        <v>74</v>
      </c>
      <c r="Y921" t="s">
        <v>171</v>
      </c>
      <c r="Z921" t="s">
        <v>59</v>
      </c>
      <c r="AA921" t="s">
        <v>64</v>
      </c>
      <c r="AB921" t="s">
        <v>615</v>
      </c>
      <c r="AC921" t="s">
        <v>155</v>
      </c>
      <c r="AD921" t="s">
        <v>67</v>
      </c>
      <c r="AE921" t="s">
        <v>526</v>
      </c>
      <c r="AF921" t="s">
        <v>357</v>
      </c>
      <c r="AG921" t="s">
        <v>152</v>
      </c>
      <c r="AH921" t="s">
        <v>70</v>
      </c>
      <c r="AI921" t="s">
        <v>340</v>
      </c>
      <c r="AJ921" t="s">
        <v>114</v>
      </c>
      <c r="AK921" t="s">
        <v>73</v>
      </c>
      <c r="AL921" t="s">
        <v>68</v>
      </c>
      <c r="AM921" t="s">
        <v>75</v>
      </c>
      <c r="AN921" t="s">
        <v>76</v>
      </c>
      <c r="AO921" t="s">
        <v>104</v>
      </c>
      <c r="AP921" t="s">
        <v>596</v>
      </c>
      <c r="AQ921" t="s">
        <v>118</v>
      </c>
      <c r="AR921" t="s">
        <v>74</v>
      </c>
      <c r="AS921" t="s">
        <v>54</v>
      </c>
      <c r="AT921" t="s">
        <v>73</v>
      </c>
      <c r="AU921" t="s">
        <v>80</v>
      </c>
      <c r="AV921" t="s">
        <v>5000</v>
      </c>
    </row>
    <row r="922" spans="1:48" hidden="1" x14ac:dyDescent="0.3">
      <c r="A922" t="s">
        <v>5001</v>
      </c>
      <c r="B922" t="s">
        <v>5002</v>
      </c>
      <c r="C922" s="1" t="str">
        <f t="shared" si="152"/>
        <v>21:0973</v>
      </c>
      <c r="D922" s="1" t="str">
        <f t="shared" si="153"/>
        <v>21:0112</v>
      </c>
      <c r="E922" t="s">
        <v>5003</v>
      </c>
      <c r="F922" t="s">
        <v>5004</v>
      </c>
      <c r="H922">
        <v>63.258358000000001</v>
      </c>
      <c r="I922">
        <v>-97.479791700000007</v>
      </c>
      <c r="J922" s="1" t="str">
        <f t="shared" si="154"/>
        <v>NGR lake sediment grab sample</v>
      </c>
      <c r="K922" s="1" t="str">
        <f t="shared" si="155"/>
        <v>&lt;177 micron (NGR)</v>
      </c>
      <c r="L922">
        <v>47</v>
      </c>
      <c r="M922" t="s">
        <v>217</v>
      </c>
      <c r="N922">
        <v>921</v>
      </c>
      <c r="O922" t="s">
        <v>306</v>
      </c>
      <c r="P922" t="s">
        <v>54</v>
      </c>
      <c r="Q922" t="s">
        <v>539</v>
      </c>
      <c r="R922" t="s">
        <v>69</v>
      </c>
      <c r="S922" t="s">
        <v>57</v>
      </c>
      <c r="T922" t="s">
        <v>248</v>
      </c>
      <c r="U922" t="s">
        <v>88</v>
      </c>
      <c r="V922" t="s">
        <v>65</v>
      </c>
      <c r="W922" t="s">
        <v>276</v>
      </c>
      <c r="X922" t="s">
        <v>62</v>
      </c>
      <c r="Y922" t="s">
        <v>276</v>
      </c>
      <c r="Z922" t="s">
        <v>127</v>
      </c>
      <c r="AA922" t="s">
        <v>64</v>
      </c>
      <c r="AB922" t="s">
        <v>617</v>
      </c>
      <c r="AC922" t="s">
        <v>75</v>
      </c>
      <c r="AD922" t="s">
        <v>67</v>
      </c>
      <c r="AE922" t="s">
        <v>224</v>
      </c>
      <c r="AF922" t="s">
        <v>121</v>
      </c>
      <c r="AG922" t="s">
        <v>725</v>
      </c>
      <c r="AH922" t="s">
        <v>173</v>
      </c>
      <c r="AI922" t="s">
        <v>138</v>
      </c>
      <c r="AJ922" t="s">
        <v>150</v>
      </c>
      <c r="AK922" t="s">
        <v>73</v>
      </c>
      <c r="AL922" t="s">
        <v>177</v>
      </c>
      <c r="AM922" t="s">
        <v>157</v>
      </c>
      <c r="AN922" t="s">
        <v>76</v>
      </c>
      <c r="AO922" t="s">
        <v>290</v>
      </c>
      <c r="AP922" t="s">
        <v>656</v>
      </c>
      <c r="AQ922" t="s">
        <v>340</v>
      </c>
      <c r="AR922" t="s">
        <v>74</v>
      </c>
      <c r="AS922" t="s">
        <v>54</v>
      </c>
      <c r="AT922" t="s">
        <v>73</v>
      </c>
      <c r="AU922" t="s">
        <v>107</v>
      </c>
      <c r="AV922" t="s">
        <v>5005</v>
      </c>
    </row>
    <row r="923" spans="1:48" hidden="1" x14ac:dyDescent="0.3">
      <c r="A923" t="s">
        <v>5006</v>
      </c>
      <c r="B923" t="s">
        <v>5007</v>
      </c>
      <c r="C923" s="1" t="str">
        <f t="shared" si="152"/>
        <v>21:0973</v>
      </c>
      <c r="D923" s="1" t="str">
        <f t="shared" si="153"/>
        <v>21:0112</v>
      </c>
      <c r="E923" t="s">
        <v>5008</v>
      </c>
      <c r="F923" t="s">
        <v>5009</v>
      </c>
      <c r="H923">
        <v>63.326391299999997</v>
      </c>
      <c r="I923">
        <v>-97.325592599999993</v>
      </c>
      <c r="J923" s="1" t="str">
        <f t="shared" si="154"/>
        <v>NGR lake sediment grab sample</v>
      </c>
      <c r="K923" s="1" t="str">
        <f t="shared" si="155"/>
        <v>&lt;177 micron (NGR)</v>
      </c>
      <c r="L923">
        <v>47</v>
      </c>
      <c r="M923" t="s">
        <v>246</v>
      </c>
      <c r="N923">
        <v>922</v>
      </c>
      <c r="O923" t="s">
        <v>308</v>
      </c>
      <c r="P923" t="s">
        <v>54</v>
      </c>
      <c r="Q923" t="s">
        <v>830</v>
      </c>
      <c r="R923" t="s">
        <v>514</v>
      </c>
      <c r="S923" t="s">
        <v>57</v>
      </c>
      <c r="T923" t="s">
        <v>219</v>
      </c>
      <c r="U923" t="s">
        <v>59</v>
      </c>
      <c r="V923" t="s">
        <v>615</v>
      </c>
      <c r="W923" t="s">
        <v>327</v>
      </c>
      <c r="X923" t="s">
        <v>74</v>
      </c>
      <c r="Y923" t="s">
        <v>302</v>
      </c>
      <c r="Z923" t="s">
        <v>59</v>
      </c>
      <c r="AA923" t="s">
        <v>64</v>
      </c>
      <c r="AB923" t="s">
        <v>890</v>
      </c>
      <c r="AC923" t="s">
        <v>155</v>
      </c>
      <c r="AD923" t="s">
        <v>67</v>
      </c>
      <c r="AE923" t="s">
        <v>206</v>
      </c>
      <c r="AF923" t="s">
        <v>90</v>
      </c>
      <c r="AG923" t="s">
        <v>91</v>
      </c>
      <c r="AH923" t="s">
        <v>70</v>
      </c>
      <c r="AI923" t="s">
        <v>306</v>
      </c>
      <c r="AJ923" t="s">
        <v>53</v>
      </c>
      <c r="AK923" t="s">
        <v>73</v>
      </c>
      <c r="AL923" t="s">
        <v>68</v>
      </c>
      <c r="AM923" t="s">
        <v>75</v>
      </c>
      <c r="AN923" t="s">
        <v>76</v>
      </c>
      <c r="AO923" t="s">
        <v>178</v>
      </c>
      <c r="AP923" t="s">
        <v>158</v>
      </c>
      <c r="AQ923" t="s">
        <v>127</v>
      </c>
      <c r="AR923" t="s">
        <v>74</v>
      </c>
      <c r="AS923" t="s">
        <v>54</v>
      </c>
      <c r="AT923" t="s">
        <v>73</v>
      </c>
      <c r="AU923" t="s">
        <v>462</v>
      </c>
      <c r="AV923" t="s">
        <v>5010</v>
      </c>
    </row>
    <row r="924" spans="1:48" hidden="1" x14ac:dyDescent="0.3">
      <c r="A924" t="s">
        <v>5011</v>
      </c>
      <c r="B924" t="s">
        <v>5012</v>
      </c>
      <c r="C924" s="1" t="str">
        <f t="shared" si="152"/>
        <v>21:0973</v>
      </c>
      <c r="D924" s="1" t="str">
        <f t="shared" si="153"/>
        <v>21:0112</v>
      </c>
      <c r="E924" t="s">
        <v>5013</v>
      </c>
      <c r="F924" t="s">
        <v>5014</v>
      </c>
      <c r="H924">
        <v>63.360986099999998</v>
      </c>
      <c r="I924">
        <v>-97.319961399999997</v>
      </c>
      <c r="J924" s="1" t="str">
        <f t="shared" si="154"/>
        <v>NGR lake sediment grab sample</v>
      </c>
      <c r="K924" s="1" t="str">
        <f t="shared" si="155"/>
        <v>&lt;177 micron (NGR)</v>
      </c>
      <c r="L924">
        <v>47</v>
      </c>
      <c r="M924" t="s">
        <v>260</v>
      </c>
      <c r="N924">
        <v>923</v>
      </c>
      <c r="O924" t="s">
        <v>211</v>
      </c>
      <c r="P924" t="s">
        <v>54</v>
      </c>
      <c r="Q924" t="s">
        <v>836</v>
      </c>
      <c r="R924" t="s">
        <v>203</v>
      </c>
      <c r="S924" t="s">
        <v>57</v>
      </c>
      <c r="T924" t="s">
        <v>252</v>
      </c>
      <c r="U924" t="s">
        <v>59</v>
      </c>
      <c r="V924" t="s">
        <v>411</v>
      </c>
      <c r="W924" t="s">
        <v>193</v>
      </c>
      <c r="X924" t="s">
        <v>74</v>
      </c>
      <c r="Y924" t="s">
        <v>448</v>
      </c>
      <c r="Z924" t="s">
        <v>59</v>
      </c>
      <c r="AA924" t="s">
        <v>64</v>
      </c>
      <c r="AB924" t="s">
        <v>236</v>
      </c>
      <c r="AC924" t="s">
        <v>155</v>
      </c>
      <c r="AD924" t="s">
        <v>62</v>
      </c>
      <c r="AE924" t="s">
        <v>206</v>
      </c>
      <c r="AF924" t="s">
        <v>282</v>
      </c>
      <c r="AG924" t="s">
        <v>152</v>
      </c>
      <c r="AH924" t="s">
        <v>70</v>
      </c>
      <c r="AI924" t="s">
        <v>329</v>
      </c>
      <c r="AJ924" t="s">
        <v>59</v>
      </c>
      <c r="AK924" t="s">
        <v>73</v>
      </c>
      <c r="AL924" t="s">
        <v>206</v>
      </c>
      <c r="AM924" t="s">
        <v>125</v>
      </c>
      <c r="AN924" t="s">
        <v>76</v>
      </c>
      <c r="AO924" t="s">
        <v>281</v>
      </c>
      <c r="AP924" t="s">
        <v>295</v>
      </c>
      <c r="AQ924" t="s">
        <v>87</v>
      </c>
      <c r="AR924" t="s">
        <v>74</v>
      </c>
      <c r="AS924" t="s">
        <v>54</v>
      </c>
      <c r="AT924" t="s">
        <v>73</v>
      </c>
      <c r="AU924" t="s">
        <v>560</v>
      </c>
      <c r="AV924" t="s">
        <v>5015</v>
      </c>
    </row>
    <row r="925" spans="1:48" hidden="1" x14ac:dyDescent="0.3">
      <c r="A925" t="s">
        <v>5016</v>
      </c>
      <c r="B925" t="s">
        <v>5017</v>
      </c>
      <c r="C925" s="1" t="str">
        <f t="shared" si="152"/>
        <v>21:0973</v>
      </c>
      <c r="D925" s="1" t="str">
        <f t="shared" si="153"/>
        <v>21:0112</v>
      </c>
      <c r="E925" t="s">
        <v>4967</v>
      </c>
      <c r="F925" t="s">
        <v>5018</v>
      </c>
      <c r="H925">
        <v>63.323715499999999</v>
      </c>
      <c r="I925">
        <v>-97.246370400000004</v>
      </c>
      <c r="J925" s="1" t="str">
        <f t="shared" si="154"/>
        <v>NGR lake sediment grab sample</v>
      </c>
      <c r="K925" s="1" t="str">
        <f t="shared" si="155"/>
        <v>&lt;177 micron (NGR)</v>
      </c>
      <c r="L925">
        <v>47</v>
      </c>
      <c r="M925" t="s">
        <v>345</v>
      </c>
      <c r="N925">
        <v>924</v>
      </c>
      <c r="O925" t="s">
        <v>327</v>
      </c>
      <c r="P925" t="s">
        <v>54</v>
      </c>
      <c r="Q925" t="s">
        <v>261</v>
      </c>
      <c r="R925" t="s">
        <v>87</v>
      </c>
      <c r="S925" t="s">
        <v>57</v>
      </c>
      <c r="T925" t="s">
        <v>561</v>
      </c>
      <c r="U925" t="s">
        <v>59</v>
      </c>
      <c r="V925" t="s">
        <v>890</v>
      </c>
      <c r="W925" t="s">
        <v>327</v>
      </c>
      <c r="X925" t="s">
        <v>74</v>
      </c>
      <c r="Y925" t="s">
        <v>137</v>
      </c>
      <c r="Z925" t="s">
        <v>59</v>
      </c>
      <c r="AA925" t="s">
        <v>64</v>
      </c>
      <c r="AB925" t="s">
        <v>190</v>
      </c>
      <c r="AC925" t="s">
        <v>70</v>
      </c>
      <c r="AD925" t="s">
        <v>74</v>
      </c>
      <c r="AE925" t="s">
        <v>206</v>
      </c>
      <c r="AF925" t="s">
        <v>116</v>
      </c>
      <c r="AG925" t="s">
        <v>91</v>
      </c>
      <c r="AH925" t="s">
        <v>70</v>
      </c>
      <c r="AI925" t="s">
        <v>306</v>
      </c>
      <c r="AJ925" t="s">
        <v>53</v>
      </c>
      <c r="AK925" t="s">
        <v>73</v>
      </c>
      <c r="AL925" t="s">
        <v>206</v>
      </c>
      <c r="AM925" t="s">
        <v>75</v>
      </c>
      <c r="AN925" t="s">
        <v>76</v>
      </c>
      <c r="AO925" t="s">
        <v>104</v>
      </c>
      <c r="AP925" t="s">
        <v>596</v>
      </c>
      <c r="AQ925" t="s">
        <v>143</v>
      </c>
      <c r="AR925" t="s">
        <v>74</v>
      </c>
      <c r="AS925" t="s">
        <v>54</v>
      </c>
      <c r="AT925" t="s">
        <v>73</v>
      </c>
      <c r="AU925" t="s">
        <v>275</v>
      </c>
      <c r="AV925" t="s">
        <v>481</v>
      </c>
    </row>
    <row r="926" spans="1:48" hidden="1" x14ac:dyDescent="0.3">
      <c r="A926" t="s">
        <v>5019</v>
      </c>
      <c r="B926" t="s">
        <v>5020</v>
      </c>
      <c r="C926" s="1" t="str">
        <f t="shared" si="152"/>
        <v>21:0973</v>
      </c>
      <c r="D926" s="1" t="str">
        <f t="shared" si="153"/>
        <v>21:0112</v>
      </c>
      <c r="E926" t="s">
        <v>5021</v>
      </c>
      <c r="F926" t="s">
        <v>5022</v>
      </c>
      <c r="H926">
        <v>63.344443300000002</v>
      </c>
      <c r="I926">
        <v>-97.190911700000001</v>
      </c>
      <c r="J926" s="1" t="str">
        <f t="shared" si="154"/>
        <v>NGR lake sediment grab sample</v>
      </c>
      <c r="K926" s="1" t="str">
        <f t="shared" si="155"/>
        <v>&lt;177 micron (NGR)</v>
      </c>
      <c r="L926">
        <v>47</v>
      </c>
      <c r="M926" t="s">
        <v>273</v>
      </c>
      <c r="N926">
        <v>925</v>
      </c>
      <c r="O926" t="s">
        <v>709</v>
      </c>
      <c r="P926" t="s">
        <v>54</v>
      </c>
      <c r="Q926" t="s">
        <v>736</v>
      </c>
      <c r="R926" t="s">
        <v>178</v>
      </c>
      <c r="S926" t="s">
        <v>57</v>
      </c>
      <c r="T926" t="s">
        <v>277</v>
      </c>
      <c r="U926" t="s">
        <v>59</v>
      </c>
      <c r="V926" t="s">
        <v>153</v>
      </c>
      <c r="W926" t="s">
        <v>159</v>
      </c>
      <c r="X926" t="s">
        <v>74</v>
      </c>
      <c r="Y926" t="s">
        <v>63</v>
      </c>
      <c r="Z926" t="s">
        <v>59</v>
      </c>
      <c r="AA926" t="s">
        <v>64</v>
      </c>
      <c r="AB926" t="s">
        <v>339</v>
      </c>
      <c r="AC926" t="s">
        <v>224</v>
      </c>
      <c r="AD926" t="s">
        <v>67</v>
      </c>
      <c r="AE926" t="s">
        <v>174</v>
      </c>
      <c r="AF926" t="s">
        <v>347</v>
      </c>
      <c r="AG926" t="s">
        <v>91</v>
      </c>
      <c r="AH926" t="s">
        <v>70</v>
      </c>
      <c r="AI926" t="s">
        <v>348</v>
      </c>
      <c r="AJ926" t="s">
        <v>117</v>
      </c>
      <c r="AK926" t="s">
        <v>73</v>
      </c>
      <c r="AL926" t="s">
        <v>526</v>
      </c>
      <c r="AM926" t="s">
        <v>125</v>
      </c>
      <c r="AN926" t="s">
        <v>76</v>
      </c>
      <c r="AO926" t="s">
        <v>116</v>
      </c>
      <c r="AP926" t="s">
        <v>295</v>
      </c>
      <c r="AQ926" t="s">
        <v>106</v>
      </c>
      <c r="AR926" t="s">
        <v>62</v>
      </c>
      <c r="AS926" t="s">
        <v>54</v>
      </c>
      <c r="AT926" t="s">
        <v>73</v>
      </c>
      <c r="AU926" t="s">
        <v>107</v>
      </c>
      <c r="AV926" t="s">
        <v>5023</v>
      </c>
    </row>
    <row r="927" spans="1:48" hidden="1" x14ac:dyDescent="0.3">
      <c r="A927" t="s">
        <v>5024</v>
      </c>
      <c r="B927" t="s">
        <v>5025</v>
      </c>
      <c r="C927" s="1" t="str">
        <f t="shared" si="152"/>
        <v>21:0973</v>
      </c>
      <c r="D927" s="1" t="str">
        <f t="shared" si="153"/>
        <v>21:0112</v>
      </c>
      <c r="E927" t="s">
        <v>5026</v>
      </c>
      <c r="F927" t="s">
        <v>5027</v>
      </c>
      <c r="H927">
        <v>63.364958399999999</v>
      </c>
      <c r="I927">
        <v>-97.087028799999999</v>
      </c>
      <c r="J927" s="1" t="str">
        <f t="shared" si="154"/>
        <v>NGR lake sediment grab sample</v>
      </c>
      <c r="K927" s="1" t="str">
        <f t="shared" si="155"/>
        <v>&lt;177 micron (NGR)</v>
      </c>
      <c r="L927">
        <v>47</v>
      </c>
      <c r="M927" t="s">
        <v>289</v>
      </c>
      <c r="N927">
        <v>926</v>
      </c>
      <c r="O927" t="s">
        <v>79</v>
      </c>
      <c r="P927" t="s">
        <v>54</v>
      </c>
      <c r="Q927" t="s">
        <v>387</v>
      </c>
      <c r="R927" t="s">
        <v>281</v>
      </c>
      <c r="S927" t="s">
        <v>57</v>
      </c>
      <c r="T927" t="s">
        <v>315</v>
      </c>
      <c r="U927" t="s">
        <v>138</v>
      </c>
      <c r="V927" t="s">
        <v>119</v>
      </c>
      <c r="W927" t="s">
        <v>306</v>
      </c>
      <c r="X927" t="s">
        <v>62</v>
      </c>
      <c r="Y927" t="s">
        <v>171</v>
      </c>
      <c r="Z927" t="s">
        <v>138</v>
      </c>
      <c r="AA927" t="s">
        <v>64</v>
      </c>
      <c r="AB927" t="s">
        <v>617</v>
      </c>
      <c r="AC927" t="s">
        <v>224</v>
      </c>
      <c r="AD927" t="s">
        <v>67</v>
      </c>
      <c r="AE927" t="s">
        <v>490</v>
      </c>
      <c r="AF927" t="s">
        <v>141</v>
      </c>
      <c r="AG927" t="s">
        <v>277</v>
      </c>
      <c r="AH927" t="s">
        <v>173</v>
      </c>
      <c r="AI927" t="s">
        <v>71</v>
      </c>
      <c r="AJ927" t="s">
        <v>373</v>
      </c>
      <c r="AK927" t="s">
        <v>73</v>
      </c>
      <c r="AL927" t="s">
        <v>74</v>
      </c>
      <c r="AM927" t="s">
        <v>125</v>
      </c>
      <c r="AN927" t="s">
        <v>76</v>
      </c>
      <c r="AO927" t="s">
        <v>1402</v>
      </c>
      <c r="AP927" t="s">
        <v>126</v>
      </c>
      <c r="AQ927" t="s">
        <v>123</v>
      </c>
      <c r="AR927" t="s">
        <v>74</v>
      </c>
      <c r="AS927" t="s">
        <v>62</v>
      </c>
      <c r="AT927" t="s">
        <v>73</v>
      </c>
      <c r="AU927" t="s">
        <v>107</v>
      </c>
      <c r="AV927" t="s">
        <v>5028</v>
      </c>
    </row>
    <row r="928" spans="1:48" hidden="1" x14ac:dyDescent="0.3">
      <c r="A928" t="s">
        <v>5029</v>
      </c>
      <c r="B928" t="s">
        <v>5030</v>
      </c>
      <c r="C928" s="1" t="str">
        <f t="shared" si="152"/>
        <v>21:0973</v>
      </c>
      <c r="D928" s="1" t="str">
        <f t="shared" si="153"/>
        <v>21:0112</v>
      </c>
      <c r="E928" t="s">
        <v>5031</v>
      </c>
      <c r="F928" t="s">
        <v>5032</v>
      </c>
      <c r="H928">
        <v>63.362637300000003</v>
      </c>
      <c r="I928">
        <v>-97.054787300000001</v>
      </c>
      <c r="J928" s="1" t="str">
        <f t="shared" si="154"/>
        <v>NGR lake sediment grab sample</v>
      </c>
      <c r="K928" s="1" t="str">
        <f t="shared" si="155"/>
        <v>&lt;177 micron (NGR)</v>
      </c>
      <c r="L928">
        <v>47</v>
      </c>
      <c r="M928" t="s">
        <v>301</v>
      </c>
      <c r="N928">
        <v>927</v>
      </c>
      <c r="O928" t="s">
        <v>170</v>
      </c>
      <c r="P928" t="s">
        <v>54</v>
      </c>
      <c r="Q928" t="s">
        <v>731</v>
      </c>
      <c r="R928" t="s">
        <v>290</v>
      </c>
      <c r="S928" t="s">
        <v>57</v>
      </c>
      <c r="T928" t="s">
        <v>277</v>
      </c>
      <c r="U928" t="s">
        <v>59</v>
      </c>
      <c r="V928" t="s">
        <v>119</v>
      </c>
      <c r="W928" t="s">
        <v>233</v>
      </c>
      <c r="X928" t="s">
        <v>74</v>
      </c>
      <c r="Y928" t="s">
        <v>302</v>
      </c>
      <c r="Z928" t="s">
        <v>59</v>
      </c>
      <c r="AA928" t="s">
        <v>64</v>
      </c>
      <c r="AB928" t="s">
        <v>326</v>
      </c>
      <c r="AC928" t="s">
        <v>75</v>
      </c>
      <c r="AD928" t="s">
        <v>62</v>
      </c>
      <c r="AE928" t="s">
        <v>74</v>
      </c>
      <c r="AF928" t="s">
        <v>141</v>
      </c>
      <c r="AG928" t="s">
        <v>91</v>
      </c>
      <c r="AH928" t="s">
        <v>70</v>
      </c>
      <c r="AI928" t="s">
        <v>340</v>
      </c>
      <c r="AJ928" t="s">
        <v>514</v>
      </c>
      <c r="AK928" t="s">
        <v>73</v>
      </c>
      <c r="AL928" t="s">
        <v>157</v>
      </c>
      <c r="AM928" t="s">
        <v>177</v>
      </c>
      <c r="AN928" t="s">
        <v>76</v>
      </c>
      <c r="AO928" t="s">
        <v>1192</v>
      </c>
      <c r="AP928" t="s">
        <v>179</v>
      </c>
      <c r="AQ928" t="s">
        <v>328</v>
      </c>
      <c r="AR928" t="s">
        <v>74</v>
      </c>
      <c r="AS928" t="s">
        <v>54</v>
      </c>
      <c r="AT928" t="s">
        <v>248</v>
      </c>
      <c r="AU928" t="s">
        <v>107</v>
      </c>
      <c r="AV928" t="s">
        <v>5033</v>
      </c>
    </row>
    <row r="929" spans="1:48" hidden="1" x14ac:dyDescent="0.3">
      <c r="A929" t="s">
        <v>5034</v>
      </c>
      <c r="B929" t="s">
        <v>5035</v>
      </c>
      <c r="C929" s="1" t="str">
        <f t="shared" si="152"/>
        <v>21:0973</v>
      </c>
      <c r="D929" s="1" t="str">
        <f t="shared" si="153"/>
        <v>21:0112</v>
      </c>
      <c r="E929" t="s">
        <v>5036</v>
      </c>
      <c r="F929" t="s">
        <v>5037</v>
      </c>
      <c r="H929">
        <v>63.366716799999999</v>
      </c>
      <c r="I929">
        <v>-96.951067100000003</v>
      </c>
      <c r="J929" s="1" t="str">
        <f t="shared" si="154"/>
        <v>NGR lake sediment grab sample</v>
      </c>
      <c r="K929" s="1" t="str">
        <f t="shared" si="155"/>
        <v>&lt;177 micron (NGR)</v>
      </c>
      <c r="L929">
        <v>47</v>
      </c>
      <c r="M929" t="s">
        <v>314</v>
      </c>
      <c r="N929">
        <v>928</v>
      </c>
      <c r="O929" t="s">
        <v>220</v>
      </c>
      <c r="P929" t="s">
        <v>54</v>
      </c>
      <c r="Q929" t="s">
        <v>395</v>
      </c>
      <c r="R929" t="s">
        <v>104</v>
      </c>
      <c r="S929" t="s">
        <v>57</v>
      </c>
      <c r="T929" t="s">
        <v>91</v>
      </c>
      <c r="U929" t="s">
        <v>59</v>
      </c>
      <c r="V929" t="s">
        <v>65</v>
      </c>
      <c r="W929" t="s">
        <v>106</v>
      </c>
      <c r="X929" t="s">
        <v>67</v>
      </c>
      <c r="Y929" t="s">
        <v>62</v>
      </c>
      <c r="Z929" t="s">
        <v>138</v>
      </c>
      <c r="AA929" t="s">
        <v>64</v>
      </c>
      <c r="AB929" t="s">
        <v>60</v>
      </c>
      <c r="AC929" t="s">
        <v>75</v>
      </c>
      <c r="AD929" t="s">
        <v>67</v>
      </c>
      <c r="AE929" t="s">
        <v>74</v>
      </c>
      <c r="AF929" t="s">
        <v>347</v>
      </c>
      <c r="AG929" t="s">
        <v>152</v>
      </c>
      <c r="AH929" t="s">
        <v>173</v>
      </c>
      <c r="AI929" t="s">
        <v>305</v>
      </c>
      <c r="AJ929" t="s">
        <v>402</v>
      </c>
      <c r="AK929" t="s">
        <v>73</v>
      </c>
      <c r="AL929" t="s">
        <v>68</v>
      </c>
      <c r="AM929" t="s">
        <v>177</v>
      </c>
      <c r="AN929" t="s">
        <v>76</v>
      </c>
      <c r="AO929" t="s">
        <v>290</v>
      </c>
      <c r="AP929" t="s">
        <v>179</v>
      </c>
      <c r="AQ929" t="s">
        <v>336</v>
      </c>
      <c r="AR929" t="s">
        <v>74</v>
      </c>
      <c r="AS929" t="s">
        <v>54</v>
      </c>
      <c r="AT929" t="s">
        <v>73</v>
      </c>
      <c r="AU929" t="s">
        <v>107</v>
      </c>
      <c r="AV929" t="s">
        <v>5038</v>
      </c>
    </row>
    <row r="930" spans="1:48" hidden="1" x14ac:dyDescent="0.3">
      <c r="A930" t="s">
        <v>5039</v>
      </c>
      <c r="B930" t="s">
        <v>5040</v>
      </c>
      <c r="C930" s="1" t="str">
        <f t="shared" si="152"/>
        <v>21:0973</v>
      </c>
      <c r="D930" s="1" t="str">
        <f t="shared" si="153"/>
        <v>21:0112</v>
      </c>
      <c r="E930" t="s">
        <v>5041</v>
      </c>
      <c r="F930" t="s">
        <v>5042</v>
      </c>
      <c r="H930">
        <v>63.362478799999998</v>
      </c>
      <c r="I930">
        <v>-96.895512699999998</v>
      </c>
      <c r="J930" s="1" t="str">
        <f t="shared" si="154"/>
        <v>NGR lake sediment grab sample</v>
      </c>
      <c r="K930" s="1" t="str">
        <f t="shared" si="155"/>
        <v>&lt;177 micron (NGR)</v>
      </c>
      <c r="L930">
        <v>47</v>
      </c>
      <c r="M930" t="s">
        <v>324</v>
      </c>
      <c r="N930">
        <v>929</v>
      </c>
      <c r="O930" t="s">
        <v>171</v>
      </c>
      <c r="P930" t="s">
        <v>54</v>
      </c>
      <c r="Q930" t="s">
        <v>89</v>
      </c>
      <c r="R930" t="s">
        <v>168</v>
      </c>
      <c r="S930" t="s">
        <v>57</v>
      </c>
      <c r="T930" t="s">
        <v>365</v>
      </c>
      <c r="U930" t="s">
        <v>96</v>
      </c>
      <c r="V930" t="s">
        <v>436</v>
      </c>
      <c r="W930" t="s">
        <v>276</v>
      </c>
      <c r="X930" t="s">
        <v>67</v>
      </c>
      <c r="Y930" t="s">
        <v>74</v>
      </c>
      <c r="Z930" t="s">
        <v>96</v>
      </c>
      <c r="AA930" t="s">
        <v>64</v>
      </c>
      <c r="AB930" t="s">
        <v>550</v>
      </c>
      <c r="AC930" t="s">
        <v>155</v>
      </c>
      <c r="AD930" t="s">
        <v>67</v>
      </c>
      <c r="AE930" t="s">
        <v>68</v>
      </c>
      <c r="AF930" t="s">
        <v>104</v>
      </c>
      <c r="AG930" t="s">
        <v>207</v>
      </c>
      <c r="AH930" t="s">
        <v>173</v>
      </c>
      <c r="AI930" t="s">
        <v>226</v>
      </c>
      <c r="AJ930" t="s">
        <v>254</v>
      </c>
      <c r="AK930" t="s">
        <v>73</v>
      </c>
      <c r="AL930" t="s">
        <v>177</v>
      </c>
      <c r="AM930" t="s">
        <v>103</v>
      </c>
      <c r="AN930" t="s">
        <v>76</v>
      </c>
      <c r="AO930" t="s">
        <v>168</v>
      </c>
      <c r="AP930" t="s">
        <v>234</v>
      </c>
      <c r="AQ930" t="s">
        <v>308</v>
      </c>
      <c r="AR930" t="s">
        <v>67</v>
      </c>
      <c r="AS930" t="s">
        <v>54</v>
      </c>
      <c r="AT930" t="s">
        <v>73</v>
      </c>
      <c r="AU930" t="s">
        <v>107</v>
      </c>
      <c r="AV930" t="s">
        <v>5043</v>
      </c>
    </row>
    <row r="931" spans="1:48" hidden="1" x14ac:dyDescent="0.3">
      <c r="A931" t="s">
        <v>5044</v>
      </c>
      <c r="B931" t="s">
        <v>5045</v>
      </c>
      <c r="C931" s="1" t="str">
        <f t="shared" si="152"/>
        <v>21:0973</v>
      </c>
      <c r="D931" s="1" t="str">
        <f t="shared" si="153"/>
        <v>21:0112</v>
      </c>
      <c r="E931" t="s">
        <v>5046</v>
      </c>
      <c r="F931" t="s">
        <v>5047</v>
      </c>
      <c r="H931">
        <v>63.345874500000001</v>
      </c>
      <c r="I931">
        <v>-96.791371100000006</v>
      </c>
      <c r="J931" s="1" t="str">
        <f t="shared" si="154"/>
        <v>NGR lake sediment grab sample</v>
      </c>
      <c r="K931" s="1" t="str">
        <f t="shared" si="155"/>
        <v>&lt;177 micron (NGR)</v>
      </c>
      <c r="L931">
        <v>47</v>
      </c>
      <c r="M931" t="s">
        <v>335</v>
      </c>
      <c r="N931">
        <v>930</v>
      </c>
      <c r="O931" t="s">
        <v>79</v>
      </c>
      <c r="P931" t="s">
        <v>54</v>
      </c>
      <c r="Q931" t="s">
        <v>274</v>
      </c>
      <c r="R931" t="s">
        <v>69</v>
      </c>
      <c r="S931" t="s">
        <v>57</v>
      </c>
      <c r="T931" t="s">
        <v>364</v>
      </c>
      <c r="U931" t="s">
        <v>168</v>
      </c>
      <c r="V931" t="s">
        <v>365</v>
      </c>
      <c r="W931" t="s">
        <v>348</v>
      </c>
      <c r="X931" t="s">
        <v>62</v>
      </c>
      <c r="Y931" t="s">
        <v>137</v>
      </c>
      <c r="Z931" t="s">
        <v>96</v>
      </c>
      <c r="AA931" t="s">
        <v>64</v>
      </c>
      <c r="AB931" t="s">
        <v>58</v>
      </c>
      <c r="AC931" t="s">
        <v>526</v>
      </c>
      <c r="AD931" t="s">
        <v>62</v>
      </c>
      <c r="AE931" t="s">
        <v>563</v>
      </c>
      <c r="AF931" t="s">
        <v>615</v>
      </c>
      <c r="AG931" t="s">
        <v>315</v>
      </c>
      <c r="AH931" t="s">
        <v>173</v>
      </c>
      <c r="AI931" t="s">
        <v>280</v>
      </c>
      <c r="AJ931" t="s">
        <v>1490</v>
      </c>
      <c r="AK931" t="s">
        <v>73</v>
      </c>
      <c r="AL931" t="s">
        <v>125</v>
      </c>
      <c r="AM931" t="s">
        <v>74</v>
      </c>
      <c r="AN931" t="s">
        <v>76</v>
      </c>
      <c r="AO931" t="s">
        <v>1341</v>
      </c>
      <c r="AP931" t="s">
        <v>307</v>
      </c>
      <c r="AQ931" t="s">
        <v>374</v>
      </c>
      <c r="AR931" t="s">
        <v>67</v>
      </c>
      <c r="AS931" t="s">
        <v>62</v>
      </c>
      <c r="AT931" t="s">
        <v>248</v>
      </c>
      <c r="AU931" t="s">
        <v>107</v>
      </c>
      <c r="AV931" t="s">
        <v>1316</v>
      </c>
    </row>
    <row r="932" spans="1:48" hidden="1" x14ac:dyDescent="0.3">
      <c r="A932" t="s">
        <v>5048</v>
      </c>
      <c r="B932" t="s">
        <v>5049</v>
      </c>
      <c r="C932" s="1" t="str">
        <f t="shared" si="152"/>
        <v>21:0973</v>
      </c>
      <c r="D932" s="1" t="str">
        <f t="shared" si="153"/>
        <v>21:0112</v>
      </c>
      <c r="E932" t="s">
        <v>5050</v>
      </c>
      <c r="F932" t="s">
        <v>5051</v>
      </c>
      <c r="H932">
        <v>63.3554028</v>
      </c>
      <c r="I932">
        <v>-96.756368699999996</v>
      </c>
      <c r="J932" s="1" t="str">
        <f t="shared" si="154"/>
        <v>NGR lake sediment grab sample</v>
      </c>
      <c r="K932" s="1" t="str">
        <f t="shared" si="155"/>
        <v>&lt;177 micron (NGR)</v>
      </c>
      <c r="L932">
        <v>47</v>
      </c>
      <c r="M932" t="s">
        <v>354</v>
      </c>
      <c r="N932">
        <v>931</v>
      </c>
      <c r="O932" t="s">
        <v>118</v>
      </c>
      <c r="P932" t="s">
        <v>54</v>
      </c>
      <c r="Q932" t="s">
        <v>387</v>
      </c>
      <c r="R932" t="s">
        <v>357</v>
      </c>
      <c r="S932" t="s">
        <v>57</v>
      </c>
      <c r="T932" t="s">
        <v>262</v>
      </c>
      <c r="U932" t="s">
        <v>203</v>
      </c>
      <c r="V932" t="s">
        <v>725</v>
      </c>
      <c r="W932" t="s">
        <v>388</v>
      </c>
      <c r="X932" t="s">
        <v>62</v>
      </c>
      <c r="Y932" t="s">
        <v>346</v>
      </c>
      <c r="Z932" t="s">
        <v>138</v>
      </c>
      <c r="AA932" t="s">
        <v>64</v>
      </c>
      <c r="AB932" t="s">
        <v>404</v>
      </c>
      <c r="AC932" t="s">
        <v>125</v>
      </c>
      <c r="AD932" t="s">
        <v>62</v>
      </c>
      <c r="AE932" t="s">
        <v>74</v>
      </c>
      <c r="AF932" t="s">
        <v>356</v>
      </c>
      <c r="AG932" t="s">
        <v>152</v>
      </c>
      <c r="AH932" t="s">
        <v>173</v>
      </c>
      <c r="AI932" t="s">
        <v>101</v>
      </c>
      <c r="AJ932" t="s">
        <v>1125</v>
      </c>
      <c r="AK932" t="s">
        <v>73</v>
      </c>
      <c r="AL932" t="s">
        <v>157</v>
      </c>
      <c r="AM932" t="s">
        <v>125</v>
      </c>
      <c r="AN932" t="s">
        <v>76</v>
      </c>
      <c r="AO932" t="s">
        <v>5052</v>
      </c>
      <c r="AP932" t="s">
        <v>210</v>
      </c>
      <c r="AQ932" t="s">
        <v>88</v>
      </c>
      <c r="AR932" t="s">
        <v>62</v>
      </c>
      <c r="AS932" t="s">
        <v>62</v>
      </c>
      <c r="AT932" t="s">
        <v>152</v>
      </c>
      <c r="AU932" t="s">
        <v>107</v>
      </c>
      <c r="AV932" t="s">
        <v>3525</v>
      </c>
    </row>
    <row r="933" spans="1:48" hidden="1" x14ac:dyDescent="0.3">
      <c r="A933" t="s">
        <v>5053</v>
      </c>
      <c r="B933" t="s">
        <v>5054</v>
      </c>
      <c r="C933" s="1" t="str">
        <f t="shared" si="152"/>
        <v>21:0973</v>
      </c>
      <c r="D933" s="1" t="str">
        <f>HYPERLINK("https://geochem.nrcan.gc.ca/cdogs/content/svy/svy_e.htm", "")</f>
        <v/>
      </c>
      <c r="G933" s="1" t="str">
        <f>HYPERLINK("https://geochem.nrcan.gc.ca/cdogs/content/cr_/cr_00161_e.htm", "161")</f>
        <v>161</v>
      </c>
      <c r="J933" t="s">
        <v>230</v>
      </c>
      <c r="K933" t="s">
        <v>231</v>
      </c>
      <c r="L933">
        <v>47</v>
      </c>
      <c r="M933" t="s">
        <v>232</v>
      </c>
      <c r="N933">
        <v>932</v>
      </c>
      <c r="O933" t="s">
        <v>159</v>
      </c>
      <c r="P933" t="s">
        <v>54</v>
      </c>
      <c r="Q933" t="s">
        <v>105</v>
      </c>
      <c r="R933" t="s">
        <v>103</v>
      </c>
      <c r="S933" t="s">
        <v>57</v>
      </c>
      <c r="T933" t="s">
        <v>204</v>
      </c>
      <c r="U933" t="s">
        <v>88</v>
      </c>
      <c r="V933" t="s">
        <v>252</v>
      </c>
      <c r="W933" t="s">
        <v>346</v>
      </c>
      <c r="X933" t="s">
        <v>62</v>
      </c>
      <c r="Y933" t="s">
        <v>211</v>
      </c>
      <c r="Z933" t="s">
        <v>178</v>
      </c>
      <c r="AA933" t="s">
        <v>64</v>
      </c>
      <c r="AB933" t="s">
        <v>890</v>
      </c>
      <c r="AC933" t="s">
        <v>125</v>
      </c>
      <c r="AD933" t="s">
        <v>67</v>
      </c>
      <c r="AE933" t="s">
        <v>1027</v>
      </c>
      <c r="AF933" t="s">
        <v>69</v>
      </c>
      <c r="AG933" t="s">
        <v>853</v>
      </c>
      <c r="AH933" t="s">
        <v>157</v>
      </c>
      <c r="AI933" t="s">
        <v>77</v>
      </c>
      <c r="AJ933" t="s">
        <v>429</v>
      </c>
      <c r="AK933" t="s">
        <v>73</v>
      </c>
      <c r="AL933" t="s">
        <v>206</v>
      </c>
      <c r="AM933" t="s">
        <v>74</v>
      </c>
      <c r="AN933" t="s">
        <v>76</v>
      </c>
      <c r="AO933" t="s">
        <v>92</v>
      </c>
      <c r="AP933" t="s">
        <v>4295</v>
      </c>
      <c r="AQ933" t="s">
        <v>254</v>
      </c>
      <c r="AR933" t="s">
        <v>62</v>
      </c>
      <c r="AS933" t="s">
        <v>96</v>
      </c>
      <c r="AT933" t="s">
        <v>73</v>
      </c>
      <c r="AU933" t="s">
        <v>775</v>
      </c>
      <c r="AV933" t="s">
        <v>1233</v>
      </c>
    </row>
    <row r="934" spans="1:48" hidden="1" x14ac:dyDescent="0.3">
      <c r="A934" t="s">
        <v>5055</v>
      </c>
      <c r="B934" t="s">
        <v>5056</v>
      </c>
      <c r="C934" s="1" t="str">
        <f t="shared" si="152"/>
        <v>21:0973</v>
      </c>
      <c r="D934" s="1" t="str">
        <f t="shared" ref="D934:D945" si="156">HYPERLINK("https://geochem.nrcan.gc.ca/cdogs/content/svy/svy210112_e.htm", "21:0112")</f>
        <v>21:0112</v>
      </c>
      <c r="E934" t="s">
        <v>5057</v>
      </c>
      <c r="F934" t="s">
        <v>5058</v>
      </c>
      <c r="H934">
        <v>63.341935499999998</v>
      </c>
      <c r="I934">
        <v>-96.375000900000003</v>
      </c>
      <c r="J934" s="1" t="str">
        <f t="shared" ref="J934:J945" si="157">HYPERLINK("https://geochem.nrcan.gc.ca/cdogs/content/kwd/kwd020027_e.htm", "NGR lake sediment grab sample")</f>
        <v>NGR lake sediment grab sample</v>
      </c>
      <c r="K934" s="1" t="str">
        <f t="shared" ref="K934:K945" si="158">HYPERLINK("https://geochem.nrcan.gc.ca/cdogs/content/kwd/kwd080006_e.htm", "&lt;177 micron (NGR)")</f>
        <v>&lt;177 micron (NGR)</v>
      </c>
      <c r="L934">
        <v>48</v>
      </c>
      <c r="M934" t="s">
        <v>52</v>
      </c>
      <c r="N934">
        <v>933</v>
      </c>
      <c r="O934" t="s">
        <v>136</v>
      </c>
      <c r="P934" t="s">
        <v>54</v>
      </c>
      <c r="Q934" t="s">
        <v>747</v>
      </c>
      <c r="R934" t="s">
        <v>168</v>
      </c>
      <c r="S934" t="s">
        <v>57</v>
      </c>
      <c r="T934" t="s">
        <v>91</v>
      </c>
      <c r="U934" t="s">
        <v>88</v>
      </c>
      <c r="V934" t="s">
        <v>492</v>
      </c>
      <c r="W934" t="s">
        <v>127</v>
      </c>
      <c r="X934" t="s">
        <v>74</v>
      </c>
      <c r="Y934" t="s">
        <v>95</v>
      </c>
      <c r="Z934" t="s">
        <v>59</v>
      </c>
      <c r="AA934" t="s">
        <v>64</v>
      </c>
      <c r="AB934" t="s">
        <v>725</v>
      </c>
      <c r="AC934" t="s">
        <v>155</v>
      </c>
      <c r="AD934" t="s">
        <v>62</v>
      </c>
      <c r="AE934" t="s">
        <v>74</v>
      </c>
      <c r="AF934" t="s">
        <v>381</v>
      </c>
      <c r="AG934" t="s">
        <v>152</v>
      </c>
      <c r="AH934" t="s">
        <v>173</v>
      </c>
      <c r="AI934" t="s">
        <v>114</v>
      </c>
      <c r="AJ934" t="s">
        <v>348</v>
      </c>
      <c r="AK934" t="s">
        <v>73</v>
      </c>
      <c r="AL934" t="s">
        <v>74</v>
      </c>
      <c r="AM934" t="s">
        <v>125</v>
      </c>
      <c r="AN934" t="s">
        <v>76</v>
      </c>
      <c r="AO934" t="s">
        <v>290</v>
      </c>
      <c r="AP934" t="s">
        <v>283</v>
      </c>
      <c r="AQ934" t="s">
        <v>254</v>
      </c>
      <c r="AR934" t="s">
        <v>74</v>
      </c>
      <c r="AS934" t="s">
        <v>54</v>
      </c>
      <c r="AT934" t="s">
        <v>152</v>
      </c>
      <c r="AU934" t="s">
        <v>479</v>
      </c>
      <c r="AV934" t="s">
        <v>5059</v>
      </c>
    </row>
    <row r="935" spans="1:48" hidden="1" x14ac:dyDescent="0.3">
      <c r="A935" t="s">
        <v>5060</v>
      </c>
      <c r="B935" t="s">
        <v>5061</v>
      </c>
      <c r="C935" s="1" t="str">
        <f t="shared" si="152"/>
        <v>21:0973</v>
      </c>
      <c r="D935" s="1" t="str">
        <f t="shared" si="156"/>
        <v>21:0112</v>
      </c>
      <c r="E935" t="s">
        <v>5062</v>
      </c>
      <c r="F935" t="s">
        <v>5063</v>
      </c>
      <c r="H935">
        <v>63.3542451</v>
      </c>
      <c r="I935">
        <v>-96.683918700000007</v>
      </c>
      <c r="J935" s="1" t="str">
        <f t="shared" si="157"/>
        <v>NGR lake sediment grab sample</v>
      </c>
      <c r="K935" s="1" t="str">
        <f t="shared" si="158"/>
        <v>&lt;177 micron (NGR)</v>
      </c>
      <c r="L935">
        <v>48</v>
      </c>
      <c r="M935" t="s">
        <v>113</v>
      </c>
      <c r="N935">
        <v>934</v>
      </c>
      <c r="O935" t="s">
        <v>308</v>
      </c>
      <c r="P935" t="s">
        <v>54</v>
      </c>
      <c r="Q935" t="s">
        <v>395</v>
      </c>
      <c r="R935" t="s">
        <v>436</v>
      </c>
      <c r="S935" t="s">
        <v>57</v>
      </c>
      <c r="T935" t="s">
        <v>562</v>
      </c>
      <c r="U935" t="s">
        <v>88</v>
      </c>
      <c r="V935" t="s">
        <v>60</v>
      </c>
      <c r="W935" t="s">
        <v>263</v>
      </c>
      <c r="X935" t="s">
        <v>62</v>
      </c>
      <c r="Y935" t="s">
        <v>62</v>
      </c>
      <c r="Z935" t="s">
        <v>138</v>
      </c>
      <c r="AA935" t="s">
        <v>64</v>
      </c>
      <c r="AB935" t="s">
        <v>207</v>
      </c>
      <c r="AC935" t="s">
        <v>177</v>
      </c>
      <c r="AD935" t="s">
        <v>62</v>
      </c>
      <c r="AE935" t="s">
        <v>992</v>
      </c>
      <c r="AF935" t="s">
        <v>317</v>
      </c>
      <c r="AG935" t="s">
        <v>152</v>
      </c>
      <c r="AH935" t="s">
        <v>173</v>
      </c>
      <c r="AI935" t="s">
        <v>318</v>
      </c>
      <c r="AJ935" t="s">
        <v>294</v>
      </c>
      <c r="AK935" t="s">
        <v>73</v>
      </c>
      <c r="AL935" t="s">
        <v>157</v>
      </c>
      <c r="AM935" t="s">
        <v>157</v>
      </c>
      <c r="AN935" t="s">
        <v>76</v>
      </c>
      <c r="AO935" t="s">
        <v>597</v>
      </c>
      <c r="AP935" t="s">
        <v>126</v>
      </c>
      <c r="AQ935" t="s">
        <v>329</v>
      </c>
      <c r="AR935" t="s">
        <v>74</v>
      </c>
      <c r="AS935" t="s">
        <v>54</v>
      </c>
      <c r="AT935" t="s">
        <v>58</v>
      </c>
      <c r="AU935" t="s">
        <v>107</v>
      </c>
      <c r="AV935" t="s">
        <v>5064</v>
      </c>
    </row>
    <row r="936" spans="1:48" hidden="1" x14ac:dyDescent="0.3">
      <c r="A936" t="s">
        <v>5065</v>
      </c>
      <c r="B936" t="s">
        <v>5066</v>
      </c>
      <c r="C936" s="1" t="str">
        <f t="shared" si="152"/>
        <v>21:0973</v>
      </c>
      <c r="D936" s="1" t="str">
        <f t="shared" si="156"/>
        <v>21:0112</v>
      </c>
      <c r="E936" t="s">
        <v>5062</v>
      </c>
      <c r="F936" t="s">
        <v>5067</v>
      </c>
      <c r="H936">
        <v>63.3542451</v>
      </c>
      <c r="I936">
        <v>-96.683918700000007</v>
      </c>
      <c r="J936" s="1" t="str">
        <f t="shared" si="157"/>
        <v>NGR lake sediment grab sample</v>
      </c>
      <c r="K936" s="1" t="str">
        <f t="shared" si="158"/>
        <v>&lt;177 micron (NGR)</v>
      </c>
      <c r="L936">
        <v>48</v>
      </c>
      <c r="M936" t="s">
        <v>132</v>
      </c>
      <c r="N936">
        <v>935</v>
      </c>
      <c r="O936" t="s">
        <v>61</v>
      </c>
      <c r="P936" t="s">
        <v>54</v>
      </c>
      <c r="Q936" t="s">
        <v>202</v>
      </c>
      <c r="R936" t="s">
        <v>436</v>
      </c>
      <c r="S936" t="s">
        <v>57</v>
      </c>
      <c r="T936" t="s">
        <v>437</v>
      </c>
      <c r="U936" t="s">
        <v>88</v>
      </c>
      <c r="V936" t="s">
        <v>853</v>
      </c>
      <c r="W936" t="s">
        <v>201</v>
      </c>
      <c r="X936" t="s">
        <v>62</v>
      </c>
      <c r="Y936" t="s">
        <v>95</v>
      </c>
      <c r="Z936" t="s">
        <v>138</v>
      </c>
      <c r="AA936" t="s">
        <v>64</v>
      </c>
      <c r="AB936" t="s">
        <v>235</v>
      </c>
      <c r="AC936" t="s">
        <v>75</v>
      </c>
      <c r="AD936" t="s">
        <v>62</v>
      </c>
      <c r="AE936" t="s">
        <v>1547</v>
      </c>
      <c r="AF936" t="s">
        <v>381</v>
      </c>
      <c r="AG936" t="s">
        <v>152</v>
      </c>
      <c r="AH936" t="s">
        <v>173</v>
      </c>
      <c r="AI936" t="s">
        <v>123</v>
      </c>
      <c r="AJ936" t="s">
        <v>294</v>
      </c>
      <c r="AK936" t="s">
        <v>73</v>
      </c>
      <c r="AL936" t="s">
        <v>74</v>
      </c>
      <c r="AM936" t="s">
        <v>125</v>
      </c>
      <c r="AN936" t="s">
        <v>76</v>
      </c>
      <c r="AO936" t="s">
        <v>597</v>
      </c>
      <c r="AP936" t="s">
        <v>307</v>
      </c>
      <c r="AQ936" t="s">
        <v>340</v>
      </c>
      <c r="AR936" t="s">
        <v>74</v>
      </c>
      <c r="AS936" t="s">
        <v>62</v>
      </c>
      <c r="AT936" t="s">
        <v>58</v>
      </c>
      <c r="AU936" t="s">
        <v>462</v>
      </c>
      <c r="AV936" t="s">
        <v>4243</v>
      </c>
    </row>
    <row r="937" spans="1:48" hidden="1" x14ac:dyDescent="0.3">
      <c r="A937" t="s">
        <v>5068</v>
      </c>
      <c r="B937" t="s">
        <v>5069</v>
      </c>
      <c r="C937" s="1" t="str">
        <f t="shared" si="152"/>
        <v>21:0973</v>
      </c>
      <c r="D937" s="1" t="str">
        <f t="shared" si="156"/>
        <v>21:0112</v>
      </c>
      <c r="E937" t="s">
        <v>5070</v>
      </c>
      <c r="F937" t="s">
        <v>5071</v>
      </c>
      <c r="H937">
        <v>63.347129899999999</v>
      </c>
      <c r="I937">
        <v>-96.446439400000003</v>
      </c>
      <c r="J937" s="1" t="str">
        <f t="shared" si="157"/>
        <v>NGR lake sediment grab sample</v>
      </c>
      <c r="K937" s="1" t="str">
        <f t="shared" si="158"/>
        <v>&lt;177 micron (NGR)</v>
      </c>
      <c r="L937">
        <v>48</v>
      </c>
      <c r="M937" t="s">
        <v>86</v>
      </c>
      <c r="N937">
        <v>936</v>
      </c>
      <c r="O937" t="s">
        <v>61</v>
      </c>
      <c r="P937" t="s">
        <v>54</v>
      </c>
      <c r="Q937" t="s">
        <v>747</v>
      </c>
      <c r="R937" t="s">
        <v>134</v>
      </c>
      <c r="S937" t="s">
        <v>57</v>
      </c>
      <c r="T937" t="s">
        <v>315</v>
      </c>
      <c r="U937" t="s">
        <v>88</v>
      </c>
      <c r="V937" t="s">
        <v>189</v>
      </c>
      <c r="W937" t="s">
        <v>226</v>
      </c>
      <c r="X937" t="s">
        <v>74</v>
      </c>
      <c r="Y937" t="s">
        <v>448</v>
      </c>
      <c r="Z937" t="s">
        <v>59</v>
      </c>
      <c r="AA937" t="s">
        <v>64</v>
      </c>
      <c r="AB937" t="s">
        <v>412</v>
      </c>
      <c r="AC937" t="s">
        <v>75</v>
      </c>
      <c r="AD937" t="s">
        <v>74</v>
      </c>
      <c r="AE937" t="s">
        <v>68</v>
      </c>
      <c r="AF937" t="s">
        <v>69</v>
      </c>
      <c r="AG937" t="s">
        <v>58</v>
      </c>
      <c r="AH937" t="s">
        <v>173</v>
      </c>
      <c r="AI937" t="s">
        <v>101</v>
      </c>
      <c r="AJ937" t="s">
        <v>413</v>
      </c>
      <c r="AK937" t="s">
        <v>73</v>
      </c>
      <c r="AL937" t="s">
        <v>74</v>
      </c>
      <c r="AM937" t="s">
        <v>125</v>
      </c>
      <c r="AN937" t="s">
        <v>76</v>
      </c>
      <c r="AO937" t="s">
        <v>134</v>
      </c>
      <c r="AP937" t="s">
        <v>158</v>
      </c>
      <c r="AQ937" t="s">
        <v>209</v>
      </c>
      <c r="AR937" t="s">
        <v>62</v>
      </c>
      <c r="AS937" t="s">
        <v>62</v>
      </c>
      <c r="AT937" t="s">
        <v>91</v>
      </c>
      <c r="AU937" t="s">
        <v>80</v>
      </c>
      <c r="AV937" t="s">
        <v>1536</v>
      </c>
    </row>
    <row r="938" spans="1:48" hidden="1" x14ac:dyDescent="0.3">
      <c r="A938" t="s">
        <v>5072</v>
      </c>
      <c r="B938" t="s">
        <v>5073</v>
      </c>
      <c r="C938" s="1" t="str">
        <f t="shared" si="152"/>
        <v>21:0973</v>
      </c>
      <c r="D938" s="1" t="str">
        <f t="shared" si="156"/>
        <v>21:0112</v>
      </c>
      <c r="E938" t="s">
        <v>5057</v>
      </c>
      <c r="F938" t="s">
        <v>5074</v>
      </c>
      <c r="H938">
        <v>63.341935499999998</v>
      </c>
      <c r="I938">
        <v>-96.375000900000003</v>
      </c>
      <c r="J938" s="1" t="str">
        <f t="shared" si="157"/>
        <v>NGR lake sediment grab sample</v>
      </c>
      <c r="K938" s="1" t="str">
        <f t="shared" si="158"/>
        <v>&lt;177 micron (NGR)</v>
      </c>
      <c r="L938">
        <v>48</v>
      </c>
      <c r="M938" t="s">
        <v>345</v>
      </c>
      <c r="N938">
        <v>937</v>
      </c>
      <c r="O938" t="s">
        <v>308</v>
      </c>
      <c r="P938" t="s">
        <v>54</v>
      </c>
      <c r="Q938" t="s">
        <v>747</v>
      </c>
      <c r="R938" t="s">
        <v>168</v>
      </c>
      <c r="S938" t="s">
        <v>57</v>
      </c>
      <c r="T938" t="s">
        <v>277</v>
      </c>
      <c r="U938" t="s">
        <v>88</v>
      </c>
      <c r="V938" t="s">
        <v>189</v>
      </c>
      <c r="W938" t="s">
        <v>193</v>
      </c>
      <c r="X938" t="s">
        <v>67</v>
      </c>
      <c r="Y938" t="s">
        <v>95</v>
      </c>
      <c r="Z938" t="s">
        <v>138</v>
      </c>
      <c r="AA938" t="s">
        <v>64</v>
      </c>
      <c r="AB938" t="s">
        <v>153</v>
      </c>
      <c r="AC938" t="s">
        <v>224</v>
      </c>
      <c r="AD938" t="s">
        <v>67</v>
      </c>
      <c r="AE938" t="s">
        <v>74</v>
      </c>
      <c r="AF938" t="s">
        <v>356</v>
      </c>
      <c r="AG938" t="s">
        <v>152</v>
      </c>
      <c r="AH938" t="s">
        <v>173</v>
      </c>
      <c r="AI938" t="s">
        <v>340</v>
      </c>
      <c r="AJ938" t="s">
        <v>429</v>
      </c>
      <c r="AK938" t="s">
        <v>73</v>
      </c>
      <c r="AL938" t="s">
        <v>68</v>
      </c>
      <c r="AM938" t="s">
        <v>177</v>
      </c>
      <c r="AN938" t="s">
        <v>76</v>
      </c>
      <c r="AO938" t="s">
        <v>290</v>
      </c>
      <c r="AP938" t="s">
        <v>596</v>
      </c>
      <c r="AQ938" t="s">
        <v>254</v>
      </c>
      <c r="AR938" t="s">
        <v>62</v>
      </c>
      <c r="AS938" t="s">
        <v>54</v>
      </c>
      <c r="AT938" t="s">
        <v>152</v>
      </c>
      <c r="AU938" t="s">
        <v>107</v>
      </c>
      <c r="AV938" t="s">
        <v>4568</v>
      </c>
    </row>
    <row r="939" spans="1:48" hidden="1" x14ac:dyDescent="0.3">
      <c r="A939" t="s">
        <v>5075</v>
      </c>
      <c r="B939" t="s">
        <v>5076</v>
      </c>
      <c r="C939" s="1" t="str">
        <f t="shared" si="152"/>
        <v>21:0973</v>
      </c>
      <c r="D939" s="1" t="str">
        <f t="shared" si="156"/>
        <v>21:0112</v>
      </c>
      <c r="E939" t="s">
        <v>5077</v>
      </c>
      <c r="F939" t="s">
        <v>5078</v>
      </c>
      <c r="H939">
        <v>63.339447100000001</v>
      </c>
      <c r="I939">
        <v>-96.327097899999998</v>
      </c>
      <c r="J939" s="1" t="str">
        <f t="shared" si="157"/>
        <v>NGR lake sediment grab sample</v>
      </c>
      <c r="K939" s="1" t="str">
        <f t="shared" si="158"/>
        <v>&lt;177 micron (NGR)</v>
      </c>
      <c r="L939">
        <v>48</v>
      </c>
      <c r="M939" t="s">
        <v>149</v>
      </c>
      <c r="N939">
        <v>938</v>
      </c>
      <c r="O939" t="s">
        <v>292</v>
      </c>
      <c r="P939" t="s">
        <v>54</v>
      </c>
      <c r="Q939" t="s">
        <v>1980</v>
      </c>
      <c r="R939" t="s">
        <v>209</v>
      </c>
      <c r="S939" t="s">
        <v>57</v>
      </c>
      <c r="T939" t="s">
        <v>315</v>
      </c>
      <c r="U939" t="s">
        <v>117</v>
      </c>
      <c r="V939" t="s">
        <v>853</v>
      </c>
      <c r="W939" t="s">
        <v>254</v>
      </c>
      <c r="X939" t="s">
        <v>74</v>
      </c>
      <c r="Y939" t="s">
        <v>95</v>
      </c>
      <c r="Z939" t="s">
        <v>59</v>
      </c>
      <c r="AA939" t="s">
        <v>64</v>
      </c>
      <c r="AB939" t="s">
        <v>617</v>
      </c>
      <c r="AC939" t="s">
        <v>75</v>
      </c>
      <c r="AD939" t="s">
        <v>62</v>
      </c>
      <c r="AE939" t="s">
        <v>206</v>
      </c>
      <c r="AF939" t="s">
        <v>99</v>
      </c>
      <c r="AG939" t="s">
        <v>277</v>
      </c>
      <c r="AH939" t="s">
        <v>70</v>
      </c>
      <c r="AI939" t="s">
        <v>429</v>
      </c>
      <c r="AJ939" t="s">
        <v>413</v>
      </c>
      <c r="AK939" t="s">
        <v>73</v>
      </c>
      <c r="AL939" t="s">
        <v>526</v>
      </c>
      <c r="AM939" t="s">
        <v>125</v>
      </c>
      <c r="AN939" t="s">
        <v>76</v>
      </c>
      <c r="AO939" t="s">
        <v>5052</v>
      </c>
      <c r="AP939" t="s">
        <v>551</v>
      </c>
      <c r="AQ939" t="s">
        <v>168</v>
      </c>
      <c r="AR939" t="s">
        <v>74</v>
      </c>
      <c r="AS939" t="s">
        <v>54</v>
      </c>
      <c r="AT939" t="s">
        <v>73</v>
      </c>
      <c r="AU939" t="s">
        <v>107</v>
      </c>
      <c r="AV939" t="s">
        <v>5079</v>
      </c>
    </row>
    <row r="940" spans="1:48" hidden="1" x14ac:dyDescent="0.3">
      <c r="A940" t="s">
        <v>5080</v>
      </c>
      <c r="B940" t="s">
        <v>5081</v>
      </c>
      <c r="C940" s="1" t="str">
        <f t="shared" si="152"/>
        <v>21:0973</v>
      </c>
      <c r="D940" s="1" t="str">
        <f t="shared" si="156"/>
        <v>21:0112</v>
      </c>
      <c r="E940" t="s">
        <v>5082</v>
      </c>
      <c r="F940" t="s">
        <v>5083</v>
      </c>
      <c r="H940">
        <v>63.3349513</v>
      </c>
      <c r="I940">
        <v>-96.247514800000005</v>
      </c>
      <c r="J940" s="1" t="str">
        <f t="shared" si="157"/>
        <v>NGR lake sediment grab sample</v>
      </c>
      <c r="K940" s="1" t="str">
        <f t="shared" si="158"/>
        <v>&lt;177 micron (NGR)</v>
      </c>
      <c r="L940">
        <v>48</v>
      </c>
      <c r="M940" t="s">
        <v>165</v>
      </c>
      <c r="N940">
        <v>939</v>
      </c>
      <c r="O940" t="s">
        <v>240</v>
      </c>
      <c r="P940" t="s">
        <v>54</v>
      </c>
      <c r="Q940" t="s">
        <v>900</v>
      </c>
      <c r="R940" t="s">
        <v>116</v>
      </c>
      <c r="S940" t="s">
        <v>57</v>
      </c>
      <c r="T940" t="s">
        <v>364</v>
      </c>
      <c r="U940" t="s">
        <v>88</v>
      </c>
      <c r="V940" t="s">
        <v>339</v>
      </c>
      <c r="W940" t="s">
        <v>124</v>
      </c>
      <c r="X940" t="s">
        <v>62</v>
      </c>
      <c r="Y940" t="s">
        <v>137</v>
      </c>
      <c r="Z940" t="s">
        <v>138</v>
      </c>
      <c r="AA940" t="s">
        <v>64</v>
      </c>
      <c r="AB940" t="s">
        <v>561</v>
      </c>
      <c r="AC940" t="s">
        <v>206</v>
      </c>
      <c r="AD940" t="s">
        <v>170</v>
      </c>
      <c r="AE940" t="s">
        <v>74</v>
      </c>
      <c r="AF940" t="s">
        <v>478</v>
      </c>
      <c r="AG940" t="s">
        <v>277</v>
      </c>
      <c r="AH940" t="s">
        <v>173</v>
      </c>
      <c r="AI940" t="s">
        <v>280</v>
      </c>
      <c r="AJ940" t="s">
        <v>1429</v>
      </c>
      <c r="AK940" t="s">
        <v>73</v>
      </c>
      <c r="AL940" t="s">
        <v>74</v>
      </c>
      <c r="AM940" t="s">
        <v>68</v>
      </c>
      <c r="AN940" t="s">
        <v>76</v>
      </c>
      <c r="AO940" t="s">
        <v>5084</v>
      </c>
      <c r="AP940" t="s">
        <v>267</v>
      </c>
      <c r="AQ940" t="s">
        <v>578</v>
      </c>
      <c r="AR940" t="s">
        <v>62</v>
      </c>
      <c r="AS940" t="s">
        <v>54</v>
      </c>
      <c r="AT940" t="s">
        <v>152</v>
      </c>
      <c r="AU940" t="s">
        <v>107</v>
      </c>
      <c r="AV940" t="s">
        <v>1045</v>
      </c>
    </row>
    <row r="941" spans="1:48" hidden="1" x14ac:dyDescent="0.3">
      <c r="A941" t="s">
        <v>5085</v>
      </c>
      <c r="B941" t="s">
        <v>5086</v>
      </c>
      <c r="C941" s="1" t="str">
        <f t="shared" si="152"/>
        <v>21:0973</v>
      </c>
      <c r="D941" s="1" t="str">
        <f t="shared" si="156"/>
        <v>21:0112</v>
      </c>
      <c r="E941" t="s">
        <v>5087</v>
      </c>
      <c r="F941" t="s">
        <v>5088</v>
      </c>
      <c r="H941">
        <v>63.338611700000001</v>
      </c>
      <c r="I941">
        <v>-96.170249200000001</v>
      </c>
      <c r="J941" s="1" t="str">
        <f t="shared" si="157"/>
        <v>NGR lake sediment grab sample</v>
      </c>
      <c r="K941" s="1" t="str">
        <f t="shared" si="158"/>
        <v>&lt;177 micron (NGR)</v>
      </c>
      <c r="L941">
        <v>48</v>
      </c>
      <c r="M941" t="s">
        <v>185</v>
      </c>
      <c r="N941">
        <v>940</v>
      </c>
      <c r="O941" t="s">
        <v>56</v>
      </c>
      <c r="P941" t="s">
        <v>62</v>
      </c>
      <c r="Q941" t="s">
        <v>1980</v>
      </c>
      <c r="R941" t="s">
        <v>436</v>
      </c>
      <c r="S941" t="s">
        <v>57</v>
      </c>
      <c r="T941" t="s">
        <v>80</v>
      </c>
      <c r="U941" t="s">
        <v>178</v>
      </c>
      <c r="V941" t="s">
        <v>428</v>
      </c>
      <c r="W941" t="s">
        <v>71</v>
      </c>
      <c r="X941" t="s">
        <v>62</v>
      </c>
      <c r="Y941" t="s">
        <v>346</v>
      </c>
      <c r="Z941" t="s">
        <v>59</v>
      </c>
      <c r="AA941" t="s">
        <v>64</v>
      </c>
      <c r="AB941" t="s">
        <v>91</v>
      </c>
      <c r="AC941" t="s">
        <v>206</v>
      </c>
      <c r="AD941" t="s">
        <v>96</v>
      </c>
      <c r="AE941" t="s">
        <v>1056</v>
      </c>
      <c r="AF941" t="s">
        <v>575</v>
      </c>
      <c r="AG941" t="s">
        <v>315</v>
      </c>
      <c r="AH941" t="s">
        <v>70</v>
      </c>
      <c r="AI941" t="s">
        <v>168</v>
      </c>
      <c r="AJ941" t="s">
        <v>1357</v>
      </c>
      <c r="AK941" t="s">
        <v>73</v>
      </c>
      <c r="AL941" t="s">
        <v>74</v>
      </c>
      <c r="AM941" t="s">
        <v>526</v>
      </c>
      <c r="AN941" t="s">
        <v>76</v>
      </c>
      <c r="AO941" t="s">
        <v>618</v>
      </c>
      <c r="AP941" t="s">
        <v>295</v>
      </c>
      <c r="AQ941" t="s">
        <v>281</v>
      </c>
      <c r="AR941" t="s">
        <v>62</v>
      </c>
      <c r="AS941" t="s">
        <v>62</v>
      </c>
      <c r="AT941" t="s">
        <v>152</v>
      </c>
      <c r="AU941" t="s">
        <v>635</v>
      </c>
      <c r="AV941" t="s">
        <v>5089</v>
      </c>
    </row>
    <row r="942" spans="1:48" hidden="1" x14ac:dyDescent="0.3">
      <c r="A942" t="s">
        <v>5090</v>
      </c>
      <c r="B942" t="s">
        <v>5091</v>
      </c>
      <c r="C942" s="1" t="str">
        <f t="shared" si="152"/>
        <v>21:0973</v>
      </c>
      <c r="D942" s="1" t="str">
        <f t="shared" si="156"/>
        <v>21:0112</v>
      </c>
      <c r="E942" t="s">
        <v>5092</v>
      </c>
      <c r="F942" t="s">
        <v>5093</v>
      </c>
      <c r="H942">
        <v>63.334789200000003</v>
      </c>
      <c r="I942">
        <v>-96.099813299999994</v>
      </c>
      <c r="J942" s="1" t="str">
        <f t="shared" si="157"/>
        <v>NGR lake sediment grab sample</v>
      </c>
      <c r="K942" s="1" t="str">
        <f t="shared" si="158"/>
        <v>&lt;177 micron (NGR)</v>
      </c>
      <c r="L942">
        <v>48</v>
      </c>
      <c r="M942" t="s">
        <v>200</v>
      </c>
      <c r="N942">
        <v>941</v>
      </c>
      <c r="O942" t="s">
        <v>96</v>
      </c>
      <c r="P942" t="s">
        <v>54</v>
      </c>
      <c r="Q942" t="s">
        <v>920</v>
      </c>
      <c r="R942" t="s">
        <v>168</v>
      </c>
      <c r="S942" t="s">
        <v>57</v>
      </c>
      <c r="T942" t="s">
        <v>277</v>
      </c>
      <c r="U942" t="s">
        <v>59</v>
      </c>
      <c r="V942" t="s">
        <v>223</v>
      </c>
      <c r="W942" t="s">
        <v>233</v>
      </c>
      <c r="X942" t="s">
        <v>74</v>
      </c>
      <c r="Y942" t="s">
        <v>63</v>
      </c>
      <c r="Z942" t="s">
        <v>138</v>
      </c>
      <c r="AA942" t="s">
        <v>64</v>
      </c>
      <c r="AB942" t="s">
        <v>365</v>
      </c>
      <c r="AC942" t="s">
        <v>224</v>
      </c>
      <c r="AD942" t="s">
        <v>67</v>
      </c>
      <c r="AE942" t="s">
        <v>74</v>
      </c>
      <c r="AF942" t="s">
        <v>616</v>
      </c>
      <c r="AG942" t="s">
        <v>91</v>
      </c>
      <c r="AH942" t="s">
        <v>70</v>
      </c>
      <c r="AI942" t="s">
        <v>514</v>
      </c>
      <c r="AJ942" t="s">
        <v>413</v>
      </c>
      <c r="AK942" t="s">
        <v>73</v>
      </c>
      <c r="AL942" t="s">
        <v>74</v>
      </c>
      <c r="AM942" t="s">
        <v>125</v>
      </c>
      <c r="AN942" t="s">
        <v>76</v>
      </c>
      <c r="AO942" t="s">
        <v>134</v>
      </c>
      <c r="AP942" t="s">
        <v>596</v>
      </c>
      <c r="AQ942" t="s">
        <v>709</v>
      </c>
      <c r="AR942" t="s">
        <v>62</v>
      </c>
      <c r="AS942" t="s">
        <v>54</v>
      </c>
      <c r="AT942" t="s">
        <v>73</v>
      </c>
      <c r="AU942" t="s">
        <v>107</v>
      </c>
      <c r="AV942" t="s">
        <v>1816</v>
      </c>
    </row>
    <row r="943" spans="1:48" hidden="1" x14ac:dyDescent="0.3">
      <c r="A943" t="s">
        <v>5094</v>
      </c>
      <c r="B943" t="s">
        <v>5095</v>
      </c>
      <c r="C943" s="1" t="str">
        <f t="shared" si="152"/>
        <v>21:0973</v>
      </c>
      <c r="D943" s="1" t="str">
        <f t="shared" si="156"/>
        <v>21:0112</v>
      </c>
      <c r="E943" t="s">
        <v>5096</v>
      </c>
      <c r="F943" t="s">
        <v>5097</v>
      </c>
      <c r="H943">
        <v>63.327625400000002</v>
      </c>
      <c r="I943">
        <v>-96.039269899999994</v>
      </c>
      <c r="J943" s="1" t="str">
        <f t="shared" si="157"/>
        <v>NGR lake sediment grab sample</v>
      </c>
      <c r="K943" s="1" t="str">
        <f t="shared" si="158"/>
        <v>&lt;177 micron (NGR)</v>
      </c>
      <c r="L943">
        <v>48</v>
      </c>
      <c r="M943" t="s">
        <v>217</v>
      </c>
      <c r="N943">
        <v>942</v>
      </c>
      <c r="O943" t="s">
        <v>240</v>
      </c>
      <c r="P943" t="s">
        <v>54</v>
      </c>
      <c r="Q943" t="s">
        <v>261</v>
      </c>
      <c r="R943" t="s">
        <v>104</v>
      </c>
      <c r="S943" t="s">
        <v>57</v>
      </c>
      <c r="T943" t="s">
        <v>315</v>
      </c>
      <c r="U943" t="s">
        <v>88</v>
      </c>
      <c r="V943" t="s">
        <v>427</v>
      </c>
      <c r="W943" t="s">
        <v>254</v>
      </c>
      <c r="X943" t="s">
        <v>62</v>
      </c>
      <c r="Y943" t="s">
        <v>63</v>
      </c>
      <c r="Z943" t="s">
        <v>138</v>
      </c>
      <c r="AA943" t="s">
        <v>64</v>
      </c>
      <c r="AB943" t="s">
        <v>365</v>
      </c>
      <c r="AC943" t="s">
        <v>75</v>
      </c>
      <c r="AD943" t="s">
        <v>62</v>
      </c>
      <c r="AE943" t="s">
        <v>74</v>
      </c>
      <c r="AF943" t="s">
        <v>381</v>
      </c>
      <c r="AG943" t="s">
        <v>58</v>
      </c>
      <c r="AH943" t="s">
        <v>173</v>
      </c>
      <c r="AI943" t="s">
        <v>440</v>
      </c>
      <c r="AJ943" t="s">
        <v>514</v>
      </c>
      <c r="AK943" t="s">
        <v>73</v>
      </c>
      <c r="AL943" t="s">
        <v>68</v>
      </c>
      <c r="AM943" t="s">
        <v>125</v>
      </c>
      <c r="AN943" t="s">
        <v>76</v>
      </c>
      <c r="AO943" t="s">
        <v>134</v>
      </c>
      <c r="AP943" t="s">
        <v>596</v>
      </c>
      <c r="AQ943" t="s">
        <v>87</v>
      </c>
      <c r="AR943" t="s">
        <v>62</v>
      </c>
      <c r="AS943" t="s">
        <v>62</v>
      </c>
      <c r="AT943" t="s">
        <v>91</v>
      </c>
      <c r="AU943" t="s">
        <v>560</v>
      </c>
      <c r="AV943" t="s">
        <v>5098</v>
      </c>
    </row>
    <row r="944" spans="1:48" hidden="1" x14ac:dyDescent="0.3">
      <c r="A944" t="s">
        <v>5099</v>
      </c>
      <c r="B944" t="s">
        <v>5100</v>
      </c>
      <c r="C944" s="1" t="str">
        <f t="shared" si="152"/>
        <v>21:0973</v>
      </c>
      <c r="D944" s="1" t="str">
        <f t="shared" si="156"/>
        <v>21:0112</v>
      </c>
      <c r="E944" t="s">
        <v>5101</v>
      </c>
      <c r="F944" t="s">
        <v>5102</v>
      </c>
      <c r="H944">
        <v>63.406701699999999</v>
      </c>
      <c r="I944">
        <v>-96.021917099999996</v>
      </c>
      <c r="J944" s="1" t="str">
        <f t="shared" si="157"/>
        <v>NGR lake sediment grab sample</v>
      </c>
      <c r="K944" s="1" t="str">
        <f t="shared" si="158"/>
        <v>&lt;177 micron (NGR)</v>
      </c>
      <c r="L944">
        <v>48</v>
      </c>
      <c r="M944" t="s">
        <v>246</v>
      </c>
      <c r="N944">
        <v>943</v>
      </c>
      <c r="O944" t="s">
        <v>143</v>
      </c>
      <c r="P944" t="s">
        <v>54</v>
      </c>
      <c r="Q944" t="s">
        <v>403</v>
      </c>
      <c r="R944" t="s">
        <v>281</v>
      </c>
      <c r="S944" t="s">
        <v>57</v>
      </c>
      <c r="T944" t="s">
        <v>277</v>
      </c>
      <c r="U944" t="s">
        <v>168</v>
      </c>
      <c r="V944" t="s">
        <v>404</v>
      </c>
      <c r="W944" t="s">
        <v>106</v>
      </c>
      <c r="X944" t="s">
        <v>62</v>
      </c>
      <c r="Y944" t="s">
        <v>95</v>
      </c>
      <c r="Z944" t="s">
        <v>138</v>
      </c>
      <c r="AA944" t="s">
        <v>64</v>
      </c>
      <c r="AB944" t="s">
        <v>326</v>
      </c>
      <c r="AC944" t="s">
        <v>224</v>
      </c>
      <c r="AD944" t="s">
        <v>67</v>
      </c>
      <c r="AE944" t="s">
        <v>206</v>
      </c>
      <c r="AF944" t="s">
        <v>69</v>
      </c>
      <c r="AG944" t="s">
        <v>293</v>
      </c>
      <c r="AH944" t="s">
        <v>173</v>
      </c>
      <c r="AI944" t="s">
        <v>592</v>
      </c>
      <c r="AJ944" t="s">
        <v>101</v>
      </c>
      <c r="AK944" t="s">
        <v>73</v>
      </c>
      <c r="AL944" t="s">
        <v>125</v>
      </c>
      <c r="AM944" t="s">
        <v>75</v>
      </c>
      <c r="AN944" t="s">
        <v>76</v>
      </c>
      <c r="AO944" t="s">
        <v>281</v>
      </c>
      <c r="AP944" t="s">
        <v>158</v>
      </c>
      <c r="AQ944" t="s">
        <v>240</v>
      </c>
      <c r="AR944" t="s">
        <v>62</v>
      </c>
      <c r="AS944" t="s">
        <v>54</v>
      </c>
      <c r="AT944" t="s">
        <v>73</v>
      </c>
      <c r="AU944" t="s">
        <v>107</v>
      </c>
      <c r="AV944" t="s">
        <v>5103</v>
      </c>
    </row>
    <row r="945" spans="1:48" hidden="1" x14ac:dyDescent="0.3">
      <c r="A945" t="s">
        <v>5104</v>
      </c>
      <c r="B945" t="s">
        <v>5105</v>
      </c>
      <c r="C945" s="1" t="str">
        <f t="shared" si="152"/>
        <v>21:0973</v>
      </c>
      <c r="D945" s="1" t="str">
        <f t="shared" si="156"/>
        <v>21:0112</v>
      </c>
      <c r="E945" t="s">
        <v>5106</v>
      </c>
      <c r="F945" t="s">
        <v>5107</v>
      </c>
      <c r="H945">
        <v>63.430529200000002</v>
      </c>
      <c r="I945">
        <v>-96.026140100000006</v>
      </c>
      <c r="J945" s="1" t="str">
        <f t="shared" si="157"/>
        <v>NGR lake sediment grab sample</v>
      </c>
      <c r="K945" s="1" t="str">
        <f t="shared" si="158"/>
        <v>&lt;177 micron (NGR)</v>
      </c>
      <c r="L945">
        <v>48</v>
      </c>
      <c r="M945" t="s">
        <v>260</v>
      </c>
      <c r="N945">
        <v>944</v>
      </c>
      <c r="O945" t="s">
        <v>193</v>
      </c>
      <c r="P945" t="s">
        <v>54</v>
      </c>
      <c r="Q945" t="s">
        <v>55</v>
      </c>
      <c r="R945" t="s">
        <v>282</v>
      </c>
      <c r="S945" t="s">
        <v>57</v>
      </c>
      <c r="T945" t="s">
        <v>248</v>
      </c>
      <c r="U945" t="s">
        <v>92</v>
      </c>
      <c r="V945" t="s">
        <v>252</v>
      </c>
      <c r="W945" t="s">
        <v>254</v>
      </c>
      <c r="X945" t="s">
        <v>62</v>
      </c>
      <c r="Y945" t="s">
        <v>79</v>
      </c>
      <c r="Z945" t="s">
        <v>96</v>
      </c>
      <c r="AA945" t="s">
        <v>64</v>
      </c>
      <c r="AB945" t="s">
        <v>380</v>
      </c>
      <c r="AC945" t="s">
        <v>75</v>
      </c>
      <c r="AD945" t="s">
        <v>67</v>
      </c>
      <c r="AE945" t="s">
        <v>864</v>
      </c>
      <c r="AF945" t="s">
        <v>478</v>
      </c>
      <c r="AG945" t="s">
        <v>188</v>
      </c>
      <c r="AH945" t="s">
        <v>173</v>
      </c>
      <c r="AI945" t="s">
        <v>168</v>
      </c>
      <c r="AJ945" t="s">
        <v>348</v>
      </c>
      <c r="AK945" t="s">
        <v>73</v>
      </c>
      <c r="AL945" t="s">
        <v>224</v>
      </c>
      <c r="AM945" t="s">
        <v>125</v>
      </c>
      <c r="AN945" t="s">
        <v>76</v>
      </c>
      <c r="AO945" t="s">
        <v>77</v>
      </c>
      <c r="AP945" t="s">
        <v>414</v>
      </c>
      <c r="AQ945" t="s">
        <v>96</v>
      </c>
      <c r="AR945" t="s">
        <v>74</v>
      </c>
      <c r="AS945" t="s">
        <v>54</v>
      </c>
      <c r="AT945" t="s">
        <v>315</v>
      </c>
      <c r="AU945" t="s">
        <v>107</v>
      </c>
      <c r="AV945" t="s">
        <v>5108</v>
      </c>
    </row>
    <row r="946" spans="1:48" hidden="1" x14ac:dyDescent="0.3">
      <c r="A946" t="s">
        <v>5109</v>
      </c>
      <c r="B946" t="s">
        <v>5110</v>
      </c>
      <c r="C946" s="1" t="str">
        <f t="shared" si="152"/>
        <v>21:0973</v>
      </c>
      <c r="D946" s="1" t="str">
        <f>HYPERLINK("https://geochem.nrcan.gc.ca/cdogs/content/svy/svy_e.htm", "")</f>
        <v/>
      </c>
      <c r="G946" s="1" t="str">
        <f>HYPERLINK("https://geochem.nrcan.gc.ca/cdogs/content/cr_/cr_00160_e.htm", "160")</f>
        <v>160</v>
      </c>
      <c r="J946" t="s">
        <v>230</v>
      </c>
      <c r="K946" t="s">
        <v>231</v>
      </c>
      <c r="L946">
        <v>48</v>
      </c>
      <c r="M946" t="s">
        <v>232</v>
      </c>
      <c r="N946">
        <v>945</v>
      </c>
      <c r="O946" t="s">
        <v>168</v>
      </c>
      <c r="P946" t="s">
        <v>138</v>
      </c>
      <c r="Q946" t="s">
        <v>656</v>
      </c>
      <c r="R946" t="s">
        <v>103</v>
      </c>
      <c r="S946" t="s">
        <v>57</v>
      </c>
      <c r="T946" t="s">
        <v>188</v>
      </c>
      <c r="U946" t="s">
        <v>88</v>
      </c>
      <c r="V946" t="s">
        <v>380</v>
      </c>
      <c r="W946" t="s">
        <v>346</v>
      </c>
      <c r="X946" t="s">
        <v>62</v>
      </c>
      <c r="Y946" t="s">
        <v>211</v>
      </c>
      <c r="Z946" t="s">
        <v>168</v>
      </c>
      <c r="AA946" t="s">
        <v>64</v>
      </c>
      <c r="AB946" t="s">
        <v>890</v>
      </c>
      <c r="AC946" t="s">
        <v>177</v>
      </c>
      <c r="AD946" t="s">
        <v>67</v>
      </c>
      <c r="AE946" t="s">
        <v>5111</v>
      </c>
      <c r="AF946" t="s">
        <v>104</v>
      </c>
      <c r="AG946" t="s">
        <v>365</v>
      </c>
      <c r="AH946" t="s">
        <v>68</v>
      </c>
      <c r="AI946" t="s">
        <v>281</v>
      </c>
      <c r="AJ946" t="s">
        <v>340</v>
      </c>
      <c r="AK946" t="s">
        <v>73</v>
      </c>
      <c r="AL946" t="s">
        <v>68</v>
      </c>
      <c r="AM946" t="s">
        <v>74</v>
      </c>
      <c r="AN946" t="s">
        <v>76</v>
      </c>
      <c r="AO946" t="s">
        <v>203</v>
      </c>
      <c r="AP946" t="s">
        <v>4339</v>
      </c>
      <c r="AQ946" t="s">
        <v>106</v>
      </c>
      <c r="AR946" t="s">
        <v>62</v>
      </c>
      <c r="AS946" t="s">
        <v>127</v>
      </c>
      <c r="AT946" t="s">
        <v>73</v>
      </c>
      <c r="AU946" t="s">
        <v>3299</v>
      </c>
      <c r="AV946" t="s">
        <v>5112</v>
      </c>
    </row>
    <row r="947" spans="1:48" hidden="1" x14ac:dyDescent="0.3">
      <c r="A947" t="s">
        <v>5113</v>
      </c>
      <c r="B947" t="s">
        <v>5114</v>
      </c>
      <c r="C947" s="1" t="str">
        <f t="shared" si="152"/>
        <v>21:0973</v>
      </c>
      <c r="D947" s="1" t="str">
        <f t="shared" ref="D947:D965" si="159">HYPERLINK("https://geochem.nrcan.gc.ca/cdogs/content/svy/svy210112_e.htm", "21:0112")</f>
        <v>21:0112</v>
      </c>
      <c r="E947" t="s">
        <v>5115</v>
      </c>
      <c r="F947" t="s">
        <v>5116</v>
      </c>
      <c r="H947">
        <v>63.470239800000002</v>
      </c>
      <c r="I947">
        <v>-96.005526399999994</v>
      </c>
      <c r="J947" s="1" t="str">
        <f t="shared" ref="J947:J965" si="160">HYPERLINK("https://geochem.nrcan.gc.ca/cdogs/content/kwd/kwd020027_e.htm", "NGR lake sediment grab sample")</f>
        <v>NGR lake sediment grab sample</v>
      </c>
      <c r="K947" s="1" t="str">
        <f t="shared" ref="K947:K965" si="161">HYPERLINK("https://geochem.nrcan.gc.ca/cdogs/content/kwd/kwd080006_e.htm", "&lt;177 micron (NGR)")</f>
        <v>&lt;177 micron (NGR)</v>
      </c>
      <c r="L947">
        <v>48</v>
      </c>
      <c r="M947" t="s">
        <v>273</v>
      </c>
      <c r="N947">
        <v>946</v>
      </c>
      <c r="O947" t="s">
        <v>193</v>
      </c>
      <c r="P947" t="s">
        <v>54</v>
      </c>
      <c r="Q947" t="s">
        <v>395</v>
      </c>
      <c r="R947" t="s">
        <v>168</v>
      </c>
      <c r="S947" t="s">
        <v>57</v>
      </c>
      <c r="T947" t="s">
        <v>58</v>
      </c>
      <c r="U947" t="s">
        <v>59</v>
      </c>
      <c r="V947" t="s">
        <v>60</v>
      </c>
      <c r="W947" t="s">
        <v>94</v>
      </c>
      <c r="X947" t="s">
        <v>74</v>
      </c>
      <c r="Y947" t="s">
        <v>421</v>
      </c>
      <c r="Z947" t="s">
        <v>59</v>
      </c>
      <c r="AA947" t="s">
        <v>64</v>
      </c>
      <c r="AB947" t="s">
        <v>65</v>
      </c>
      <c r="AC947" t="s">
        <v>70</v>
      </c>
      <c r="AD947" t="s">
        <v>67</v>
      </c>
      <c r="AE947" t="s">
        <v>68</v>
      </c>
      <c r="AF947" t="s">
        <v>151</v>
      </c>
      <c r="AG947" t="s">
        <v>561</v>
      </c>
      <c r="AH947" t="s">
        <v>70</v>
      </c>
      <c r="AI947" t="s">
        <v>329</v>
      </c>
      <c r="AJ947" t="s">
        <v>156</v>
      </c>
      <c r="AK947" t="s">
        <v>73</v>
      </c>
      <c r="AL947" t="s">
        <v>125</v>
      </c>
      <c r="AM947" t="s">
        <v>75</v>
      </c>
      <c r="AN947" t="s">
        <v>76</v>
      </c>
      <c r="AO947" t="s">
        <v>92</v>
      </c>
      <c r="AP947" t="s">
        <v>283</v>
      </c>
      <c r="AQ947" t="s">
        <v>170</v>
      </c>
      <c r="AR947" t="s">
        <v>74</v>
      </c>
      <c r="AS947" t="s">
        <v>54</v>
      </c>
      <c r="AT947" t="s">
        <v>73</v>
      </c>
      <c r="AU947" t="s">
        <v>107</v>
      </c>
      <c r="AV947" t="s">
        <v>4456</v>
      </c>
    </row>
    <row r="948" spans="1:48" hidden="1" x14ac:dyDescent="0.3">
      <c r="A948" t="s">
        <v>5117</v>
      </c>
      <c r="B948" t="s">
        <v>5118</v>
      </c>
      <c r="C948" s="1" t="str">
        <f t="shared" si="152"/>
        <v>21:0973</v>
      </c>
      <c r="D948" s="1" t="str">
        <f t="shared" si="159"/>
        <v>21:0112</v>
      </c>
      <c r="E948" t="s">
        <v>5119</v>
      </c>
      <c r="F948" t="s">
        <v>5120</v>
      </c>
      <c r="H948">
        <v>63.4870485</v>
      </c>
      <c r="I948">
        <v>-96.009975400000002</v>
      </c>
      <c r="J948" s="1" t="str">
        <f t="shared" si="160"/>
        <v>NGR lake sediment grab sample</v>
      </c>
      <c r="K948" s="1" t="str">
        <f t="shared" si="161"/>
        <v>&lt;177 micron (NGR)</v>
      </c>
      <c r="L948">
        <v>48</v>
      </c>
      <c r="M948" t="s">
        <v>289</v>
      </c>
      <c r="N948">
        <v>947</v>
      </c>
      <c r="O948" t="s">
        <v>348</v>
      </c>
      <c r="P948" t="s">
        <v>127</v>
      </c>
      <c r="Q948" t="s">
        <v>736</v>
      </c>
      <c r="R948" t="s">
        <v>203</v>
      </c>
      <c r="S948" t="s">
        <v>57</v>
      </c>
      <c r="T948" t="s">
        <v>58</v>
      </c>
      <c r="U948" t="s">
        <v>117</v>
      </c>
      <c r="V948" t="s">
        <v>411</v>
      </c>
      <c r="W948" t="s">
        <v>136</v>
      </c>
      <c r="X948" t="s">
        <v>62</v>
      </c>
      <c r="Y948" t="s">
        <v>448</v>
      </c>
      <c r="Z948" t="s">
        <v>59</v>
      </c>
      <c r="AA948" t="s">
        <v>64</v>
      </c>
      <c r="AB948" t="s">
        <v>615</v>
      </c>
      <c r="AC948" t="s">
        <v>70</v>
      </c>
      <c r="AD948" t="s">
        <v>74</v>
      </c>
      <c r="AE948" t="s">
        <v>68</v>
      </c>
      <c r="AF948" t="s">
        <v>141</v>
      </c>
      <c r="AG948" t="s">
        <v>1089</v>
      </c>
      <c r="AH948" t="s">
        <v>70</v>
      </c>
      <c r="AI948" t="s">
        <v>329</v>
      </c>
      <c r="AJ948" t="s">
        <v>305</v>
      </c>
      <c r="AK948" t="s">
        <v>73</v>
      </c>
      <c r="AL948" t="s">
        <v>157</v>
      </c>
      <c r="AM948" t="s">
        <v>75</v>
      </c>
      <c r="AN948" t="s">
        <v>76</v>
      </c>
      <c r="AO948" t="s">
        <v>178</v>
      </c>
      <c r="AP948" t="s">
        <v>267</v>
      </c>
      <c r="AQ948" t="s">
        <v>276</v>
      </c>
      <c r="AR948" t="s">
        <v>74</v>
      </c>
      <c r="AS948" t="s">
        <v>54</v>
      </c>
      <c r="AT948" t="s">
        <v>73</v>
      </c>
      <c r="AU948" t="s">
        <v>275</v>
      </c>
      <c r="AV948" t="s">
        <v>5121</v>
      </c>
    </row>
    <row r="949" spans="1:48" hidden="1" x14ac:dyDescent="0.3">
      <c r="A949" t="s">
        <v>5122</v>
      </c>
      <c r="B949" t="s">
        <v>5123</v>
      </c>
      <c r="C949" s="1" t="str">
        <f t="shared" si="152"/>
        <v>21:0973</v>
      </c>
      <c r="D949" s="1" t="str">
        <f t="shared" si="159"/>
        <v>21:0112</v>
      </c>
      <c r="E949" t="s">
        <v>5124</v>
      </c>
      <c r="F949" t="s">
        <v>5125</v>
      </c>
      <c r="H949">
        <v>63.527928000000003</v>
      </c>
      <c r="I949">
        <v>-96.012234100000001</v>
      </c>
      <c r="J949" s="1" t="str">
        <f t="shared" si="160"/>
        <v>NGR lake sediment grab sample</v>
      </c>
      <c r="K949" s="1" t="str">
        <f t="shared" si="161"/>
        <v>&lt;177 micron (NGR)</v>
      </c>
      <c r="L949">
        <v>48</v>
      </c>
      <c r="M949" t="s">
        <v>301</v>
      </c>
      <c r="N949">
        <v>948</v>
      </c>
      <c r="O949" t="s">
        <v>308</v>
      </c>
      <c r="P949" t="s">
        <v>54</v>
      </c>
      <c r="Q949" t="s">
        <v>115</v>
      </c>
      <c r="R949" t="s">
        <v>71</v>
      </c>
      <c r="S949" t="s">
        <v>57</v>
      </c>
      <c r="T949" t="s">
        <v>316</v>
      </c>
      <c r="U949" t="s">
        <v>57</v>
      </c>
      <c r="V949" t="s">
        <v>347</v>
      </c>
      <c r="W949" t="s">
        <v>63</v>
      </c>
      <c r="X949" t="s">
        <v>67</v>
      </c>
      <c r="Y949" t="s">
        <v>68</v>
      </c>
      <c r="Z949" t="s">
        <v>96</v>
      </c>
      <c r="AA949" t="s">
        <v>64</v>
      </c>
      <c r="AB949" t="s">
        <v>356</v>
      </c>
      <c r="AC949" t="s">
        <v>70</v>
      </c>
      <c r="AD949" t="s">
        <v>67</v>
      </c>
      <c r="AE949" t="s">
        <v>74</v>
      </c>
      <c r="AF949" t="s">
        <v>76</v>
      </c>
      <c r="AG949" t="s">
        <v>291</v>
      </c>
      <c r="AH949" t="s">
        <v>173</v>
      </c>
      <c r="AI949" t="s">
        <v>263</v>
      </c>
      <c r="AJ949" t="s">
        <v>193</v>
      </c>
      <c r="AK949" t="s">
        <v>73</v>
      </c>
      <c r="AL949" t="s">
        <v>224</v>
      </c>
      <c r="AM949" t="s">
        <v>103</v>
      </c>
      <c r="AN949" t="s">
        <v>76</v>
      </c>
      <c r="AO949" t="s">
        <v>150</v>
      </c>
      <c r="AP949" t="s">
        <v>566</v>
      </c>
      <c r="AQ949" t="s">
        <v>62</v>
      </c>
      <c r="AR949" t="s">
        <v>67</v>
      </c>
      <c r="AS949" t="s">
        <v>54</v>
      </c>
      <c r="AT949" t="s">
        <v>73</v>
      </c>
      <c r="AU949" t="s">
        <v>107</v>
      </c>
      <c r="AV949" t="s">
        <v>5126</v>
      </c>
    </row>
    <row r="950" spans="1:48" hidden="1" x14ac:dyDescent="0.3">
      <c r="A950" t="s">
        <v>5127</v>
      </c>
      <c r="B950" t="s">
        <v>5128</v>
      </c>
      <c r="C950" s="1" t="str">
        <f t="shared" si="152"/>
        <v>21:0973</v>
      </c>
      <c r="D950" s="1" t="str">
        <f t="shared" si="159"/>
        <v>21:0112</v>
      </c>
      <c r="E950" t="s">
        <v>5129</v>
      </c>
      <c r="F950" t="s">
        <v>5130</v>
      </c>
      <c r="H950">
        <v>63.563671900000003</v>
      </c>
      <c r="I950">
        <v>-96.039737400000007</v>
      </c>
      <c r="J950" s="1" t="str">
        <f t="shared" si="160"/>
        <v>NGR lake sediment grab sample</v>
      </c>
      <c r="K950" s="1" t="str">
        <f t="shared" si="161"/>
        <v>&lt;177 micron (NGR)</v>
      </c>
      <c r="L950">
        <v>48</v>
      </c>
      <c r="M950" t="s">
        <v>314</v>
      </c>
      <c r="N950">
        <v>949</v>
      </c>
      <c r="O950" t="s">
        <v>306</v>
      </c>
      <c r="P950" t="s">
        <v>62</v>
      </c>
      <c r="Q950" t="s">
        <v>202</v>
      </c>
      <c r="R950" t="s">
        <v>121</v>
      </c>
      <c r="S950" t="s">
        <v>57</v>
      </c>
      <c r="T950" t="s">
        <v>91</v>
      </c>
      <c r="U950" t="s">
        <v>281</v>
      </c>
      <c r="V950" t="s">
        <v>58</v>
      </c>
      <c r="W950" t="s">
        <v>226</v>
      </c>
      <c r="X950" t="s">
        <v>67</v>
      </c>
      <c r="Y950" t="s">
        <v>355</v>
      </c>
      <c r="Z950" t="s">
        <v>138</v>
      </c>
      <c r="AA950" t="s">
        <v>64</v>
      </c>
      <c r="AB950" t="s">
        <v>60</v>
      </c>
      <c r="AC950" t="s">
        <v>224</v>
      </c>
      <c r="AD950" t="s">
        <v>62</v>
      </c>
      <c r="AE950" t="s">
        <v>68</v>
      </c>
      <c r="AF950" t="s">
        <v>190</v>
      </c>
      <c r="AG950" t="s">
        <v>167</v>
      </c>
      <c r="AH950" t="s">
        <v>70</v>
      </c>
      <c r="AI950" t="s">
        <v>168</v>
      </c>
      <c r="AJ950" t="s">
        <v>71</v>
      </c>
      <c r="AK950" t="s">
        <v>73</v>
      </c>
      <c r="AL950" t="s">
        <v>75</v>
      </c>
      <c r="AM950" t="s">
        <v>224</v>
      </c>
      <c r="AN950" t="s">
        <v>76</v>
      </c>
      <c r="AO950" t="s">
        <v>281</v>
      </c>
      <c r="AP950" t="s">
        <v>267</v>
      </c>
      <c r="AQ950" t="s">
        <v>233</v>
      </c>
      <c r="AR950" t="s">
        <v>74</v>
      </c>
      <c r="AS950" t="s">
        <v>54</v>
      </c>
      <c r="AT950" t="s">
        <v>73</v>
      </c>
      <c r="AU950" t="s">
        <v>107</v>
      </c>
      <c r="AV950" t="s">
        <v>5131</v>
      </c>
    </row>
    <row r="951" spans="1:48" hidden="1" x14ac:dyDescent="0.3">
      <c r="A951" t="s">
        <v>5132</v>
      </c>
      <c r="B951" t="s">
        <v>5133</v>
      </c>
      <c r="C951" s="1" t="str">
        <f t="shared" si="152"/>
        <v>21:0973</v>
      </c>
      <c r="D951" s="1" t="str">
        <f t="shared" si="159"/>
        <v>21:0112</v>
      </c>
      <c r="E951" t="s">
        <v>5134</v>
      </c>
      <c r="F951" t="s">
        <v>5135</v>
      </c>
      <c r="H951">
        <v>63.594070600000002</v>
      </c>
      <c r="I951">
        <v>-96.035588099999998</v>
      </c>
      <c r="J951" s="1" t="str">
        <f t="shared" si="160"/>
        <v>NGR lake sediment grab sample</v>
      </c>
      <c r="K951" s="1" t="str">
        <f t="shared" si="161"/>
        <v>&lt;177 micron (NGR)</v>
      </c>
      <c r="L951">
        <v>48</v>
      </c>
      <c r="M951" t="s">
        <v>324</v>
      </c>
      <c r="N951">
        <v>950</v>
      </c>
      <c r="O951" t="s">
        <v>201</v>
      </c>
      <c r="P951" t="s">
        <v>54</v>
      </c>
      <c r="Q951" t="s">
        <v>410</v>
      </c>
      <c r="R951" t="s">
        <v>77</v>
      </c>
      <c r="S951" t="s">
        <v>57</v>
      </c>
      <c r="T951" t="s">
        <v>58</v>
      </c>
      <c r="U951" t="s">
        <v>168</v>
      </c>
      <c r="V951" t="s">
        <v>221</v>
      </c>
      <c r="W951" t="s">
        <v>94</v>
      </c>
      <c r="X951" t="s">
        <v>62</v>
      </c>
      <c r="Y951" t="s">
        <v>171</v>
      </c>
      <c r="Z951" t="s">
        <v>59</v>
      </c>
      <c r="AA951" t="s">
        <v>64</v>
      </c>
      <c r="AB951" t="s">
        <v>189</v>
      </c>
      <c r="AC951" t="s">
        <v>155</v>
      </c>
      <c r="AD951" t="s">
        <v>67</v>
      </c>
      <c r="AE951" t="s">
        <v>74</v>
      </c>
      <c r="AF951" t="s">
        <v>187</v>
      </c>
      <c r="AG951" t="s">
        <v>561</v>
      </c>
      <c r="AH951" t="s">
        <v>70</v>
      </c>
      <c r="AI951" t="s">
        <v>402</v>
      </c>
      <c r="AJ951" t="s">
        <v>338</v>
      </c>
      <c r="AK951" t="s">
        <v>73</v>
      </c>
      <c r="AL951" t="s">
        <v>125</v>
      </c>
      <c r="AM951" t="s">
        <v>75</v>
      </c>
      <c r="AN951" t="s">
        <v>76</v>
      </c>
      <c r="AO951" t="s">
        <v>92</v>
      </c>
      <c r="AP951" t="s">
        <v>267</v>
      </c>
      <c r="AQ951" t="s">
        <v>211</v>
      </c>
      <c r="AR951" t="s">
        <v>74</v>
      </c>
      <c r="AS951" t="s">
        <v>54</v>
      </c>
      <c r="AT951" t="s">
        <v>73</v>
      </c>
      <c r="AU951" t="s">
        <v>107</v>
      </c>
      <c r="AV951" t="s">
        <v>5136</v>
      </c>
    </row>
    <row r="952" spans="1:48" hidden="1" x14ac:dyDescent="0.3">
      <c r="A952" t="s">
        <v>5137</v>
      </c>
      <c r="B952" t="s">
        <v>5138</v>
      </c>
      <c r="C952" s="1" t="str">
        <f t="shared" si="152"/>
        <v>21:0973</v>
      </c>
      <c r="D952" s="1" t="str">
        <f t="shared" si="159"/>
        <v>21:0112</v>
      </c>
      <c r="E952" t="s">
        <v>5139</v>
      </c>
      <c r="F952" t="s">
        <v>5140</v>
      </c>
      <c r="H952">
        <v>63.624614600000001</v>
      </c>
      <c r="I952">
        <v>-96.046335099999993</v>
      </c>
      <c r="J952" s="1" t="str">
        <f t="shared" si="160"/>
        <v>NGR lake sediment grab sample</v>
      </c>
      <c r="K952" s="1" t="str">
        <f t="shared" si="161"/>
        <v>&lt;177 micron (NGR)</v>
      </c>
      <c r="L952">
        <v>48</v>
      </c>
      <c r="M952" t="s">
        <v>335</v>
      </c>
      <c r="N952">
        <v>951</v>
      </c>
      <c r="O952" t="s">
        <v>71</v>
      </c>
      <c r="P952" t="s">
        <v>54</v>
      </c>
      <c r="Q952" t="s">
        <v>261</v>
      </c>
      <c r="R952" t="s">
        <v>134</v>
      </c>
      <c r="S952" t="s">
        <v>57</v>
      </c>
      <c r="T952" t="s">
        <v>58</v>
      </c>
      <c r="U952" t="s">
        <v>88</v>
      </c>
      <c r="V952" t="s">
        <v>303</v>
      </c>
      <c r="W952" t="s">
        <v>233</v>
      </c>
      <c r="X952" t="s">
        <v>67</v>
      </c>
      <c r="Y952" t="s">
        <v>346</v>
      </c>
      <c r="Z952" t="s">
        <v>138</v>
      </c>
      <c r="AA952" t="s">
        <v>64</v>
      </c>
      <c r="AB952" t="s">
        <v>303</v>
      </c>
      <c r="AC952" t="s">
        <v>155</v>
      </c>
      <c r="AD952" t="s">
        <v>74</v>
      </c>
      <c r="AE952" t="s">
        <v>992</v>
      </c>
      <c r="AF952" t="s">
        <v>99</v>
      </c>
      <c r="AG952" t="s">
        <v>91</v>
      </c>
      <c r="AH952" t="s">
        <v>70</v>
      </c>
      <c r="AI952" t="s">
        <v>53</v>
      </c>
      <c r="AJ952" t="s">
        <v>117</v>
      </c>
      <c r="AK952" t="s">
        <v>73</v>
      </c>
      <c r="AL952" t="s">
        <v>206</v>
      </c>
      <c r="AM952" t="s">
        <v>125</v>
      </c>
      <c r="AN952" t="s">
        <v>76</v>
      </c>
      <c r="AO952" t="s">
        <v>290</v>
      </c>
      <c r="AP952" t="s">
        <v>295</v>
      </c>
      <c r="AQ952" t="s">
        <v>306</v>
      </c>
      <c r="AR952" t="s">
        <v>62</v>
      </c>
      <c r="AS952" t="s">
        <v>54</v>
      </c>
      <c r="AT952" t="s">
        <v>73</v>
      </c>
      <c r="AU952" t="s">
        <v>107</v>
      </c>
      <c r="AV952" t="s">
        <v>5141</v>
      </c>
    </row>
    <row r="953" spans="1:48" hidden="1" x14ac:dyDescent="0.3">
      <c r="A953" t="s">
        <v>5142</v>
      </c>
      <c r="B953" t="s">
        <v>5143</v>
      </c>
      <c r="C953" s="1" t="str">
        <f t="shared" si="152"/>
        <v>21:0973</v>
      </c>
      <c r="D953" s="1" t="str">
        <f t="shared" si="159"/>
        <v>21:0112</v>
      </c>
      <c r="E953" t="s">
        <v>5144</v>
      </c>
      <c r="F953" t="s">
        <v>5145</v>
      </c>
      <c r="H953">
        <v>63.088123299999999</v>
      </c>
      <c r="I953">
        <v>-96.045573099999999</v>
      </c>
      <c r="J953" s="1" t="str">
        <f t="shared" si="160"/>
        <v>NGR lake sediment grab sample</v>
      </c>
      <c r="K953" s="1" t="str">
        <f t="shared" si="161"/>
        <v>&lt;177 micron (NGR)</v>
      </c>
      <c r="L953">
        <v>48</v>
      </c>
      <c r="M953" t="s">
        <v>354</v>
      </c>
      <c r="N953">
        <v>952</v>
      </c>
      <c r="O953" t="s">
        <v>220</v>
      </c>
      <c r="P953" t="s">
        <v>54</v>
      </c>
      <c r="Q953" t="s">
        <v>747</v>
      </c>
      <c r="R953" t="s">
        <v>318</v>
      </c>
      <c r="S953" t="s">
        <v>57</v>
      </c>
      <c r="T953" t="s">
        <v>293</v>
      </c>
      <c r="U953" t="s">
        <v>59</v>
      </c>
      <c r="V953" t="s">
        <v>471</v>
      </c>
      <c r="W953" t="s">
        <v>308</v>
      </c>
      <c r="X953" t="s">
        <v>67</v>
      </c>
      <c r="Y953" t="s">
        <v>396</v>
      </c>
      <c r="Z953" t="s">
        <v>138</v>
      </c>
      <c r="AA953" t="s">
        <v>64</v>
      </c>
      <c r="AB953" t="s">
        <v>189</v>
      </c>
      <c r="AC953" t="s">
        <v>70</v>
      </c>
      <c r="AD953" t="s">
        <v>67</v>
      </c>
      <c r="AE953" t="s">
        <v>68</v>
      </c>
      <c r="AF953" t="s">
        <v>436</v>
      </c>
      <c r="AG953" t="s">
        <v>152</v>
      </c>
      <c r="AH953" t="s">
        <v>173</v>
      </c>
      <c r="AI953" t="s">
        <v>336</v>
      </c>
      <c r="AJ953" t="s">
        <v>53</v>
      </c>
      <c r="AK953" t="s">
        <v>73</v>
      </c>
      <c r="AL953" t="s">
        <v>74</v>
      </c>
      <c r="AM953" t="s">
        <v>75</v>
      </c>
      <c r="AN953" t="s">
        <v>76</v>
      </c>
      <c r="AO953" t="s">
        <v>104</v>
      </c>
      <c r="AP953" t="s">
        <v>210</v>
      </c>
      <c r="AQ953" t="s">
        <v>308</v>
      </c>
      <c r="AR953" t="s">
        <v>74</v>
      </c>
      <c r="AS953" t="s">
        <v>54</v>
      </c>
      <c r="AT953" t="s">
        <v>73</v>
      </c>
      <c r="AU953" t="s">
        <v>107</v>
      </c>
      <c r="AV953" t="s">
        <v>1451</v>
      </c>
    </row>
    <row r="954" spans="1:48" hidden="1" x14ac:dyDescent="0.3">
      <c r="A954" t="s">
        <v>5146</v>
      </c>
      <c r="B954" t="s">
        <v>5147</v>
      </c>
      <c r="C954" s="1" t="str">
        <f t="shared" si="152"/>
        <v>21:0973</v>
      </c>
      <c r="D954" s="1" t="str">
        <f t="shared" si="159"/>
        <v>21:0112</v>
      </c>
      <c r="E954" t="s">
        <v>5148</v>
      </c>
      <c r="F954" t="s">
        <v>5149</v>
      </c>
      <c r="H954">
        <v>63.077146900000002</v>
      </c>
      <c r="I954">
        <v>-96.559091800000004</v>
      </c>
      <c r="J954" s="1" t="str">
        <f t="shared" si="160"/>
        <v>NGR lake sediment grab sample</v>
      </c>
      <c r="K954" s="1" t="str">
        <f t="shared" si="161"/>
        <v>&lt;177 micron (NGR)</v>
      </c>
      <c r="L954">
        <v>49</v>
      </c>
      <c r="M954" t="s">
        <v>52</v>
      </c>
      <c r="N954">
        <v>953</v>
      </c>
      <c r="O954" t="s">
        <v>692</v>
      </c>
      <c r="P954" t="s">
        <v>62</v>
      </c>
      <c r="Q954" t="s">
        <v>89</v>
      </c>
      <c r="R954" t="s">
        <v>102</v>
      </c>
      <c r="S954" t="s">
        <v>57</v>
      </c>
      <c r="T954" t="s">
        <v>91</v>
      </c>
      <c r="U954" t="s">
        <v>59</v>
      </c>
      <c r="V954" t="s">
        <v>853</v>
      </c>
      <c r="W954" t="s">
        <v>106</v>
      </c>
      <c r="X954" t="s">
        <v>74</v>
      </c>
      <c r="Y954" t="s">
        <v>137</v>
      </c>
      <c r="Z954" t="s">
        <v>96</v>
      </c>
      <c r="AA954" t="s">
        <v>64</v>
      </c>
      <c r="AB954" t="s">
        <v>60</v>
      </c>
      <c r="AC954" t="s">
        <v>155</v>
      </c>
      <c r="AD954" t="s">
        <v>74</v>
      </c>
      <c r="AE954" t="s">
        <v>1090</v>
      </c>
      <c r="AF954" t="s">
        <v>151</v>
      </c>
      <c r="AG954" t="s">
        <v>152</v>
      </c>
      <c r="AH954" t="s">
        <v>70</v>
      </c>
      <c r="AI954" t="s">
        <v>156</v>
      </c>
      <c r="AJ954" t="s">
        <v>402</v>
      </c>
      <c r="AK954" t="s">
        <v>73</v>
      </c>
      <c r="AL954" t="s">
        <v>526</v>
      </c>
      <c r="AM954" t="s">
        <v>177</v>
      </c>
      <c r="AN954" t="s">
        <v>76</v>
      </c>
      <c r="AO954" t="s">
        <v>116</v>
      </c>
      <c r="AP954" t="s">
        <v>158</v>
      </c>
      <c r="AQ954" t="s">
        <v>72</v>
      </c>
      <c r="AR954" t="s">
        <v>74</v>
      </c>
      <c r="AS954" t="s">
        <v>54</v>
      </c>
      <c r="AT954" t="s">
        <v>73</v>
      </c>
      <c r="AU954" t="s">
        <v>107</v>
      </c>
      <c r="AV954" t="s">
        <v>5150</v>
      </c>
    </row>
    <row r="955" spans="1:48" hidden="1" x14ac:dyDescent="0.3">
      <c r="A955" t="s">
        <v>5151</v>
      </c>
      <c r="B955" t="s">
        <v>5152</v>
      </c>
      <c r="C955" s="1" t="str">
        <f t="shared" si="152"/>
        <v>21:0973</v>
      </c>
      <c r="D955" s="1" t="str">
        <f t="shared" si="159"/>
        <v>21:0112</v>
      </c>
      <c r="E955" t="s">
        <v>5153</v>
      </c>
      <c r="F955" t="s">
        <v>5154</v>
      </c>
      <c r="H955">
        <v>63.071160499999998</v>
      </c>
      <c r="I955">
        <v>-96.096591500000002</v>
      </c>
      <c r="J955" s="1" t="str">
        <f t="shared" si="160"/>
        <v>NGR lake sediment grab sample</v>
      </c>
      <c r="K955" s="1" t="str">
        <f t="shared" si="161"/>
        <v>&lt;177 micron (NGR)</v>
      </c>
      <c r="L955">
        <v>49</v>
      </c>
      <c r="M955" t="s">
        <v>86</v>
      </c>
      <c r="N955">
        <v>954</v>
      </c>
      <c r="O955" t="s">
        <v>220</v>
      </c>
      <c r="P955" t="s">
        <v>54</v>
      </c>
      <c r="Q955" t="s">
        <v>403</v>
      </c>
      <c r="R955" t="s">
        <v>92</v>
      </c>
      <c r="S955" t="s">
        <v>57</v>
      </c>
      <c r="T955" t="s">
        <v>91</v>
      </c>
      <c r="U955" t="s">
        <v>59</v>
      </c>
      <c r="V955" t="s">
        <v>575</v>
      </c>
      <c r="W955" t="s">
        <v>327</v>
      </c>
      <c r="X955" t="s">
        <v>62</v>
      </c>
      <c r="Y955" t="s">
        <v>396</v>
      </c>
      <c r="Z955" t="s">
        <v>59</v>
      </c>
      <c r="AA955" t="s">
        <v>64</v>
      </c>
      <c r="AB955" t="s">
        <v>223</v>
      </c>
      <c r="AC955" t="s">
        <v>155</v>
      </c>
      <c r="AD955" t="s">
        <v>67</v>
      </c>
      <c r="AE955" t="s">
        <v>68</v>
      </c>
      <c r="AF955" t="s">
        <v>357</v>
      </c>
      <c r="AG955" t="s">
        <v>58</v>
      </c>
      <c r="AH955" t="s">
        <v>173</v>
      </c>
      <c r="AI955" t="s">
        <v>306</v>
      </c>
      <c r="AJ955" t="s">
        <v>123</v>
      </c>
      <c r="AK955" t="s">
        <v>73</v>
      </c>
      <c r="AL955" t="s">
        <v>157</v>
      </c>
      <c r="AM955" t="s">
        <v>177</v>
      </c>
      <c r="AN955" t="s">
        <v>76</v>
      </c>
      <c r="AO955" t="s">
        <v>290</v>
      </c>
      <c r="AP955" t="s">
        <v>179</v>
      </c>
      <c r="AQ955" t="s">
        <v>193</v>
      </c>
      <c r="AR955" t="s">
        <v>74</v>
      </c>
      <c r="AS955" t="s">
        <v>54</v>
      </c>
      <c r="AT955" t="s">
        <v>73</v>
      </c>
      <c r="AU955" t="s">
        <v>107</v>
      </c>
      <c r="AV955" t="s">
        <v>5155</v>
      </c>
    </row>
    <row r="956" spans="1:48" hidden="1" x14ac:dyDescent="0.3">
      <c r="A956" t="s">
        <v>5156</v>
      </c>
      <c r="B956" t="s">
        <v>5157</v>
      </c>
      <c r="C956" s="1" t="str">
        <f t="shared" si="152"/>
        <v>21:0973</v>
      </c>
      <c r="D956" s="1" t="str">
        <f t="shared" si="159"/>
        <v>21:0112</v>
      </c>
      <c r="E956" t="s">
        <v>5158</v>
      </c>
      <c r="F956" t="s">
        <v>5159</v>
      </c>
      <c r="H956">
        <v>63.093866400000003</v>
      </c>
      <c r="I956">
        <v>-96.172517799999994</v>
      </c>
      <c r="J956" s="1" t="str">
        <f t="shared" si="160"/>
        <v>NGR lake sediment grab sample</v>
      </c>
      <c r="K956" s="1" t="str">
        <f t="shared" si="161"/>
        <v>&lt;177 micron (NGR)</v>
      </c>
      <c r="L956">
        <v>49</v>
      </c>
      <c r="M956" t="s">
        <v>149</v>
      </c>
      <c r="N956">
        <v>955</v>
      </c>
      <c r="O956" t="s">
        <v>276</v>
      </c>
      <c r="P956" t="s">
        <v>54</v>
      </c>
      <c r="Q956" t="s">
        <v>247</v>
      </c>
      <c r="R956" t="s">
        <v>178</v>
      </c>
      <c r="S956" t="s">
        <v>57</v>
      </c>
      <c r="T956" t="s">
        <v>315</v>
      </c>
      <c r="U956" t="s">
        <v>117</v>
      </c>
      <c r="V956" t="s">
        <v>172</v>
      </c>
      <c r="W956" t="s">
        <v>127</v>
      </c>
      <c r="X956" t="s">
        <v>74</v>
      </c>
      <c r="Y956" t="s">
        <v>421</v>
      </c>
      <c r="Z956" t="s">
        <v>59</v>
      </c>
      <c r="AA956" t="s">
        <v>64</v>
      </c>
      <c r="AB956" t="s">
        <v>698</v>
      </c>
      <c r="AC956" t="s">
        <v>224</v>
      </c>
      <c r="AD956" t="s">
        <v>74</v>
      </c>
      <c r="AE956" t="s">
        <v>206</v>
      </c>
      <c r="AF956" t="s">
        <v>436</v>
      </c>
      <c r="AG956" t="s">
        <v>91</v>
      </c>
      <c r="AH956" t="s">
        <v>173</v>
      </c>
      <c r="AI956" t="s">
        <v>59</v>
      </c>
      <c r="AJ956" t="s">
        <v>102</v>
      </c>
      <c r="AK956" t="s">
        <v>73</v>
      </c>
      <c r="AL956" t="s">
        <v>68</v>
      </c>
      <c r="AM956" t="s">
        <v>125</v>
      </c>
      <c r="AN956" t="s">
        <v>76</v>
      </c>
      <c r="AO956" t="s">
        <v>116</v>
      </c>
      <c r="AP956" t="s">
        <v>283</v>
      </c>
      <c r="AQ956" t="s">
        <v>692</v>
      </c>
      <c r="AR956" t="s">
        <v>74</v>
      </c>
      <c r="AS956" t="s">
        <v>54</v>
      </c>
      <c r="AT956" t="s">
        <v>58</v>
      </c>
      <c r="AU956" t="s">
        <v>107</v>
      </c>
      <c r="AV956" t="s">
        <v>1842</v>
      </c>
    </row>
    <row r="957" spans="1:48" hidden="1" x14ac:dyDescent="0.3">
      <c r="A957" t="s">
        <v>5160</v>
      </c>
      <c r="B957" t="s">
        <v>5161</v>
      </c>
      <c r="C957" s="1" t="str">
        <f t="shared" si="152"/>
        <v>21:0973</v>
      </c>
      <c r="D957" s="1" t="str">
        <f t="shared" si="159"/>
        <v>21:0112</v>
      </c>
      <c r="E957" t="s">
        <v>5162</v>
      </c>
      <c r="F957" t="s">
        <v>5163</v>
      </c>
      <c r="H957">
        <v>63.084649599999999</v>
      </c>
      <c r="I957">
        <v>-96.239373200000003</v>
      </c>
      <c r="J957" s="1" t="str">
        <f t="shared" si="160"/>
        <v>NGR lake sediment grab sample</v>
      </c>
      <c r="K957" s="1" t="str">
        <f t="shared" si="161"/>
        <v>&lt;177 micron (NGR)</v>
      </c>
      <c r="L957">
        <v>49</v>
      </c>
      <c r="M957" t="s">
        <v>113</v>
      </c>
      <c r="N957">
        <v>956</v>
      </c>
      <c r="O957" t="s">
        <v>205</v>
      </c>
      <c r="P957" t="s">
        <v>54</v>
      </c>
      <c r="Q957" t="s">
        <v>836</v>
      </c>
      <c r="R957" t="s">
        <v>440</v>
      </c>
      <c r="S957" t="s">
        <v>57</v>
      </c>
      <c r="T957" t="s">
        <v>152</v>
      </c>
      <c r="U957" t="s">
        <v>59</v>
      </c>
      <c r="V957" t="s">
        <v>264</v>
      </c>
      <c r="W957" t="s">
        <v>308</v>
      </c>
      <c r="X957" t="s">
        <v>62</v>
      </c>
      <c r="Y957" t="s">
        <v>238</v>
      </c>
      <c r="Z957" t="s">
        <v>59</v>
      </c>
      <c r="AA957" t="s">
        <v>64</v>
      </c>
      <c r="AB957" t="s">
        <v>60</v>
      </c>
      <c r="AC957" t="s">
        <v>75</v>
      </c>
      <c r="AD957" t="s">
        <v>127</v>
      </c>
      <c r="AE957" t="s">
        <v>206</v>
      </c>
      <c r="AF957" t="s">
        <v>282</v>
      </c>
      <c r="AG957" t="s">
        <v>152</v>
      </c>
      <c r="AH957" t="s">
        <v>173</v>
      </c>
      <c r="AI957" t="s">
        <v>209</v>
      </c>
      <c r="AJ957" t="s">
        <v>101</v>
      </c>
      <c r="AK957" t="s">
        <v>73</v>
      </c>
      <c r="AL957" t="s">
        <v>157</v>
      </c>
      <c r="AM957" t="s">
        <v>177</v>
      </c>
      <c r="AN957" t="s">
        <v>76</v>
      </c>
      <c r="AO957" t="s">
        <v>281</v>
      </c>
      <c r="AP957" t="s">
        <v>307</v>
      </c>
      <c r="AQ957" t="s">
        <v>1125</v>
      </c>
      <c r="AR957" t="s">
        <v>74</v>
      </c>
      <c r="AS957" t="s">
        <v>54</v>
      </c>
      <c r="AT957" t="s">
        <v>73</v>
      </c>
      <c r="AU957" t="s">
        <v>107</v>
      </c>
      <c r="AV957" t="s">
        <v>5164</v>
      </c>
    </row>
    <row r="958" spans="1:48" hidden="1" x14ac:dyDescent="0.3">
      <c r="A958" t="s">
        <v>5165</v>
      </c>
      <c r="B958" t="s">
        <v>5166</v>
      </c>
      <c r="C958" s="1" t="str">
        <f t="shared" si="152"/>
        <v>21:0973</v>
      </c>
      <c r="D958" s="1" t="str">
        <f t="shared" si="159"/>
        <v>21:0112</v>
      </c>
      <c r="E958" t="s">
        <v>5162</v>
      </c>
      <c r="F958" t="s">
        <v>5167</v>
      </c>
      <c r="H958">
        <v>63.084649599999999</v>
      </c>
      <c r="I958">
        <v>-96.239373200000003</v>
      </c>
      <c r="J958" s="1" t="str">
        <f t="shared" si="160"/>
        <v>NGR lake sediment grab sample</v>
      </c>
      <c r="K958" s="1" t="str">
        <f t="shared" si="161"/>
        <v>&lt;177 micron (NGR)</v>
      </c>
      <c r="L958">
        <v>49</v>
      </c>
      <c r="M958" t="s">
        <v>132</v>
      </c>
      <c r="N958">
        <v>957</v>
      </c>
      <c r="O958" t="s">
        <v>355</v>
      </c>
      <c r="P958" t="s">
        <v>54</v>
      </c>
      <c r="Q958" t="s">
        <v>920</v>
      </c>
      <c r="R958" t="s">
        <v>168</v>
      </c>
      <c r="S958" t="s">
        <v>57</v>
      </c>
      <c r="T958" t="s">
        <v>277</v>
      </c>
      <c r="U958" t="s">
        <v>138</v>
      </c>
      <c r="V958" t="s">
        <v>251</v>
      </c>
      <c r="W958" t="s">
        <v>136</v>
      </c>
      <c r="X958" t="s">
        <v>74</v>
      </c>
      <c r="Y958" t="s">
        <v>526</v>
      </c>
      <c r="Z958" t="s">
        <v>59</v>
      </c>
      <c r="AA958" t="s">
        <v>64</v>
      </c>
      <c r="AB958" t="s">
        <v>97</v>
      </c>
      <c r="AC958" t="s">
        <v>224</v>
      </c>
      <c r="AD958" t="s">
        <v>170</v>
      </c>
      <c r="AE958" t="s">
        <v>68</v>
      </c>
      <c r="AF958" t="s">
        <v>151</v>
      </c>
      <c r="AG958" t="s">
        <v>152</v>
      </c>
      <c r="AH958" t="s">
        <v>173</v>
      </c>
      <c r="AI958" t="s">
        <v>709</v>
      </c>
      <c r="AJ958" t="s">
        <v>429</v>
      </c>
      <c r="AK958" t="s">
        <v>73</v>
      </c>
      <c r="AL958" t="s">
        <v>74</v>
      </c>
      <c r="AM958" t="s">
        <v>177</v>
      </c>
      <c r="AN958" t="s">
        <v>76</v>
      </c>
      <c r="AO958" t="s">
        <v>77</v>
      </c>
      <c r="AP958" t="s">
        <v>414</v>
      </c>
      <c r="AQ958" t="s">
        <v>402</v>
      </c>
      <c r="AR958" t="s">
        <v>67</v>
      </c>
      <c r="AS958" t="s">
        <v>54</v>
      </c>
      <c r="AT958" t="s">
        <v>73</v>
      </c>
      <c r="AU958" t="s">
        <v>107</v>
      </c>
      <c r="AV958" t="s">
        <v>5168</v>
      </c>
    </row>
    <row r="959" spans="1:48" hidden="1" x14ac:dyDescent="0.3">
      <c r="A959" t="s">
        <v>5169</v>
      </c>
      <c r="B959" t="s">
        <v>5170</v>
      </c>
      <c r="C959" s="1" t="str">
        <f t="shared" si="152"/>
        <v>21:0973</v>
      </c>
      <c r="D959" s="1" t="str">
        <f t="shared" si="159"/>
        <v>21:0112</v>
      </c>
      <c r="E959" t="s">
        <v>5171</v>
      </c>
      <c r="F959" t="s">
        <v>5172</v>
      </c>
      <c r="H959">
        <v>63.077280500000001</v>
      </c>
      <c r="I959">
        <v>-96.359255300000001</v>
      </c>
      <c r="J959" s="1" t="str">
        <f t="shared" si="160"/>
        <v>NGR lake sediment grab sample</v>
      </c>
      <c r="K959" s="1" t="str">
        <f t="shared" si="161"/>
        <v>&lt;177 micron (NGR)</v>
      </c>
      <c r="L959">
        <v>49</v>
      </c>
      <c r="M959" t="s">
        <v>165</v>
      </c>
      <c r="N959">
        <v>958</v>
      </c>
      <c r="O959" t="s">
        <v>136</v>
      </c>
      <c r="P959" t="s">
        <v>54</v>
      </c>
      <c r="Q959" t="s">
        <v>747</v>
      </c>
      <c r="R959" t="s">
        <v>124</v>
      </c>
      <c r="S959" t="s">
        <v>57</v>
      </c>
      <c r="T959" t="s">
        <v>449</v>
      </c>
      <c r="U959" t="s">
        <v>96</v>
      </c>
      <c r="V959" t="s">
        <v>550</v>
      </c>
      <c r="W959" t="s">
        <v>118</v>
      </c>
      <c r="X959" t="s">
        <v>74</v>
      </c>
      <c r="Y959" t="s">
        <v>526</v>
      </c>
      <c r="Z959" t="s">
        <v>59</v>
      </c>
      <c r="AA959" t="s">
        <v>64</v>
      </c>
      <c r="AB959" t="s">
        <v>492</v>
      </c>
      <c r="AC959" t="s">
        <v>155</v>
      </c>
      <c r="AD959" t="s">
        <v>67</v>
      </c>
      <c r="AE959" t="s">
        <v>526</v>
      </c>
      <c r="AF959" t="s">
        <v>436</v>
      </c>
      <c r="AG959" t="s">
        <v>152</v>
      </c>
      <c r="AH959" t="s">
        <v>173</v>
      </c>
      <c r="AI959" t="s">
        <v>338</v>
      </c>
      <c r="AJ959" t="s">
        <v>138</v>
      </c>
      <c r="AK959" t="s">
        <v>73</v>
      </c>
      <c r="AL959" t="s">
        <v>74</v>
      </c>
      <c r="AM959" t="s">
        <v>75</v>
      </c>
      <c r="AN959" t="s">
        <v>76</v>
      </c>
      <c r="AO959" t="s">
        <v>104</v>
      </c>
      <c r="AP959" t="s">
        <v>158</v>
      </c>
      <c r="AQ959" t="s">
        <v>94</v>
      </c>
      <c r="AR959" t="s">
        <v>74</v>
      </c>
      <c r="AS959" t="s">
        <v>54</v>
      </c>
      <c r="AT959" t="s">
        <v>73</v>
      </c>
      <c r="AU959" t="s">
        <v>107</v>
      </c>
      <c r="AV959" t="s">
        <v>5173</v>
      </c>
    </row>
    <row r="960" spans="1:48" hidden="1" x14ac:dyDescent="0.3">
      <c r="A960" t="s">
        <v>5174</v>
      </c>
      <c r="B960" t="s">
        <v>5175</v>
      </c>
      <c r="C960" s="1" t="str">
        <f t="shared" si="152"/>
        <v>21:0973</v>
      </c>
      <c r="D960" s="1" t="str">
        <f t="shared" si="159"/>
        <v>21:0112</v>
      </c>
      <c r="E960" t="s">
        <v>5176</v>
      </c>
      <c r="F960" t="s">
        <v>5177</v>
      </c>
      <c r="H960">
        <v>63.0859041</v>
      </c>
      <c r="I960">
        <v>-96.379197099999999</v>
      </c>
      <c r="J960" s="1" t="str">
        <f t="shared" si="160"/>
        <v>NGR lake sediment grab sample</v>
      </c>
      <c r="K960" s="1" t="str">
        <f t="shared" si="161"/>
        <v>&lt;177 micron (NGR)</v>
      </c>
      <c r="L960">
        <v>49</v>
      </c>
      <c r="M960" t="s">
        <v>185</v>
      </c>
      <c r="N960">
        <v>959</v>
      </c>
      <c r="O960" t="s">
        <v>143</v>
      </c>
      <c r="P960" t="s">
        <v>54</v>
      </c>
      <c r="Q960" t="s">
        <v>261</v>
      </c>
      <c r="R960" t="s">
        <v>178</v>
      </c>
      <c r="S960" t="s">
        <v>57</v>
      </c>
      <c r="T960" t="s">
        <v>277</v>
      </c>
      <c r="U960" t="s">
        <v>59</v>
      </c>
      <c r="V960" t="s">
        <v>169</v>
      </c>
      <c r="W960" t="s">
        <v>201</v>
      </c>
      <c r="X960" t="s">
        <v>74</v>
      </c>
      <c r="Y960" t="s">
        <v>171</v>
      </c>
      <c r="Z960" t="s">
        <v>138</v>
      </c>
      <c r="AA960" t="s">
        <v>64</v>
      </c>
      <c r="AB960" t="s">
        <v>617</v>
      </c>
      <c r="AC960" t="s">
        <v>155</v>
      </c>
      <c r="AD960" t="s">
        <v>62</v>
      </c>
      <c r="AE960" t="s">
        <v>68</v>
      </c>
      <c r="AF960" t="s">
        <v>141</v>
      </c>
      <c r="AG960" t="s">
        <v>91</v>
      </c>
      <c r="AH960" t="s">
        <v>173</v>
      </c>
      <c r="AI960" t="s">
        <v>348</v>
      </c>
      <c r="AJ960" t="s">
        <v>117</v>
      </c>
      <c r="AK960" t="s">
        <v>73</v>
      </c>
      <c r="AL960" t="s">
        <v>206</v>
      </c>
      <c r="AM960" t="s">
        <v>125</v>
      </c>
      <c r="AN960" t="s">
        <v>76</v>
      </c>
      <c r="AO960" t="s">
        <v>121</v>
      </c>
      <c r="AP960" t="s">
        <v>295</v>
      </c>
      <c r="AQ960" t="s">
        <v>254</v>
      </c>
      <c r="AR960" t="s">
        <v>74</v>
      </c>
      <c r="AS960" t="s">
        <v>54</v>
      </c>
      <c r="AT960" t="s">
        <v>152</v>
      </c>
      <c r="AU960" t="s">
        <v>107</v>
      </c>
      <c r="AV960" t="s">
        <v>5178</v>
      </c>
    </row>
    <row r="961" spans="1:48" hidden="1" x14ac:dyDescent="0.3">
      <c r="A961" t="s">
        <v>5179</v>
      </c>
      <c r="B961" t="s">
        <v>5180</v>
      </c>
      <c r="C961" s="1" t="str">
        <f t="shared" si="152"/>
        <v>21:0973</v>
      </c>
      <c r="D961" s="1" t="str">
        <f t="shared" si="159"/>
        <v>21:0112</v>
      </c>
      <c r="E961" t="s">
        <v>5181</v>
      </c>
      <c r="F961" t="s">
        <v>5182</v>
      </c>
      <c r="H961">
        <v>63.092951300000003</v>
      </c>
      <c r="I961">
        <v>-96.453432100000001</v>
      </c>
      <c r="J961" s="1" t="str">
        <f t="shared" si="160"/>
        <v>NGR lake sediment grab sample</v>
      </c>
      <c r="K961" s="1" t="str">
        <f t="shared" si="161"/>
        <v>&lt;177 micron (NGR)</v>
      </c>
      <c r="L961">
        <v>49</v>
      </c>
      <c r="M961" t="s">
        <v>200</v>
      </c>
      <c r="N961">
        <v>960</v>
      </c>
      <c r="O961" t="s">
        <v>94</v>
      </c>
      <c r="P961" t="s">
        <v>54</v>
      </c>
      <c r="Q961" t="s">
        <v>1216</v>
      </c>
      <c r="R961" t="s">
        <v>436</v>
      </c>
      <c r="S961" t="s">
        <v>57</v>
      </c>
      <c r="T961" t="s">
        <v>262</v>
      </c>
      <c r="U961" t="s">
        <v>59</v>
      </c>
      <c r="V961" t="s">
        <v>492</v>
      </c>
      <c r="W961" t="s">
        <v>220</v>
      </c>
      <c r="X961" t="s">
        <v>74</v>
      </c>
      <c r="Y961" t="s">
        <v>95</v>
      </c>
      <c r="Z961" t="s">
        <v>96</v>
      </c>
      <c r="AA961" t="s">
        <v>64</v>
      </c>
      <c r="AB961" t="s">
        <v>291</v>
      </c>
      <c r="AC961" t="s">
        <v>224</v>
      </c>
      <c r="AD961" t="s">
        <v>62</v>
      </c>
      <c r="AE961" t="s">
        <v>992</v>
      </c>
      <c r="AF961" t="s">
        <v>141</v>
      </c>
      <c r="AG961" t="s">
        <v>428</v>
      </c>
      <c r="AH961" t="s">
        <v>173</v>
      </c>
      <c r="AI961" t="s">
        <v>692</v>
      </c>
      <c r="AJ961" t="s">
        <v>429</v>
      </c>
      <c r="AK961" t="s">
        <v>73</v>
      </c>
      <c r="AL961" t="s">
        <v>177</v>
      </c>
      <c r="AM961" t="s">
        <v>75</v>
      </c>
      <c r="AN961" t="s">
        <v>76</v>
      </c>
      <c r="AO961" t="s">
        <v>281</v>
      </c>
      <c r="AP961" t="s">
        <v>234</v>
      </c>
      <c r="AQ961" t="s">
        <v>201</v>
      </c>
      <c r="AR961" t="s">
        <v>67</v>
      </c>
      <c r="AS961" t="s">
        <v>54</v>
      </c>
      <c r="AT961" t="s">
        <v>73</v>
      </c>
      <c r="AU961" t="s">
        <v>107</v>
      </c>
      <c r="AV961" t="s">
        <v>5183</v>
      </c>
    </row>
    <row r="962" spans="1:48" hidden="1" x14ac:dyDescent="0.3">
      <c r="A962" t="s">
        <v>5184</v>
      </c>
      <c r="B962" t="s">
        <v>5185</v>
      </c>
      <c r="C962" s="1" t="str">
        <f t="shared" ref="C962:C1025" si="162">HYPERLINK("https://geochem.nrcan.gc.ca/cdogs/content/bdl/bdl210973_e.htm", "21:0973")</f>
        <v>21:0973</v>
      </c>
      <c r="D962" s="1" t="str">
        <f t="shared" si="159"/>
        <v>21:0112</v>
      </c>
      <c r="E962" t="s">
        <v>5148</v>
      </c>
      <c r="F962" t="s">
        <v>5186</v>
      </c>
      <c r="H962">
        <v>63.077146900000002</v>
      </c>
      <c r="I962">
        <v>-96.559091800000004</v>
      </c>
      <c r="J962" s="1" t="str">
        <f t="shared" si="160"/>
        <v>NGR lake sediment grab sample</v>
      </c>
      <c r="K962" s="1" t="str">
        <f t="shared" si="161"/>
        <v>&lt;177 micron (NGR)</v>
      </c>
      <c r="L962">
        <v>49</v>
      </c>
      <c r="M962" t="s">
        <v>345</v>
      </c>
      <c r="N962">
        <v>961</v>
      </c>
      <c r="O962" t="s">
        <v>233</v>
      </c>
      <c r="P962" t="s">
        <v>54</v>
      </c>
      <c r="Q962" t="s">
        <v>410</v>
      </c>
      <c r="R962" t="s">
        <v>413</v>
      </c>
      <c r="S962" t="s">
        <v>57</v>
      </c>
      <c r="T962" t="s">
        <v>277</v>
      </c>
      <c r="U962" t="s">
        <v>59</v>
      </c>
      <c r="V962" t="s">
        <v>615</v>
      </c>
      <c r="W962" t="s">
        <v>240</v>
      </c>
      <c r="X962" t="s">
        <v>62</v>
      </c>
      <c r="Y962" t="s">
        <v>63</v>
      </c>
      <c r="Z962" t="s">
        <v>127</v>
      </c>
      <c r="AA962" t="s">
        <v>64</v>
      </c>
      <c r="AB962" t="s">
        <v>339</v>
      </c>
      <c r="AC962" t="s">
        <v>155</v>
      </c>
      <c r="AD962" t="s">
        <v>67</v>
      </c>
      <c r="AE962" t="s">
        <v>74</v>
      </c>
      <c r="AF962" t="s">
        <v>357</v>
      </c>
      <c r="AG962" t="s">
        <v>152</v>
      </c>
      <c r="AH962" t="s">
        <v>70</v>
      </c>
      <c r="AI962" t="s">
        <v>329</v>
      </c>
      <c r="AJ962" t="s">
        <v>348</v>
      </c>
      <c r="AK962" t="s">
        <v>73</v>
      </c>
      <c r="AL962" t="s">
        <v>68</v>
      </c>
      <c r="AM962" t="s">
        <v>125</v>
      </c>
      <c r="AN962" t="s">
        <v>76</v>
      </c>
      <c r="AO962" t="s">
        <v>116</v>
      </c>
      <c r="AP962" t="s">
        <v>596</v>
      </c>
      <c r="AQ962" t="s">
        <v>156</v>
      </c>
      <c r="AR962" t="s">
        <v>62</v>
      </c>
      <c r="AS962" t="s">
        <v>54</v>
      </c>
      <c r="AT962" t="s">
        <v>73</v>
      </c>
      <c r="AU962" t="s">
        <v>107</v>
      </c>
      <c r="AV962" t="s">
        <v>5187</v>
      </c>
    </row>
    <row r="963" spans="1:48" hidden="1" x14ac:dyDescent="0.3">
      <c r="A963" t="s">
        <v>5188</v>
      </c>
      <c r="B963" t="s">
        <v>5189</v>
      </c>
      <c r="C963" s="1" t="str">
        <f t="shared" si="162"/>
        <v>21:0973</v>
      </c>
      <c r="D963" s="1" t="str">
        <f t="shared" si="159"/>
        <v>21:0112</v>
      </c>
      <c r="E963" t="s">
        <v>5190</v>
      </c>
      <c r="F963" t="s">
        <v>5191</v>
      </c>
      <c r="H963">
        <v>63.0538235</v>
      </c>
      <c r="I963">
        <v>-96.651876900000005</v>
      </c>
      <c r="J963" s="1" t="str">
        <f t="shared" si="160"/>
        <v>NGR lake sediment grab sample</v>
      </c>
      <c r="K963" s="1" t="str">
        <f t="shared" si="161"/>
        <v>&lt;177 micron (NGR)</v>
      </c>
      <c r="L963">
        <v>49</v>
      </c>
      <c r="M963" t="s">
        <v>217</v>
      </c>
      <c r="N963">
        <v>962</v>
      </c>
      <c r="O963" t="s">
        <v>79</v>
      </c>
      <c r="P963" t="s">
        <v>54</v>
      </c>
      <c r="Q963" t="s">
        <v>337</v>
      </c>
      <c r="R963" t="s">
        <v>178</v>
      </c>
      <c r="S963" t="s">
        <v>57</v>
      </c>
      <c r="T963" t="s">
        <v>152</v>
      </c>
      <c r="U963" t="s">
        <v>88</v>
      </c>
      <c r="V963" t="s">
        <v>192</v>
      </c>
      <c r="W963" t="s">
        <v>118</v>
      </c>
      <c r="X963" t="s">
        <v>74</v>
      </c>
      <c r="Y963" t="s">
        <v>302</v>
      </c>
      <c r="Z963" t="s">
        <v>138</v>
      </c>
      <c r="AA963" t="s">
        <v>64</v>
      </c>
      <c r="AB963" t="s">
        <v>615</v>
      </c>
      <c r="AC963" t="s">
        <v>70</v>
      </c>
      <c r="AD963" t="s">
        <v>67</v>
      </c>
      <c r="AE963" t="s">
        <v>526</v>
      </c>
      <c r="AF963" t="s">
        <v>290</v>
      </c>
      <c r="AG963" t="s">
        <v>135</v>
      </c>
      <c r="AH963" t="s">
        <v>173</v>
      </c>
      <c r="AI963" t="s">
        <v>709</v>
      </c>
      <c r="AJ963" t="s">
        <v>114</v>
      </c>
      <c r="AK963" t="s">
        <v>73</v>
      </c>
      <c r="AL963" t="s">
        <v>125</v>
      </c>
      <c r="AM963" t="s">
        <v>125</v>
      </c>
      <c r="AN963" t="s">
        <v>76</v>
      </c>
      <c r="AO963" t="s">
        <v>178</v>
      </c>
      <c r="AP963" t="s">
        <v>210</v>
      </c>
      <c r="AQ963" t="s">
        <v>193</v>
      </c>
      <c r="AR963" t="s">
        <v>62</v>
      </c>
      <c r="AS963" t="s">
        <v>54</v>
      </c>
      <c r="AT963" t="s">
        <v>73</v>
      </c>
      <c r="AU963" t="s">
        <v>107</v>
      </c>
      <c r="AV963" t="s">
        <v>2577</v>
      </c>
    </row>
    <row r="964" spans="1:48" hidden="1" x14ac:dyDescent="0.3">
      <c r="A964" t="s">
        <v>5192</v>
      </c>
      <c r="B964" t="s">
        <v>5193</v>
      </c>
      <c r="C964" s="1" t="str">
        <f t="shared" si="162"/>
        <v>21:0973</v>
      </c>
      <c r="D964" s="1" t="str">
        <f t="shared" si="159"/>
        <v>21:0112</v>
      </c>
      <c r="E964" t="s">
        <v>5194</v>
      </c>
      <c r="F964" t="s">
        <v>5195</v>
      </c>
      <c r="H964">
        <v>63.084004499999999</v>
      </c>
      <c r="I964">
        <v>-96.708948699999993</v>
      </c>
      <c r="J964" s="1" t="str">
        <f t="shared" si="160"/>
        <v>NGR lake sediment grab sample</v>
      </c>
      <c r="K964" s="1" t="str">
        <f t="shared" si="161"/>
        <v>&lt;177 micron (NGR)</v>
      </c>
      <c r="L964">
        <v>49</v>
      </c>
      <c r="M964" t="s">
        <v>246</v>
      </c>
      <c r="N964">
        <v>963</v>
      </c>
      <c r="O964" t="s">
        <v>79</v>
      </c>
      <c r="P964" t="s">
        <v>54</v>
      </c>
      <c r="Q964" t="s">
        <v>337</v>
      </c>
      <c r="R964" t="s">
        <v>77</v>
      </c>
      <c r="S964" t="s">
        <v>57</v>
      </c>
      <c r="T964" t="s">
        <v>58</v>
      </c>
      <c r="U964" t="s">
        <v>117</v>
      </c>
      <c r="V964" t="s">
        <v>522</v>
      </c>
      <c r="W964" t="s">
        <v>127</v>
      </c>
      <c r="X964" t="s">
        <v>62</v>
      </c>
      <c r="Y964" t="s">
        <v>396</v>
      </c>
      <c r="Z964" t="s">
        <v>59</v>
      </c>
      <c r="AA964" t="s">
        <v>64</v>
      </c>
      <c r="AB964" t="s">
        <v>303</v>
      </c>
      <c r="AC964" t="s">
        <v>224</v>
      </c>
      <c r="AD964" t="s">
        <v>62</v>
      </c>
      <c r="AE964" t="s">
        <v>68</v>
      </c>
      <c r="AF964" t="s">
        <v>282</v>
      </c>
      <c r="AG964" t="s">
        <v>152</v>
      </c>
      <c r="AH964" t="s">
        <v>173</v>
      </c>
      <c r="AI964" t="s">
        <v>53</v>
      </c>
      <c r="AJ964" t="s">
        <v>348</v>
      </c>
      <c r="AK964" t="s">
        <v>73</v>
      </c>
      <c r="AL964" t="s">
        <v>68</v>
      </c>
      <c r="AM964" t="s">
        <v>177</v>
      </c>
      <c r="AN964" t="s">
        <v>76</v>
      </c>
      <c r="AO964" t="s">
        <v>134</v>
      </c>
      <c r="AP964" t="s">
        <v>158</v>
      </c>
      <c r="AQ964" t="s">
        <v>336</v>
      </c>
      <c r="AR964" t="s">
        <v>74</v>
      </c>
      <c r="AS964" t="s">
        <v>54</v>
      </c>
      <c r="AT964" t="s">
        <v>277</v>
      </c>
      <c r="AU964" t="s">
        <v>107</v>
      </c>
      <c r="AV964" t="s">
        <v>5196</v>
      </c>
    </row>
    <row r="965" spans="1:48" hidden="1" x14ac:dyDescent="0.3">
      <c r="A965" t="s">
        <v>5197</v>
      </c>
      <c r="B965" t="s">
        <v>5198</v>
      </c>
      <c r="C965" s="1" t="str">
        <f t="shared" si="162"/>
        <v>21:0973</v>
      </c>
      <c r="D965" s="1" t="str">
        <f t="shared" si="159"/>
        <v>21:0112</v>
      </c>
      <c r="E965" t="s">
        <v>5199</v>
      </c>
      <c r="F965" t="s">
        <v>5200</v>
      </c>
      <c r="H965">
        <v>63.084901299999999</v>
      </c>
      <c r="I965">
        <v>-96.708878100000007</v>
      </c>
      <c r="J965" s="1" t="str">
        <f t="shared" si="160"/>
        <v>NGR lake sediment grab sample</v>
      </c>
      <c r="K965" s="1" t="str">
        <f t="shared" si="161"/>
        <v>&lt;177 micron (NGR)</v>
      </c>
      <c r="L965">
        <v>49</v>
      </c>
      <c r="M965" t="s">
        <v>260</v>
      </c>
      <c r="N965">
        <v>964</v>
      </c>
      <c r="O965" t="s">
        <v>136</v>
      </c>
      <c r="P965" t="s">
        <v>54</v>
      </c>
      <c r="Q965" t="s">
        <v>920</v>
      </c>
      <c r="R965" t="s">
        <v>121</v>
      </c>
      <c r="S965" t="s">
        <v>57</v>
      </c>
      <c r="T965" t="s">
        <v>91</v>
      </c>
      <c r="U965" t="s">
        <v>88</v>
      </c>
      <c r="V965" t="s">
        <v>522</v>
      </c>
      <c r="W965" t="s">
        <v>240</v>
      </c>
      <c r="X965" t="s">
        <v>62</v>
      </c>
      <c r="Y965" t="s">
        <v>171</v>
      </c>
      <c r="Z965" t="s">
        <v>59</v>
      </c>
      <c r="AA965" t="s">
        <v>64</v>
      </c>
      <c r="AB965" t="s">
        <v>153</v>
      </c>
      <c r="AC965" t="s">
        <v>224</v>
      </c>
      <c r="AD965" t="s">
        <v>62</v>
      </c>
      <c r="AE965" t="s">
        <v>68</v>
      </c>
      <c r="AF965" t="s">
        <v>151</v>
      </c>
      <c r="AG965" t="s">
        <v>152</v>
      </c>
      <c r="AH965" t="s">
        <v>173</v>
      </c>
      <c r="AI965" t="s">
        <v>101</v>
      </c>
      <c r="AJ965" t="s">
        <v>102</v>
      </c>
      <c r="AK965" t="s">
        <v>73</v>
      </c>
      <c r="AL965" t="s">
        <v>206</v>
      </c>
      <c r="AM965" t="s">
        <v>125</v>
      </c>
      <c r="AN965" t="s">
        <v>76</v>
      </c>
      <c r="AO965" t="s">
        <v>121</v>
      </c>
      <c r="AP965" t="s">
        <v>158</v>
      </c>
      <c r="AQ965" t="s">
        <v>709</v>
      </c>
      <c r="AR965" t="s">
        <v>74</v>
      </c>
      <c r="AS965" t="s">
        <v>54</v>
      </c>
      <c r="AT965" t="s">
        <v>437</v>
      </c>
      <c r="AU965" t="s">
        <v>275</v>
      </c>
      <c r="AV965" t="s">
        <v>4613</v>
      </c>
    </row>
    <row r="966" spans="1:48" hidden="1" x14ac:dyDescent="0.3">
      <c r="A966" t="s">
        <v>5201</v>
      </c>
      <c r="B966" t="s">
        <v>5202</v>
      </c>
      <c r="C966" s="1" t="str">
        <f t="shared" si="162"/>
        <v>21:0973</v>
      </c>
      <c r="D966" s="1" t="str">
        <f>HYPERLINK("https://geochem.nrcan.gc.ca/cdogs/content/svy/svy_e.htm", "")</f>
        <v/>
      </c>
      <c r="G966" s="1" t="str">
        <f>HYPERLINK("https://geochem.nrcan.gc.ca/cdogs/content/cr_/cr_00160_e.htm", "160")</f>
        <v>160</v>
      </c>
      <c r="J966" t="s">
        <v>230</v>
      </c>
      <c r="K966" t="s">
        <v>231</v>
      </c>
      <c r="L966">
        <v>49</v>
      </c>
      <c r="M966" t="s">
        <v>232</v>
      </c>
      <c r="N966">
        <v>965</v>
      </c>
      <c r="O966" t="s">
        <v>168</v>
      </c>
      <c r="P966" t="s">
        <v>170</v>
      </c>
      <c r="Q966" t="s">
        <v>656</v>
      </c>
      <c r="R966" t="s">
        <v>125</v>
      </c>
      <c r="S966" t="s">
        <v>57</v>
      </c>
      <c r="T966" t="s">
        <v>250</v>
      </c>
      <c r="U966" t="s">
        <v>117</v>
      </c>
      <c r="V966" t="s">
        <v>304</v>
      </c>
      <c r="W966" t="s">
        <v>170</v>
      </c>
      <c r="X966" t="s">
        <v>62</v>
      </c>
      <c r="Y966" t="s">
        <v>220</v>
      </c>
      <c r="Z966" t="s">
        <v>88</v>
      </c>
      <c r="AA966" t="s">
        <v>64</v>
      </c>
      <c r="AB966" t="s">
        <v>471</v>
      </c>
      <c r="AC966" t="s">
        <v>75</v>
      </c>
      <c r="AD966" t="s">
        <v>74</v>
      </c>
      <c r="AE966" t="s">
        <v>62</v>
      </c>
      <c r="AF966" t="s">
        <v>357</v>
      </c>
      <c r="AG966" t="s">
        <v>617</v>
      </c>
      <c r="AH966" t="s">
        <v>68</v>
      </c>
      <c r="AI966" t="s">
        <v>178</v>
      </c>
      <c r="AJ966" t="s">
        <v>71</v>
      </c>
      <c r="AK966" t="s">
        <v>73</v>
      </c>
      <c r="AL966" t="s">
        <v>526</v>
      </c>
      <c r="AM966" t="s">
        <v>74</v>
      </c>
      <c r="AN966" t="s">
        <v>76</v>
      </c>
      <c r="AO966" t="s">
        <v>203</v>
      </c>
      <c r="AP966" t="s">
        <v>2054</v>
      </c>
      <c r="AQ966" t="s">
        <v>106</v>
      </c>
      <c r="AR966" t="s">
        <v>62</v>
      </c>
      <c r="AS966" t="s">
        <v>170</v>
      </c>
      <c r="AT966" t="s">
        <v>73</v>
      </c>
      <c r="AU966" t="s">
        <v>643</v>
      </c>
      <c r="AV966" t="s">
        <v>4169</v>
      </c>
    </row>
    <row r="967" spans="1:48" hidden="1" x14ac:dyDescent="0.3">
      <c r="A967" t="s">
        <v>5203</v>
      </c>
      <c r="B967" t="s">
        <v>5204</v>
      </c>
      <c r="C967" s="1" t="str">
        <f t="shared" si="162"/>
        <v>21:0973</v>
      </c>
      <c r="D967" s="1" t="str">
        <f t="shared" ref="D967:D977" si="163">HYPERLINK("https://geochem.nrcan.gc.ca/cdogs/content/svy/svy210112_e.htm", "21:0112")</f>
        <v>21:0112</v>
      </c>
      <c r="E967" t="s">
        <v>5205</v>
      </c>
      <c r="F967" t="s">
        <v>5206</v>
      </c>
      <c r="H967">
        <v>63.060254299999997</v>
      </c>
      <c r="I967">
        <v>-96.762889599999994</v>
      </c>
      <c r="J967" s="1" t="str">
        <f t="shared" ref="J967:J977" si="164">HYPERLINK("https://geochem.nrcan.gc.ca/cdogs/content/kwd/kwd020027_e.htm", "NGR lake sediment grab sample")</f>
        <v>NGR lake sediment grab sample</v>
      </c>
      <c r="K967" s="1" t="str">
        <f t="shared" ref="K967:K977" si="165">HYPERLINK("https://geochem.nrcan.gc.ca/cdogs/content/kwd/kwd080006_e.htm", "&lt;177 micron (NGR)")</f>
        <v>&lt;177 micron (NGR)</v>
      </c>
      <c r="L967">
        <v>49</v>
      </c>
      <c r="M967" t="s">
        <v>273</v>
      </c>
      <c r="N967">
        <v>966</v>
      </c>
      <c r="O967" t="s">
        <v>355</v>
      </c>
      <c r="P967" t="s">
        <v>54</v>
      </c>
      <c r="Q967" t="s">
        <v>521</v>
      </c>
      <c r="R967" t="s">
        <v>90</v>
      </c>
      <c r="S967" t="s">
        <v>57</v>
      </c>
      <c r="T967" t="s">
        <v>262</v>
      </c>
      <c r="U967" t="s">
        <v>59</v>
      </c>
      <c r="V967" t="s">
        <v>190</v>
      </c>
      <c r="W967" t="s">
        <v>276</v>
      </c>
      <c r="X967" t="s">
        <v>62</v>
      </c>
      <c r="Y967" t="s">
        <v>63</v>
      </c>
      <c r="Z967" t="s">
        <v>127</v>
      </c>
      <c r="AA967" t="s">
        <v>64</v>
      </c>
      <c r="AB967" t="s">
        <v>427</v>
      </c>
      <c r="AC967" t="s">
        <v>177</v>
      </c>
      <c r="AD967" t="s">
        <v>67</v>
      </c>
      <c r="AE967" t="s">
        <v>2236</v>
      </c>
      <c r="AF967" t="s">
        <v>90</v>
      </c>
      <c r="AG967" t="s">
        <v>339</v>
      </c>
      <c r="AH967" t="s">
        <v>173</v>
      </c>
      <c r="AI967" t="s">
        <v>96</v>
      </c>
      <c r="AJ967" t="s">
        <v>265</v>
      </c>
      <c r="AK967" t="s">
        <v>73</v>
      </c>
      <c r="AL967" t="s">
        <v>75</v>
      </c>
      <c r="AM967" t="s">
        <v>125</v>
      </c>
      <c r="AN967" t="s">
        <v>76</v>
      </c>
      <c r="AO967" t="s">
        <v>281</v>
      </c>
      <c r="AP967" t="s">
        <v>2033</v>
      </c>
      <c r="AQ967" t="s">
        <v>440</v>
      </c>
      <c r="AR967" t="s">
        <v>74</v>
      </c>
      <c r="AS967" t="s">
        <v>62</v>
      </c>
      <c r="AT967" t="s">
        <v>73</v>
      </c>
      <c r="AU967" t="s">
        <v>107</v>
      </c>
      <c r="AV967" t="s">
        <v>5207</v>
      </c>
    </row>
    <row r="968" spans="1:48" hidden="1" x14ac:dyDescent="0.3">
      <c r="A968" t="s">
        <v>5208</v>
      </c>
      <c r="B968" t="s">
        <v>5209</v>
      </c>
      <c r="C968" s="1" t="str">
        <f t="shared" si="162"/>
        <v>21:0973</v>
      </c>
      <c r="D968" s="1" t="str">
        <f t="shared" si="163"/>
        <v>21:0112</v>
      </c>
      <c r="E968" t="s">
        <v>5210</v>
      </c>
      <c r="F968" t="s">
        <v>5211</v>
      </c>
      <c r="H968">
        <v>63.075012299999997</v>
      </c>
      <c r="I968">
        <v>-96.846665999999999</v>
      </c>
      <c r="J968" s="1" t="str">
        <f t="shared" si="164"/>
        <v>NGR lake sediment grab sample</v>
      </c>
      <c r="K968" s="1" t="str">
        <f t="shared" si="165"/>
        <v>&lt;177 micron (NGR)</v>
      </c>
      <c r="L968">
        <v>49</v>
      </c>
      <c r="M968" t="s">
        <v>289</v>
      </c>
      <c r="N968">
        <v>967</v>
      </c>
      <c r="O968" t="s">
        <v>118</v>
      </c>
      <c r="P968" t="s">
        <v>62</v>
      </c>
      <c r="Q968" t="s">
        <v>325</v>
      </c>
      <c r="R968" t="s">
        <v>178</v>
      </c>
      <c r="S968" t="s">
        <v>57</v>
      </c>
      <c r="T968" t="s">
        <v>91</v>
      </c>
      <c r="U968" t="s">
        <v>117</v>
      </c>
      <c r="V968" t="s">
        <v>221</v>
      </c>
      <c r="W968" t="s">
        <v>127</v>
      </c>
      <c r="X968" t="s">
        <v>62</v>
      </c>
      <c r="Y968" t="s">
        <v>95</v>
      </c>
      <c r="Z968" t="s">
        <v>59</v>
      </c>
      <c r="AA968" t="s">
        <v>64</v>
      </c>
      <c r="AB968" t="s">
        <v>725</v>
      </c>
      <c r="AC968" t="s">
        <v>224</v>
      </c>
      <c r="AD968" t="s">
        <v>74</v>
      </c>
      <c r="AE968" t="s">
        <v>206</v>
      </c>
      <c r="AF968" t="s">
        <v>357</v>
      </c>
      <c r="AG968" t="s">
        <v>152</v>
      </c>
      <c r="AH968" t="s">
        <v>70</v>
      </c>
      <c r="AI968" t="s">
        <v>59</v>
      </c>
      <c r="AJ968" t="s">
        <v>329</v>
      </c>
      <c r="AK968" t="s">
        <v>73</v>
      </c>
      <c r="AL968" t="s">
        <v>68</v>
      </c>
      <c r="AM968" t="s">
        <v>75</v>
      </c>
      <c r="AN968" t="s">
        <v>76</v>
      </c>
      <c r="AO968" t="s">
        <v>77</v>
      </c>
      <c r="AP968" t="s">
        <v>596</v>
      </c>
      <c r="AQ968" t="s">
        <v>201</v>
      </c>
      <c r="AR968" t="s">
        <v>62</v>
      </c>
      <c r="AS968" t="s">
        <v>54</v>
      </c>
      <c r="AT968" t="s">
        <v>73</v>
      </c>
      <c r="AU968" t="s">
        <v>107</v>
      </c>
      <c r="AV968" t="s">
        <v>2192</v>
      </c>
    </row>
    <row r="969" spans="1:48" hidden="1" x14ac:dyDescent="0.3">
      <c r="A969" t="s">
        <v>5212</v>
      </c>
      <c r="B969" t="s">
        <v>5213</v>
      </c>
      <c r="C969" s="1" t="str">
        <f t="shared" si="162"/>
        <v>21:0973</v>
      </c>
      <c r="D969" s="1" t="str">
        <f t="shared" si="163"/>
        <v>21:0112</v>
      </c>
      <c r="E969" t="s">
        <v>5214</v>
      </c>
      <c r="F969" t="s">
        <v>5215</v>
      </c>
      <c r="H969">
        <v>63.060483900000001</v>
      </c>
      <c r="I969">
        <v>-96.917484299999998</v>
      </c>
      <c r="J969" s="1" t="str">
        <f t="shared" si="164"/>
        <v>NGR lake sediment grab sample</v>
      </c>
      <c r="K969" s="1" t="str">
        <f t="shared" si="165"/>
        <v>&lt;177 micron (NGR)</v>
      </c>
      <c r="L969">
        <v>49</v>
      </c>
      <c r="M969" t="s">
        <v>301</v>
      </c>
      <c r="N969">
        <v>968</v>
      </c>
      <c r="O969" t="s">
        <v>156</v>
      </c>
      <c r="P969" t="s">
        <v>54</v>
      </c>
      <c r="Q969" t="s">
        <v>4543</v>
      </c>
      <c r="R969" t="s">
        <v>355</v>
      </c>
      <c r="S969" t="s">
        <v>57</v>
      </c>
      <c r="T969" t="s">
        <v>152</v>
      </c>
      <c r="U969" t="s">
        <v>59</v>
      </c>
      <c r="V969" t="s">
        <v>65</v>
      </c>
      <c r="W969" t="s">
        <v>254</v>
      </c>
      <c r="X969" t="s">
        <v>74</v>
      </c>
      <c r="Y969" t="s">
        <v>355</v>
      </c>
      <c r="Z969" t="s">
        <v>59</v>
      </c>
      <c r="AA969" t="s">
        <v>64</v>
      </c>
      <c r="AB969" t="s">
        <v>221</v>
      </c>
      <c r="AC969" t="s">
        <v>155</v>
      </c>
      <c r="AD969" t="s">
        <v>67</v>
      </c>
      <c r="AE969" t="s">
        <v>526</v>
      </c>
      <c r="AF969" t="s">
        <v>151</v>
      </c>
      <c r="AG969" t="s">
        <v>315</v>
      </c>
      <c r="AH969" t="s">
        <v>155</v>
      </c>
      <c r="AI969" t="s">
        <v>348</v>
      </c>
      <c r="AJ969" t="s">
        <v>123</v>
      </c>
      <c r="AK969" t="s">
        <v>73</v>
      </c>
      <c r="AL969" t="s">
        <v>526</v>
      </c>
      <c r="AM969" t="s">
        <v>157</v>
      </c>
      <c r="AN969" t="s">
        <v>76</v>
      </c>
      <c r="AO969" t="s">
        <v>134</v>
      </c>
      <c r="AP969" t="s">
        <v>253</v>
      </c>
      <c r="AQ969" t="s">
        <v>118</v>
      </c>
      <c r="AR969" t="s">
        <v>62</v>
      </c>
      <c r="AS969" t="s">
        <v>54</v>
      </c>
      <c r="AT969" t="s">
        <v>73</v>
      </c>
      <c r="AU969" t="s">
        <v>107</v>
      </c>
      <c r="AV969" t="s">
        <v>4369</v>
      </c>
    </row>
    <row r="970" spans="1:48" hidden="1" x14ac:dyDescent="0.3">
      <c r="A970" t="s">
        <v>5216</v>
      </c>
      <c r="B970" t="s">
        <v>5217</v>
      </c>
      <c r="C970" s="1" t="str">
        <f t="shared" si="162"/>
        <v>21:0973</v>
      </c>
      <c r="D970" s="1" t="str">
        <f t="shared" si="163"/>
        <v>21:0112</v>
      </c>
      <c r="E970" t="s">
        <v>5218</v>
      </c>
      <c r="F970" t="s">
        <v>5219</v>
      </c>
      <c r="H970">
        <v>63.0673174</v>
      </c>
      <c r="I970">
        <v>-96.953261400000002</v>
      </c>
      <c r="J970" s="1" t="str">
        <f t="shared" si="164"/>
        <v>NGR lake sediment grab sample</v>
      </c>
      <c r="K970" s="1" t="str">
        <f t="shared" si="165"/>
        <v>&lt;177 micron (NGR)</v>
      </c>
      <c r="L970">
        <v>49</v>
      </c>
      <c r="M970" t="s">
        <v>314</v>
      </c>
      <c r="N970">
        <v>969</v>
      </c>
      <c r="O970" t="s">
        <v>306</v>
      </c>
      <c r="P970" t="s">
        <v>54</v>
      </c>
      <c r="Q970" t="s">
        <v>4543</v>
      </c>
      <c r="R970" t="s">
        <v>79</v>
      </c>
      <c r="S970" t="s">
        <v>57</v>
      </c>
      <c r="T970" t="s">
        <v>58</v>
      </c>
      <c r="U970" t="s">
        <v>59</v>
      </c>
      <c r="V970" t="s">
        <v>119</v>
      </c>
      <c r="W970" t="s">
        <v>254</v>
      </c>
      <c r="X970" t="s">
        <v>62</v>
      </c>
      <c r="Y970" t="s">
        <v>346</v>
      </c>
      <c r="Z970" t="s">
        <v>59</v>
      </c>
      <c r="AA970" t="s">
        <v>64</v>
      </c>
      <c r="AB970" t="s">
        <v>65</v>
      </c>
      <c r="AC970" t="s">
        <v>155</v>
      </c>
      <c r="AD970" t="s">
        <v>74</v>
      </c>
      <c r="AE970" t="s">
        <v>206</v>
      </c>
      <c r="AF970" t="s">
        <v>69</v>
      </c>
      <c r="AG970" t="s">
        <v>277</v>
      </c>
      <c r="AH970" t="s">
        <v>155</v>
      </c>
      <c r="AI970" t="s">
        <v>71</v>
      </c>
      <c r="AJ970" t="s">
        <v>318</v>
      </c>
      <c r="AK970" t="s">
        <v>73</v>
      </c>
      <c r="AL970" t="s">
        <v>206</v>
      </c>
      <c r="AM970" t="s">
        <v>125</v>
      </c>
      <c r="AN970" t="s">
        <v>76</v>
      </c>
      <c r="AO970" t="s">
        <v>290</v>
      </c>
      <c r="AP970" t="s">
        <v>482</v>
      </c>
      <c r="AQ970" t="s">
        <v>118</v>
      </c>
      <c r="AR970" t="s">
        <v>62</v>
      </c>
      <c r="AS970" t="s">
        <v>54</v>
      </c>
      <c r="AT970" t="s">
        <v>73</v>
      </c>
      <c r="AU970" t="s">
        <v>275</v>
      </c>
      <c r="AV970" t="s">
        <v>5220</v>
      </c>
    </row>
    <row r="971" spans="1:48" hidden="1" x14ac:dyDescent="0.3">
      <c r="A971" t="s">
        <v>5221</v>
      </c>
      <c r="B971" t="s">
        <v>5222</v>
      </c>
      <c r="C971" s="1" t="str">
        <f t="shared" si="162"/>
        <v>21:0973</v>
      </c>
      <c r="D971" s="1" t="str">
        <f t="shared" si="163"/>
        <v>21:0112</v>
      </c>
      <c r="E971" t="s">
        <v>5223</v>
      </c>
      <c r="F971" t="s">
        <v>5224</v>
      </c>
      <c r="H971">
        <v>63.049926599999999</v>
      </c>
      <c r="I971">
        <v>-97.110946799999994</v>
      </c>
      <c r="J971" s="1" t="str">
        <f t="shared" si="164"/>
        <v>NGR lake sediment grab sample</v>
      </c>
      <c r="K971" s="1" t="str">
        <f t="shared" si="165"/>
        <v>&lt;177 micron (NGR)</v>
      </c>
      <c r="L971">
        <v>49</v>
      </c>
      <c r="M971" t="s">
        <v>324</v>
      </c>
      <c r="N971">
        <v>970</v>
      </c>
      <c r="O971" t="s">
        <v>94</v>
      </c>
      <c r="P971" t="s">
        <v>62</v>
      </c>
      <c r="Q971" t="s">
        <v>166</v>
      </c>
      <c r="R971" t="s">
        <v>178</v>
      </c>
      <c r="S971" t="s">
        <v>57</v>
      </c>
      <c r="T971" t="s">
        <v>315</v>
      </c>
      <c r="U971" t="s">
        <v>117</v>
      </c>
      <c r="V971" t="s">
        <v>303</v>
      </c>
      <c r="W971" t="s">
        <v>87</v>
      </c>
      <c r="X971" t="s">
        <v>74</v>
      </c>
      <c r="Y971" t="s">
        <v>63</v>
      </c>
      <c r="Z971" t="s">
        <v>96</v>
      </c>
      <c r="AA971" t="s">
        <v>64</v>
      </c>
      <c r="AB971" t="s">
        <v>100</v>
      </c>
      <c r="AC971" t="s">
        <v>224</v>
      </c>
      <c r="AD971" t="s">
        <v>67</v>
      </c>
      <c r="AE971" t="s">
        <v>1056</v>
      </c>
      <c r="AF971" t="s">
        <v>90</v>
      </c>
      <c r="AG971" t="s">
        <v>58</v>
      </c>
      <c r="AH971" t="s">
        <v>70</v>
      </c>
      <c r="AI971" t="s">
        <v>123</v>
      </c>
      <c r="AJ971" t="s">
        <v>102</v>
      </c>
      <c r="AK971" t="s">
        <v>73</v>
      </c>
      <c r="AL971" t="s">
        <v>74</v>
      </c>
      <c r="AM971" t="s">
        <v>157</v>
      </c>
      <c r="AN971" t="s">
        <v>76</v>
      </c>
      <c r="AO971" t="s">
        <v>116</v>
      </c>
      <c r="AP971" t="s">
        <v>158</v>
      </c>
      <c r="AQ971" t="s">
        <v>348</v>
      </c>
      <c r="AR971" t="s">
        <v>62</v>
      </c>
      <c r="AS971" t="s">
        <v>54</v>
      </c>
      <c r="AT971" t="s">
        <v>73</v>
      </c>
      <c r="AU971" t="s">
        <v>107</v>
      </c>
      <c r="AV971" t="s">
        <v>5225</v>
      </c>
    </row>
    <row r="972" spans="1:48" hidden="1" x14ac:dyDescent="0.3">
      <c r="A972" t="s">
        <v>5226</v>
      </c>
      <c r="B972" t="s">
        <v>5227</v>
      </c>
      <c r="C972" s="1" t="str">
        <f t="shared" si="162"/>
        <v>21:0973</v>
      </c>
      <c r="D972" s="1" t="str">
        <f t="shared" si="163"/>
        <v>21:0112</v>
      </c>
      <c r="E972" t="s">
        <v>5228</v>
      </c>
      <c r="F972" t="s">
        <v>5229</v>
      </c>
      <c r="H972">
        <v>63.074410899999997</v>
      </c>
      <c r="I972">
        <v>-97.194355599999994</v>
      </c>
      <c r="J972" s="1" t="str">
        <f t="shared" si="164"/>
        <v>NGR lake sediment grab sample</v>
      </c>
      <c r="K972" s="1" t="str">
        <f t="shared" si="165"/>
        <v>&lt;177 micron (NGR)</v>
      </c>
      <c r="L972">
        <v>49</v>
      </c>
      <c r="M972" t="s">
        <v>335</v>
      </c>
      <c r="N972">
        <v>971</v>
      </c>
      <c r="O972" t="s">
        <v>170</v>
      </c>
      <c r="P972" t="s">
        <v>54</v>
      </c>
      <c r="Q972" t="s">
        <v>3719</v>
      </c>
      <c r="R972" t="s">
        <v>121</v>
      </c>
      <c r="S972" t="s">
        <v>57</v>
      </c>
      <c r="T972" t="s">
        <v>277</v>
      </c>
      <c r="U972" t="s">
        <v>96</v>
      </c>
      <c r="V972" t="s">
        <v>436</v>
      </c>
      <c r="W972" t="s">
        <v>95</v>
      </c>
      <c r="X972" t="s">
        <v>67</v>
      </c>
      <c r="Y972" t="s">
        <v>220</v>
      </c>
      <c r="Z972" t="s">
        <v>170</v>
      </c>
      <c r="AA972" t="s">
        <v>64</v>
      </c>
      <c r="AB972" t="s">
        <v>223</v>
      </c>
      <c r="AC972" t="s">
        <v>224</v>
      </c>
      <c r="AD972" t="s">
        <v>67</v>
      </c>
      <c r="AE972" t="s">
        <v>1854</v>
      </c>
      <c r="AF972" t="s">
        <v>121</v>
      </c>
      <c r="AG972" t="s">
        <v>303</v>
      </c>
      <c r="AH972" t="s">
        <v>173</v>
      </c>
      <c r="AI972" t="s">
        <v>240</v>
      </c>
      <c r="AJ972" t="s">
        <v>348</v>
      </c>
      <c r="AK972" t="s">
        <v>73</v>
      </c>
      <c r="AL972" t="s">
        <v>224</v>
      </c>
      <c r="AM972" t="s">
        <v>177</v>
      </c>
      <c r="AN972" t="s">
        <v>76</v>
      </c>
      <c r="AO972" t="s">
        <v>203</v>
      </c>
      <c r="AP972" t="s">
        <v>2033</v>
      </c>
      <c r="AQ972" t="s">
        <v>363</v>
      </c>
      <c r="AR972" t="s">
        <v>67</v>
      </c>
      <c r="AS972" t="s">
        <v>54</v>
      </c>
      <c r="AT972" t="s">
        <v>248</v>
      </c>
      <c r="AU972" t="s">
        <v>107</v>
      </c>
      <c r="AV972" t="s">
        <v>3839</v>
      </c>
    </row>
    <row r="973" spans="1:48" hidden="1" x14ac:dyDescent="0.3">
      <c r="A973" t="s">
        <v>5230</v>
      </c>
      <c r="B973" t="s">
        <v>5231</v>
      </c>
      <c r="C973" s="1" t="str">
        <f t="shared" si="162"/>
        <v>21:0973</v>
      </c>
      <c r="D973" s="1" t="str">
        <f t="shared" si="163"/>
        <v>21:0112</v>
      </c>
      <c r="E973" t="s">
        <v>5232</v>
      </c>
      <c r="F973" t="s">
        <v>5233</v>
      </c>
      <c r="H973">
        <v>63.0587673</v>
      </c>
      <c r="I973">
        <v>-97.293985699999993</v>
      </c>
      <c r="J973" s="1" t="str">
        <f t="shared" si="164"/>
        <v>NGR lake sediment grab sample</v>
      </c>
      <c r="K973" s="1" t="str">
        <f t="shared" si="165"/>
        <v>&lt;177 micron (NGR)</v>
      </c>
      <c r="L973">
        <v>49</v>
      </c>
      <c r="M973" t="s">
        <v>354</v>
      </c>
      <c r="N973">
        <v>972</v>
      </c>
      <c r="O973" t="s">
        <v>79</v>
      </c>
      <c r="P973" t="s">
        <v>54</v>
      </c>
      <c r="Q973" t="s">
        <v>410</v>
      </c>
      <c r="R973" t="s">
        <v>77</v>
      </c>
      <c r="S973" t="s">
        <v>57</v>
      </c>
      <c r="T973" t="s">
        <v>315</v>
      </c>
      <c r="U973" t="s">
        <v>59</v>
      </c>
      <c r="V973" t="s">
        <v>139</v>
      </c>
      <c r="W973" t="s">
        <v>363</v>
      </c>
      <c r="X973" t="s">
        <v>62</v>
      </c>
      <c r="Y973" t="s">
        <v>95</v>
      </c>
      <c r="Z973" t="s">
        <v>96</v>
      </c>
      <c r="AA973" t="s">
        <v>64</v>
      </c>
      <c r="AB973" t="s">
        <v>853</v>
      </c>
      <c r="AC973" t="s">
        <v>224</v>
      </c>
      <c r="AD973" t="s">
        <v>74</v>
      </c>
      <c r="AE973" t="s">
        <v>74</v>
      </c>
      <c r="AF973" t="s">
        <v>141</v>
      </c>
      <c r="AG973" t="s">
        <v>561</v>
      </c>
      <c r="AH973" t="s">
        <v>173</v>
      </c>
      <c r="AI973" t="s">
        <v>71</v>
      </c>
      <c r="AJ973" t="s">
        <v>117</v>
      </c>
      <c r="AK973" t="s">
        <v>73</v>
      </c>
      <c r="AL973" t="s">
        <v>68</v>
      </c>
      <c r="AM973" t="s">
        <v>177</v>
      </c>
      <c r="AN973" t="s">
        <v>76</v>
      </c>
      <c r="AO973" t="s">
        <v>77</v>
      </c>
      <c r="AP973" t="s">
        <v>179</v>
      </c>
      <c r="AQ973" t="s">
        <v>114</v>
      </c>
      <c r="AR973" t="s">
        <v>67</v>
      </c>
      <c r="AS973" t="s">
        <v>54</v>
      </c>
      <c r="AT973" t="s">
        <v>73</v>
      </c>
      <c r="AU973" t="s">
        <v>107</v>
      </c>
      <c r="AV973" t="s">
        <v>5234</v>
      </c>
    </row>
    <row r="974" spans="1:48" hidden="1" x14ac:dyDescent="0.3">
      <c r="A974" t="s">
        <v>5235</v>
      </c>
      <c r="B974" t="s">
        <v>5236</v>
      </c>
      <c r="C974" s="1" t="str">
        <f t="shared" si="162"/>
        <v>21:0973</v>
      </c>
      <c r="D974" s="1" t="str">
        <f t="shared" si="163"/>
        <v>21:0112</v>
      </c>
      <c r="E974" t="s">
        <v>5237</v>
      </c>
      <c r="F974" t="s">
        <v>5238</v>
      </c>
      <c r="H974">
        <v>63.128503299999998</v>
      </c>
      <c r="I974">
        <v>-96.530552799999995</v>
      </c>
      <c r="J974" s="1" t="str">
        <f t="shared" si="164"/>
        <v>NGR lake sediment grab sample</v>
      </c>
      <c r="K974" s="1" t="str">
        <f t="shared" si="165"/>
        <v>&lt;177 micron (NGR)</v>
      </c>
      <c r="L974">
        <v>50</v>
      </c>
      <c r="M974" t="s">
        <v>52</v>
      </c>
      <c r="N974">
        <v>973</v>
      </c>
      <c r="O974" t="s">
        <v>254</v>
      </c>
      <c r="P974" t="s">
        <v>62</v>
      </c>
      <c r="Q974" t="s">
        <v>395</v>
      </c>
      <c r="R974" t="s">
        <v>373</v>
      </c>
      <c r="S974" t="s">
        <v>57</v>
      </c>
      <c r="T974" t="s">
        <v>91</v>
      </c>
      <c r="U974" t="s">
        <v>59</v>
      </c>
      <c r="V974" t="s">
        <v>890</v>
      </c>
      <c r="W974" t="s">
        <v>254</v>
      </c>
      <c r="X974" t="s">
        <v>74</v>
      </c>
      <c r="Y974" t="s">
        <v>95</v>
      </c>
      <c r="Z974" t="s">
        <v>96</v>
      </c>
      <c r="AA974" t="s">
        <v>64</v>
      </c>
      <c r="AB974" t="s">
        <v>223</v>
      </c>
      <c r="AC974" t="s">
        <v>70</v>
      </c>
      <c r="AD974" t="s">
        <v>67</v>
      </c>
      <c r="AE974" t="s">
        <v>74</v>
      </c>
      <c r="AF974" t="s">
        <v>77</v>
      </c>
      <c r="AG974" t="s">
        <v>152</v>
      </c>
      <c r="AH974" t="s">
        <v>70</v>
      </c>
      <c r="AI974" t="s">
        <v>71</v>
      </c>
      <c r="AJ974" t="s">
        <v>329</v>
      </c>
      <c r="AK974" t="s">
        <v>73</v>
      </c>
      <c r="AL974" t="s">
        <v>206</v>
      </c>
      <c r="AM974" t="s">
        <v>75</v>
      </c>
      <c r="AN974" t="s">
        <v>76</v>
      </c>
      <c r="AO974" t="s">
        <v>134</v>
      </c>
      <c r="AP974" t="s">
        <v>482</v>
      </c>
      <c r="AQ974" t="s">
        <v>240</v>
      </c>
      <c r="AR974" t="s">
        <v>74</v>
      </c>
      <c r="AS974" t="s">
        <v>54</v>
      </c>
      <c r="AT974" t="s">
        <v>73</v>
      </c>
      <c r="AU974" t="s">
        <v>107</v>
      </c>
      <c r="AV974" t="s">
        <v>5239</v>
      </c>
    </row>
    <row r="975" spans="1:48" hidden="1" x14ac:dyDescent="0.3">
      <c r="A975" t="s">
        <v>5240</v>
      </c>
      <c r="B975" t="s">
        <v>5241</v>
      </c>
      <c r="C975" s="1" t="str">
        <f t="shared" si="162"/>
        <v>21:0973</v>
      </c>
      <c r="D975" s="1" t="str">
        <f t="shared" si="163"/>
        <v>21:0112</v>
      </c>
      <c r="E975" t="s">
        <v>5242</v>
      </c>
      <c r="F975" t="s">
        <v>5243</v>
      </c>
      <c r="H975">
        <v>63.065727099999997</v>
      </c>
      <c r="I975">
        <v>-97.327303499999999</v>
      </c>
      <c r="J975" s="1" t="str">
        <f t="shared" si="164"/>
        <v>NGR lake sediment grab sample</v>
      </c>
      <c r="K975" s="1" t="str">
        <f t="shared" si="165"/>
        <v>&lt;177 micron (NGR)</v>
      </c>
      <c r="L975">
        <v>50</v>
      </c>
      <c r="M975" t="s">
        <v>86</v>
      </c>
      <c r="N975">
        <v>974</v>
      </c>
      <c r="O975" t="s">
        <v>355</v>
      </c>
      <c r="P975" t="s">
        <v>117</v>
      </c>
      <c r="Q975" t="s">
        <v>202</v>
      </c>
      <c r="R975" t="s">
        <v>77</v>
      </c>
      <c r="S975" t="s">
        <v>57</v>
      </c>
      <c r="T975" t="s">
        <v>58</v>
      </c>
      <c r="U975" t="s">
        <v>117</v>
      </c>
      <c r="V975" t="s">
        <v>411</v>
      </c>
      <c r="W975" t="s">
        <v>226</v>
      </c>
      <c r="X975" t="s">
        <v>74</v>
      </c>
      <c r="Y975" t="s">
        <v>421</v>
      </c>
      <c r="Z975" t="s">
        <v>59</v>
      </c>
      <c r="AA975" t="s">
        <v>64</v>
      </c>
      <c r="AB975" t="s">
        <v>139</v>
      </c>
      <c r="AC975" t="s">
        <v>224</v>
      </c>
      <c r="AD975" t="s">
        <v>74</v>
      </c>
      <c r="AE975" t="s">
        <v>526</v>
      </c>
      <c r="AF975" t="s">
        <v>317</v>
      </c>
      <c r="AG975" t="s">
        <v>58</v>
      </c>
      <c r="AH975" t="s">
        <v>173</v>
      </c>
      <c r="AI975" t="s">
        <v>340</v>
      </c>
      <c r="AJ975" t="s">
        <v>123</v>
      </c>
      <c r="AK975" t="s">
        <v>73</v>
      </c>
      <c r="AL975" t="s">
        <v>74</v>
      </c>
      <c r="AM975" t="s">
        <v>177</v>
      </c>
      <c r="AN975" t="s">
        <v>76</v>
      </c>
      <c r="AO975" t="s">
        <v>77</v>
      </c>
      <c r="AP975" t="s">
        <v>158</v>
      </c>
      <c r="AQ975" t="s">
        <v>56</v>
      </c>
      <c r="AR975" t="s">
        <v>74</v>
      </c>
      <c r="AS975" t="s">
        <v>54</v>
      </c>
      <c r="AT975" t="s">
        <v>73</v>
      </c>
      <c r="AU975" t="s">
        <v>489</v>
      </c>
      <c r="AV975" t="s">
        <v>5244</v>
      </c>
    </row>
    <row r="976" spans="1:48" hidden="1" x14ac:dyDescent="0.3">
      <c r="A976" t="s">
        <v>5245</v>
      </c>
      <c r="B976" t="s">
        <v>5246</v>
      </c>
      <c r="C976" s="1" t="str">
        <f t="shared" si="162"/>
        <v>21:0973</v>
      </c>
      <c r="D976" s="1" t="str">
        <f t="shared" si="163"/>
        <v>21:0112</v>
      </c>
      <c r="E976" t="s">
        <v>5247</v>
      </c>
      <c r="F976" t="s">
        <v>5248</v>
      </c>
      <c r="H976">
        <v>63.098112399999998</v>
      </c>
      <c r="I976">
        <v>-97.314722599999996</v>
      </c>
      <c r="J976" s="1" t="str">
        <f t="shared" si="164"/>
        <v>NGR lake sediment grab sample</v>
      </c>
      <c r="K976" s="1" t="str">
        <f t="shared" si="165"/>
        <v>&lt;177 micron (NGR)</v>
      </c>
      <c r="L976">
        <v>50</v>
      </c>
      <c r="M976" t="s">
        <v>149</v>
      </c>
      <c r="N976">
        <v>975</v>
      </c>
      <c r="O976" t="s">
        <v>302</v>
      </c>
      <c r="P976" t="s">
        <v>100</v>
      </c>
      <c r="Q976" t="s">
        <v>1158</v>
      </c>
      <c r="R976" t="s">
        <v>141</v>
      </c>
      <c r="S976" t="s">
        <v>57</v>
      </c>
      <c r="T976" t="s">
        <v>449</v>
      </c>
      <c r="U976" t="s">
        <v>57</v>
      </c>
      <c r="V976" t="s">
        <v>121</v>
      </c>
      <c r="W976" t="s">
        <v>396</v>
      </c>
      <c r="X976" t="s">
        <v>67</v>
      </c>
      <c r="Y976" t="s">
        <v>526</v>
      </c>
      <c r="Z976" t="s">
        <v>127</v>
      </c>
      <c r="AA976" t="s">
        <v>64</v>
      </c>
      <c r="AB976" t="s">
        <v>471</v>
      </c>
      <c r="AC976" t="s">
        <v>70</v>
      </c>
      <c r="AD976" t="s">
        <v>67</v>
      </c>
      <c r="AE976" t="s">
        <v>74</v>
      </c>
      <c r="AF976" t="s">
        <v>203</v>
      </c>
      <c r="AG976" t="s">
        <v>725</v>
      </c>
      <c r="AH976" t="s">
        <v>173</v>
      </c>
      <c r="AI976" t="s">
        <v>136</v>
      </c>
      <c r="AJ976" t="s">
        <v>96</v>
      </c>
      <c r="AK976" t="s">
        <v>73</v>
      </c>
      <c r="AL976" t="s">
        <v>75</v>
      </c>
      <c r="AM976" t="s">
        <v>103</v>
      </c>
      <c r="AN976" t="s">
        <v>76</v>
      </c>
      <c r="AO976" t="s">
        <v>117</v>
      </c>
      <c r="AP976" t="s">
        <v>194</v>
      </c>
      <c r="AQ976" t="s">
        <v>106</v>
      </c>
      <c r="AR976" t="s">
        <v>67</v>
      </c>
      <c r="AS976" t="s">
        <v>54</v>
      </c>
      <c r="AT976" t="s">
        <v>73</v>
      </c>
      <c r="AU976" t="s">
        <v>107</v>
      </c>
      <c r="AV976" t="s">
        <v>5249</v>
      </c>
    </row>
    <row r="977" spans="1:48" hidden="1" x14ac:dyDescent="0.3">
      <c r="A977" t="s">
        <v>5250</v>
      </c>
      <c r="B977" t="s">
        <v>5251</v>
      </c>
      <c r="C977" s="1" t="str">
        <f t="shared" si="162"/>
        <v>21:0973</v>
      </c>
      <c r="D977" s="1" t="str">
        <f t="shared" si="163"/>
        <v>21:0112</v>
      </c>
      <c r="E977" t="s">
        <v>5252</v>
      </c>
      <c r="F977" t="s">
        <v>5253</v>
      </c>
      <c r="H977">
        <v>63.122968499999999</v>
      </c>
      <c r="I977">
        <v>-97.352744400000006</v>
      </c>
      <c r="J977" s="1" t="str">
        <f t="shared" si="164"/>
        <v>NGR lake sediment grab sample</v>
      </c>
      <c r="K977" s="1" t="str">
        <f t="shared" si="165"/>
        <v>&lt;177 micron (NGR)</v>
      </c>
      <c r="L977">
        <v>50</v>
      </c>
      <c r="M977" t="s">
        <v>165</v>
      </c>
      <c r="N977">
        <v>976</v>
      </c>
      <c r="O977" t="s">
        <v>448</v>
      </c>
      <c r="P977" t="s">
        <v>54</v>
      </c>
      <c r="Q977" t="s">
        <v>166</v>
      </c>
      <c r="R977" t="s">
        <v>61</v>
      </c>
      <c r="S977" t="s">
        <v>57</v>
      </c>
      <c r="T977" t="s">
        <v>550</v>
      </c>
      <c r="U977" t="s">
        <v>57</v>
      </c>
      <c r="V977" t="s">
        <v>2740</v>
      </c>
      <c r="W977" t="s">
        <v>421</v>
      </c>
      <c r="X977" t="s">
        <v>67</v>
      </c>
      <c r="Y977" t="s">
        <v>157</v>
      </c>
      <c r="Z977" t="s">
        <v>96</v>
      </c>
      <c r="AA977" t="s">
        <v>64</v>
      </c>
      <c r="AB977" t="s">
        <v>116</v>
      </c>
      <c r="AC977" t="s">
        <v>173</v>
      </c>
      <c r="AD977" t="s">
        <v>67</v>
      </c>
      <c r="AE977" t="s">
        <v>526</v>
      </c>
      <c r="AF977" t="s">
        <v>76</v>
      </c>
      <c r="AG977" t="s">
        <v>188</v>
      </c>
      <c r="AH977" t="s">
        <v>472</v>
      </c>
      <c r="AI977" t="s">
        <v>79</v>
      </c>
      <c r="AJ977" t="s">
        <v>220</v>
      </c>
      <c r="AK977" t="s">
        <v>73</v>
      </c>
      <c r="AL977" t="s">
        <v>224</v>
      </c>
      <c r="AM977" t="s">
        <v>103</v>
      </c>
      <c r="AN977" t="s">
        <v>76</v>
      </c>
      <c r="AO977" t="s">
        <v>96</v>
      </c>
      <c r="AP977" t="s">
        <v>2741</v>
      </c>
      <c r="AQ977" t="s">
        <v>396</v>
      </c>
      <c r="AR977" t="s">
        <v>67</v>
      </c>
      <c r="AS977" t="s">
        <v>54</v>
      </c>
      <c r="AT977" t="s">
        <v>73</v>
      </c>
      <c r="AU977" t="s">
        <v>107</v>
      </c>
      <c r="AV977" t="s">
        <v>5254</v>
      </c>
    </row>
    <row r="978" spans="1:48" hidden="1" x14ac:dyDescent="0.3">
      <c r="A978" t="s">
        <v>5255</v>
      </c>
      <c r="B978" t="s">
        <v>5256</v>
      </c>
      <c r="C978" s="1" t="str">
        <f t="shared" si="162"/>
        <v>21:0973</v>
      </c>
      <c r="D978" s="1" t="str">
        <f>HYPERLINK("https://geochem.nrcan.gc.ca/cdogs/content/svy/svy_e.htm", "")</f>
        <v/>
      </c>
      <c r="G978" s="1" t="str">
        <f>HYPERLINK("https://geochem.nrcan.gc.ca/cdogs/content/cr_/cr_00125_e.htm", "125")</f>
        <v>125</v>
      </c>
      <c r="J978" t="s">
        <v>230</v>
      </c>
      <c r="K978" t="s">
        <v>231</v>
      </c>
      <c r="L978">
        <v>50</v>
      </c>
      <c r="M978" t="s">
        <v>232</v>
      </c>
      <c r="N978">
        <v>977</v>
      </c>
      <c r="O978" t="s">
        <v>550</v>
      </c>
      <c r="P978" t="s">
        <v>99</v>
      </c>
      <c r="Q978" t="s">
        <v>549</v>
      </c>
      <c r="R978" t="s">
        <v>203</v>
      </c>
      <c r="S978" t="s">
        <v>57</v>
      </c>
      <c r="T978" t="s">
        <v>187</v>
      </c>
      <c r="U978" t="s">
        <v>203</v>
      </c>
      <c r="V978" t="s">
        <v>317</v>
      </c>
      <c r="W978" t="s">
        <v>125</v>
      </c>
      <c r="X978" t="s">
        <v>74</v>
      </c>
      <c r="Y978" t="s">
        <v>211</v>
      </c>
      <c r="Z978" t="s">
        <v>127</v>
      </c>
      <c r="AA978" t="s">
        <v>64</v>
      </c>
      <c r="AB978" t="s">
        <v>290</v>
      </c>
      <c r="AC978" t="s">
        <v>75</v>
      </c>
      <c r="AD978" t="s">
        <v>168</v>
      </c>
      <c r="AE978" t="s">
        <v>421</v>
      </c>
      <c r="AF978" t="s">
        <v>178</v>
      </c>
      <c r="AG978" t="s">
        <v>357</v>
      </c>
      <c r="AH978" t="s">
        <v>68</v>
      </c>
      <c r="AI978" t="s">
        <v>88</v>
      </c>
      <c r="AJ978" t="s">
        <v>226</v>
      </c>
      <c r="AK978" t="s">
        <v>73</v>
      </c>
      <c r="AL978" t="s">
        <v>103</v>
      </c>
      <c r="AM978" t="s">
        <v>75</v>
      </c>
      <c r="AN978" t="s">
        <v>76</v>
      </c>
      <c r="AO978" t="s">
        <v>62</v>
      </c>
      <c r="AP978" t="s">
        <v>551</v>
      </c>
      <c r="AQ978" t="s">
        <v>168</v>
      </c>
      <c r="AR978" t="s">
        <v>74</v>
      </c>
      <c r="AS978" t="s">
        <v>170</v>
      </c>
      <c r="AT978" t="s">
        <v>802</v>
      </c>
      <c r="AU978" t="s">
        <v>107</v>
      </c>
      <c r="AV978" t="s">
        <v>5257</v>
      </c>
    </row>
    <row r="979" spans="1:48" hidden="1" x14ac:dyDescent="0.3">
      <c r="A979" t="s">
        <v>5258</v>
      </c>
      <c r="B979" t="s">
        <v>5259</v>
      </c>
      <c r="C979" s="1" t="str">
        <f t="shared" si="162"/>
        <v>21:0973</v>
      </c>
      <c r="D979" s="1" t="str">
        <f t="shared" ref="D979:D1003" si="166">HYPERLINK("https://geochem.nrcan.gc.ca/cdogs/content/svy/svy210112_e.htm", "21:0112")</f>
        <v>21:0112</v>
      </c>
      <c r="E979" t="s">
        <v>5260</v>
      </c>
      <c r="F979" t="s">
        <v>5261</v>
      </c>
      <c r="H979">
        <v>63.151692500000003</v>
      </c>
      <c r="I979">
        <v>-97.3255877</v>
      </c>
      <c r="J979" s="1" t="str">
        <f t="shared" ref="J979:J1003" si="167">HYPERLINK("https://geochem.nrcan.gc.ca/cdogs/content/kwd/kwd020027_e.htm", "NGR lake sediment grab sample")</f>
        <v>NGR lake sediment grab sample</v>
      </c>
      <c r="K979" s="1" t="str">
        <f t="shared" ref="K979:K1003" si="168">HYPERLINK("https://geochem.nrcan.gc.ca/cdogs/content/kwd/kwd080006_e.htm", "&lt;177 micron (NGR)")</f>
        <v>&lt;177 micron (NGR)</v>
      </c>
      <c r="L979">
        <v>50</v>
      </c>
      <c r="M979" t="s">
        <v>185</v>
      </c>
      <c r="N979">
        <v>978</v>
      </c>
      <c r="O979" t="s">
        <v>205</v>
      </c>
      <c r="P979" t="s">
        <v>54</v>
      </c>
      <c r="Q979" t="s">
        <v>558</v>
      </c>
      <c r="R979" t="s">
        <v>151</v>
      </c>
      <c r="S979" t="s">
        <v>57</v>
      </c>
      <c r="T979" t="s">
        <v>91</v>
      </c>
      <c r="U979" t="s">
        <v>178</v>
      </c>
      <c r="V979" t="s">
        <v>471</v>
      </c>
      <c r="W979" t="s">
        <v>448</v>
      </c>
      <c r="X979" t="s">
        <v>74</v>
      </c>
      <c r="Y979" t="s">
        <v>156</v>
      </c>
      <c r="Z979" t="s">
        <v>170</v>
      </c>
      <c r="AA979" t="s">
        <v>64</v>
      </c>
      <c r="AB979" t="s">
        <v>221</v>
      </c>
      <c r="AC979" t="s">
        <v>224</v>
      </c>
      <c r="AD979" t="s">
        <v>74</v>
      </c>
      <c r="AE979" t="s">
        <v>3908</v>
      </c>
      <c r="AF979" t="s">
        <v>282</v>
      </c>
      <c r="AG979" t="s">
        <v>236</v>
      </c>
      <c r="AH979" t="s">
        <v>173</v>
      </c>
      <c r="AI979" t="s">
        <v>201</v>
      </c>
      <c r="AJ979" t="s">
        <v>209</v>
      </c>
      <c r="AK979" t="s">
        <v>73</v>
      </c>
      <c r="AL979" t="s">
        <v>224</v>
      </c>
      <c r="AM979" t="s">
        <v>75</v>
      </c>
      <c r="AN979" t="s">
        <v>76</v>
      </c>
      <c r="AO979" t="s">
        <v>92</v>
      </c>
      <c r="AP979" t="s">
        <v>194</v>
      </c>
      <c r="AQ979" t="s">
        <v>138</v>
      </c>
      <c r="AR979" t="s">
        <v>67</v>
      </c>
      <c r="AS979" t="s">
        <v>54</v>
      </c>
      <c r="AT979" t="s">
        <v>73</v>
      </c>
      <c r="AU979" t="s">
        <v>107</v>
      </c>
      <c r="AV979" t="s">
        <v>5262</v>
      </c>
    </row>
    <row r="980" spans="1:48" hidden="1" x14ac:dyDescent="0.3">
      <c r="A980" t="s">
        <v>5263</v>
      </c>
      <c r="B980" t="s">
        <v>5264</v>
      </c>
      <c r="C980" s="1" t="str">
        <f t="shared" si="162"/>
        <v>21:0973</v>
      </c>
      <c r="D980" s="1" t="str">
        <f t="shared" si="166"/>
        <v>21:0112</v>
      </c>
      <c r="E980" t="s">
        <v>5265</v>
      </c>
      <c r="F980" t="s">
        <v>5266</v>
      </c>
      <c r="H980">
        <v>63.230061200000002</v>
      </c>
      <c r="I980">
        <v>-97.310863699999999</v>
      </c>
      <c r="J980" s="1" t="str">
        <f t="shared" si="167"/>
        <v>NGR lake sediment grab sample</v>
      </c>
      <c r="K980" s="1" t="str">
        <f t="shared" si="168"/>
        <v>&lt;177 micron (NGR)</v>
      </c>
      <c r="L980">
        <v>50</v>
      </c>
      <c r="M980" t="s">
        <v>200</v>
      </c>
      <c r="N980">
        <v>979</v>
      </c>
      <c r="O980" t="s">
        <v>363</v>
      </c>
      <c r="P980" t="s">
        <v>54</v>
      </c>
      <c r="Q980" t="s">
        <v>731</v>
      </c>
      <c r="R980" t="s">
        <v>116</v>
      </c>
      <c r="S980" t="s">
        <v>57</v>
      </c>
      <c r="T980" t="s">
        <v>315</v>
      </c>
      <c r="U980" t="s">
        <v>88</v>
      </c>
      <c r="V980" t="s">
        <v>93</v>
      </c>
      <c r="W980" t="s">
        <v>96</v>
      </c>
      <c r="X980" t="s">
        <v>62</v>
      </c>
      <c r="Y980" t="s">
        <v>137</v>
      </c>
      <c r="Z980" t="s">
        <v>59</v>
      </c>
      <c r="AA980" t="s">
        <v>64</v>
      </c>
      <c r="AB980" t="s">
        <v>316</v>
      </c>
      <c r="AC980" t="s">
        <v>75</v>
      </c>
      <c r="AD980" t="s">
        <v>74</v>
      </c>
      <c r="AE980" t="s">
        <v>206</v>
      </c>
      <c r="AF980" t="s">
        <v>151</v>
      </c>
      <c r="AG980" t="s">
        <v>277</v>
      </c>
      <c r="AH980" t="s">
        <v>70</v>
      </c>
      <c r="AI980" t="s">
        <v>439</v>
      </c>
      <c r="AJ980" t="s">
        <v>440</v>
      </c>
      <c r="AK980" t="s">
        <v>73</v>
      </c>
      <c r="AL980" t="s">
        <v>74</v>
      </c>
      <c r="AM980" t="s">
        <v>125</v>
      </c>
      <c r="AN980" t="s">
        <v>76</v>
      </c>
      <c r="AO980" t="s">
        <v>116</v>
      </c>
      <c r="AP980" t="s">
        <v>283</v>
      </c>
      <c r="AQ980" t="s">
        <v>263</v>
      </c>
      <c r="AR980" t="s">
        <v>62</v>
      </c>
      <c r="AS980" t="s">
        <v>62</v>
      </c>
      <c r="AT980" t="s">
        <v>152</v>
      </c>
      <c r="AU980" t="s">
        <v>107</v>
      </c>
      <c r="AV980" t="s">
        <v>585</v>
      </c>
    </row>
    <row r="981" spans="1:48" hidden="1" x14ac:dyDescent="0.3">
      <c r="A981" t="s">
        <v>5267</v>
      </c>
      <c r="B981" t="s">
        <v>5268</v>
      </c>
      <c r="C981" s="1" t="str">
        <f t="shared" si="162"/>
        <v>21:0973</v>
      </c>
      <c r="D981" s="1" t="str">
        <f t="shared" si="166"/>
        <v>21:0112</v>
      </c>
      <c r="E981" t="s">
        <v>5269</v>
      </c>
      <c r="F981" t="s">
        <v>5270</v>
      </c>
      <c r="H981">
        <v>63.2942727</v>
      </c>
      <c r="I981">
        <v>-97.386501600000003</v>
      </c>
      <c r="J981" s="1" t="str">
        <f t="shared" si="167"/>
        <v>NGR lake sediment grab sample</v>
      </c>
      <c r="K981" s="1" t="str">
        <f t="shared" si="168"/>
        <v>&lt;177 micron (NGR)</v>
      </c>
      <c r="L981">
        <v>50</v>
      </c>
      <c r="M981" t="s">
        <v>217</v>
      </c>
      <c r="N981">
        <v>980</v>
      </c>
      <c r="O981" t="s">
        <v>106</v>
      </c>
      <c r="P981" t="s">
        <v>54</v>
      </c>
      <c r="Q981" t="s">
        <v>830</v>
      </c>
      <c r="R981" t="s">
        <v>124</v>
      </c>
      <c r="S981" t="s">
        <v>57</v>
      </c>
      <c r="T981" t="s">
        <v>604</v>
      </c>
      <c r="U981" t="s">
        <v>117</v>
      </c>
      <c r="V981" t="s">
        <v>615</v>
      </c>
      <c r="W981" t="s">
        <v>127</v>
      </c>
      <c r="X981" t="s">
        <v>74</v>
      </c>
      <c r="Y981" t="s">
        <v>171</v>
      </c>
      <c r="Z981" t="s">
        <v>117</v>
      </c>
      <c r="AA981" t="s">
        <v>64</v>
      </c>
      <c r="AB981" t="s">
        <v>190</v>
      </c>
      <c r="AC981" t="s">
        <v>155</v>
      </c>
      <c r="AD981" t="s">
        <v>62</v>
      </c>
      <c r="AE981" t="s">
        <v>526</v>
      </c>
      <c r="AF981" t="s">
        <v>121</v>
      </c>
      <c r="AG981" t="s">
        <v>91</v>
      </c>
      <c r="AH981" t="s">
        <v>70</v>
      </c>
      <c r="AI981" t="s">
        <v>114</v>
      </c>
      <c r="AJ981" t="s">
        <v>124</v>
      </c>
      <c r="AK981" t="s">
        <v>73</v>
      </c>
      <c r="AL981" t="s">
        <v>68</v>
      </c>
      <c r="AM981" t="s">
        <v>75</v>
      </c>
      <c r="AN981" t="s">
        <v>76</v>
      </c>
      <c r="AO981" t="s">
        <v>178</v>
      </c>
      <c r="AP981" t="s">
        <v>596</v>
      </c>
      <c r="AQ981" t="s">
        <v>363</v>
      </c>
      <c r="AR981" t="s">
        <v>74</v>
      </c>
      <c r="AS981" t="s">
        <v>54</v>
      </c>
      <c r="AT981" t="s">
        <v>73</v>
      </c>
      <c r="AU981" t="s">
        <v>479</v>
      </c>
      <c r="AV981" t="s">
        <v>5271</v>
      </c>
    </row>
    <row r="982" spans="1:48" hidden="1" x14ac:dyDescent="0.3">
      <c r="A982" t="s">
        <v>5272</v>
      </c>
      <c r="B982" t="s">
        <v>5273</v>
      </c>
      <c r="C982" s="1" t="str">
        <f t="shared" si="162"/>
        <v>21:0973</v>
      </c>
      <c r="D982" s="1" t="str">
        <f t="shared" si="166"/>
        <v>21:0112</v>
      </c>
      <c r="E982" t="s">
        <v>5274</v>
      </c>
      <c r="F982" t="s">
        <v>5275</v>
      </c>
      <c r="H982">
        <v>63.2738345</v>
      </c>
      <c r="I982">
        <v>-97.312351800000002</v>
      </c>
      <c r="J982" s="1" t="str">
        <f t="shared" si="167"/>
        <v>NGR lake sediment grab sample</v>
      </c>
      <c r="K982" s="1" t="str">
        <f t="shared" si="168"/>
        <v>&lt;177 micron (NGR)</v>
      </c>
      <c r="L982">
        <v>50</v>
      </c>
      <c r="M982" t="s">
        <v>246</v>
      </c>
      <c r="N982">
        <v>981</v>
      </c>
      <c r="O982" t="s">
        <v>308</v>
      </c>
      <c r="P982" t="s">
        <v>54</v>
      </c>
      <c r="Q982" t="s">
        <v>920</v>
      </c>
      <c r="R982" t="s">
        <v>138</v>
      </c>
      <c r="S982" t="s">
        <v>57</v>
      </c>
      <c r="T982" t="s">
        <v>167</v>
      </c>
      <c r="U982" t="s">
        <v>117</v>
      </c>
      <c r="V982" t="s">
        <v>192</v>
      </c>
      <c r="W982" t="s">
        <v>193</v>
      </c>
      <c r="X982" t="s">
        <v>67</v>
      </c>
      <c r="Y982" t="s">
        <v>396</v>
      </c>
      <c r="Z982" t="s">
        <v>59</v>
      </c>
      <c r="AA982" t="s">
        <v>64</v>
      </c>
      <c r="AB982" t="s">
        <v>236</v>
      </c>
      <c r="AC982" t="s">
        <v>155</v>
      </c>
      <c r="AD982" t="s">
        <v>67</v>
      </c>
      <c r="AE982" t="s">
        <v>68</v>
      </c>
      <c r="AF982" t="s">
        <v>357</v>
      </c>
      <c r="AG982" t="s">
        <v>91</v>
      </c>
      <c r="AH982" t="s">
        <v>70</v>
      </c>
      <c r="AI982" t="s">
        <v>209</v>
      </c>
      <c r="AJ982" t="s">
        <v>305</v>
      </c>
      <c r="AK982" t="s">
        <v>73</v>
      </c>
      <c r="AL982" t="s">
        <v>68</v>
      </c>
      <c r="AM982" t="s">
        <v>177</v>
      </c>
      <c r="AN982" t="s">
        <v>76</v>
      </c>
      <c r="AO982" t="s">
        <v>104</v>
      </c>
      <c r="AP982" t="s">
        <v>158</v>
      </c>
      <c r="AQ982" t="s">
        <v>61</v>
      </c>
      <c r="AR982" t="s">
        <v>74</v>
      </c>
      <c r="AS982" t="s">
        <v>54</v>
      </c>
      <c r="AT982" t="s">
        <v>73</v>
      </c>
      <c r="AU982" t="s">
        <v>479</v>
      </c>
      <c r="AV982" t="s">
        <v>2679</v>
      </c>
    </row>
    <row r="983" spans="1:48" hidden="1" x14ac:dyDescent="0.3">
      <c r="A983" t="s">
        <v>5276</v>
      </c>
      <c r="B983" t="s">
        <v>5277</v>
      </c>
      <c r="C983" s="1" t="str">
        <f t="shared" si="162"/>
        <v>21:0973</v>
      </c>
      <c r="D983" s="1" t="str">
        <f t="shared" si="166"/>
        <v>21:0112</v>
      </c>
      <c r="E983" t="s">
        <v>5278</v>
      </c>
      <c r="F983" t="s">
        <v>5279</v>
      </c>
      <c r="H983">
        <v>63.227629700000001</v>
      </c>
      <c r="I983">
        <v>-97.269886799999995</v>
      </c>
      <c r="J983" s="1" t="str">
        <f t="shared" si="167"/>
        <v>NGR lake sediment grab sample</v>
      </c>
      <c r="K983" s="1" t="str">
        <f t="shared" si="168"/>
        <v>&lt;177 micron (NGR)</v>
      </c>
      <c r="L983">
        <v>50</v>
      </c>
      <c r="M983" t="s">
        <v>260</v>
      </c>
      <c r="N983">
        <v>982</v>
      </c>
      <c r="O983" t="s">
        <v>201</v>
      </c>
      <c r="P983" t="s">
        <v>54</v>
      </c>
      <c r="Q983" t="s">
        <v>920</v>
      </c>
      <c r="R983" t="s">
        <v>176</v>
      </c>
      <c r="S983" t="s">
        <v>57</v>
      </c>
      <c r="T983" t="s">
        <v>91</v>
      </c>
      <c r="U983" t="s">
        <v>88</v>
      </c>
      <c r="V983" t="s">
        <v>97</v>
      </c>
      <c r="W983" t="s">
        <v>233</v>
      </c>
      <c r="X983" t="s">
        <v>74</v>
      </c>
      <c r="Y983" t="s">
        <v>95</v>
      </c>
      <c r="Z983" t="s">
        <v>138</v>
      </c>
      <c r="AA983" t="s">
        <v>64</v>
      </c>
      <c r="AB983" t="s">
        <v>725</v>
      </c>
      <c r="AC983" t="s">
        <v>224</v>
      </c>
      <c r="AD983" t="s">
        <v>67</v>
      </c>
      <c r="AE983" t="s">
        <v>74</v>
      </c>
      <c r="AF983" t="s">
        <v>99</v>
      </c>
      <c r="AG983" t="s">
        <v>277</v>
      </c>
      <c r="AH983" t="s">
        <v>70</v>
      </c>
      <c r="AI983" t="s">
        <v>429</v>
      </c>
      <c r="AJ983" t="s">
        <v>382</v>
      </c>
      <c r="AK983" t="s">
        <v>73</v>
      </c>
      <c r="AL983" t="s">
        <v>206</v>
      </c>
      <c r="AM983" t="s">
        <v>125</v>
      </c>
      <c r="AN983" t="s">
        <v>76</v>
      </c>
      <c r="AO983" t="s">
        <v>134</v>
      </c>
      <c r="AP983" t="s">
        <v>482</v>
      </c>
      <c r="AQ983" t="s">
        <v>336</v>
      </c>
      <c r="AR983" t="s">
        <v>62</v>
      </c>
      <c r="AS983" t="s">
        <v>54</v>
      </c>
      <c r="AT983" t="s">
        <v>73</v>
      </c>
      <c r="AU983" t="s">
        <v>107</v>
      </c>
      <c r="AV983" t="s">
        <v>1278</v>
      </c>
    </row>
    <row r="984" spans="1:48" hidden="1" x14ac:dyDescent="0.3">
      <c r="A984" t="s">
        <v>5280</v>
      </c>
      <c r="B984" t="s">
        <v>5281</v>
      </c>
      <c r="C984" s="1" t="str">
        <f t="shared" si="162"/>
        <v>21:0973</v>
      </c>
      <c r="D984" s="1" t="str">
        <f t="shared" si="166"/>
        <v>21:0112</v>
      </c>
      <c r="E984" t="s">
        <v>5282</v>
      </c>
      <c r="F984" t="s">
        <v>5283</v>
      </c>
      <c r="H984">
        <v>63.163320800000001</v>
      </c>
      <c r="I984">
        <v>-97.239663800000002</v>
      </c>
      <c r="J984" s="1" t="str">
        <f t="shared" si="167"/>
        <v>NGR lake sediment grab sample</v>
      </c>
      <c r="K984" s="1" t="str">
        <f t="shared" si="168"/>
        <v>&lt;177 micron (NGR)</v>
      </c>
      <c r="L984">
        <v>50</v>
      </c>
      <c r="M984" t="s">
        <v>273</v>
      </c>
      <c r="N984">
        <v>983</v>
      </c>
      <c r="O984" t="s">
        <v>211</v>
      </c>
      <c r="P984" t="s">
        <v>54</v>
      </c>
      <c r="Q984" t="s">
        <v>830</v>
      </c>
      <c r="R984" t="s">
        <v>178</v>
      </c>
      <c r="S984" t="s">
        <v>57</v>
      </c>
      <c r="T984" t="s">
        <v>91</v>
      </c>
      <c r="U984" t="s">
        <v>117</v>
      </c>
      <c r="V984" t="s">
        <v>411</v>
      </c>
      <c r="W984" t="s">
        <v>106</v>
      </c>
      <c r="X984" t="s">
        <v>62</v>
      </c>
      <c r="Y984" t="s">
        <v>171</v>
      </c>
      <c r="Z984" t="s">
        <v>59</v>
      </c>
      <c r="AA984" t="s">
        <v>64</v>
      </c>
      <c r="AB984" t="s">
        <v>153</v>
      </c>
      <c r="AC984" t="s">
        <v>224</v>
      </c>
      <c r="AD984" t="s">
        <v>67</v>
      </c>
      <c r="AE984" t="s">
        <v>206</v>
      </c>
      <c r="AF984" t="s">
        <v>282</v>
      </c>
      <c r="AG984" t="s">
        <v>91</v>
      </c>
      <c r="AH984" t="s">
        <v>173</v>
      </c>
      <c r="AI984" t="s">
        <v>318</v>
      </c>
      <c r="AJ984" t="s">
        <v>328</v>
      </c>
      <c r="AK984" t="s">
        <v>73</v>
      </c>
      <c r="AL984" t="s">
        <v>206</v>
      </c>
      <c r="AM984" t="s">
        <v>125</v>
      </c>
      <c r="AN984" t="s">
        <v>76</v>
      </c>
      <c r="AO984" t="s">
        <v>290</v>
      </c>
      <c r="AP984" t="s">
        <v>158</v>
      </c>
      <c r="AQ984" t="s">
        <v>338</v>
      </c>
      <c r="AR984" t="s">
        <v>67</v>
      </c>
      <c r="AS984" t="s">
        <v>170</v>
      </c>
      <c r="AT984" t="s">
        <v>73</v>
      </c>
      <c r="AU984" t="s">
        <v>107</v>
      </c>
      <c r="AV984" t="s">
        <v>5284</v>
      </c>
    </row>
    <row r="985" spans="1:48" hidden="1" x14ac:dyDescent="0.3">
      <c r="A985" t="s">
        <v>5285</v>
      </c>
      <c r="B985" t="s">
        <v>5286</v>
      </c>
      <c r="C985" s="1" t="str">
        <f t="shared" si="162"/>
        <v>21:0973</v>
      </c>
      <c r="D985" s="1" t="str">
        <f t="shared" si="166"/>
        <v>21:0112</v>
      </c>
      <c r="E985" t="s">
        <v>5287</v>
      </c>
      <c r="F985" t="s">
        <v>5288</v>
      </c>
      <c r="H985">
        <v>63.105380099999998</v>
      </c>
      <c r="I985">
        <v>-97.2696495</v>
      </c>
      <c r="J985" s="1" t="str">
        <f t="shared" si="167"/>
        <v>NGR lake sediment grab sample</v>
      </c>
      <c r="K985" s="1" t="str">
        <f t="shared" si="168"/>
        <v>&lt;177 micron (NGR)</v>
      </c>
      <c r="L985">
        <v>50</v>
      </c>
      <c r="M985" t="s">
        <v>289</v>
      </c>
      <c r="N985">
        <v>984</v>
      </c>
      <c r="O985" t="s">
        <v>205</v>
      </c>
      <c r="P985" t="s">
        <v>54</v>
      </c>
      <c r="Q985" t="s">
        <v>1210</v>
      </c>
      <c r="R985" t="s">
        <v>134</v>
      </c>
      <c r="S985" t="s">
        <v>57</v>
      </c>
      <c r="T985" t="s">
        <v>262</v>
      </c>
      <c r="U985" t="s">
        <v>117</v>
      </c>
      <c r="V985" t="s">
        <v>615</v>
      </c>
      <c r="W985" t="s">
        <v>94</v>
      </c>
      <c r="X985" t="s">
        <v>74</v>
      </c>
      <c r="Y985" t="s">
        <v>170</v>
      </c>
      <c r="Z985" t="s">
        <v>127</v>
      </c>
      <c r="AA985" t="s">
        <v>64</v>
      </c>
      <c r="AB985" t="s">
        <v>316</v>
      </c>
      <c r="AC985" t="s">
        <v>224</v>
      </c>
      <c r="AD985" t="s">
        <v>67</v>
      </c>
      <c r="AE985" t="s">
        <v>177</v>
      </c>
      <c r="AF985" t="s">
        <v>151</v>
      </c>
      <c r="AG985" t="s">
        <v>428</v>
      </c>
      <c r="AH985" t="s">
        <v>173</v>
      </c>
      <c r="AI985" t="s">
        <v>306</v>
      </c>
      <c r="AJ985" t="s">
        <v>328</v>
      </c>
      <c r="AK985" t="s">
        <v>73</v>
      </c>
      <c r="AL985" t="s">
        <v>177</v>
      </c>
      <c r="AM985" t="s">
        <v>75</v>
      </c>
      <c r="AN985" t="s">
        <v>76</v>
      </c>
      <c r="AO985" t="s">
        <v>178</v>
      </c>
      <c r="AP985" t="s">
        <v>105</v>
      </c>
      <c r="AQ985" t="s">
        <v>292</v>
      </c>
      <c r="AR985" t="s">
        <v>67</v>
      </c>
      <c r="AS985" t="s">
        <v>62</v>
      </c>
      <c r="AT985" t="s">
        <v>277</v>
      </c>
      <c r="AU985" t="s">
        <v>107</v>
      </c>
      <c r="AV985" t="s">
        <v>5289</v>
      </c>
    </row>
    <row r="986" spans="1:48" hidden="1" x14ac:dyDescent="0.3">
      <c r="A986" t="s">
        <v>5290</v>
      </c>
      <c r="B986" t="s">
        <v>5291</v>
      </c>
      <c r="C986" s="1" t="str">
        <f t="shared" si="162"/>
        <v>21:0973</v>
      </c>
      <c r="D986" s="1" t="str">
        <f t="shared" si="166"/>
        <v>21:0112</v>
      </c>
      <c r="E986" t="s">
        <v>5292</v>
      </c>
      <c r="F986" t="s">
        <v>5293</v>
      </c>
      <c r="H986">
        <v>63.086093099999999</v>
      </c>
      <c r="I986">
        <v>-97.084395900000004</v>
      </c>
      <c r="J986" s="1" t="str">
        <f t="shared" si="167"/>
        <v>NGR lake sediment grab sample</v>
      </c>
      <c r="K986" s="1" t="str">
        <f t="shared" si="168"/>
        <v>&lt;177 micron (NGR)</v>
      </c>
      <c r="L986">
        <v>50</v>
      </c>
      <c r="M986" t="s">
        <v>301</v>
      </c>
      <c r="N986">
        <v>985</v>
      </c>
      <c r="O986" t="s">
        <v>137</v>
      </c>
      <c r="P986" t="s">
        <v>54</v>
      </c>
      <c r="Q986" t="s">
        <v>1227</v>
      </c>
      <c r="R986" t="s">
        <v>290</v>
      </c>
      <c r="S986" t="s">
        <v>57</v>
      </c>
      <c r="T986" t="s">
        <v>91</v>
      </c>
      <c r="U986" t="s">
        <v>96</v>
      </c>
      <c r="V986" t="s">
        <v>478</v>
      </c>
      <c r="W986" t="s">
        <v>346</v>
      </c>
      <c r="X986" t="s">
        <v>62</v>
      </c>
      <c r="Y986" t="s">
        <v>62</v>
      </c>
      <c r="Z986" t="s">
        <v>127</v>
      </c>
      <c r="AA986" t="s">
        <v>64</v>
      </c>
      <c r="AB986" t="s">
        <v>119</v>
      </c>
      <c r="AC986" t="s">
        <v>224</v>
      </c>
      <c r="AD986" t="s">
        <v>74</v>
      </c>
      <c r="AE986" t="s">
        <v>992</v>
      </c>
      <c r="AF986" t="s">
        <v>116</v>
      </c>
      <c r="AG986" t="s">
        <v>97</v>
      </c>
      <c r="AH986" t="s">
        <v>173</v>
      </c>
      <c r="AI986" t="s">
        <v>388</v>
      </c>
      <c r="AJ986" t="s">
        <v>114</v>
      </c>
      <c r="AK986" t="s">
        <v>73</v>
      </c>
      <c r="AL986" t="s">
        <v>177</v>
      </c>
      <c r="AM986" t="s">
        <v>177</v>
      </c>
      <c r="AN986" t="s">
        <v>76</v>
      </c>
      <c r="AO986" t="s">
        <v>203</v>
      </c>
      <c r="AP986" t="s">
        <v>2033</v>
      </c>
      <c r="AQ986" t="s">
        <v>363</v>
      </c>
      <c r="AR986" t="s">
        <v>67</v>
      </c>
      <c r="AS986" t="s">
        <v>62</v>
      </c>
      <c r="AT986" t="s">
        <v>73</v>
      </c>
      <c r="AU986" t="s">
        <v>479</v>
      </c>
      <c r="AV986" t="s">
        <v>5294</v>
      </c>
    </row>
    <row r="987" spans="1:48" hidden="1" x14ac:dyDescent="0.3">
      <c r="A987" t="s">
        <v>5295</v>
      </c>
      <c r="B987" t="s">
        <v>5296</v>
      </c>
      <c r="C987" s="1" t="str">
        <f t="shared" si="162"/>
        <v>21:0973</v>
      </c>
      <c r="D987" s="1" t="str">
        <f t="shared" si="166"/>
        <v>21:0112</v>
      </c>
      <c r="E987" t="s">
        <v>5297</v>
      </c>
      <c r="F987" t="s">
        <v>5298</v>
      </c>
      <c r="H987">
        <v>63.103097200000001</v>
      </c>
      <c r="I987">
        <v>-96.879352400000002</v>
      </c>
      <c r="J987" s="1" t="str">
        <f t="shared" si="167"/>
        <v>NGR lake sediment grab sample</v>
      </c>
      <c r="K987" s="1" t="str">
        <f t="shared" si="168"/>
        <v>&lt;177 micron (NGR)</v>
      </c>
      <c r="L987">
        <v>50</v>
      </c>
      <c r="M987" t="s">
        <v>113</v>
      </c>
      <c r="N987">
        <v>986</v>
      </c>
      <c r="O987" t="s">
        <v>346</v>
      </c>
      <c r="P987" t="s">
        <v>54</v>
      </c>
      <c r="Q987" t="s">
        <v>395</v>
      </c>
      <c r="R987" t="s">
        <v>88</v>
      </c>
      <c r="S987" t="s">
        <v>57</v>
      </c>
      <c r="T987" t="s">
        <v>427</v>
      </c>
      <c r="U987" t="s">
        <v>57</v>
      </c>
      <c r="V987" t="s">
        <v>69</v>
      </c>
      <c r="W987" t="s">
        <v>308</v>
      </c>
      <c r="X987" t="s">
        <v>67</v>
      </c>
      <c r="Y987" t="s">
        <v>68</v>
      </c>
      <c r="Z987" t="s">
        <v>59</v>
      </c>
      <c r="AA987" t="s">
        <v>64</v>
      </c>
      <c r="AB987" t="s">
        <v>192</v>
      </c>
      <c r="AC987" t="s">
        <v>70</v>
      </c>
      <c r="AD987" t="s">
        <v>67</v>
      </c>
      <c r="AE987" t="s">
        <v>68</v>
      </c>
      <c r="AF987" t="s">
        <v>178</v>
      </c>
      <c r="AG987" t="s">
        <v>152</v>
      </c>
      <c r="AH987" t="s">
        <v>173</v>
      </c>
      <c r="AI987" t="s">
        <v>87</v>
      </c>
      <c r="AJ987" t="s">
        <v>233</v>
      </c>
      <c r="AK987" t="s">
        <v>73</v>
      </c>
      <c r="AL987" t="s">
        <v>68</v>
      </c>
      <c r="AM987" t="s">
        <v>103</v>
      </c>
      <c r="AN987" t="s">
        <v>76</v>
      </c>
      <c r="AO987" t="s">
        <v>92</v>
      </c>
      <c r="AP987" t="s">
        <v>179</v>
      </c>
      <c r="AQ987" t="s">
        <v>211</v>
      </c>
      <c r="AR987" t="s">
        <v>67</v>
      </c>
      <c r="AS987" t="s">
        <v>54</v>
      </c>
      <c r="AT987" t="s">
        <v>73</v>
      </c>
      <c r="AU987" t="s">
        <v>635</v>
      </c>
      <c r="AV987" t="s">
        <v>5299</v>
      </c>
    </row>
    <row r="988" spans="1:48" hidden="1" x14ac:dyDescent="0.3">
      <c r="A988" t="s">
        <v>5300</v>
      </c>
      <c r="B988" t="s">
        <v>5301</v>
      </c>
      <c r="C988" s="1" t="str">
        <f t="shared" si="162"/>
        <v>21:0973</v>
      </c>
      <c r="D988" s="1" t="str">
        <f t="shared" si="166"/>
        <v>21:0112</v>
      </c>
      <c r="E988" t="s">
        <v>5297</v>
      </c>
      <c r="F988" t="s">
        <v>5302</v>
      </c>
      <c r="H988">
        <v>63.103097200000001</v>
      </c>
      <c r="I988">
        <v>-96.879352400000002</v>
      </c>
      <c r="J988" s="1" t="str">
        <f t="shared" si="167"/>
        <v>NGR lake sediment grab sample</v>
      </c>
      <c r="K988" s="1" t="str">
        <f t="shared" si="168"/>
        <v>&lt;177 micron (NGR)</v>
      </c>
      <c r="L988">
        <v>50</v>
      </c>
      <c r="M988" t="s">
        <v>132</v>
      </c>
      <c r="N988">
        <v>987</v>
      </c>
      <c r="O988" t="s">
        <v>355</v>
      </c>
      <c r="P988" t="s">
        <v>54</v>
      </c>
      <c r="Q988" t="s">
        <v>387</v>
      </c>
      <c r="R988" t="s">
        <v>168</v>
      </c>
      <c r="S988" t="s">
        <v>57</v>
      </c>
      <c r="T988" t="s">
        <v>250</v>
      </c>
      <c r="U988" t="s">
        <v>57</v>
      </c>
      <c r="V988" t="s">
        <v>381</v>
      </c>
      <c r="W988" t="s">
        <v>136</v>
      </c>
      <c r="X988" t="s">
        <v>74</v>
      </c>
      <c r="Y988" t="s">
        <v>206</v>
      </c>
      <c r="Z988" t="s">
        <v>117</v>
      </c>
      <c r="AA988" t="s">
        <v>64</v>
      </c>
      <c r="AB988" t="s">
        <v>691</v>
      </c>
      <c r="AC988" t="s">
        <v>70</v>
      </c>
      <c r="AD988" t="s">
        <v>74</v>
      </c>
      <c r="AE988" t="s">
        <v>206</v>
      </c>
      <c r="AF988" t="s">
        <v>290</v>
      </c>
      <c r="AG988" t="s">
        <v>152</v>
      </c>
      <c r="AH988" t="s">
        <v>173</v>
      </c>
      <c r="AI988" t="s">
        <v>233</v>
      </c>
      <c r="AJ988" t="s">
        <v>159</v>
      </c>
      <c r="AK988" t="s">
        <v>73</v>
      </c>
      <c r="AL988" t="s">
        <v>74</v>
      </c>
      <c r="AM988" t="s">
        <v>75</v>
      </c>
      <c r="AN988" t="s">
        <v>76</v>
      </c>
      <c r="AO988" t="s">
        <v>178</v>
      </c>
      <c r="AP988" t="s">
        <v>158</v>
      </c>
      <c r="AQ988" t="s">
        <v>136</v>
      </c>
      <c r="AR988" t="s">
        <v>74</v>
      </c>
      <c r="AS988" t="s">
        <v>54</v>
      </c>
      <c r="AT988" t="s">
        <v>73</v>
      </c>
      <c r="AU988" t="s">
        <v>593</v>
      </c>
      <c r="AV988" t="s">
        <v>2101</v>
      </c>
    </row>
    <row r="989" spans="1:48" hidden="1" x14ac:dyDescent="0.3">
      <c r="A989" t="s">
        <v>5303</v>
      </c>
      <c r="B989" t="s">
        <v>5304</v>
      </c>
      <c r="C989" s="1" t="str">
        <f t="shared" si="162"/>
        <v>21:0973</v>
      </c>
      <c r="D989" s="1" t="str">
        <f t="shared" si="166"/>
        <v>21:0112</v>
      </c>
      <c r="E989" t="s">
        <v>5305</v>
      </c>
      <c r="F989" t="s">
        <v>5306</v>
      </c>
      <c r="H989">
        <v>63.0932198</v>
      </c>
      <c r="I989">
        <v>-96.837115900000001</v>
      </c>
      <c r="J989" s="1" t="str">
        <f t="shared" si="167"/>
        <v>NGR lake sediment grab sample</v>
      </c>
      <c r="K989" s="1" t="str">
        <f t="shared" si="168"/>
        <v>&lt;177 micron (NGR)</v>
      </c>
      <c r="L989">
        <v>50</v>
      </c>
      <c r="M989" t="s">
        <v>314</v>
      </c>
      <c r="N989">
        <v>988</v>
      </c>
      <c r="O989" t="s">
        <v>63</v>
      </c>
      <c r="P989" t="s">
        <v>54</v>
      </c>
      <c r="Q989" t="s">
        <v>202</v>
      </c>
      <c r="R989" t="s">
        <v>176</v>
      </c>
      <c r="S989" t="s">
        <v>57</v>
      </c>
      <c r="T989" t="s">
        <v>175</v>
      </c>
      <c r="U989" t="s">
        <v>57</v>
      </c>
      <c r="V989" t="s">
        <v>192</v>
      </c>
      <c r="W989" t="s">
        <v>136</v>
      </c>
      <c r="X989" t="s">
        <v>67</v>
      </c>
      <c r="Y989" t="s">
        <v>206</v>
      </c>
      <c r="Z989" t="s">
        <v>59</v>
      </c>
      <c r="AA989" t="s">
        <v>64</v>
      </c>
      <c r="AB989" t="s">
        <v>691</v>
      </c>
      <c r="AC989" t="s">
        <v>70</v>
      </c>
      <c r="AD989" t="s">
        <v>67</v>
      </c>
      <c r="AE989" t="s">
        <v>68</v>
      </c>
      <c r="AF989" t="s">
        <v>290</v>
      </c>
      <c r="AG989" t="s">
        <v>58</v>
      </c>
      <c r="AH989" t="s">
        <v>173</v>
      </c>
      <c r="AI989" t="s">
        <v>233</v>
      </c>
      <c r="AJ989" t="s">
        <v>336</v>
      </c>
      <c r="AK989" t="s">
        <v>73</v>
      </c>
      <c r="AL989" t="s">
        <v>74</v>
      </c>
      <c r="AM989" t="s">
        <v>75</v>
      </c>
      <c r="AN989" t="s">
        <v>76</v>
      </c>
      <c r="AO989" t="s">
        <v>92</v>
      </c>
      <c r="AP989" t="s">
        <v>179</v>
      </c>
      <c r="AQ989" t="s">
        <v>211</v>
      </c>
      <c r="AR989" t="s">
        <v>74</v>
      </c>
      <c r="AS989" t="s">
        <v>54</v>
      </c>
      <c r="AT989" t="s">
        <v>73</v>
      </c>
      <c r="AU989" t="s">
        <v>593</v>
      </c>
      <c r="AV989" t="s">
        <v>5307</v>
      </c>
    </row>
    <row r="990" spans="1:48" hidden="1" x14ac:dyDescent="0.3">
      <c r="A990" t="s">
        <v>5308</v>
      </c>
      <c r="B990" t="s">
        <v>5309</v>
      </c>
      <c r="C990" s="1" t="str">
        <f t="shared" si="162"/>
        <v>21:0973</v>
      </c>
      <c r="D990" s="1" t="str">
        <f t="shared" si="166"/>
        <v>21:0112</v>
      </c>
      <c r="E990" t="s">
        <v>5310</v>
      </c>
      <c r="F990" t="s">
        <v>5311</v>
      </c>
      <c r="H990">
        <v>63.099117200000002</v>
      </c>
      <c r="I990">
        <v>-96.790996800000002</v>
      </c>
      <c r="J990" s="1" t="str">
        <f t="shared" si="167"/>
        <v>NGR lake sediment grab sample</v>
      </c>
      <c r="K990" s="1" t="str">
        <f t="shared" si="168"/>
        <v>&lt;177 micron (NGR)</v>
      </c>
      <c r="L990">
        <v>50</v>
      </c>
      <c r="M990" t="s">
        <v>324</v>
      </c>
      <c r="N990">
        <v>989</v>
      </c>
      <c r="O990" t="s">
        <v>211</v>
      </c>
      <c r="P990" t="s">
        <v>62</v>
      </c>
      <c r="Q990" t="s">
        <v>539</v>
      </c>
      <c r="R990" t="s">
        <v>99</v>
      </c>
      <c r="S990" t="s">
        <v>57</v>
      </c>
      <c r="T990" t="s">
        <v>562</v>
      </c>
      <c r="U990" t="s">
        <v>117</v>
      </c>
      <c r="V990" t="s">
        <v>471</v>
      </c>
      <c r="W990" t="s">
        <v>276</v>
      </c>
      <c r="X990" t="s">
        <v>74</v>
      </c>
      <c r="Y990" t="s">
        <v>94</v>
      </c>
      <c r="Z990" t="s">
        <v>170</v>
      </c>
      <c r="AA990" t="s">
        <v>64</v>
      </c>
      <c r="AB990" t="s">
        <v>250</v>
      </c>
      <c r="AC990" t="s">
        <v>75</v>
      </c>
      <c r="AD990" t="s">
        <v>67</v>
      </c>
      <c r="AE990" t="s">
        <v>1023</v>
      </c>
      <c r="AF990" t="s">
        <v>436</v>
      </c>
      <c r="AG990" t="s">
        <v>492</v>
      </c>
      <c r="AH990" t="s">
        <v>70</v>
      </c>
      <c r="AI990" t="s">
        <v>87</v>
      </c>
      <c r="AJ990" t="s">
        <v>373</v>
      </c>
      <c r="AK990" t="s">
        <v>73</v>
      </c>
      <c r="AL990" t="s">
        <v>75</v>
      </c>
      <c r="AM990" t="s">
        <v>177</v>
      </c>
      <c r="AN990" t="s">
        <v>76</v>
      </c>
      <c r="AO990" t="s">
        <v>281</v>
      </c>
      <c r="AP990" t="s">
        <v>2033</v>
      </c>
      <c r="AQ990" t="s">
        <v>514</v>
      </c>
      <c r="AR990" t="s">
        <v>67</v>
      </c>
      <c r="AS990" t="s">
        <v>170</v>
      </c>
      <c r="AT990" t="s">
        <v>73</v>
      </c>
      <c r="AU990" t="s">
        <v>107</v>
      </c>
      <c r="AV990" t="s">
        <v>1129</v>
      </c>
    </row>
    <row r="991" spans="1:48" hidden="1" x14ac:dyDescent="0.3">
      <c r="A991" t="s">
        <v>5312</v>
      </c>
      <c r="B991" t="s">
        <v>5313</v>
      </c>
      <c r="C991" s="1" t="str">
        <f t="shared" si="162"/>
        <v>21:0973</v>
      </c>
      <c r="D991" s="1" t="str">
        <f t="shared" si="166"/>
        <v>21:0112</v>
      </c>
      <c r="E991" t="s">
        <v>5237</v>
      </c>
      <c r="F991" t="s">
        <v>5314</v>
      </c>
      <c r="H991">
        <v>63.128503299999998</v>
      </c>
      <c r="I991">
        <v>-96.530552799999995</v>
      </c>
      <c r="J991" s="1" t="str">
        <f t="shared" si="167"/>
        <v>NGR lake sediment grab sample</v>
      </c>
      <c r="K991" s="1" t="str">
        <f t="shared" si="168"/>
        <v>&lt;177 micron (NGR)</v>
      </c>
      <c r="L991">
        <v>50</v>
      </c>
      <c r="M991" t="s">
        <v>345</v>
      </c>
      <c r="N991">
        <v>990</v>
      </c>
      <c r="O991" t="s">
        <v>388</v>
      </c>
      <c r="P991" t="s">
        <v>54</v>
      </c>
      <c r="Q991" t="s">
        <v>202</v>
      </c>
      <c r="R991" t="s">
        <v>208</v>
      </c>
      <c r="S991" t="s">
        <v>57</v>
      </c>
      <c r="T991" t="s">
        <v>91</v>
      </c>
      <c r="U991" t="s">
        <v>59</v>
      </c>
      <c r="V991" t="s">
        <v>303</v>
      </c>
      <c r="W991" t="s">
        <v>87</v>
      </c>
      <c r="X991" t="s">
        <v>74</v>
      </c>
      <c r="Y991" t="s">
        <v>137</v>
      </c>
      <c r="Z991" t="s">
        <v>96</v>
      </c>
      <c r="AA991" t="s">
        <v>64</v>
      </c>
      <c r="AB991" t="s">
        <v>153</v>
      </c>
      <c r="AC991" t="s">
        <v>155</v>
      </c>
      <c r="AD991" t="s">
        <v>67</v>
      </c>
      <c r="AE991" t="s">
        <v>74</v>
      </c>
      <c r="AF991" t="s">
        <v>141</v>
      </c>
      <c r="AG991" t="s">
        <v>91</v>
      </c>
      <c r="AH991" t="s">
        <v>70</v>
      </c>
      <c r="AI991" t="s">
        <v>318</v>
      </c>
      <c r="AJ991" t="s">
        <v>101</v>
      </c>
      <c r="AK991" t="s">
        <v>73</v>
      </c>
      <c r="AL991" t="s">
        <v>526</v>
      </c>
      <c r="AM991" t="s">
        <v>177</v>
      </c>
      <c r="AN991" t="s">
        <v>76</v>
      </c>
      <c r="AO991" t="s">
        <v>116</v>
      </c>
      <c r="AP991" t="s">
        <v>295</v>
      </c>
      <c r="AQ991" t="s">
        <v>106</v>
      </c>
      <c r="AR991" t="s">
        <v>74</v>
      </c>
      <c r="AS991" t="s">
        <v>54</v>
      </c>
      <c r="AT991" t="s">
        <v>73</v>
      </c>
      <c r="AU991" t="s">
        <v>447</v>
      </c>
      <c r="AV991" t="s">
        <v>5315</v>
      </c>
    </row>
    <row r="992" spans="1:48" hidden="1" x14ac:dyDescent="0.3">
      <c r="A992" t="s">
        <v>5316</v>
      </c>
      <c r="B992" t="s">
        <v>5317</v>
      </c>
      <c r="C992" s="1" t="str">
        <f t="shared" si="162"/>
        <v>21:0973</v>
      </c>
      <c r="D992" s="1" t="str">
        <f t="shared" si="166"/>
        <v>21:0112</v>
      </c>
      <c r="E992" t="s">
        <v>5318</v>
      </c>
      <c r="F992" t="s">
        <v>5319</v>
      </c>
      <c r="H992">
        <v>63.1174331</v>
      </c>
      <c r="I992">
        <v>-96.482168200000004</v>
      </c>
      <c r="J992" s="1" t="str">
        <f t="shared" si="167"/>
        <v>NGR lake sediment grab sample</v>
      </c>
      <c r="K992" s="1" t="str">
        <f t="shared" si="168"/>
        <v>&lt;177 micron (NGR)</v>
      </c>
      <c r="L992">
        <v>50</v>
      </c>
      <c r="M992" t="s">
        <v>335</v>
      </c>
      <c r="N992">
        <v>991</v>
      </c>
      <c r="O992" t="s">
        <v>106</v>
      </c>
      <c r="P992" t="s">
        <v>54</v>
      </c>
      <c r="Q992" t="s">
        <v>836</v>
      </c>
      <c r="R992" t="s">
        <v>439</v>
      </c>
      <c r="S992" t="s">
        <v>57</v>
      </c>
      <c r="T992" t="s">
        <v>91</v>
      </c>
      <c r="U992" t="s">
        <v>117</v>
      </c>
      <c r="V992" t="s">
        <v>303</v>
      </c>
      <c r="W992" t="s">
        <v>201</v>
      </c>
      <c r="X992" t="s">
        <v>74</v>
      </c>
      <c r="Y992" t="s">
        <v>62</v>
      </c>
      <c r="Z992" t="s">
        <v>117</v>
      </c>
      <c r="AA992" t="s">
        <v>64</v>
      </c>
      <c r="AB992" t="s">
        <v>60</v>
      </c>
      <c r="AC992" t="s">
        <v>224</v>
      </c>
      <c r="AD992" t="s">
        <v>67</v>
      </c>
      <c r="AE992" t="s">
        <v>206</v>
      </c>
      <c r="AF992" t="s">
        <v>141</v>
      </c>
      <c r="AG992" t="s">
        <v>277</v>
      </c>
      <c r="AH992" t="s">
        <v>70</v>
      </c>
      <c r="AI992" t="s">
        <v>429</v>
      </c>
      <c r="AJ992" t="s">
        <v>318</v>
      </c>
      <c r="AK992" t="s">
        <v>73</v>
      </c>
      <c r="AL992" t="s">
        <v>526</v>
      </c>
      <c r="AM992" t="s">
        <v>177</v>
      </c>
      <c r="AN992" t="s">
        <v>76</v>
      </c>
      <c r="AO992" t="s">
        <v>121</v>
      </c>
      <c r="AP992" t="s">
        <v>78</v>
      </c>
      <c r="AQ992" t="s">
        <v>106</v>
      </c>
      <c r="AR992" t="s">
        <v>74</v>
      </c>
      <c r="AS992" t="s">
        <v>54</v>
      </c>
      <c r="AT992" t="s">
        <v>73</v>
      </c>
      <c r="AU992" t="s">
        <v>635</v>
      </c>
      <c r="AV992" t="s">
        <v>1311</v>
      </c>
    </row>
    <row r="993" spans="1:48" hidden="1" x14ac:dyDescent="0.3">
      <c r="A993" t="s">
        <v>5320</v>
      </c>
      <c r="B993" t="s">
        <v>5321</v>
      </c>
      <c r="C993" s="1" t="str">
        <f t="shared" si="162"/>
        <v>21:0973</v>
      </c>
      <c r="D993" s="1" t="str">
        <f t="shared" si="166"/>
        <v>21:0112</v>
      </c>
      <c r="E993" t="s">
        <v>5322</v>
      </c>
      <c r="F993" t="s">
        <v>5323</v>
      </c>
      <c r="H993">
        <v>63.129994000000003</v>
      </c>
      <c r="I993">
        <v>-96.382800099999997</v>
      </c>
      <c r="J993" s="1" t="str">
        <f t="shared" si="167"/>
        <v>NGR lake sediment grab sample</v>
      </c>
      <c r="K993" s="1" t="str">
        <f t="shared" si="168"/>
        <v>&lt;177 micron (NGR)</v>
      </c>
      <c r="L993">
        <v>50</v>
      </c>
      <c r="M993" t="s">
        <v>354</v>
      </c>
      <c r="N993">
        <v>992</v>
      </c>
      <c r="O993" t="s">
        <v>106</v>
      </c>
      <c r="P993" t="s">
        <v>54</v>
      </c>
      <c r="Q993" t="s">
        <v>624</v>
      </c>
      <c r="R993" t="s">
        <v>317</v>
      </c>
      <c r="S993" t="s">
        <v>57</v>
      </c>
      <c r="T993" t="s">
        <v>593</v>
      </c>
      <c r="U993" t="s">
        <v>117</v>
      </c>
      <c r="V993" t="s">
        <v>190</v>
      </c>
      <c r="W993" t="s">
        <v>211</v>
      </c>
      <c r="X993" t="s">
        <v>62</v>
      </c>
      <c r="Y993" t="s">
        <v>209</v>
      </c>
      <c r="Z993" t="s">
        <v>96</v>
      </c>
      <c r="AA993" t="s">
        <v>64</v>
      </c>
      <c r="AB993" t="s">
        <v>152</v>
      </c>
      <c r="AC993" t="s">
        <v>75</v>
      </c>
      <c r="AD993" t="s">
        <v>74</v>
      </c>
      <c r="AE993" t="s">
        <v>1807</v>
      </c>
      <c r="AF993" t="s">
        <v>69</v>
      </c>
      <c r="AG993" t="s">
        <v>326</v>
      </c>
      <c r="AH993" t="s">
        <v>173</v>
      </c>
      <c r="AI993" t="s">
        <v>138</v>
      </c>
      <c r="AJ993" t="s">
        <v>1395</v>
      </c>
      <c r="AK993" t="s">
        <v>73</v>
      </c>
      <c r="AL993" t="s">
        <v>177</v>
      </c>
      <c r="AM993" t="s">
        <v>125</v>
      </c>
      <c r="AN993" t="s">
        <v>76</v>
      </c>
      <c r="AO993" t="s">
        <v>121</v>
      </c>
      <c r="AP993" t="s">
        <v>105</v>
      </c>
      <c r="AQ993" t="s">
        <v>156</v>
      </c>
      <c r="AR993" t="s">
        <v>74</v>
      </c>
      <c r="AS993" t="s">
        <v>62</v>
      </c>
      <c r="AT993" t="s">
        <v>91</v>
      </c>
      <c r="AU993" t="s">
        <v>107</v>
      </c>
      <c r="AV993" t="s">
        <v>5324</v>
      </c>
    </row>
    <row r="994" spans="1:48" hidden="1" x14ac:dyDescent="0.3">
      <c r="A994" t="s">
        <v>5325</v>
      </c>
      <c r="B994" t="s">
        <v>5326</v>
      </c>
      <c r="C994" s="1" t="str">
        <f t="shared" si="162"/>
        <v>21:0973</v>
      </c>
      <c r="D994" s="1" t="str">
        <f t="shared" si="166"/>
        <v>21:0112</v>
      </c>
      <c r="E994" t="s">
        <v>5327</v>
      </c>
      <c r="F994" t="s">
        <v>5328</v>
      </c>
      <c r="H994">
        <v>63.115769200000003</v>
      </c>
      <c r="I994">
        <v>-96.125459699999993</v>
      </c>
      <c r="J994" s="1" t="str">
        <f t="shared" si="167"/>
        <v>NGR lake sediment grab sample</v>
      </c>
      <c r="K994" s="1" t="str">
        <f t="shared" si="168"/>
        <v>&lt;177 micron (NGR)</v>
      </c>
      <c r="L994">
        <v>51</v>
      </c>
      <c r="M994" t="s">
        <v>52</v>
      </c>
      <c r="N994">
        <v>993</v>
      </c>
      <c r="O994" t="s">
        <v>170</v>
      </c>
      <c r="P994" t="s">
        <v>54</v>
      </c>
      <c r="Q994" t="s">
        <v>920</v>
      </c>
      <c r="R994" t="s">
        <v>514</v>
      </c>
      <c r="S994" t="s">
        <v>57</v>
      </c>
      <c r="T994" t="s">
        <v>152</v>
      </c>
      <c r="U994" t="s">
        <v>138</v>
      </c>
      <c r="V994" t="s">
        <v>119</v>
      </c>
      <c r="W994" t="s">
        <v>143</v>
      </c>
      <c r="X994" t="s">
        <v>62</v>
      </c>
      <c r="Y994" t="s">
        <v>421</v>
      </c>
      <c r="Z994" t="s">
        <v>138</v>
      </c>
      <c r="AA994" t="s">
        <v>64</v>
      </c>
      <c r="AB994" t="s">
        <v>221</v>
      </c>
      <c r="AC994" t="s">
        <v>155</v>
      </c>
      <c r="AD994" t="s">
        <v>67</v>
      </c>
      <c r="AE994" t="s">
        <v>68</v>
      </c>
      <c r="AF994" t="s">
        <v>134</v>
      </c>
      <c r="AG994" t="s">
        <v>152</v>
      </c>
      <c r="AH994" t="s">
        <v>173</v>
      </c>
      <c r="AI994" t="s">
        <v>53</v>
      </c>
      <c r="AJ994" t="s">
        <v>71</v>
      </c>
      <c r="AK994" t="s">
        <v>73</v>
      </c>
      <c r="AL994" t="s">
        <v>68</v>
      </c>
      <c r="AM994" t="s">
        <v>75</v>
      </c>
      <c r="AN994" t="s">
        <v>76</v>
      </c>
      <c r="AO994" t="s">
        <v>281</v>
      </c>
      <c r="AP994" t="s">
        <v>158</v>
      </c>
      <c r="AQ994" t="s">
        <v>363</v>
      </c>
      <c r="AR994" t="s">
        <v>74</v>
      </c>
      <c r="AS994" t="s">
        <v>54</v>
      </c>
      <c r="AT994" t="s">
        <v>73</v>
      </c>
      <c r="AU994" t="s">
        <v>593</v>
      </c>
      <c r="AV994" t="s">
        <v>5329</v>
      </c>
    </row>
    <row r="995" spans="1:48" hidden="1" x14ac:dyDescent="0.3">
      <c r="A995" t="s">
        <v>5330</v>
      </c>
      <c r="B995" t="s">
        <v>5331</v>
      </c>
      <c r="C995" s="1" t="str">
        <f t="shared" si="162"/>
        <v>21:0973</v>
      </c>
      <c r="D995" s="1" t="str">
        <f t="shared" si="166"/>
        <v>21:0112</v>
      </c>
      <c r="E995" t="s">
        <v>5332</v>
      </c>
      <c r="F995" t="s">
        <v>5333</v>
      </c>
      <c r="H995">
        <v>63.128188399999999</v>
      </c>
      <c r="I995">
        <v>-96.315500099999994</v>
      </c>
      <c r="J995" s="1" t="str">
        <f t="shared" si="167"/>
        <v>NGR lake sediment grab sample</v>
      </c>
      <c r="K995" s="1" t="str">
        <f t="shared" si="168"/>
        <v>&lt;177 micron (NGR)</v>
      </c>
      <c r="L995">
        <v>51</v>
      </c>
      <c r="M995" t="s">
        <v>86</v>
      </c>
      <c r="N995">
        <v>994</v>
      </c>
      <c r="O995" t="s">
        <v>205</v>
      </c>
      <c r="P995" t="s">
        <v>54</v>
      </c>
      <c r="Q995" t="s">
        <v>403</v>
      </c>
      <c r="R995" t="s">
        <v>290</v>
      </c>
      <c r="S995" t="s">
        <v>57</v>
      </c>
      <c r="T995" t="s">
        <v>248</v>
      </c>
      <c r="U995" t="s">
        <v>59</v>
      </c>
      <c r="V995" t="s">
        <v>139</v>
      </c>
      <c r="W995" t="s">
        <v>240</v>
      </c>
      <c r="X995" t="s">
        <v>62</v>
      </c>
      <c r="Y995" t="s">
        <v>448</v>
      </c>
      <c r="Z995" t="s">
        <v>59</v>
      </c>
      <c r="AA995" t="s">
        <v>64</v>
      </c>
      <c r="AB995" t="s">
        <v>142</v>
      </c>
      <c r="AC995" t="s">
        <v>224</v>
      </c>
      <c r="AD995" t="s">
        <v>67</v>
      </c>
      <c r="AE995" t="s">
        <v>74</v>
      </c>
      <c r="AF995" t="s">
        <v>616</v>
      </c>
      <c r="AG995" t="s">
        <v>152</v>
      </c>
      <c r="AH995" t="s">
        <v>173</v>
      </c>
      <c r="AI995" t="s">
        <v>340</v>
      </c>
      <c r="AJ995" t="s">
        <v>592</v>
      </c>
      <c r="AK995" t="s">
        <v>73</v>
      </c>
      <c r="AL995" t="s">
        <v>74</v>
      </c>
      <c r="AM995" t="s">
        <v>125</v>
      </c>
      <c r="AN995" t="s">
        <v>76</v>
      </c>
      <c r="AO995" t="s">
        <v>1192</v>
      </c>
      <c r="AP995" t="s">
        <v>179</v>
      </c>
      <c r="AQ995" t="s">
        <v>124</v>
      </c>
      <c r="AR995" t="s">
        <v>62</v>
      </c>
      <c r="AS995" t="s">
        <v>54</v>
      </c>
      <c r="AT995" t="s">
        <v>73</v>
      </c>
      <c r="AU995" t="s">
        <v>107</v>
      </c>
      <c r="AV995" t="s">
        <v>471</v>
      </c>
    </row>
    <row r="996" spans="1:48" hidden="1" x14ac:dyDescent="0.3">
      <c r="A996" t="s">
        <v>5334</v>
      </c>
      <c r="B996" t="s">
        <v>5335</v>
      </c>
      <c r="C996" s="1" t="str">
        <f t="shared" si="162"/>
        <v>21:0973</v>
      </c>
      <c r="D996" s="1" t="str">
        <f t="shared" si="166"/>
        <v>21:0112</v>
      </c>
      <c r="E996" t="s">
        <v>5336</v>
      </c>
      <c r="F996" t="s">
        <v>5337</v>
      </c>
      <c r="H996">
        <v>63.126524699999997</v>
      </c>
      <c r="I996">
        <v>-96.290356099999997</v>
      </c>
      <c r="J996" s="1" t="str">
        <f t="shared" si="167"/>
        <v>NGR lake sediment grab sample</v>
      </c>
      <c r="K996" s="1" t="str">
        <f t="shared" si="168"/>
        <v>&lt;177 micron (NGR)</v>
      </c>
      <c r="L996">
        <v>51</v>
      </c>
      <c r="M996" t="s">
        <v>113</v>
      </c>
      <c r="N996">
        <v>995</v>
      </c>
      <c r="O996" t="s">
        <v>211</v>
      </c>
      <c r="P996" t="s">
        <v>54</v>
      </c>
      <c r="Q996" t="s">
        <v>920</v>
      </c>
      <c r="R996" t="s">
        <v>281</v>
      </c>
      <c r="S996" t="s">
        <v>57</v>
      </c>
      <c r="T996" t="s">
        <v>262</v>
      </c>
      <c r="U996" t="s">
        <v>117</v>
      </c>
      <c r="V996" t="s">
        <v>853</v>
      </c>
      <c r="W996" t="s">
        <v>240</v>
      </c>
      <c r="X996" t="s">
        <v>74</v>
      </c>
      <c r="Y996" t="s">
        <v>62</v>
      </c>
      <c r="Z996" t="s">
        <v>138</v>
      </c>
      <c r="AA996" t="s">
        <v>64</v>
      </c>
      <c r="AB996" t="s">
        <v>142</v>
      </c>
      <c r="AC996" t="s">
        <v>224</v>
      </c>
      <c r="AD996" t="s">
        <v>62</v>
      </c>
      <c r="AE996" t="s">
        <v>68</v>
      </c>
      <c r="AF996" t="s">
        <v>99</v>
      </c>
      <c r="AG996" t="s">
        <v>152</v>
      </c>
      <c r="AH996" t="s">
        <v>173</v>
      </c>
      <c r="AI996" t="s">
        <v>71</v>
      </c>
      <c r="AJ996" t="s">
        <v>1073</v>
      </c>
      <c r="AK996" t="s">
        <v>73</v>
      </c>
      <c r="AL996" t="s">
        <v>74</v>
      </c>
      <c r="AM996" t="s">
        <v>125</v>
      </c>
      <c r="AN996" t="s">
        <v>76</v>
      </c>
      <c r="AO996" t="s">
        <v>1402</v>
      </c>
      <c r="AP996" t="s">
        <v>283</v>
      </c>
      <c r="AQ996" t="s">
        <v>53</v>
      </c>
      <c r="AR996" t="s">
        <v>67</v>
      </c>
      <c r="AS996" t="s">
        <v>54</v>
      </c>
      <c r="AT996" t="s">
        <v>73</v>
      </c>
      <c r="AU996" t="s">
        <v>643</v>
      </c>
      <c r="AV996" t="s">
        <v>2780</v>
      </c>
    </row>
    <row r="997" spans="1:48" hidden="1" x14ac:dyDescent="0.3">
      <c r="A997" t="s">
        <v>5338</v>
      </c>
      <c r="B997" t="s">
        <v>5339</v>
      </c>
      <c r="C997" s="1" t="str">
        <f t="shared" si="162"/>
        <v>21:0973</v>
      </c>
      <c r="D997" s="1" t="str">
        <f t="shared" si="166"/>
        <v>21:0112</v>
      </c>
      <c r="E997" t="s">
        <v>5336</v>
      </c>
      <c r="F997" t="s">
        <v>5340</v>
      </c>
      <c r="H997">
        <v>63.126524699999997</v>
      </c>
      <c r="I997">
        <v>-96.290356099999997</v>
      </c>
      <c r="J997" s="1" t="str">
        <f t="shared" si="167"/>
        <v>NGR lake sediment grab sample</v>
      </c>
      <c r="K997" s="1" t="str">
        <f t="shared" si="168"/>
        <v>&lt;177 micron (NGR)</v>
      </c>
      <c r="L997">
        <v>51</v>
      </c>
      <c r="M997" t="s">
        <v>132</v>
      </c>
      <c r="N997">
        <v>996</v>
      </c>
      <c r="O997" t="s">
        <v>211</v>
      </c>
      <c r="P997" t="s">
        <v>54</v>
      </c>
      <c r="Q997" t="s">
        <v>337</v>
      </c>
      <c r="R997" t="s">
        <v>281</v>
      </c>
      <c r="S997" t="s">
        <v>57</v>
      </c>
      <c r="T997" t="s">
        <v>248</v>
      </c>
      <c r="U997" t="s">
        <v>138</v>
      </c>
      <c r="V997" t="s">
        <v>65</v>
      </c>
      <c r="W997" t="s">
        <v>226</v>
      </c>
      <c r="X997" t="s">
        <v>62</v>
      </c>
      <c r="Y997" t="s">
        <v>62</v>
      </c>
      <c r="Z997" t="s">
        <v>138</v>
      </c>
      <c r="AA997" t="s">
        <v>64</v>
      </c>
      <c r="AB997" t="s">
        <v>380</v>
      </c>
      <c r="AC997" t="s">
        <v>224</v>
      </c>
      <c r="AD997" t="s">
        <v>170</v>
      </c>
      <c r="AE997" t="s">
        <v>68</v>
      </c>
      <c r="AF997" t="s">
        <v>317</v>
      </c>
      <c r="AG997" t="s">
        <v>58</v>
      </c>
      <c r="AH997" t="s">
        <v>173</v>
      </c>
      <c r="AI997" t="s">
        <v>72</v>
      </c>
      <c r="AJ997" t="s">
        <v>265</v>
      </c>
      <c r="AK997" t="s">
        <v>73</v>
      </c>
      <c r="AL997" t="s">
        <v>157</v>
      </c>
      <c r="AM997" t="s">
        <v>125</v>
      </c>
      <c r="AN997" t="s">
        <v>76</v>
      </c>
      <c r="AO997" t="s">
        <v>116</v>
      </c>
      <c r="AP997" t="s">
        <v>283</v>
      </c>
      <c r="AQ997" t="s">
        <v>340</v>
      </c>
      <c r="AR997" t="s">
        <v>62</v>
      </c>
      <c r="AS997" t="s">
        <v>54</v>
      </c>
      <c r="AT997" t="s">
        <v>73</v>
      </c>
      <c r="AU997" t="s">
        <v>635</v>
      </c>
      <c r="AV997" t="s">
        <v>5341</v>
      </c>
    </row>
    <row r="998" spans="1:48" hidden="1" x14ac:dyDescent="0.3">
      <c r="A998" t="s">
        <v>5342</v>
      </c>
      <c r="B998" t="s">
        <v>5343</v>
      </c>
      <c r="C998" s="1" t="str">
        <f t="shared" si="162"/>
        <v>21:0973</v>
      </c>
      <c r="D998" s="1" t="str">
        <f t="shared" si="166"/>
        <v>21:0112</v>
      </c>
      <c r="E998" t="s">
        <v>5344</v>
      </c>
      <c r="F998" t="s">
        <v>5345</v>
      </c>
      <c r="H998">
        <v>63.112419099999997</v>
      </c>
      <c r="I998">
        <v>-96.189514799999998</v>
      </c>
      <c r="J998" s="1" t="str">
        <f t="shared" si="167"/>
        <v>NGR lake sediment grab sample</v>
      </c>
      <c r="K998" s="1" t="str">
        <f t="shared" si="168"/>
        <v>&lt;177 micron (NGR)</v>
      </c>
      <c r="L998">
        <v>51</v>
      </c>
      <c r="M998" t="s">
        <v>149</v>
      </c>
      <c r="N998">
        <v>997</v>
      </c>
      <c r="O998" t="s">
        <v>327</v>
      </c>
      <c r="P998" t="s">
        <v>170</v>
      </c>
      <c r="Q998" t="s">
        <v>1980</v>
      </c>
      <c r="R998" t="s">
        <v>104</v>
      </c>
      <c r="S998" t="s">
        <v>57</v>
      </c>
      <c r="T998" t="s">
        <v>262</v>
      </c>
      <c r="U998" t="s">
        <v>88</v>
      </c>
      <c r="V998" t="s">
        <v>339</v>
      </c>
      <c r="W998" t="s">
        <v>159</v>
      </c>
      <c r="X998" t="s">
        <v>62</v>
      </c>
      <c r="Y998" t="s">
        <v>276</v>
      </c>
      <c r="Z998" t="s">
        <v>59</v>
      </c>
      <c r="AA998" t="s">
        <v>64</v>
      </c>
      <c r="AB998" t="s">
        <v>250</v>
      </c>
      <c r="AC998" t="s">
        <v>177</v>
      </c>
      <c r="AD998" t="s">
        <v>170</v>
      </c>
      <c r="AE998" t="s">
        <v>68</v>
      </c>
      <c r="AF998" t="s">
        <v>190</v>
      </c>
      <c r="AG998" t="s">
        <v>315</v>
      </c>
      <c r="AH998" t="s">
        <v>173</v>
      </c>
      <c r="AI998" t="s">
        <v>348</v>
      </c>
      <c r="AJ998" t="s">
        <v>294</v>
      </c>
      <c r="AK998" t="s">
        <v>73</v>
      </c>
      <c r="AL998" t="s">
        <v>526</v>
      </c>
      <c r="AM998" t="s">
        <v>157</v>
      </c>
      <c r="AN998" t="s">
        <v>76</v>
      </c>
      <c r="AO998" t="s">
        <v>5234</v>
      </c>
      <c r="AP998" t="s">
        <v>253</v>
      </c>
      <c r="AQ998" t="s">
        <v>104</v>
      </c>
      <c r="AR998" t="s">
        <v>62</v>
      </c>
      <c r="AS998" t="s">
        <v>54</v>
      </c>
      <c r="AT998" t="s">
        <v>73</v>
      </c>
      <c r="AU998" t="s">
        <v>107</v>
      </c>
      <c r="AV998" t="s">
        <v>5346</v>
      </c>
    </row>
    <row r="999" spans="1:48" hidden="1" x14ac:dyDescent="0.3">
      <c r="A999" t="s">
        <v>5347</v>
      </c>
      <c r="B999" t="s">
        <v>5348</v>
      </c>
      <c r="C999" s="1" t="str">
        <f t="shared" si="162"/>
        <v>21:0973</v>
      </c>
      <c r="D999" s="1" t="str">
        <f t="shared" si="166"/>
        <v>21:0112</v>
      </c>
      <c r="E999" t="s">
        <v>5327</v>
      </c>
      <c r="F999" t="s">
        <v>5349</v>
      </c>
      <c r="H999">
        <v>63.115769200000003</v>
      </c>
      <c r="I999">
        <v>-96.125459699999993</v>
      </c>
      <c r="J999" s="1" t="str">
        <f t="shared" si="167"/>
        <v>NGR lake sediment grab sample</v>
      </c>
      <c r="K999" s="1" t="str">
        <f t="shared" si="168"/>
        <v>&lt;177 micron (NGR)</v>
      </c>
      <c r="L999">
        <v>51</v>
      </c>
      <c r="M999" t="s">
        <v>345</v>
      </c>
      <c r="N999">
        <v>998</v>
      </c>
      <c r="O999" t="s">
        <v>170</v>
      </c>
      <c r="P999" t="s">
        <v>54</v>
      </c>
      <c r="Q999" t="s">
        <v>261</v>
      </c>
      <c r="R999" t="s">
        <v>514</v>
      </c>
      <c r="S999" t="s">
        <v>57</v>
      </c>
      <c r="T999" t="s">
        <v>152</v>
      </c>
      <c r="U999" t="s">
        <v>96</v>
      </c>
      <c r="V999" t="s">
        <v>522</v>
      </c>
      <c r="W999" t="s">
        <v>127</v>
      </c>
      <c r="X999" t="s">
        <v>74</v>
      </c>
      <c r="Y999" t="s">
        <v>421</v>
      </c>
      <c r="Z999" t="s">
        <v>138</v>
      </c>
      <c r="AA999" t="s">
        <v>64</v>
      </c>
      <c r="AB999" t="s">
        <v>303</v>
      </c>
      <c r="AC999" t="s">
        <v>70</v>
      </c>
      <c r="AD999" t="s">
        <v>67</v>
      </c>
      <c r="AE999" t="s">
        <v>74</v>
      </c>
      <c r="AF999" t="s">
        <v>121</v>
      </c>
      <c r="AG999" t="s">
        <v>58</v>
      </c>
      <c r="AH999" t="s">
        <v>173</v>
      </c>
      <c r="AI999" t="s">
        <v>209</v>
      </c>
      <c r="AJ999" t="s">
        <v>71</v>
      </c>
      <c r="AK999" t="s">
        <v>73</v>
      </c>
      <c r="AL999" t="s">
        <v>68</v>
      </c>
      <c r="AM999" t="s">
        <v>75</v>
      </c>
      <c r="AN999" t="s">
        <v>76</v>
      </c>
      <c r="AO999" t="s">
        <v>281</v>
      </c>
      <c r="AP999" t="s">
        <v>158</v>
      </c>
      <c r="AQ999" t="s">
        <v>327</v>
      </c>
      <c r="AR999" t="s">
        <v>67</v>
      </c>
      <c r="AS999" t="s">
        <v>54</v>
      </c>
      <c r="AT999" t="s">
        <v>73</v>
      </c>
      <c r="AU999" t="s">
        <v>462</v>
      </c>
      <c r="AV999" t="s">
        <v>5350</v>
      </c>
    </row>
    <row r="1000" spans="1:48" hidden="1" x14ac:dyDescent="0.3">
      <c r="A1000" t="s">
        <v>5351</v>
      </c>
      <c r="B1000" t="s">
        <v>5352</v>
      </c>
      <c r="C1000" s="1" t="str">
        <f t="shared" si="162"/>
        <v>21:0973</v>
      </c>
      <c r="D1000" s="1" t="str">
        <f t="shared" si="166"/>
        <v>21:0112</v>
      </c>
      <c r="E1000" t="s">
        <v>5353</v>
      </c>
      <c r="F1000" t="s">
        <v>5354</v>
      </c>
      <c r="H1000">
        <v>63.105513899999998</v>
      </c>
      <c r="I1000">
        <v>-96.068116900000007</v>
      </c>
      <c r="J1000" s="1" t="str">
        <f t="shared" si="167"/>
        <v>NGR lake sediment grab sample</v>
      </c>
      <c r="K1000" s="1" t="str">
        <f t="shared" si="168"/>
        <v>&lt;177 micron (NGR)</v>
      </c>
      <c r="L1000">
        <v>51</v>
      </c>
      <c r="M1000" t="s">
        <v>165</v>
      </c>
      <c r="N1000">
        <v>999</v>
      </c>
      <c r="O1000" t="s">
        <v>143</v>
      </c>
      <c r="P1000" t="s">
        <v>54</v>
      </c>
      <c r="Q1000" t="s">
        <v>747</v>
      </c>
      <c r="R1000" t="s">
        <v>77</v>
      </c>
      <c r="S1000" t="s">
        <v>57</v>
      </c>
      <c r="T1000" t="s">
        <v>277</v>
      </c>
      <c r="U1000" t="s">
        <v>59</v>
      </c>
      <c r="V1000" t="s">
        <v>60</v>
      </c>
      <c r="W1000" t="s">
        <v>96</v>
      </c>
      <c r="X1000" t="s">
        <v>74</v>
      </c>
      <c r="Y1000" t="s">
        <v>171</v>
      </c>
      <c r="Z1000" t="s">
        <v>138</v>
      </c>
      <c r="AA1000" t="s">
        <v>64</v>
      </c>
      <c r="AB1000" t="s">
        <v>326</v>
      </c>
      <c r="AC1000" t="s">
        <v>155</v>
      </c>
      <c r="AD1000" t="s">
        <v>62</v>
      </c>
      <c r="AE1000" t="s">
        <v>74</v>
      </c>
      <c r="AF1000" t="s">
        <v>317</v>
      </c>
      <c r="AG1000" t="s">
        <v>277</v>
      </c>
      <c r="AH1000" t="s">
        <v>70</v>
      </c>
      <c r="AI1000" t="s">
        <v>318</v>
      </c>
      <c r="AJ1000" t="s">
        <v>514</v>
      </c>
      <c r="AK1000" t="s">
        <v>73</v>
      </c>
      <c r="AL1000" t="s">
        <v>68</v>
      </c>
      <c r="AM1000" t="s">
        <v>125</v>
      </c>
      <c r="AN1000" t="s">
        <v>76</v>
      </c>
      <c r="AO1000" t="s">
        <v>357</v>
      </c>
      <c r="AP1000" t="s">
        <v>267</v>
      </c>
      <c r="AQ1000" t="s">
        <v>233</v>
      </c>
      <c r="AR1000" t="s">
        <v>74</v>
      </c>
      <c r="AS1000" t="s">
        <v>54</v>
      </c>
      <c r="AT1000" t="s">
        <v>73</v>
      </c>
      <c r="AU1000" t="s">
        <v>107</v>
      </c>
      <c r="AV1000" t="s">
        <v>1240</v>
      </c>
    </row>
    <row r="1001" spans="1:48" hidden="1" x14ac:dyDescent="0.3">
      <c r="A1001" t="s">
        <v>5355</v>
      </c>
      <c r="B1001" t="s">
        <v>5356</v>
      </c>
      <c r="C1001" s="1" t="str">
        <f t="shared" si="162"/>
        <v>21:0973</v>
      </c>
      <c r="D1001" s="1" t="str">
        <f t="shared" si="166"/>
        <v>21:0112</v>
      </c>
      <c r="E1001" t="s">
        <v>5357</v>
      </c>
      <c r="F1001" t="s">
        <v>5358</v>
      </c>
      <c r="H1001">
        <v>63.153046400000001</v>
      </c>
      <c r="I1001">
        <v>-96.067227299999999</v>
      </c>
      <c r="J1001" s="1" t="str">
        <f t="shared" si="167"/>
        <v>NGR lake sediment grab sample</v>
      </c>
      <c r="K1001" s="1" t="str">
        <f t="shared" si="168"/>
        <v>&lt;177 micron (NGR)</v>
      </c>
      <c r="L1001">
        <v>51</v>
      </c>
      <c r="M1001" t="s">
        <v>185</v>
      </c>
      <c r="N1001">
        <v>1000</v>
      </c>
      <c r="O1001" t="s">
        <v>220</v>
      </c>
      <c r="P1001" t="s">
        <v>54</v>
      </c>
      <c r="Q1001" t="s">
        <v>920</v>
      </c>
      <c r="R1001" t="s">
        <v>347</v>
      </c>
      <c r="S1001" t="s">
        <v>57</v>
      </c>
      <c r="T1001" t="s">
        <v>248</v>
      </c>
      <c r="U1001" t="s">
        <v>88</v>
      </c>
      <c r="V1001" t="s">
        <v>97</v>
      </c>
      <c r="W1001" t="s">
        <v>388</v>
      </c>
      <c r="X1001" t="s">
        <v>62</v>
      </c>
      <c r="Y1001" t="s">
        <v>171</v>
      </c>
      <c r="Z1001" t="s">
        <v>96</v>
      </c>
      <c r="AA1001" t="s">
        <v>64</v>
      </c>
      <c r="AB1001" t="s">
        <v>122</v>
      </c>
      <c r="AC1001" t="s">
        <v>155</v>
      </c>
      <c r="AD1001" t="s">
        <v>62</v>
      </c>
      <c r="AE1001" t="s">
        <v>1211</v>
      </c>
      <c r="AF1001" t="s">
        <v>192</v>
      </c>
      <c r="AG1001" t="s">
        <v>152</v>
      </c>
      <c r="AH1001" t="s">
        <v>173</v>
      </c>
      <c r="AI1001" t="s">
        <v>318</v>
      </c>
      <c r="AJ1001" t="s">
        <v>265</v>
      </c>
      <c r="AK1001" t="s">
        <v>73</v>
      </c>
      <c r="AL1001" t="s">
        <v>74</v>
      </c>
      <c r="AM1001" t="s">
        <v>125</v>
      </c>
      <c r="AN1001" t="s">
        <v>76</v>
      </c>
      <c r="AO1001" t="s">
        <v>116</v>
      </c>
      <c r="AP1001" t="s">
        <v>158</v>
      </c>
      <c r="AQ1001" t="s">
        <v>336</v>
      </c>
      <c r="AR1001" t="s">
        <v>62</v>
      </c>
      <c r="AS1001" t="s">
        <v>54</v>
      </c>
      <c r="AT1001" t="s">
        <v>73</v>
      </c>
      <c r="AU1001" t="s">
        <v>107</v>
      </c>
      <c r="AV1001" t="s">
        <v>5359</v>
      </c>
    </row>
    <row r="1002" spans="1:48" hidden="1" x14ac:dyDescent="0.3">
      <c r="A1002" t="s">
        <v>5360</v>
      </c>
      <c r="B1002" t="s">
        <v>5361</v>
      </c>
      <c r="C1002" s="1" t="str">
        <f t="shared" si="162"/>
        <v>21:0973</v>
      </c>
      <c r="D1002" s="1" t="str">
        <f t="shared" si="166"/>
        <v>21:0112</v>
      </c>
      <c r="E1002" t="s">
        <v>5362</v>
      </c>
      <c r="F1002" t="s">
        <v>5363</v>
      </c>
      <c r="H1002">
        <v>63.177932200000001</v>
      </c>
      <c r="I1002">
        <v>-96.065325599999994</v>
      </c>
      <c r="J1002" s="1" t="str">
        <f t="shared" si="167"/>
        <v>NGR lake sediment grab sample</v>
      </c>
      <c r="K1002" s="1" t="str">
        <f t="shared" si="168"/>
        <v>&lt;177 micron (NGR)</v>
      </c>
      <c r="L1002">
        <v>51</v>
      </c>
      <c r="M1002" t="s">
        <v>200</v>
      </c>
      <c r="N1002">
        <v>1001</v>
      </c>
      <c r="O1002" t="s">
        <v>118</v>
      </c>
      <c r="P1002" t="s">
        <v>54</v>
      </c>
      <c r="Q1002" t="s">
        <v>1980</v>
      </c>
      <c r="R1002" t="s">
        <v>281</v>
      </c>
      <c r="S1002" t="s">
        <v>57</v>
      </c>
      <c r="T1002" t="s">
        <v>262</v>
      </c>
      <c r="U1002" t="s">
        <v>92</v>
      </c>
      <c r="V1002" t="s">
        <v>142</v>
      </c>
      <c r="W1002" t="s">
        <v>124</v>
      </c>
      <c r="X1002" t="s">
        <v>62</v>
      </c>
      <c r="Y1002" t="s">
        <v>355</v>
      </c>
      <c r="Z1002" t="s">
        <v>138</v>
      </c>
      <c r="AA1002" t="s">
        <v>64</v>
      </c>
      <c r="AB1002" t="s">
        <v>279</v>
      </c>
      <c r="AC1002" t="s">
        <v>224</v>
      </c>
      <c r="AD1002" t="s">
        <v>170</v>
      </c>
      <c r="AE1002" t="s">
        <v>74</v>
      </c>
      <c r="AF1002" t="s">
        <v>492</v>
      </c>
      <c r="AG1002" t="s">
        <v>315</v>
      </c>
      <c r="AH1002" t="s">
        <v>173</v>
      </c>
      <c r="AI1002" t="s">
        <v>208</v>
      </c>
      <c r="AJ1002" t="s">
        <v>1395</v>
      </c>
      <c r="AK1002" t="s">
        <v>73</v>
      </c>
      <c r="AL1002" t="s">
        <v>74</v>
      </c>
      <c r="AM1002" t="s">
        <v>157</v>
      </c>
      <c r="AN1002" t="s">
        <v>76</v>
      </c>
      <c r="AO1002" t="s">
        <v>5364</v>
      </c>
      <c r="AP1002" t="s">
        <v>295</v>
      </c>
      <c r="AQ1002" t="s">
        <v>150</v>
      </c>
      <c r="AR1002" t="s">
        <v>62</v>
      </c>
      <c r="AS1002" t="s">
        <v>54</v>
      </c>
      <c r="AT1002" t="s">
        <v>152</v>
      </c>
      <c r="AU1002" t="s">
        <v>107</v>
      </c>
      <c r="AV1002" t="s">
        <v>4153</v>
      </c>
    </row>
    <row r="1003" spans="1:48" hidden="1" x14ac:dyDescent="0.3">
      <c r="A1003" t="s">
        <v>5365</v>
      </c>
      <c r="B1003" t="s">
        <v>5366</v>
      </c>
      <c r="C1003" s="1" t="str">
        <f t="shared" si="162"/>
        <v>21:0973</v>
      </c>
      <c r="D1003" s="1" t="str">
        <f t="shared" si="166"/>
        <v>21:0112</v>
      </c>
      <c r="E1003" t="s">
        <v>5367</v>
      </c>
      <c r="F1003" t="s">
        <v>5368</v>
      </c>
      <c r="H1003">
        <v>63.201830299999997</v>
      </c>
      <c r="I1003">
        <v>-96.0452564</v>
      </c>
      <c r="J1003" s="1" t="str">
        <f t="shared" si="167"/>
        <v>NGR lake sediment grab sample</v>
      </c>
      <c r="K1003" s="1" t="str">
        <f t="shared" si="168"/>
        <v>&lt;177 micron (NGR)</v>
      </c>
      <c r="L1003">
        <v>51</v>
      </c>
      <c r="M1003" t="s">
        <v>217</v>
      </c>
      <c r="N1003">
        <v>1002</v>
      </c>
      <c r="O1003" t="s">
        <v>211</v>
      </c>
      <c r="P1003" t="s">
        <v>54</v>
      </c>
      <c r="Q1003" t="s">
        <v>387</v>
      </c>
      <c r="R1003" t="s">
        <v>436</v>
      </c>
      <c r="S1003" t="s">
        <v>57</v>
      </c>
      <c r="T1003" t="s">
        <v>479</v>
      </c>
      <c r="U1003" t="s">
        <v>168</v>
      </c>
      <c r="V1003" t="s">
        <v>169</v>
      </c>
      <c r="W1003" t="s">
        <v>143</v>
      </c>
      <c r="X1003" t="s">
        <v>170</v>
      </c>
      <c r="Y1003" t="s">
        <v>79</v>
      </c>
      <c r="Z1003" t="s">
        <v>96</v>
      </c>
      <c r="AA1003" t="s">
        <v>64</v>
      </c>
      <c r="AB1003" t="s">
        <v>152</v>
      </c>
      <c r="AC1003" t="s">
        <v>75</v>
      </c>
      <c r="AD1003" t="s">
        <v>62</v>
      </c>
      <c r="AE1003" t="s">
        <v>668</v>
      </c>
      <c r="AF1003" t="s">
        <v>303</v>
      </c>
      <c r="AG1003" t="s">
        <v>454</v>
      </c>
      <c r="AH1003" t="s">
        <v>173</v>
      </c>
      <c r="AI1003" t="s">
        <v>123</v>
      </c>
      <c r="AJ1003" t="s">
        <v>5369</v>
      </c>
      <c r="AK1003" t="s">
        <v>73</v>
      </c>
      <c r="AL1003" t="s">
        <v>157</v>
      </c>
      <c r="AM1003" t="s">
        <v>74</v>
      </c>
      <c r="AN1003" t="s">
        <v>76</v>
      </c>
      <c r="AO1003" t="s">
        <v>525</v>
      </c>
      <c r="AP1003" t="s">
        <v>210</v>
      </c>
      <c r="AQ1003" t="s">
        <v>305</v>
      </c>
      <c r="AR1003" t="s">
        <v>67</v>
      </c>
      <c r="AS1003" t="s">
        <v>62</v>
      </c>
      <c r="AT1003" t="s">
        <v>277</v>
      </c>
      <c r="AU1003" t="s">
        <v>107</v>
      </c>
      <c r="AV1003" t="s">
        <v>5370</v>
      </c>
    </row>
    <row r="1004" spans="1:48" hidden="1" x14ac:dyDescent="0.3">
      <c r="A1004" t="s">
        <v>5371</v>
      </c>
      <c r="B1004" t="s">
        <v>5372</v>
      </c>
      <c r="C1004" s="1" t="str">
        <f t="shared" si="162"/>
        <v>21:0973</v>
      </c>
      <c r="D1004" s="1" t="str">
        <f>HYPERLINK("https://geochem.nrcan.gc.ca/cdogs/content/svy/svy_e.htm", "")</f>
        <v/>
      </c>
      <c r="G1004" s="1" t="str">
        <f>HYPERLINK("https://geochem.nrcan.gc.ca/cdogs/content/cr_/cr_00160_e.htm", "160")</f>
        <v>160</v>
      </c>
      <c r="J1004" t="s">
        <v>230</v>
      </c>
      <c r="K1004" t="s">
        <v>231</v>
      </c>
      <c r="L1004">
        <v>51</v>
      </c>
      <c r="M1004" t="s">
        <v>232</v>
      </c>
      <c r="N1004">
        <v>1003</v>
      </c>
      <c r="O1004" t="s">
        <v>168</v>
      </c>
      <c r="P1004" t="s">
        <v>96</v>
      </c>
      <c r="Q1004" t="s">
        <v>566</v>
      </c>
      <c r="R1004" t="s">
        <v>177</v>
      </c>
      <c r="S1004" t="s">
        <v>57</v>
      </c>
      <c r="T1004" t="s">
        <v>142</v>
      </c>
      <c r="U1004" t="s">
        <v>88</v>
      </c>
      <c r="V1004" t="s">
        <v>365</v>
      </c>
      <c r="W1004" t="s">
        <v>276</v>
      </c>
      <c r="X1004" t="s">
        <v>74</v>
      </c>
      <c r="Y1004" t="s">
        <v>205</v>
      </c>
      <c r="Z1004" t="s">
        <v>88</v>
      </c>
      <c r="AA1004" t="s">
        <v>64</v>
      </c>
      <c r="AB1004" t="s">
        <v>471</v>
      </c>
      <c r="AC1004" t="s">
        <v>75</v>
      </c>
      <c r="AD1004" t="s">
        <v>67</v>
      </c>
      <c r="AE1004" t="s">
        <v>448</v>
      </c>
      <c r="AF1004" t="s">
        <v>77</v>
      </c>
      <c r="AG1004" t="s">
        <v>365</v>
      </c>
      <c r="AH1004" t="s">
        <v>68</v>
      </c>
      <c r="AI1004" t="s">
        <v>178</v>
      </c>
      <c r="AJ1004" t="s">
        <v>71</v>
      </c>
      <c r="AK1004" t="s">
        <v>73</v>
      </c>
      <c r="AL1004" t="s">
        <v>206</v>
      </c>
      <c r="AM1004" t="s">
        <v>74</v>
      </c>
      <c r="AN1004" t="s">
        <v>76</v>
      </c>
      <c r="AO1004" t="s">
        <v>203</v>
      </c>
      <c r="AP1004" t="s">
        <v>2054</v>
      </c>
      <c r="AQ1004" t="s">
        <v>193</v>
      </c>
      <c r="AR1004" t="s">
        <v>74</v>
      </c>
      <c r="AS1004" t="s">
        <v>170</v>
      </c>
      <c r="AT1004" t="s">
        <v>73</v>
      </c>
      <c r="AU1004" t="s">
        <v>3299</v>
      </c>
      <c r="AV1004" t="s">
        <v>5373</v>
      </c>
    </row>
    <row r="1005" spans="1:48" hidden="1" x14ac:dyDescent="0.3">
      <c r="A1005" t="s">
        <v>5374</v>
      </c>
      <c r="B1005" t="s">
        <v>5375</v>
      </c>
      <c r="C1005" s="1" t="str">
        <f t="shared" si="162"/>
        <v>21:0973</v>
      </c>
      <c r="D1005" s="1" t="str">
        <f t="shared" ref="D1005:D1031" si="169">HYPERLINK("https://geochem.nrcan.gc.ca/cdogs/content/svy/svy210112_e.htm", "21:0112")</f>
        <v>21:0112</v>
      </c>
      <c r="E1005" t="s">
        <v>5376</v>
      </c>
      <c r="F1005" t="s">
        <v>5377</v>
      </c>
      <c r="H1005">
        <v>63.245856400000001</v>
      </c>
      <c r="I1005">
        <v>-96.0554609</v>
      </c>
      <c r="J1005" s="1" t="str">
        <f t="shared" ref="J1005:J1031" si="170">HYPERLINK("https://geochem.nrcan.gc.ca/cdogs/content/kwd/kwd020027_e.htm", "NGR lake sediment grab sample")</f>
        <v>NGR lake sediment grab sample</v>
      </c>
      <c r="K1005" s="1" t="str">
        <f t="shared" ref="K1005:K1031" si="171">HYPERLINK("https://geochem.nrcan.gc.ca/cdogs/content/kwd/kwd080006_e.htm", "&lt;177 micron (NGR)")</f>
        <v>&lt;177 micron (NGR)</v>
      </c>
      <c r="L1005">
        <v>51</v>
      </c>
      <c r="M1005" t="s">
        <v>246</v>
      </c>
      <c r="N1005">
        <v>1004</v>
      </c>
      <c r="O1005" t="s">
        <v>226</v>
      </c>
      <c r="P1005" t="s">
        <v>54</v>
      </c>
      <c r="Q1005" t="s">
        <v>920</v>
      </c>
      <c r="R1005" t="s">
        <v>104</v>
      </c>
      <c r="S1005" t="s">
        <v>57</v>
      </c>
      <c r="T1005" t="s">
        <v>262</v>
      </c>
      <c r="U1005" t="s">
        <v>59</v>
      </c>
      <c r="V1005" t="s">
        <v>326</v>
      </c>
      <c r="W1005" t="s">
        <v>96</v>
      </c>
      <c r="X1005" t="s">
        <v>62</v>
      </c>
      <c r="Y1005" t="s">
        <v>137</v>
      </c>
      <c r="Z1005" t="s">
        <v>59</v>
      </c>
      <c r="AA1005" t="s">
        <v>64</v>
      </c>
      <c r="AB1005" t="s">
        <v>219</v>
      </c>
      <c r="AC1005" t="s">
        <v>224</v>
      </c>
      <c r="AD1005" t="s">
        <v>74</v>
      </c>
      <c r="AE1005" t="s">
        <v>74</v>
      </c>
      <c r="AF1005" t="s">
        <v>691</v>
      </c>
      <c r="AG1005" t="s">
        <v>152</v>
      </c>
      <c r="AH1005" t="s">
        <v>173</v>
      </c>
      <c r="AI1005" t="s">
        <v>382</v>
      </c>
      <c r="AJ1005" t="s">
        <v>4080</v>
      </c>
      <c r="AK1005" t="s">
        <v>73</v>
      </c>
      <c r="AL1005" t="s">
        <v>68</v>
      </c>
      <c r="AM1005" t="s">
        <v>157</v>
      </c>
      <c r="AN1005" t="s">
        <v>76</v>
      </c>
      <c r="AO1005" t="s">
        <v>389</v>
      </c>
      <c r="AP1005" t="s">
        <v>267</v>
      </c>
      <c r="AQ1005" t="s">
        <v>336</v>
      </c>
      <c r="AR1005" t="s">
        <v>67</v>
      </c>
      <c r="AS1005" t="s">
        <v>54</v>
      </c>
      <c r="AT1005" t="s">
        <v>73</v>
      </c>
      <c r="AU1005" t="s">
        <v>462</v>
      </c>
      <c r="AV1005" t="s">
        <v>5378</v>
      </c>
    </row>
    <row r="1006" spans="1:48" hidden="1" x14ac:dyDescent="0.3">
      <c r="A1006" t="s">
        <v>5379</v>
      </c>
      <c r="B1006" t="s">
        <v>5380</v>
      </c>
      <c r="C1006" s="1" t="str">
        <f t="shared" si="162"/>
        <v>21:0973</v>
      </c>
      <c r="D1006" s="1" t="str">
        <f t="shared" si="169"/>
        <v>21:0112</v>
      </c>
      <c r="E1006" t="s">
        <v>5381</v>
      </c>
      <c r="F1006" t="s">
        <v>5382</v>
      </c>
      <c r="H1006">
        <v>63.284760599999998</v>
      </c>
      <c r="I1006">
        <v>-96.115278200000006</v>
      </c>
      <c r="J1006" s="1" t="str">
        <f t="shared" si="170"/>
        <v>NGR lake sediment grab sample</v>
      </c>
      <c r="K1006" s="1" t="str">
        <f t="shared" si="171"/>
        <v>&lt;177 micron (NGR)</v>
      </c>
      <c r="L1006">
        <v>51</v>
      </c>
      <c r="M1006" t="s">
        <v>260</v>
      </c>
      <c r="N1006">
        <v>1005</v>
      </c>
      <c r="O1006" t="s">
        <v>327</v>
      </c>
      <c r="P1006" t="s">
        <v>54</v>
      </c>
      <c r="Q1006" t="s">
        <v>2705</v>
      </c>
      <c r="R1006" t="s">
        <v>208</v>
      </c>
      <c r="S1006" t="s">
        <v>57</v>
      </c>
      <c r="T1006" t="s">
        <v>91</v>
      </c>
      <c r="U1006" t="s">
        <v>168</v>
      </c>
      <c r="V1006" t="s">
        <v>725</v>
      </c>
      <c r="W1006" t="s">
        <v>143</v>
      </c>
      <c r="X1006" t="s">
        <v>62</v>
      </c>
      <c r="Y1006" t="s">
        <v>171</v>
      </c>
      <c r="Z1006" t="s">
        <v>59</v>
      </c>
      <c r="AA1006" t="s">
        <v>64</v>
      </c>
      <c r="AB1006" t="s">
        <v>853</v>
      </c>
      <c r="AC1006" t="s">
        <v>155</v>
      </c>
      <c r="AD1006" t="s">
        <v>62</v>
      </c>
      <c r="AE1006" t="s">
        <v>206</v>
      </c>
      <c r="AF1006" t="s">
        <v>317</v>
      </c>
      <c r="AG1006" t="s">
        <v>152</v>
      </c>
      <c r="AH1006" t="s">
        <v>173</v>
      </c>
      <c r="AI1006" t="s">
        <v>71</v>
      </c>
      <c r="AJ1006" t="s">
        <v>439</v>
      </c>
      <c r="AK1006" t="s">
        <v>73</v>
      </c>
      <c r="AL1006" t="s">
        <v>157</v>
      </c>
      <c r="AM1006" t="s">
        <v>125</v>
      </c>
      <c r="AN1006" t="s">
        <v>76</v>
      </c>
      <c r="AO1006" t="s">
        <v>77</v>
      </c>
      <c r="AP1006" t="s">
        <v>158</v>
      </c>
      <c r="AQ1006" t="s">
        <v>209</v>
      </c>
      <c r="AR1006" t="s">
        <v>62</v>
      </c>
      <c r="AS1006" t="s">
        <v>54</v>
      </c>
      <c r="AT1006" t="s">
        <v>73</v>
      </c>
      <c r="AU1006" t="s">
        <v>643</v>
      </c>
      <c r="AV1006" t="s">
        <v>2267</v>
      </c>
    </row>
    <row r="1007" spans="1:48" hidden="1" x14ac:dyDescent="0.3">
      <c r="A1007" t="s">
        <v>5383</v>
      </c>
      <c r="B1007" t="s">
        <v>5384</v>
      </c>
      <c r="C1007" s="1" t="str">
        <f t="shared" si="162"/>
        <v>21:0973</v>
      </c>
      <c r="D1007" s="1" t="str">
        <f t="shared" si="169"/>
        <v>21:0112</v>
      </c>
      <c r="E1007" t="s">
        <v>5385</v>
      </c>
      <c r="F1007" t="s">
        <v>5386</v>
      </c>
      <c r="H1007">
        <v>63.236680399999997</v>
      </c>
      <c r="I1007">
        <v>-96.130314799999994</v>
      </c>
      <c r="J1007" s="1" t="str">
        <f t="shared" si="170"/>
        <v>NGR lake sediment grab sample</v>
      </c>
      <c r="K1007" s="1" t="str">
        <f t="shared" si="171"/>
        <v>&lt;177 micron (NGR)</v>
      </c>
      <c r="L1007">
        <v>51</v>
      </c>
      <c r="M1007" t="s">
        <v>273</v>
      </c>
      <c r="N1007">
        <v>1006</v>
      </c>
      <c r="O1007" t="s">
        <v>136</v>
      </c>
      <c r="P1007" t="s">
        <v>54</v>
      </c>
      <c r="Q1007" t="s">
        <v>1980</v>
      </c>
      <c r="R1007" t="s">
        <v>92</v>
      </c>
      <c r="S1007" t="s">
        <v>57</v>
      </c>
      <c r="T1007" t="s">
        <v>262</v>
      </c>
      <c r="U1007" t="s">
        <v>88</v>
      </c>
      <c r="V1007" t="s">
        <v>617</v>
      </c>
      <c r="W1007" t="s">
        <v>87</v>
      </c>
      <c r="X1007" t="s">
        <v>62</v>
      </c>
      <c r="Y1007" t="s">
        <v>62</v>
      </c>
      <c r="Z1007" t="s">
        <v>59</v>
      </c>
      <c r="AA1007" t="s">
        <v>64</v>
      </c>
      <c r="AB1007" t="s">
        <v>204</v>
      </c>
      <c r="AC1007" t="s">
        <v>224</v>
      </c>
      <c r="AD1007" t="s">
        <v>67</v>
      </c>
      <c r="AE1007" t="s">
        <v>238</v>
      </c>
      <c r="AF1007" t="s">
        <v>492</v>
      </c>
      <c r="AG1007" t="s">
        <v>277</v>
      </c>
      <c r="AH1007" t="s">
        <v>173</v>
      </c>
      <c r="AI1007" t="s">
        <v>514</v>
      </c>
      <c r="AJ1007" t="s">
        <v>168</v>
      </c>
      <c r="AK1007" t="s">
        <v>73</v>
      </c>
      <c r="AL1007" t="s">
        <v>68</v>
      </c>
      <c r="AM1007" t="s">
        <v>157</v>
      </c>
      <c r="AN1007" t="s">
        <v>76</v>
      </c>
      <c r="AO1007" t="s">
        <v>525</v>
      </c>
      <c r="AP1007" t="s">
        <v>295</v>
      </c>
      <c r="AQ1007" t="s">
        <v>117</v>
      </c>
      <c r="AR1007" t="s">
        <v>62</v>
      </c>
      <c r="AS1007" t="s">
        <v>54</v>
      </c>
      <c r="AT1007" t="s">
        <v>73</v>
      </c>
      <c r="AU1007" t="s">
        <v>107</v>
      </c>
      <c r="AV1007" t="s">
        <v>5387</v>
      </c>
    </row>
    <row r="1008" spans="1:48" hidden="1" x14ac:dyDescent="0.3">
      <c r="A1008" t="s">
        <v>5388</v>
      </c>
      <c r="B1008" t="s">
        <v>5389</v>
      </c>
      <c r="C1008" s="1" t="str">
        <f t="shared" si="162"/>
        <v>21:0973</v>
      </c>
      <c r="D1008" s="1" t="str">
        <f t="shared" si="169"/>
        <v>21:0112</v>
      </c>
      <c r="E1008" t="s">
        <v>5390</v>
      </c>
      <c r="F1008" t="s">
        <v>5391</v>
      </c>
      <c r="H1008">
        <v>63.209172700000003</v>
      </c>
      <c r="I1008">
        <v>-96.1242467</v>
      </c>
      <c r="J1008" s="1" t="str">
        <f t="shared" si="170"/>
        <v>NGR lake sediment grab sample</v>
      </c>
      <c r="K1008" s="1" t="str">
        <f t="shared" si="171"/>
        <v>&lt;177 micron (NGR)</v>
      </c>
      <c r="L1008">
        <v>51</v>
      </c>
      <c r="M1008" t="s">
        <v>289</v>
      </c>
      <c r="N1008">
        <v>1007</v>
      </c>
      <c r="O1008" t="s">
        <v>308</v>
      </c>
      <c r="P1008" t="s">
        <v>54</v>
      </c>
      <c r="Q1008" t="s">
        <v>194</v>
      </c>
      <c r="R1008" t="s">
        <v>104</v>
      </c>
      <c r="S1008" t="s">
        <v>57</v>
      </c>
      <c r="T1008" t="s">
        <v>364</v>
      </c>
      <c r="U1008" t="s">
        <v>168</v>
      </c>
      <c r="V1008" t="s">
        <v>142</v>
      </c>
      <c r="W1008" t="s">
        <v>692</v>
      </c>
      <c r="X1008" t="s">
        <v>62</v>
      </c>
      <c r="Y1008" t="s">
        <v>63</v>
      </c>
      <c r="Z1008" t="s">
        <v>59</v>
      </c>
      <c r="AA1008" t="s">
        <v>64</v>
      </c>
      <c r="AB1008" t="s">
        <v>235</v>
      </c>
      <c r="AC1008" t="s">
        <v>75</v>
      </c>
      <c r="AD1008" t="s">
        <v>67</v>
      </c>
      <c r="AE1008" t="s">
        <v>74</v>
      </c>
      <c r="AF1008" t="s">
        <v>492</v>
      </c>
      <c r="AG1008" t="s">
        <v>277</v>
      </c>
      <c r="AH1008" t="s">
        <v>173</v>
      </c>
      <c r="AI1008" t="s">
        <v>413</v>
      </c>
      <c r="AJ1008" t="s">
        <v>480</v>
      </c>
      <c r="AK1008" t="s">
        <v>73</v>
      </c>
      <c r="AL1008" t="s">
        <v>74</v>
      </c>
      <c r="AM1008" t="s">
        <v>157</v>
      </c>
      <c r="AN1008" t="s">
        <v>76</v>
      </c>
      <c r="AO1008" t="s">
        <v>5392</v>
      </c>
      <c r="AP1008" t="s">
        <v>267</v>
      </c>
      <c r="AQ1008" t="s">
        <v>102</v>
      </c>
      <c r="AR1008" t="s">
        <v>62</v>
      </c>
      <c r="AS1008" t="s">
        <v>54</v>
      </c>
      <c r="AT1008" t="s">
        <v>248</v>
      </c>
      <c r="AU1008" t="s">
        <v>107</v>
      </c>
      <c r="AV1008" t="s">
        <v>5393</v>
      </c>
    </row>
    <row r="1009" spans="1:48" hidden="1" x14ac:dyDescent="0.3">
      <c r="A1009" t="s">
        <v>5394</v>
      </c>
      <c r="B1009" t="s">
        <v>5395</v>
      </c>
      <c r="C1009" s="1" t="str">
        <f t="shared" si="162"/>
        <v>21:0973</v>
      </c>
      <c r="D1009" s="1" t="str">
        <f t="shared" si="169"/>
        <v>21:0112</v>
      </c>
      <c r="E1009" t="s">
        <v>5396</v>
      </c>
      <c r="F1009" t="s">
        <v>5397</v>
      </c>
      <c r="H1009">
        <v>63.170752700000001</v>
      </c>
      <c r="I1009">
        <v>-96.131535900000003</v>
      </c>
      <c r="J1009" s="1" t="str">
        <f t="shared" si="170"/>
        <v>NGR lake sediment grab sample</v>
      </c>
      <c r="K1009" s="1" t="str">
        <f t="shared" si="171"/>
        <v>&lt;177 micron (NGR)</v>
      </c>
      <c r="L1009">
        <v>51</v>
      </c>
      <c r="M1009" t="s">
        <v>301</v>
      </c>
      <c r="N1009">
        <v>1008</v>
      </c>
      <c r="O1009" t="s">
        <v>62</v>
      </c>
      <c r="P1009" t="s">
        <v>54</v>
      </c>
      <c r="Q1009" t="s">
        <v>194</v>
      </c>
      <c r="R1009" t="s">
        <v>514</v>
      </c>
      <c r="S1009" t="s">
        <v>57</v>
      </c>
      <c r="T1009" t="s">
        <v>248</v>
      </c>
      <c r="U1009" t="s">
        <v>117</v>
      </c>
      <c r="V1009" t="s">
        <v>303</v>
      </c>
      <c r="W1009" t="s">
        <v>143</v>
      </c>
      <c r="X1009" t="s">
        <v>62</v>
      </c>
      <c r="Y1009" t="s">
        <v>448</v>
      </c>
      <c r="Z1009" t="s">
        <v>59</v>
      </c>
      <c r="AA1009" t="s">
        <v>64</v>
      </c>
      <c r="AB1009" t="s">
        <v>428</v>
      </c>
      <c r="AC1009" t="s">
        <v>224</v>
      </c>
      <c r="AD1009" t="s">
        <v>62</v>
      </c>
      <c r="AE1009" t="s">
        <v>396</v>
      </c>
      <c r="AF1009" t="s">
        <v>616</v>
      </c>
      <c r="AG1009" t="s">
        <v>91</v>
      </c>
      <c r="AH1009" t="s">
        <v>472</v>
      </c>
      <c r="AI1009" t="s">
        <v>123</v>
      </c>
      <c r="AJ1009" t="s">
        <v>373</v>
      </c>
      <c r="AK1009" t="s">
        <v>73</v>
      </c>
      <c r="AL1009" t="s">
        <v>74</v>
      </c>
      <c r="AM1009" t="s">
        <v>125</v>
      </c>
      <c r="AN1009" t="s">
        <v>76</v>
      </c>
      <c r="AO1009" t="s">
        <v>116</v>
      </c>
      <c r="AP1009" t="s">
        <v>596</v>
      </c>
      <c r="AQ1009" t="s">
        <v>53</v>
      </c>
      <c r="AR1009" t="s">
        <v>67</v>
      </c>
      <c r="AS1009" t="s">
        <v>54</v>
      </c>
      <c r="AT1009" t="s">
        <v>73</v>
      </c>
      <c r="AU1009" t="s">
        <v>479</v>
      </c>
      <c r="AV1009" t="s">
        <v>5398</v>
      </c>
    </row>
    <row r="1010" spans="1:48" hidden="1" x14ac:dyDescent="0.3">
      <c r="A1010" t="s">
        <v>5399</v>
      </c>
      <c r="B1010" t="s">
        <v>5400</v>
      </c>
      <c r="C1010" s="1" t="str">
        <f t="shared" si="162"/>
        <v>21:0973</v>
      </c>
      <c r="D1010" s="1" t="str">
        <f t="shared" si="169"/>
        <v>21:0112</v>
      </c>
      <c r="E1010" t="s">
        <v>5401</v>
      </c>
      <c r="F1010" t="s">
        <v>5402</v>
      </c>
      <c r="H1010">
        <v>63.155645100000001</v>
      </c>
      <c r="I1010">
        <v>-96.112034600000001</v>
      </c>
      <c r="J1010" s="1" t="str">
        <f t="shared" si="170"/>
        <v>NGR lake sediment grab sample</v>
      </c>
      <c r="K1010" s="1" t="str">
        <f t="shared" si="171"/>
        <v>&lt;177 micron (NGR)</v>
      </c>
      <c r="L1010">
        <v>51</v>
      </c>
      <c r="M1010" t="s">
        <v>314</v>
      </c>
      <c r="N1010">
        <v>1009</v>
      </c>
      <c r="O1010" t="s">
        <v>94</v>
      </c>
      <c r="P1010" t="s">
        <v>54</v>
      </c>
      <c r="Q1010" t="s">
        <v>4187</v>
      </c>
      <c r="R1010" t="s">
        <v>134</v>
      </c>
      <c r="S1010" t="s">
        <v>57</v>
      </c>
      <c r="T1010" t="s">
        <v>364</v>
      </c>
      <c r="U1010" t="s">
        <v>88</v>
      </c>
      <c r="V1010" t="s">
        <v>698</v>
      </c>
      <c r="W1010" t="s">
        <v>159</v>
      </c>
      <c r="X1010" t="s">
        <v>62</v>
      </c>
      <c r="Y1010" t="s">
        <v>62</v>
      </c>
      <c r="Z1010" t="s">
        <v>138</v>
      </c>
      <c r="AA1010" t="s">
        <v>64</v>
      </c>
      <c r="AB1010" t="s">
        <v>167</v>
      </c>
      <c r="AC1010" t="s">
        <v>177</v>
      </c>
      <c r="AD1010" t="s">
        <v>62</v>
      </c>
      <c r="AE1010" t="s">
        <v>74</v>
      </c>
      <c r="AF1010" t="s">
        <v>575</v>
      </c>
      <c r="AG1010" t="s">
        <v>277</v>
      </c>
      <c r="AH1010" t="s">
        <v>173</v>
      </c>
      <c r="AI1010" t="s">
        <v>328</v>
      </c>
      <c r="AJ1010" t="s">
        <v>1423</v>
      </c>
      <c r="AK1010" t="s">
        <v>73</v>
      </c>
      <c r="AL1010" t="s">
        <v>68</v>
      </c>
      <c r="AM1010" t="s">
        <v>68</v>
      </c>
      <c r="AN1010" t="s">
        <v>76</v>
      </c>
      <c r="AO1010" t="s">
        <v>2005</v>
      </c>
      <c r="AP1010" t="s">
        <v>267</v>
      </c>
      <c r="AQ1010" t="s">
        <v>402</v>
      </c>
      <c r="AR1010" t="s">
        <v>74</v>
      </c>
      <c r="AS1010" t="s">
        <v>62</v>
      </c>
      <c r="AT1010" t="s">
        <v>315</v>
      </c>
      <c r="AU1010" t="s">
        <v>80</v>
      </c>
      <c r="AV1010" t="s">
        <v>2751</v>
      </c>
    </row>
    <row r="1011" spans="1:48" hidden="1" x14ac:dyDescent="0.3">
      <c r="A1011" t="s">
        <v>5403</v>
      </c>
      <c r="B1011" t="s">
        <v>5404</v>
      </c>
      <c r="C1011" s="1" t="str">
        <f t="shared" si="162"/>
        <v>21:0973</v>
      </c>
      <c r="D1011" s="1" t="str">
        <f t="shared" si="169"/>
        <v>21:0112</v>
      </c>
      <c r="E1011" t="s">
        <v>5405</v>
      </c>
      <c r="F1011" t="s">
        <v>5406</v>
      </c>
      <c r="H1011">
        <v>63.148319600000001</v>
      </c>
      <c r="I1011">
        <v>-96.176924099999994</v>
      </c>
      <c r="J1011" s="1" t="str">
        <f t="shared" si="170"/>
        <v>NGR lake sediment grab sample</v>
      </c>
      <c r="K1011" s="1" t="str">
        <f t="shared" si="171"/>
        <v>&lt;177 micron (NGR)</v>
      </c>
      <c r="L1011">
        <v>51</v>
      </c>
      <c r="M1011" t="s">
        <v>324</v>
      </c>
      <c r="N1011">
        <v>1010</v>
      </c>
      <c r="O1011" t="s">
        <v>363</v>
      </c>
      <c r="P1011" t="s">
        <v>54</v>
      </c>
      <c r="Q1011" t="s">
        <v>4241</v>
      </c>
      <c r="R1011" t="s">
        <v>281</v>
      </c>
      <c r="S1011" t="s">
        <v>57</v>
      </c>
      <c r="T1011" t="s">
        <v>364</v>
      </c>
      <c r="U1011" t="s">
        <v>168</v>
      </c>
      <c r="V1011" t="s">
        <v>316</v>
      </c>
      <c r="W1011" t="s">
        <v>114</v>
      </c>
      <c r="X1011" t="s">
        <v>62</v>
      </c>
      <c r="Y1011" t="s">
        <v>276</v>
      </c>
      <c r="Z1011" t="s">
        <v>138</v>
      </c>
      <c r="AA1011" t="s">
        <v>64</v>
      </c>
      <c r="AB1011" t="s">
        <v>58</v>
      </c>
      <c r="AC1011" t="s">
        <v>75</v>
      </c>
      <c r="AD1011" t="s">
        <v>67</v>
      </c>
      <c r="AE1011" t="s">
        <v>154</v>
      </c>
      <c r="AF1011" t="s">
        <v>99</v>
      </c>
      <c r="AG1011" t="s">
        <v>315</v>
      </c>
      <c r="AH1011" t="s">
        <v>173</v>
      </c>
      <c r="AI1011" t="s">
        <v>373</v>
      </c>
      <c r="AJ1011" t="s">
        <v>4181</v>
      </c>
      <c r="AK1011" t="s">
        <v>73</v>
      </c>
      <c r="AL1011" t="s">
        <v>206</v>
      </c>
      <c r="AM1011" t="s">
        <v>68</v>
      </c>
      <c r="AN1011" t="s">
        <v>76</v>
      </c>
      <c r="AO1011" t="s">
        <v>4247</v>
      </c>
      <c r="AP1011" t="s">
        <v>158</v>
      </c>
      <c r="AQ1011" t="s">
        <v>328</v>
      </c>
      <c r="AR1011" t="s">
        <v>74</v>
      </c>
      <c r="AS1011" t="s">
        <v>54</v>
      </c>
      <c r="AT1011" t="s">
        <v>73</v>
      </c>
      <c r="AU1011" t="s">
        <v>107</v>
      </c>
      <c r="AV1011" t="s">
        <v>2547</v>
      </c>
    </row>
    <row r="1012" spans="1:48" hidden="1" x14ac:dyDescent="0.3">
      <c r="A1012" t="s">
        <v>5407</v>
      </c>
      <c r="B1012" t="s">
        <v>5408</v>
      </c>
      <c r="C1012" s="1" t="str">
        <f t="shared" si="162"/>
        <v>21:0973</v>
      </c>
      <c r="D1012" s="1" t="str">
        <f t="shared" si="169"/>
        <v>21:0112</v>
      </c>
      <c r="E1012" t="s">
        <v>5409</v>
      </c>
      <c r="F1012" t="s">
        <v>5410</v>
      </c>
      <c r="H1012">
        <v>63.186623599999997</v>
      </c>
      <c r="I1012">
        <v>-96.179078099999998</v>
      </c>
      <c r="J1012" s="1" t="str">
        <f t="shared" si="170"/>
        <v>NGR lake sediment grab sample</v>
      </c>
      <c r="K1012" s="1" t="str">
        <f t="shared" si="171"/>
        <v>&lt;177 micron (NGR)</v>
      </c>
      <c r="L1012">
        <v>51</v>
      </c>
      <c r="M1012" t="s">
        <v>335</v>
      </c>
      <c r="N1012">
        <v>1011</v>
      </c>
      <c r="O1012" t="s">
        <v>276</v>
      </c>
      <c r="P1012" t="s">
        <v>54</v>
      </c>
      <c r="Q1012" t="s">
        <v>747</v>
      </c>
      <c r="R1012" t="s">
        <v>203</v>
      </c>
      <c r="S1012" t="s">
        <v>57</v>
      </c>
      <c r="T1012" t="s">
        <v>91</v>
      </c>
      <c r="U1012" t="s">
        <v>88</v>
      </c>
      <c r="V1012" t="s">
        <v>236</v>
      </c>
      <c r="W1012" t="s">
        <v>363</v>
      </c>
      <c r="X1012" t="s">
        <v>74</v>
      </c>
      <c r="Y1012" t="s">
        <v>171</v>
      </c>
      <c r="Z1012" t="s">
        <v>138</v>
      </c>
      <c r="AA1012" t="s">
        <v>64</v>
      </c>
      <c r="AB1012" t="s">
        <v>853</v>
      </c>
      <c r="AC1012" t="s">
        <v>125</v>
      </c>
      <c r="AD1012" t="s">
        <v>127</v>
      </c>
      <c r="AE1012" t="s">
        <v>206</v>
      </c>
      <c r="AF1012" t="s">
        <v>187</v>
      </c>
      <c r="AG1012" t="s">
        <v>152</v>
      </c>
      <c r="AH1012" t="s">
        <v>173</v>
      </c>
      <c r="AI1012" t="s">
        <v>305</v>
      </c>
      <c r="AJ1012" t="s">
        <v>429</v>
      </c>
      <c r="AK1012" t="s">
        <v>73</v>
      </c>
      <c r="AL1012" t="s">
        <v>125</v>
      </c>
      <c r="AM1012" t="s">
        <v>177</v>
      </c>
      <c r="AN1012" t="s">
        <v>76</v>
      </c>
      <c r="AO1012" t="s">
        <v>134</v>
      </c>
      <c r="AP1012" t="s">
        <v>307</v>
      </c>
      <c r="AQ1012" t="s">
        <v>92</v>
      </c>
      <c r="AR1012" t="s">
        <v>74</v>
      </c>
      <c r="AS1012" t="s">
        <v>54</v>
      </c>
      <c r="AT1012" t="s">
        <v>73</v>
      </c>
      <c r="AU1012" t="s">
        <v>107</v>
      </c>
      <c r="AV1012" t="s">
        <v>5411</v>
      </c>
    </row>
    <row r="1013" spans="1:48" hidden="1" x14ac:dyDescent="0.3">
      <c r="A1013" t="s">
        <v>5412</v>
      </c>
      <c r="B1013" t="s">
        <v>5413</v>
      </c>
      <c r="C1013" s="1" t="str">
        <f t="shared" si="162"/>
        <v>21:0973</v>
      </c>
      <c r="D1013" s="1" t="str">
        <f t="shared" si="169"/>
        <v>21:0112</v>
      </c>
      <c r="E1013" t="s">
        <v>5414</v>
      </c>
      <c r="F1013" t="s">
        <v>5415</v>
      </c>
      <c r="H1013">
        <v>63.2107709</v>
      </c>
      <c r="I1013">
        <v>-96.181600399999994</v>
      </c>
      <c r="J1013" s="1" t="str">
        <f t="shared" si="170"/>
        <v>NGR lake sediment grab sample</v>
      </c>
      <c r="K1013" s="1" t="str">
        <f t="shared" si="171"/>
        <v>&lt;177 micron (NGR)</v>
      </c>
      <c r="L1013">
        <v>51</v>
      </c>
      <c r="M1013" t="s">
        <v>354</v>
      </c>
      <c r="N1013">
        <v>1012</v>
      </c>
      <c r="O1013" t="s">
        <v>276</v>
      </c>
      <c r="P1013" t="s">
        <v>54</v>
      </c>
      <c r="Q1013" t="s">
        <v>247</v>
      </c>
      <c r="R1013" t="s">
        <v>306</v>
      </c>
      <c r="S1013" t="s">
        <v>57</v>
      </c>
      <c r="T1013" t="s">
        <v>58</v>
      </c>
      <c r="U1013" t="s">
        <v>88</v>
      </c>
      <c r="V1013" t="s">
        <v>492</v>
      </c>
      <c r="W1013" t="s">
        <v>118</v>
      </c>
      <c r="X1013" t="s">
        <v>74</v>
      </c>
      <c r="Y1013" t="s">
        <v>396</v>
      </c>
      <c r="Z1013" t="s">
        <v>59</v>
      </c>
      <c r="AA1013" t="s">
        <v>64</v>
      </c>
      <c r="AB1013" t="s">
        <v>411</v>
      </c>
      <c r="AC1013" t="s">
        <v>224</v>
      </c>
      <c r="AD1013" t="s">
        <v>67</v>
      </c>
      <c r="AE1013" t="s">
        <v>206</v>
      </c>
      <c r="AF1013" t="s">
        <v>187</v>
      </c>
      <c r="AG1013" t="s">
        <v>152</v>
      </c>
      <c r="AH1013" t="s">
        <v>173</v>
      </c>
      <c r="AI1013" t="s">
        <v>138</v>
      </c>
      <c r="AJ1013" t="s">
        <v>72</v>
      </c>
      <c r="AK1013" t="s">
        <v>73</v>
      </c>
      <c r="AL1013" t="s">
        <v>157</v>
      </c>
      <c r="AM1013" t="s">
        <v>75</v>
      </c>
      <c r="AN1013" t="s">
        <v>76</v>
      </c>
      <c r="AO1013" t="s">
        <v>77</v>
      </c>
      <c r="AP1013" t="s">
        <v>210</v>
      </c>
      <c r="AQ1013" t="s">
        <v>209</v>
      </c>
      <c r="AR1013" t="s">
        <v>74</v>
      </c>
      <c r="AS1013" t="s">
        <v>54</v>
      </c>
      <c r="AT1013" t="s">
        <v>73</v>
      </c>
      <c r="AU1013" t="s">
        <v>107</v>
      </c>
      <c r="AV1013" t="s">
        <v>5416</v>
      </c>
    </row>
    <row r="1014" spans="1:48" hidden="1" x14ac:dyDescent="0.3">
      <c r="A1014" t="s">
        <v>5417</v>
      </c>
      <c r="B1014" t="s">
        <v>5418</v>
      </c>
      <c r="C1014" s="1" t="str">
        <f t="shared" si="162"/>
        <v>21:0973</v>
      </c>
      <c r="D1014" s="1" t="str">
        <f t="shared" si="169"/>
        <v>21:0112</v>
      </c>
      <c r="E1014" t="s">
        <v>5419</v>
      </c>
      <c r="F1014" t="s">
        <v>5420</v>
      </c>
      <c r="H1014">
        <v>63.279384700000001</v>
      </c>
      <c r="I1014">
        <v>-96.603591899999998</v>
      </c>
      <c r="J1014" s="1" t="str">
        <f t="shared" si="170"/>
        <v>NGR lake sediment grab sample</v>
      </c>
      <c r="K1014" s="1" t="str">
        <f t="shared" si="171"/>
        <v>&lt;177 micron (NGR)</v>
      </c>
      <c r="L1014">
        <v>52</v>
      </c>
      <c r="M1014" t="s">
        <v>52</v>
      </c>
      <c r="N1014">
        <v>1013</v>
      </c>
      <c r="O1014" t="s">
        <v>355</v>
      </c>
      <c r="P1014" t="s">
        <v>54</v>
      </c>
      <c r="Q1014" t="s">
        <v>863</v>
      </c>
      <c r="R1014" t="s">
        <v>134</v>
      </c>
      <c r="S1014" t="s">
        <v>57</v>
      </c>
      <c r="T1014" t="s">
        <v>91</v>
      </c>
      <c r="U1014" t="s">
        <v>59</v>
      </c>
      <c r="V1014" t="s">
        <v>478</v>
      </c>
      <c r="W1014" t="s">
        <v>118</v>
      </c>
      <c r="X1014" t="s">
        <v>74</v>
      </c>
      <c r="Y1014" t="s">
        <v>302</v>
      </c>
      <c r="Z1014" t="s">
        <v>138</v>
      </c>
      <c r="AA1014" t="s">
        <v>64</v>
      </c>
      <c r="AB1014" t="s">
        <v>853</v>
      </c>
      <c r="AC1014" t="s">
        <v>155</v>
      </c>
      <c r="AD1014" t="s">
        <v>67</v>
      </c>
      <c r="AE1014" t="s">
        <v>174</v>
      </c>
      <c r="AF1014" t="s">
        <v>436</v>
      </c>
      <c r="AG1014" t="s">
        <v>167</v>
      </c>
      <c r="AH1014" t="s">
        <v>173</v>
      </c>
      <c r="AI1014" t="s">
        <v>56</v>
      </c>
      <c r="AJ1014" t="s">
        <v>440</v>
      </c>
      <c r="AK1014" t="s">
        <v>73</v>
      </c>
      <c r="AL1014" t="s">
        <v>74</v>
      </c>
      <c r="AM1014" t="s">
        <v>177</v>
      </c>
      <c r="AN1014" t="s">
        <v>76</v>
      </c>
      <c r="AO1014" t="s">
        <v>77</v>
      </c>
      <c r="AP1014" t="s">
        <v>126</v>
      </c>
      <c r="AQ1014" t="s">
        <v>96</v>
      </c>
      <c r="AR1014" t="s">
        <v>74</v>
      </c>
      <c r="AS1014" t="s">
        <v>54</v>
      </c>
      <c r="AT1014" t="s">
        <v>73</v>
      </c>
      <c r="AU1014" t="s">
        <v>107</v>
      </c>
      <c r="AV1014" t="s">
        <v>5421</v>
      </c>
    </row>
    <row r="1015" spans="1:48" hidden="1" x14ac:dyDescent="0.3">
      <c r="A1015" t="s">
        <v>5422</v>
      </c>
      <c r="B1015" t="s">
        <v>5423</v>
      </c>
      <c r="C1015" s="1" t="str">
        <f t="shared" si="162"/>
        <v>21:0973</v>
      </c>
      <c r="D1015" s="1" t="str">
        <f t="shared" si="169"/>
        <v>21:0112</v>
      </c>
      <c r="E1015" t="s">
        <v>5424</v>
      </c>
      <c r="F1015" t="s">
        <v>5425</v>
      </c>
      <c r="H1015">
        <v>63.231247099999997</v>
      </c>
      <c r="I1015">
        <v>-96.1788083</v>
      </c>
      <c r="J1015" s="1" t="str">
        <f t="shared" si="170"/>
        <v>NGR lake sediment grab sample</v>
      </c>
      <c r="K1015" s="1" t="str">
        <f t="shared" si="171"/>
        <v>&lt;177 micron (NGR)</v>
      </c>
      <c r="L1015">
        <v>52</v>
      </c>
      <c r="M1015" t="s">
        <v>113</v>
      </c>
      <c r="N1015">
        <v>1014</v>
      </c>
      <c r="O1015" t="s">
        <v>127</v>
      </c>
      <c r="P1015" t="s">
        <v>54</v>
      </c>
      <c r="Q1015" t="s">
        <v>900</v>
      </c>
      <c r="R1015" t="s">
        <v>201</v>
      </c>
      <c r="S1015" t="s">
        <v>57</v>
      </c>
      <c r="T1015" t="s">
        <v>91</v>
      </c>
      <c r="U1015" t="s">
        <v>178</v>
      </c>
      <c r="V1015" t="s">
        <v>65</v>
      </c>
      <c r="W1015" t="s">
        <v>240</v>
      </c>
      <c r="X1015" t="s">
        <v>74</v>
      </c>
      <c r="Y1015" t="s">
        <v>118</v>
      </c>
      <c r="Z1015" t="s">
        <v>59</v>
      </c>
      <c r="AA1015" t="s">
        <v>64</v>
      </c>
      <c r="AB1015" t="s">
        <v>853</v>
      </c>
      <c r="AC1015" t="s">
        <v>157</v>
      </c>
      <c r="AD1015" t="s">
        <v>96</v>
      </c>
      <c r="AE1015" t="s">
        <v>68</v>
      </c>
      <c r="AF1015" t="s">
        <v>251</v>
      </c>
      <c r="AG1015" t="s">
        <v>277</v>
      </c>
      <c r="AH1015" t="s">
        <v>70</v>
      </c>
      <c r="AI1015" t="s">
        <v>59</v>
      </c>
      <c r="AJ1015" t="s">
        <v>328</v>
      </c>
      <c r="AK1015" t="s">
        <v>73</v>
      </c>
      <c r="AL1015" t="s">
        <v>206</v>
      </c>
      <c r="AM1015" t="s">
        <v>125</v>
      </c>
      <c r="AN1015" t="s">
        <v>76</v>
      </c>
      <c r="AO1015" t="s">
        <v>116</v>
      </c>
      <c r="AP1015" t="s">
        <v>482</v>
      </c>
      <c r="AQ1015" t="s">
        <v>290</v>
      </c>
      <c r="AR1015" t="s">
        <v>74</v>
      </c>
      <c r="AS1015" t="s">
        <v>54</v>
      </c>
      <c r="AT1015" t="s">
        <v>73</v>
      </c>
      <c r="AU1015" t="s">
        <v>107</v>
      </c>
      <c r="AV1015" t="s">
        <v>5426</v>
      </c>
    </row>
    <row r="1016" spans="1:48" hidden="1" x14ac:dyDescent="0.3">
      <c r="A1016" t="s">
        <v>5427</v>
      </c>
      <c r="B1016" t="s">
        <v>5428</v>
      </c>
      <c r="C1016" s="1" t="str">
        <f t="shared" si="162"/>
        <v>21:0973</v>
      </c>
      <c r="D1016" s="1" t="str">
        <f t="shared" si="169"/>
        <v>21:0112</v>
      </c>
      <c r="E1016" t="s">
        <v>5424</v>
      </c>
      <c r="F1016" t="s">
        <v>5429</v>
      </c>
      <c r="H1016">
        <v>63.231247099999997</v>
      </c>
      <c r="I1016">
        <v>-96.1788083</v>
      </c>
      <c r="J1016" s="1" t="str">
        <f t="shared" si="170"/>
        <v>NGR lake sediment grab sample</v>
      </c>
      <c r="K1016" s="1" t="str">
        <f t="shared" si="171"/>
        <v>&lt;177 micron (NGR)</v>
      </c>
      <c r="L1016">
        <v>52</v>
      </c>
      <c r="M1016" t="s">
        <v>132</v>
      </c>
      <c r="N1016">
        <v>1015</v>
      </c>
      <c r="O1016" t="s">
        <v>226</v>
      </c>
      <c r="P1016" t="s">
        <v>54</v>
      </c>
      <c r="Q1016" t="s">
        <v>900</v>
      </c>
      <c r="R1016" t="s">
        <v>413</v>
      </c>
      <c r="S1016" t="s">
        <v>57</v>
      </c>
      <c r="T1016" t="s">
        <v>277</v>
      </c>
      <c r="U1016" t="s">
        <v>92</v>
      </c>
      <c r="V1016" t="s">
        <v>60</v>
      </c>
      <c r="W1016" t="s">
        <v>240</v>
      </c>
      <c r="X1016" t="s">
        <v>74</v>
      </c>
      <c r="Y1016" t="s">
        <v>220</v>
      </c>
      <c r="Z1016" t="s">
        <v>59</v>
      </c>
      <c r="AA1016" t="s">
        <v>64</v>
      </c>
      <c r="AB1016" t="s">
        <v>100</v>
      </c>
      <c r="AC1016" t="s">
        <v>157</v>
      </c>
      <c r="AD1016" t="s">
        <v>59</v>
      </c>
      <c r="AE1016" t="s">
        <v>206</v>
      </c>
      <c r="AF1016" t="s">
        <v>192</v>
      </c>
      <c r="AG1016" t="s">
        <v>91</v>
      </c>
      <c r="AH1016" t="s">
        <v>70</v>
      </c>
      <c r="AI1016" t="s">
        <v>329</v>
      </c>
      <c r="AJ1016" t="s">
        <v>514</v>
      </c>
      <c r="AK1016" t="s">
        <v>73</v>
      </c>
      <c r="AL1016" t="s">
        <v>68</v>
      </c>
      <c r="AM1016" t="s">
        <v>177</v>
      </c>
      <c r="AN1016" t="s">
        <v>76</v>
      </c>
      <c r="AO1016" t="s">
        <v>116</v>
      </c>
      <c r="AP1016" t="s">
        <v>295</v>
      </c>
      <c r="AQ1016" t="s">
        <v>134</v>
      </c>
      <c r="AR1016" t="s">
        <v>62</v>
      </c>
      <c r="AS1016" t="s">
        <v>54</v>
      </c>
      <c r="AT1016" t="s">
        <v>73</v>
      </c>
      <c r="AU1016" t="s">
        <v>593</v>
      </c>
      <c r="AV1016" t="s">
        <v>5430</v>
      </c>
    </row>
    <row r="1017" spans="1:48" hidden="1" x14ac:dyDescent="0.3">
      <c r="A1017" t="s">
        <v>5431</v>
      </c>
      <c r="B1017" t="s">
        <v>5432</v>
      </c>
      <c r="C1017" s="1" t="str">
        <f t="shared" si="162"/>
        <v>21:0973</v>
      </c>
      <c r="D1017" s="1" t="str">
        <f t="shared" si="169"/>
        <v>21:0112</v>
      </c>
      <c r="E1017" t="s">
        <v>5433</v>
      </c>
      <c r="F1017" t="s">
        <v>5434</v>
      </c>
      <c r="H1017">
        <v>63.2622122</v>
      </c>
      <c r="I1017">
        <v>-96.183199900000005</v>
      </c>
      <c r="J1017" s="1" t="str">
        <f t="shared" si="170"/>
        <v>NGR lake sediment grab sample</v>
      </c>
      <c r="K1017" s="1" t="str">
        <f t="shared" si="171"/>
        <v>&lt;177 micron (NGR)</v>
      </c>
      <c r="L1017">
        <v>52</v>
      </c>
      <c r="M1017" t="s">
        <v>86</v>
      </c>
      <c r="N1017">
        <v>1016</v>
      </c>
      <c r="O1017" t="s">
        <v>211</v>
      </c>
      <c r="P1017" t="s">
        <v>54</v>
      </c>
      <c r="Q1017" t="s">
        <v>387</v>
      </c>
      <c r="R1017" t="s">
        <v>347</v>
      </c>
      <c r="S1017" t="s">
        <v>57</v>
      </c>
      <c r="T1017" t="s">
        <v>593</v>
      </c>
      <c r="U1017" t="s">
        <v>92</v>
      </c>
      <c r="V1017" t="s">
        <v>279</v>
      </c>
      <c r="W1017" t="s">
        <v>306</v>
      </c>
      <c r="X1017" t="s">
        <v>62</v>
      </c>
      <c r="Y1017" t="s">
        <v>95</v>
      </c>
      <c r="Z1017" t="s">
        <v>96</v>
      </c>
      <c r="AA1017" t="s">
        <v>64</v>
      </c>
      <c r="AB1017" t="s">
        <v>152</v>
      </c>
      <c r="AC1017" t="s">
        <v>177</v>
      </c>
      <c r="AD1017" t="s">
        <v>67</v>
      </c>
      <c r="AE1017" t="s">
        <v>3374</v>
      </c>
      <c r="AF1017" t="s">
        <v>478</v>
      </c>
      <c r="AG1017" t="s">
        <v>91</v>
      </c>
      <c r="AH1017" t="s">
        <v>173</v>
      </c>
      <c r="AI1017" t="s">
        <v>280</v>
      </c>
      <c r="AJ1017" t="s">
        <v>4533</v>
      </c>
      <c r="AK1017" t="s">
        <v>73</v>
      </c>
      <c r="AL1017" t="s">
        <v>125</v>
      </c>
      <c r="AM1017" t="s">
        <v>157</v>
      </c>
      <c r="AN1017" t="s">
        <v>76</v>
      </c>
      <c r="AO1017" t="s">
        <v>669</v>
      </c>
      <c r="AP1017" t="s">
        <v>283</v>
      </c>
      <c r="AQ1017" t="s">
        <v>439</v>
      </c>
      <c r="AR1017" t="s">
        <v>62</v>
      </c>
      <c r="AS1017" t="s">
        <v>54</v>
      </c>
      <c r="AT1017" t="s">
        <v>73</v>
      </c>
      <c r="AU1017" t="s">
        <v>107</v>
      </c>
      <c r="AV1017" t="s">
        <v>1153</v>
      </c>
    </row>
    <row r="1018" spans="1:48" hidden="1" x14ac:dyDescent="0.3">
      <c r="A1018" t="s">
        <v>5435</v>
      </c>
      <c r="B1018" t="s">
        <v>5436</v>
      </c>
      <c r="C1018" s="1" t="str">
        <f t="shared" si="162"/>
        <v>21:0973</v>
      </c>
      <c r="D1018" s="1" t="str">
        <f t="shared" si="169"/>
        <v>21:0112</v>
      </c>
      <c r="E1018" t="s">
        <v>5437</v>
      </c>
      <c r="F1018" t="s">
        <v>5438</v>
      </c>
      <c r="H1018">
        <v>63.277120500000002</v>
      </c>
      <c r="I1018">
        <v>-96.246967699999999</v>
      </c>
      <c r="J1018" s="1" t="str">
        <f t="shared" si="170"/>
        <v>NGR lake sediment grab sample</v>
      </c>
      <c r="K1018" s="1" t="str">
        <f t="shared" si="171"/>
        <v>&lt;177 micron (NGR)</v>
      </c>
      <c r="L1018">
        <v>52</v>
      </c>
      <c r="M1018" t="s">
        <v>149</v>
      </c>
      <c r="N1018">
        <v>1017</v>
      </c>
      <c r="O1018" t="s">
        <v>94</v>
      </c>
      <c r="P1018" t="s">
        <v>54</v>
      </c>
      <c r="Q1018" t="s">
        <v>900</v>
      </c>
      <c r="R1018" t="s">
        <v>281</v>
      </c>
      <c r="S1018" t="s">
        <v>57</v>
      </c>
      <c r="T1018" t="s">
        <v>437</v>
      </c>
      <c r="U1018" t="s">
        <v>168</v>
      </c>
      <c r="V1018" t="s">
        <v>291</v>
      </c>
      <c r="W1018" t="s">
        <v>124</v>
      </c>
      <c r="X1018" t="s">
        <v>62</v>
      </c>
      <c r="Y1018" t="s">
        <v>137</v>
      </c>
      <c r="Z1018" t="s">
        <v>96</v>
      </c>
      <c r="AA1018" t="s">
        <v>64</v>
      </c>
      <c r="AB1018" t="s">
        <v>252</v>
      </c>
      <c r="AC1018" t="s">
        <v>75</v>
      </c>
      <c r="AD1018" t="s">
        <v>62</v>
      </c>
      <c r="AE1018" t="s">
        <v>74</v>
      </c>
      <c r="AF1018" t="s">
        <v>251</v>
      </c>
      <c r="AG1018" t="s">
        <v>315</v>
      </c>
      <c r="AH1018" t="s">
        <v>173</v>
      </c>
      <c r="AI1018" t="s">
        <v>102</v>
      </c>
      <c r="AJ1018" t="s">
        <v>4253</v>
      </c>
      <c r="AK1018" t="s">
        <v>73</v>
      </c>
      <c r="AL1018" t="s">
        <v>74</v>
      </c>
      <c r="AM1018" t="s">
        <v>157</v>
      </c>
      <c r="AN1018" t="s">
        <v>76</v>
      </c>
      <c r="AO1018" t="s">
        <v>282</v>
      </c>
      <c r="AP1018" t="s">
        <v>596</v>
      </c>
      <c r="AQ1018" t="s">
        <v>123</v>
      </c>
      <c r="AR1018" t="s">
        <v>74</v>
      </c>
      <c r="AS1018" t="s">
        <v>54</v>
      </c>
      <c r="AT1018" t="s">
        <v>91</v>
      </c>
      <c r="AU1018" t="s">
        <v>107</v>
      </c>
      <c r="AV1018" t="s">
        <v>5439</v>
      </c>
    </row>
    <row r="1019" spans="1:48" hidden="1" x14ac:dyDescent="0.3">
      <c r="A1019" t="s">
        <v>5440</v>
      </c>
      <c r="B1019" t="s">
        <v>5441</v>
      </c>
      <c r="C1019" s="1" t="str">
        <f t="shared" si="162"/>
        <v>21:0973</v>
      </c>
      <c r="D1019" s="1" t="str">
        <f t="shared" si="169"/>
        <v>21:0112</v>
      </c>
      <c r="E1019" t="s">
        <v>5442</v>
      </c>
      <c r="F1019" t="s">
        <v>5443</v>
      </c>
      <c r="H1019">
        <v>63.255318000000003</v>
      </c>
      <c r="I1019">
        <v>-96.271865700000006</v>
      </c>
      <c r="J1019" s="1" t="str">
        <f t="shared" si="170"/>
        <v>NGR lake sediment grab sample</v>
      </c>
      <c r="K1019" s="1" t="str">
        <f t="shared" si="171"/>
        <v>&lt;177 micron (NGR)</v>
      </c>
      <c r="L1019">
        <v>52</v>
      </c>
      <c r="M1019" t="s">
        <v>165</v>
      </c>
      <c r="N1019">
        <v>1018</v>
      </c>
      <c r="O1019" t="s">
        <v>276</v>
      </c>
      <c r="P1019" t="s">
        <v>54</v>
      </c>
      <c r="Q1019" t="s">
        <v>403</v>
      </c>
      <c r="R1019" t="s">
        <v>357</v>
      </c>
      <c r="S1019" t="s">
        <v>57</v>
      </c>
      <c r="T1019" t="s">
        <v>262</v>
      </c>
      <c r="U1019" t="s">
        <v>168</v>
      </c>
      <c r="V1019" t="s">
        <v>427</v>
      </c>
      <c r="W1019" t="s">
        <v>87</v>
      </c>
      <c r="X1019" t="s">
        <v>62</v>
      </c>
      <c r="Y1019" t="s">
        <v>95</v>
      </c>
      <c r="Z1019" t="s">
        <v>138</v>
      </c>
      <c r="AA1019" t="s">
        <v>64</v>
      </c>
      <c r="AB1019" t="s">
        <v>142</v>
      </c>
      <c r="AC1019" t="s">
        <v>75</v>
      </c>
      <c r="AD1019" t="s">
        <v>62</v>
      </c>
      <c r="AE1019" t="s">
        <v>74</v>
      </c>
      <c r="AF1019" t="s">
        <v>691</v>
      </c>
      <c r="AG1019" t="s">
        <v>91</v>
      </c>
      <c r="AH1019" t="s">
        <v>173</v>
      </c>
      <c r="AI1019" t="s">
        <v>402</v>
      </c>
      <c r="AJ1019" t="s">
        <v>592</v>
      </c>
      <c r="AK1019" t="s">
        <v>73</v>
      </c>
      <c r="AL1019" t="s">
        <v>68</v>
      </c>
      <c r="AM1019" t="s">
        <v>177</v>
      </c>
      <c r="AN1019" t="s">
        <v>76</v>
      </c>
      <c r="AO1019" t="s">
        <v>565</v>
      </c>
      <c r="AP1019" t="s">
        <v>158</v>
      </c>
      <c r="AQ1019" t="s">
        <v>305</v>
      </c>
      <c r="AR1019" t="s">
        <v>74</v>
      </c>
      <c r="AS1019" t="s">
        <v>62</v>
      </c>
      <c r="AT1019" t="s">
        <v>91</v>
      </c>
      <c r="AU1019" t="s">
        <v>107</v>
      </c>
      <c r="AV1019" t="s">
        <v>5444</v>
      </c>
    </row>
    <row r="1020" spans="1:48" hidden="1" x14ac:dyDescent="0.3">
      <c r="A1020" t="s">
        <v>5445</v>
      </c>
      <c r="B1020" t="s">
        <v>5446</v>
      </c>
      <c r="C1020" s="1" t="str">
        <f t="shared" si="162"/>
        <v>21:0973</v>
      </c>
      <c r="D1020" s="1" t="str">
        <f t="shared" si="169"/>
        <v>21:0112</v>
      </c>
      <c r="E1020" t="s">
        <v>5447</v>
      </c>
      <c r="F1020" t="s">
        <v>5448</v>
      </c>
      <c r="H1020">
        <v>63.216358700000001</v>
      </c>
      <c r="I1020">
        <v>-96.240250399999994</v>
      </c>
      <c r="J1020" s="1" t="str">
        <f t="shared" si="170"/>
        <v>NGR lake sediment grab sample</v>
      </c>
      <c r="K1020" s="1" t="str">
        <f t="shared" si="171"/>
        <v>&lt;177 micron (NGR)</v>
      </c>
      <c r="L1020">
        <v>52</v>
      </c>
      <c r="M1020" t="s">
        <v>185</v>
      </c>
      <c r="N1020">
        <v>1019</v>
      </c>
      <c r="O1020" t="s">
        <v>211</v>
      </c>
      <c r="P1020" t="s">
        <v>54</v>
      </c>
      <c r="Q1020" t="s">
        <v>830</v>
      </c>
      <c r="R1020" t="s">
        <v>92</v>
      </c>
      <c r="S1020" t="s">
        <v>57</v>
      </c>
      <c r="T1020" t="s">
        <v>562</v>
      </c>
      <c r="U1020" t="s">
        <v>92</v>
      </c>
      <c r="V1020" t="s">
        <v>142</v>
      </c>
      <c r="W1020" t="s">
        <v>87</v>
      </c>
      <c r="X1020" t="s">
        <v>62</v>
      </c>
      <c r="Y1020" t="s">
        <v>355</v>
      </c>
      <c r="Z1020" t="s">
        <v>138</v>
      </c>
      <c r="AA1020" t="s">
        <v>64</v>
      </c>
      <c r="AB1020" t="s">
        <v>122</v>
      </c>
      <c r="AC1020" t="s">
        <v>75</v>
      </c>
      <c r="AD1020" t="s">
        <v>67</v>
      </c>
      <c r="AE1020" t="s">
        <v>68</v>
      </c>
      <c r="AF1020" t="s">
        <v>251</v>
      </c>
      <c r="AG1020" t="s">
        <v>152</v>
      </c>
      <c r="AH1020" t="s">
        <v>173</v>
      </c>
      <c r="AI1020" t="s">
        <v>413</v>
      </c>
      <c r="AJ1020" t="s">
        <v>1073</v>
      </c>
      <c r="AK1020" t="s">
        <v>73</v>
      </c>
      <c r="AL1020" t="s">
        <v>206</v>
      </c>
      <c r="AM1020" t="s">
        <v>125</v>
      </c>
      <c r="AN1020" t="s">
        <v>76</v>
      </c>
      <c r="AO1020" t="s">
        <v>1753</v>
      </c>
      <c r="AP1020" t="s">
        <v>267</v>
      </c>
      <c r="AQ1020" t="s">
        <v>209</v>
      </c>
      <c r="AR1020" t="s">
        <v>74</v>
      </c>
      <c r="AS1020" t="s">
        <v>54</v>
      </c>
      <c r="AT1020" t="s">
        <v>73</v>
      </c>
      <c r="AU1020" t="s">
        <v>635</v>
      </c>
      <c r="AV1020" t="s">
        <v>5449</v>
      </c>
    </row>
    <row r="1021" spans="1:48" hidden="1" x14ac:dyDescent="0.3">
      <c r="A1021" t="s">
        <v>5450</v>
      </c>
      <c r="B1021" t="s">
        <v>5451</v>
      </c>
      <c r="C1021" s="1" t="str">
        <f t="shared" si="162"/>
        <v>21:0973</v>
      </c>
      <c r="D1021" s="1" t="str">
        <f t="shared" si="169"/>
        <v>21:0112</v>
      </c>
      <c r="E1021" t="s">
        <v>5452</v>
      </c>
      <c r="F1021" t="s">
        <v>5453</v>
      </c>
      <c r="H1021">
        <v>63.187154300000003</v>
      </c>
      <c r="I1021">
        <v>-96.2584619</v>
      </c>
      <c r="J1021" s="1" t="str">
        <f t="shared" si="170"/>
        <v>NGR lake sediment grab sample</v>
      </c>
      <c r="K1021" s="1" t="str">
        <f t="shared" si="171"/>
        <v>&lt;177 micron (NGR)</v>
      </c>
      <c r="L1021">
        <v>52</v>
      </c>
      <c r="M1021" t="s">
        <v>200</v>
      </c>
      <c r="N1021">
        <v>1020</v>
      </c>
      <c r="O1021" t="s">
        <v>137</v>
      </c>
      <c r="P1021" t="s">
        <v>54</v>
      </c>
      <c r="Q1021" t="s">
        <v>325</v>
      </c>
      <c r="R1021" t="s">
        <v>203</v>
      </c>
      <c r="S1021" t="s">
        <v>57</v>
      </c>
      <c r="T1021" t="s">
        <v>604</v>
      </c>
      <c r="U1021" t="s">
        <v>138</v>
      </c>
      <c r="V1021" t="s">
        <v>187</v>
      </c>
      <c r="W1021" t="s">
        <v>170</v>
      </c>
      <c r="X1021" t="s">
        <v>74</v>
      </c>
      <c r="Y1021" t="s">
        <v>68</v>
      </c>
      <c r="Z1021" t="s">
        <v>138</v>
      </c>
      <c r="AA1021" t="s">
        <v>64</v>
      </c>
      <c r="AB1021" t="s">
        <v>522</v>
      </c>
      <c r="AC1021" t="s">
        <v>155</v>
      </c>
      <c r="AD1021" t="s">
        <v>67</v>
      </c>
      <c r="AE1021" t="s">
        <v>68</v>
      </c>
      <c r="AF1021" t="s">
        <v>357</v>
      </c>
      <c r="AG1021" t="s">
        <v>207</v>
      </c>
      <c r="AH1021" t="s">
        <v>173</v>
      </c>
      <c r="AI1021" t="s">
        <v>87</v>
      </c>
      <c r="AJ1021" t="s">
        <v>305</v>
      </c>
      <c r="AK1021" t="s">
        <v>73</v>
      </c>
      <c r="AL1021" t="s">
        <v>177</v>
      </c>
      <c r="AM1021" t="s">
        <v>75</v>
      </c>
      <c r="AN1021" t="s">
        <v>76</v>
      </c>
      <c r="AO1021" t="s">
        <v>104</v>
      </c>
      <c r="AP1021" t="s">
        <v>225</v>
      </c>
      <c r="AQ1021" t="s">
        <v>388</v>
      </c>
      <c r="AR1021" t="s">
        <v>67</v>
      </c>
      <c r="AS1021" t="s">
        <v>54</v>
      </c>
      <c r="AT1021" t="s">
        <v>73</v>
      </c>
      <c r="AU1021" t="s">
        <v>107</v>
      </c>
      <c r="AV1021" t="s">
        <v>5454</v>
      </c>
    </row>
    <row r="1022" spans="1:48" hidden="1" x14ac:dyDescent="0.3">
      <c r="A1022" t="s">
        <v>5455</v>
      </c>
      <c r="B1022" t="s">
        <v>5456</v>
      </c>
      <c r="C1022" s="1" t="str">
        <f t="shared" si="162"/>
        <v>21:0973</v>
      </c>
      <c r="D1022" s="1" t="str">
        <f t="shared" si="169"/>
        <v>21:0112</v>
      </c>
      <c r="E1022" t="s">
        <v>5457</v>
      </c>
      <c r="F1022" t="s">
        <v>5458</v>
      </c>
      <c r="H1022">
        <v>63.160735600000002</v>
      </c>
      <c r="I1022">
        <v>-96.237815900000001</v>
      </c>
      <c r="J1022" s="1" t="str">
        <f t="shared" si="170"/>
        <v>NGR lake sediment grab sample</v>
      </c>
      <c r="K1022" s="1" t="str">
        <f t="shared" si="171"/>
        <v>&lt;177 micron (NGR)</v>
      </c>
      <c r="L1022">
        <v>52</v>
      </c>
      <c r="M1022" t="s">
        <v>217</v>
      </c>
      <c r="N1022">
        <v>1021</v>
      </c>
      <c r="O1022" t="s">
        <v>220</v>
      </c>
      <c r="P1022" t="s">
        <v>54</v>
      </c>
      <c r="Q1022" t="s">
        <v>676</v>
      </c>
      <c r="R1022" t="s">
        <v>357</v>
      </c>
      <c r="S1022" t="s">
        <v>57</v>
      </c>
      <c r="T1022" t="s">
        <v>562</v>
      </c>
      <c r="U1022" t="s">
        <v>88</v>
      </c>
      <c r="V1022" t="s">
        <v>411</v>
      </c>
      <c r="W1022" t="s">
        <v>127</v>
      </c>
      <c r="X1022" t="s">
        <v>62</v>
      </c>
      <c r="Y1022" t="s">
        <v>448</v>
      </c>
      <c r="Z1022" t="s">
        <v>138</v>
      </c>
      <c r="AA1022" t="s">
        <v>64</v>
      </c>
      <c r="AB1022" t="s">
        <v>252</v>
      </c>
      <c r="AC1022" t="s">
        <v>75</v>
      </c>
      <c r="AD1022" t="s">
        <v>62</v>
      </c>
      <c r="AE1022" t="s">
        <v>1340</v>
      </c>
      <c r="AF1022" t="s">
        <v>356</v>
      </c>
      <c r="AG1022" t="s">
        <v>293</v>
      </c>
      <c r="AH1022" t="s">
        <v>173</v>
      </c>
      <c r="AI1022" t="s">
        <v>114</v>
      </c>
      <c r="AJ1022" t="s">
        <v>294</v>
      </c>
      <c r="AK1022" t="s">
        <v>73</v>
      </c>
      <c r="AL1022" t="s">
        <v>157</v>
      </c>
      <c r="AM1022" t="s">
        <v>157</v>
      </c>
      <c r="AN1022" t="s">
        <v>76</v>
      </c>
      <c r="AO1022" t="s">
        <v>586</v>
      </c>
      <c r="AP1022" t="s">
        <v>126</v>
      </c>
      <c r="AQ1022" t="s">
        <v>101</v>
      </c>
      <c r="AR1022" t="s">
        <v>74</v>
      </c>
      <c r="AS1022" t="s">
        <v>54</v>
      </c>
      <c r="AT1022" t="s">
        <v>73</v>
      </c>
      <c r="AU1022" t="s">
        <v>107</v>
      </c>
      <c r="AV1022" t="s">
        <v>5459</v>
      </c>
    </row>
    <row r="1023" spans="1:48" hidden="1" x14ac:dyDescent="0.3">
      <c r="A1023" t="s">
        <v>5460</v>
      </c>
      <c r="B1023" t="s">
        <v>5461</v>
      </c>
      <c r="C1023" s="1" t="str">
        <f t="shared" si="162"/>
        <v>21:0973</v>
      </c>
      <c r="D1023" s="1" t="str">
        <f t="shared" si="169"/>
        <v>21:0112</v>
      </c>
      <c r="E1023" t="s">
        <v>5462</v>
      </c>
      <c r="F1023" t="s">
        <v>5463</v>
      </c>
      <c r="H1023">
        <v>63.162613700000001</v>
      </c>
      <c r="I1023">
        <v>-96.308460600000004</v>
      </c>
      <c r="J1023" s="1" t="str">
        <f t="shared" si="170"/>
        <v>NGR lake sediment grab sample</v>
      </c>
      <c r="K1023" s="1" t="str">
        <f t="shared" si="171"/>
        <v>&lt;177 micron (NGR)</v>
      </c>
      <c r="L1023">
        <v>52</v>
      </c>
      <c r="M1023" t="s">
        <v>246</v>
      </c>
      <c r="N1023">
        <v>1022</v>
      </c>
      <c r="O1023" t="s">
        <v>421</v>
      </c>
      <c r="P1023" t="s">
        <v>54</v>
      </c>
      <c r="Q1023" t="s">
        <v>337</v>
      </c>
      <c r="R1023" t="s">
        <v>263</v>
      </c>
      <c r="S1023" t="s">
        <v>57</v>
      </c>
      <c r="T1023" t="s">
        <v>412</v>
      </c>
      <c r="U1023" t="s">
        <v>57</v>
      </c>
      <c r="V1023" t="s">
        <v>99</v>
      </c>
      <c r="W1023" t="s">
        <v>346</v>
      </c>
      <c r="X1023" t="s">
        <v>74</v>
      </c>
      <c r="Y1023" t="s">
        <v>68</v>
      </c>
      <c r="Z1023" t="s">
        <v>96</v>
      </c>
      <c r="AA1023" t="s">
        <v>64</v>
      </c>
      <c r="AB1023" t="s">
        <v>192</v>
      </c>
      <c r="AC1023" t="s">
        <v>70</v>
      </c>
      <c r="AD1023" t="s">
        <v>67</v>
      </c>
      <c r="AE1023" t="s">
        <v>206</v>
      </c>
      <c r="AF1023" t="s">
        <v>92</v>
      </c>
      <c r="AG1023" t="s">
        <v>235</v>
      </c>
      <c r="AH1023" t="s">
        <v>173</v>
      </c>
      <c r="AI1023" t="s">
        <v>254</v>
      </c>
      <c r="AJ1023" t="s">
        <v>254</v>
      </c>
      <c r="AK1023" t="s">
        <v>73</v>
      </c>
      <c r="AL1023" t="s">
        <v>177</v>
      </c>
      <c r="AM1023" t="s">
        <v>103</v>
      </c>
      <c r="AN1023" t="s">
        <v>76</v>
      </c>
      <c r="AO1023" t="s">
        <v>168</v>
      </c>
      <c r="AP1023" t="s">
        <v>656</v>
      </c>
      <c r="AQ1023" t="s">
        <v>276</v>
      </c>
      <c r="AR1023" t="s">
        <v>67</v>
      </c>
      <c r="AS1023" t="s">
        <v>54</v>
      </c>
      <c r="AT1023" t="s">
        <v>73</v>
      </c>
      <c r="AU1023" t="s">
        <v>107</v>
      </c>
      <c r="AV1023" t="s">
        <v>5464</v>
      </c>
    </row>
    <row r="1024" spans="1:48" hidden="1" x14ac:dyDescent="0.3">
      <c r="A1024" t="s">
        <v>5465</v>
      </c>
      <c r="B1024" t="s">
        <v>5466</v>
      </c>
      <c r="C1024" s="1" t="str">
        <f t="shared" si="162"/>
        <v>21:0973</v>
      </c>
      <c r="D1024" s="1" t="str">
        <f t="shared" si="169"/>
        <v>21:0112</v>
      </c>
      <c r="E1024" t="s">
        <v>5467</v>
      </c>
      <c r="F1024" t="s">
        <v>5468</v>
      </c>
      <c r="H1024">
        <v>63.181094299999998</v>
      </c>
      <c r="I1024">
        <v>-96.300303900000003</v>
      </c>
      <c r="J1024" s="1" t="str">
        <f t="shared" si="170"/>
        <v>NGR lake sediment grab sample</v>
      </c>
      <c r="K1024" s="1" t="str">
        <f t="shared" si="171"/>
        <v>&lt;177 micron (NGR)</v>
      </c>
      <c r="L1024">
        <v>52</v>
      </c>
      <c r="M1024" t="s">
        <v>260</v>
      </c>
      <c r="N1024">
        <v>1023</v>
      </c>
      <c r="O1024" t="s">
        <v>94</v>
      </c>
      <c r="P1024" t="s">
        <v>54</v>
      </c>
      <c r="Q1024" t="s">
        <v>736</v>
      </c>
      <c r="R1024" t="s">
        <v>178</v>
      </c>
      <c r="S1024" t="s">
        <v>57</v>
      </c>
      <c r="T1024" t="s">
        <v>262</v>
      </c>
      <c r="U1024" t="s">
        <v>88</v>
      </c>
      <c r="V1024" t="s">
        <v>153</v>
      </c>
      <c r="W1024" t="s">
        <v>240</v>
      </c>
      <c r="X1024" t="s">
        <v>62</v>
      </c>
      <c r="Y1024" t="s">
        <v>95</v>
      </c>
      <c r="Z1024" t="s">
        <v>138</v>
      </c>
      <c r="AA1024" t="s">
        <v>64</v>
      </c>
      <c r="AB1024" t="s">
        <v>142</v>
      </c>
      <c r="AC1024" t="s">
        <v>224</v>
      </c>
      <c r="AD1024" t="s">
        <v>67</v>
      </c>
      <c r="AE1024" t="s">
        <v>68</v>
      </c>
      <c r="AF1024" t="s">
        <v>381</v>
      </c>
      <c r="AG1024" t="s">
        <v>152</v>
      </c>
      <c r="AH1024" t="s">
        <v>173</v>
      </c>
      <c r="AI1024" t="s">
        <v>348</v>
      </c>
      <c r="AJ1024" t="s">
        <v>373</v>
      </c>
      <c r="AK1024" t="s">
        <v>73</v>
      </c>
      <c r="AL1024" t="s">
        <v>74</v>
      </c>
      <c r="AM1024" t="s">
        <v>177</v>
      </c>
      <c r="AN1024" t="s">
        <v>76</v>
      </c>
      <c r="AO1024" t="s">
        <v>121</v>
      </c>
      <c r="AP1024" t="s">
        <v>283</v>
      </c>
      <c r="AQ1024" t="s">
        <v>138</v>
      </c>
      <c r="AR1024" t="s">
        <v>74</v>
      </c>
      <c r="AS1024" t="s">
        <v>54</v>
      </c>
      <c r="AT1024" t="s">
        <v>73</v>
      </c>
      <c r="AU1024" t="s">
        <v>107</v>
      </c>
      <c r="AV1024" t="s">
        <v>4095</v>
      </c>
    </row>
    <row r="1025" spans="1:48" hidden="1" x14ac:dyDescent="0.3">
      <c r="A1025" t="s">
        <v>5469</v>
      </c>
      <c r="B1025" t="s">
        <v>5470</v>
      </c>
      <c r="C1025" s="1" t="str">
        <f t="shared" si="162"/>
        <v>21:0973</v>
      </c>
      <c r="D1025" s="1" t="str">
        <f t="shared" si="169"/>
        <v>21:0112</v>
      </c>
      <c r="E1025" t="s">
        <v>5471</v>
      </c>
      <c r="F1025" t="s">
        <v>5472</v>
      </c>
      <c r="H1025">
        <v>63.229456599999999</v>
      </c>
      <c r="I1025">
        <v>-96.341289099999997</v>
      </c>
      <c r="J1025" s="1" t="str">
        <f t="shared" si="170"/>
        <v>NGR lake sediment grab sample</v>
      </c>
      <c r="K1025" s="1" t="str">
        <f t="shared" si="171"/>
        <v>&lt;177 micron (NGR)</v>
      </c>
      <c r="L1025">
        <v>52</v>
      </c>
      <c r="M1025" t="s">
        <v>273</v>
      </c>
      <c r="N1025">
        <v>1024</v>
      </c>
      <c r="O1025" t="s">
        <v>240</v>
      </c>
      <c r="P1025" t="s">
        <v>54</v>
      </c>
      <c r="Q1025" t="s">
        <v>505</v>
      </c>
      <c r="R1025" t="s">
        <v>317</v>
      </c>
      <c r="S1025" t="s">
        <v>57</v>
      </c>
      <c r="T1025" t="s">
        <v>489</v>
      </c>
      <c r="U1025" t="s">
        <v>203</v>
      </c>
      <c r="V1025" t="s">
        <v>2740</v>
      </c>
      <c r="W1025" t="s">
        <v>238</v>
      </c>
      <c r="X1025" t="s">
        <v>170</v>
      </c>
      <c r="Y1025" t="s">
        <v>265</v>
      </c>
      <c r="Z1025" t="s">
        <v>62</v>
      </c>
      <c r="AA1025" t="s">
        <v>64</v>
      </c>
      <c r="AB1025" t="s">
        <v>315</v>
      </c>
      <c r="AC1025" t="s">
        <v>224</v>
      </c>
      <c r="AD1025" t="s">
        <v>62</v>
      </c>
      <c r="AE1025" t="s">
        <v>5473</v>
      </c>
      <c r="AF1025" t="s">
        <v>90</v>
      </c>
      <c r="AG1025" t="s">
        <v>141</v>
      </c>
      <c r="AH1025" t="s">
        <v>173</v>
      </c>
      <c r="AI1025" t="s">
        <v>327</v>
      </c>
      <c r="AJ1025" t="s">
        <v>366</v>
      </c>
      <c r="AK1025" t="s">
        <v>73</v>
      </c>
      <c r="AL1025" t="s">
        <v>103</v>
      </c>
      <c r="AM1025" t="s">
        <v>125</v>
      </c>
      <c r="AN1025" t="s">
        <v>76</v>
      </c>
      <c r="AO1025" t="s">
        <v>92</v>
      </c>
      <c r="AP1025" t="s">
        <v>836</v>
      </c>
      <c r="AQ1025" t="s">
        <v>233</v>
      </c>
      <c r="AR1025" t="s">
        <v>67</v>
      </c>
      <c r="AS1025" t="s">
        <v>62</v>
      </c>
      <c r="AT1025" t="s">
        <v>248</v>
      </c>
      <c r="AU1025" t="s">
        <v>107</v>
      </c>
      <c r="AV1025" t="s">
        <v>5474</v>
      </c>
    </row>
    <row r="1026" spans="1:48" hidden="1" x14ac:dyDescent="0.3">
      <c r="A1026" t="s">
        <v>5475</v>
      </c>
      <c r="B1026" t="s">
        <v>5476</v>
      </c>
      <c r="C1026" s="1" t="str">
        <f t="shared" ref="C1026:C1089" si="172">HYPERLINK("https://geochem.nrcan.gc.ca/cdogs/content/bdl/bdl210973_e.htm", "21:0973")</f>
        <v>21:0973</v>
      </c>
      <c r="D1026" s="1" t="str">
        <f t="shared" si="169"/>
        <v>21:0112</v>
      </c>
      <c r="E1026" t="s">
        <v>5477</v>
      </c>
      <c r="F1026" t="s">
        <v>5478</v>
      </c>
      <c r="H1026">
        <v>63.247388399999998</v>
      </c>
      <c r="I1026">
        <v>-96.325812400000004</v>
      </c>
      <c r="J1026" s="1" t="str">
        <f t="shared" si="170"/>
        <v>NGR lake sediment grab sample</v>
      </c>
      <c r="K1026" s="1" t="str">
        <f t="shared" si="171"/>
        <v>&lt;177 micron (NGR)</v>
      </c>
      <c r="L1026">
        <v>52</v>
      </c>
      <c r="M1026" t="s">
        <v>289</v>
      </c>
      <c r="N1026">
        <v>1025</v>
      </c>
      <c r="O1026" t="s">
        <v>388</v>
      </c>
      <c r="P1026" t="s">
        <v>54</v>
      </c>
      <c r="Q1026" t="s">
        <v>115</v>
      </c>
      <c r="R1026" t="s">
        <v>116</v>
      </c>
      <c r="S1026" t="s">
        <v>57</v>
      </c>
      <c r="T1026" t="s">
        <v>437</v>
      </c>
      <c r="U1026" t="s">
        <v>203</v>
      </c>
      <c r="V1026" t="s">
        <v>93</v>
      </c>
      <c r="W1026" t="s">
        <v>61</v>
      </c>
      <c r="X1026" t="s">
        <v>62</v>
      </c>
      <c r="Y1026" t="s">
        <v>56</v>
      </c>
      <c r="Z1026" t="s">
        <v>96</v>
      </c>
      <c r="AA1026" t="s">
        <v>64</v>
      </c>
      <c r="AB1026" t="s">
        <v>279</v>
      </c>
      <c r="AC1026" t="s">
        <v>75</v>
      </c>
      <c r="AD1026" t="s">
        <v>74</v>
      </c>
      <c r="AE1026" t="s">
        <v>606</v>
      </c>
      <c r="AF1026" t="s">
        <v>187</v>
      </c>
      <c r="AG1026" t="s">
        <v>316</v>
      </c>
      <c r="AH1026" t="s">
        <v>173</v>
      </c>
      <c r="AI1026" t="s">
        <v>72</v>
      </c>
      <c r="AJ1026" t="s">
        <v>150</v>
      </c>
      <c r="AK1026" t="s">
        <v>73</v>
      </c>
      <c r="AL1026" t="s">
        <v>75</v>
      </c>
      <c r="AM1026" t="s">
        <v>125</v>
      </c>
      <c r="AN1026" t="s">
        <v>76</v>
      </c>
      <c r="AO1026" t="s">
        <v>134</v>
      </c>
      <c r="AP1026" t="s">
        <v>225</v>
      </c>
      <c r="AQ1026" t="s">
        <v>156</v>
      </c>
      <c r="AR1026" t="s">
        <v>74</v>
      </c>
      <c r="AS1026" t="s">
        <v>62</v>
      </c>
      <c r="AT1026" t="s">
        <v>277</v>
      </c>
      <c r="AU1026" t="s">
        <v>107</v>
      </c>
      <c r="AV1026" t="s">
        <v>5479</v>
      </c>
    </row>
    <row r="1027" spans="1:48" hidden="1" x14ac:dyDescent="0.3">
      <c r="A1027" t="s">
        <v>5480</v>
      </c>
      <c r="B1027" t="s">
        <v>5481</v>
      </c>
      <c r="C1027" s="1" t="str">
        <f t="shared" si="172"/>
        <v>21:0973</v>
      </c>
      <c r="D1027" s="1" t="str">
        <f t="shared" si="169"/>
        <v>21:0112</v>
      </c>
      <c r="E1027" t="s">
        <v>5482</v>
      </c>
      <c r="F1027" t="s">
        <v>5483</v>
      </c>
      <c r="H1027">
        <v>63.271098500000001</v>
      </c>
      <c r="I1027">
        <v>-96.350835099999998</v>
      </c>
      <c r="J1027" s="1" t="str">
        <f t="shared" si="170"/>
        <v>NGR lake sediment grab sample</v>
      </c>
      <c r="K1027" s="1" t="str">
        <f t="shared" si="171"/>
        <v>&lt;177 micron (NGR)</v>
      </c>
      <c r="L1027">
        <v>52</v>
      </c>
      <c r="M1027" t="s">
        <v>301</v>
      </c>
      <c r="N1027">
        <v>1026</v>
      </c>
      <c r="O1027" t="s">
        <v>276</v>
      </c>
      <c r="P1027" t="s">
        <v>54</v>
      </c>
      <c r="Q1027" t="s">
        <v>736</v>
      </c>
      <c r="R1027" t="s">
        <v>168</v>
      </c>
      <c r="S1027" t="s">
        <v>57</v>
      </c>
      <c r="T1027" t="s">
        <v>438</v>
      </c>
      <c r="U1027" t="s">
        <v>138</v>
      </c>
      <c r="V1027" t="s">
        <v>471</v>
      </c>
      <c r="W1027" t="s">
        <v>170</v>
      </c>
      <c r="X1027" t="s">
        <v>74</v>
      </c>
      <c r="Y1027" t="s">
        <v>238</v>
      </c>
      <c r="Z1027" t="s">
        <v>138</v>
      </c>
      <c r="AA1027" t="s">
        <v>64</v>
      </c>
      <c r="AB1027" t="s">
        <v>139</v>
      </c>
      <c r="AC1027" t="s">
        <v>155</v>
      </c>
      <c r="AD1027" t="s">
        <v>67</v>
      </c>
      <c r="AE1027" t="s">
        <v>68</v>
      </c>
      <c r="AF1027" t="s">
        <v>281</v>
      </c>
      <c r="AG1027" t="s">
        <v>249</v>
      </c>
      <c r="AH1027" t="s">
        <v>173</v>
      </c>
      <c r="AI1027" t="s">
        <v>209</v>
      </c>
      <c r="AJ1027" t="s">
        <v>209</v>
      </c>
      <c r="AK1027" t="s">
        <v>73</v>
      </c>
      <c r="AL1027" t="s">
        <v>157</v>
      </c>
      <c r="AM1027" t="s">
        <v>75</v>
      </c>
      <c r="AN1027" t="s">
        <v>76</v>
      </c>
      <c r="AO1027" t="s">
        <v>178</v>
      </c>
      <c r="AP1027" t="s">
        <v>126</v>
      </c>
      <c r="AQ1027" t="s">
        <v>193</v>
      </c>
      <c r="AR1027" t="s">
        <v>74</v>
      </c>
      <c r="AS1027" t="s">
        <v>54</v>
      </c>
      <c r="AT1027" t="s">
        <v>73</v>
      </c>
      <c r="AU1027" t="s">
        <v>107</v>
      </c>
      <c r="AV1027" t="s">
        <v>5484</v>
      </c>
    </row>
    <row r="1028" spans="1:48" hidden="1" x14ac:dyDescent="0.3">
      <c r="A1028" t="s">
        <v>5485</v>
      </c>
      <c r="B1028" t="s">
        <v>5486</v>
      </c>
      <c r="C1028" s="1" t="str">
        <f t="shared" si="172"/>
        <v>21:0973</v>
      </c>
      <c r="D1028" s="1" t="str">
        <f t="shared" si="169"/>
        <v>21:0112</v>
      </c>
      <c r="E1028" t="s">
        <v>5487</v>
      </c>
      <c r="F1028" t="s">
        <v>5488</v>
      </c>
      <c r="H1028">
        <v>63.281162500000001</v>
      </c>
      <c r="I1028">
        <v>-96.381726799999996</v>
      </c>
      <c r="J1028" s="1" t="str">
        <f t="shared" si="170"/>
        <v>NGR lake sediment grab sample</v>
      </c>
      <c r="K1028" s="1" t="str">
        <f t="shared" si="171"/>
        <v>&lt;177 micron (NGR)</v>
      </c>
      <c r="L1028">
        <v>52</v>
      </c>
      <c r="M1028" t="s">
        <v>314</v>
      </c>
      <c r="N1028">
        <v>1027</v>
      </c>
      <c r="O1028" t="s">
        <v>63</v>
      </c>
      <c r="P1028" t="s">
        <v>54</v>
      </c>
      <c r="Q1028" t="s">
        <v>403</v>
      </c>
      <c r="R1028" t="s">
        <v>150</v>
      </c>
      <c r="S1028" t="s">
        <v>57</v>
      </c>
      <c r="T1028" t="s">
        <v>250</v>
      </c>
      <c r="U1028" t="s">
        <v>138</v>
      </c>
      <c r="V1028" t="s">
        <v>890</v>
      </c>
      <c r="W1028" t="s">
        <v>205</v>
      </c>
      <c r="X1028" t="s">
        <v>62</v>
      </c>
      <c r="Y1028" t="s">
        <v>206</v>
      </c>
      <c r="Z1028" t="s">
        <v>138</v>
      </c>
      <c r="AA1028" t="s">
        <v>64</v>
      </c>
      <c r="AB1028" t="s">
        <v>190</v>
      </c>
      <c r="AC1028" t="s">
        <v>70</v>
      </c>
      <c r="AD1028" t="s">
        <v>74</v>
      </c>
      <c r="AE1028" t="s">
        <v>68</v>
      </c>
      <c r="AF1028" t="s">
        <v>134</v>
      </c>
      <c r="AG1028" t="s">
        <v>604</v>
      </c>
      <c r="AH1028" t="s">
        <v>173</v>
      </c>
      <c r="AI1028" t="s">
        <v>201</v>
      </c>
      <c r="AJ1028" t="s">
        <v>692</v>
      </c>
      <c r="AK1028" t="s">
        <v>73</v>
      </c>
      <c r="AL1028" t="s">
        <v>125</v>
      </c>
      <c r="AM1028" t="s">
        <v>224</v>
      </c>
      <c r="AN1028" t="s">
        <v>76</v>
      </c>
      <c r="AO1028" t="s">
        <v>92</v>
      </c>
      <c r="AP1028" t="s">
        <v>414</v>
      </c>
      <c r="AQ1028" t="s">
        <v>118</v>
      </c>
      <c r="AR1028" t="s">
        <v>67</v>
      </c>
      <c r="AS1028" t="s">
        <v>54</v>
      </c>
      <c r="AT1028" t="s">
        <v>73</v>
      </c>
      <c r="AU1028" t="s">
        <v>107</v>
      </c>
      <c r="AV1028" t="s">
        <v>5489</v>
      </c>
    </row>
    <row r="1029" spans="1:48" hidden="1" x14ac:dyDescent="0.3">
      <c r="A1029" t="s">
        <v>5490</v>
      </c>
      <c r="B1029" t="s">
        <v>5491</v>
      </c>
      <c r="C1029" s="1" t="str">
        <f t="shared" si="172"/>
        <v>21:0973</v>
      </c>
      <c r="D1029" s="1" t="str">
        <f t="shared" si="169"/>
        <v>21:0112</v>
      </c>
      <c r="E1029" t="s">
        <v>5492</v>
      </c>
      <c r="F1029" t="s">
        <v>5493</v>
      </c>
      <c r="H1029">
        <v>63.277773799999999</v>
      </c>
      <c r="I1029">
        <v>-96.484167400000004</v>
      </c>
      <c r="J1029" s="1" t="str">
        <f t="shared" si="170"/>
        <v>NGR lake sediment grab sample</v>
      </c>
      <c r="K1029" s="1" t="str">
        <f t="shared" si="171"/>
        <v>&lt;177 micron (NGR)</v>
      </c>
      <c r="L1029">
        <v>52</v>
      </c>
      <c r="M1029" t="s">
        <v>324</v>
      </c>
      <c r="N1029">
        <v>1028</v>
      </c>
      <c r="O1029" t="s">
        <v>193</v>
      </c>
      <c r="P1029" t="s">
        <v>54</v>
      </c>
      <c r="Q1029" t="s">
        <v>900</v>
      </c>
      <c r="R1029" t="s">
        <v>121</v>
      </c>
      <c r="S1029" t="s">
        <v>57</v>
      </c>
      <c r="T1029" t="s">
        <v>248</v>
      </c>
      <c r="U1029" t="s">
        <v>117</v>
      </c>
      <c r="V1029" t="s">
        <v>853</v>
      </c>
      <c r="W1029" t="s">
        <v>692</v>
      </c>
      <c r="X1029" t="s">
        <v>62</v>
      </c>
      <c r="Y1029" t="s">
        <v>62</v>
      </c>
      <c r="Z1029" t="s">
        <v>59</v>
      </c>
      <c r="AA1029" t="s">
        <v>64</v>
      </c>
      <c r="AB1029" t="s">
        <v>142</v>
      </c>
      <c r="AC1029" t="s">
        <v>75</v>
      </c>
      <c r="AD1029" t="s">
        <v>62</v>
      </c>
      <c r="AE1029" t="s">
        <v>74</v>
      </c>
      <c r="AF1029" t="s">
        <v>356</v>
      </c>
      <c r="AG1029" t="s">
        <v>277</v>
      </c>
      <c r="AH1029" t="s">
        <v>70</v>
      </c>
      <c r="AI1029" t="s">
        <v>348</v>
      </c>
      <c r="AJ1029" t="s">
        <v>1073</v>
      </c>
      <c r="AK1029" t="s">
        <v>73</v>
      </c>
      <c r="AL1029" t="s">
        <v>526</v>
      </c>
      <c r="AM1029" t="s">
        <v>177</v>
      </c>
      <c r="AN1029" t="s">
        <v>76</v>
      </c>
      <c r="AO1029" t="s">
        <v>1632</v>
      </c>
      <c r="AP1029" t="s">
        <v>267</v>
      </c>
      <c r="AQ1029" t="s">
        <v>592</v>
      </c>
      <c r="AR1029" t="s">
        <v>62</v>
      </c>
      <c r="AS1029" t="s">
        <v>54</v>
      </c>
      <c r="AT1029" t="s">
        <v>73</v>
      </c>
      <c r="AU1029" t="s">
        <v>80</v>
      </c>
      <c r="AV1029" t="s">
        <v>5494</v>
      </c>
    </row>
    <row r="1030" spans="1:48" hidden="1" x14ac:dyDescent="0.3">
      <c r="A1030" t="s">
        <v>5495</v>
      </c>
      <c r="B1030" t="s">
        <v>5496</v>
      </c>
      <c r="C1030" s="1" t="str">
        <f t="shared" si="172"/>
        <v>21:0973</v>
      </c>
      <c r="D1030" s="1" t="str">
        <f t="shared" si="169"/>
        <v>21:0112</v>
      </c>
      <c r="E1030" t="s">
        <v>5497</v>
      </c>
      <c r="F1030" t="s">
        <v>5498</v>
      </c>
      <c r="H1030">
        <v>63.272606199999998</v>
      </c>
      <c r="I1030">
        <v>-96.515125600000005</v>
      </c>
      <c r="J1030" s="1" t="str">
        <f t="shared" si="170"/>
        <v>NGR lake sediment grab sample</v>
      </c>
      <c r="K1030" s="1" t="str">
        <f t="shared" si="171"/>
        <v>&lt;177 micron (NGR)</v>
      </c>
      <c r="L1030">
        <v>52</v>
      </c>
      <c r="M1030" t="s">
        <v>335</v>
      </c>
      <c r="N1030">
        <v>1029</v>
      </c>
      <c r="O1030" t="s">
        <v>327</v>
      </c>
      <c r="P1030" t="s">
        <v>54</v>
      </c>
      <c r="Q1030" t="s">
        <v>965</v>
      </c>
      <c r="R1030" t="s">
        <v>436</v>
      </c>
      <c r="S1030" t="s">
        <v>57</v>
      </c>
      <c r="T1030" t="s">
        <v>315</v>
      </c>
      <c r="U1030" t="s">
        <v>88</v>
      </c>
      <c r="V1030" t="s">
        <v>316</v>
      </c>
      <c r="W1030" t="s">
        <v>201</v>
      </c>
      <c r="X1030" t="s">
        <v>62</v>
      </c>
      <c r="Y1030" t="s">
        <v>448</v>
      </c>
      <c r="Z1030" t="s">
        <v>59</v>
      </c>
      <c r="AA1030" t="s">
        <v>64</v>
      </c>
      <c r="AB1030" t="s">
        <v>142</v>
      </c>
      <c r="AC1030" t="s">
        <v>75</v>
      </c>
      <c r="AD1030" t="s">
        <v>170</v>
      </c>
      <c r="AE1030" t="s">
        <v>74</v>
      </c>
      <c r="AF1030" t="s">
        <v>317</v>
      </c>
      <c r="AG1030" t="s">
        <v>91</v>
      </c>
      <c r="AH1030" t="s">
        <v>173</v>
      </c>
      <c r="AI1030" t="s">
        <v>402</v>
      </c>
      <c r="AJ1030" t="s">
        <v>176</v>
      </c>
      <c r="AK1030" t="s">
        <v>73</v>
      </c>
      <c r="AL1030" t="s">
        <v>206</v>
      </c>
      <c r="AM1030" t="s">
        <v>157</v>
      </c>
      <c r="AN1030" t="s">
        <v>76</v>
      </c>
      <c r="AO1030" t="s">
        <v>374</v>
      </c>
      <c r="AP1030" t="s">
        <v>596</v>
      </c>
      <c r="AQ1030" t="s">
        <v>413</v>
      </c>
      <c r="AR1030" t="s">
        <v>62</v>
      </c>
      <c r="AS1030" t="s">
        <v>54</v>
      </c>
      <c r="AT1030" t="s">
        <v>58</v>
      </c>
      <c r="AU1030" t="s">
        <v>107</v>
      </c>
      <c r="AV1030" t="s">
        <v>2908</v>
      </c>
    </row>
    <row r="1031" spans="1:48" hidden="1" x14ac:dyDescent="0.3">
      <c r="A1031" t="s">
        <v>5499</v>
      </c>
      <c r="B1031" t="s">
        <v>5500</v>
      </c>
      <c r="C1031" s="1" t="str">
        <f t="shared" si="172"/>
        <v>21:0973</v>
      </c>
      <c r="D1031" s="1" t="str">
        <f t="shared" si="169"/>
        <v>21:0112</v>
      </c>
      <c r="E1031" t="s">
        <v>5419</v>
      </c>
      <c r="F1031" t="s">
        <v>5501</v>
      </c>
      <c r="H1031">
        <v>63.279384700000001</v>
      </c>
      <c r="I1031">
        <v>-96.603591899999998</v>
      </c>
      <c r="J1031" s="1" t="str">
        <f t="shared" si="170"/>
        <v>NGR lake sediment grab sample</v>
      </c>
      <c r="K1031" s="1" t="str">
        <f t="shared" si="171"/>
        <v>&lt;177 micron (NGR)</v>
      </c>
      <c r="L1031">
        <v>52</v>
      </c>
      <c r="M1031" t="s">
        <v>345</v>
      </c>
      <c r="N1031">
        <v>1030</v>
      </c>
      <c r="O1031" t="s">
        <v>205</v>
      </c>
      <c r="P1031" t="s">
        <v>54</v>
      </c>
      <c r="Q1031" t="s">
        <v>863</v>
      </c>
      <c r="R1031" t="s">
        <v>116</v>
      </c>
      <c r="S1031" t="s">
        <v>57</v>
      </c>
      <c r="T1031" t="s">
        <v>91</v>
      </c>
      <c r="U1031" t="s">
        <v>117</v>
      </c>
      <c r="V1031" t="s">
        <v>691</v>
      </c>
      <c r="W1031" t="s">
        <v>136</v>
      </c>
      <c r="X1031" t="s">
        <v>62</v>
      </c>
      <c r="Y1031" t="s">
        <v>302</v>
      </c>
      <c r="Z1031" t="s">
        <v>138</v>
      </c>
      <c r="AA1031" t="s">
        <v>64</v>
      </c>
      <c r="AB1031" t="s">
        <v>853</v>
      </c>
      <c r="AC1031" t="s">
        <v>224</v>
      </c>
      <c r="AD1031" t="s">
        <v>62</v>
      </c>
      <c r="AE1031" t="s">
        <v>74</v>
      </c>
      <c r="AF1031" t="s">
        <v>347</v>
      </c>
      <c r="AG1031" t="s">
        <v>1089</v>
      </c>
      <c r="AH1031" t="s">
        <v>173</v>
      </c>
      <c r="AI1031" t="s">
        <v>338</v>
      </c>
      <c r="AJ1031" t="s">
        <v>117</v>
      </c>
      <c r="AK1031" t="s">
        <v>73</v>
      </c>
      <c r="AL1031" t="s">
        <v>157</v>
      </c>
      <c r="AM1031" t="s">
        <v>177</v>
      </c>
      <c r="AN1031" t="s">
        <v>76</v>
      </c>
      <c r="AO1031" t="s">
        <v>77</v>
      </c>
      <c r="AP1031" t="s">
        <v>126</v>
      </c>
      <c r="AQ1031" t="s">
        <v>201</v>
      </c>
      <c r="AR1031" t="s">
        <v>67</v>
      </c>
      <c r="AS1031" t="s">
        <v>54</v>
      </c>
      <c r="AT1031" t="s">
        <v>91</v>
      </c>
      <c r="AU1031" t="s">
        <v>80</v>
      </c>
      <c r="AV1031" t="s">
        <v>5502</v>
      </c>
    </row>
    <row r="1032" spans="1:48" hidden="1" x14ac:dyDescent="0.3">
      <c r="A1032" t="s">
        <v>5503</v>
      </c>
      <c r="B1032" t="s">
        <v>5504</v>
      </c>
      <c r="C1032" s="1" t="str">
        <f t="shared" si="172"/>
        <v>21:0973</v>
      </c>
      <c r="D1032" s="1" t="str">
        <f>HYPERLINK("https://geochem.nrcan.gc.ca/cdogs/content/svy/svy_e.htm", "")</f>
        <v/>
      </c>
      <c r="G1032" s="1" t="str">
        <f>HYPERLINK("https://geochem.nrcan.gc.ca/cdogs/content/cr_/cr_00128_e.htm", "128")</f>
        <v>128</v>
      </c>
      <c r="J1032" t="s">
        <v>230</v>
      </c>
      <c r="K1032" t="s">
        <v>231</v>
      </c>
      <c r="L1032">
        <v>52</v>
      </c>
      <c r="M1032" t="s">
        <v>232</v>
      </c>
      <c r="N1032">
        <v>1031</v>
      </c>
      <c r="O1032" t="s">
        <v>281</v>
      </c>
      <c r="P1032" t="s">
        <v>170</v>
      </c>
      <c r="Q1032" t="s">
        <v>489</v>
      </c>
      <c r="R1032" t="s">
        <v>236</v>
      </c>
      <c r="S1032" t="s">
        <v>57</v>
      </c>
      <c r="T1032" t="s">
        <v>522</v>
      </c>
      <c r="U1032" t="s">
        <v>178</v>
      </c>
      <c r="V1032" t="s">
        <v>616</v>
      </c>
      <c r="W1032" t="s">
        <v>526</v>
      </c>
      <c r="X1032" t="s">
        <v>74</v>
      </c>
      <c r="Y1032" t="s">
        <v>220</v>
      </c>
      <c r="Z1032" t="s">
        <v>170</v>
      </c>
      <c r="AA1032" t="s">
        <v>64</v>
      </c>
      <c r="AB1032" t="s">
        <v>436</v>
      </c>
      <c r="AC1032" t="s">
        <v>155</v>
      </c>
      <c r="AD1032" t="s">
        <v>62</v>
      </c>
      <c r="AE1032" t="s">
        <v>3908</v>
      </c>
      <c r="AF1032" t="s">
        <v>141</v>
      </c>
      <c r="AG1032" t="s">
        <v>121</v>
      </c>
      <c r="AH1032" t="s">
        <v>421</v>
      </c>
      <c r="AI1032" t="s">
        <v>59</v>
      </c>
      <c r="AJ1032" t="s">
        <v>201</v>
      </c>
      <c r="AK1032" t="s">
        <v>73</v>
      </c>
      <c r="AL1032" t="s">
        <v>103</v>
      </c>
      <c r="AM1032" t="s">
        <v>177</v>
      </c>
      <c r="AN1032" t="s">
        <v>76</v>
      </c>
      <c r="AO1032" t="s">
        <v>240</v>
      </c>
      <c r="AP1032" t="s">
        <v>414</v>
      </c>
      <c r="AQ1032" t="s">
        <v>5505</v>
      </c>
      <c r="AR1032" t="s">
        <v>67</v>
      </c>
      <c r="AS1032" t="s">
        <v>54</v>
      </c>
      <c r="AT1032" t="s">
        <v>248</v>
      </c>
      <c r="AU1032" t="s">
        <v>107</v>
      </c>
      <c r="AV1032" t="s">
        <v>5506</v>
      </c>
    </row>
    <row r="1033" spans="1:48" hidden="1" x14ac:dyDescent="0.3">
      <c r="A1033" t="s">
        <v>5507</v>
      </c>
      <c r="B1033" t="s">
        <v>5508</v>
      </c>
      <c r="C1033" s="1" t="str">
        <f t="shared" si="172"/>
        <v>21:0973</v>
      </c>
      <c r="D1033" s="1" t="str">
        <f t="shared" ref="D1033:D1052" si="173">HYPERLINK("https://geochem.nrcan.gc.ca/cdogs/content/svy/svy210112_e.htm", "21:0112")</f>
        <v>21:0112</v>
      </c>
      <c r="E1033" t="s">
        <v>5509</v>
      </c>
      <c r="F1033" t="s">
        <v>5510</v>
      </c>
      <c r="H1033">
        <v>63.2837654</v>
      </c>
      <c r="I1033">
        <v>-96.673918</v>
      </c>
      <c r="J1033" s="1" t="str">
        <f t="shared" ref="J1033:J1052" si="174">HYPERLINK("https://geochem.nrcan.gc.ca/cdogs/content/kwd/kwd020027_e.htm", "NGR lake sediment grab sample")</f>
        <v>NGR lake sediment grab sample</v>
      </c>
      <c r="K1033" s="1" t="str">
        <f t="shared" ref="K1033:K1052" si="175">HYPERLINK("https://geochem.nrcan.gc.ca/cdogs/content/kwd/kwd080006_e.htm", "&lt;177 micron (NGR)")</f>
        <v>&lt;177 micron (NGR)</v>
      </c>
      <c r="L1033">
        <v>52</v>
      </c>
      <c r="M1033" t="s">
        <v>354</v>
      </c>
      <c r="N1033">
        <v>1032</v>
      </c>
      <c r="O1033" t="s">
        <v>136</v>
      </c>
      <c r="P1033" t="s">
        <v>54</v>
      </c>
      <c r="Q1033" t="s">
        <v>89</v>
      </c>
      <c r="R1033" t="s">
        <v>616</v>
      </c>
      <c r="S1033" t="s">
        <v>57</v>
      </c>
      <c r="T1033" t="s">
        <v>262</v>
      </c>
      <c r="U1033" t="s">
        <v>168</v>
      </c>
      <c r="V1033" t="s">
        <v>615</v>
      </c>
      <c r="W1033" t="s">
        <v>127</v>
      </c>
      <c r="X1033" t="s">
        <v>62</v>
      </c>
      <c r="Y1033" t="s">
        <v>276</v>
      </c>
      <c r="Z1033" t="s">
        <v>138</v>
      </c>
      <c r="AA1033" t="s">
        <v>64</v>
      </c>
      <c r="AB1033" t="s">
        <v>204</v>
      </c>
      <c r="AC1033" t="s">
        <v>177</v>
      </c>
      <c r="AD1033" t="s">
        <v>170</v>
      </c>
      <c r="AE1033" t="s">
        <v>154</v>
      </c>
      <c r="AF1033" t="s">
        <v>69</v>
      </c>
      <c r="AG1033" t="s">
        <v>58</v>
      </c>
      <c r="AH1033" t="s">
        <v>173</v>
      </c>
      <c r="AI1033" t="s">
        <v>156</v>
      </c>
      <c r="AJ1033" t="s">
        <v>4080</v>
      </c>
      <c r="AK1033" t="s">
        <v>73</v>
      </c>
      <c r="AL1033" t="s">
        <v>157</v>
      </c>
      <c r="AM1033" t="s">
        <v>157</v>
      </c>
      <c r="AN1033" t="s">
        <v>76</v>
      </c>
      <c r="AO1033" t="s">
        <v>121</v>
      </c>
      <c r="AP1033" t="s">
        <v>179</v>
      </c>
      <c r="AQ1033" t="s">
        <v>402</v>
      </c>
      <c r="AR1033" t="s">
        <v>74</v>
      </c>
      <c r="AS1033" t="s">
        <v>62</v>
      </c>
      <c r="AT1033" t="s">
        <v>73</v>
      </c>
      <c r="AU1033" t="s">
        <v>107</v>
      </c>
      <c r="AV1033" t="s">
        <v>5511</v>
      </c>
    </row>
    <row r="1034" spans="1:48" hidden="1" x14ac:dyDescent="0.3">
      <c r="A1034" t="s">
        <v>5512</v>
      </c>
      <c r="B1034" t="s">
        <v>5513</v>
      </c>
      <c r="C1034" s="1" t="str">
        <f t="shared" si="172"/>
        <v>21:0973</v>
      </c>
      <c r="D1034" s="1" t="str">
        <f t="shared" si="173"/>
        <v>21:0112</v>
      </c>
      <c r="E1034" t="s">
        <v>5514</v>
      </c>
      <c r="F1034" t="s">
        <v>5515</v>
      </c>
      <c r="H1034">
        <v>63.151747700000001</v>
      </c>
      <c r="I1034">
        <v>-96.791837099999995</v>
      </c>
      <c r="J1034" s="1" t="str">
        <f t="shared" si="174"/>
        <v>NGR lake sediment grab sample</v>
      </c>
      <c r="K1034" s="1" t="str">
        <f t="shared" si="175"/>
        <v>&lt;177 micron (NGR)</v>
      </c>
      <c r="L1034">
        <v>53</v>
      </c>
      <c r="M1034" t="s">
        <v>52</v>
      </c>
      <c r="N1034">
        <v>1033</v>
      </c>
      <c r="O1034" t="s">
        <v>226</v>
      </c>
      <c r="P1034" t="s">
        <v>54</v>
      </c>
      <c r="Q1034" t="s">
        <v>1134</v>
      </c>
      <c r="R1034" t="s">
        <v>116</v>
      </c>
      <c r="S1034" t="s">
        <v>57</v>
      </c>
      <c r="T1034" t="s">
        <v>91</v>
      </c>
      <c r="U1034" t="s">
        <v>88</v>
      </c>
      <c r="V1034" t="s">
        <v>356</v>
      </c>
      <c r="W1034" t="s">
        <v>127</v>
      </c>
      <c r="X1034" t="s">
        <v>67</v>
      </c>
      <c r="Y1034" t="s">
        <v>96</v>
      </c>
      <c r="Z1034" t="s">
        <v>96</v>
      </c>
      <c r="AA1034" t="s">
        <v>64</v>
      </c>
      <c r="AB1034" t="s">
        <v>93</v>
      </c>
      <c r="AC1034" t="s">
        <v>155</v>
      </c>
      <c r="AD1034" t="s">
        <v>62</v>
      </c>
      <c r="AE1034" t="s">
        <v>75</v>
      </c>
      <c r="AF1034" t="s">
        <v>99</v>
      </c>
      <c r="AG1034" t="s">
        <v>449</v>
      </c>
      <c r="AH1034" t="s">
        <v>173</v>
      </c>
      <c r="AI1034" t="s">
        <v>159</v>
      </c>
      <c r="AJ1034" t="s">
        <v>114</v>
      </c>
      <c r="AK1034" t="s">
        <v>73</v>
      </c>
      <c r="AL1034" t="s">
        <v>157</v>
      </c>
      <c r="AM1034" t="s">
        <v>75</v>
      </c>
      <c r="AN1034" t="s">
        <v>76</v>
      </c>
      <c r="AO1034" t="s">
        <v>290</v>
      </c>
      <c r="AP1034" t="s">
        <v>414</v>
      </c>
      <c r="AQ1034" t="s">
        <v>263</v>
      </c>
      <c r="AR1034" t="s">
        <v>74</v>
      </c>
      <c r="AS1034" t="s">
        <v>54</v>
      </c>
      <c r="AT1034" t="s">
        <v>277</v>
      </c>
      <c r="AU1034" t="s">
        <v>107</v>
      </c>
      <c r="AV1034" t="s">
        <v>5516</v>
      </c>
    </row>
    <row r="1035" spans="1:48" hidden="1" x14ac:dyDescent="0.3">
      <c r="A1035" t="s">
        <v>5517</v>
      </c>
      <c r="B1035" t="s">
        <v>5518</v>
      </c>
      <c r="C1035" s="1" t="str">
        <f t="shared" si="172"/>
        <v>21:0973</v>
      </c>
      <c r="D1035" s="1" t="str">
        <f t="shared" si="173"/>
        <v>21:0112</v>
      </c>
      <c r="E1035" t="s">
        <v>5519</v>
      </c>
      <c r="F1035" t="s">
        <v>5520</v>
      </c>
      <c r="H1035">
        <v>63.285878099999998</v>
      </c>
      <c r="I1035">
        <v>-96.718489500000004</v>
      </c>
      <c r="J1035" s="1" t="str">
        <f t="shared" si="174"/>
        <v>NGR lake sediment grab sample</v>
      </c>
      <c r="K1035" s="1" t="str">
        <f t="shared" si="175"/>
        <v>&lt;177 micron (NGR)</v>
      </c>
      <c r="L1035">
        <v>53</v>
      </c>
      <c r="M1035" t="s">
        <v>86</v>
      </c>
      <c r="N1035">
        <v>1034</v>
      </c>
      <c r="O1035" t="s">
        <v>137</v>
      </c>
      <c r="P1035" t="s">
        <v>54</v>
      </c>
      <c r="Q1035" t="s">
        <v>731</v>
      </c>
      <c r="R1035" t="s">
        <v>117</v>
      </c>
      <c r="S1035" t="s">
        <v>57</v>
      </c>
      <c r="T1035" t="s">
        <v>698</v>
      </c>
      <c r="U1035" t="s">
        <v>138</v>
      </c>
      <c r="V1035" t="s">
        <v>264</v>
      </c>
      <c r="W1035" t="s">
        <v>79</v>
      </c>
      <c r="X1035" t="s">
        <v>67</v>
      </c>
      <c r="Y1035" t="s">
        <v>206</v>
      </c>
      <c r="Z1035" t="s">
        <v>138</v>
      </c>
      <c r="AA1035" t="s">
        <v>64</v>
      </c>
      <c r="AB1035" t="s">
        <v>691</v>
      </c>
      <c r="AC1035" t="s">
        <v>224</v>
      </c>
      <c r="AD1035" t="s">
        <v>62</v>
      </c>
      <c r="AE1035" t="s">
        <v>68</v>
      </c>
      <c r="AF1035" t="s">
        <v>357</v>
      </c>
      <c r="AG1035" t="s">
        <v>1089</v>
      </c>
      <c r="AH1035" t="s">
        <v>173</v>
      </c>
      <c r="AI1035" t="s">
        <v>292</v>
      </c>
      <c r="AJ1035" t="s">
        <v>159</v>
      </c>
      <c r="AK1035" t="s">
        <v>73</v>
      </c>
      <c r="AL1035" t="s">
        <v>125</v>
      </c>
      <c r="AM1035" t="s">
        <v>75</v>
      </c>
      <c r="AN1035" t="s">
        <v>76</v>
      </c>
      <c r="AO1035" t="s">
        <v>203</v>
      </c>
      <c r="AP1035" t="s">
        <v>307</v>
      </c>
      <c r="AQ1035" t="s">
        <v>382</v>
      </c>
      <c r="AR1035" t="s">
        <v>67</v>
      </c>
      <c r="AS1035" t="s">
        <v>54</v>
      </c>
      <c r="AT1035" t="s">
        <v>73</v>
      </c>
      <c r="AU1035" t="s">
        <v>107</v>
      </c>
      <c r="AV1035" t="s">
        <v>5521</v>
      </c>
    </row>
    <row r="1036" spans="1:48" hidden="1" x14ac:dyDescent="0.3">
      <c r="A1036" t="s">
        <v>5522</v>
      </c>
      <c r="B1036" t="s">
        <v>5523</v>
      </c>
      <c r="C1036" s="1" t="str">
        <f t="shared" si="172"/>
        <v>21:0973</v>
      </c>
      <c r="D1036" s="1" t="str">
        <f t="shared" si="173"/>
        <v>21:0112</v>
      </c>
      <c r="E1036" t="s">
        <v>5524</v>
      </c>
      <c r="F1036" t="s">
        <v>5525</v>
      </c>
      <c r="H1036">
        <v>63.274697500000002</v>
      </c>
      <c r="I1036">
        <v>-96.799408200000002</v>
      </c>
      <c r="J1036" s="1" t="str">
        <f t="shared" si="174"/>
        <v>NGR lake sediment grab sample</v>
      </c>
      <c r="K1036" s="1" t="str">
        <f t="shared" si="175"/>
        <v>&lt;177 micron (NGR)</v>
      </c>
      <c r="L1036">
        <v>53</v>
      </c>
      <c r="M1036" t="s">
        <v>113</v>
      </c>
      <c r="N1036">
        <v>1035</v>
      </c>
      <c r="O1036" t="s">
        <v>143</v>
      </c>
      <c r="P1036" t="s">
        <v>54</v>
      </c>
      <c r="Q1036" t="s">
        <v>194</v>
      </c>
      <c r="R1036" t="s">
        <v>63</v>
      </c>
      <c r="S1036" t="s">
        <v>57</v>
      </c>
      <c r="T1036" t="s">
        <v>91</v>
      </c>
      <c r="U1036" t="s">
        <v>117</v>
      </c>
      <c r="V1036" t="s">
        <v>221</v>
      </c>
      <c r="W1036" t="s">
        <v>159</v>
      </c>
      <c r="X1036" t="s">
        <v>74</v>
      </c>
      <c r="Y1036" t="s">
        <v>63</v>
      </c>
      <c r="Z1036" t="s">
        <v>59</v>
      </c>
      <c r="AA1036" t="s">
        <v>64</v>
      </c>
      <c r="AB1036" t="s">
        <v>153</v>
      </c>
      <c r="AC1036" t="s">
        <v>224</v>
      </c>
      <c r="AD1036" t="s">
        <v>67</v>
      </c>
      <c r="AE1036" t="s">
        <v>68</v>
      </c>
      <c r="AF1036" t="s">
        <v>356</v>
      </c>
      <c r="AG1036" t="s">
        <v>248</v>
      </c>
      <c r="AH1036" t="s">
        <v>70</v>
      </c>
      <c r="AI1036" t="s">
        <v>329</v>
      </c>
      <c r="AJ1036" t="s">
        <v>439</v>
      </c>
      <c r="AK1036" t="s">
        <v>73</v>
      </c>
      <c r="AL1036" t="s">
        <v>526</v>
      </c>
      <c r="AM1036" t="s">
        <v>125</v>
      </c>
      <c r="AN1036" t="s">
        <v>76</v>
      </c>
      <c r="AO1036" t="s">
        <v>578</v>
      </c>
      <c r="AP1036" t="s">
        <v>253</v>
      </c>
      <c r="AQ1036" t="s">
        <v>402</v>
      </c>
      <c r="AR1036" t="s">
        <v>62</v>
      </c>
      <c r="AS1036" t="s">
        <v>54</v>
      </c>
      <c r="AT1036" t="s">
        <v>73</v>
      </c>
      <c r="AU1036" t="s">
        <v>479</v>
      </c>
      <c r="AV1036" t="s">
        <v>5526</v>
      </c>
    </row>
    <row r="1037" spans="1:48" hidden="1" x14ac:dyDescent="0.3">
      <c r="A1037" t="s">
        <v>5527</v>
      </c>
      <c r="B1037" t="s">
        <v>5528</v>
      </c>
      <c r="C1037" s="1" t="str">
        <f t="shared" si="172"/>
        <v>21:0973</v>
      </c>
      <c r="D1037" s="1" t="str">
        <f t="shared" si="173"/>
        <v>21:0112</v>
      </c>
      <c r="E1037" t="s">
        <v>5524</v>
      </c>
      <c r="F1037" t="s">
        <v>5529</v>
      </c>
      <c r="H1037">
        <v>63.274697500000002</v>
      </c>
      <c r="I1037">
        <v>-96.799408200000002</v>
      </c>
      <c r="J1037" s="1" t="str">
        <f t="shared" si="174"/>
        <v>NGR lake sediment grab sample</v>
      </c>
      <c r="K1037" s="1" t="str">
        <f t="shared" si="175"/>
        <v>&lt;177 micron (NGR)</v>
      </c>
      <c r="L1037">
        <v>53</v>
      </c>
      <c r="M1037" t="s">
        <v>132</v>
      </c>
      <c r="N1037">
        <v>1036</v>
      </c>
      <c r="O1037" t="s">
        <v>94</v>
      </c>
      <c r="P1037" t="s">
        <v>54</v>
      </c>
      <c r="Q1037" t="s">
        <v>4187</v>
      </c>
      <c r="R1037" t="s">
        <v>96</v>
      </c>
      <c r="S1037" t="s">
        <v>57</v>
      </c>
      <c r="T1037" t="s">
        <v>58</v>
      </c>
      <c r="U1037" t="s">
        <v>117</v>
      </c>
      <c r="V1037" t="s">
        <v>471</v>
      </c>
      <c r="W1037" t="s">
        <v>388</v>
      </c>
      <c r="X1037" t="s">
        <v>74</v>
      </c>
      <c r="Y1037" t="s">
        <v>448</v>
      </c>
      <c r="Z1037" t="s">
        <v>59</v>
      </c>
      <c r="AA1037" t="s">
        <v>64</v>
      </c>
      <c r="AB1037" t="s">
        <v>303</v>
      </c>
      <c r="AC1037" t="s">
        <v>177</v>
      </c>
      <c r="AD1037" t="s">
        <v>62</v>
      </c>
      <c r="AE1037" t="s">
        <v>68</v>
      </c>
      <c r="AF1037" t="s">
        <v>90</v>
      </c>
      <c r="AG1037" t="s">
        <v>277</v>
      </c>
      <c r="AH1037" t="s">
        <v>173</v>
      </c>
      <c r="AI1037" t="s">
        <v>124</v>
      </c>
      <c r="AJ1037" t="s">
        <v>101</v>
      </c>
      <c r="AK1037" t="s">
        <v>73</v>
      </c>
      <c r="AL1037" t="s">
        <v>68</v>
      </c>
      <c r="AM1037" t="s">
        <v>177</v>
      </c>
      <c r="AN1037" t="s">
        <v>76</v>
      </c>
      <c r="AO1037" t="s">
        <v>134</v>
      </c>
      <c r="AP1037" t="s">
        <v>158</v>
      </c>
      <c r="AQ1037" t="s">
        <v>281</v>
      </c>
      <c r="AR1037" t="s">
        <v>74</v>
      </c>
      <c r="AS1037" t="s">
        <v>54</v>
      </c>
      <c r="AT1037" t="s">
        <v>73</v>
      </c>
      <c r="AU1037" t="s">
        <v>107</v>
      </c>
      <c r="AV1037" t="s">
        <v>5530</v>
      </c>
    </row>
    <row r="1038" spans="1:48" hidden="1" x14ac:dyDescent="0.3">
      <c r="A1038" t="s">
        <v>5531</v>
      </c>
      <c r="B1038" t="s">
        <v>5532</v>
      </c>
      <c r="C1038" s="1" t="str">
        <f t="shared" si="172"/>
        <v>21:0973</v>
      </c>
      <c r="D1038" s="1" t="str">
        <f t="shared" si="173"/>
        <v>21:0112</v>
      </c>
      <c r="E1038" t="s">
        <v>5533</v>
      </c>
      <c r="F1038" t="s">
        <v>5534</v>
      </c>
      <c r="H1038">
        <v>63.290397200000001</v>
      </c>
      <c r="I1038">
        <v>-96.868811800000003</v>
      </c>
      <c r="J1038" s="1" t="str">
        <f t="shared" si="174"/>
        <v>NGR lake sediment grab sample</v>
      </c>
      <c r="K1038" s="1" t="str">
        <f t="shared" si="175"/>
        <v>&lt;177 micron (NGR)</v>
      </c>
      <c r="L1038">
        <v>53</v>
      </c>
      <c r="M1038" t="s">
        <v>149</v>
      </c>
      <c r="N1038">
        <v>1037</v>
      </c>
      <c r="O1038" t="s">
        <v>118</v>
      </c>
      <c r="P1038" t="s">
        <v>54</v>
      </c>
      <c r="Q1038" t="s">
        <v>403</v>
      </c>
      <c r="R1038" t="s">
        <v>116</v>
      </c>
      <c r="S1038" t="s">
        <v>57</v>
      </c>
      <c r="T1038" t="s">
        <v>562</v>
      </c>
      <c r="U1038" t="s">
        <v>88</v>
      </c>
      <c r="V1038" t="s">
        <v>172</v>
      </c>
      <c r="W1038" t="s">
        <v>114</v>
      </c>
      <c r="X1038" t="s">
        <v>62</v>
      </c>
      <c r="Y1038" t="s">
        <v>205</v>
      </c>
      <c r="Z1038" t="s">
        <v>96</v>
      </c>
      <c r="AA1038" t="s">
        <v>64</v>
      </c>
      <c r="AB1038" t="s">
        <v>404</v>
      </c>
      <c r="AC1038" t="s">
        <v>75</v>
      </c>
      <c r="AD1038" t="s">
        <v>62</v>
      </c>
      <c r="AE1038" t="s">
        <v>140</v>
      </c>
      <c r="AF1038" t="s">
        <v>317</v>
      </c>
      <c r="AG1038" t="s">
        <v>315</v>
      </c>
      <c r="AH1038" t="s">
        <v>173</v>
      </c>
      <c r="AI1038" t="s">
        <v>123</v>
      </c>
      <c r="AJ1038" t="s">
        <v>168</v>
      </c>
      <c r="AK1038" t="s">
        <v>73</v>
      </c>
      <c r="AL1038" t="s">
        <v>125</v>
      </c>
      <c r="AM1038" t="s">
        <v>74</v>
      </c>
      <c r="AN1038" t="s">
        <v>76</v>
      </c>
      <c r="AO1038" t="s">
        <v>151</v>
      </c>
      <c r="AP1038" t="s">
        <v>210</v>
      </c>
      <c r="AQ1038" t="s">
        <v>150</v>
      </c>
      <c r="AR1038" t="s">
        <v>62</v>
      </c>
      <c r="AS1038" t="s">
        <v>62</v>
      </c>
      <c r="AT1038" t="s">
        <v>73</v>
      </c>
      <c r="AU1038" t="s">
        <v>107</v>
      </c>
      <c r="AV1038" t="s">
        <v>2299</v>
      </c>
    </row>
    <row r="1039" spans="1:48" hidden="1" x14ac:dyDescent="0.3">
      <c r="A1039" t="s">
        <v>5535</v>
      </c>
      <c r="B1039" t="s">
        <v>5536</v>
      </c>
      <c r="C1039" s="1" t="str">
        <f t="shared" si="172"/>
        <v>21:0973</v>
      </c>
      <c r="D1039" s="1" t="str">
        <f t="shared" si="173"/>
        <v>21:0112</v>
      </c>
      <c r="E1039" t="s">
        <v>5537</v>
      </c>
      <c r="F1039" t="s">
        <v>5538</v>
      </c>
      <c r="H1039">
        <v>63.286451</v>
      </c>
      <c r="I1039">
        <v>-96.934945200000001</v>
      </c>
      <c r="J1039" s="1" t="str">
        <f t="shared" si="174"/>
        <v>NGR lake sediment grab sample</v>
      </c>
      <c r="K1039" s="1" t="str">
        <f t="shared" si="175"/>
        <v>&lt;177 micron (NGR)</v>
      </c>
      <c r="L1039">
        <v>53</v>
      </c>
      <c r="M1039" t="s">
        <v>165</v>
      </c>
      <c r="N1039">
        <v>1038</v>
      </c>
      <c r="O1039" t="s">
        <v>346</v>
      </c>
      <c r="P1039" t="s">
        <v>54</v>
      </c>
      <c r="Q1039" t="s">
        <v>863</v>
      </c>
      <c r="R1039" t="s">
        <v>290</v>
      </c>
      <c r="S1039" t="s">
        <v>57</v>
      </c>
      <c r="T1039" t="s">
        <v>315</v>
      </c>
      <c r="U1039" t="s">
        <v>138</v>
      </c>
      <c r="V1039" t="s">
        <v>522</v>
      </c>
      <c r="W1039" t="s">
        <v>209</v>
      </c>
      <c r="X1039" t="s">
        <v>74</v>
      </c>
      <c r="Y1039" t="s">
        <v>396</v>
      </c>
      <c r="Z1039" t="s">
        <v>96</v>
      </c>
      <c r="AA1039" t="s">
        <v>64</v>
      </c>
      <c r="AB1039" t="s">
        <v>412</v>
      </c>
      <c r="AC1039" t="s">
        <v>75</v>
      </c>
      <c r="AD1039" t="s">
        <v>62</v>
      </c>
      <c r="AE1039" t="s">
        <v>278</v>
      </c>
      <c r="AF1039" t="s">
        <v>151</v>
      </c>
      <c r="AG1039" t="s">
        <v>152</v>
      </c>
      <c r="AH1039" t="s">
        <v>173</v>
      </c>
      <c r="AI1039" t="s">
        <v>53</v>
      </c>
      <c r="AJ1039" t="s">
        <v>1073</v>
      </c>
      <c r="AK1039" t="s">
        <v>73</v>
      </c>
      <c r="AL1039" t="s">
        <v>125</v>
      </c>
      <c r="AM1039" t="s">
        <v>125</v>
      </c>
      <c r="AN1039" t="s">
        <v>76</v>
      </c>
      <c r="AO1039" t="s">
        <v>357</v>
      </c>
      <c r="AP1039" t="s">
        <v>225</v>
      </c>
      <c r="AQ1039" t="s">
        <v>102</v>
      </c>
      <c r="AR1039" t="s">
        <v>67</v>
      </c>
      <c r="AS1039" t="s">
        <v>54</v>
      </c>
      <c r="AT1039" t="s">
        <v>91</v>
      </c>
      <c r="AU1039" t="s">
        <v>107</v>
      </c>
      <c r="AV1039" t="s">
        <v>1957</v>
      </c>
    </row>
    <row r="1040" spans="1:48" hidden="1" x14ac:dyDescent="0.3">
      <c r="A1040" t="s">
        <v>5539</v>
      </c>
      <c r="B1040" t="s">
        <v>5540</v>
      </c>
      <c r="C1040" s="1" t="str">
        <f t="shared" si="172"/>
        <v>21:0973</v>
      </c>
      <c r="D1040" s="1" t="str">
        <f t="shared" si="173"/>
        <v>21:0112</v>
      </c>
      <c r="E1040" t="s">
        <v>5541</v>
      </c>
      <c r="F1040" t="s">
        <v>5542</v>
      </c>
      <c r="H1040">
        <v>63.278917900000003</v>
      </c>
      <c r="I1040">
        <v>-97.033908699999998</v>
      </c>
      <c r="J1040" s="1" t="str">
        <f t="shared" si="174"/>
        <v>NGR lake sediment grab sample</v>
      </c>
      <c r="K1040" s="1" t="str">
        <f t="shared" si="175"/>
        <v>&lt;177 micron (NGR)</v>
      </c>
      <c r="L1040">
        <v>53</v>
      </c>
      <c r="M1040" t="s">
        <v>185</v>
      </c>
      <c r="N1040">
        <v>1039</v>
      </c>
      <c r="O1040" t="s">
        <v>363</v>
      </c>
      <c r="P1040" t="s">
        <v>54</v>
      </c>
      <c r="Q1040" t="s">
        <v>403</v>
      </c>
      <c r="R1040" t="s">
        <v>176</v>
      </c>
      <c r="S1040" t="s">
        <v>57</v>
      </c>
      <c r="T1040" t="s">
        <v>315</v>
      </c>
      <c r="U1040" t="s">
        <v>117</v>
      </c>
      <c r="V1040" t="s">
        <v>411</v>
      </c>
      <c r="W1040" t="s">
        <v>306</v>
      </c>
      <c r="X1040" t="s">
        <v>62</v>
      </c>
      <c r="Y1040" t="s">
        <v>63</v>
      </c>
      <c r="Z1040" t="s">
        <v>138</v>
      </c>
      <c r="AA1040" t="s">
        <v>64</v>
      </c>
      <c r="AB1040" t="s">
        <v>169</v>
      </c>
      <c r="AC1040" t="s">
        <v>224</v>
      </c>
      <c r="AD1040" t="s">
        <v>74</v>
      </c>
      <c r="AE1040" t="s">
        <v>1056</v>
      </c>
      <c r="AF1040" t="s">
        <v>282</v>
      </c>
      <c r="AG1040" t="s">
        <v>277</v>
      </c>
      <c r="AH1040" t="s">
        <v>173</v>
      </c>
      <c r="AI1040" t="s">
        <v>429</v>
      </c>
      <c r="AJ1040" t="s">
        <v>208</v>
      </c>
      <c r="AK1040" t="s">
        <v>73</v>
      </c>
      <c r="AL1040" t="s">
        <v>526</v>
      </c>
      <c r="AM1040" t="s">
        <v>125</v>
      </c>
      <c r="AN1040" t="s">
        <v>76</v>
      </c>
      <c r="AO1040" t="s">
        <v>493</v>
      </c>
      <c r="AP1040" t="s">
        <v>295</v>
      </c>
      <c r="AQ1040" t="s">
        <v>101</v>
      </c>
      <c r="AR1040" t="s">
        <v>62</v>
      </c>
      <c r="AS1040" t="s">
        <v>54</v>
      </c>
      <c r="AT1040" t="s">
        <v>73</v>
      </c>
      <c r="AU1040" t="s">
        <v>107</v>
      </c>
      <c r="AV1040" t="s">
        <v>5543</v>
      </c>
    </row>
    <row r="1041" spans="1:48" hidden="1" x14ac:dyDescent="0.3">
      <c r="A1041" t="s">
        <v>5544</v>
      </c>
      <c r="B1041" t="s">
        <v>5545</v>
      </c>
      <c r="C1041" s="1" t="str">
        <f t="shared" si="172"/>
        <v>21:0973</v>
      </c>
      <c r="D1041" s="1" t="str">
        <f t="shared" si="173"/>
        <v>21:0112</v>
      </c>
      <c r="E1041" t="s">
        <v>5546</v>
      </c>
      <c r="F1041" t="s">
        <v>5547</v>
      </c>
      <c r="H1041">
        <v>63.2848775</v>
      </c>
      <c r="I1041">
        <v>-97.097920799999997</v>
      </c>
      <c r="J1041" s="1" t="str">
        <f t="shared" si="174"/>
        <v>NGR lake sediment grab sample</v>
      </c>
      <c r="K1041" s="1" t="str">
        <f t="shared" si="175"/>
        <v>&lt;177 micron (NGR)</v>
      </c>
      <c r="L1041">
        <v>53</v>
      </c>
      <c r="M1041" t="s">
        <v>200</v>
      </c>
      <c r="N1041">
        <v>1040</v>
      </c>
      <c r="O1041" t="s">
        <v>138</v>
      </c>
      <c r="P1041" t="s">
        <v>54</v>
      </c>
      <c r="Q1041" t="s">
        <v>261</v>
      </c>
      <c r="R1041" t="s">
        <v>59</v>
      </c>
      <c r="S1041" t="s">
        <v>57</v>
      </c>
      <c r="T1041" t="s">
        <v>135</v>
      </c>
      <c r="U1041" t="s">
        <v>88</v>
      </c>
      <c r="V1041" t="s">
        <v>189</v>
      </c>
      <c r="W1041" t="s">
        <v>87</v>
      </c>
      <c r="X1041" t="s">
        <v>74</v>
      </c>
      <c r="Y1041" t="s">
        <v>448</v>
      </c>
      <c r="Z1041" t="s">
        <v>138</v>
      </c>
      <c r="AA1041" t="s">
        <v>64</v>
      </c>
      <c r="AB1041" t="s">
        <v>303</v>
      </c>
      <c r="AC1041" t="s">
        <v>155</v>
      </c>
      <c r="AD1041" t="s">
        <v>67</v>
      </c>
      <c r="AE1041" t="s">
        <v>74</v>
      </c>
      <c r="AF1041" t="s">
        <v>282</v>
      </c>
      <c r="AG1041" t="s">
        <v>277</v>
      </c>
      <c r="AH1041" t="s">
        <v>70</v>
      </c>
      <c r="AI1041" t="s">
        <v>156</v>
      </c>
      <c r="AJ1041" t="s">
        <v>59</v>
      </c>
      <c r="AK1041" t="s">
        <v>73</v>
      </c>
      <c r="AL1041" t="s">
        <v>68</v>
      </c>
      <c r="AM1041" t="s">
        <v>177</v>
      </c>
      <c r="AN1041" t="s">
        <v>76</v>
      </c>
      <c r="AO1041" t="s">
        <v>290</v>
      </c>
      <c r="AP1041" t="s">
        <v>267</v>
      </c>
      <c r="AQ1041" t="s">
        <v>118</v>
      </c>
      <c r="AR1041" t="s">
        <v>74</v>
      </c>
      <c r="AS1041" t="s">
        <v>54</v>
      </c>
      <c r="AT1041" t="s">
        <v>73</v>
      </c>
      <c r="AU1041" t="s">
        <v>479</v>
      </c>
      <c r="AV1041" t="s">
        <v>5548</v>
      </c>
    </row>
    <row r="1042" spans="1:48" hidden="1" x14ac:dyDescent="0.3">
      <c r="A1042" t="s">
        <v>5549</v>
      </c>
      <c r="B1042" t="s">
        <v>5550</v>
      </c>
      <c r="C1042" s="1" t="str">
        <f t="shared" si="172"/>
        <v>21:0973</v>
      </c>
      <c r="D1042" s="1" t="str">
        <f t="shared" si="173"/>
        <v>21:0112</v>
      </c>
      <c r="E1042" t="s">
        <v>5551</v>
      </c>
      <c r="F1042" t="s">
        <v>5552</v>
      </c>
      <c r="H1042">
        <v>63.285598999999998</v>
      </c>
      <c r="I1042">
        <v>-97.190531100000001</v>
      </c>
      <c r="J1042" s="1" t="str">
        <f t="shared" si="174"/>
        <v>NGR lake sediment grab sample</v>
      </c>
      <c r="K1042" s="1" t="str">
        <f t="shared" si="175"/>
        <v>&lt;177 micron (NGR)</v>
      </c>
      <c r="L1042">
        <v>53</v>
      </c>
      <c r="M1042" t="s">
        <v>217</v>
      </c>
      <c r="N1042">
        <v>1041</v>
      </c>
      <c r="O1042" t="s">
        <v>363</v>
      </c>
      <c r="P1042" t="s">
        <v>54</v>
      </c>
      <c r="Q1042" t="s">
        <v>261</v>
      </c>
      <c r="R1042" t="s">
        <v>168</v>
      </c>
      <c r="S1042" t="s">
        <v>57</v>
      </c>
      <c r="T1042" t="s">
        <v>454</v>
      </c>
      <c r="U1042" t="s">
        <v>59</v>
      </c>
      <c r="V1042" t="s">
        <v>522</v>
      </c>
      <c r="W1042" t="s">
        <v>106</v>
      </c>
      <c r="X1042" t="s">
        <v>67</v>
      </c>
      <c r="Y1042" t="s">
        <v>448</v>
      </c>
      <c r="Z1042" t="s">
        <v>59</v>
      </c>
      <c r="AA1042" t="s">
        <v>64</v>
      </c>
      <c r="AB1042" t="s">
        <v>236</v>
      </c>
      <c r="AC1042" t="s">
        <v>155</v>
      </c>
      <c r="AD1042" t="s">
        <v>67</v>
      </c>
      <c r="AE1042" t="s">
        <v>206</v>
      </c>
      <c r="AF1042" t="s">
        <v>357</v>
      </c>
      <c r="AG1042" t="s">
        <v>91</v>
      </c>
      <c r="AH1042" t="s">
        <v>70</v>
      </c>
      <c r="AI1042" t="s">
        <v>114</v>
      </c>
      <c r="AJ1042" t="s">
        <v>71</v>
      </c>
      <c r="AK1042" t="s">
        <v>73</v>
      </c>
      <c r="AL1042" t="s">
        <v>206</v>
      </c>
      <c r="AM1042" t="s">
        <v>125</v>
      </c>
      <c r="AN1042" t="s">
        <v>76</v>
      </c>
      <c r="AO1042" t="s">
        <v>281</v>
      </c>
      <c r="AP1042" t="s">
        <v>295</v>
      </c>
      <c r="AQ1042" t="s">
        <v>193</v>
      </c>
      <c r="AR1042" t="s">
        <v>74</v>
      </c>
      <c r="AS1042" t="s">
        <v>54</v>
      </c>
      <c r="AT1042" t="s">
        <v>73</v>
      </c>
      <c r="AU1042" t="s">
        <v>635</v>
      </c>
      <c r="AV1042" t="s">
        <v>3305</v>
      </c>
    </row>
    <row r="1043" spans="1:48" hidden="1" x14ac:dyDescent="0.3">
      <c r="A1043" t="s">
        <v>5553</v>
      </c>
      <c r="B1043" t="s">
        <v>5554</v>
      </c>
      <c r="C1043" s="1" t="str">
        <f t="shared" si="172"/>
        <v>21:0973</v>
      </c>
      <c r="D1043" s="1" t="str">
        <f t="shared" si="173"/>
        <v>21:0112</v>
      </c>
      <c r="E1043" t="s">
        <v>5555</v>
      </c>
      <c r="F1043" t="s">
        <v>5556</v>
      </c>
      <c r="H1043">
        <v>63.2953343</v>
      </c>
      <c r="I1043">
        <v>-97.225790900000007</v>
      </c>
      <c r="J1043" s="1" t="str">
        <f t="shared" si="174"/>
        <v>NGR lake sediment grab sample</v>
      </c>
      <c r="K1043" s="1" t="str">
        <f t="shared" si="175"/>
        <v>&lt;177 micron (NGR)</v>
      </c>
      <c r="L1043">
        <v>53</v>
      </c>
      <c r="M1043" t="s">
        <v>246</v>
      </c>
      <c r="N1043">
        <v>1042</v>
      </c>
      <c r="O1043" t="s">
        <v>61</v>
      </c>
      <c r="P1043" t="s">
        <v>54</v>
      </c>
      <c r="Q1043" t="s">
        <v>836</v>
      </c>
      <c r="R1043" t="s">
        <v>1125</v>
      </c>
      <c r="S1043" t="s">
        <v>57</v>
      </c>
      <c r="T1043" t="s">
        <v>58</v>
      </c>
      <c r="U1043" t="s">
        <v>117</v>
      </c>
      <c r="V1043" t="s">
        <v>189</v>
      </c>
      <c r="W1043" t="s">
        <v>106</v>
      </c>
      <c r="X1043" t="s">
        <v>74</v>
      </c>
      <c r="Y1043" t="s">
        <v>448</v>
      </c>
      <c r="Z1043" t="s">
        <v>59</v>
      </c>
      <c r="AA1043" t="s">
        <v>64</v>
      </c>
      <c r="AB1043" t="s">
        <v>492</v>
      </c>
      <c r="AC1043" t="s">
        <v>155</v>
      </c>
      <c r="AD1043" t="s">
        <v>74</v>
      </c>
      <c r="AE1043" t="s">
        <v>206</v>
      </c>
      <c r="AF1043" t="s">
        <v>282</v>
      </c>
      <c r="AG1043" t="s">
        <v>91</v>
      </c>
      <c r="AH1043" t="s">
        <v>70</v>
      </c>
      <c r="AI1043" t="s">
        <v>340</v>
      </c>
      <c r="AJ1043" t="s">
        <v>71</v>
      </c>
      <c r="AK1043" t="s">
        <v>73</v>
      </c>
      <c r="AL1043" t="s">
        <v>68</v>
      </c>
      <c r="AM1043" t="s">
        <v>177</v>
      </c>
      <c r="AN1043" t="s">
        <v>76</v>
      </c>
      <c r="AO1043" t="s">
        <v>104</v>
      </c>
      <c r="AP1043" t="s">
        <v>253</v>
      </c>
      <c r="AQ1043" t="s">
        <v>226</v>
      </c>
      <c r="AR1043" t="s">
        <v>62</v>
      </c>
      <c r="AS1043" t="s">
        <v>54</v>
      </c>
      <c r="AT1043" t="s">
        <v>73</v>
      </c>
      <c r="AU1043" t="s">
        <v>552</v>
      </c>
      <c r="AV1043" t="s">
        <v>4113</v>
      </c>
    </row>
    <row r="1044" spans="1:48" hidden="1" x14ac:dyDescent="0.3">
      <c r="A1044" t="s">
        <v>5557</v>
      </c>
      <c r="B1044" t="s">
        <v>5558</v>
      </c>
      <c r="C1044" s="1" t="str">
        <f t="shared" si="172"/>
        <v>21:0973</v>
      </c>
      <c r="D1044" s="1" t="str">
        <f t="shared" si="173"/>
        <v>21:0112</v>
      </c>
      <c r="E1044" t="s">
        <v>5559</v>
      </c>
      <c r="F1044" t="s">
        <v>5560</v>
      </c>
      <c r="H1044">
        <v>63.302675999999998</v>
      </c>
      <c r="I1044">
        <v>-97.335788199999996</v>
      </c>
      <c r="J1044" s="1" t="str">
        <f t="shared" si="174"/>
        <v>NGR lake sediment grab sample</v>
      </c>
      <c r="K1044" s="1" t="str">
        <f t="shared" si="175"/>
        <v>&lt;177 micron (NGR)</v>
      </c>
      <c r="L1044">
        <v>53</v>
      </c>
      <c r="M1044" t="s">
        <v>260</v>
      </c>
      <c r="N1044">
        <v>1043</v>
      </c>
      <c r="O1044" t="s">
        <v>211</v>
      </c>
      <c r="P1044" t="s">
        <v>54</v>
      </c>
      <c r="Q1044" t="s">
        <v>4217</v>
      </c>
      <c r="R1044" t="s">
        <v>429</v>
      </c>
      <c r="S1044" t="s">
        <v>57</v>
      </c>
      <c r="T1044" t="s">
        <v>1089</v>
      </c>
      <c r="U1044" t="s">
        <v>59</v>
      </c>
      <c r="V1044" t="s">
        <v>303</v>
      </c>
      <c r="W1044" t="s">
        <v>143</v>
      </c>
      <c r="X1044" t="s">
        <v>74</v>
      </c>
      <c r="Y1044" t="s">
        <v>448</v>
      </c>
      <c r="Z1044" t="s">
        <v>117</v>
      </c>
      <c r="AA1044" t="s">
        <v>64</v>
      </c>
      <c r="AB1044" t="s">
        <v>492</v>
      </c>
      <c r="AC1044" t="s">
        <v>155</v>
      </c>
      <c r="AD1044" t="s">
        <v>74</v>
      </c>
      <c r="AE1044" t="s">
        <v>396</v>
      </c>
      <c r="AF1044" t="s">
        <v>290</v>
      </c>
      <c r="AG1044" t="s">
        <v>91</v>
      </c>
      <c r="AH1044" t="s">
        <v>70</v>
      </c>
      <c r="AI1044" t="s">
        <v>123</v>
      </c>
      <c r="AJ1044" t="s">
        <v>156</v>
      </c>
      <c r="AK1044" t="s">
        <v>73</v>
      </c>
      <c r="AL1044" t="s">
        <v>206</v>
      </c>
      <c r="AM1044" t="s">
        <v>177</v>
      </c>
      <c r="AN1044" t="s">
        <v>76</v>
      </c>
      <c r="AO1044" t="s">
        <v>104</v>
      </c>
      <c r="AP1044" t="s">
        <v>295</v>
      </c>
      <c r="AQ1044" t="s">
        <v>106</v>
      </c>
      <c r="AR1044" t="s">
        <v>74</v>
      </c>
      <c r="AS1044" t="s">
        <v>54</v>
      </c>
      <c r="AT1044" t="s">
        <v>73</v>
      </c>
      <c r="AU1044" t="s">
        <v>3299</v>
      </c>
      <c r="AV1044" t="s">
        <v>4320</v>
      </c>
    </row>
    <row r="1045" spans="1:48" hidden="1" x14ac:dyDescent="0.3">
      <c r="A1045" t="s">
        <v>5561</v>
      </c>
      <c r="B1045" t="s">
        <v>5562</v>
      </c>
      <c r="C1045" s="1" t="str">
        <f t="shared" si="172"/>
        <v>21:0973</v>
      </c>
      <c r="D1045" s="1" t="str">
        <f t="shared" si="173"/>
        <v>21:0112</v>
      </c>
      <c r="E1045" t="s">
        <v>5563</v>
      </c>
      <c r="F1045" t="s">
        <v>5564</v>
      </c>
      <c r="H1045">
        <v>63.2083066</v>
      </c>
      <c r="I1045">
        <v>-97.191661199999999</v>
      </c>
      <c r="J1045" s="1" t="str">
        <f t="shared" si="174"/>
        <v>NGR lake sediment grab sample</v>
      </c>
      <c r="K1045" s="1" t="str">
        <f t="shared" si="175"/>
        <v>&lt;177 micron (NGR)</v>
      </c>
      <c r="L1045">
        <v>53</v>
      </c>
      <c r="M1045" t="s">
        <v>273</v>
      </c>
      <c r="N1045">
        <v>1044</v>
      </c>
      <c r="O1045" t="s">
        <v>276</v>
      </c>
      <c r="P1045" t="s">
        <v>54</v>
      </c>
      <c r="Q1045" t="s">
        <v>558</v>
      </c>
      <c r="R1045" t="s">
        <v>282</v>
      </c>
      <c r="S1045" t="s">
        <v>57</v>
      </c>
      <c r="T1045" t="s">
        <v>562</v>
      </c>
      <c r="U1045" t="s">
        <v>203</v>
      </c>
      <c r="V1045" t="s">
        <v>550</v>
      </c>
      <c r="W1045" t="s">
        <v>355</v>
      </c>
      <c r="X1045" t="s">
        <v>74</v>
      </c>
      <c r="Y1045" t="s">
        <v>233</v>
      </c>
      <c r="Z1045" t="s">
        <v>127</v>
      </c>
      <c r="AA1045" t="s">
        <v>64</v>
      </c>
      <c r="AB1045" t="s">
        <v>404</v>
      </c>
      <c r="AC1045" t="s">
        <v>75</v>
      </c>
      <c r="AD1045" t="s">
        <v>67</v>
      </c>
      <c r="AE1045" t="s">
        <v>1159</v>
      </c>
      <c r="AF1045" t="s">
        <v>116</v>
      </c>
      <c r="AG1045" t="s">
        <v>303</v>
      </c>
      <c r="AH1045" t="s">
        <v>173</v>
      </c>
      <c r="AI1045" t="s">
        <v>96</v>
      </c>
      <c r="AJ1045" t="s">
        <v>439</v>
      </c>
      <c r="AK1045" t="s">
        <v>73</v>
      </c>
      <c r="AL1045" t="s">
        <v>177</v>
      </c>
      <c r="AM1045" t="s">
        <v>177</v>
      </c>
      <c r="AN1045" t="s">
        <v>76</v>
      </c>
      <c r="AO1045" t="s">
        <v>281</v>
      </c>
      <c r="AP1045" t="s">
        <v>2033</v>
      </c>
      <c r="AQ1045" t="s">
        <v>138</v>
      </c>
      <c r="AR1045" t="s">
        <v>67</v>
      </c>
      <c r="AS1045" t="s">
        <v>62</v>
      </c>
      <c r="AT1045" t="s">
        <v>73</v>
      </c>
      <c r="AU1045" t="s">
        <v>107</v>
      </c>
      <c r="AV1045" t="s">
        <v>5565</v>
      </c>
    </row>
    <row r="1046" spans="1:48" hidden="1" x14ac:dyDescent="0.3">
      <c r="A1046" t="s">
        <v>5566</v>
      </c>
      <c r="B1046" t="s">
        <v>5567</v>
      </c>
      <c r="C1046" s="1" t="str">
        <f t="shared" si="172"/>
        <v>21:0973</v>
      </c>
      <c r="D1046" s="1" t="str">
        <f t="shared" si="173"/>
        <v>21:0112</v>
      </c>
      <c r="E1046" t="s">
        <v>5568</v>
      </c>
      <c r="F1046" t="s">
        <v>5569</v>
      </c>
      <c r="H1046">
        <v>63.139994799999997</v>
      </c>
      <c r="I1046">
        <v>-97.183195499999997</v>
      </c>
      <c r="J1046" s="1" t="str">
        <f t="shared" si="174"/>
        <v>NGR lake sediment grab sample</v>
      </c>
      <c r="K1046" s="1" t="str">
        <f t="shared" si="175"/>
        <v>&lt;177 micron (NGR)</v>
      </c>
      <c r="L1046">
        <v>53</v>
      </c>
      <c r="M1046" t="s">
        <v>289</v>
      </c>
      <c r="N1046">
        <v>1045</v>
      </c>
      <c r="O1046" t="s">
        <v>308</v>
      </c>
      <c r="P1046" t="s">
        <v>54</v>
      </c>
      <c r="Q1046" t="s">
        <v>736</v>
      </c>
      <c r="R1046" t="s">
        <v>77</v>
      </c>
      <c r="S1046" t="s">
        <v>57</v>
      </c>
      <c r="T1046" t="s">
        <v>315</v>
      </c>
      <c r="U1046" t="s">
        <v>168</v>
      </c>
      <c r="V1046" t="s">
        <v>139</v>
      </c>
      <c r="W1046" t="s">
        <v>87</v>
      </c>
      <c r="X1046" t="s">
        <v>74</v>
      </c>
      <c r="Y1046" t="s">
        <v>355</v>
      </c>
      <c r="Z1046" t="s">
        <v>138</v>
      </c>
      <c r="AA1046" t="s">
        <v>64</v>
      </c>
      <c r="AB1046" t="s">
        <v>316</v>
      </c>
      <c r="AC1046" t="s">
        <v>75</v>
      </c>
      <c r="AD1046" t="s">
        <v>74</v>
      </c>
      <c r="AE1046" t="s">
        <v>68</v>
      </c>
      <c r="AF1046" t="s">
        <v>141</v>
      </c>
      <c r="AG1046" t="s">
        <v>91</v>
      </c>
      <c r="AH1046" t="s">
        <v>70</v>
      </c>
      <c r="AI1046" t="s">
        <v>101</v>
      </c>
      <c r="AJ1046" t="s">
        <v>514</v>
      </c>
      <c r="AK1046" t="s">
        <v>73</v>
      </c>
      <c r="AL1046" t="s">
        <v>68</v>
      </c>
      <c r="AM1046" t="s">
        <v>177</v>
      </c>
      <c r="AN1046" t="s">
        <v>76</v>
      </c>
      <c r="AO1046" t="s">
        <v>134</v>
      </c>
      <c r="AP1046" t="s">
        <v>179</v>
      </c>
      <c r="AQ1046" t="s">
        <v>233</v>
      </c>
      <c r="AR1046" t="s">
        <v>62</v>
      </c>
      <c r="AS1046" t="s">
        <v>62</v>
      </c>
      <c r="AT1046" t="s">
        <v>73</v>
      </c>
      <c r="AU1046" t="s">
        <v>107</v>
      </c>
      <c r="AV1046" t="s">
        <v>5570</v>
      </c>
    </row>
    <row r="1047" spans="1:48" hidden="1" x14ac:dyDescent="0.3">
      <c r="A1047" t="s">
        <v>5571</v>
      </c>
      <c r="B1047" t="s">
        <v>5572</v>
      </c>
      <c r="C1047" s="1" t="str">
        <f t="shared" si="172"/>
        <v>21:0973</v>
      </c>
      <c r="D1047" s="1" t="str">
        <f t="shared" si="173"/>
        <v>21:0112</v>
      </c>
      <c r="E1047" t="s">
        <v>5573</v>
      </c>
      <c r="F1047" t="s">
        <v>5574</v>
      </c>
      <c r="H1047">
        <v>63.142170700000001</v>
      </c>
      <c r="I1047">
        <v>-97.1356696</v>
      </c>
      <c r="J1047" s="1" t="str">
        <f t="shared" si="174"/>
        <v>NGR lake sediment grab sample</v>
      </c>
      <c r="K1047" s="1" t="str">
        <f t="shared" si="175"/>
        <v>&lt;177 micron (NGR)</v>
      </c>
      <c r="L1047">
        <v>53</v>
      </c>
      <c r="M1047" t="s">
        <v>301</v>
      </c>
      <c r="N1047">
        <v>1046</v>
      </c>
      <c r="O1047" t="s">
        <v>95</v>
      </c>
      <c r="P1047" t="s">
        <v>54</v>
      </c>
      <c r="Q1047" t="s">
        <v>274</v>
      </c>
      <c r="R1047" t="s">
        <v>203</v>
      </c>
      <c r="S1047" t="s">
        <v>57</v>
      </c>
      <c r="T1047" t="s">
        <v>91</v>
      </c>
      <c r="U1047" t="s">
        <v>57</v>
      </c>
      <c r="V1047" t="s">
        <v>575</v>
      </c>
      <c r="W1047" t="s">
        <v>363</v>
      </c>
      <c r="X1047" t="s">
        <v>62</v>
      </c>
      <c r="Y1047" t="s">
        <v>238</v>
      </c>
      <c r="Z1047" t="s">
        <v>59</v>
      </c>
      <c r="AA1047" t="s">
        <v>64</v>
      </c>
      <c r="AB1047" t="s">
        <v>223</v>
      </c>
      <c r="AC1047" t="s">
        <v>75</v>
      </c>
      <c r="AD1047" t="s">
        <v>67</v>
      </c>
      <c r="AE1047" t="s">
        <v>68</v>
      </c>
      <c r="AF1047" t="s">
        <v>290</v>
      </c>
      <c r="AG1047" t="s">
        <v>58</v>
      </c>
      <c r="AH1047" t="s">
        <v>173</v>
      </c>
      <c r="AI1047" t="s">
        <v>53</v>
      </c>
      <c r="AJ1047" t="s">
        <v>382</v>
      </c>
      <c r="AK1047" t="s">
        <v>73</v>
      </c>
      <c r="AL1047" t="s">
        <v>68</v>
      </c>
      <c r="AM1047" t="s">
        <v>125</v>
      </c>
      <c r="AN1047" t="s">
        <v>76</v>
      </c>
      <c r="AO1047" t="s">
        <v>281</v>
      </c>
      <c r="AP1047" t="s">
        <v>179</v>
      </c>
      <c r="AQ1047" t="s">
        <v>263</v>
      </c>
      <c r="AR1047" t="s">
        <v>74</v>
      </c>
      <c r="AS1047" t="s">
        <v>62</v>
      </c>
      <c r="AT1047" t="s">
        <v>58</v>
      </c>
      <c r="AU1047" t="s">
        <v>107</v>
      </c>
      <c r="AV1047" t="s">
        <v>5575</v>
      </c>
    </row>
    <row r="1048" spans="1:48" hidden="1" x14ac:dyDescent="0.3">
      <c r="A1048" t="s">
        <v>5576</v>
      </c>
      <c r="B1048" t="s">
        <v>5577</v>
      </c>
      <c r="C1048" s="1" t="str">
        <f t="shared" si="172"/>
        <v>21:0973</v>
      </c>
      <c r="D1048" s="1" t="str">
        <f t="shared" si="173"/>
        <v>21:0112</v>
      </c>
      <c r="E1048" t="s">
        <v>5578</v>
      </c>
      <c r="F1048" t="s">
        <v>5579</v>
      </c>
      <c r="H1048">
        <v>63.139043399999998</v>
      </c>
      <c r="I1048">
        <v>-97.056477299999997</v>
      </c>
      <c r="J1048" s="1" t="str">
        <f t="shared" si="174"/>
        <v>NGR lake sediment grab sample</v>
      </c>
      <c r="K1048" s="1" t="str">
        <f t="shared" si="175"/>
        <v>&lt;177 micron (NGR)</v>
      </c>
      <c r="L1048">
        <v>53</v>
      </c>
      <c r="M1048" t="s">
        <v>314</v>
      </c>
      <c r="N1048">
        <v>1047</v>
      </c>
      <c r="O1048" t="s">
        <v>220</v>
      </c>
      <c r="P1048" t="s">
        <v>54</v>
      </c>
      <c r="Q1048" t="s">
        <v>863</v>
      </c>
      <c r="R1048" t="s">
        <v>281</v>
      </c>
      <c r="S1048" t="s">
        <v>57</v>
      </c>
      <c r="T1048" t="s">
        <v>315</v>
      </c>
      <c r="U1048" t="s">
        <v>117</v>
      </c>
      <c r="V1048" t="s">
        <v>575</v>
      </c>
      <c r="W1048" t="s">
        <v>143</v>
      </c>
      <c r="X1048" t="s">
        <v>74</v>
      </c>
      <c r="Y1048" t="s">
        <v>448</v>
      </c>
      <c r="Z1048" t="s">
        <v>138</v>
      </c>
      <c r="AA1048" t="s">
        <v>64</v>
      </c>
      <c r="AB1048" t="s">
        <v>853</v>
      </c>
      <c r="AC1048" t="s">
        <v>224</v>
      </c>
      <c r="AD1048" t="s">
        <v>74</v>
      </c>
      <c r="AE1048" t="s">
        <v>68</v>
      </c>
      <c r="AF1048" t="s">
        <v>134</v>
      </c>
      <c r="AG1048" t="s">
        <v>58</v>
      </c>
      <c r="AH1048" t="s">
        <v>173</v>
      </c>
      <c r="AI1048" t="s">
        <v>72</v>
      </c>
      <c r="AJ1048" t="s">
        <v>123</v>
      </c>
      <c r="AK1048" t="s">
        <v>73</v>
      </c>
      <c r="AL1048" t="s">
        <v>157</v>
      </c>
      <c r="AM1048" t="s">
        <v>177</v>
      </c>
      <c r="AN1048" t="s">
        <v>76</v>
      </c>
      <c r="AO1048" t="s">
        <v>77</v>
      </c>
      <c r="AP1048" t="s">
        <v>225</v>
      </c>
      <c r="AQ1048" t="s">
        <v>240</v>
      </c>
      <c r="AR1048" t="s">
        <v>67</v>
      </c>
      <c r="AS1048" t="s">
        <v>170</v>
      </c>
      <c r="AT1048" t="s">
        <v>73</v>
      </c>
      <c r="AU1048" t="s">
        <v>107</v>
      </c>
      <c r="AV1048" t="s">
        <v>5580</v>
      </c>
    </row>
    <row r="1049" spans="1:48" hidden="1" x14ac:dyDescent="0.3">
      <c r="A1049" t="s">
        <v>5581</v>
      </c>
      <c r="B1049" t="s">
        <v>5582</v>
      </c>
      <c r="C1049" s="1" t="str">
        <f t="shared" si="172"/>
        <v>21:0973</v>
      </c>
      <c r="D1049" s="1" t="str">
        <f t="shared" si="173"/>
        <v>21:0112</v>
      </c>
      <c r="E1049" t="s">
        <v>5583</v>
      </c>
      <c r="F1049" t="s">
        <v>5584</v>
      </c>
      <c r="H1049">
        <v>63.136366899999999</v>
      </c>
      <c r="I1049">
        <v>-96.966692399999999</v>
      </c>
      <c r="J1049" s="1" t="str">
        <f t="shared" si="174"/>
        <v>NGR lake sediment grab sample</v>
      </c>
      <c r="K1049" s="1" t="str">
        <f t="shared" si="175"/>
        <v>&lt;177 micron (NGR)</v>
      </c>
      <c r="L1049">
        <v>53</v>
      </c>
      <c r="M1049" t="s">
        <v>324</v>
      </c>
      <c r="N1049">
        <v>1048</v>
      </c>
      <c r="O1049" t="s">
        <v>211</v>
      </c>
      <c r="P1049" t="s">
        <v>54</v>
      </c>
      <c r="Q1049" t="s">
        <v>552</v>
      </c>
      <c r="R1049" t="s">
        <v>691</v>
      </c>
      <c r="S1049" t="s">
        <v>57</v>
      </c>
      <c r="T1049" t="s">
        <v>277</v>
      </c>
      <c r="U1049" t="s">
        <v>138</v>
      </c>
      <c r="V1049" t="s">
        <v>357</v>
      </c>
      <c r="W1049" t="s">
        <v>68</v>
      </c>
      <c r="X1049" t="s">
        <v>62</v>
      </c>
      <c r="Y1049" t="s">
        <v>106</v>
      </c>
      <c r="Z1049" t="s">
        <v>170</v>
      </c>
      <c r="AA1049" t="s">
        <v>64</v>
      </c>
      <c r="AB1049" t="s">
        <v>153</v>
      </c>
      <c r="AC1049" t="s">
        <v>224</v>
      </c>
      <c r="AD1049" t="s">
        <v>74</v>
      </c>
      <c r="AE1049" t="s">
        <v>5585</v>
      </c>
      <c r="AF1049" t="s">
        <v>281</v>
      </c>
      <c r="AG1049" t="s">
        <v>317</v>
      </c>
      <c r="AH1049" t="s">
        <v>173</v>
      </c>
      <c r="AI1049" t="s">
        <v>118</v>
      </c>
      <c r="AJ1049" t="s">
        <v>123</v>
      </c>
      <c r="AK1049" t="s">
        <v>73</v>
      </c>
      <c r="AL1049" t="s">
        <v>103</v>
      </c>
      <c r="AM1049" t="s">
        <v>75</v>
      </c>
      <c r="AN1049" t="s">
        <v>76</v>
      </c>
      <c r="AO1049" t="s">
        <v>265</v>
      </c>
      <c r="AP1049" t="s">
        <v>731</v>
      </c>
      <c r="AQ1049" t="s">
        <v>327</v>
      </c>
      <c r="AR1049" t="s">
        <v>67</v>
      </c>
      <c r="AS1049" t="s">
        <v>62</v>
      </c>
      <c r="AT1049" t="s">
        <v>315</v>
      </c>
      <c r="AU1049" t="s">
        <v>107</v>
      </c>
      <c r="AV1049" t="s">
        <v>5586</v>
      </c>
    </row>
    <row r="1050" spans="1:48" hidden="1" x14ac:dyDescent="0.3">
      <c r="A1050" t="s">
        <v>5587</v>
      </c>
      <c r="B1050" t="s">
        <v>5588</v>
      </c>
      <c r="C1050" s="1" t="str">
        <f t="shared" si="172"/>
        <v>21:0973</v>
      </c>
      <c r="D1050" s="1" t="str">
        <f t="shared" si="173"/>
        <v>21:0112</v>
      </c>
      <c r="E1050" t="s">
        <v>5589</v>
      </c>
      <c r="F1050" t="s">
        <v>5590</v>
      </c>
      <c r="H1050">
        <v>63.122723100000002</v>
      </c>
      <c r="I1050">
        <v>-96.929071399999998</v>
      </c>
      <c r="J1050" s="1" t="str">
        <f t="shared" si="174"/>
        <v>NGR lake sediment grab sample</v>
      </c>
      <c r="K1050" s="1" t="str">
        <f t="shared" si="175"/>
        <v>&lt;177 micron (NGR)</v>
      </c>
      <c r="L1050">
        <v>53</v>
      </c>
      <c r="M1050" t="s">
        <v>335</v>
      </c>
      <c r="N1050">
        <v>1049</v>
      </c>
      <c r="O1050" t="s">
        <v>355</v>
      </c>
      <c r="P1050" t="s">
        <v>54</v>
      </c>
      <c r="Q1050" t="s">
        <v>1210</v>
      </c>
      <c r="R1050" t="s">
        <v>616</v>
      </c>
      <c r="S1050" t="s">
        <v>57</v>
      </c>
      <c r="T1050" t="s">
        <v>91</v>
      </c>
      <c r="U1050" t="s">
        <v>57</v>
      </c>
      <c r="V1050" t="s">
        <v>436</v>
      </c>
      <c r="W1050" t="s">
        <v>346</v>
      </c>
      <c r="X1050" t="s">
        <v>74</v>
      </c>
      <c r="Y1050" t="s">
        <v>94</v>
      </c>
      <c r="Z1050" t="s">
        <v>96</v>
      </c>
      <c r="AA1050" t="s">
        <v>64</v>
      </c>
      <c r="AB1050" t="s">
        <v>223</v>
      </c>
      <c r="AC1050" t="s">
        <v>224</v>
      </c>
      <c r="AD1050" t="s">
        <v>67</v>
      </c>
      <c r="AE1050" t="s">
        <v>864</v>
      </c>
      <c r="AF1050" t="s">
        <v>281</v>
      </c>
      <c r="AG1050" t="s">
        <v>339</v>
      </c>
      <c r="AH1050" t="s">
        <v>173</v>
      </c>
      <c r="AI1050" t="s">
        <v>233</v>
      </c>
      <c r="AJ1050" t="s">
        <v>71</v>
      </c>
      <c r="AK1050" t="s">
        <v>73</v>
      </c>
      <c r="AL1050" t="s">
        <v>125</v>
      </c>
      <c r="AM1050" t="s">
        <v>75</v>
      </c>
      <c r="AN1050" t="s">
        <v>76</v>
      </c>
      <c r="AO1050" t="s">
        <v>92</v>
      </c>
      <c r="AP1050" t="s">
        <v>105</v>
      </c>
      <c r="AQ1050" t="s">
        <v>327</v>
      </c>
      <c r="AR1050" t="s">
        <v>67</v>
      </c>
      <c r="AS1050" t="s">
        <v>170</v>
      </c>
      <c r="AT1050" t="s">
        <v>73</v>
      </c>
      <c r="AU1050" t="s">
        <v>107</v>
      </c>
      <c r="AV1050" t="s">
        <v>1358</v>
      </c>
    </row>
    <row r="1051" spans="1:48" hidden="1" x14ac:dyDescent="0.3">
      <c r="A1051" t="s">
        <v>5591</v>
      </c>
      <c r="B1051" t="s">
        <v>5592</v>
      </c>
      <c r="C1051" s="1" t="str">
        <f t="shared" si="172"/>
        <v>21:0973</v>
      </c>
      <c r="D1051" s="1" t="str">
        <f t="shared" si="173"/>
        <v>21:0112</v>
      </c>
      <c r="E1051" t="s">
        <v>5514</v>
      </c>
      <c r="F1051" t="s">
        <v>5593</v>
      </c>
      <c r="H1051">
        <v>63.151747700000001</v>
      </c>
      <c r="I1051">
        <v>-96.791837099999995</v>
      </c>
      <c r="J1051" s="1" t="str">
        <f t="shared" si="174"/>
        <v>NGR lake sediment grab sample</v>
      </c>
      <c r="K1051" s="1" t="str">
        <f t="shared" si="175"/>
        <v>&lt;177 micron (NGR)</v>
      </c>
      <c r="L1051">
        <v>53</v>
      </c>
      <c r="M1051" t="s">
        <v>345</v>
      </c>
      <c r="N1051">
        <v>1050</v>
      </c>
      <c r="O1051" t="s">
        <v>61</v>
      </c>
      <c r="P1051" t="s">
        <v>54</v>
      </c>
      <c r="Q1051" t="s">
        <v>435</v>
      </c>
      <c r="R1051" t="s">
        <v>116</v>
      </c>
      <c r="S1051" t="s">
        <v>57</v>
      </c>
      <c r="T1051" t="s">
        <v>277</v>
      </c>
      <c r="U1051" t="s">
        <v>168</v>
      </c>
      <c r="V1051" t="s">
        <v>190</v>
      </c>
      <c r="W1051" t="s">
        <v>127</v>
      </c>
      <c r="X1051" t="s">
        <v>74</v>
      </c>
      <c r="Y1051" t="s">
        <v>336</v>
      </c>
      <c r="Z1051" t="s">
        <v>138</v>
      </c>
      <c r="AA1051" t="s">
        <v>64</v>
      </c>
      <c r="AB1051" t="s">
        <v>153</v>
      </c>
      <c r="AC1051" t="s">
        <v>224</v>
      </c>
      <c r="AD1051" t="s">
        <v>67</v>
      </c>
      <c r="AE1051" t="s">
        <v>1872</v>
      </c>
      <c r="AF1051" t="s">
        <v>141</v>
      </c>
      <c r="AG1051" t="s">
        <v>279</v>
      </c>
      <c r="AH1051" t="s">
        <v>173</v>
      </c>
      <c r="AI1051" t="s">
        <v>305</v>
      </c>
      <c r="AJ1051" t="s">
        <v>114</v>
      </c>
      <c r="AK1051" t="s">
        <v>73</v>
      </c>
      <c r="AL1051" t="s">
        <v>125</v>
      </c>
      <c r="AM1051" t="s">
        <v>177</v>
      </c>
      <c r="AN1051" t="s">
        <v>76</v>
      </c>
      <c r="AO1051" t="s">
        <v>290</v>
      </c>
      <c r="AP1051" t="s">
        <v>225</v>
      </c>
      <c r="AQ1051" t="s">
        <v>388</v>
      </c>
      <c r="AR1051" t="s">
        <v>74</v>
      </c>
      <c r="AS1051" t="s">
        <v>54</v>
      </c>
      <c r="AT1051" t="s">
        <v>248</v>
      </c>
      <c r="AU1051" t="s">
        <v>107</v>
      </c>
      <c r="AV1051" t="s">
        <v>1962</v>
      </c>
    </row>
    <row r="1052" spans="1:48" hidden="1" x14ac:dyDescent="0.3">
      <c r="A1052" t="s">
        <v>5594</v>
      </c>
      <c r="B1052" t="s">
        <v>5595</v>
      </c>
      <c r="C1052" s="1" t="str">
        <f t="shared" si="172"/>
        <v>21:0973</v>
      </c>
      <c r="D1052" s="1" t="str">
        <f t="shared" si="173"/>
        <v>21:0112</v>
      </c>
      <c r="E1052" t="s">
        <v>5596</v>
      </c>
      <c r="F1052" t="s">
        <v>5597</v>
      </c>
      <c r="H1052">
        <v>63.142864299999999</v>
      </c>
      <c r="I1052">
        <v>-96.594975700000006</v>
      </c>
      <c r="J1052" s="1" t="str">
        <f t="shared" si="174"/>
        <v>NGR lake sediment grab sample</v>
      </c>
      <c r="K1052" s="1" t="str">
        <f t="shared" si="175"/>
        <v>&lt;177 micron (NGR)</v>
      </c>
      <c r="L1052">
        <v>53</v>
      </c>
      <c r="M1052" t="s">
        <v>354</v>
      </c>
      <c r="N1052">
        <v>1051</v>
      </c>
      <c r="O1052" t="s">
        <v>137</v>
      </c>
      <c r="P1052" t="s">
        <v>54</v>
      </c>
      <c r="Q1052" t="s">
        <v>1158</v>
      </c>
      <c r="R1052" t="s">
        <v>356</v>
      </c>
      <c r="S1052" t="s">
        <v>57</v>
      </c>
      <c r="T1052" t="s">
        <v>152</v>
      </c>
      <c r="U1052" t="s">
        <v>59</v>
      </c>
      <c r="V1052" t="s">
        <v>251</v>
      </c>
      <c r="W1052" t="s">
        <v>276</v>
      </c>
      <c r="X1052" t="s">
        <v>67</v>
      </c>
      <c r="Y1052" t="s">
        <v>448</v>
      </c>
      <c r="Z1052" t="s">
        <v>127</v>
      </c>
      <c r="AA1052" t="s">
        <v>64</v>
      </c>
      <c r="AB1052" t="s">
        <v>65</v>
      </c>
      <c r="AC1052" t="s">
        <v>224</v>
      </c>
      <c r="AD1052" t="s">
        <v>67</v>
      </c>
      <c r="AE1052" t="s">
        <v>222</v>
      </c>
      <c r="AF1052" t="s">
        <v>178</v>
      </c>
      <c r="AG1052" t="s">
        <v>97</v>
      </c>
      <c r="AH1052" t="s">
        <v>472</v>
      </c>
      <c r="AI1052" t="s">
        <v>87</v>
      </c>
      <c r="AJ1052" t="s">
        <v>56</v>
      </c>
      <c r="AK1052" t="s">
        <v>73</v>
      </c>
      <c r="AL1052" t="s">
        <v>103</v>
      </c>
      <c r="AM1052" t="s">
        <v>103</v>
      </c>
      <c r="AN1052" t="s">
        <v>76</v>
      </c>
      <c r="AO1052" t="s">
        <v>178</v>
      </c>
      <c r="AP1052" t="s">
        <v>2033</v>
      </c>
      <c r="AQ1052" t="s">
        <v>209</v>
      </c>
      <c r="AR1052" t="s">
        <v>67</v>
      </c>
      <c r="AS1052" t="s">
        <v>54</v>
      </c>
      <c r="AT1052" t="s">
        <v>73</v>
      </c>
      <c r="AU1052" t="s">
        <v>107</v>
      </c>
      <c r="AV1052" t="s">
        <v>5598</v>
      </c>
    </row>
    <row r="1053" spans="1:48" hidden="1" x14ac:dyDescent="0.3">
      <c r="A1053" t="s">
        <v>5599</v>
      </c>
      <c r="B1053" t="s">
        <v>5600</v>
      </c>
      <c r="C1053" s="1" t="str">
        <f t="shared" si="172"/>
        <v>21:0973</v>
      </c>
      <c r="D1053" s="1" t="str">
        <f>HYPERLINK("https://geochem.nrcan.gc.ca/cdogs/content/svy/svy_e.htm", "")</f>
        <v/>
      </c>
      <c r="G1053" s="1" t="str">
        <f>HYPERLINK("https://geochem.nrcan.gc.ca/cdogs/content/cr_/cr_00160_e.htm", "160")</f>
        <v>160</v>
      </c>
      <c r="J1053" t="s">
        <v>230</v>
      </c>
      <c r="K1053" t="s">
        <v>231</v>
      </c>
      <c r="L1053">
        <v>53</v>
      </c>
      <c r="M1053" t="s">
        <v>232</v>
      </c>
      <c r="N1053">
        <v>1052</v>
      </c>
      <c r="O1053" t="s">
        <v>168</v>
      </c>
      <c r="P1053" t="s">
        <v>170</v>
      </c>
      <c r="Q1053" t="s">
        <v>656</v>
      </c>
      <c r="R1053" t="s">
        <v>177</v>
      </c>
      <c r="S1053" t="s">
        <v>57</v>
      </c>
      <c r="T1053" t="s">
        <v>561</v>
      </c>
      <c r="U1053" t="s">
        <v>88</v>
      </c>
      <c r="V1053" t="s">
        <v>235</v>
      </c>
      <c r="W1053" t="s">
        <v>346</v>
      </c>
      <c r="X1053" t="s">
        <v>62</v>
      </c>
      <c r="Y1053" t="s">
        <v>79</v>
      </c>
      <c r="Z1053" t="s">
        <v>88</v>
      </c>
      <c r="AA1053" t="s">
        <v>64</v>
      </c>
      <c r="AB1053" t="s">
        <v>190</v>
      </c>
      <c r="AC1053" t="s">
        <v>177</v>
      </c>
      <c r="AD1053" t="s">
        <v>67</v>
      </c>
      <c r="AE1053" t="s">
        <v>5601</v>
      </c>
      <c r="AF1053" t="s">
        <v>134</v>
      </c>
      <c r="AG1053" t="s">
        <v>380</v>
      </c>
      <c r="AH1053" t="s">
        <v>68</v>
      </c>
      <c r="AI1053" t="s">
        <v>104</v>
      </c>
      <c r="AJ1053" t="s">
        <v>340</v>
      </c>
      <c r="AK1053" t="s">
        <v>73</v>
      </c>
      <c r="AL1053" t="s">
        <v>206</v>
      </c>
      <c r="AM1053" t="s">
        <v>74</v>
      </c>
      <c r="AN1053" t="s">
        <v>76</v>
      </c>
      <c r="AO1053" t="s">
        <v>203</v>
      </c>
      <c r="AP1053" t="s">
        <v>5602</v>
      </c>
      <c r="AQ1053" t="s">
        <v>127</v>
      </c>
      <c r="AR1053" t="s">
        <v>62</v>
      </c>
      <c r="AS1053" t="s">
        <v>127</v>
      </c>
      <c r="AT1053" t="s">
        <v>73</v>
      </c>
      <c r="AU1053" t="s">
        <v>560</v>
      </c>
      <c r="AV1053" t="s">
        <v>121</v>
      </c>
    </row>
    <row r="1054" spans="1:48" hidden="1" x14ac:dyDescent="0.3">
      <c r="A1054" t="s">
        <v>5603</v>
      </c>
      <c r="B1054" t="s">
        <v>5604</v>
      </c>
      <c r="C1054" s="1" t="str">
        <f t="shared" si="172"/>
        <v>21:0973</v>
      </c>
      <c r="D1054" s="1" t="str">
        <f t="shared" ref="D1054:D1067" si="176">HYPERLINK("https://geochem.nrcan.gc.ca/cdogs/content/svy/svy210112_e.htm", "21:0112")</f>
        <v>21:0112</v>
      </c>
      <c r="E1054" t="s">
        <v>5605</v>
      </c>
      <c r="F1054" t="s">
        <v>5606</v>
      </c>
      <c r="H1054">
        <v>63.170919599999998</v>
      </c>
      <c r="I1054">
        <v>-96.679316400000005</v>
      </c>
      <c r="J1054" s="1" t="str">
        <f t="shared" ref="J1054:J1067" si="177">HYPERLINK("https://geochem.nrcan.gc.ca/cdogs/content/kwd/kwd020027_e.htm", "NGR lake sediment grab sample")</f>
        <v>NGR lake sediment grab sample</v>
      </c>
      <c r="K1054" s="1" t="str">
        <f t="shared" ref="K1054:K1067" si="178">HYPERLINK("https://geochem.nrcan.gc.ca/cdogs/content/kwd/kwd080006_e.htm", "&lt;177 micron (NGR)")</f>
        <v>&lt;177 micron (NGR)</v>
      </c>
      <c r="L1054">
        <v>54</v>
      </c>
      <c r="M1054" t="s">
        <v>52</v>
      </c>
      <c r="N1054">
        <v>1053</v>
      </c>
      <c r="O1054" t="s">
        <v>355</v>
      </c>
      <c r="P1054" t="s">
        <v>54</v>
      </c>
      <c r="Q1054" t="s">
        <v>642</v>
      </c>
      <c r="R1054" t="s">
        <v>116</v>
      </c>
      <c r="S1054" t="s">
        <v>57</v>
      </c>
      <c r="T1054" t="s">
        <v>277</v>
      </c>
      <c r="U1054" t="s">
        <v>59</v>
      </c>
      <c r="V1054" t="s">
        <v>428</v>
      </c>
      <c r="W1054" t="s">
        <v>118</v>
      </c>
      <c r="X1054" t="s">
        <v>74</v>
      </c>
      <c r="Y1054" t="s">
        <v>346</v>
      </c>
      <c r="Z1054" t="s">
        <v>96</v>
      </c>
      <c r="AA1054" t="s">
        <v>64</v>
      </c>
      <c r="AB1054" t="s">
        <v>853</v>
      </c>
      <c r="AC1054" t="s">
        <v>224</v>
      </c>
      <c r="AD1054" t="s">
        <v>170</v>
      </c>
      <c r="AE1054" t="s">
        <v>668</v>
      </c>
      <c r="AF1054" t="s">
        <v>616</v>
      </c>
      <c r="AG1054" t="s">
        <v>142</v>
      </c>
      <c r="AH1054" t="s">
        <v>173</v>
      </c>
      <c r="AI1054" t="s">
        <v>159</v>
      </c>
      <c r="AJ1054" t="s">
        <v>348</v>
      </c>
      <c r="AK1054" t="s">
        <v>73</v>
      </c>
      <c r="AL1054" t="s">
        <v>177</v>
      </c>
      <c r="AM1054" t="s">
        <v>75</v>
      </c>
      <c r="AN1054" t="s">
        <v>76</v>
      </c>
      <c r="AO1054" t="s">
        <v>77</v>
      </c>
      <c r="AP1054" t="s">
        <v>566</v>
      </c>
      <c r="AQ1054" t="s">
        <v>263</v>
      </c>
      <c r="AR1054" t="s">
        <v>62</v>
      </c>
      <c r="AS1054" t="s">
        <v>54</v>
      </c>
      <c r="AT1054" t="s">
        <v>73</v>
      </c>
      <c r="AU1054" t="s">
        <v>593</v>
      </c>
      <c r="AV1054" t="s">
        <v>5607</v>
      </c>
    </row>
    <row r="1055" spans="1:48" hidden="1" x14ac:dyDescent="0.3">
      <c r="A1055" t="s">
        <v>5608</v>
      </c>
      <c r="B1055" t="s">
        <v>5609</v>
      </c>
      <c r="C1055" s="1" t="str">
        <f t="shared" si="172"/>
        <v>21:0973</v>
      </c>
      <c r="D1055" s="1" t="str">
        <f t="shared" si="176"/>
        <v>21:0112</v>
      </c>
      <c r="E1055" t="s">
        <v>5610</v>
      </c>
      <c r="F1055" t="s">
        <v>5611</v>
      </c>
      <c r="H1055">
        <v>63.154646399999997</v>
      </c>
      <c r="I1055">
        <v>-96.452428299999994</v>
      </c>
      <c r="J1055" s="1" t="str">
        <f t="shared" si="177"/>
        <v>NGR lake sediment grab sample</v>
      </c>
      <c r="K1055" s="1" t="str">
        <f t="shared" si="178"/>
        <v>&lt;177 micron (NGR)</v>
      </c>
      <c r="L1055">
        <v>54</v>
      </c>
      <c r="M1055" t="s">
        <v>86</v>
      </c>
      <c r="N1055">
        <v>1054</v>
      </c>
      <c r="O1055" t="s">
        <v>61</v>
      </c>
      <c r="P1055" t="s">
        <v>54</v>
      </c>
      <c r="Q1055" t="s">
        <v>410</v>
      </c>
      <c r="R1055" t="s">
        <v>104</v>
      </c>
      <c r="S1055" t="s">
        <v>57</v>
      </c>
      <c r="T1055" t="s">
        <v>248</v>
      </c>
      <c r="U1055" t="s">
        <v>117</v>
      </c>
      <c r="V1055" t="s">
        <v>93</v>
      </c>
      <c r="W1055" t="s">
        <v>106</v>
      </c>
      <c r="X1055" t="s">
        <v>62</v>
      </c>
      <c r="Y1055" t="s">
        <v>118</v>
      </c>
      <c r="Z1055" t="s">
        <v>138</v>
      </c>
      <c r="AA1055" t="s">
        <v>64</v>
      </c>
      <c r="AB1055" t="s">
        <v>428</v>
      </c>
      <c r="AC1055" t="s">
        <v>224</v>
      </c>
      <c r="AD1055" t="s">
        <v>74</v>
      </c>
      <c r="AE1055" t="s">
        <v>74</v>
      </c>
      <c r="AF1055" t="s">
        <v>550</v>
      </c>
      <c r="AG1055" t="s">
        <v>252</v>
      </c>
      <c r="AH1055" t="s">
        <v>70</v>
      </c>
      <c r="AI1055" t="s">
        <v>348</v>
      </c>
      <c r="AJ1055" t="s">
        <v>402</v>
      </c>
      <c r="AK1055" t="s">
        <v>73</v>
      </c>
      <c r="AL1055" t="s">
        <v>68</v>
      </c>
      <c r="AM1055" t="s">
        <v>75</v>
      </c>
      <c r="AN1055" t="s">
        <v>76</v>
      </c>
      <c r="AO1055" t="s">
        <v>290</v>
      </c>
      <c r="AP1055" t="s">
        <v>210</v>
      </c>
      <c r="AQ1055" t="s">
        <v>96</v>
      </c>
      <c r="AR1055" t="s">
        <v>74</v>
      </c>
      <c r="AS1055" t="s">
        <v>62</v>
      </c>
      <c r="AT1055" t="s">
        <v>262</v>
      </c>
      <c r="AU1055" t="s">
        <v>107</v>
      </c>
      <c r="AV1055" t="s">
        <v>2895</v>
      </c>
    </row>
    <row r="1056" spans="1:48" hidden="1" x14ac:dyDescent="0.3">
      <c r="A1056" t="s">
        <v>5612</v>
      </c>
      <c r="B1056" t="s">
        <v>5613</v>
      </c>
      <c r="C1056" s="1" t="str">
        <f t="shared" si="172"/>
        <v>21:0973</v>
      </c>
      <c r="D1056" s="1" t="str">
        <f t="shared" si="176"/>
        <v>21:0112</v>
      </c>
      <c r="E1056" t="s">
        <v>5614</v>
      </c>
      <c r="F1056" t="s">
        <v>5615</v>
      </c>
      <c r="H1056">
        <v>63.162469799999997</v>
      </c>
      <c r="I1056">
        <v>-96.410323500000004</v>
      </c>
      <c r="J1056" s="1" t="str">
        <f t="shared" si="177"/>
        <v>NGR lake sediment grab sample</v>
      </c>
      <c r="K1056" s="1" t="str">
        <f t="shared" si="178"/>
        <v>&lt;177 micron (NGR)</v>
      </c>
      <c r="L1056">
        <v>54</v>
      </c>
      <c r="M1056" t="s">
        <v>149</v>
      </c>
      <c r="N1056">
        <v>1055</v>
      </c>
      <c r="O1056" t="s">
        <v>448</v>
      </c>
      <c r="P1056" t="s">
        <v>54</v>
      </c>
      <c r="Q1056" t="s">
        <v>920</v>
      </c>
      <c r="R1056" t="s">
        <v>263</v>
      </c>
      <c r="S1056" t="s">
        <v>57</v>
      </c>
      <c r="T1056" t="s">
        <v>449</v>
      </c>
      <c r="U1056" t="s">
        <v>57</v>
      </c>
      <c r="V1056" t="s">
        <v>192</v>
      </c>
      <c r="W1056" t="s">
        <v>63</v>
      </c>
      <c r="X1056" t="s">
        <v>67</v>
      </c>
      <c r="Y1056" t="s">
        <v>63</v>
      </c>
      <c r="Z1056" t="s">
        <v>138</v>
      </c>
      <c r="AA1056" t="s">
        <v>64</v>
      </c>
      <c r="AB1056" t="s">
        <v>471</v>
      </c>
      <c r="AC1056" t="s">
        <v>70</v>
      </c>
      <c r="AD1056" t="s">
        <v>74</v>
      </c>
      <c r="AE1056" t="s">
        <v>526</v>
      </c>
      <c r="AF1056" t="s">
        <v>77</v>
      </c>
      <c r="AG1056" t="s">
        <v>252</v>
      </c>
      <c r="AH1056" t="s">
        <v>173</v>
      </c>
      <c r="AI1056" t="s">
        <v>292</v>
      </c>
      <c r="AJ1056" t="s">
        <v>159</v>
      </c>
      <c r="AK1056" t="s">
        <v>73</v>
      </c>
      <c r="AL1056" t="s">
        <v>125</v>
      </c>
      <c r="AM1056" t="s">
        <v>224</v>
      </c>
      <c r="AN1056" t="s">
        <v>76</v>
      </c>
      <c r="AO1056" t="s">
        <v>168</v>
      </c>
      <c r="AP1056" t="s">
        <v>225</v>
      </c>
      <c r="AQ1056" t="s">
        <v>118</v>
      </c>
      <c r="AR1056" t="s">
        <v>67</v>
      </c>
      <c r="AS1056" t="s">
        <v>54</v>
      </c>
      <c r="AT1056" t="s">
        <v>73</v>
      </c>
      <c r="AU1056" t="s">
        <v>80</v>
      </c>
      <c r="AV1056" t="s">
        <v>5616</v>
      </c>
    </row>
    <row r="1057" spans="1:48" hidden="1" x14ac:dyDescent="0.3">
      <c r="A1057" t="s">
        <v>5617</v>
      </c>
      <c r="B1057" t="s">
        <v>5618</v>
      </c>
      <c r="C1057" s="1" t="str">
        <f t="shared" si="172"/>
        <v>21:0973</v>
      </c>
      <c r="D1057" s="1" t="str">
        <f t="shared" si="176"/>
        <v>21:0112</v>
      </c>
      <c r="E1057" t="s">
        <v>5619</v>
      </c>
      <c r="F1057" t="s">
        <v>5620</v>
      </c>
      <c r="H1057">
        <v>63.1905979</v>
      </c>
      <c r="I1057">
        <v>-96.375636999999998</v>
      </c>
      <c r="J1057" s="1" t="str">
        <f t="shared" si="177"/>
        <v>NGR lake sediment grab sample</v>
      </c>
      <c r="K1057" s="1" t="str">
        <f t="shared" si="178"/>
        <v>&lt;177 micron (NGR)</v>
      </c>
      <c r="L1057">
        <v>54</v>
      </c>
      <c r="M1057" t="s">
        <v>165</v>
      </c>
      <c r="N1057">
        <v>1056</v>
      </c>
      <c r="O1057" t="s">
        <v>94</v>
      </c>
      <c r="P1057" t="s">
        <v>54</v>
      </c>
      <c r="Q1057" t="s">
        <v>731</v>
      </c>
      <c r="R1057" t="s">
        <v>290</v>
      </c>
      <c r="S1057" t="s">
        <v>57</v>
      </c>
      <c r="T1057" t="s">
        <v>479</v>
      </c>
      <c r="U1057" t="s">
        <v>117</v>
      </c>
      <c r="V1057" t="s">
        <v>615</v>
      </c>
      <c r="W1057" t="s">
        <v>143</v>
      </c>
      <c r="X1057" t="s">
        <v>62</v>
      </c>
      <c r="Y1057" t="s">
        <v>448</v>
      </c>
      <c r="Z1057" t="s">
        <v>96</v>
      </c>
      <c r="AA1057" t="s">
        <v>64</v>
      </c>
      <c r="AB1057" t="s">
        <v>438</v>
      </c>
      <c r="AC1057" t="s">
        <v>75</v>
      </c>
      <c r="AD1057" t="s">
        <v>67</v>
      </c>
      <c r="AE1057" t="s">
        <v>490</v>
      </c>
      <c r="AF1057" t="s">
        <v>99</v>
      </c>
      <c r="AG1057" t="s">
        <v>249</v>
      </c>
      <c r="AH1057" t="s">
        <v>173</v>
      </c>
      <c r="AI1057" t="s">
        <v>114</v>
      </c>
      <c r="AJ1057" t="s">
        <v>4253</v>
      </c>
      <c r="AK1057" t="s">
        <v>73</v>
      </c>
      <c r="AL1057" t="s">
        <v>157</v>
      </c>
      <c r="AM1057" t="s">
        <v>157</v>
      </c>
      <c r="AN1057" t="s">
        <v>76</v>
      </c>
      <c r="AO1057" t="s">
        <v>926</v>
      </c>
      <c r="AP1057" t="s">
        <v>566</v>
      </c>
      <c r="AQ1057" t="s">
        <v>329</v>
      </c>
      <c r="AR1057" t="s">
        <v>74</v>
      </c>
      <c r="AS1057" t="s">
        <v>62</v>
      </c>
      <c r="AT1057" t="s">
        <v>73</v>
      </c>
      <c r="AU1057" t="s">
        <v>107</v>
      </c>
      <c r="AV1057" t="s">
        <v>5621</v>
      </c>
    </row>
    <row r="1058" spans="1:48" hidden="1" x14ac:dyDescent="0.3">
      <c r="A1058" t="s">
        <v>5622</v>
      </c>
      <c r="B1058" t="s">
        <v>5623</v>
      </c>
      <c r="C1058" s="1" t="str">
        <f t="shared" si="172"/>
        <v>21:0973</v>
      </c>
      <c r="D1058" s="1" t="str">
        <f t="shared" si="176"/>
        <v>21:0112</v>
      </c>
      <c r="E1058" t="s">
        <v>5624</v>
      </c>
      <c r="F1058" t="s">
        <v>5625</v>
      </c>
      <c r="H1058">
        <v>63.226525600000002</v>
      </c>
      <c r="I1058">
        <v>-96.364752899999999</v>
      </c>
      <c r="J1058" s="1" t="str">
        <f t="shared" si="177"/>
        <v>NGR lake sediment grab sample</v>
      </c>
      <c r="K1058" s="1" t="str">
        <f t="shared" si="178"/>
        <v>&lt;177 micron (NGR)</v>
      </c>
      <c r="L1058">
        <v>54</v>
      </c>
      <c r="M1058" t="s">
        <v>185</v>
      </c>
      <c r="N1058">
        <v>1057</v>
      </c>
      <c r="O1058" t="s">
        <v>170</v>
      </c>
      <c r="P1058" t="s">
        <v>54</v>
      </c>
      <c r="Q1058" t="s">
        <v>186</v>
      </c>
      <c r="R1058" t="s">
        <v>141</v>
      </c>
      <c r="S1058" t="s">
        <v>57</v>
      </c>
      <c r="T1058" t="s">
        <v>262</v>
      </c>
      <c r="U1058" t="s">
        <v>117</v>
      </c>
      <c r="V1058" t="s">
        <v>221</v>
      </c>
      <c r="W1058" t="s">
        <v>363</v>
      </c>
      <c r="X1058" t="s">
        <v>62</v>
      </c>
      <c r="Y1058" t="s">
        <v>276</v>
      </c>
      <c r="Z1058" t="s">
        <v>138</v>
      </c>
      <c r="AA1058" t="s">
        <v>64</v>
      </c>
      <c r="AB1058" t="s">
        <v>698</v>
      </c>
      <c r="AC1058" t="s">
        <v>224</v>
      </c>
      <c r="AD1058" t="s">
        <v>67</v>
      </c>
      <c r="AE1058" t="s">
        <v>668</v>
      </c>
      <c r="AF1058" t="s">
        <v>141</v>
      </c>
      <c r="AG1058" t="s">
        <v>304</v>
      </c>
      <c r="AH1058" t="s">
        <v>173</v>
      </c>
      <c r="AI1058" t="s">
        <v>402</v>
      </c>
      <c r="AJ1058" t="s">
        <v>328</v>
      </c>
      <c r="AK1058" t="s">
        <v>73</v>
      </c>
      <c r="AL1058" t="s">
        <v>157</v>
      </c>
      <c r="AM1058" t="s">
        <v>177</v>
      </c>
      <c r="AN1058" t="s">
        <v>76</v>
      </c>
      <c r="AO1058" t="s">
        <v>134</v>
      </c>
      <c r="AP1058" t="s">
        <v>126</v>
      </c>
      <c r="AQ1058" t="s">
        <v>388</v>
      </c>
      <c r="AR1058" t="s">
        <v>74</v>
      </c>
      <c r="AS1058" t="s">
        <v>62</v>
      </c>
      <c r="AT1058" t="s">
        <v>73</v>
      </c>
      <c r="AU1058" t="s">
        <v>107</v>
      </c>
      <c r="AV1058" t="s">
        <v>5626</v>
      </c>
    </row>
    <row r="1059" spans="1:48" hidden="1" x14ac:dyDescent="0.3">
      <c r="A1059" t="s">
        <v>5627</v>
      </c>
      <c r="B1059" t="s">
        <v>5628</v>
      </c>
      <c r="C1059" s="1" t="str">
        <f t="shared" si="172"/>
        <v>21:0973</v>
      </c>
      <c r="D1059" s="1" t="str">
        <f t="shared" si="176"/>
        <v>21:0112</v>
      </c>
      <c r="E1059" t="s">
        <v>5629</v>
      </c>
      <c r="F1059" t="s">
        <v>5630</v>
      </c>
      <c r="H1059">
        <v>63.249727200000002</v>
      </c>
      <c r="I1059">
        <v>-96.390831599999999</v>
      </c>
      <c r="J1059" s="1" t="str">
        <f t="shared" si="177"/>
        <v>NGR lake sediment grab sample</v>
      </c>
      <c r="K1059" s="1" t="str">
        <f t="shared" si="178"/>
        <v>&lt;177 micron (NGR)</v>
      </c>
      <c r="L1059">
        <v>54</v>
      </c>
      <c r="M1059" t="s">
        <v>200</v>
      </c>
      <c r="N1059">
        <v>1058</v>
      </c>
      <c r="O1059" t="s">
        <v>94</v>
      </c>
      <c r="P1059" t="s">
        <v>54</v>
      </c>
      <c r="Q1059" t="s">
        <v>1295</v>
      </c>
      <c r="R1059" t="s">
        <v>187</v>
      </c>
      <c r="S1059" t="s">
        <v>57</v>
      </c>
      <c r="T1059" t="s">
        <v>315</v>
      </c>
      <c r="U1059" t="s">
        <v>88</v>
      </c>
      <c r="V1059" t="s">
        <v>99</v>
      </c>
      <c r="W1059" t="s">
        <v>526</v>
      </c>
      <c r="X1059" t="s">
        <v>67</v>
      </c>
      <c r="Y1059" t="s">
        <v>709</v>
      </c>
      <c r="Z1059" t="s">
        <v>170</v>
      </c>
      <c r="AA1059" t="s">
        <v>64</v>
      </c>
      <c r="AB1059" t="s">
        <v>853</v>
      </c>
      <c r="AC1059" t="s">
        <v>155</v>
      </c>
      <c r="AD1059" t="s">
        <v>62</v>
      </c>
      <c r="AE1059" t="s">
        <v>4301</v>
      </c>
      <c r="AF1059" t="s">
        <v>282</v>
      </c>
      <c r="AG1059" t="s">
        <v>616</v>
      </c>
      <c r="AH1059" t="s">
        <v>173</v>
      </c>
      <c r="AI1059" t="s">
        <v>327</v>
      </c>
      <c r="AJ1059" t="s">
        <v>71</v>
      </c>
      <c r="AK1059" t="s">
        <v>73</v>
      </c>
      <c r="AL1059" t="s">
        <v>103</v>
      </c>
      <c r="AM1059" t="s">
        <v>75</v>
      </c>
      <c r="AN1059" t="s">
        <v>76</v>
      </c>
      <c r="AO1059" t="s">
        <v>168</v>
      </c>
      <c r="AP1059" t="s">
        <v>624</v>
      </c>
      <c r="AQ1059" t="s">
        <v>143</v>
      </c>
      <c r="AR1059" t="s">
        <v>67</v>
      </c>
      <c r="AS1059" t="s">
        <v>54</v>
      </c>
      <c r="AT1059" t="s">
        <v>262</v>
      </c>
      <c r="AU1059" t="s">
        <v>107</v>
      </c>
      <c r="AV1059" t="s">
        <v>5631</v>
      </c>
    </row>
    <row r="1060" spans="1:48" hidden="1" x14ac:dyDescent="0.3">
      <c r="A1060" t="s">
        <v>5632</v>
      </c>
      <c r="B1060" t="s">
        <v>5633</v>
      </c>
      <c r="C1060" s="1" t="str">
        <f t="shared" si="172"/>
        <v>21:0973</v>
      </c>
      <c r="D1060" s="1" t="str">
        <f t="shared" si="176"/>
        <v>21:0112</v>
      </c>
      <c r="E1060" t="s">
        <v>5634</v>
      </c>
      <c r="F1060" t="s">
        <v>5635</v>
      </c>
      <c r="H1060">
        <v>63.248555199999998</v>
      </c>
      <c r="I1060">
        <v>-96.455530699999997</v>
      </c>
      <c r="J1060" s="1" t="str">
        <f t="shared" si="177"/>
        <v>NGR lake sediment grab sample</v>
      </c>
      <c r="K1060" s="1" t="str">
        <f t="shared" si="178"/>
        <v>&lt;177 micron (NGR)</v>
      </c>
      <c r="L1060">
        <v>54</v>
      </c>
      <c r="M1060" t="s">
        <v>113</v>
      </c>
      <c r="N1060">
        <v>1059</v>
      </c>
      <c r="O1060" t="s">
        <v>63</v>
      </c>
      <c r="P1060" t="s">
        <v>54</v>
      </c>
      <c r="Q1060" t="s">
        <v>676</v>
      </c>
      <c r="R1060" t="s">
        <v>208</v>
      </c>
      <c r="S1060" t="s">
        <v>57</v>
      </c>
      <c r="T1060" t="s">
        <v>449</v>
      </c>
      <c r="U1060" t="s">
        <v>57</v>
      </c>
      <c r="V1060" t="s">
        <v>192</v>
      </c>
      <c r="W1060" t="s">
        <v>205</v>
      </c>
      <c r="X1060" t="s">
        <v>74</v>
      </c>
      <c r="Y1060" t="s">
        <v>68</v>
      </c>
      <c r="Z1060" t="s">
        <v>138</v>
      </c>
      <c r="AA1060" t="s">
        <v>64</v>
      </c>
      <c r="AB1060" t="s">
        <v>492</v>
      </c>
      <c r="AC1060" t="s">
        <v>70</v>
      </c>
      <c r="AD1060" t="s">
        <v>67</v>
      </c>
      <c r="AE1060" t="s">
        <v>68</v>
      </c>
      <c r="AF1060" t="s">
        <v>77</v>
      </c>
      <c r="AG1060" t="s">
        <v>449</v>
      </c>
      <c r="AH1060" t="s">
        <v>173</v>
      </c>
      <c r="AI1060" t="s">
        <v>201</v>
      </c>
      <c r="AJ1060" t="s">
        <v>336</v>
      </c>
      <c r="AK1060" t="s">
        <v>73</v>
      </c>
      <c r="AL1060" t="s">
        <v>125</v>
      </c>
      <c r="AM1060" t="s">
        <v>224</v>
      </c>
      <c r="AN1060" t="s">
        <v>76</v>
      </c>
      <c r="AO1060" t="s">
        <v>203</v>
      </c>
      <c r="AP1060" t="s">
        <v>225</v>
      </c>
      <c r="AQ1060" t="s">
        <v>363</v>
      </c>
      <c r="AR1060" t="s">
        <v>67</v>
      </c>
      <c r="AS1060" t="s">
        <v>54</v>
      </c>
      <c r="AT1060" t="s">
        <v>73</v>
      </c>
      <c r="AU1060" t="s">
        <v>593</v>
      </c>
      <c r="AV1060" t="s">
        <v>5636</v>
      </c>
    </row>
    <row r="1061" spans="1:48" hidden="1" x14ac:dyDescent="0.3">
      <c r="A1061" t="s">
        <v>5637</v>
      </c>
      <c r="B1061" t="s">
        <v>5638</v>
      </c>
      <c r="C1061" s="1" t="str">
        <f t="shared" si="172"/>
        <v>21:0973</v>
      </c>
      <c r="D1061" s="1" t="str">
        <f t="shared" si="176"/>
        <v>21:0112</v>
      </c>
      <c r="E1061" t="s">
        <v>5634</v>
      </c>
      <c r="F1061" t="s">
        <v>5639</v>
      </c>
      <c r="H1061">
        <v>63.248555199999998</v>
      </c>
      <c r="I1061">
        <v>-96.455530699999997</v>
      </c>
      <c r="J1061" s="1" t="str">
        <f t="shared" si="177"/>
        <v>NGR lake sediment grab sample</v>
      </c>
      <c r="K1061" s="1" t="str">
        <f t="shared" si="178"/>
        <v>&lt;177 micron (NGR)</v>
      </c>
      <c r="L1061">
        <v>54</v>
      </c>
      <c r="M1061" t="s">
        <v>132</v>
      </c>
      <c r="N1061">
        <v>1060</v>
      </c>
      <c r="O1061" t="s">
        <v>137</v>
      </c>
      <c r="P1061" t="s">
        <v>54</v>
      </c>
      <c r="Q1061" t="s">
        <v>202</v>
      </c>
      <c r="R1061" t="s">
        <v>592</v>
      </c>
      <c r="S1061" t="s">
        <v>57</v>
      </c>
      <c r="T1061" t="s">
        <v>1089</v>
      </c>
      <c r="U1061" t="s">
        <v>138</v>
      </c>
      <c r="V1061" t="s">
        <v>575</v>
      </c>
      <c r="W1061" t="s">
        <v>211</v>
      </c>
      <c r="X1061" t="s">
        <v>74</v>
      </c>
      <c r="Y1061" t="s">
        <v>206</v>
      </c>
      <c r="Z1061" t="s">
        <v>59</v>
      </c>
      <c r="AA1061" t="s">
        <v>64</v>
      </c>
      <c r="AB1061" t="s">
        <v>615</v>
      </c>
      <c r="AC1061" t="s">
        <v>155</v>
      </c>
      <c r="AD1061" t="s">
        <v>74</v>
      </c>
      <c r="AE1061" t="s">
        <v>68</v>
      </c>
      <c r="AF1061" t="s">
        <v>116</v>
      </c>
      <c r="AG1061" t="s">
        <v>604</v>
      </c>
      <c r="AH1061" t="s">
        <v>173</v>
      </c>
      <c r="AI1061" t="s">
        <v>159</v>
      </c>
      <c r="AJ1061" t="s">
        <v>138</v>
      </c>
      <c r="AK1061" t="s">
        <v>73</v>
      </c>
      <c r="AL1061" t="s">
        <v>157</v>
      </c>
      <c r="AM1061" t="s">
        <v>75</v>
      </c>
      <c r="AN1061" t="s">
        <v>76</v>
      </c>
      <c r="AO1061" t="s">
        <v>178</v>
      </c>
      <c r="AP1061" t="s">
        <v>414</v>
      </c>
      <c r="AQ1061" t="s">
        <v>327</v>
      </c>
      <c r="AR1061" t="s">
        <v>74</v>
      </c>
      <c r="AS1061" t="s">
        <v>54</v>
      </c>
      <c r="AT1061" t="s">
        <v>73</v>
      </c>
      <c r="AU1061" t="s">
        <v>560</v>
      </c>
      <c r="AV1061" t="s">
        <v>5640</v>
      </c>
    </row>
    <row r="1062" spans="1:48" hidden="1" x14ac:dyDescent="0.3">
      <c r="A1062" t="s">
        <v>5641</v>
      </c>
      <c r="B1062" t="s">
        <v>5642</v>
      </c>
      <c r="C1062" s="1" t="str">
        <f t="shared" si="172"/>
        <v>21:0973</v>
      </c>
      <c r="D1062" s="1" t="str">
        <f t="shared" si="176"/>
        <v>21:0112</v>
      </c>
      <c r="E1062" t="s">
        <v>5643</v>
      </c>
      <c r="F1062" t="s">
        <v>5644</v>
      </c>
      <c r="H1062">
        <v>63.220174399999998</v>
      </c>
      <c r="I1062">
        <v>-96.441346800000005</v>
      </c>
      <c r="J1062" s="1" t="str">
        <f t="shared" si="177"/>
        <v>NGR lake sediment grab sample</v>
      </c>
      <c r="K1062" s="1" t="str">
        <f t="shared" si="178"/>
        <v>&lt;177 micron (NGR)</v>
      </c>
      <c r="L1062">
        <v>54</v>
      </c>
      <c r="M1062" t="s">
        <v>217</v>
      </c>
      <c r="N1062">
        <v>1061</v>
      </c>
      <c r="O1062" t="s">
        <v>118</v>
      </c>
      <c r="P1062" t="s">
        <v>54</v>
      </c>
      <c r="Q1062" t="s">
        <v>395</v>
      </c>
      <c r="R1062" t="s">
        <v>92</v>
      </c>
      <c r="S1062" t="s">
        <v>57</v>
      </c>
      <c r="T1062" t="s">
        <v>562</v>
      </c>
      <c r="U1062" t="s">
        <v>168</v>
      </c>
      <c r="V1062" t="s">
        <v>326</v>
      </c>
      <c r="W1062" t="s">
        <v>692</v>
      </c>
      <c r="X1062" t="s">
        <v>62</v>
      </c>
      <c r="Y1062" t="s">
        <v>79</v>
      </c>
      <c r="Z1062" t="s">
        <v>59</v>
      </c>
      <c r="AA1062" t="s">
        <v>64</v>
      </c>
      <c r="AB1062" t="s">
        <v>204</v>
      </c>
      <c r="AC1062" t="s">
        <v>75</v>
      </c>
      <c r="AD1062" t="s">
        <v>74</v>
      </c>
      <c r="AE1062" t="s">
        <v>1056</v>
      </c>
      <c r="AF1062" t="s">
        <v>192</v>
      </c>
      <c r="AG1062" t="s">
        <v>91</v>
      </c>
      <c r="AH1062" t="s">
        <v>173</v>
      </c>
      <c r="AI1062" t="s">
        <v>280</v>
      </c>
      <c r="AJ1062" t="s">
        <v>592</v>
      </c>
      <c r="AK1062" t="s">
        <v>73</v>
      </c>
      <c r="AL1062" t="s">
        <v>74</v>
      </c>
      <c r="AM1062" t="s">
        <v>125</v>
      </c>
      <c r="AN1062" t="s">
        <v>76</v>
      </c>
      <c r="AO1062" t="s">
        <v>1466</v>
      </c>
      <c r="AP1062" t="s">
        <v>158</v>
      </c>
      <c r="AQ1062" t="s">
        <v>233</v>
      </c>
      <c r="AR1062" t="s">
        <v>62</v>
      </c>
      <c r="AS1062" t="s">
        <v>62</v>
      </c>
      <c r="AT1062" t="s">
        <v>73</v>
      </c>
      <c r="AU1062" t="s">
        <v>107</v>
      </c>
      <c r="AV1062" t="s">
        <v>5645</v>
      </c>
    </row>
    <row r="1063" spans="1:48" hidden="1" x14ac:dyDescent="0.3">
      <c r="A1063" t="s">
        <v>5646</v>
      </c>
      <c r="B1063" t="s">
        <v>5647</v>
      </c>
      <c r="C1063" s="1" t="str">
        <f t="shared" si="172"/>
        <v>21:0973</v>
      </c>
      <c r="D1063" s="1" t="str">
        <f t="shared" si="176"/>
        <v>21:0112</v>
      </c>
      <c r="E1063" t="s">
        <v>5648</v>
      </c>
      <c r="F1063" t="s">
        <v>5649</v>
      </c>
      <c r="H1063">
        <v>63.190011200000001</v>
      </c>
      <c r="I1063">
        <v>-96.441445599999994</v>
      </c>
      <c r="J1063" s="1" t="str">
        <f t="shared" si="177"/>
        <v>NGR lake sediment grab sample</v>
      </c>
      <c r="K1063" s="1" t="str">
        <f t="shared" si="178"/>
        <v>&lt;177 micron (NGR)</v>
      </c>
      <c r="L1063">
        <v>54</v>
      </c>
      <c r="M1063" t="s">
        <v>246</v>
      </c>
      <c r="N1063">
        <v>1062</v>
      </c>
      <c r="O1063" t="s">
        <v>170</v>
      </c>
      <c r="P1063" t="s">
        <v>54</v>
      </c>
      <c r="Q1063" t="s">
        <v>836</v>
      </c>
      <c r="R1063" t="s">
        <v>104</v>
      </c>
      <c r="S1063" t="s">
        <v>57</v>
      </c>
      <c r="T1063" t="s">
        <v>248</v>
      </c>
      <c r="U1063" t="s">
        <v>88</v>
      </c>
      <c r="V1063" t="s">
        <v>853</v>
      </c>
      <c r="W1063" t="s">
        <v>233</v>
      </c>
      <c r="X1063" t="s">
        <v>62</v>
      </c>
      <c r="Y1063" t="s">
        <v>448</v>
      </c>
      <c r="Z1063" t="s">
        <v>59</v>
      </c>
      <c r="AA1063" t="s">
        <v>64</v>
      </c>
      <c r="AB1063" t="s">
        <v>380</v>
      </c>
      <c r="AC1063" t="s">
        <v>75</v>
      </c>
      <c r="AD1063" t="s">
        <v>67</v>
      </c>
      <c r="AE1063" t="s">
        <v>206</v>
      </c>
      <c r="AF1063" t="s">
        <v>69</v>
      </c>
      <c r="AG1063" t="s">
        <v>277</v>
      </c>
      <c r="AH1063" t="s">
        <v>173</v>
      </c>
      <c r="AI1063" t="s">
        <v>328</v>
      </c>
      <c r="AJ1063" t="s">
        <v>514</v>
      </c>
      <c r="AK1063" t="s">
        <v>73</v>
      </c>
      <c r="AL1063" t="s">
        <v>68</v>
      </c>
      <c r="AM1063" t="s">
        <v>177</v>
      </c>
      <c r="AN1063" t="s">
        <v>76</v>
      </c>
      <c r="AO1063" t="s">
        <v>266</v>
      </c>
      <c r="AP1063" t="s">
        <v>283</v>
      </c>
      <c r="AQ1063" t="s">
        <v>338</v>
      </c>
      <c r="AR1063" t="s">
        <v>62</v>
      </c>
      <c r="AS1063" t="s">
        <v>54</v>
      </c>
      <c r="AT1063" t="s">
        <v>58</v>
      </c>
      <c r="AU1063" t="s">
        <v>573</v>
      </c>
      <c r="AV1063" t="s">
        <v>5650</v>
      </c>
    </row>
    <row r="1064" spans="1:48" hidden="1" x14ac:dyDescent="0.3">
      <c r="A1064" t="s">
        <v>5651</v>
      </c>
      <c r="B1064" t="s">
        <v>5652</v>
      </c>
      <c r="C1064" s="1" t="str">
        <f t="shared" si="172"/>
        <v>21:0973</v>
      </c>
      <c r="D1064" s="1" t="str">
        <f t="shared" si="176"/>
        <v>21:0112</v>
      </c>
      <c r="E1064" t="s">
        <v>5653</v>
      </c>
      <c r="F1064" t="s">
        <v>5654</v>
      </c>
      <c r="H1064">
        <v>63.196062400000002</v>
      </c>
      <c r="I1064">
        <v>-96.516264000000007</v>
      </c>
      <c r="J1064" s="1" t="str">
        <f t="shared" si="177"/>
        <v>NGR lake sediment grab sample</v>
      </c>
      <c r="K1064" s="1" t="str">
        <f t="shared" si="178"/>
        <v>&lt;177 micron (NGR)</v>
      </c>
      <c r="L1064">
        <v>54</v>
      </c>
      <c r="M1064" t="s">
        <v>260</v>
      </c>
      <c r="N1064">
        <v>1063</v>
      </c>
      <c r="O1064" t="s">
        <v>211</v>
      </c>
      <c r="P1064" t="s">
        <v>54</v>
      </c>
      <c r="Q1064" t="s">
        <v>4187</v>
      </c>
      <c r="R1064" t="s">
        <v>178</v>
      </c>
      <c r="S1064" t="s">
        <v>57</v>
      </c>
      <c r="T1064" t="s">
        <v>315</v>
      </c>
      <c r="U1064" t="s">
        <v>88</v>
      </c>
      <c r="V1064" t="s">
        <v>411</v>
      </c>
      <c r="W1064" t="s">
        <v>263</v>
      </c>
      <c r="X1064" t="s">
        <v>74</v>
      </c>
      <c r="Y1064" t="s">
        <v>448</v>
      </c>
      <c r="Z1064" t="s">
        <v>117</v>
      </c>
      <c r="AA1064" t="s">
        <v>64</v>
      </c>
      <c r="AB1064" t="s">
        <v>169</v>
      </c>
      <c r="AC1064" t="s">
        <v>224</v>
      </c>
      <c r="AD1064" t="s">
        <v>74</v>
      </c>
      <c r="AE1064" t="s">
        <v>206</v>
      </c>
      <c r="AF1064" t="s">
        <v>347</v>
      </c>
      <c r="AG1064" t="s">
        <v>277</v>
      </c>
      <c r="AH1064" t="s">
        <v>173</v>
      </c>
      <c r="AI1064" t="s">
        <v>429</v>
      </c>
      <c r="AJ1064" t="s">
        <v>280</v>
      </c>
      <c r="AK1064" t="s">
        <v>73</v>
      </c>
      <c r="AL1064" t="s">
        <v>68</v>
      </c>
      <c r="AM1064" t="s">
        <v>125</v>
      </c>
      <c r="AN1064" t="s">
        <v>76</v>
      </c>
      <c r="AO1064" t="s">
        <v>121</v>
      </c>
      <c r="AP1064" t="s">
        <v>596</v>
      </c>
      <c r="AQ1064" t="s">
        <v>138</v>
      </c>
      <c r="AR1064" t="s">
        <v>74</v>
      </c>
      <c r="AS1064" t="s">
        <v>62</v>
      </c>
      <c r="AT1064" t="s">
        <v>73</v>
      </c>
      <c r="AU1064" t="s">
        <v>107</v>
      </c>
      <c r="AV1064" t="s">
        <v>367</v>
      </c>
    </row>
    <row r="1065" spans="1:48" hidden="1" x14ac:dyDescent="0.3">
      <c r="A1065" t="s">
        <v>5655</v>
      </c>
      <c r="B1065" t="s">
        <v>5656</v>
      </c>
      <c r="C1065" s="1" t="str">
        <f t="shared" si="172"/>
        <v>21:0973</v>
      </c>
      <c r="D1065" s="1" t="str">
        <f t="shared" si="176"/>
        <v>21:0112</v>
      </c>
      <c r="E1065" t="s">
        <v>5657</v>
      </c>
      <c r="F1065" t="s">
        <v>5658</v>
      </c>
      <c r="H1065">
        <v>63.209921199999997</v>
      </c>
      <c r="I1065">
        <v>-96.525162699999996</v>
      </c>
      <c r="J1065" s="1" t="str">
        <f t="shared" si="177"/>
        <v>NGR lake sediment grab sample</v>
      </c>
      <c r="K1065" s="1" t="str">
        <f t="shared" si="178"/>
        <v>&lt;177 micron (NGR)</v>
      </c>
      <c r="L1065">
        <v>54</v>
      </c>
      <c r="M1065" t="s">
        <v>273</v>
      </c>
      <c r="N1065">
        <v>1064</v>
      </c>
      <c r="O1065" t="s">
        <v>276</v>
      </c>
      <c r="P1065" t="s">
        <v>54</v>
      </c>
      <c r="Q1065" t="s">
        <v>736</v>
      </c>
      <c r="R1065" t="s">
        <v>104</v>
      </c>
      <c r="S1065" t="s">
        <v>57</v>
      </c>
      <c r="T1065" t="s">
        <v>315</v>
      </c>
      <c r="U1065" t="s">
        <v>117</v>
      </c>
      <c r="V1065" t="s">
        <v>65</v>
      </c>
      <c r="W1065" t="s">
        <v>263</v>
      </c>
      <c r="X1065" t="s">
        <v>62</v>
      </c>
      <c r="Y1065" t="s">
        <v>448</v>
      </c>
      <c r="Z1065" t="s">
        <v>59</v>
      </c>
      <c r="AA1065" t="s">
        <v>64</v>
      </c>
      <c r="AB1065" t="s">
        <v>698</v>
      </c>
      <c r="AC1065" t="s">
        <v>75</v>
      </c>
      <c r="AD1065" t="s">
        <v>62</v>
      </c>
      <c r="AE1065" t="s">
        <v>68</v>
      </c>
      <c r="AF1065" t="s">
        <v>616</v>
      </c>
      <c r="AG1065" t="s">
        <v>91</v>
      </c>
      <c r="AH1065" t="s">
        <v>173</v>
      </c>
      <c r="AI1065" t="s">
        <v>402</v>
      </c>
      <c r="AJ1065" t="s">
        <v>439</v>
      </c>
      <c r="AK1065" t="s">
        <v>73</v>
      </c>
      <c r="AL1065" t="s">
        <v>68</v>
      </c>
      <c r="AM1065" t="s">
        <v>177</v>
      </c>
      <c r="AN1065" t="s">
        <v>76</v>
      </c>
      <c r="AO1065" t="s">
        <v>116</v>
      </c>
      <c r="AP1065" t="s">
        <v>283</v>
      </c>
      <c r="AQ1065" t="s">
        <v>338</v>
      </c>
      <c r="AR1065" t="s">
        <v>62</v>
      </c>
      <c r="AS1065" t="s">
        <v>62</v>
      </c>
      <c r="AT1065" t="s">
        <v>73</v>
      </c>
      <c r="AU1065" t="s">
        <v>593</v>
      </c>
      <c r="AV1065" t="s">
        <v>5659</v>
      </c>
    </row>
    <row r="1066" spans="1:48" hidden="1" x14ac:dyDescent="0.3">
      <c r="A1066" t="s">
        <v>5660</v>
      </c>
      <c r="B1066" t="s">
        <v>5661</v>
      </c>
      <c r="C1066" s="1" t="str">
        <f t="shared" si="172"/>
        <v>21:0973</v>
      </c>
      <c r="D1066" s="1" t="str">
        <f t="shared" si="176"/>
        <v>21:0112</v>
      </c>
      <c r="E1066" t="s">
        <v>5662</v>
      </c>
      <c r="F1066" t="s">
        <v>5663</v>
      </c>
      <c r="H1066">
        <v>63.2221087</v>
      </c>
      <c r="I1066">
        <v>-96.607101900000004</v>
      </c>
      <c r="J1066" s="1" t="str">
        <f t="shared" si="177"/>
        <v>NGR lake sediment grab sample</v>
      </c>
      <c r="K1066" s="1" t="str">
        <f t="shared" si="178"/>
        <v>&lt;177 micron (NGR)</v>
      </c>
      <c r="L1066">
        <v>54</v>
      </c>
      <c r="M1066" t="s">
        <v>289</v>
      </c>
      <c r="N1066">
        <v>1065</v>
      </c>
      <c r="O1066" t="s">
        <v>143</v>
      </c>
      <c r="P1066" t="s">
        <v>54</v>
      </c>
      <c r="Q1066" t="s">
        <v>558</v>
      </c>
      <c r="R1066" t="s">
        <v>357</v>
      </c>
      <c r="S1066" t="s">
        <v>57</v>
      </c>
      <c r="T1066" t="s">
        <v>248</v>
      </c>
      <c r="U1066" t="s">
        <v>168</v>
      </c>
      <c r="V1066" t="s">
        <v>99</v>
      </c>
      <c r="W1066" t="s">
        <v>396</v>
      </c>
      <c r="X1066" t="s">
        <v>74</v>
      </c>
      <c r="Y1066" t="s">
        <v>56</v>
      </c>
      <c r="Z1066" t="s">
        <v>170</v>
      </c>
      <c r="AA1066" t="s">
        <v>64</v>
      </c>
      <c r="AB1066" t="s">
        <v>153</v>
      </c>
      <c r="AC1066" t="s">
        <v>155</v>
      </c>
      <c r="AD1066" t="s">
        <v>62</v>
      </c>
      <c r="AE1066" t="s">
        <v>2933</v>
      </c>
      <c r="AF1066" t="s">
        <v>347</v>
      </c>
      <c r="AG1066" t="s">
        <v>691</v>
      </c>
      <c r="AH1066" t="s">
        <v>173</v>
      </c>
      <c r="AI1066" t="s">
        <v>143</v>
      </c>
      <c r="AJ1066" t="s">
        <v>53</v>
      </c>
      <c r="AK1066" t="s">
        <v>73</v>
      </c>
      <c r="AL1066" t="s">
        <v>103</v>
      </c>
      <c r="AM1066" t="s">
        <v>224</v>
      </c>
      <c r="AN1066" t="s">
        <v>76</v>
      </c>
      <c r="AO1066" t="s">
        <v>168</v>
      </c>
      <c r="AP1066" t="s">
        <v>403</v>
      </c>
      <c r="AQ1066" t="s">
        <v>136</v>
      </c>
      <c r="AR1066" t="s">
        <v>67</v>
      </c>
      <c r="AS1066" t="s">
        <v>62</v>
      </c>
      <c r="AT1066" t="s">
        <v>73</v>
      </c>
      <c r="AU1066" t="s">
        <v>447</v>
      </c>
      <c r="AV1066" t="s">
        <v>5664</v>
      </c>
    </row>
    <row r="1067" spans="1:48" hidden="1" x14ac:dyDescent="0.3">
      <c r="A1067" t="s">
        <v>5665</v>
      </c>
      <c r="B1067" t="s">
        <v>5666</v>
      </c>
      <c r="C1067" s="1" t="str">
        <f t="shared" si="172"/>
        <v>21:0973</v>
      </c>
      <c r="D1067" s="1" t="str">
        <f t="shared" si="176"/>
        <v>21:0112</v>
      </c>
      <c r="E1067" t="s">
        <v>5667</v>
      </c>
      <c r="F1067" t="s">
        <v>5668</v>
      </c>
      <c r="H1067">
        <v>63.185659600000001</v>
      </c>
      <c r="I1067">
        <v>-96.607069999999993</v>
      </c>
      <c r="J1067" s="1" t="str">
        <f t="shared" si="177"/>
        <v>NGR lake sediment grab sample</v>
      </c>
      <c r="K1067" s="1" t="str">
        <f t="shared" si="178"/>
        <v>&lt;177 micron (NGR)</v>
      </c>
      <c r="L1067">
        <v>54</v>
      </c>
      <c r="M1067" t="s">
        <v>301</v>
      </c>
      <c r="N1067">
        <v>1066</v>
      </c>
      <c r="O1067" t="s">
        <v>327</v>
      </c>
      <c r="P1067" t="s">
        <v>54</v>
      </c>
      <c r="Q1067" t="s">
        <v>541</v>
      </c>
      <c r="R1067" t="s">
        <v>282</v>
      </c>
      <c r="S1067" t="s">
        <v>57</v>
      </c>
      <c r="T1067" t="s">
        <v>573</v>
      </c>
      <c r="U1067" t="s">
        <v>59</v>
      </c>
      <c r="V1067" t="s">
        <v>317</v>
      </c>
      <c r="W1067" t="s">
        <v>171</v>
      </c>
      <c r="X1067" t="s">
        <v>74</v>
      </c>
      <c r="Y1067" t="s">
        <v>363</v>
      </c>
      <c r="Z1067" t="s">
        <v>170</v>
      </c>
      <c r="AA1067" t="s">
        <v>64</v>
      </c>
      <c r="AB1067" t="s">
        <v>562</v>
      </c>
      <c r="AC1067" t="s">
        <v>125</v>
      </c>
      <c r="AD1067" t="s">
        <v>67</v>
      </c>
      <c r="AE1067" t="s">
        <v>3989</v>
      </c>
      <c r="AF1067" t="s">
        <v>121</v>
      </c>
      <c r="AG1067" t="s">
        <v>550</v>
      </c>
      <c r="AH1067" t="s">
        <v>173</v>
      </c>
      <c r="AI1067" t="s">
        <v>193</v>
      </c>
      <c r="AJ1067" t="s">
        <v>4533</v>
      </c>
      <c r="AK1067" t="s">
        <v>73</v>
      </c>
      <c r="AL1067" t="s">
        <v>103</v>
      </c>
      <c r="AM1067" t="s">
        <v>157</v>
      </c>
      <c r="AN1067" t="s">
        <v>76</v>
      </c>
      <c r="AO1067" t="s">
        <v>134</v>
      </c>
      <c r="AP1067" t="s">
        <v>4217</v>
      </c>
      <c r="AQ1067" t="s">
        <v>104</v>
      </c>
      <c r="AR1067" t="s">
        <v>67</v>
      </c>
      <c r="AS1067" t="s">
        <v>54</v>
      </c>
      <c r="AT1067" t="s">
        <v>73</v>
      </c>
      <c r="AU1067" t="s">
        <v>107</v>
      </c>
      <c r="AV1067" t="s">
        <v>5669</v>
      </c>
    </row>
    <row r="1068" spans="1:48" hidden="1" x14ac:dyDescent="0.3">
      <c r="A1068" t="s">
        <v>5670</v>
      </c>
      <c r="B1068" t="s">
        <v>5671</v>
      </c>
      <c r="C1068" s="1" t="str">
        <f t="shared" si="172"/>
        <v>21:0973</v>
      </c>
      <c r="D1068" s="1" t="str">
        <f>HYPERLINK("https://geochem.nrcan.gc.ca/cdogs/content/svy/svy_e.htm", "")</f>
        <v/>
      </c>
      <c r="G1068" s="1" t="str">
        <f>HYPERLINK("https://geochem.nrcan.gc.ca/cdogs/content/cr_/cr_00128_e.htm", "128")</f>
        <v>128</v>
      </c>
      <c r="J1068" t="s">
        <v>230</v>
      </c>
      <c r="K1068" t="s">
        <v>231</v>
      </c>
      <c r="L1068">
        <v>54</v>
      </c>
      <c r="M1068" t="s">
        <v>232</v>
      </c>
      <c r="N1068">
        <v>1067</v>
      </c>
      <c r="O1068" t="s">
        <v>281</v>
      </c>
      <c r="P1068" t="s">
        <v>54</v>
      </c>
      <c r="Q1068" t="s">
        <v>1128</v>
      </c>
      <c r="R1068" t="s">
        <v>522</v>
      </c>
      <c r="S1068" t="s">
        <v>57</v>
      </c>
      <c r="T1068" t="s">
        <v>119</v>
      </c>
      <c r="U1068" t="s">
        <v>178</v>
      </c>
      <c r="V1068" t="s">
        <v>381</v>
      </c>
      <c r="W1068" t="s">
        <v>526</v>
      </c>
      <c r="X1068" t="s">
        <v>74</v>
      </c>
      <c r="Y1068" t="s">
        <v>79</v>
      </c>
      <c r="Z1068" t="s">
        <v>170</v>
      </c>
      <c r="AA1068" t="s">
        <v>64</v>
      </c>
      <c r="AB1068" t="s">
        <v>141</v>
      </c>
      <c r="AC1068" t="s">
        <v>177</v>
      </c>
      <c r="AD1068" t="s">
        <v>74</v>
      </c>
      <c r="AE1068" t="s">
        <v>943</v>
      </c>
      <c r="AF1068" t="s">
        <v>187</v>
      </c>
      <c r="AG1068" t="s">
        <v>357</v>
      </c>
      <c r="AH1068" t="s">
        <v>421</v>
      </c>
      <c r="AI1068" t="s">
        <v>123</v>
      </c>
      <c r="AJ1068" t="s">
        <v>201</v>
      </c>
      <c r="AK1068" t="s">
        <v>73</v>
      </c>
      <c r="AL1068" t="s">
        <v>103</v>
      </c>
      <c r="AM1068" t="s">
        <v>177</v>
      </c>
      <c r="AN1068" t="s">
        <v>76</v>
      </c>
      <c r="AO1068" t="s">
        <v>292</v>
      </c>
      <c r="AP1068" t="s">
        <v>225</v>
      </c>
      <c r="AQ1068" t="s">
        <v>5672</v>
      </c>
      <c r="AR1068" t="s">
        <v>67</v>
      </c>
      <c r="AS1068" t="s">
        <v>62</v>
      </c>
      <c r="AT1068" t="s">
        <v>364</v>
      </c>
      <c r="AU1068" t="s">
        <v>107</v>
      </c>
      <c r="AV1068" t="s">
        <v>5673</v>
      </c>
    </row>
    <row r="1069" spans="1:48" hidden="1" x14ac:dyDescent="0.3">
      <c r="A1069" t="s">
        <v>5674</v>
      </c>
      <c r="B1069" t="s">
        <v>5675</v>
      </c>
      <c r="C1069" s="1" t="str">
        <f t="shared" si="172"/>
        <v>21:0973</v>
      </c>
      <c r="D1069" s="1" t="str">
        <f t="shared" ref="D1069:D1085" si="179">HYPERLINK("https://geochem.nrcan.gc.ca/cdogs/content/svy/svy210112_e.htm", "21:0112")</f>
        <v>21:0112</v>
      </c>
      <c r="E1069" t="s">
        <v>5605</v>
      </c>
      <c r="F1069" t="s">
        <v>5676</v>
      </c>
      <c r="H1069">
        <v>63.170919599999998</v>
      </c>
      <c r="I1069">
        <v>-96.679316400000005</v>
      </c>
      <c r="J1069" s="1" t="str">
        <f t="shared" ref="J1069:J1085" si="180">HYPERLINK("https://geochem.nrcan.gc.ca/cdogs/content/kwd/kwd020027_e.htm", "NGR lake sediment grab sample")</f>
        <v>NGR lake sediment grab sample</v>
      </c>
      <c r="K1069" s="1" t="str">
        <f t="shared" ref="K1069:K1085" si="181">HYPERLINK("https://geochem.nrcan.gc.ca/cdogs/content/kwd/kwd080006_e.htm", "&lt;177 micron (NGR)")</f>
        <v>&lt;177 micron (NGR)</v>
      </c>
      <c r="L1069">
        <v>54</v>
      </c>
      <c r="M1069" t="s">
        <v>345</v>
      </c>
      <c r="N1069">
        <v>1068</v>
      </c>
      <c r="O1069" t="s">
        <v>205</v>
      </c>
      <c r="P1069" t="s">
        <v>54</v>
      </c>
      <c r="Q1069" t="s">
        <v>470</v>
      </c>
      <c r="R1069" t="s">
        <v>116</v>
      </c>
      <c r="S1069" t="s">
        <v>57</v>
      </c>
      <c r="T1069" t="s">
        <v>277</v>
      </c>
      <c r="U1069" t="s">
        <v>59</v>
      </c>
      <c r="V1069" t="s">
        <v>550</v>
      </c>
      <c r="W1069" t="s">
        <v>61</v>
      </c>
      <c r="X1069" t="s">
        <v>74</v>
      </c>
      <c r="Y1069" t="s">
        <v>346</v>
      </c>
      <c r="Z1069" t="s">
        <v>96</v>
      </c>
      <c r="AA1069" t="s">
        <v>64</v>
      </c>
      <c r="AB1069" t="s">
        <v>853</v>
      </c>
      <c r="AC1069" t="s">
        <v>224</v>
      </c>
      <c r="AD1069" t="s">
        <v>62</v>
      </c>
      <c r="AE1069" t="s">
        <v>864</v>
      </c>
      <c r="AF1069" t="s">
        <v>151</v>
      </c>
      <c r="AG1069" t="s">
        <v>449</v>
      </c>
      <c r="AH1069" t="s">
        <v>173</v>
      </c>
      <c r="AI1069" t="s">
        <v>709</v>
      </c>
      <c r="AJ1069" t="s">
        <v>402</v>
      </c>
      <c r="AK1069" t="s">
        <v>73</v>
      </c>
      <c r="AL1069" t="s">
        <v>157</v>
      </c>
      <c r="AM1069" t="s">
        <v>177</v>
      </c>
      <c r="AN1069" t="s">
        <v>76</v>
      </c>
      <c r="AO1069" t="s">
        <v>77</v>
      </c>
      <c r="AP1069" t="s">
        <v>225</v>
      </c>
      <c r="AQ1069" t="s">
        <v>233</v>
      </c>
      <c r="AR1069" t="s">
        <v>67</v>
      </c>
      <c r="AS1069" t="s">
        <v>62</v>
      </c>
      <c r="AT1069" t="s">
        <v>152</v>
      </c>
      <c r="AU1069" t="s">
        <v>107</v>
      </c>
      <c r="AV1069" t="s">
        <v>1192</v>
      </c>
    </row>
    <row r="1070" spans="1:48" hidden="1" x14ac:dyDescent="0.3">
      <c r="A1070" t="s">
        <v>5677</v>
      </c>
      <c r="B1070" t="s">
        <v>5678</v>
      </c>
      <c r="C1070" s="1" t="str">
        <f t="shared" si="172"/>
        <v>21:0973</v>
      </c>
      <c r="D1070" s="1" t="str">
        <f t="shared" si="179"/>
        <v>21:0112</v>
      </c>
      <c r="E1070" t="s">
        <v>5679</v>
      </c>
      <c r="F1070" t="s">
        <v>5680</v>
      </c>
      <c r="H1070">
        <v>63.191524200000003</v>
      </c>
      <c r="I1070">
        <v>-96.714568</v>
      </c>
      <c r="J1070" s="1" t="str">
        <f t="shared" si="180"/>
        <v>NGR lake sediment grab sample</v>
      </c>
      <c r="K1070" s="1" t="str">
        <f t="shared" si="181"/>
        <v>&lt;177 micron (NGR)</v>
      </c>
      <c r="L1070">
        <v>54</v>
      </c>
      <c r="M1070" t="s">
        <v>314</v>
      </c>
      <c r="N1070">
        <v>1069</v>
      </c>
      <c r="O1070" t="s">
        <v>95</v>
      </c>
      <c r="P1070" t="s">
        <v>54</v>
      </c>
      <c r="Q1070" t="s">
        <v>325</v>
      </c>
      <c r="R1070" t="s">
        <v>208</v>
      </c>
      <c r="S1070" t="s">
        <v>57</v>
      </c>
      <c r="T1070" t="s">
        <v>204</v>
      </c>
      <c r="U1070" t="s">
        <v>138</v>
      </c>
      <c r="V1070" t="s">
        <v>317</v>
      </c>
      <c r="W1070" t="s">
        <v>205</v>
      </c>
      <c r="X1070" t="s">
        <v>74</v>
      </c>
      <c r="Y1070" t="s">
        <v>206</v>
      </c>
      <c r="Z1070" t="s">
        <v>138</v>
      </c>
      <c r="AA1070" t="s">
        <v>64</v>
      </c>
      <c r="AB1070" t="s">
        <v>492</v>
      </c>
      <c r="AC1070" t="s">
        <v>155</v>
      </c>
      <c r="AD1070" t="s">
        <v>62</v>
      </c>
      <c r="AE1070" t="s">
        <v>206</v>
      </c>
      <c r="AF1070" t="s">
        <v>281</v>
      </c>
      <c r="AG1070" t="s">
        <v>167</v>
      </c>
      <c r="AH1070" t="s">
        <v>173</v>
      </c>
      <c r="AI1070" t="s">
        <v>292</v>
      </c>
      <c r="AJ1070" t="s">
        <v>159</v>
      </c>
      <c r="AK1070" t="s">
        <v>73</v>
      </c>
      <c r="AL1070" t="s">
        <v>125</v>
      </c>
      <c r="AM1070" t="s">
        <v>224</v>
      </c>
      <c r="AN1070" t="s">
        <v>76</v>
      </c>
      <c r="AO1070" t="s">
        <v>92</v>
      </c>
      <c r="AP1070" t="s">
        <v>414</v>
      </c>
      <c r="AQ1070" t="s">
        <v>305</v>
      </c>
      <c r="AR1070" t="s">
        <v>74</v>
      </c>
      <c r="AS1070" t="s">
        <v>54</v>
      </c>
      <c r="AT1070" t="s">
        <v>73</v>
      </c>
      <c r="AU1070" t="s">
        <v>107</v>
      </c>
      <c r="AV1070" t="s">
        <v>5681</v>
      </c>
    </row>
    <row r="1071" spans="1:48" hidden="1" x14ac:dyDescent="0.3">
      <c r="A1071" t="s">
        <v>5682</v>
      </c>
      <c r="B1071" t="s">
        <v>5683</v>
      </c>
      <c r="C1071" s="1" t="str">
        <f t="shared" si="172"/>
        <v>21:0973</v>
      </c>
      <c r="D1071" s="1" t="str">
        <f t="shared" si="179"/>
        <v>21:0112</v>
      </c>
      <c r="E1071" t="s">
        <v>5684</v>
      </c>
      <c r="F1071" t="s">
        <v>5685</v>
      </c>
      <c r="H1071">
        <v>63.254667599999998</v>
      </c>
      <c r="I1071">
        <v>-96.690726299999994</v>
      </c>
      <c r="J1071" s="1" t="str">
        <f t="shared" si="180"/>
        <v>NGR lake sediment grab sample</v>
      </c>
      <c r="K1071" s="1" t="str">
        <f t="shared" si="181"/>
        <v>&lt;177 micron (NGR)</v>
      </c>
      <c r="L1071">
        <v>54</v>
      </c>
      <c r="M1071" t="s">
        <v>324</v>
      </c>
      <c r="N1071">
        <v>1070</v>
      </c>
      <c r="O1071" t="s">
        <v>327</v>
      </c>
      <c r="P1071" t="s">
        <v>54</v>
      </c>
      <c r="Q1071" t="s">
        <v>247</v>
      </c>
      <c r="R1071" t="s">
        <v>134</v>
      </c>
      <c r="S1071" t="s">
        <v>57</v>
      </c>
      <c r="T1071" t="s">
        <v>364</v>
      </c>
      <c r="U1071" t="s">
        <v>168</v>
      </c>
      <c r="V1071" t="s">
        <v>100</v>
      </c>
      <c r="W1071" t="s">
        <v>306</v>
      </c>
      <c r="X1071" t="s">
        <v>62</v>
      </c>
      <c r="Y1071" t="s">
        <v>63</v>
      </c>
      <c r="Z1071" t="s">
        <v>59</v>
      </c>
      <c r="AA1071" t="s">
        <v>64</v>
      </c>
      <c r="AB1071" t="s">
        <v>438</v>
      </c>
      <c r="AC1071" t="s">
        <v>125</v>
      </c>
      <c r="AD1071" t="s">
        <v>62</v>
      </c>
      <c r="AE1071" t="s">
        <v>74</v>
      </c>
      <c r="AF1071" t="s">
        <v>381</v>
      </c>
      <c r="AG1071" t="s">
        <v>315</v>
      </c>
      <c r="AH1071" t="s">
        <v>173</v>
      </c>
      <c r="AI1071" t="s">
        <v>514</v>
      </c>
      <c r="AJ1071" t="s">
        <v>4773</v>
      </c>
      <c r="AK1071" t="s">
        <v>73</v>
      </c>
      <c r="AL1071" t="s">
        <v>68</v>
      </c>
      <c r="AM1071" t="s">
        <v>74</v>
      </c>
      <c r="AN1071" t="s">
        <v>76</v>
      </c>
      <c r="AO1071" t="s">
        <v>5364</v>
      </c>
      <c r="AP1071" t="s">
        <v>283</v>
      </c>
      <c r="AQ1071" t="s">
        <v>203</v>
      </c>
      <c r="AR1071" t="s">
        <v>62</v>
      </c>
      <c r="AS1071" t="s">
        <v>62</v>
      </c>
      <c r="AT1071" t="s">
        <v>73</v>
      </c>
      <c r="AU1071" t="s">
        <v>107</v>
      </c>
      <c r="AV1071" t="s">
        <v>4604</v>
      </c>
    </row>
    <row r="1072" spans="1:48" hidden="1" x14ac:dyDescent="0.3">
      <c r="A1072" t="s">
        <v>5686</v>
      </c>
      <c r="B1072" t="s">
        <v>5687</v>
      </c>
      <c r="C1072" s="1" t="str">
        <f t="shared" si="172"/>
        <v>21:0973</v>
      </c>
      <c r="D1072" s="1" t="str">
        <f t="shared" si="179"/>
        <v>21:0112</v>
      </c>
      <c r="E1072" t="s">
        <v>5688</v>
      </c>
      <c r="F1072" t="s">
        <v>5689</v>
      </c>
      <c r="H1072">
        <v>63.250968899999997</v>
      </c>
      <c r="I1072">
        <v>-96.750192999999996</v>
      </c>
      <c r="J1072" s="1" t="str">
        <f t="shared" si="180"/>
        <v>NGR lake sediment grab sample</v>
      </c>
      <c r="K1072" s="1" t="str">
        <f t="shared" si="181"/>
        <v>&lt;177 micron (NGR)</v>
      </c>
      <c r="L1072">
        <v>54</v>
      </c>
      <c r="M1072" t="s">
        <v>335</v>
      </c>
      <c r="N1072">
        <v>1071</v>
      </c>
      <c r="O1072" t="s">
        <v>94</v>
      </c>
      <c r="P1072" t="s">
        <v>54</v>
      </c>
      <c r="Q1072" t="s">
        <v>863</v>
      </c>
      <c r="R1072" t="s">
        <v>69</v>
      </c>
      <c r="S1072" t="s">
        <v>57</v>
      </c>
      <c r="T1072" t="s">
        <v>248</v>
      </c>
      <c r="U1072" t="s">
        <v>117</v>
      </c>
      <c r="V1072" t="s">
        <v>93</v>
      </c>
      <c r="W1072" t="s">
        <v>106</v>
      </c>
      <c r="X1072" t="s">
        <v>62</v>
      </c>
      <c r="Y1072" t="s">
        <v>448</v>
      </c>
      <c r="Z1072" t="s">
        <v>138</v>
      </c>
      <c r="AA1072" t="s">
        <v>64</v>
      </c>
      <c r="AB1072" t="s">
        <v>188</v>
      </c>
      <c r="AC1072" t="s">
        <v>75</v>
      </c>
      <c r="AD1072" t="s">
        <v>170</v>
      </c>
      <c r="AE1072" t="s">
        <v>1090</v>
      </c>
      <c r="AF1072" t="s">
        <v>141</v>
      </c>
      <c r="AG1072" t="s">
        <v>58</v>
      </c>
      <c r="AH1072" t="s">
        <v>70</v>
      </c>
      <c r="AI1072" t="s">
        <v>71</v>
      </c>
      <c r="AJ1072" t="s">
        <v>168</v>
      </c>
      <c r="AK1072" t="s">
        <v>73</v>
      </c>
      <c r="AL1072" t="s">
        <v>157</v>
      </c>
      <c r="AM1072" t="s">
        <v>125</v>
      </c>
      <c r="AN1072" t="s">
        <v>76</v>
      </c>
      <c r="AO1072" t="s">
        <v>121</v>
      </c>
      <c r="AP1072" t="s">
        <v>126</v>
      </c>
      <c r="AQ1072" t="s">
        <v>117</v>
      </c>
      <c r="AR1072" t="s">
        <v>74</v>
      </c>
      <c r="AS1072" t="s">
        <v>62</v>
      </c>
      <c r="AT1072" t="s">
        <v>58</v>
      </c>
      <c r="AU1072" t="s">
        <v>107</v>
      </c>
      <c r="AV1072" t="s">
        <v>3521</v>
      </c>
    </row>
    <row r="1073" spans="1:48" hidden="1" x14ac:dyDescent="0.3">
      <c r="A1073" t="s">
        <v>5690</v>
      </c>
      <c r="B1073" t="s">
        <v>5691</v>
      </c>
      <c r="C1073" s="1" t="str">
        <f t="shared" si="172"/>
        <v>21:0973</v>
      </c>
      <c r="D1073" s="1" t="str">
        <f t="shared" si="179"/>
        <v>21:0112</v>
      </c>
      <c r="E1073" t="s">
        <v>5692</v>
      </c>
      <c r="F1073" t="s">
        <v>5693</v>
      </c>
      <c r="H1073">
        <v>63.228912700000002</v>
      </c>
      <c r="I1073">
        <v>-96.736957599999997</v>
      </c>
      <c r="J1073" s="1" t="str">
        <f t="shared" si="180"/>
        <v>NGR lake sediment grab sample</v>
      </c>
      <c r="K1073" s="1" t="str">
        <f t="shared" si="181"/>
        <v>&lt;177 micron (NGR)</v>
      </c>
      <c r="L1073">
        <v>54</v>
      </c>
      <c r="M1073" t="s">
        <v>354</v>
      </c>
      <c r="N1073">
        <v>1072</v>
      </c>
      <c r="O1073" t="s">
        <v>205</v>
      </c>
      <c r="P1073" t="s">
        <v>54</v>
      </c>
      <c r="Q1073" t="s">
        <v>274</v>
      </c>
      <c r="R1073" t="s">
        <v>69</v>
      </c>
      <c r="S1073" t="s">
        <v>57</v>
      </c>
      <c r="T1073" t="s">
        <v>248</v>
      </c>
      <c r="U1073" t="s">
        <v>117</v>
      </c>
      <c r="V1073" t="s">
        <v>303</v>
      </c>
      <c r="W1073" t="s">
        <v>193</v>
      </c>
      <c r="X1073" t="s">
        <v>62</v>
      </c>
      <c r="Y1073" t="s">
        <v>62</v>
      </c>
      <c r="Z1073" t="s">
        <v>138</v>
      </c>
      <c r="AA1073" t="s">
        <v>64</v>
      </c>
      <c r="AB1073" t="s">
        <v>188</v>
      </c>
      <c r="AC1073" t="s">
        <v>177</v>
      </c>
      <c r="AD1073" t="s">
        <v>170</v>
      </c>
      <c r="AE1073" t="s">
        <v>1056</v>
      </c>
      <c r="AF1073" t="s">
        <v>616</v>
      </c>
      <c r="AG1073" t="s">
        <v>58</v>
      </c>
      <c r="AH1073" t="s">
        <v>173</v>
      </c>
      <c r="AI1073" t="s">
        <v>114</v>
      </c>
      <c r="AJ1073" t="s">
        <v>168</v>
      </c>
      <c r="AK1073" t="s">
        <v>73</v>
      </c>
      <c r="AL1073" t="s">
        <v>157</v>
      </c>
      <c r="AM1073" t="s">
        <v>125</v>
      </c>
      <c r="AN1073" t="s">
        <v>76</v>
      </c>
      <c r="AO1073" t="s">
        <v>121</v>
      </c>
      <c r="AP1073" t="s">
        <v>126</v>
      </c>
      <c r="AQ1073" t="s">
        <v>117</v>
      </c>
      <c r="AR1073" t="s">
        <v>62</v>
      </c>
      <c r="AS1073" t="s">
        <v>62</v>
      </c>
      <c r="AT1073" t="s">
        <v>152</v>
      </c>
      <c r="AU1073" t="s">
        <v>107</v>
      </c>
      <c r="AV1073" t="s">
        <v>464</v>
      </c>
    </row>
    <row r="1074" spans="1:48" hidden="1" x14ac:dyDescent="0.3">
      <c r="A1074" t="s">
        <v>5694</v>
      </c>
      <c r="B1074" t="s">
        <v>5695</v>
      </c>
      <c r="C1074" s="1" t="str">
        <f t="shared" si="172"/>
        <v>21:0973</v>
      </c>
      <c r="D1074" s="1" t="str">
        <f t="shared" si="179"/>
        <v>21:0112</v>
      </c>
      <c r="E1074" t="s">
        <v>5696</v>
      </c>
      <c r="F1074" t="s">
        <v>5697</v>
      </c>
      <c r="H1074">
        <v>63.268520600000002</v>
      </c>
      <c r="I1074">
        <v>-97.094632500000003</v>
      </c>
      <c r="J1074" s="1" t="str">
        <f t="shared" si="180"/>
        <v>NGR lake sediment grab sample</v>
      </c>
      <c r="K1074" s="1" t="str">
        <f t="shared" si="181"/>
        <v>&lt;177 micron (NGR)</v>
      </c>
      <c r="L1074">
        <v>55</v>
      </c>
      <c r="M1074" t="s">
        <v>52</v>
      </c>
      <c r="N1074">
        <v>1073</v>
      </c>
      <c r="O1074" t="s">
        <v>96</v>
      </c>
      <c r="P1074" t="s">
        <v>54</v>
      </c>
      <c r="Q1074" t="s">
        <v>736</v>
      </c>
      <c r="R1074" t="s">
        <v>327</v>
      </c>
      <c r="S1074" t="s">
        <v>57</v>
      </c>
      <c r="T1074" t="s">
        <v>152</v>
      </c>
      <c r="U1074" t="s">
        <v>59</v>
      </c>
      <c r="V1074" t="s">
        <v>478</v>
      </c>
      <c r="W1074" t="s">
        <v>127</v>
      </c>
      <c r="X1074" t="s">
        <v>74</v>
      </c>
      <c r="Y1074" t="s">
        <v>62</v>
      </c>
      <c r="Z1074" t="s">
        <v>59</v>
      </c>
      <c r="AA1074" t="s">
        <v>64</v>
      </c>
      <c r="AB1074" t="s">
        <v>119</v>
      </c>
      <c r="AC1074" t="s">
        <v>155</v>
      </c>
      <c r="AD1074" t="s">
        <v>67</v>
      </c>
      <c r="AE1074" t="s">
        <v>206</v>
      </c>
      <c r="AF1074" t="s">
        <v>77</v>
      </c>
      <c r="AG1074" t="s">
        <v>91</v>
      </c>
      <c r="AH1074" t="s">
        <v>70</v>
      </c>
      <c r="AI1074" t="s">
        <v>305</v>
      </c>
      <c r="AJ1074" t="s">
        <v>340</v>
      </c>
      <c r="AK1074" t="s">
        <v>73</v>
      </c>
      <c r="AL1074" t="s">
        <v>206</v>
      </c>
      <c r="AM1074" t="s">
        <v>177</v>
      </c>
      <c r="AN1074" t="s">
        <v>76</v>
      </c>
      <c r="AO1074" t="s">
        <v>104</v>
      </c>
      <c r="AP1074" t="s">
        <v>267</v>
      </c>
      <c r="AQ1074" t="s">
        <v>211</v>
      </c>
      <c r="AR1074" t="s">
        <v>62</v>
      </c>
      <c r="AS1074" t="s">
        <v>54</v>
      </c>
      <c r="AT1074" t="s">
        <v>73</v>
      </c>
      <c r="AU1074" t="s">
        <v>462</v>
      </c>
      <c r="AV1074" t="s">
        <v>128</v>
      </c>
    </row>
    <row r="1075" spans="1:48" hidden="1" x14ac:dyDescent="0.3">
      <c r="A1075" t="s">
        <v>5698</v>
      </c>
      <c r="B1075" t="s">
        <v>5699</v>
      </c>
      <c r="C1075" s="1" t="str">
        <f t="shared" si="172"/>
        <v>21:0973</v>
      </c>
      <c r="D1075" s="1" t="str">
        <f t="shared" si="179"/>
        <v>21:0112</v>
      </c>
      <c r="E1075" t="s">
        <v>5700</v>
      </c>
      <c r="F1075" t="s">
        <v>5701</v>
      </c>
      <c r="H1075">
        <v>63.179225700000003</v>
      </c>
      <c r="I1075">
        <v>-96.805881600000006</v>
      </c>
      <c r="J1075" s="1" t="str">
        <f t="shared" si="180"/>
        <v>NGR lake sediment grab sample</v>
      </c>
      <c r="K1075" s="1" t="str">
        <f t="shared" si="181"/>
        <v>&lt;177 micron (NGR)</v>
      </c>
      <c r="L1075">
        <v>55</v>
      </c>
      <c r="M1075" t="s">
        <v>86</v>
      </c>
      <c r="N1075">
        <v>1074</v>
      </c>
      <c r="O1075" t="s">
        <v>305</v>
      </c>
      <c r="P1075" t="s">
        <v>54</v>
      </c>
      <c r="Q1075" t="s">
        <v>558</v>
      </c>
      <c r="R1075" t="s">
        <v>90</v>
      </c>
      <c r="S1075" t="s">
        <v>57</v>
      </c>
      <c r="T1075" t="s">
        <v>262</v>
      </c>
      <c r="U1075" t="s">
        <v>168</v>
      </c>
      <c r="V1075" t="s">
        <v>282</v>
      </c>
      <c r="W1075" t="s">
        <v>62</v>
      </c>
      <c r="X1075" t="s">
        <v>74</v>
      </c>
      <c r="Y1075" t="s">
        <v>178</v>
      </c>
      <c r="Z1075" t="s">
        <v>127</v>
      </c>
      <c r="AA1075" t="s">
        <v>64</v>
      </c>
      <c r="AB1075" t="s">
        <v>412</v>
      </c>
      <c r="AC1075" t="s">
        <v>224</v>
      </c>
      <c r="AD1075" t="s">
        <v>62</v>
      </c>
      <c r="AE1075" t="s">
        <v>1023</v>
      </c>
      <c r="AF1075" t="s">
        <v>121</v>
      </c>
      <c r="AG1075" t="s">
        <v>139</v>
      </c>
      <c r="AH1075" t="s">
        <v>70</v>
      </c>
      <c r="AI1075" t="s">
        <v>292</v>
      </c>
      <c r="AJ1075" t="s">
        <v>318</v>
      </c>
      <c r="AK1075" t="s">
        <v>73</v>
      </c>
      <c r="AL1075" t="s">
        <v>75</v>
      </c>
      <c r="AM1075" t="s">
        <v>177</v>
      </c>
      <c r="AN1075" t="s">
        <v>76</v>
      </c>
      <c r="AO1075" t="s">
        <v>178</v>
      </c>
      <c r="AP1075" t="s">
        <v>2741</v>
      </c>
      <c r="AQ1075" t="s">
        <v>709</v>
      </c>
      <c r="AR1075" t="s">
        <v>67</v>
      </c>
      <c r="AS1075" t="s">
        <v>62</v>
      </c>
      <c r="AT1075" t="s">
        <v>73</v>
      </c>
      <c r="AU1075" t="s">
        <v>107</v>
      </c>
      <c r="AV1075" t="s">
        <v>5702</v>
      </c>
    </row>
    <row r="1076" spans="1:48" hidden="1" x14ac:dyDescent="0.3">
      <c r="A1076" t="s">
        <v>5703</v>
      </c>
      <c r="B1076" t="s">
        <v>5704</v>
      </c>
      <c r="C1076" s="1" t="str">
        <f t="shared" si="172"/>
        <v>21:0973</v>
      </c>
      <c r="D1076" s="1" t="str">
        <f t="shared" si="179"/>
        <v>21:0112</v>
      </c>
      <c r="E1076" t="s">
        <v>5705</v>
      </c>
      <c r="F1076" t="s">
        <v>5706</v>
      </c>
      <c r="H1076">
        <v>63.161119900000003</v>
      </c>
      <c r="I1076">
        <v>-96.883692600000003</v>
      </c>
      <c r="J1076" s="1" t="str">
        <f t="shared" si="180"/>
        <v>NGR lake sediment grab sample</v>
      </c>
      <c r="K1076" s="1" t="str">
        <f t="shared" si="181"/>
        <v>&lt;177 micron (NGR)</v>
      </c>
      <c r="L1076">
        <v>55</v>
      </c>
      <c r="M1076" t="s">
        <v>149</v>
      </c>
      <c r="N1076">
        <v>1075</v>
      </c>
      <c r="O1076" t="s">
        <v>94</v>
      </c>
      <c r="P1076" t="s">
        <v>62</v>
      </c>
      <c r="Q1076" t="s">
        <v>997</v>
      </c>
      <c r="R1076" t="s">
        <v>290</v>
      </c>
      <c r="S1076" t="s">
        <v>57</v>
      </c>
      <c r="T1076" t="s">
        <v>91</v>
      </c>
      <c r="U1076" t="s">
        <v>59</v>
      </c>
      <c r="V1076" t="s">
        <v>381</v>
      </c>
      <c r="W1076" t="s">
        <v>276</v>
      </c>
      <c r="X1076" t="s">
        <v>74</v>
      </c>
      <c r="Y1076" t="s">
        <v>355</v>
      </c>
      <c r="Z1076" t="s">
        <v>96</v>
      </c>
      <c r="AA1076" t="s">
        <v>64</v>
      </c>
      <c r="AB1076" t="s">
        <v>221</v>
      </c>
      <c r="AC1076" t="s">
        <v>155</v>
      </c>
      <c r="AD1076" t="s">
        <v>67</v>
      </c>
      <c r="AE1076" t="s">
        <v>120</v>
      </c>
      <c r="AF1076" t="s">
        <v>104</v>
      </c>
      <c r="AG1076" t="s">
        <v>100</v>
      </c>
      <c r="AH1076" t="s">
        <v>173</v>
      </c>
      <c r="AI1076" t="s">
        <v>96</v>
      </c>
      <c r="AJ1076" t="s">
        <v>305</v>
      </c>
      <c r="AK1076" t="s">
        <v>73</v>
      </c>
      <c r="AL1076" t="s">
        <v>125</v>
      </c>
      <c r="AM1076" t="s">
        <v>75</v>
      </c>
      <c r="AN1076" t="s">
        <v>76</v>
      </c>
      <c r="AO1076" t="s">
        <v>92</v>
      </c>
      <c r="AP1076" t="s">
        <v>566</v>
      </c>
      <c r="AQ1076" t="s">
        <v>292</v>
      </c>
      <c r="AR1076" t="s">
        <v>67</v>
      </c>
      <c r="AS1076" t="s">
        <v>54</v>
      </c>
      <c r="AT1076" t="s">
        <v>73</v>
      </c>
      <c r="AU1076" t="s">
        <v>107</v>
      </c>
      <c r="AV1076" t="s">
        <v>5707</v>
      </c>
    </row>
    <row r="1077" spans="1:48" hidden="1" x14ac:dyDescent="0.3">
      <c r="A1077" t="s">
        <v>5708</v>
      </c>
      <c r="B1077" t="s">
        <v>5709</v>
      </c>
      <c r="C1077" s="1" t="str">
        <f t="shared" si="172"/>
        <v>21:0973</v>
      </c>
      <c r="D1077" s="1" t="str">
        <f t="shared" si="179"/>
        <v>21:0112</v>
      </c>
      <c r="E1077" t="s">
        <v>5710</v>
      </c>
      <c r="F1077" t="s">
        <v>5711</v>
      </c>
      <c r="H1077">
        <v>63.187060199999998</v>
      </c>
      <c r="I1077">
        <v>-96.877127799999997</v>
      </c>
      <c r="J1077" s="1" t="str">
        <f t="shared" si="180"/>
        <v>NGR lake sediment grab sample</v>
      </c>
      <c r="K1077" s="1" t="str">
        <f t="shared" si="181"/>
        <v>&lt;177 micron (NGR)</v>
      </c>
      <c r="L1077">
        <v>55</v>
      </c>
      <c r="M1077" t="s">
        <v>165</v>
      </c>
      <c r="N1077">
        <v>1076</v>
      </c>
      <c r="O1077" t="s">
        <v>346</v>
      </c>
      <c r="P1077" t="s">
        <v>54</v>
      </c>
      <c r="Q1077" t="s">
        <v>802</v>
      </c>
      <c r="R1077" t="s">
        <v>282</v>
      </c>
      <c r="S1077" t="s">
        <v>57</v>
      </c>
      <c r="T1077" t="s">
        <v>250</v>
      </c>
      <c r="U1077" t="s">
        <v>57</v>
      </c>
      <c r="V1077" t="s">
        <v>2740</v>
      </c>
      <c r="W1077" t="s">
        <v>396</v>
      </c>
      <c r="X1077" t="s">
        <v>67</v>
      </c>
      <c r="Y1077" t="s">
        <v>136</v>
      </c>
      <c r="Z1077" t="s">
        <v>62</v>
      </c>
      <c r="AA1077" t="s">
        <v>64</v>
      </c>
      <c r="AB1077" t="s">
        <v>251</v>
      </c>
      <c r="AC1077" t="s">
        <v>70</v>
      </c>
      <c r="AD1077" t="s">
        <v>67</v>
      </c>
      <c r="AE1077" t="s">
        <v>4301</v>
      </c>
      <c r="AF1077" t="s">
        <v>76</v>
      </c>
      <c r="AG1077" t="s">
        <v>282</v>
      </c>
      <c r="AH1077" t="s">
        <v>173</v>
      </c>
      <c r="AI1077" t="s">
        <v>355</v>
      </c>
      <c r="AJ1077" t="s">
        <v>327</v>
      </c>
      <c r="AK1077" t="s">
        <v>73</v>
      </c>
      <c r="AL1077" t="s">
        <v>103</v>
      </c>
      <c r="AM1077" t="s">
        <v>103</v>
      </c>
      <c r="AN1077" t="s">
        <v>76</v>
      </c>
      <c r="AO1077" t="s">
        <v>124</v>
      </c>
      <c r="AP1077" t="s">
        <v>1158</v>
      </c>
      <c r="AQ1077" t="s">
        <v>220</v>
      </c>
      <c r="AR1077" t="s">
        <v>67</v>
      </c>
      <c r="AS1077" t="s">
        <v>54</v>
      </c>
      <c r="AT1077" t="s">
        <v>73</v>
      </c>
      <c r="AU1077" t="s">
        <v>107</v>
      </c>
      <c r="AV1077" t="s">
        <v>4085</v>
      </c>
    </row>
    <row r="1078" spans="1:48" hidden="1" x14ac:dyDescent="0.3">
      <c r="A1078" t="s">
        <v>5712</v>
      </c>
      <c r="B1078" t="s">
        <v>5713</v>
      </c>
      <c r="C1078" s="1" t="str">
        <f t="shared" si="172"/>
        <v>21:0973</v>
      </c>
      <c r="D1078" s="1" t="str">
        <f t="shared" si="179"/>
        <v>21:0112</v>
      </c>
      <c r="E1078" t="s">
        <v>5714</v>
      </c>
      <c r="F1078" t="s">
        <v>5715</v>
      </c>
      <c r="H1078">
        <v>63.223074500000003</v>
      </c>
      <c r="I1078">
        <v>-96.837248799999998</v>
      </c>
      <c r="J1078" s="1" t="str">
        <f t="shared" si="180"/>
        <v>NGR lake sediment grab sample</v>
      </c>
      <c r="K1078" s="1" t="str">
        <f t="shared" si="181"/>
        <v>&lt;177 micron (NGR)</v>
      </c>
      <c r="L1078">
        <v>55</v>
      </c>
      <c r="M1078" t="s">
        <v>185</v>
      </c>
      <c r="N1078">
        <v>1077</v>
      </c>
      <c r="O1078" t="s">
        <v>170</v>
      </c>
      <c r="P1078" t="s">
        <v>54</v>
      </c>
      <c r="Q1078" t="s">
        <v>603</v>
      </c>
      <c r="R1078" t="s">
        <v>77</v>
      </c>
      <c r="S1078" t="s">
        <v>57</v>
      </c>
      <c r="T1078" t="s">
        <v>91</v>
      </c>
      <c r="U1078" t="s">
        <v>168</v>
      </c>
      <c r="V1078" t="s">
        <v>139</v>
      </c>
      <c r="W1078" t="s">
        <v>211</v>
      </c>
      <c r="X1078" t="s">
        <v>74</v>
      </c>
      <c r="Y1078" t="s">
        <v>329</v>
      </c>
      <c r="Z1078" t="s">
        <v>96</v>
      </c>
      <c r="AA1078" t="s">
        <v>64</v>
      </c>
      <c r="AB1078" t="s">
        <v>411</v>
      </c>
      <c r="AC1078" t="s">
        <v>224</v>
      </c>
      <c r="AD1078" t="s">
        <v>62</v>
      </c>
      <c r="AE1078" t="s">
        <v>140</v>
      </c>
      <c r="AF1078" t="s">
        <v>282</v>
      </c>
      <c r="AG1078" t="s">
        <v>698</v>
      </c>
      <c r="AH1078" t="s">
        <v>173</v>
      </c>
      <c r="AI1078" t="s">
        <v>124</v>
      </c>
      <c r="AJ1078" t="s">
        <v>306</v>
      </c>
      <c r="AK1078" t="s">
        <v>73</v>
      </c>
      <c r="AL1078" t="s">
        <v>125</v>
      </c>
      <c r="AM1078" t="s">
        <v>224</v>
      </c>
      <c r="AN1078" t="s">
        <v>76</v>
      </c>
      <c r="AO1078" t="s">
        <v>281</v>
      </c>
      <c r="AP1078" t="s">
        <v>566</v>
      </c>
      <c r="AQ1078" t="s">
        <v>61</v>
      </c>
      <c r="AR1078" t="s">
        <v>74</v>
      </c>
      <c r="AS1078" t="s">
        <v>62</v>
      </c>
      <c r="AT1078" t="s">
        <v>91</v>
      </c>
      <c r="AU1078" t="s">
        <v>107</v>
      </c>
      <c r="AV1078" t="s">
        <v>5716</v>
      </c>
    </row>
    <row r="1079" spans="1:48" hidden="1" x14ac:dyDescent="0.3">
      <c r="A1079" t="s">
        <v>5717</v>
      </c>
      <c r="B1079" t="s">
        <v>5718</v>
      </c>
      <c r="C1079" s="1" t="str">
        <f t="shared" si="172"/>
        <v>21:0973</v>
      </c>
      <c r="D1079" s="1" t="str">
        <f t="shared" si="179"/>
        <v>21:0112</v>
      </c>
      <c r="E1079" t="s">
        <v>5719</v>
      </c>
      <c r="F1079" t="s">
        <v>5720</v>
      </c>
      <c r="H1079">
        <v>63.2253963</v>
      </c>
      <c r="I1079">
        <v>-96.884765799999997</v>
      </c>
      <c r="J1079" s="1" t="str">
        <f t="shared" si="180"/>
        <v>NGR lake sediment grab sample</v>
      </c>
      <c r="K1079" s="1" t="str">
        <f t="shared" si="181"/>
        <v>&lt;177 micron (NGR)</v>
      </c>
      <c r="L1079">
        <v>55</v>
      </c>
      <c r="M1079" t="s">
        <v>200</v>
      </c>
      <c r="N1079">
        <v>1078</v>
      </c>
      <c r="O1079" t="s">
        <v>355</v>
      </c>
      <c r="P1079" t="s">
        <v>54</v>
      </c>
      <c r="Q1079" t="s">
        <v>603</v>
      </c>
      <c r="R1079" t="s">
        <v>436</v>
      </c>
      <c r="S1079" t="s">
        <v>57</v>
      </c>
      <c r="T1079" t="s">
        <v>91</v>
      </c>
      <c r="U1079" t="s">
        <v>138</v>
      </c>
      <c r="V1079" t="s">
        <v>190</v>
      </c>
      <c r="W1079" t="s">
        <v>220</v>
      </c>
      <c r="X1079" t="s">
        <v>74</v>
      </c>
      <c r="Y1079" t="s">
        <v>94</v>
      </c>
      <c r="Z1079" t="s">
        <v>127</v>
      </c>
      <c r="AA1079" t="s">
        <v>64</v>
      </c>
      <c r="AB1079" t="s">
        <v>223</v>
      </c>
      <c r="AC1079" t="s">
        <v>224</v>
      </c>
      <c r="AD1079" t="s">
        <v>62</v>
      </c>
      <c r="AE1079" t="s">
        <v>584</v>
      </c>
      <c r="AF1079" t="s">
        <v>357</v>
      </c>
      <c r="AG1079" t="s">
        <v>221</v>
      </c>
      <c r="AH1079" t="s">
        <v>173</v>
      </c>
      <c r="AI1079" t="s">
        <v>87</v>
      </c>
      <c r="AJ1079" t="s">
        <v>156</v>
      </c>
      <c r="AK1079" t="s">
        <v>73</v>
      </c>
      <c r="AL1079" t="s">
        <v>177</v>
      </c>
      <c r="AM1079" t="s">
        <v>75</v>
      </c>
      <c r="AN1079" t="s">
        <v>76</v>
      </c>
      <c r="AO1079" t="s">
        <v>104</v>
      </c>
      <c r="AP1079" t="s">
        <v>105</v>
      </c>
      <c r="AQ1079" t="s">
        <v>348</v>
      </c>
      <c r="AR1079" t="s">
        <v>74</v>
      </c>
      <c r="AS1079" t="s">
        <v>54</v>
      </c>
      <c r="AT1079" t="s">
        <v>73</v>
      </c>
      <c r="AU1079" t="s">
        <v>107</v>
      </c>
      <c r="AV1079" t="s">
        <v>1168</v>
      </c>
    </row>
    <row r="1080" spans="1:48" hidden="1" x14ac:dyDescent="0.3">
      <c r="A1080" t="s">
        <v>5721</v>
      </c>
      <c r="B1080" t="s">
        <v>5722</v>
      </c>
      <c r="C1080" s="1" t="str">
        <f t="shared" si="172"/>
        <v>21:0973</v>
      </c>
      <c r="D1080" s="1" t="str">
        <f t="shared" si="179"/>
        <v>21:0112</v>
      </c>
      <c r="E1080" t="s">
        <v>5723</v>
      </c>
      <c r="F1080" t="s">
        <v>5724</v>
      </c>
      <c r="H1080">
        <v>63.2571747</v>
      </c>
      <c r="I1080">
        <v>-96.8224424</v>
      </c>
      <c r="J1080" s="1" t="str">
        <f t="shared" si="180"/>
        <v>NGR lake sediment grab sample</v>
      </c>
      <c r="K1080" s="1" t="str">
        <f t="shared" si="181"/>
        <v>&lt;177 micron (NGR)</v>
      </c>
      <c r="L1080">
        <v>55</v>
      </c>
      <c r="M1080" t="s">
        <v>113</v>
      </c>
      <c r="N1080">
        <v>1079</v>
      </c>
      <c r="O1080" t="s">
        <v>355</v>
      </c>
      <c r="P1080" t="s">
        <v>54</v>
      </c>
      <c r="Q1080" t="s">
        <v>274</v>
      </c>
      <c r="R1080" t="s">
        <v>290</v>
      </c>
      <c r="S1080" t="s">
        <v>57</v>
      </c>
      <c r="T1080" t="s">
        <v>562</v>
      </c>
      <c r="U1080" t="s">
        <v>59</v>
      </c>
      <c r="V1080" t="s">
        <v>189</v>
      </c>
      <c r="W1080" t="s">
        <v>201</v>
      </c>
      <c r="X1080" t="s">
        <v>62</v>
      </c>
      <c r="Y1080" t="s">
        <v>62</v>
      </c>
      <c r="Z1080" t="s">
        <v>138</v>
      </c>
      <c r="AA1080" t="s">
        <v>64</v>
      </c>
      <c r="AB1080" t="s">
        <v>404</v>
      </c>
      <c r="AC1080" t="s">
        <v>75</v>
      </c>
      <c r="AD1080" t="s">
        <v>62</v>
      </c>
      <c r="AE1080" t="s">
        <v>1340</v>
      </c>
      <c r="AF1080" t="s">
        <v>69</v>
      </c>
      <c r="AG1080" t="s">
        <v>91</v>
      </c>
      <c r="AH1080" t="s">
        <v>173</v>
      </c>
      <c r="AI1080" t="s">
        <v>59</v>
      </c>
      <c r="AJ1080" t="s">
        <v>1395</v>
      </c>
      <c r="AK1080" t="s">
        <v>73</v>
      </c>
      <c r="AL1080" t="s">
        <v>157</v>
      </c>
      <c r="AM1080" t="s">
        <v>125</v>
      </c>
      <c r="AN1080" t="s">
        <v>76</v>
      </c>
      <c r="AO1080" t="s">
        <v>436</v>
      </c>
      <c r="AP1080" t="s">
        <v>126</v>
      </c>
      <c r="AQ1080" t="s">
        <v>101</v>
      </c>
      <c r="AR1080" t="s">
        <v>67</v>
      </c>
      <c r="AS1080" t="s">
        <v>62</v>
      </c>
      <c r="AT1080" t="s">
        <v>73</v>
      </c>
      <c r="AU1080" t="s">
        <v>107</v>
      </c>
      <c r="AV1080" t="s">
        <v>5725</v>
      </c>
    </row>
    <row r="1081" spans="1:48" hidden="1" x14ac:dyDescent="0.3">
      <c r="A1081" t="s">
        <v>5726</v>
      </c>
      <c r="B1081" t="s">
        <v>5727</v>
      </c>
      <c r="C1081" s="1" t="str">
        <f t="shared" si="172"/>
        <v>21:0973</v>
      </c>
      <c r="D1081" s="1" t="str">
        <f t="shared" si="179"/>
        <v>21:0112</v>
      </c>
      <c r="E1081" t="s">
        <v>5723</v>
      </c>
      <c r="F1081" t="s">
        <v>5728</v>
      </c>
      <c r="H1081">
        <v>63.2571747</v>
      </c>
      <c r="I1081">
        <v>-96.8224424</v>
      </c>
      <c r="J1081" s="1" t="str">
        <f t="shared" si="180"/>
        <v>NGR lake sediment grab sample</v>
      </c>
      <c r="K1081" s="1" t="str">
        <f t="shared" si="181"/>
        <v>&lt;177 micron (NGR)</v>
      </c>
      <c r="L1081">
        <v>55</v>
      </c>
      <c r="M1081" t="s">
        <v>132</v>
      </c>
      <c r="N1081">
        <v>1080</v>
      </c>
      <c r="O1081" t="s">
        <v>205</v>
      </c>
      <c r="P1081" t="s">
        <v>54</v>
      </c>
      <c r="Q1081" t="s">
        <v>55</v>
      </c>
      <c r="R1081" t="s">
        <v>77</v>
      </c>
      <c r="S1081" t="s">
        <v>57</v>
      </c>
      <c r="T1081" t="s">
        <v>262</v>
      </c>
      <c r="U1081" t="s">
        <v>59</v>
      </c>
      <c r="V1081" t="s">
        <v>522</v>
      </c>
      <c r="W1081" t="s">
        <v>96</v>
      </c>
      <c r="X1081" t="s">
        <v>62</v>
      </c>
      <c r="Y1081" t="s">
        <v>448</v>
      </c>
      <c r="Z1081" t="s">
        <v>138</v>
      </c>
      <c r="AA1081" t="s">
        <v>64</v>
      </c>
      <c r="AB1081" t="s">
        <v>142</v>
      </c>
      <c r="AC1081" t="s">
        <v>75</v>
      </c>
      <c r="AD1081" t="s">
        <v>62</v>
      </c>
      <c r="AE1081" t="s">
        <v>864</v>
      </c>
      <c r="AF1081" t="s">
        <v>141</v>
      </c>
      <c r="AG1081" t="s">
        <v>152</v>
      </c>
      <c r="AH1081" t="s">
        <v>173</v>
      </c>
      <c r="AI1081" t="s">
        <v>114</v>
      </c>
      <c r="AJ1081" t="s">
        <v>168</v>
      </c>
      <c r="AK1081" t="s">
        <v>73</v>
      </c>
      <c r="AL1081" t="s">
        <v>157</v>
      </c>
      <c r="AM1081" t="s">
        <v>157</v>
      </c>
      <c r="AN1081" t="s">
        <v>76</v>
      </c>
      <c r="AO1081" t="s">
        <v>533</v>
      </c>
      <c r="AP1081" t="s">
        <v>307</v>
      </c>
      <c r="AQ1081" t="s">
        <v>318</v>
      </c>
      <c r="AR1081" t="s">
        <v>74</v>
      </c>
      <c r="AS1081" t="s">
        <v>54</v>
      </c>
      <c r="AT1081" t="s">
        <v>73</v>
      </c>
      <c r="AU1081" t="s">
        <v>107</v>
      </c>
      <c r="AV1081" t="s">
        <v>5729</v>
      </c>
    </row>
    <row r="1082" spans="1:48" hidden="1" x14ac:dyDescent="0.3">
      <c r="A1082" t="s">
        <v>5730</v>
      </c>
      <c r="B1082" t="s">
        <v>5731</v>
      </c>
      <c r="C1082" s="1" t="str">
        <f t="shared" si="172"/>
        <v>21:0973</v>
      </c>
      <c r="D1082" s="1" t="str">
        <f t="shared" si="179"/>
        <v>21:0112</v>
      </c>
      <c r="E1082" t="s">
        <v>5732</v>
      </c>
      <c r="F1082" t="s">
        <v>5733</v>
      </c>
      <c r="H1082">
        <v>63.255994600000001</v>
      </c>
      <c r="I1082">
        <v>-96.874457100000001</v>
      </c>
      <c r="J1082" s="1" t="str">
        <f t="shared" si="180"/>
        <v>NGR lake sediment grab sample</v>
      </c>
      <c r="K1082" s="1" t="str">
        <f t="shared" si="181"/>
        <v>&lt;177 micron (NGR)</v>
      </c>
      <c r="L1082">
        <v>55</v>
      </c>
      <c r="M1082" t="s">
        <v>217</v>
      </c>
      <c r="N1082">
        <v>1081</v>
      </c>
      <c r="O1082" t="s">
        <v>346</v>
      </c>
      <c r="P1082" t="s">
        <v>54</v>
      </c>
      <c r="Q1082" t="s">
        <v>55</v>
      </c>
      <c r="R1082" t="s">
        <v>116</v>
      </c>
      <c r="S1082" t="s">
        <v>57</v>
      </c>
      <c r="T1082" t="s">
        <v>447</v>
      </c>
      <c r="U1082" t="s">
        <v>117</v>
      </c>
      <c r="V1082" t="s">
        <v>60</v>
      </c>
      <c r="W1082" t="s">
        <v>101</v>
      </c>
      <c r="X1082" t="s">
        <v>62</v>
      </c>
      <c r="Y1082" t="s">
        <v>448</v>
      </c>
      <c r="Z1082" t="s">
        <v>96</v>
      </c>
      <c r="AA1082" t="s">
        <v>64</v>
      </c>
      <c r="AB1082" t="s">
        <v>152</v>
      </c>
      <c r="AC1082" t="s">
        <v>125</v>
      </c>
      <c r="AD1082" t="s">
        <v>74</v>
      </c>
      <c r="AE1082" t="s">
        <v>574</v>
      </c>
      <c r="AF1082" t="s">
        <v>187</v>
      </c>
      <c r="AG1082" t="s">
        <v>91</v>
      </c>
      <c r="AH1082" t="s">
        <v>173</v>
      </c>
      <c r="AI1082" t="s">
        <v>429</v>
      </c>
      <c r="AJ1082" t="s">
        <v>1715</v>
      </c>
      <c r="AK1082" t="s">
        <v>73</v>
      </c>
      <c r="AL1082" t="s">
        <v>125</v>
      </c>
      <c r="AM1082" t="s">
        <v>74</v>
      </c>
      <c r="AN1082" t="s">
        <v>76</v>
      </c>
      <c r="AO1082" t="s">
        <v>141</v>
      </c>
      <c r="AP1082" t="s">
        <v>414</v>
      </c>
      <c r="AQ1082" t="s">
        <v>281</v>
      </c>
      <c r="AR1082" t="s">
        <v>74</v>
      </c>
      <c r="AS1082" t="s">
        <v>62</v>
      </c>
      <c r="AT1082" t="s">
        <v>73</v>
      </c>
      <c r="AU1082" t="s">
        <v>107</v>
      </c>
      <c r="AV1082" t="s">
        <v>5734</v>
      </c>
    </row>
    <row r="1083" spans="1:48" hidden="1" x14ac:dyDescent="0.3">
      <c r="A1083" t="s">
        <v>5735</v>
      </c>
      <c r="B1083" t="s">
        <v>5736</v>
      </c>
      <c r="C1083" s="1" t="str">
        <f t="shared" si="172"/>
        <v>21:0973</v>
      </c>
      <c r="D1083" s="1" t="str">
        <f t="shared" si="179"/>
        <v>21:0112</v>
      </c>
      <c r="E1083" t="s">
        <v>5737</v>
      </c>
      <c r="F1083" t="s">
        <v>5738</v>
      </c>
      <c r="H1083">
        <v>63.246136300000003</v>
      </c>
      <c r="I1083">
        <v>-96.937944000000002</v>
      </c>
      <c r="J1083" s="1" t="str">
        <f t="shared" si="180"/>
        <v>NGR lake sediment grab sample</v>
      </c>
      <c r="K1083" s="1" t="str">
        <f t="shared" si="181"/>
        <v>&lt;177 micron (NGR)</v>
      </c>
      <c r="L1083">
        <v>55</v>
      </c>
      <c r="M1083" t="s">
        <v>246</v>
      </c>
      <c r="N1083">
        <v>1082</v>
      </c>
      <c r="O1083" t="s">
        <v>127</v>
      </c>
      <c r="P1083" t="s">
        <v>54</v>
      </c>
      <c r="Q1083" t="s">
        <v>642</v>
      </c>
      <c r="R1083" t="s">
        <v>90</v>
      </c>
      <c r="S1083" t="s">
        <v>57</v>
      </c>
      <c r="T1083" t="s">
        <v>437</v>
      </c>
      <c r="U1083" t="s">
        <v>117</v>
      </c>
      <c r="V1083" t="s">
        <v>575</v>
      </c>
      <c r="W1083" t="s">
        <v>143</v>
      </c>
      <c r="X1083" t="s">
        <v>62</v>
      </c>
      <c r="Y1083" t="s">
        <v>306</v>
      </c>
      <c r="Z1083" t="s">
        <v>138</v>
      </c>
      <c r="AA1083" t="s">
        <v>64</v>
      </c>
      <c r="AB1083" t="s">
        <v>207</v>
      </c>
      <c r="AC1083" t="s">
        <v>75</v>
      </c>
      <c r="AD1083" t="s">
        <v>74</v>
      </c>
      <c r="AE1083" t="s">
        <v>125</v>
      </c>
      <c r="AF1083" t="s">
        <v>121</v>
      </c>
      <c r="AG1083" t="s">
        <v>204</v>
      </c>
      <c r="AH1083" t="s">
        <v>173</v>
      </c>
      <c r="AI1083" t="s">
        <v>318</v>
      </c>
      <c r="AJ1083" t="s">
        <v>413</v>
      </c>
      <c r="AK1083" t="s">
        <v>73</v>
      </c>
      <c r="AL1083" t="s">
        <v>157</v>
      </c>
      <c r="AM1083" t="s">
        <v>177</v>
      </c>
      <c r="AN1083" t="s">
        <v>76</v>
      </c>
      <c r="AO1083" t="s">
        <v>116</v>
      </c>
      <c r="AP1083" t="s">
        <v>414</v>
      </c>
      <c r="AQ1083" t="s">
        <v>124</v>
      </c>
      <c r="AR1083" t="s">
        <v>74</v>
      </c>
      <c r="AS1083" t="s">
        <v>170</v>
      </c>
      <c r="AT1083" t="s">
        <v>73</v>
      </c>
      <c r="AU1083" t="s">
        <v>107</v>
      </c>
      <c r="AV1083" t="s">
        <v>5739</v>
      </c>
    </row>
    <row r="1084" spans="1:48" hidden="1" x14ac:dyDescent="0.3">
      <c r="A1084" t="s">
        <v>5740</v>
      </c>
      <c r="B1084" t="s">
        <v>5741</v>
      </c>
      <c r="C1084" s="1" t="str">
        <f t="shared" si="172"/>
        <v>21:0973</v>
      </c>
      <c r="D1084" s="1" t="str">
        <f t="shared" si="179"/>
        <v>21:0112</v>
      </c>
      <c r="E1084" t="s">
        <v>5742</v>
      </c>
      <c r="F1084" t="s">
        <v>5743</v>
      </c>
      <c r="H1084">
        <v>63.164475099999997</v>
      </c>
      <c r="I1084">
        <v>-97.0230557</v>
      </c>
      <c r="J1084" s="1" t="str">
        <f t="shared" si="180"/>
        <v>NGR lake sediment grab sample</v>
      </c>
      <c r="K1084" s="1" t="str">
        <f t="shared" si="181"/>
        <v>&lt;177 micron (NGR)</v>
      </c>
      <c r="L1084">
        <v>55</v>
      </c>
      <c r="M1084" t="s">
        <v>260</v>
      </c>
      <c r="N1084">
        <v>1083</v>
      </c>
      <c r="O1084" t="s">
        <v>448</v>
      </c>
      <c r="P1084" t="s">
        <v>54</v>
      </c>
      <c r="Q1084" t="s">
        <v>573</v>
      </c>
      <c r="R1084" t="s">
        <v>347</v>
      </c>
      <c r="S1084" t="s">
        <v>57</v>
      </c>
      <c r="T1084" t="s">
        <v>562</v>
      </c>
      <c r="U1084" t="s">
        <v>59</v>
      </c>
      <c r="V1084" t="s">
        <v>347</v>
      </c>
      <c r="W1084" t="s">
        <v>95</v>
      </c>
      <c r="X1084" t="s">
        <v>62</v>
      </c>
      <c r="Y1084" t="s">
        <v>62</v>
      </c>
      <c r="Z1084" t="s">
        <v>62</v>
      </c>
      <c r="AA1084" t="s">
        <v>64</v>
      </c>
      <c r="AB1084" t="s">
        <v>142</v>
      </c>
      <c r="AC1084" t="s">
        <v>224</v>
      </c>
      <c r="AD1084" t="s">
        <v>67</v>
      </c>
      <c r="AE1084" t="s">
        <v>5744</v>
      </c>
      <c r="AF1084" t="s">
        <v>281</v>
      </c>
      <c r="AG1084" t="s">
        <v>264</v>
      </c>
      <c r="AH1084" t="s">
        <v>472</v>
      </c>
      <c r="AI1084" t="s">
        <v>143</v>
      </c>
      <c r="AJ1084" t="s">
        <v>265</v>
      </c>
      <c r="AK1084" t="s">
        <v>73</v>
      </c>
      <c r="AL1084" t="s">
        <v>103</v>
      </c>
      <c r="AM1084" t="s">
        <v>177</v>
      </c>
      <c r="AN1084" t="s">
        <v>76</v>
      </c>
      <c r="AO1084" t="s">
        <v>203</v>
      </c>
      <c r="AP1084" t="s">
        <v>89</v>
      </c>
      <c r="AQ1084" t="s">
        <v>87</v>
      </c>
      <c r="AR1084" t="s">
        <v>67</v>
      </c>
      <c r="AS1084" t="s">
        <v>170</v>
      </c>
      <c r="AT1084" t="s">
        <v>73</v>
      </c>
      <c r="AU1084" t="s">
        <v>107</v>
      </c>
      <c r="AV1084" t="s">
        <v>5745</v>
      </c>
    </row>
    <row r="1085" spans="1:48" hidden="1" x14ac:dyDescent="0.3">
      <c r="A1085" t="s">
        <v>5746</v>
      </c>
      <c r="B1085" t="s">
        <v>5747</v>
      </c>
      <c r="C1085" s="1" t="str">
        <f t="shared" si="172"/>
        <v>21:0973</v>
      </c>
      <c r="D1085" s="1" t="str">
        <f t="shared" si="179"/>
        <v>21:0112</v>
      </c>
      <c r="E1085" t="s">
        <v>5748</v>
      </c>
      <c r="F1085" t="s">
        <v>5749</v>
      </c>
      <c r="H1085">
        <v>63.159398899999999</v>
      </c>
      <c r="I1085">
        <v>-97.122013199999998</v>
      </c>
      <c r="J1085" s="1" t="str">
        <f t="shared" si="180"/>
        <v>NGR lake sediment grab sample</v>
      </c>
      <c r="K1085" s="1" t="str">
        <f t="shared" si="181"/>
        <v>&lt;177 micron (NGR)</v>
      </c>
      <c r="L1085">
        <v>55</v>
      </c>
      <c r="M1085" t="s">
        <v>273</v>
      </c>
      <c r="N1085">
        <v>1084</v>
      </c>
      <c r="O1085" t="s">
        <v>205</v>
      </c>
      <c r="P1085" t="s">
        <v>54</v>
      </c>
      <c r="Q1085" t="s">
        <v>470</v>
      </c>
      <c r="R1085" t="s">
        <v>116</v>
      </c>
      <c r="S1085" t="s">
        <v>57</v>
      </c>
      <c r="T1085" t="s">
        <v>315</v>
      </c>
      <c r="U1085" t="s">
        <v>59</v>
      </c>
      <c r="V1085" t="s">
        <v>264</v>
      </c>
      <c r="W1085" t="s">
        <v>143</v>
      </c>
      <c r="X1085" t="s">
        <v>62</v>
      </c>
      <c r="Y1085" t="s">
        <v>62</v>
      </c>
      <c r="Z1085" t="s">
        <v>96</v>
      </c>
      <c r="AA1085" t="s">
        <v>64</v>
      </c>
      <c r="AB1085" t="s">
        <v>365</v>
      </c>
      <c r="AC1085" t="s">
        <v>75</v>
      </c>
      <c r="AD1085" t="s">
        <v>74</v>
      </c>
      <c r="AE1085" t="s">
        <v>278</v>
      </c>
      <c r="AF1085" t="s">
        <v>90</v>
      </c>
      <c r="AG1085" t="s">
        <v>219</v>
      </c>
      <c r="AH1085" t="s">
        <v>173</v>
      </c>
      <c r="AI1085" t="s">
        <v>124</v>
      </c>
      <c r="AJ1085" t="s">
        <v>280</v>
      </c>
      <c r="AK1085" t="s">
        <v>73</v>
      </c>
      <c r="AL1085" t="s">
        <v>157</v>
      </c>
      <c r="AM1085" t="s">
        <v>125</v>
      </c>
      <c r="AN1085" t="s">
        <v>76</v>
      </c>
      <c r="AO1085" t="s">
        <v>290</v>
      </c>
      <c r="AP1085" t="s">
        <v>414</v>
      </c>
      <c r="AQ1085" t="s">
        <v>348</v>
      </c>
      <c r="AR1085" t="s">
        <v>67</v>
      </c>
      <c r="AS1085" t="s">
        <v>62</v>
      </c>
      <c r="AT1085" t="s">
        <v>73</v>
      </c>
      <c r="AU1085" t="s">
        <v>107</v>
      </c>
      <c r="AV1085" t="s">
        <v>5234</v>
      </c>
    </row>
    <row r="1086" spans="1:48" hidden="1" x14ac:dyDescent="0.3">
      <c r="A1086" t="s">
        <v>5750</v>
      </c>
      <c r="B1086" t="s">
        <v>5751</v>
      </c>
      <c r="C1086" s="1" t="str">
        <f t="shared" si="172"/>
        <v>21:0973</v>
      </c>
      <c r="D1086" s="1" t="str">
        <f>HYPERLINK("https://geochem.nrcan.gc.ca/cdogs/content/svy/svy_e.htm", "")</f>
        <v/>
      </c>
      <c r="G1086" s="1" t="str">
        <f>HYPERLINK("https://geochem.nrcan.gc.ca/cdogs/content/cr_/cr_00160_e.htm", "160")</f>
        <v>160</v>
      </c>
      <c r="J1086" t="s">
        <v>230</v>
      </c>
      <c r="K1086" t="s">
        <v>231</v>
      </c>
      <c r="L1086">
        <v>55</v>
      </c>
      <c r="M1086" t="s">
        <v>232</v>
      </c>
      <c r="N1086">
        <v>1085</v>
      </c>
      <c r="O1086" t="s">
        <v>168</v>
      </c>
      <c r="P1086" t="s">
        <v>127</v>
      </c>
      <c r="Q1086" t="s">
        <v>566</v>
      </c>
      <c r="R1086" t="s">
        <v>125</v>
      </c>
      <c r="S1086" t="s">
        <v>57</v>
      </c>
      <c r="T1086" t="s">
        <v>142</v>
      </c>
      <c r="U1086" t="s">
        <v>117</v>
      </c>
      <c r="V1086" t="s">
        <v>380</v>
      </c>
      <c r="W1086" t="s">
        <v>276</v>
      </c>
      <c r="X1086" t="s">
        <v>74</v>
      </c>
      <c r="Y1086" t="s">
        <v>220</v>
      </c>
      <c r="Z1086" t="s">
        <v>88</v>
      </c>
      <c r="AA1086" t="s">
        <v>64</v>
      </c>
      <c r="AB1086" t="s">
        <v>471</v>
      </c>
      <c r="AC1086" t="s">
        <v>75</v>
      </c>
      <c r="AD1086" t="s">
        <v>67</v>
      </c>
      <c r="AE1086" t="s">
        <v>448</v>
      </c>
      <c r="AF1086" t="s">
        <v>90</v>
      </c>
      <c r="AG1086" t="s">
        <v>365</v>
      </c>
      <c r="AH1086" t="s">
        <v>68</v>
      </c>
      <c r="AI1086" t="s">
        <v>178</v>
      </c>
      <c r="AJ1086" t="s">
        <v>72</v>
      </c>
      <c r="AK1086" t="s">
        <v>73</v>
      </c>
      <c r="AL1086" t="s">
        <v>68</v>
      </c>
      <c r="AM1086" t="s">
        <v>157</v>
      </c>
      <c r="AN1086" t="s">
        <v>76</v>
      </c>
      <c r="AO1086" t="s">
        <v>203</v>
      </c>
      <c r="AP1086" t="s">
        <v>1434</v>
      </c>
      <c r="AQ1086" t="s">
        <v>193</v>
      </c>
      <c r="AR1086" t="s">
        <v>62</v>
      </c>
      <c r="AS1086" t="s">
        <v>170</v>
      </c>
      <c r="AT1086" t="s">
        <v>73</v>
      </c>
      <c r="AU1086" t="s">
        <v>80</v>
      </c>
      <c r="AV1086" t="s">
        <v>1920</v>
      </c>
    </row>
    <row r="1087" spans="1:48" hidden="1" x14ac:dyDescent="0.3">
      <c r="A1087" t="s">
        <v>5752</v>
      </c>
      <c r="B1087" t="s">
        <v>5753</v>
      </c>
      <c r="C1087" s="1" t="str">
        <f t="shared" si="172"/>
        <v>21:0973</v>
      </c>
      <c r="D1087" s="1" t="str">
        <f t="shared" ref="D1087:D1099" si="182">HYPERLINK("https://geochem.nrcan.gc.ca/cdogs/content/svy/svy210112_e.htm", "21:0112")</f>
        <v>21:0112</v>
      </c>
      <c r="E1087" t="s">
        <v>5754</v>
      </c>
      <c r="F1087" t="s">
        <v>5755</v>
      </c>
      <c r="H1087">
        <v>63.240513800000002</v>
      </c>
      <c r="I1087">
        <v>-97.139070599999997</v>
      </c>
      <c r="J1087" s="1" t="str">
        <f t="shared" ref="J1087:J1099" si="183">HYPERLINK("https://geochem.nrcan.gc.ca/cdogs/content/kwd/kwd020027_e.htm", "NGR lake sediment grab sample")</f>
        <v>NGR lake sediment grab sample</v>
      </c>
      <c r="K1087" s="1" t="str">
        <f t="shared" ref="K1087:K1099" si="184">HYPERLINK("https://geochem.nrcan.gc.ca/cdogs/content/kwd/kwd080006_e.htm", "&lt;177 micron (NGR)")</f>
        <v>&lt;177 micron (NGR)</v>
      </c>
      <c r="L1087">
        <v>55</v>
      </c>
      <c r="M1087" t="s">
        <v>289</v>
      </c>
      <c r="N1087">
        <v>1086</v>
      </c>
      <c r="O1087" t="s">
        <v>440</v>
      </c>
      <c r="P1087" t="s">
        <v>54</v>
      </c>
      <c r="Q1087" t="s">
        <v>4187</v>
      </c>
      <c r="R1087" t="s">
        <v>168</v>
      </c>
      <c r="S1087" t="s">
        <v>57</v>
      </c>
      <c r="T1087" t="s">
        <v>152</v>
      </c>
      <c r="U1087" t="s">
        <v>117</v>
      </c>
      <c r="V1087" t="s">
        <v>303</v>
      </c>
      <c r="W1087" t="s">
        <v>692</v>
      </c>
      <c r="X1087" t="s">
        <v>74</v>
      </c>
      <c r="Y1087" t="s">
        <v>95</v>
      </c>
      <c r="Z1087" t="s">
        <v>59</v>
      </c>
      <c r="AA1087" t="s">
        <v>64</v>
      </c>
      <c r="AB1087" t="s">
        <v>221</v>
      </c>
      <c r="AC1087" t="s">
        <v>155</v>
      </c>
      <c r="AD1087" t="s">
        <v>67</v>
      </c>
      <c r="AE1087" t="s">
        <v>68</v>
      </c>
      <c r="AF1087" t="s">
        <v>357</v>
      </c>
      <c r="AG1087" t="s">
        <v>315</v>
      </c>
      <c r="AH1087" t="s">
        <v>155</v>
      </c>
      <c r="AI1087" t="s">
        <v>59</v>
      </c>
      <c r="AJ1087" t="s">
        <v>382</v>
      </c>
      <c r="AK1087" t="s">
        <v>73</v>
      </c>
      <c r="AL1087" t="s">
        <v>526</v>
      </c>
      <c r="AM1087" t="s">
        <v>125</v>
      </c>
      <c r="AN1087" t="s">
        <v>76</v>
      </c>
      <c r="AO1087" t="s">
        <v>134</v>
      </c>
      <c r="AP1087" t="s">
        <v>837</v>
      </c>
      <c r="AQ1087" t="s">
        <v>136</v>
      </c>
      <c r="AR1087" t="s">
        <v>62</v>
      </c>
      <c r="AS1087" t="s">
        <v>54</v>
      </c>
      <c r="AT1087" t="s">
        <v>73</v>
      </c>
      <c r="AU1087" t="s">
        <v>479</v>
      </c>
      <c r="AV1087" t="s">
        <v>5756</v>
      </c>
    </row>
    <row r="1088" spans="1:48" hidden="1" x14ac:dyDescent="0.3">
      <c r="A1088" t="s">
        <v>5757</v>
      </c>
      <c r="B1088" t="s">
        <v>5758</v>
      </c>
      <c r="C1088" s="1" t="str">
        <f t="shared" si="172"/>
        <v>21:0973</v>
      </c>
      <c r="D1088" s="1" t="str">
        <f t="shared" si="182"/>
        <v>21:0112</v>
      </c>
      <c r="E1088" t="s">
        <v>5759</v>
      </c>
      <c r="F1088" t="s">
        <v>5760</v>
      </c>
      <c r="H1088">
        <v>63.243949700000002</v>
      </c>
      <c r="I1088">
        <v>-97.180531099999996</v>
      </c>
      <c r="J1088" s="1" t="str">
        <f t="shared" si="183"/>
        <v>NGR lake sediment grab sample</v>
      </c>
      <c r="K1088" s="1" t="str">
        <f t="shared" si="184"/>
        <v>&lt;177 micron (NGR)</v>
      </c>
      <c r="L1088">
        <v>55</v>
      </c>
      <c r="M1088" t="s">
        <v>301</v>
      </c>
      <c r="N1088">
        <v>1087</v>
      </c>
      <c r="O1088" t="s">
        <v>328</v>
      </c>
      <c r="P1088" t="s">
        <v>62</v>
      </c>
      <c r="Q1088" t="s">
        <v>4543</v>
      </c>
      <c r="R1088" t="s">
        <v>1125</v>
      </c>
      <c r="S1088" t="s">
        <v>57</v>
      </c>
      <c r="T1088" t="s">
        <v>152</v>
      </c>
      <c r="U1088" t="s">
        <v>88</v>
      </c>
      <c r="V1088" t="s">
        <v>119</v>
      </c>
      <c r="W1088" t="s">
        <v>233</v>
      </c>
      <c r="X1088" t="s">
        <v>74</v>
      </c>
      <c r="Y1088" t="s">
        <v>95</v>
      </c>
      <c r="Z1088" t="s">
        <v>117</v>
      </c>
      <c r="AA1088" t="s">
        <v>64</v>
      </c>
      <c r="AB1088" t="s">
        <v>93</v>
      </c>
      <c r="AC1088" t="s">
        <v>155</v>
      </c>
      <c r="AD1088" t="s">
        <v>74</v>
      </c>
      <c r="AE1088" t="s">
        <v>68</v>
      </c>
      <c r="AF1088" t="s">
        <v>151</v>
      </c>
      <c r="AG1088" t="s">
        <v>277</v>
      </c>
      <c r="AH1088" t="s">
        <v>224</v>
      </c>
      <c r="AI1088" t="s">
        <v>71</v>
      </c>
      <c r="AJ1088" t="s">
        <v>382</v>
      </c>
      <c r="AK1088" t="s">
        <v>73</v>
      </c>
      <c r="AL1088" t="s">
        <v>526</v>
      </c>
      <c r="AM1088" t="s">
        <v>125</v>
      </c>
      <c r="AN1088" t="s">
        <v>76</v>
      </c>
      <c r="AO1088" t="s">
        <v>134</v>
      </c>
      <c r="AP1088" t="s">
        <v>837</v>
      </c>
      <c r="AQ1088" t="s">
        <v>136</v>
      </c>
      <c r="AR1088" t="s">
        <v>62</v>
      </c>
      <c r="AS1088" t="s">
        <v>54</v>
      </c>
      <c r="AT1088" t="s">
        <v>73</v>
      </c>
      <c r="AU1088" t="s">
        <v>593</v>
      </c>
      <c r="AV1088" t="s">
        <v>5761</v>
      </c>
    </row>
    <row r="1089" spans="1:48" hidden="1" x14ac:dyDescent="0.3">
      <c r="A1089" t="s">
        <v>5762</v>
      </c>
      <c r="B1089" t="s">
        <v>5763</v>
      </c>
      <c r="C1089" s="1" t="str">
        <f t="shared" si="172"/>
        <v>21:0973</v>
      </c>
      <c r="D1089" s="1" t="str">
        <f t="shared" si="182"/>
        <v>21:0112</v>
      </c>
      <c r="E1089" t="s">
        <v>5764</v>
      </c>
      <c r="F1089" t="s">
        <v>5765</v>
      </c>
      <c r="H1089">
        <v>63.261176200000001</v>
      </c>
      <c r="I1089">
        <v>-97.175481399999995</v>
      </c>
      <c r="J1089" s="1" t="str">
        <f t="shared" si="183"/>
        <v>NGR lake sediment grab sample</v>
      </c>
      <c r="K1089" s="1" t="str">
        <f t="shared" si="184"/>
        <v>&lt;177 micron (NGR)</v>
      </c>
      <c r="L1089">
        <v>55</v>
      </c>
      <c r="M1089" t="s">
        <v>314</v>
      </c>
      <c r="N1089">
        <v>1088</v>
      </c>
      <c r="O1089" t="s">
        <v>276</v>
      </c>
      <c r="P1089" t="s">
        <v>54</v>
      </c>
      <c r="Q1089" t="s">
        <v>387</v>
      </c>
      <c r="R1089" t="s">
        <v>254</v>
      </c>
      <c r="S1089" t="s">
        <v>57</v>
      </c>
      <c r="T1089" t="s">
        <v>339</v>
      </c>
      <c r="U1089" t="s">
        <v>57</v>
      </c>
      <c r="V1089" t="s">
        <v>69</v>
      </c>
      <c r="W1089" t="s">
        <v>220</v>
      </c>
      <c r="X1089" t="s">
        <v>67</v>
      </c>
      <c r="Y1089" t="s">
        <v>68</v>
      </c>
      <c r="Z1089" t="s">
        <v>138</v>
      </c>
      <c r="AA1089" t="s">
        <v>64</v>
      </c>
      <c r="AB1089" t="s">
        <v>99</v>
      </c>
      <c r="AC1089" t="s">
        <v>70</v>
      </c>
      <c r="AD1089" t="s">
        <v>67</v>
      </c>
      <c r="AE1089" t="s">
        <v>206</v>
      </c>
      <c r="AF1089" t="s">
        <v>92</v>
      </c>
      <c r="AG1089" t="s">
        <v>58</v>
      </c>
      <c r="AH1089" t="s">
        <v>173</v>
      </c>
      <c r="AI1089" t="s">
        <v>240</v>
      </c>
      <c r="AJ1089" t="s">
        <v>87</v>
      </c>
      <c r="AK1089" t="s">
        <v>73</v>
      </c>
      <c r="AL1089" t="s">
        <v>157</v>
      </c>
      <c r="AM1089" t="s">
        <v>103</v>
      </c>
      <c r="AN1089" t="s">
        <v>76</v>
      </c>
      <c r="AO1089" t="s">
        <v>168</v>
      </c>
      <c r="AP1089" t="s">
        <v>307</v>
      </c>
      <c r="AQ1089" t="s">
        <v>355</v>
      </c>
      <c r="AR1089" t="s">
        <v>74</v>
      </c>
      <c r="AS1089" t="s">
        <v>54</v>
      </c>
      <c r="AT1089" t="s">
        <v>73</v>
      </c>
      <c r="AU1089" t="s">
        <v>479</v>
      </c>
      <c r="AV1089" t="s">
        <v>5766</v>
      </c>
    </row>
    <row r="1090" spans="1:48" hidden="1" x14ac:dyDescent="0.3">
      <c r="A1090" t="s">
        <v>5767</v>
      </c>
      <c r="B1090" t="s">
        <v>5768</v>
      </c>
      <c r="C1090" s="1" t="str">
        <f t="shared" ref="C1090:C1153" si="185">HYPERLINK("https://geochem.nrcan.gc.ca/cdogs/content/bdl/bdl210973_e.htm", "21:0973")</f>
        <v>21:0973</v>
      </c>
      <c r="D1090" s="1" t="str">
        <f t="shared" si="182"/>
        <v>21:0112</v>
      </c>
      <c r="E1090" t="s">
        <v>5696</v>
      </c>
      <c r="F1090" t="s">
        <v>5769</v>
      </c>
      <c r="H1090">
        <v>63.268520600000002</v>
      </c>
      <c r="I1090">
        <v>-97.094632500000003</v>
      </c>
      <c r="J1090" s="1" t="str">
        <f t="shared" si="183"/>
        <v>NGR lake sediment grab sample</v>
      </c>
      <c r="K1090" s="1" t="str">
        <f t="shared" si="184"/>
        <v>&lt;177 micron (NGR)</v>
      </c>
      <c r="L1090">
        <v>55</v>
      </c>
      <c r="M1090" t="s">
        <v>345</v>
      </c>
      <c r="N1090">
        <v>1089</v>
      </c>
      <c r="O1090" t="s">
        <v>336</v>
      </c>
      <c r="P1090" t="s">
        <v>54</v>
      </c>
      <c r="Q1090" t="s">
        <v>830</v>
      </c>
      <c r="R1090" t="s">
        <v>363</v>
      </c>
      <c r="S1090" t="s">
        <v>57</v>
      </c>
      <c r="T1090" t="s">
        <v>1089</v>
      </c>
      <c r="U1090" t="s">
        <v>59</v>
      </c>
      <c r="V1090" t="s">
        <v>139</v>
      </c>
      <c r="W1090" t="s">
        <v>226</v>
      </c>
      <c r="X1090" t="s">
        <v>67</v>
      </c>
      <c r="Y1090" t="s">
        <v>448</v>
      </c>
      <c r="Z1090" t="s">
        <v>59</v>
      </c>
      <c r="AA1090" t="s">
        <v>64</v>
      </c>
      <c r="AB1090" t="s">
        <v>236</v>
      </c>
      <c r="AC1090" t="s">
        <v>70</v>
      </c>
      <c r="AD1090" t="s">
        <v>67</v>
      </c>
      <c r="AE1090" t="s">
        <v>68</v>
      </c>
      <c r="AF1090" t="s">
        <v>151</v>
      </c>
      <c r="AG1090" t="s">
        <v>91</v>
      </c>
      <c r="AH1090" t="s">
        <v>70</v>
      </c>
      <c r="AI1090" t="s">
        <v>209</v>
      </c>
      <c r="AJ1090" t="s">
        <v>59</v>
      </c>
      <c r="AK1090" t="s">
        <v>73</v>
      </c>
      <c r="AL1090" t="s">
        <v>206</v>
      </c>
      <c r="AM1090" t="s">
        <v>177</v>
      </c>
      <c r="AN1090" t="s">
        <v>76</v>
      </c>
      <c r="AO1090" t="s">
        <v>281</v>
      </c>
      <c r="AP1090" t="s">
        <v>482</v>
      </c>
      <c r="AQ1090" t="s">
        <v>94</v>
      </c>
      <c r="AR1090" t="s">
        <v>62</v>
      </c>
      <c r="AS1090" t="s">
        <v>54</v>
      </c>
      <c r="AT1090" t="s">
        <v>73</v>
      </c>
      <c r="AU1090" t="s">
        <v>447</v>
      </c>
      <c r="AV1090" t="s">
        <v>2444</v>
      </c>
    </row>
    <row r="1091" spans="1:48" hidden="1" x14ac:dyDescent="0.3">
      <c r="A1091" t="s">
        <v>5770</v>
      </c>
      <c r="B1091" t="s">
        <v>5771</v>
      </c>
      <c r="C1091" s="1" t="str">
        <f t="shared" si="185"/>
        <v>21:0973</v>
      </c>
      <c r="D1091" s="1" t="str">
        <f t="shared" si="182"/>
        <v>21:0112</v>
      </c>
      <c r="E1091" t="s">
        <v>5772</v>
      </c>
      <c r="F1091" t="s">
        <v>5773</v>
      </c>
      <c r="H1091">
        <v>63.256645800000001</v>
      </c>
      <c r="I1091">
        <v>-97.052399100000002</v>
      </c>
      <c r="J1091" s="1" t="str">
        <f t="shared" si="183"/>
        <v>NGR lake sediment grab sample</v>
      </c>
      <c r="K1091" s="1" t="str">
        <f t="shared" si="184"/>
        <v>&lt;177 micron (NGR)</v>
      </c>
      <c r="L1091">
        <v>55</v>
      </c>
      <c r="M1091" t="s">
        <v>324</v>
      </c>
      <c r="N1091">
        <v>1090</v>
      </c>
      <c r="O1091" t="s">
        <v>118</v>
      </c>
      <c r="P1091" t="s">
        <v>54</v>
      </c>
      <c r="Q1091" t="s">
        <v>218</v>
      </c>
      <c r="R1091" t="s">
        <v>116</v>
      </c>
      <c r="S1091" t="s">
        <v>57</v>
      </c>
      <c r="T1091" t="s">
        <v>152</v>
      </c>
      <c r="U1091" t="s">
        <v>138</v>
      </c>
      <c r="V1091" t="s">
        <v>190</v>
      </c>
      <c r="W1091" t="s">
        <v>193</v>
      </c>
      <c r="X1091" t="s">
        <v>62</v>
      </c>
      <c r="Y1091" t="s">
        <v>448</v>
      </c>
      <c r="Z1091" t="s">
        <v>96</v>
      </c>
      <c r="AA1091" t="s">
        <v>64</v>
      </c>
      <c r="AB1091" t="s">
        <v>221</v>
      </c>
      <c r="AC1091" t="s">
        <v>224</v>
      </c>
      <c r="AD1091" t="s">
        <v>74</v>
      </c>
      <c r="AE1091" t="s">
        <v>864</v>
      </c>
      <c r="AF1091" t="s">
        <v>436</v>
      </c>
      <c r="AG1091" t="s">
        <v>167</v>
      </c>
      <c r="AH1091" t="s">
        <v>173</v>
      </c>
      <c r="AI1091" t="s">
        <v>306</v>
      </c>
      <c r="AJ1091" t="s">
        <v>329</v>
      </c>
      <c r="AK1091" t="s">
        <v>73</v>
      </c>
      <c r="AL1091" t="s">
        <v>157</v>
      </c>
      <c r="AM1091" t="s">
        <v>75</v>
      </c>
      <c r="AN1091" t="s">
        <v>76</v>
      </c>
      <c r="AO1091" t="s">
        <v>77</v>
      </c>
      <c r="AP1091" t="s">
        <v>307</v>
      </c>
      <c r="AQ1091" t="s">
        <v>138</v>
      </c>
      <c r="AR1091" t="s">
        <v>74</v>
      </c>
      <c r="AS1091" t="s">
        <v>54</v>
      </c>
      <c r="AT1091" t="s">
        <v>73</v>
      </c>
      <c r="AU1091" t="s">
        <v>107</v>
      </c>
      <c r="AV1091" t="s">
        <v>2684</v>
      </c>
    </row>
    <row r="1092" spans="1:48" hidden="1" x14ac:dyDescent="0.3">
      <c r="A1092" t="s">
        <v>5774</v>
      </c>
      <c r="B1092" t="s">
        <v>5775</v>
      </c>
      <c r="C1092" s="1" t="str">
        <f t="shared" si="185"/>
        <v>21:0973</v>
      </c>
      <c r="D1092" s="1" t="str">
        <f t="shared" si="182"/>
        <v>21:0112</v>
      </c>
      <c r="E1092" t="s">
        <v>5776</v>
      </c>
      <c r="F1092" t="s">
        <v>5777</v>
      </c>
      <c r="H1092">
        <v>63.324208400000003</v>
      </c>
      <c r="I1092">
        <v>-97.442775699999999</v>
      </c>
      <c r="J1092" s="1" t="str">
        <f t="shared" si="183"/>
        <v>NGR lake sediment grab sample</v>
      </c>
      <c r="K1092" s="1" t="str">
        <f t="shared" si="184"/>
        <v>&lt;177 micron (NGR)</v>
      </c>
      <c r="L1092">
        <v>55</v>
      </c>
      <c r="M1092" t="s">
        <v>335</v>
      </c>
      <c r="N1092">
        <v>1091</v>
      </c>
      <c r="O1092" t="s">
        <v>263</v>
      </c>
      <c r="P1092" t="s">
        <v>54</v>
      </c>
      <c r="Q1092" t="s">
        <v>521</v>
      </c>
      <c r="R1092" t="s">
        <v>282</v>
      </c>
      <c r="S1092" t="s">
        <v>57</v>
      </c>
      <c r="T1092" t="s">
        <v>248</v>
      </c>
      <c r="U1092" t="s">
        <v>138</v>
      </c>
      <c r="V1092" t="s">
        <v>471</v>
      </c>
      <c r="W1092" t="s">
        <v>205</v>
      </c>
      <c r="X1092" t="s">
        <v>62</v>
      </c>
      <c r="Y1092" t="s">
        <v>193</v>
      </c>
      <c r="Z1092" t="s">
        <v>138</v>
      </c>
      <c r="AA1092" t="s">
        <v>64</v>
      </c>
      <c r="AB1092" t="s">
        <v>365</v>
      </c>
      <c r="AC1092" t="s">
        <v>224</v>
      </c>
      <c r="AD1092" t="s">
        <v>74</v>
      </c>
      <c r="AE1092" t="s">
        <v>1911</v>
      </c>
      <c r="AF1092" t="s">
        <v>282</v>
      </c>
      <c r="AG1092" t="s">
        <v>60</v>
      </c>
      <c r="AH1092" t="s">
        <v>70</v>
      </c>
      <c r="AI1092" t="s">
        <v>159</v>
      </c>
      <c r="AJ1092" t="s">
        <v>102</v>
      </c>
      <c r="AK1092" t="s">
        <v>73</v>
      </c>
      <c r="AL1092" t="s">
        <v>75</v>
      </c>
      <c r="AM1092" t="s">
        <v>177</v>
      </c>
      <c r="AN1092" t="s">
        <v>76</v>
      </c>
      <c r="AO1092" t="s">
        <v>104</v>
      </c>
      <c r="AP1092" t="s">
        <v>566</v>
      </c>
      <c r="AQ1092" t="s">
        <v>226</v>
      </c>
      <c r="AR1092" t="s">
        <v>74</v>
      </c>
      <c r="AS1092" t="s">
        <v>62</v>
      </c>
      <c r="AT1092" t="s">
        <v>152</v>
      </c>
      <c r="AU1092" t="s">
        <v>107</v>
      </c>
      <c r="AV1092" t="s">
        <v>5778</v>
      </c>
    </row>
    <row r="1093" spans="1:48" hidden="1" x14ac:dyDescent="0.3">
      <c r="A1093" t="s">
        <v>5779</v>
      </c>
      <c r="B1093" t="s">
        <v>5780</v>
      </c>
      <c r="C1093" s="1" t="str">
        <f t="shared" si="185"/>
        <v>21:0973</v>
      </c>
      <c r="D1093" s="1" t="str">
        <f t="shared" si="182"/>
        <v>21:0112</v>
      </c>
      <c r="E1093" t="s">
        <v>5781</v>
      </c>
      <c r="F1093" t="s">
        <v>5782</v>
      </c>
      <c r="H1093">
        <v>63.329285599999999</v>
      </c>
      <c r="I1093">
        <v>-97.756046999999995</v>
      </c>
      <c r="J1093" s="1" t="str">
        <f t="shared" si="183"/>
        <v>NGR lake sediment grab sample</v>
      </c>
      <c r="K1093" s="1" t="str">
        <f t="shared" si="184"/>
        <v>&lt;177 micron (NGR)</v>
      </c>
      <c r="L1093">
        <v>55</v>
      </c>
      <c r="M1093" t="s">
        <v>354</v>
      </c>
      <c r="N1093">
        <v>1092</v>
      </c>
      <c r="O1093" t="s">
        <v>62</v>
      </c>
      <c r="P1093" t="s">
        <v>54</v>
      </c>
      <c r="Q1093" t="s">
        <v>403</v>
      </c>
      <c r="R1093" t="s">
        <v>402</v>
      </c>
      <c r="S1093" t="s">
        <v>57</v>
      </c>
      <c r="T1093" t="s">
        <v>438</v>
      </c>
      <c r="U1093" t="s">
        <v>138</v>
      </c>
      <c r="V1093" t="s">
        <v>65</v>
      </c>
      <c r="W1093" t="s">
        <v>211</v>
      </c>
      <c r="X1093" t="s">
        <v>74</v>
      </c>
      <c r="Y1093" t="s">
        <v>302</v>
      </c>
      <c r="Z1093" t="s">
        <v>138</v>
      </c>
      <c r="AA1093" t="s">
        <v>64</v>
      </c>
      <c r="AB1093" t="s">
        <v>522</v>
      </c>
      <c r="AC1093" t="s">
        <v>155</v>
      </c>
      <c r="AD1093" t="s">
        <v>67</v>
      </c>
      <c r="AE1093" t="s">
        <v>238</v>
      </c>
      <c r="AF1093" t="s">
        <v>436</v>
      </c>
      <c r="AG1093" t="s">
        <v>167</v>
      </c>
      <c r="AH1093" t="s">
        <v>173</v>
      </c>
      <c r="AI1093" t="s">
        <v>72</v>
      </c>
      <c r="AJ1093" t="s">
        <v>71</v>
      </c>
      <c r="AK1093" t="s">
        <v>73</v>
      </c>
      <c r="AL1093" t="s">
        <v>68</v>
      </c>
      <c r="AM1093" t="s">
        <v>75</v>
      </c>
      <c r="AN1093" t="s">
        <v>76</v>
      </c>
      <c r="AO1093" t="s">
        <v>178</v>
      </c>
      <c r="AP1093" t="s">
        <v>267</v>
      </c>
      <c r="AQ1093" t="s">
        <v>61</v>
      </c>
      <c r="AR1093" t="s">
        <v>74</v>
      </c>
      <c r="AS1093" t="s">
        <v>54</v>
      </c>
      <c r="AT1093" t="s">
        <v>73</v>
      </c>
      <c r="AU1093" t="s">
        <v>107</v>
      </c>
      <c r="AV1093" t="s">
        <v>4364</v>
      </c>
    </row>
    <row r="1094" spans="1:48" hidden="1" x14ac:dyDescent="0.3">
      <c r="A1094" t="s">
        <v>5783</v>
      </c>
      <c r="B1094" t="s">
        <v>5784</v>
      </c>
      <c r="C1094" s="1" t="str">
        <f t="shared" si="185"/>
        <v>21:0973</v>
      </c>
      <c r="D1094" s="1" t="str">
        <f t="shared" si="182"/>
        <v>21:0112</v>
      </c>
      <c r="E1094" t="s">
        <v>5785</v>
      </c>
      <c r="F1094" t="s">
        <v>5786</v>
      </c>
      <c r="H1094">
        <v>63.364798399999998</v>
      </c>
      <c r="I1094">
        <v>-96.184618200000003</v>
      </c>
      <c r="J1094" s="1" t="str">
        <f t="shared" si="183"/>
        <v>NGR lake sediment grab sample</v>
      </c>
      <c r="K1094" s="1" t="str">
        <f t="shared" si="184"/>
        <v>&lt;177 micron (NGR)</v>
      </c>
      <c r="L1094">
        <v>56</v>
      </c>
      <c r="M1094" t="s">
        <v>52</v>
      </c>
      <c r="N1094">
        <v>1093</v>
      </c>
      <c r="O1094" t="s">
        <v>143</v>
      </c>
      <c r="P1094" t="s">
        <v>54</v>
      </c>
      <c r="Q1094" t="s">
        <v>218</v>
      </c>
      <c r="R1094" t="s">
        <v>141</v>
      </c>
      <c r="S1094" t="s">
        <v>57</v>
      </c>
      <c r="T1094" t="s">
        <v>593</v>
      </c>
      <c r="U1094" t="s">
        <v>92</v>
      </c>
      <c r="V1094" t="s">
        <v>100</v>
      </c>
      <c r="W1094" t="s">
        <v>201</v>
      </c>
      <c r="X1094" t="s">
        <v>62</v>
      </c>
      <c r="Y1094" t="s">
        <v>220</v>
      </c>
      <c r="Z1094" t="s">
        <v>127</v>
      </c>
      <c r="AA1094" t="s">
        <v>64</v>
      </c>
      <c r="AB1094" t="s">
        <v>454</v>
      </c>
      <c r="AC1094" t="s">
        <v>75</v>
      </c>
      <c r="AD1094" t="s">
        <v>127</v>
      </c>
      <c r="AE1094" t="s">
        <v>1911</v>
      </c>
      <c r="AF1094" t="s">
        <v>381</v>
      </c>
      <c r="AG1094" t="s">
        <v>279</v>
      </c>
      <c r="AH1094" t="s">
        <v>173</v>
      </c>
      <c r="AI1094" t="s">
        <v>402</v>
      </c>
      <c r="AJ1094" t="s">
        <v>1423</v>
      </c>
      <c r="AK1094" t="s">
        <v>73</v>
      </c>
      <c r="AL1094" t="s">
        <v>125</v>
      </c>
      <c r="AM1094" t="s">
        <v>74</v>
      </c>
      <c r="AN1094" t="s">
        <v>76</v>
      </c>
      <c r="AO1094" t="s">
        <v>357</v>
      </c>
      <c r="AP1094" t="s">
        <v>307</v>
      </c>
      <c r="AQ1094" t="s">
        <v>306</v>
      </c>
      <c r="AR1094" t="s">
        <v>74</v>
      </c>
      <c r="AS1094" t="s">
        <v>62</v>
      </c>
      <c r="AT1094" t="s">
        <v>91</v>
      </c>
      <c r="AU1094" t="s">
        <v>107</v>
      </c>
      <c r="AV1094" t="s">
        <v>5787</v>
      </c>
    </row>
    <row r="1095" spans="1:48" hidden="1" x14ac:dyDescent="0.3">
      <c r="A1095" t="s">
        <v>5788</v>
      </c>
      <c r="B1095" t="s">
        <v>5789</v>
      </c>
      <c r="C1095" s="1" t="str">
        <f t="shared" si="185"/>
        <v>21:0973</v>
      </c>
      <c r="D1095" s="1" t="str">
        <f t="shared" si="182"/>
        <v>21:0112</v>
      </c>
      <c r="E1095" t="s">
        <v>5790</v>
      </c>
      <c r="F1095" t="s">
        <v>5791</v>
      </c>
      <c r="H1095">
        <v>63.3804357</v>
      </c>
      <c r="I1095">
        <v>-97.960836700000002</v>
      </c>
      <c r="J1095" s="1" t="str">
        <f t="shared" si="183"/>
        <v>NGR lake sediment grab sample</v>
      </c>
      <c r="K1095" s="1" t="str">
        <f t="shared" si="184"/>
        <v>&lt;177 micron (NGR)</v>
      </c>
      <c r="L1095">
        <v>56</v>
      </c>
      <c r="M1095" t="s">
        <v>86</v>
      </c>
      <c r="N1095">
        <v>1094</v>
      </c>
      <c r="O1095" t="s">
        <v>346</v>
      </c>
      <c r="P1095" t="s">
        <v>54</v>
      </c>
      <c r="Q1095" t="s">
        <v>830</v>
      </c>
      <c r="R1095" t="s">
        <v>329</v>
      </c>
      <c r="S1095" t="s">
        <v>57</v>
      </c>
      <c r="T1095" t="s">
        <v>167</v>
      </c>
      <c r="U1095" t="s">
        <v>59</v>
      </c>
      <c r="V1095" t="s">
        <v>522</v>
      </c>
      <c r="W1095" t="s">
        <v>263</v>
      </c>
      <c r="X1095" t="s">
        <v>74</v>
      </c>
      <c r="Y1095" t="s">
        <v>302</v>
      </c>
      <c r="Z1095" t="s">
        <v>59</v>
      </c>
      <c r="AA1095" t="s">
        <v>64</v>
      </c>
      <c r="AB1095" t="s">
        <v>522</v>
      </c>
      <c r="AC1095" t="s">
        <v>155</v>
      </c>
      <c r="AD1095" t="s">
        <v>67</v>
      </c>
      <c r="AE1095" t="s">
        <v>526</v>
      </c>
      <c r="AF1095" t="s">
        <v>116</v>
      </c>
      <c r="AG1095" t="s">
        <v>277</v>
      </c>
      <c r="AH1095" t="s">
        <v>70</v>
      </c>
      <c r="AI1095" t="s">
        <v>340</v>
      </c>
      <c r="AJ1095" t="s">
        <v>71</v>
      </c>
      <c r="AK1095" t="s">
        <v>73</v>
      </c>
      <c r="AL1095" t="s">
        <v>68</v>
      </c>
      <c r="AM1095" t="s">
        <v>177</v>
      </c>
      <c r="AN1095" t="s">
        <v>76</v>
      </c>
      <c r="AO1095" t="s">
        <v>77</v>
      </c>
      <c r="AP1095" t="s">
        <v>158</v>
      </c>
      <c r="AQ1095" t="s">
        <v>263</v>
      </c>
      <c r="AR1095" t="s">
        <v>74</v>
      </c>
      <c r="AS1095" t="s">
        <v>54</v>
      </c>
      <c r="AT1095" t="s">
        <v>58</v>
      </c>
      <c r="AU1095" t="s">
        <v>107</v>
      </c>
      <c r="AV1095" t="s">
        <v>5792</v>
      </c>
    </row>
    <row r="1096" spans="1:48" hidden="1" x14ac:dyDescent="0.3">
      <c r="A1096" t="s">
        <v>5793</v>
      </c>
      <c r="B1096" t="s">
        <v>5794</v>
      </c>
      <c r="C1096" s="1" t="str">
        <f t="shared" si="185"/>
        <v>21:0973</v>
      </c>
      <c r="D1096" s="1" t="str">
        <f t="shared" si="182"/>
        <v>21:0112</v>
      </c>
      <c r="E1096" t="s">
        <v>5795</v>
      </c>
      <c r="F1096" t="s">
        <v>5796</v>
      </c>
      <c r="H1096">
        <v>63.377923199999998</v>
      </c>
      <c r="I1096">
        <v>-97.807057</v>
      </c>
      <c r="J1096" s="1" t="str">
        <f t="shared" si="183"/>
        <v>NGR lake sediment grab sample</v>
      </c>
      <c r="K1096" s="1" t="str">
        <f t="shared" si="184"/>
        <v>&lt;177 micron (NGR)</v>
      </c>
      <c r="L1096">
        <v>56</v>
      </c>
      <c r="M1096" t="s">
        <v>149</v>
      </c>
      <c r="N1096">
        <v>1095</v>
      </c>
      <c r="O1096" t="s">
        <v>62</v>
      </c>
      <c r="P1096" t="s">
        <v>54</v>
      </c>
      <c r="Q1096" t="s">
        <v>395</v>
      </c>
      <c r="R1096" t="s">
        <v>592</v>
      </c>
      <c r="S1096" t="s">
        <v>57</v>
      </c>
      <c r="T1096" t="s">
        <v>175</v>
      </c>
      <c r="U1096" t="s">
        <v>138</v>
      </c>
      <c r="V1096" t="s">
        <v>550</v>
      </c>
      <c r="W1096" t="s">
        <v>170</v>
      </c>
      <c r="X1096" t="s">
        <v>74</v>
      </c>
      <c r="Y1096" t="s">
        <v>355</v>
      </c>
      <c r="Z1096" t="s">
        <v>138</v>
      </c>
      <c r="AA1096" t="s">
        <v>64</v>
      </c>
      <c r="AB1096" t="s">
        <v>691</v>
      </c>
      <c r="AC1096" t="s">
        <v>155</v>
      </c>
      <c r="AD1096" t="s">
        <v>67</v>
      </c>
      <c r="AE1096" t="s">
        <v>238</v>
      </c>
      <c r="AF1096" t="s">
        <v>134</v>
      </c>
      <c r="AG1096" t="s">
        <v>604</v>
      </c>
      <c r="AH1096" t="s">
        <v>173</v>
      </c>
      <c r="AI1096" t="s">
        <v>338</v>
      </c>
      <c r="AJ1096" t="s">
        <v>209</v>
      </c>
      <c r="AK1096" t="s">
        <v>73</v>
      </c>
      <c r="AL1096" t="s">
        <v>125</v>
      </c>
      <c r="AM1096" t="s">
        <v>177</v>
      </c>
      <c r="AN1096" t="s">
        <v>76</v>
      </c>
      <c r="AO1096" t="s">
        <v>92</v>
      </c>
      <c r="AP1096" t="s">
        <v>307</v>
      </c>
      <c r="AQ1096" t="s">
        <v>276</v>
      </c>
      <c r="AR1096" t="s">
        <v>67</v>
      </c>
      <c r="AS1096" t="s">
        <v>54</v>
      </c>
      <c r="AT1096" t="s">
        <v>73</v>
      </c>
      <c r="AU1096" t="s">
        <v>107</v>
      </c>
      <c r="AV1096" t="s">
        <v>5797</v>
      </c>
    </row>
    <row r="1097" spans="1:48" hidden="1" x14ac:dyDescent="0.3">
      <c r="A1097" t="s">
        <v>5798</v>
      </c>
      <c r="B1097" t="s">
        <v>5799</v>
      </c>
      <c r="C1097" s="1" t="str">
        <f t="shared" si="185"/>
        <v>21:0973</v>
      </c>
      <c r="D1097" s="1" t="str">
        <f t="shared" si="182"/>
        <v>21:0112</v>
      </c>
      <c r="E1097" t="s">
        <v>5800</v>
      </c>
      <c r="F1097" t="s">
        <v>5801</v>
      </c>
      <c r="H1097">
        <v>63.372743200000002</v>
      </c>
      <c r="I1097">
        <v>-97.451532200000003</v>
      </c>
      <c r="J1097" s="1" t="str">
        <f t="shared" si="183"/>
        <v>NGR lake sediment grab sample</v>
      </c>
      <c r="K1097" s="1" t="str">
        <f t="shared" si="184"/>
        <v>&lt;177 micron (NGR)</v>
      </c>
      <c r="L1097">
        <v>56</v>
      </c>
      <c r="M1097" t="s">
        <v>165</v>
      </c>
      <c r="N1097">
        <v>1096</v>
      </c>
      <c r="O1097" t="s">
        <v>263</v>
      </c>
      <c r="P1097" t="s">
        <v>54</v>
      </c>
      <c r="Q1097" t="s">
        <v>202</v>
      </c>
      <c r="R1097" t="s">
        <v>340</v>
      </c>
      <c r="S1097" t="s">
        <v>57</v>
      </c>
      <c r="T1097" t="s">
        <v>315</v>
      </c>
      <c r="U1097" t="s">
        <v>138</v>
      </c>
      <c r="V1097" t="s">
        <v>725</v>
      </c>
      <c r="W1097" t="s">
        <v>87</v>
      </c>
      <c r="X1097" t="s">
        <v>62</v>
      </c>
      <c r="Y1097" t="s">
        <v>62</v>
      </c>
      <c r="Z1097" t="s">
        <v>138</v>
      </c>
      <c r="AA1097" t="s">
        <v>64</v>
      </c>
      <c r="AB1097" t="s">
        <v>412</v>
      </c>
      <c r="AC1097" t="s">
        <v>224</v>
      </c>
      <c r="AD1097" t="s">
        <v>67</v>
      </c>
      <c r="AE1097" t="s">
        <v>154</v>
      </c>
      <c r="AF1097" t="s">
        <v>357</v>
      </c>
      <c r="AG1097" t="s">
        <v>152</v>
      </c>
      <c r="AH1097" t="s">
        <v>70</v>
      </c>
      <c r="AI1097" t="s">
        <v>318</v>
      </c>
      <c r="AJ1097" t="s">
        <v>208</v>
      </c>
      <c r="AK1097" t="s">
        <v>73</v>
      </c>
      <c r="AL1097" t="s">
        <v>68</v>
      </c>
      <c r="AM1097" t="s">
        <v>125</v>
      </c>
      <c r="AN1097" t="s">
        <v>76</v>
      </c>
      <c r="AO1097" t="s">
        <v>290</v>
      </c>
      <c r="AP1097" t="s">
        <v>596</v>
      </c>
      <c r="AQ1097" t="s">
        <v>263</v>
      </c>
      <c r="AR1097" t="s">
        <v>74</v>
      </c>
      <c r="AS1097" t="s">
        <v>54</v>
      </c>
      <c r="AT1097" t="s">
        <v>73</v>
      </c>
      <c r="AU1097" t="s">
        <v>107</v>
      </c>
      <c r="AV1097" t="s">
        <v>5802</v>
      </c>
    </row>
    <row r="1098" spans="1:48" hidden="1" x14ac:dyDescent="0.3">
      <c r="A1098" t="s">
        <v>5803</v>
      </c>
      <c r="B1098" t="s">
        <v>5804</v>
      </c>
      <c r="C1098" s="1" t="str">
        <f t="shared" si="185"/>
        <v>21:0973</v>
      </c>
      <c r="D1098" s="1" t="str">
        <f t="shared" si="182"/>
        <v>21:0112</v>
      </c>
      <c r="E1098" t="s">
        <v>5805</v>
      </c>
      <c r="F1098" t="s">
        <v>5806</v>
      </c>
      <c r="H1098">
        <v>63.365338000000001</v>
      </c>
      <c r="I1098">
        <v>-97.3732811</v>
      </c>
      <c r="J1098" s="1" t="str">
        <f t="shared" si="183"/>
        <v>NGR lake sediment grab sample</v>
      </c>
      <c r="K1098" s="1" t="str">
        <f t="shared" si="184"/>
        <v>&lt;177 micron (NGR)</v>
      </c>
      <c r="L1098">
        <v>56</v>
      </c>
      <c r="M1098" t="s">
        <v>113</v>
      </c>
      <c r="N1098">
        <v>1097</v>
      </c>
      <c r="O1098" t="s">
        <v>94</v>
      </c>
      <c r="P1098" t="s">
        <v>54</v>
      </c>
      <c r="Q1098" t="s">
        <v>836</v>
      </c>
      <c r="R1098" t="s">
        <v>168</v>
      </c>
      <c r="S1098" t="s">
        <v>57</v>
      </c>
      <c r="T1098" t="s">
        <v>249</v>
      </c>
      <c r="U1098" t="s">
        <v>117</v>
      </c>
      <c r="V1098" t="s">
        <v>172</v>
      </c>
      <c r="W1098" t="s">
        <v>127</v>
      </c>
      <c r="X1098" t="s">
        <v>62</v>
      </c>
      <c r="Y1098" t="s">
        <v>171</v>
      </c>
      <c r="Z1098" t="s">
        <v>117</v>
      </c>
      <c r="AA1098" t="s">
        <v>64</v>
      </c>
      <c r="AB1098" t="s">
        <v>189</v>
      </c>
      <c r="AC1098" t="s">
        <v>155</v>
      </c>
      <c r="AD1098" t="s">
        <v>67</v>
      </c>
      <c r="AE1098" t="s">
        <v>206</v>
      </c>
      <c r="AF1098" t="s">
        <v>121</v>
      </c>
      <c r="AG1098" t="s">
        <v>91</v>
      </c>
      <c r="AH1098" t="s">
        <v>70</v>
      </c>
      <c r="AI1098" t="s">
        <v>318</v>
      </c>
      <c r="AJ1098" t="s">
        <v>329</v>
      </c>
      <c r="AK1098" t="s">
        <v>73</v>
      </c>
      <c r="AL1098" t="s">
        <v>68</v>
      </c>
      <c r="AM1098" t="s">
        <v>125</v>
      </c>
      <c r="AN1098" t="s">
        <v>76</v>
      </c>
      <c r="AO1098" t="s">
        <v>281</v>
      </c>
      <c r="AP1098" t="s">
        <v>482</v>
      </c>
      <c r="AQ1098" t="s">
        <v>254</v>
      </c>
      <c r="AR1098" t="s">
        <v>74</v>
      </c>
      <c r="AS1098" t="s">
        <v>54</v>
      </c>
      <c r="AT1098" t="s">
        <v>73</v>
      </c>
      <c r="AU1098" t="s">
        <v>462</v>
      </c>
      <c r="AV1098" t="s">
        <v>5807</v>
      </c>
    </row>
    <row r="1099" spans="1:48" hidden="1" x14ac:dyDescent="0.3">
      <c r="A1099" t="s">
        <v>5808</v>
      </c>
      <c r="B1099" t="s">
        <v>5809</v>
      </c>
      <c r="C1099" s="1" t="str">
        <f t="shared" si="185"/>
        <v>21:0973</v>
      </c>
      <c r="D1099" s="1" t="str">
        <f t="shared" si="182"/>
        <v>21:0112</v>
      </c>
      <c r="E1099" t="s">
        <v>5805</v>
      </c>
      <c r="F1099" t="s">
        <v>5810</v>
      </c>
      <c r="H1099">
        <v>63.365338000000001</v>
      </c>
      <c r="I1099">
        <v>-97.3732811</v>
      </c>
      <c r="J1099" s="1" t="str">
        <f t="shared" si="183"/>
        <v>NGR lake sediment grab sample</v>
      </c>
      <c r="K1099" s="1" t="str">
        <f t="shared" si="184"/>
        <v>&lt;177 micron (NGR)</v>
      </c>
      <c r="L1099">
        <v>56</v>
      </c>
      <c r="M1099" t="s">
        <v>132</v>
      </c>
      <c r="N1099">
        <v>1098</v>
      </c>
      <c r="O1099" t="s">
        <v>211</v>
      </c>
      <c r="P1099" t="s">
        <v>54</v>
      </c>
      <c r="Q1099" t="s">
        <v>830</v>
      </c>
      <c r="R1099" t="s">
        <v>1125</v>
      </c>
      <c r="S1099" t="s">
        <v>57</v>
      </c>
      <c r="T1099" t="s">
        <v>252</v>
      </c>
      <c r="U1099" t="s">
        <v>117</v>
      </c>
      <c r="V1099" t="s">
        <v>615</v>
      </c>
      <c r="W1099" t="s">
        <v>226</v>
      </c>
      <c r="X1099" t="s">
        <v>74</v>
      </c>
      <c r="Y1099" t="s">
        <v>171</v>
      </c>
      <c r="Z1099" t="s">
        <v>117</v>
      </c>
      <c r="AA1099" t="s">
        <v>64</v>
      </c>
      <c r="AB1099" t="s">
        <v>189</v>
      </c>
      <c r="AC1099" t="s">
        <v>155</v>
      </c>
      <c r="AD1099" t="s">
        <v>74</v>
      </c>
      <c r="AE1099" t="s">
        <v>206</v>
      </c>
      <c r="AF1099" t="s">
        <v>357</v>
      </c>
      <c r="AG1099" t="s">
        <v>91</v>
      </c>
      <c r="AH1099" t="s">
        <v>70</v>
      </c>
      <c r="AI1099" t="s">
        <v>59</v>
      </c>
      <c r="AJ1099" t="s">
        <v>329</v>
      </c>
      <c r="AK1099" t="s">
        <v>73</v>
      </c>
      <c r="AL1099" t="s">
        <v>206</v>
      </c>
      <c r="AM1099" t="s">
        <v>177</v>
      </c>
      <c r="AN1099" t="s">
        <v>76</v>
      </c>
      <c r="AO1099" t="s">
        <v>281</v>
      </c>
      <c r="AP1099" t="s">
        <v>482</v>
      </c>
      <c r="AQ1099" t="s">
        <v>87</v>
      </c>
      <c r="AR1099" t="s">
        <v>74</v>
      </c>
      <c r="AS1099" t="s">
        <v>54</v>
      </c>
      <c r="AT1099" t="s">
        <v>73</v>
      </c>
      <c r="AU1099" t="s">
        <v>107</v>
      </c>
      <c r="AV1099" t="s">
        <v>5811</v>
      </c>
    </row>
    <row r="1100" spans="1:48" hidden="1" x14ac:dyDescent="0.3">
      <c r="A1100" t="s">
        <v>5812</v>
      </c>
      <c r="B1100" t="s">
        <v>5813</v>
      </c>
      <c r="C1100" s="1" t="str">
        <f t="shared" si="185"/>
        <v>21:0973</v>
      </c>
      <c r="D1100" s="1" t="str">
        <f>HYPERLINK("https://geochem.nrcan.gc.ca/cdogs/content/svy/svy_e.htm", "")</f>
        <v/>
      </c>
      <c r="G1100" s="1" t="str">
        <f>HYPERLINK("https://geochem.nrcan.gc.ca/cdogs/content/cr_/cr_00161_e.htm", "161")</f>
        <v>161</v>
      </c>
      <c r="J1100" t="s">
        <v>230</v>
      </c>
      <c r="K1100" t="s">
        <v>231</v>
      </c>
      <c r="L1100">
        <v>56</v>
      </c>
      <c r="M1100" t="s">
        <v>232</v>
      </c>
      <c r="N1100">
        <v>1099</v>
      </c>
      <c r="O1100" t="s">
        <v>338</v>
      </c>
      <c r="P1100" t="s">
        <v>170</v>
      </c>
      <c r="Q1100" t="s">
        <v>656</v>
      </c>
      <c r="R1100" t="s">
        <v>177</v>
      </c>
      <c r="S1100" t="s">
        <v>57</v>
      </c>
      <c r="T1100" t="s">
        <v>279</v>
      </c>
      <c r="U1100" t="s">
        <v>88</v>
      </c>
      <c r="V1100" t="s">
        <v>293</v>
      </c>
      <c r="W1100" t="s">
        <v>63</v>
      </c>
      <c r="X1100" t="s">
        <v>74</v>
      </c>
      <c r="Y1100" t="s">
        <v>170</v>
      </c>
      <c r="Z1100" t="s">
        <v>178</v>
      </c>
      <c r="AA1100" t="s">
        <v>64</v>
      </c>
      <c r="AB1100" t="s">
        <v>190</v>
      </c>
      <c r="AC1100" t="s">
        <v>125</v>
      </c>
      <c r="AD1100" t="s">
        <v>67</v>
      </c>
      <c r="AE1100" t="s">
        <v>5814</v>
      </c>
      <c r="AF1100" t="s">
        <v>90</v>
      </c>
      <c r="AG1100" t="s">
        <v>725</v>
      </c>
      <c r="AH1100" t="s">
        <v>157</v>
      </c>
      <c r="AI1100" t="s">
        <v>77</v>
      </c>
      <c r="AJ1100" t="s">
        <v>429</v>
      </c>
      <c r="AK1100" t="s">
        <v>73</v>
      </c>
      <c r="AL1100" t="s">
        <v>206</v>
      </c>
      <c r="AM1100" t="s">
        <v>68</v>
      </c>
      <c r="AN1100" t="s">
        <v>76</v>
      </c>
      <c r="AO1100" t="s">
        <v>92</v>
      </c>
      <c r="AP1100" t="s">
        <v>239</v>
      </c>
      <c r="AQ1100" t="s">
        <v>388</v>
      </c>
      <c r="AR1100" t="s">
        <v>62</v>
      </c>
      <c r="AS1100" t="s">
        <v>127</v>
      </c>
      <c r="AT1100" t="s">
        <v>73</v>
      </c>
      <c r="AU1100" t="s">
        <v>2145</v>
      </c>
      <c r="AV1100" t="s">
        <v>5815</v>
      </c>
    </row>
    <row r="1101" spans="1:48" hidden="1" x14ac:dyDescent="0.3">
      <c r="A1101" t="s">
        <v>5816</v>
      </c>
      <c r="B1101" t="s">
        <v>5817</v>
      </c>
      <c r="C1101" s="1" t="str">
        <f t="shared" si="185"/>
        <v>21:0973</v>
      </c>
      <c r="D1101" s="1" t="str">
        <f t="shared" ref="D1101:D1118" si="186">HYPERLINK("https://geochem.nrcan.gc.ca/cdogs/content/svy/svy210112_e.htm", "21:0112")</f>
        <v>21:0112</v>
      </c>
      <c r="E1101" t="s">
        <v>5818</v>
      </c>
      <c r="F1101" t="s">
        <v>5819</v>
      </c>
      <c r="H1101">
        <v>63.395678199999999</v>
      </c>
      <c r="I1101">
        <v>-97.336451100000005</v>
      </c>
      <c r="J1101" s="1" t="str">
        <f t="shared" ref="J1101:J1118" si="187">HYPERLINK("https://geochem.nrcan.gc.ca/cdogs/content/kwd/kwd020027_e.htm", "NGR lake sediment grab sample")</f>
        <v>NGR lake sediment grab sample</v>
      </c>
      <c r="K1101" s="1" t="str">
        <f t="shared" ref="K1101:K1118" si="188">HYPERLINK("https://geochem.nrcan.gc.ca/cdogs/content/kwd/kwd080006_e.htm", "&lt;177 micron (NGR)")</f>
        <v>&lt;177 micron (NGR)</v>
      </c>
      <c r="L1101">
        <v>56</v>
      </c>
      <c r="M1101" t="s">
        <v>185</v>
      </c>
      <c r="N1101">
        <v>1100</v>
      </c>
      <c r="O1101" t="s">
        <v>170</v>
      </c>
      <c r="P1101" t="s">
        <v>54</v>
      </c>
      <c r="Q1101" t="s">
        <v>830</v>
      </c>
      <c r="R1101" t="s">
        <v>168</v>
      </c>
      <c r="S1101" t="s">
        <v>57</v>
      </c>
      <c r="T1101" t="s">
        <v>561</v>
      </c>
      <c r="U1101" t="s">
        <v>117</v>
      </c>
      <c r="V1101" t="s">
        <v>221</v>
      </c>
      <c r="W1101" t="s">
        <v>143</v>
      </c>
      <c r="X1101" t="s">
        <v>74</v>
      </c>
      <c r="Y1101" t="s">
        <v>171</v>
      </c>
      <c r="Z1101" t="s">
        <v>117</v>
      </c>
      <c r="AA1101" t="s">
        <v>64</v>
      </c>
      <c r="AB1101" t="s">
        <v>492</v>
      </c>
      <c r="AC1101" t="s">
        <v>155</v>
      </c>
      <c r="AD1101" t="s">
        <v>62</v>
      </c>
      <c r="AE1101" t="s">
        <v>526</v>
      </c>
      <c r="AF1101" t="s">
        <v>151</v>
      </c>
      <c r="AG1101" t="s">
        <v>91</v>
      </c>
      <c r="AH1101" t="s">
        <v>173</v>
      </c>
      <c r="AI1101" t="s">
        <v>329</v>
      </c>
      <c r="AJ1101" t="s">
        <v>329</v>
      </c>
      <c r="AK1101" t="s">
        <v>73</v>
      </c>
      <c r="AL1101" t="s">
        <v>68</v>
      </c>
      <c r="AM1101" t="s">
        <v>177</v>
      </c>
      <c r="AN1101" t="s">
        <v>76</v>
      </c>
      <c r="AO1101" t="s">
        <v>281</v>
      </c>
      <c r="AP1101" t="s">
        <v>78</v>
      </c>
      <c r="AQ1101" t="s">
        <v>388</v>
      </c>
      <c r="AR1101" t="s">
        <v>74</v>
      </c>
      <c r="AS1101" t="s">
        <v>54</v>
      </c>
      <c r="AT1101" t="s">
        <v>73</v>
      </c>
      <c r="AU1101" t="s">
        <v>635</v>
      </c>
      <c r="AV1101" t="s">
        <v>5820</v>
      </c>
    </row>
    <row r="1102" spans="1:48" hidden="1" x14ac:dyDescent="0.3">
      <c r="A1102" t="s">
        <v>5821</v>
      </c>
      <c r="B1102" t="s">
        <v>5822</v>
      </c>
      <c r="C1102" s="1" t="str">
        <f t="shared" si="185"/>
        <v>21:0973</v>
      </c>
      <c r="D1102" s="1" t="str">
        <f t="shared" si="186"/>
        <v>21:0112</v>
      </c>
      <c r="E1102" t="s">
        <v>5823</v>
      </c>
      <c r="F1102" t="s">
        <v>5824</v>
      </c>
      <c r="H1102">
        <v>63.384245499999999</v>
      </c>
      <c r="I1102">
        <v>-97.039556500000003</v>
      </c>
      <c r="J1102" s="1" t="str">
        <f t="shared" si="187"/>
        <v>NGR lake sediment grab sample</v>
      </c>
      <c r="K1102" s="1" t="str">
        <f t="shared" si="188"/>
        <v>&lt;177 micron (NGR)</v>
      </c>
      <c r="L1102">
        <v>56</v>
      </c>
      <c r="M1102" t="s">
        <v>200</v>
      </c>
      <c r="N1102">
        <v>1101</v>
      </c>
      <c r="O1102" t="s">
        <v>170</v>
      </c>
      <c r="P1102" t="s">
        <v>54</v>
      </c>
      <c r="Q1102" t="s">
        <v>603</v>
      </c>
      <c r="R1102" t="s">
        <v>347</v>
      </c>
      <c r="S1102" t="s">
        <v>57</v>
      </c>
      <c r="T1102" t="s">
        <v>91</v>
      </c>
      <c r="U1102" t="s">
        <v>168</v>
      </c>
      <c r="V1102" t="s">
        <v>471</v>
      </c>
      <c r="W1102" t="s">
        <v>95</v>
      </c>
      <c r="X1102" t="s">
        <v>74</v>
      </c>
      <c r="Y1102" t="s">
        <v>156</v>
      </c>
      <c r="Z1102" t="s">
        <v>127</v>
      </c>
      <c r="AA1102" t="s">
        <v>64</v>
      </c>
      <c r="AB1102" t="s">
        <v>223</v>
      </c>
      <c r="AC1102" t="s">
        <v>155</v>
      </c>
      <c r="AD1102" t="s">
        <v>62</v>
      </c>
      <c r="AE1102" t="s">
        <v>98</v>
      </c>
      <c r="AF1102" t="s">
        <v>357</v>
      </c>
      <c r="AG1102" t="s">
        <v>522</v>
      </c>
      <c r="AH1102" t="s">
        <v>173</v>
      </c>
      <c r="AI1102" t="s">
        <v>292</v>
      </c>
      <c r="AJ1102" t="s">
        <v>56</v>
      </c>
      <c r="AK1102" t="s">
        <v>73</v>
      </c>
      <c r="AL1102" t="s">
        <v>224</v>
      </c>
      <c r="AM1102" t="s">
        <v>103</v>
      </c>
      <c r="AN1102" t="s">
        <v>76</v>
      </c>
      <c r="AO1102" t="s">
        <v>92</v>
      </c>
      <c r="AP1102" t="s">
        <v>2741</v>
      </c>
      <c r="AQ1102" t="s">
        <v>340</v>
      </c>
      <c r="AR1102" t="s">
        <v>74</v>
      </c>
      <c r="AS1102" t="s">
        <v>54</v>
      </c>
      <c r="AT1102" t="s">
        <v>73</v>
      </c>
      <c r="AU1102" t="s">
        <v>107</v>
      </c>
      <c r="AV1102" t="s">
        <v>5825</v>
      </c>
    </row>
    <row r="1103" spans="1:48" hidden="1" x14ac:dyDescent="0.3">
      <c r="A1103" t="s">
        <v>5826</v>
      </c>
      <c r="B1103" t="s">
        <v>5827</v>
      </c>
      <c r="C1103" s="1" t="str">
        <f t="shared" si="185"/>
        <v>21:0973</v>
      </c>
      <c r="D1103" s="1" t="str">
        <f t="shared" si="186"/>
        <v>21:0112</v>
      </c>
      <c r="E1103" t="s">
        <v>5828</v>
      </c>
      <c r="F1103" t="s">
        <v>5829</v>
      </c>
      <c r="H1103">
        <v>63.382659500000003</v>
      </c>
      <c r="I1103">
        <v>-96.959656899999999</v>
      </c>
      <c r="J1103" s="1" t="str">
        <f t="shared" si="187"/>
        <v>NGR lake sediment grab sample</v>
      </c>
      <c r="K1103" s="1" t="str">
        <f t="shared" si="188"/>
        <v>&lt;177 micron (NGR)</v>
      </c>
      <c r="L1103">
        <v>56</v>
      </c>
      <c r="M1103" t="s">
        <v>217</v>
      </c>
      <c r="N1103">
        <v>1102</v>
      </c>
      <c r="O1103" t="s">
        <v>118</v>
      </c>
      <c r="P1103" t="s">
        <v>54</v>
      </c>
      <c r="Q1103" t="s">
        <v>337</v>
      </c>
      <c r="R1103" t="s">
        <v>282</v>
      </c>
      <c r="S1103" t="s">
        <v>57</v>
      </c>
      <c r="T1103" t="s">
        <v>562</v>
      </c>
      <c r="U1103" t="s">
        <v>88</v>
      </c>
      <c r="V1103" t="s">
        <v>725</v>
      </c>
      <c r="W1103" t="s">
        <v>124</v>
      </c>
      <c r="X1103" t="s">
        <v>62</v>
      </c>
      <c r="Y1103" t="s">
        <v>95</v>
      </c>
      <c r="Z1103" t="s">
        <v>96</v>
      </c>
      <c r="AA1103" t="s">
        <v>64</v>
      </c>
      <c r="AB1103" t="s">
        <v>204</v>
      </c>
      <c r="AC1103" t="s">
        <v>177</v>
      </c>
      <c r="AD1103" t="s">
        <v>62</v>
      </c>
      <c r="AE1103" t="s">
        <v>1238</v>
      </c>
      <c r="AF1103" t="s">
        <v>356</v>
      </c>
      <c r="AG1103" t="s">
        <v>277</v>
      </c>
      <c r="AH1103" t="s">
        <v>70</v>
      </c>
      <c r="AI1103" t="s">
        <v>514</v>
      </c>
      <c r="AJ1103" t="s">
        <v>1125</v>
      </c>
      <c r="AK1103" t="s">
        <v>73</v>
      </c>
      <c r="AL1103" t="s">
        <v>74</v>
      </c>
      <c r="AM1103" t="s">
        <v>157</v>
      </c>
      <c r="AN1103" t="s">
        <v>76</v>
      </c>
      <c r="AO1103" t="s">
        <v>1466</v>
      </c>
      <c r="AP1103" t="s">
        <v>210</v>
      </c>
      <c r="AQ1103" t="s">
        <v>373</v>
      </c>
      <c r="AR1103" t="s">
        <v>74</v>
      </c>
      <c r="AS1103" t="s">
        <v>62</v>
      </c>
      <c r="AT1103" t="s">
        <v>58</v>
      </c>
      <c r="AU1103" t="s">
        <v>107</v>
      </c>
      <c r="AV1103" t="s">
        <v>317</v>
      </c>
    </row>
    <row r="1104" spans="1:48" hidden="1" x14ac:dyDescent="0.3">
      <c r="A1104" t="s">
        <v>5830</v>
      </c>
      <c r="B1104" t="s">
        <v>5831</v>
      </c>
      <c r="C1104" s="1" t="str">
        <f t="shared" si="185"/>
        <v>21:0973</v>
      </c>
      <c r="D1104" s="1" t="str">
        <f t="shared" si="186"/>
        <v>21:0112</v>
      </c>
      <c r="E1104" t="s">
        <v>5832</v>
      </c>
      <c r="F1104" t="s">
        <v>5833</v>
      </c>
      <c r="H1104">
        <v>63.380034600000002</v>
      </c>
      <c r="I1104">
        <v>-96.898150000000001</v>
      </c>
      <c r="J1104" s="1" t="str">
        <f t="shared" si="187"/>
        <v>NGR lake sediment grab sample</v>
      </c>
      <c r="K1104" s="1" t="str">
        <f t="shared" si="188"/>
        <v>&lt;177 micron (NGR)</v>
      </c>
      <c r="L1104">
        <v>56</v>
      </c>
      <c r="M1104" t="s">
        <v>246</v>
      </c>
      <c r="N1104">
        <v>1103</v>
      </c>
      <c r="O1104" t="s">
        <v>170</v>
      </c>
      <c r="P1104" t="s">
        <v>54</v>
      </c>
      <c r="Q1104" t="s">
        <v>4187</v>
      </c>
      <c r="R1104" t="s">
        <v>77</v>
      </c>
      <c r="S1104" t="s">
        <v>57</v>
      </c>
      <c r="T1104" t="s">
        <v>437</v>
      </c>
      <c r="U1104" t="s">
        <v>59</v>
      </c>
      <c r="V1104" t="s">
        <v>326</v>
      </c>
      <c r="W1104" t="s">
        <v>429</v>
      </c>
      <c r="X1104" t="s">
        <v>62</v>
      </c>
      <c r="Y1104" t="s">
        <v>137</v>
      </c>
      <c r="Z1104" t="s">
        <v>96</v>
      </c>
      <c r="AA1104" t="s">
        <v>64</v>
      </c>
      <c r="AB1104" t="s">
        <v>135</v>
      </c>
      <c r="AC1104" t="s">
        <v>75</v>
      </c>
      <c r="AD1104" t="s">
        <v>74</v>
      </c>
      <c r="AE1104" t="s">
        <v>2678</v>
      </c>
      <c r="AF1104" t="s">
        <v>187</v>
      </c>
      <c r="AG1104" t="s">
        <v>315</v>
      </c>
      <c r="AH1104" t="s">
        <v>173</v>
      </c>
      <c r="AI1104" t="s">
        <v>413</v>
      </c>
      <c r="AJ1104" t="s">
        <v>203</v>
      </c>
      <c r="AK1104" t="s">
        <v>73</v>
      </c>
      <c r="AL1104" t="s">
        <v>74</v>
      </c>
      <c r="AM1104" t="s">
        <v>157</v>
      </c>
      <c r="AN1104" t="s">
        <v>76</v>
      </c>
      <c r="AO1104" t="s">
        <v>5364</v>
      </c>
      <c r="AP1104" t="s">
        <v>179</v>
      </c>
      <c r="AQ1104" t="s">
        <v>92</v>
      </c>
      <c r="AR1104" t="s">
        <v>74</v>
      </c>
      <c r="AS1104" t="s">
        <v>62</v>
      </c>
      <c r="AT1104" t="s">
        <v>73</v>
      </c>
      <c r="AU1104" t="s">
        <v>593</v>
      </c>
      <c r="AV1104" t="s">
        <v>4153</v>
      </c>
    </row>
    <row r="1105" spans="1:48" hidden="1" x14ac:dyDescent="0.3">
      <c r="A1105" t="s">
        <v>5834</v>
      </c>
      <c r="B1105" t="s">
        <v>5835</v>
      </c>
      <c r="C1105" s="1" t="str">
        <f t="shared" si="185"/>
        <v>21:0973</v>
      </c>
      <c r="D1105" s="1" t="str">
        <f t="shared" si="186"/>
        <v>21:0112</v>
      </c>
      <c r="E1105" t="s">
        <v>5836</v>
      </c>
      <c r="F1105" t="s">
        <v>5837</v>
      </c>
      <c r="H1105">
        <v>63.382763199999999</v>
      </c>
      <c r="I1105">
        <v>-96.809672000000006</v>
      </c>
      <c r="J1105" s="1" t="str">
        <f t="shared" si="187"/>
        <v>NGR lake sediment grab sample</v>
      </c>
      <c r="K1105" s="1" t="str">
        <f t="shared" si="188"/>
        <v>&lt;177 micron (NGR)</v>
      </c>
      <c r="L1105">
        <v>56</v>
      </c>
      <c r="M1105" t="s">
        <v>260</v>
      </c>
      <c r="N1105">
        <v>1104</v>
      </c>
      <c r="O1105" t="s">
        <v>211</v>
      </c>
      <c r="P1105" t="s">
        <v>54</v>
      </c>
      <c r="Q1105" t="s">
        <v>133</v>
      </c>
      <c r="R1105" t="s">
        <v>69</v>
      </c>
      <c r="S1105" t="s">
        <v>57</v>
      </c>
      <c r="T1105" t="s">
        <v>562</v>
      </c>
      <c r="U1105" t="s">
        <v>88</v>
      </c>
      <c r="V1105" t="s">
        <v>428</v>
      </c>
      <c r="W1105" t="s">
        <v>87</v>
      </c>
      <c r="X1105" t="s">
        <v>62</v>
      </c>
      <c r="Y1105" t="s">
        <v>63</v>
      </c>
      <c r="Z1105" t="s">
        <v>138</v>
      </c>
      <c r="AA1105" t="s">
        <v>64</v>
      </c>
      <c r="AB1105" t="s">
        <v>279</v>
      </c>
      <c r="AC1105" t="s">
        <v>177</v>
      </c>
      <c r="AD1105" t="s">
        <v>62</v>
      </c>
      <c r="AE1105" t="s">
        <v>864</v>
      </c>
      <c r="AF1105" t="s">
        <v>187</v>
      </c>
      <c r="AG1105" t="s">
        <v>152</v>
      </c>
      <c r="AH1105" t="s">
        <v>173</v>
      </c>
      <c r="AI1105" t="s">
        <v>348</v>
      </c>
      <c r="AJ1105" t="s">
        <v>168</v>
      </c>
      <c r="AK1105" t="s">
        <v>73</v>
      </c>
      <c r="AL1105" t="s">
        <v>157</v>
      </c>
      <c r="AM1105" t="s">
        <v>157</v>
      </c>
      <c r="AN1105" t="s">
        <v>76</v>
      </c>
      <c r="AO1105" t="s">
        <v>761</v>
      </c>
      <c r="AP1105" t="s">
        <v>307</v>
      </c>
      <c r="AQ1105" t="s">
        <v>168</v>
      </c>
      <c r="AR1105" t="s">
        <v>74</v>
      </c>
      <c r="AS1105" t="s">
        <v>62</v>
      </c>
      <c r="AT1105" t="s">
        <v>277</v>
      </c>
      <c r="AU1105" t="s">
        <v>107</v>
      </c>
      <c r="AV1105" t="s">
        <v>4070</v>
      </c>
    </row>
    <row r="1106" spans="1:48" hidden="1" x14ac:dyDescent="0.3">
      <c r="A1106" t="s">
        <v>5838</v>
      </c>
      <c r="B1106" t="s">
        <v>5839</v>
      </c>
      <c r="C1106" s="1" t="str">
        <f t="shared" si="185"/>
        <v>21:0973</v>
      </c>
      <c r="D1106" s="1" t="str">
        <f t="shared" si="186"/>
        <v>21:0112</v>
      </c>
      <c r="E1106" t="s">
        <v>5840</v>
      </c>
      <c r="F1106" t="s">
        <v>5841</v>
      </c>
      <c r="H1106">
        <v>63.378276399999997</v>
      </c>
      <c r="I1106">
        <v>-96.772693799999999</v>
      </c>
      <c r="J1106" s="1" t="str">
        <f t="shared" si="187"/>
        <v>NGR lake sediment grab sample</v>
      </c>
      <c r="K1106" s="1" t="str">
        <f t="shared" si="188"/>
        <v>&lt;177 micron (NGR)</v>
      </c>
      <c r="L1106">
        <v>56</v>
      </c>
      <c r="M1106" t="s">
        <v>273</v>
      </c>
      <c r="N1106">
        <v>1105</v>
      </c>
      <c r="O1106" t="s">
        <v>220</v>
      </c>
      <c r="P1106" t="s">
        <v>54</v>
      </c>
      <c r="Q1106" t="s">
        <v>410</v>
      </c>
      <c r="R1106" t="s">
        <v>69</v>
      </c>
      <c r="S1106" t="s">
        <v>57</v>
      </c>
      <c r="T1106" t="s">
        <v>437</v>
      </c>
      <c r="U1106" t="s">
        <v>168</v>
      </c>
      <c r="V1106" t="s">
        <v>60</v>
      </c>
      <c r="W1106" t="s">
        <v>87</v>
      </c>
      <c r="X1106" t="s">
        <v>62</v>
      </c>
      <c r="Y1106" t="s">
        <v>346</v>
      </c>
      <c r="Z1106" t="s">
        <v>138</v>
      </c>
      <c r="AA1106" t="s">
        <v>64</v>
      </c>
      <c r="AB1106" t="s">
        <v>561</v>
      </c>
      <c r="AC1106" t="s">
        <v>177</v>
      </c>
      <c r="AD1106" t="s">
        <v>170</v>
      </c>
      <c r="AE1106" t="s">
        <v>543</v>
      </c>
      <c r="AF1106" t="s">
        <v>356</v>
      </c>
      <c r="AG1106" t="s">
        <v>58</v>
      </c>
      <c r="AH1106" t="s">
        <v>173</v>
      </c>
      <c r="AI1106" t="s">
        <v>117</v>
      </c>
      <c r="AJ1106" t="s">
        <v>168</v>
      </c>
      <c r="AK1106" t="s">
        <v>73</v>
      </c>
      <c r="AL1106" t="s">
        <v>74</v>
      </c>
      <c r="AM1106" t="s">
        <v>157</v>
      </c>
      <c r="AN1106" t="s">
        <v>76</v>
      </c>
      <c r="AO1106" t="s">
        <v>357</v>
      </c>
      <c r="AP1106" t="s">
        <v>126</v>
      </c>
      <c r="AQ1106" t="s">
        <v>168</v>
      </c>
      <c r="AR1106" t="s">
        <v>67</v>
      </c>
      <c r="AS1106" t="s">
        <v>170</v>
      </c>
      <c r="AT1106" t="s">
        <v>91</v>
      </c>
      <c r="AU1106" t="s">
        <v>107</v>
      </c>
      <c r="AV1106" t="s">
        <v>1670</v>
      </c>
    </row>
    <row r="1107" spans="1:48" hidden="1" x14ac:dyDescent="0.3">
      <c r="A1107" t="s">
        <v>5842</v>
      </c>
      <c r="B1107" t="s">
        <v>5843</v>
      </c>
      <c r="C1107" s="1" t="str">
        <f t="shared" si="185"/>
        <v>21:0973</v>
      </c>
      <c r="D1107" s="1" t="str">
        <f t="shared" si="186"/>
        <v>21:0112</v>
      </c>
      <c r="E1107" t="s">
        <v>5844</v>
      </c>
      <c r="F1107" t="s">
        <v>5845</v>
      </c>
      <c r="H1107">
        <v>63.3845052</v>
      </c>
      <c r="I1107">
        <v>-96.688906399999993</v>
      </c>
      <c r="J1107" s="1" t="str">
        <f t="shared" si="187"/>
        <v>NGR lake sediment grab sample</v>
      </c>
      <c r="K1107" s="1" t="str">
        <f t="shared" si="188"/>
        <v>&lt;177 micron (NGR)</v>
      </c>
      <c r="L1107">
        <v>56</v>
      </c>
      <c r="M1107" t="s">
        <v>289</v>
      </c>
      <c r="N1107">
        <v>1106</v>
      </c>
      <c r="O1107" t="s">
        <v>118</v>
      </c>
      <c r="P1107" t="s">
        <v>54</v>
      </c>
      <c r="Q1107" t="s">
        <v>1227</v>
      </c>
      <c r="R1107" t="s">
        <v>141</v>
      </c>
      <c r="S1107" t="s">
        <v>57</v>
      </c>
      <c r="T1107" t="s">
        <v>562</v>
      </c>
      <c r="U1107" t="s">
        <v>88</v>
      </c>
      <c r="V1107" t="s">
        <v>725</v>
      </c>
      <c r="W1107" t="s">
        <v>136</v>
      </c>
      <c r="X1107" t="s">
        <v>62</v>
      </c>
      <c r="Y1107" t="s">
        <v>292</v>
      </c>
      <c r="Z1107" t="s">
        <v>127</v>
      </c>
      <c r="AA1107" t="s">
        <v>64</v>
      </c>
      <c r="AB1107" t="s">
        <v>204</v>
      </c>
      <c r="AC1107" t="s">
        <v>75</v>
      </c>
      <c r="AD1107" t="s">
        <v>67</v>
      </c>
      <c r="AE1107" t="s">
        <v>5846</v>
      </c>
      <c r="AF1107" t="s">
        <v>381</v>
      </c>
      <c r="AG1107" t="s">
        <v>339</v>
      </c>
      <c r="AH1107" t="s">
        <v>173</v>
      </c>
      <c r="AI1107" t="s">
        <v>71</v>
      </c>
      <c r="AJ1107" t="s">
        <v>348</v>
      </c>
      <c r="AK1107" t="s">
        <v>73</v>
      </c>
      <c r="AL1107" t="s">
        <v>224</v>
      </c>
      <c r="AM1107" t="s">
        <v>75</v>
      </c>
      <c r="AN1107" t="s">
        <v>76</v>
      </c>
      <c r="AO1107" t="s">
        <v>77</v>
      </c>
      <c r="AP1107" t="s">
        <v>2033</v>
      </c>
      <c r="AQ1107" t="s">
        <v>305</v>
      </c>
      <c r="AR1107" t="s">
        <v>67</v>
      </c>
      <c r="AS1107" t="s">
        <v>62</v>
      </c>
      <c r="AT1107" t="s">
        <v>152</v>
      </c>
      <c r="AU1107" t="s">
        <v>107</v>
      </c>
      <c r="AV1107" t="s">
        <v>5847</v>
      </c>
    </row>
    <row r="1108" spans="1:48" hidden="1" x14ac:dyDescent="0.3">
      <c r="A1108" t="s">
        <v>5848</v>
      </c>
      <c r="B1108" t="s">
        <v>5849</v>
      </c>
      <c r="C1108" s="1" t="str">
        <f t="shared" si="185"/>
        <v>21:0973</v>
      </c>
      <c r="D1108" s="1" t="str">
        <f t="shared" si="186"/>
        <v>21:0112</v>
      </c>
      <c r="E1108" t="s">
        <v>5850</v>
      </c>
      <c r="F1108" t="s">
        <v>5851</v>
      </c>
      <c r="H1108">
        <v>63.389420700000002</v>
      </c>
      <c r="I1108">
        <v>-96.598262199999994</v>
      </c>
      <c r="J1108" s="1" t="str">
        <f t="shared" si="187"/>
        <v>NGR lake sediment grab sample</v>
      </c>
      <c r="K1108" s="1" t="str">
        <f t="shared" si="188"/>
        <v>&lt;177 micron (NGR)</v>
      </c>
      <c r="L1108">
        <v>56</v>
      </c>
      <c r="M1108" t="s">
        <v>301</v>
      </c>
      <c r="N1108">
        <v>1107</v>
      </c>
      <c r="O1108" t="s">
        <v>193</v>
      </c>
      <c r="P1108" t="s">
        <v>54</v>
      </c>
      <c r="Q1108" t="s">
        <v>624</v>
      </c>
      <c r="R1108" t="s">
        <v>436</v>
      </c>
      <c r="S1108" t="s">
        <v>57</v>
      </c>
      <c r="T1108" t="s">
        <v>315</v>
      </c>
      <c r="U1108" t="s">
        <v>117</v>
      </c>
      <c r="V1108" t="s">
        <v>236</v>
      </c>
      <c r="W1108" t="s">
        <v>205</v>
      </c>
      <c r="X1108" t="s">
        <v>62</v>
      </c>
      <c r="Y1108" t="s">
        <v>87</v>
      </c>
      <c r="Z1108" t="s">
        <v>96</v>
      </c>
      <c r="AA1108" t="s">
        <v>64</v>
      </c>
      <c r="AB1108" t="s">
        <v>316</v>
      </c>
      <c r="AC1108" t="s">
        <v>224</v>
      </c>
      <c r="AD1108" t="s">
        <v>74</v>
      </c>
      <c r="AE1108" t="s">
        <v>574</v>
      </c>
      <c r="AF1108" t="s">
        <v>347</v>
      </c>
      <c r="AG1108" t="s">
        <v>725</v>
      </c>
      <c r="AH1108" t="s">
        <v>173</v>
      </c>
      <c r="AI1108" t="s">
        <v>209</v>
      </c>
      <c r="AJ1108" t="s">
        <v>340</v>
      </c>
      <c r="AK1108" t="s">
        <v>73</v>
      </c>
      <c r="AL1108" t="s">
        <v>75</v>
      </c>
      <c r="AM1108" t="s">
        <v>75</v>
      </c>
      <c r="AN1108" t="s">
        <v>76</v>
      </c>
      <c r="AO1108" t="s">
        <v>104</v>
      </c>
      <c r="AP1108" t="s">
        <v>2741</v>
      </c>
      <c r="AQ1108" t="s">
        <v>124</v>
      </c>
      <c r="AR1108" t="s">
        <v>74</v>
      </c>
      <c r="AS1108" t="s">
        <v>54</v>
      </c>
      <c r="AT1108" t="s">
        <v>277</v>
      </c>
      <c r="AU1108" t="s">
        <v>107</v>
      </c>
      <c r="AV1108" t="s">
        <v>3442</v>
      </c>
    </row>
    <row r="1109" spans="1:48" hidden="1" x14ac:dyDescent="0.3">
      <c r="A1109" t="s">
        <v>5852</v>
      </c>
      <c r="B1109" t="s">
        <v>5853</v>
      </c>
      <c r="C1109" s="1" t="str">
        <f t="shared" si="185"/>
        <v>21:0973</v>
      </c>
      <c r="D1109" s="1" t="str">
        <f t="shared" si="186"/>
        <v>21:0112</v>
      </c>
      <c r="E1109" t="s">
        <v>5854</v>
      </c>
      <c r="F1109" t="s">
        <v>5855</v>
      </c>
      <c r="H1109">
        <v>63.3708612</v>
      </c>
      <c r="I1109">
        <v>-96.376441999999997</v>
      </c>
      <c r="J1109" s="1" t="str">
        <f t="shared" si="187"/>
        <v>NGR lake sediment grab sample</v>
      </c>
      <c r="K1109" s="1" t="str">
        <f t="shared" si="188"/>
        <v>&lt;177 micron (NGR)</v>
      </c>
      <c r="L1109">
        <v>56</v>
      </c>
      <c r="M1109" t="s">
        <v>314</v>
      </c>
      <c r="N1109">
        <v>1108</v>
      </c>
      <c r="O1109" t="s">
        <v>363</v>
      </c>
      <c r="P1109" t="s">
        <v>54</v>
      </c>
      <c r="Q1109" t="s">
        <v>830</v>
      </c>
      <c r="R1109" t="s">
        <v>616</v>
      </c>
      <c r="S1109" t="s">
        <v>57</v>
      </c>
      <c r="T1109" t="s">
        <v>364</v>
      </c>
      <c r="U1109" t="s">
        <v>88</v>
      </c>
      <c r="V1109" t="s">
        <v>326</v>
      </c>
      <c r="W1109" t="s">
        <v>292</v>
      </c>
      <c r="X1109" t="s">
        <v>62</v>
      </c>
      <c r="Y1109" t="s">
        <v>355</v>
      </c>
      <c r="Z1109" t="s">
        <v>138</v>
      </c>
      <c r="AA1109" t="s">
        <v>64</v>
      </c>
      <c r="AB1109" t="s">
        <v>58</v>
      </c>
      <c r="AC1109" t="s">
        <v>177</v>
      </c>
      <c r="AD1109" t="s">
        <v>62</v>
      </c>
      <c r="AE1109" t="s">
        <v>74</v>
      </c>
      <c r="AF1109" t="s">
        <v>251</v>
      </c>
      <c r="AG1109" t="s">
        <v>152</v>
      </c>
      <c r="AH1109" t="s">
        <v>173</v>
      </c>
      <c r="AI1109" t="s">
        <v>413</v>
      </c>
      <c r="AJ1109" t="s">
        <v>4773</v>
      </c>
      <c r="AK1109" t="s">
        <v>73</v>
      </c>
      <c r="AL1109" t="s">
        <v>157</v>
      </c>
      <c r="AM1109" t="s">
        <v>157</v>
      </c>
      <c r="AN1109" t="s">
        <v>76</v>
      </c>
      <c r="AO1109" t="s">
        <v>5856</v>
      </c>
      <c r="AP1109" t="s">
        <v>283</v>
      </c>
      <c r="AQ1109" t="s">
        <v>440</v>
      </c>
      <c r="AR1109" t="s">
        <v>62</v>
      </c>
      <c r="AS1109" t="s">
        <v>62</v>
      </c>
      <c r="AT1109" t="s">
        <v>315</v>
      </c>
      <c r="AU1109" t="s">
        <v>107</v>
      </c>
      <c r="AV1109" t="s">
        <v>5857</v>
      </c>
    </row>
    <row r="1110" spans="1:48" hidden="1" x14ac:dyDescent="0.3">
      <c r="A1110" t="s">
        <v>5858</v>
      </c>
      <c r="B1110" t="s">
        <v>5859</v>
      </c>
      <c r="C1110" s="1" t="str">
        <f t="shared" si="185"/>
        <v>21:0973</v>
      </c>
      <c r="D1110" s="1" t="str">
        <f t="shared" si="186"/>
        <v>21:0112</v>
      </c>
      <c r="E1110" t="s">
        <v>5860</v>
      </c>
      <c r="F1110" t="s">
        <v>5861</v>
      </c>
      <c r="H1110">
        <v>63.377403399999999</v>
      </c>
      <c r="I1110">
        <v>-96.309618400000005</v>
      </c>
      <c r="J1110" s="1" t="str">
        <f t="shared" si="187"/>
        <v>NGR lake sediment grab sample</v>
      </c>
      <c r="K1110" s="1" t="str">
        <f t="shared" si="188"/>
        <v>&lt;177 micron (NGR)</v>
      </c>
      <c r="L1110">
        <v>56</v>
      </c>
      <c r="M1110" t="s">
        <v>324</v>
      </c>
      <c r="N1110">
        <v>1109</v>
      </c>
      <c r="O1110" t="s">
        <v>254</v>
      </c>
      <c r="P1110" t="s">
        <v>54</v>
      </c>
      <c r="Q1110" t="s">
        <v>1980</v>
      </c>
      <c r="R1110" t="s">
        <v>116</v>
      </c>
      <c r="S1110" t="s">
        <v>57</v>
      </c>
      <c r="T1110" t="s">
        <v>479</v>
      </c>
      <c r="U1110" t="s">
        <v>92</v>
      </c>
      <c r="V1110" t="s">
        <v>279</v>
      </c>
      <c r="W1110" t="s">
        <v>413</v>
      </c>
      <c r="X1110" t="s">
        <v>62</v>
      </c>
      <c r="Y1110" t="s">
        <v>79</v>
      </c>
      <c r="Z1110" t="s">
        <v>59</v>
      </c>
      <c r="AA1110" t="s">
        <v>64</v>
      </c>
      <c r="AB1110" t="s">
        <v>1089</v>
      </c>
      <c r="AC1110" t="s">
        <v>157</v>
      </c>
      <c r="AD1110" t="s">
        <v>62</v>
      </c>
      <c r="AE1110" t="s">
        <v>68</v>
      </c>
      <c r="AF1110" t="s">
        <v>492</v>
      </c>
      <c r="AG1110" t="s">
        <v>262</v>
      </c>
      <c r="AH1110" t="s">
        <v>173</v>
      </c>
      <c r="AI1110" t="s">
        <v>203</v>
      </c>
      <c r="AJ1110" t="s">
        <v>4037</v>
      </c>
      <c r="AK1110" t="s">
        <v>73</v>
      </c>
      <c r="AL1110" t="s">
        <v>238</v>
      </c>
      <c r="AM1110" t="s">
        <v>74</v>
      </c>
      <c r="AN1110" t="s">
        <v>76</v>
      </c>
      <c r="AO1110" t="s">
        <v>669</v>
      </c>
      <c r="AP1110" t="s">
        <v>267</v>
      </c>
      <c r="AQ1110" t="s">
        <v>121</v>
      </c>
      <c r="AR1110" t="s">
        <v>62</v>
      </c>
      <c r="AS1110" t="s">
        <v>170</v>
      </c>
      <c r="AT1110" t="s">
        <v>277</v>
      </c>
      <c r="AU1110" t="s">
        <v>107</v>
      </c>
      <c r="AV1110" t="s">
        <v>5862</v>
      </c>
    </row>
    <row r="1111" spans="1:48" hidden="1" x14ac:dyDescent="0.3">
      <c r="A1111" t="s">
        <v>5863</v>
      </c>
      <c r="B1111" t="s">
        <v>5864</v>
      </c>
      <c r="C1111" s="1" t="str">
        <f t="shared" si="185"/>
        <v>21:0973</v>
      </c>
      <c r="D1111" s="1" t="str">
        <f t="shared" si="186"/>
        <v>21:0112</v>
      </c>
      <c r="E1111" t="s">
        <v>5865</v>
      </c>
      <c r="F1111" t="s">
        <v>5866</v>
      </c>
      <c r="H1111">
        <v>63.374995499999997</v>
      </c>
      <c r="I1111">
        <v>-96.242279600000003</v>
      </c>
      <c r="J1111" s="1" t="str">
        <f t="shared" si="187"/>
        <v>NGR lake sediment grab sample</v>
      </c>
      <c r="K1111" s="1" t="str">
        <f t="shared" si="188"/>
        <v>&lt;177 micron (NGR)</v>
      </c>
      <c r="L1111">
        <v>56</v>
      </c>
      <c r="M1111" t="s">
        <v>335</v>
      </c>
      <c r="N1111">
        <v>1110</v>
      </c>
      <c r="O1111" t="s">
        <v>143</v>
      </c>
      <c r="P1111" t="s">
        <v>54</v>
      </c>
      <c r="Q1111" t="s">
        <v>325</v>
      </c>
      <c r="R1111" t="s">
        <v>104</v>
      </c>
      <c r="S1111" t="s">
        <v>57</v>
      </c>
      <c r="T1111" t="s">
        <v>479</v>
      </c>
      <c r="U1111" t="s">
        <v>117</v>
      </c>
      <c r="V1111" t="s">
        <v>175</v>
      </c>
      <c r="W1111" t="s">
        <v>280</v>
      </c>
      <c r="X1111" t="s">
        <v>62</v>
      </c>
      <c r="Y1111" t="s">
        <v>95</v>
      </c>
      <c r="Z1111" t="s">
        <v>96</v>
      </c>
      <c r="AA1111" t="s">
        <v>64</v>
      </c>
      <c r="AB1111" t="s">
        <v>58</v>
      </c>
      <c r="AC1111" t="s">
        <v>224</v>
      </c>
      <c r="AD1111" t="s">
        <v>96</v>
      </c>
      <c r="AE1111" t="s">
        <v>177</v>
      </c>
      <c r="AF1111" t="s">
        <v>264</v>
      </c>
      <c r="AG1111" t="s">
        <v>277</v>
      </c>
      <c r="AH1111" t="s">
        <v>173</v>
      </c>
      <c r="AI1111" t="s">
        <v>208</v>
      </c>
      <c r="AJ1111" t="s">
        <v>203</v>
      </c>
      <c r="AK1111" t="s">
        <v>73</v>
      </c>
      <c r="AL1111" t="s">
        <v>68</v>
      </c>
      <c r="AM1111" t="s">
        <v>157</v>
      </c>
      <c r="AN1111" t="s">
        <v>76</v>
      </c>
      <c r="AO1111" t="s">
        <v>151</v>
      </c>
      <c r="AP1111" t="s">
        <v>158</v>
      </c>
      <c r="AQ1111" t="s">
        <v>233</v>
      </c>
      <c r="AR1111" t="s">
        <v>74</v>
      </c>
      <c r="AS1111" t="s">
        <v>62</v>
      </c>
      <c r="AT1111" t="s">
        <v>73</v>
      </c>
      <c r="AU1111" t="s">
        <v>107</v>
      </c>
      <c r="AV1111" t="s">
        <v>5867</v>
      </c>
    </row>
    <row r="1112" spans="1:48" hidden="1" x14ac:dyDescent="0.3">
      <c r="A1112" t="s">
        <v>5868</v>
      </c>
      <c r="B1112" t="s">
        <v>5869</v>
      </c>
      <c r="C1112" s="1" t="str">
        <f t="shared" si="185"/>
        <v>21:0973</v>
      </c>
      <c r="D1112" s="1" t="str">
        <f t="shared" si="186"/>
        <v>21:0112</v>
      </c>
      <c r="E1112" t="s">
        <v>5785</v>
      </c>
      <c r="F1112" t="s">
        <v>5870</v>
      </c>
      <c r="H1112">
        <v>63.364798399999998</v>
      </c>
      <c r="I1112">
        <v>-96.184618200000003</v>
      </c>
      <c r="J1112" s="1" t="str">
        <f t="shared" si="187"/>
        <v>NGR lake sediment grab sample</v>
      </c>
      <c r="K1112" s="1" t="str">
        <f t="shared" si="188"/>
        <v>&lt;177 micron (NGR)</v>
      </c>
      <c r="L1112">
        <v>56</v>
      </c>
      <c r="M1112" t="s">
        <v>345</v>
      </c>
      <c r="N1112">
        <v>1111</v>
      </c>
      <c r="O1112" t="s">
        <v>226</v>
      </c>
      <c r="P1112" t="s">
        <v>54</v>
      </c>
      <c r="Q1112" t="s">
        <v>133</v>
      </c>
      <c r="R1112" t="s">
        <v>141</v>
      </c>
      <c r="S1112" t="s">
        <v>57</v>
      </c>
      <c r="T1112" t="s">
        <v>80</v>
      </c>
      <c r="U1112" t="s">
        <v>178</v>
      </c>
      <c r="V1112" t="s">
        <v>427</v>
      </c>
      <c r="W1112" t="s">
        <v>96</v>
      </c>
      <c r="X1112" t="s">
        <v>62</v>
      </c>
      <c r="Y1112" t="s">
        <v>211</v>
      </c>
      <c r="Z1112" t="s">
        <v>96</v>
      </c>
      <c r="AA1112" t="s">
        <v>64</v>
      </c>
      <c r="AB1112" t="s">
        <v>438</v>
      </c>
      <c r="AC1112" t="s">
        <v>224</v>
      </c>
      <c r="AD1112" t="s">
        <v>127</v>
      </c>
      <c r="AE1112" t="s">
        <v>606</v>
      </c>
      <c r="AF1112" t="s">
        <v>471</v>
      </c>
      <c r="AG1112" t="s">
        <v>249</v>
      </c>
      <c r="AH1112" t="s">
        <v>173</v>
      </c>
      <c r="AI1112" t="s">
        <v>328</v>
      </c>
      <c r="AJ1112" t="s">
        <v>92</v>
      </c>
      <c r="AK1112" t="s">
        <v>73</v>
      </c>
      <c r="AL1112" t="s">
        <v>125</v>
      </c>
      <c r="AM1112" t="s">
        <v>68</v>
      </c>
      <c r="AN1112" t="s">
        <v>76</v>
      </c>
      <c r="AO1112" t="s">
        <v>5856</v>
      </c>
      <c r="AP1112" t="s">
        <v>126</v>
      </c>
      <c r="AQ1112" t="s">
        <v>53</v>
      </c>
      <c r="AR1112" t="s">
        <v>62</v>
      </c>
      <c r="AS1112" t="s">
        <v>54</v>
      </c>
      <c r="AT1112" t="s">
        <v>58</v>
      </c>
      <c r="AU1112" t="s">
        <v>107</v>
      </c>
      <c r="AV1112" t="s">
        <v>5871</v>
      </c>
    </row>
    <row r="1113" spans="1:48" hidden="1" x14ac:dyDescent="0.3">
      <c r="A1113" t="s">
        <v>5872</v>
      </c>
      <c r="B1113" t="s">
        <v>5873</v>
      </c>
      <c r="C1113" s="1" t="str">
        <f t="shared" si="185"/>
        <v>21:0973</v>
      </c>
      <c r="D1113" s="1" t="str">
        <f t="shared" si="186"/>
        <v>21:0112</v>
      </c>
      <c r="E1113" t="s">
        <v>5874</v>
      </c>
      <c r="F1113" t="s">
        <v>5875</v>
      </c>
      <c r="H1113">
        <v>63.372128799999999</v>
      </c>
      <c r="I1113">
        <v>-96.080556299999998</v>
      </c>
      <c r="J1113" s="1" t="str">
        <f t="shared" si="187"/>
        <v>NGR lake sediment grab sample</v>
      </c>
      <c r="K1113" s="1" t="str">
        <f t="shared" si="188"/>
        <v>&lt;177 micron (NGR)</v>
      </c>
      <c r="L1113">
        <v>56</v>
      </c>
      <c r="M1113" t="s">
        <v>354</v>
      </c>
      <c r="N1113">
        <v>1112</v>
      </c>
      <c r="O1113" t="s">
        <v>96</v>
      </c>
      <c r="P1113" t="s">
        <v>54</v>
      </c>
      <c r="Q1113" t="s">
        <v>836</v>
      </c>
      <c r="R1113" t="s">
        <v>436</v>
      </c>
      <c r="S1113" t="s">
        <v>57</v>
      </c>
      <c r="T1113" t="s">
        <v>248</v>
      </c>
      <c r="U1113" t="s">
        <v>92</v>
      </c>
      <c r="V1113" t="s">
        <v>326</v>
      </c>
      <c r="W1113" t="s">
        <v>159</v>
      </c>
      <c r="X1113" t="s">
        <v>62</v>
      </c>
      <c r="Y1113" t="s">
        <v>205</v>
      </c>
      <c r="Z1113" t="s">
        <v>138</v>
      </c>
      <c r="AA1113" t="s">
        <v>64</v>
      </c>
      <c r="AB1113" t="s">
        <v>169</v>
      </c>
      <c r="AC1113" t="s">
        <v>155</v>
      </c>
      <c r="AD1113" t="s">
        <v>127</v>
      </c>
      <c r="AE1113" t="s">
        <v>68</v>
      </c>
      <c r="AF1113" t="s">
        <v>471</v>
      </c>
      <c r="AG1113" t="s">
        <v>152</v>
      </c>
      <c r="AH1113" t="s">
        <v>70</v>
      </c>
      <c r="AI1113" t="s">
        <v>176</v>
      </c>
      <c r="AJ1113" t="s">
        <v>88</v>
      </c>
      <c r="AK1113" t="s">
        <v>73</v>
      </c>
      <c r="AL1113" t="s">
        <v>74</v>
      </c>
      <c r="AM1113" t="s">
        <v>125</v>
      </c>
      <c r="AN1113" t="s">
        <v>76</v>
      </c>
      <c r="AO1113" t="s">
        <v>116</v>
      </c>
      <c r="AP1113" t="s">
        <v>482</v>
      </c>
      <c r="AQ1113" t="s">
        <v>692</v>
      </c>
      <c r="AR1113" t="s">
        <v>62</v>
      </c>
      <c r="AS1113" t="s">
        <v>54</v>
      </c>
      <c r="AT1113" t="s">
        <v>73</v>
      </c>
      <c r="AU1113" t="s">
        <v>593</v>
      </c>
      <c r="AV1113" t="s">
        <v>5876</v>
      </c>
    </row>
    <row r="1114" spans="1:48" hidden="1" x14ac:dyDescent="0.3">
      <c r="A1114" t="s">
        <v>5877</v>
      </c>
      <c r="B1114" t="s">
        <v>5878</v>
      </c>
      <c r="C1114" s="1" t="str">
        <f t="shared" si="185"/>
        <v>21:0973</v>
      </c>
      <c r="D1114" s="1" t="str">
        <f t="shared" si="186"/>
        <v>21:0112</v>
      </c>
      <c r="E1114" t="s">
        <v>5879</v>
      </c>
      <c r="F1114" t="s">
        <v>5880</v>
      </c>
      <c r="H1114">
        <v>63.539429400000003</v>
      </c>
      <c r="I1114">
        <v>-96.054975499999998</v>
      </c>
      <c r="J1114" s="1" t="str">
        <f t="shared" si="187"/>
        <v>NGR lake sediment grab sample</v>
      </c>
      <c r="K1114" s="1" t="str">
        <f t="shared" si="188"/>
        <v>&lt;177 micron (NGR)</v>
      </c>
      <c r="L1114">
        <v>57</v>
      </c>
      <c r="M1114" t="s">
        <v>1936</v>
      </c>
      <c r="N1114">
        <v>1113</v>
      </c>
      <c r="O1114" t="s">
        <v>340</v>
      </c>
      <c r="P1114" t="s">
        <v>54</v>
      </c>
      <c r="Q1114" t="s">
        <v>731</v>
      </c>
      <c r="R1114" t="s">
        <v>116</v>
      </c>
      <c r="S1114" t="s">
        <v>57</v>
      </c>
      <c r="T1114" t="s">
        <v>277</v>
      </c>
      <c r="U1114" t="s">
        <v>88</v>
      </c>
      <c r="V1114" t="s">
        <v>427</v>
      </c>
      <c r="W1114" t="s">
        <v>96</v>
      </c>
      <c r="X1114" t="s">
        <v>62</v>
      </c>
      <c r="Y1114" t="s">
        <v>137</v>
      </c>
      <c r="Z1114" t="s">
        <v>59</v>
      </c>
      <c r="AA1114" t="s">
        <v>64</v>
      </c>
      <c r="AB1114" t="s">
        <v>100</v>
      </c>
      <c r="AC1114" t="s">
        <v>155</v>
      </c>
      <c r="AD1114" t="s">
        <v>74</v>
      </c>
      <c r="AE1114" t="s">
        <v>1056</v>
      </c>
      <c r="AF1114" t="s">
        <v>381</v>
      </c>
      <c r="AG1114" t="s">
        <v>152</v>
      </c>
      <c r="AH1114" t="s">
        <v>155</v>
      </c>
      <c r="AI1114" t="s">
        <v>208</v>
      </c>
      <c r="AJ1114" t="s">
        <v>102</v>
      </c>
      <c r="AK1114" t="s">
        <v>73</v>
      </c>
      <c r="AL1114" t="s">
        <v>74</v>
      </c>
      <c r="AM1114" t="s">
        <v>177</v>
      </c>
      <c r="AN1114" t="s">
        <v>76</v>
      </c>
      <c r="AO1114" t="s">
        <v>134</v>
      </c>
      <c r="AP1114" t="s">
        <v>482</v>
      </c>
      <c r="AQ1114" t="s">
        <v>254</v>
      </c>
      <c r="AR1114" t="s">
        <v>62</v>
      </c>
      <c r="AS1114" t="s">
        <v>54</v>
      </c>
      <c r="AT1114" t="s">
        <v>277</v>
      </c>
      <c r="AU1114" t="s">
        <v>479</v>
      </c>
      <c r="AV1114" t="s">
        <v>5881</v>
      </c>
    </row>
    <row r="1115" spans="1:48" hidden="1" x14ac:dyDescent="0.3">
      <c r="A1115" t="s">
        <v>5882</v>
      </c>
      <c r="B1115" t="s">
        <v>5883</v>
      </c>
      <c r="C1115" s="1" t="str">
        <f t="shared" si="185"/>
        <v>21:0973</v>
      </c>
      <c r="D1115" s="1" t="str">
        <f t="shared" si="186"/>
        <v>21:0112</v>
      </c>
      <c r="E1115" t="s">
        <v>5884</v>
      </c>
      <c r="F1115" t="s">
        <v>5885</v>
      </c>
      <c r="H1115">
        <v>63.3898607</v>
      </c>
      <c r="I1115">
        <v>-96.069682499999999</v>
      </c>
      <c r="J1115" s="1" t="str">
        <f t="shared" si="187"/>
        <v>NGR lake sediment grab sample</v>
      </c>
      <c r="K1115" s="1" t="str">
        <f t="shared" si="188"/>
        <v>&lt;177 micron (NGR)</v>
      </c>
      <c r="L1115">
        <v>57</v>
      </c>
      <c r="M1115" t="s">
        <v>86</v>
      </c>
      <c r="N1115">
        <v>1114</v>
      </c>
      <c r="O1115" t="s">
        <v>292</v>
      </c>
      <c r="P1115" t="s">
        <v>54</v>
      </c>
      <c r="Q1115" t="s">
        <v>747</v>
      </c>
      <c r="R1115" t="s">
        <v>104</v>
      </c>
      <c r="S1115" t="s">
        <v>57</v>
      </c>
      <c r="T1115" t="s">
        <v>262</v>
      </c>
      <c r="U1115" t="s">
        <v>203</v>
      </c>
      <c r="V1115" t="s">
        <v>316</v>
      </c>
      <c r="W1115" t="s">
        <v>336</v>
      </c>
      <c r="X1115" t="s">
        <v>62</v>
      </c>
      <c r="Y1115" t="s">
        <v>63</v>
      </c>
      <c r="Z1115" t="s">
        <v>138</v>
      </c>
      <c r="AA1115" t="s">
        <v>64</v>
      </c>
      <c r="AB1115" t="s">
        <v>122</v>
      </c>
      <c r="AC1115" t="s">
        <v>224</v>
      </c>
      <c r="AD1115" t="s">
        <v>67</v>
      </c>
      <c r="AE1115" t="s">
        <v>68</v>
      </c>
      <c r="AF1115" t="s">
        <v>190</v>
      </c>
      <c r="AG1115" t="s">
        <v>58</v>
      </c>
      <c r="AH1115" t="s">
        <v>173</v>
      </c>
      <c r="AI1115" t="s">
        <v>1073</v>
      </c>
      <c r="AJ1115" t="s">
        <v>88</v>
      </c>
      <c r="AK1115" t="s">
        <v>73</v>
      </c>
      <c r="AL1115" t="s">
        <v>74</v>
      </c>
      <c r="AM1115" t="s">
        <v>125</v>
      </c>
      <c r="AN1115" t="s">
        <v>76</v>
      </c>
      <c r="AO1115" t="s">
        <v>121</v>
      </c>
      <c r="AP1115" t="s">
        <v>295</v>
      </c>
      <c r="AQ1115" t="s">
        <v>71</v>
      </c>
      <c r="AR1115" t="s">
        <v>62</v>
      </c>
      <c r="AS1115" t="s">
        <v>54</v>
      </c>
      <c r="AT1115" t="s">
        <v>73</v>
      </c>
      <c r="AU1115" t="s">
        <v>107</v>
      </c>
      <c r="AV1115" t="s">
        <v>769</v>
      </c>
    </row>
    <row r="1116" spans="1:48" hidden="1" x14ac:dyDescent="0.3">
      <c r="A1116" t="s">
        <v>5886</v>
      </c>
      <c r="B1116" t="s">
        <v>5887</v>
      </c>
      <c r="C1116" s="1" t="str">
        <f t="shared" si="185"/>
        <v>21:0973</v>
      </c>
      <c r="D1116" s="1" t="str">
        <f t="shared" si="186"/>
        <v>21:0112</v>
      </c>
      <c r="E1116" t="s">
        <v>5888</v>
      </c>
      <c r="F1116" t="s">
        <v>5889</v>
      </c>
      <c r="H1116">
        <v>63.436115899999997</v>
      </c>
      <c r="I1116">
        <v>-96.088522100000006</v>
      </c>
      <c r="J1116" s="1" t="str">
        <f t="shared" si="187"/>
        <v>NGR lake sediment grab sample</v>
      </c>
      <c r="K1116" s="1" t="str">
        <f t="shared" si="188"/>
        <v>&lt;177 micron (NGR)</v>
      </c>
      <c r="L1116">
        <v>57</v>
      </c>
      <c r="M1116" t="s">
        <v>149</v>
      </c>
      <c r="N1116">
        <v>1115</v>
      </c>
      <c r="O1116" t="s">
        <v>336</v>
      </c>
      <c r="P1116" t="s">
        <v>54</v>
      </c>
      <c r="Q1116" t="s">
        <v>747</v>
      </c>
      <c r="R1116" t="s">
        <v>77</v>
      </c>
      <c r="S1116" t="s">
        <v>57</v>
      </c>
      <c r="T1116" t="s">
        <v>315</v>
      </c>
      <c r="U1116" t="s">
        <v>168</v>
      </c>
      <c r="V1116" t="s">
        <v>153</v>
      </c>
      <c r="W1116" t="s">
        <v>388</v>
      </c>
      <c r="X1116" t="s">
        <v>62</v>
      </c>
      <c r="Y1116" t="s">
        <v>448</v>
      </c>
      <c r="Z1116" t="s">
        <v>117</v>
      </c>
      <c r="AA1116" t="s">
        <v>64</v>
      </c>
      <c r="AB1116" t="s">
        <v>698</v>
      </c>
      <c r="AC1116" t="s">
        <v>224</v>
      </c>
      <c r="AD1116" t="s">
        <v>62</v>
      </c>
      <c r="AE1116" t="s">
        <v>68</v>
      </c>
      <c r="AF1116" t="s">
        <v>317</v>
      </c>
      <c r="AG1116" t="s">
        <v>152</v>
      </c>
      <c r="AH1116" t="s">
        <v>70</v>
      </c>
      <c r="AI1116" t="s">
        <v>168</v>
      </c>
      <c r="AJ1116" t="s">
        <v>413</v>
      </c>
      <c r="AK1116" t="s">
        <v>73</v>
      </c>
      <c r="AL1116" t="s">
        <v>74</v>
      </c>
      <c r="AM1116" t="s">
        <v>125</v>
      </c>
      <c r="AN1116" t="s">
        <v>76</v>
      </c>
      <c r="AO1116" t="s">
        <v>290</v>
      </c>
      <c r="AP1116" t="s">
        <v>78</v>
      </c>
      <c r="AQ1116" t="s">
        <v>96</v>
      </c>
      <c r="AR1116" t="s">
        <v>62</v>
      </c>
      <c r="AS1116" t="s">
        <v>54</v>
      </c>
      <c r="AT1116" t="s">
        <v>277</v>
      </c>
      <c r="AU1116" t="s">
        <v>462</v>
      </c>
      <c r="AV1116" t="s">
        <v>5650</v>
      </c>
    </row>
    <row r="1117" spans="1:48" hidden="1" x14ac:dyDescent="0.3">
      <c r="A1117" t="s">
        <v>5890</v>
      </c>
      <c r="B1117" t="s">
        <v>5891</v>
      </c>
      <c r="C1117" s="1" t="str">
        <f t="shared" si="185"/>
        <v>21:0973</v>
      </c>
      <c r="D1117" s="1" t="str">
        <f t="shared" si="186"/>
        <v>21:0112</v>
      </c>
      <c r="E1117" t="s">
        <v>5892</v>
      </c>
      <c r="F1117" t="s">
        <v>5893</v>
      </c>
      <c r="H1117">
        <v>63.464861999999997</v>
      </c>
      <c r="I1117">
        <v>-96.097585100000003</v>
      </c>
      <c r="J1117" s="1" t="str">
        <f t="shared" si="187"/>
        <v>NGR lake sediment grab sample</v>
      </c>
      <c r="K1117" s="1" t="str">
        <f t="shared" si="188"/>
        <v>&lt;177 micron (NGR)</v>
      </c>
      <c r="L1117">
        <v>57</v>
      </c>
      <c r="M1117" t="s">
        <v>165</v>
      </c>
      <c r="N1117">
        <v>1116</v>
      </c>
      <c r="O1117" t="s">
        <v>87</v>
      </c>
      <c r="P1117" t="s">
        <v>54</v>
      </c>
      <c r="Q1117" t="s">
        <v>2705</v>
      </c>
      <c r="R1117" t="s">
        <v>121</v>
      </c>
      <c r="S1117" t="s">
        <v>57</v>
      </c>
      <c r="T1117" t="s">
        <v>248</v>
      </c>
      <c r="U1117" t="s">
        <v>104</v>
      </c>
      <c r="V1117" t="s">
        <v>152</v>
      </c>
      <c r="W1117" t="s">
        <v>709</v>
      </c>
      <c r="X1117" t="s">
        <v>62</v>
      </c>
      <c r="Y1117" t="s">
        <v>276</v>
      </c>
      <c r="Z1117" t="s">
        <v>59</v>
      </c>
      <c r="AA1117" t="s">
        <v>64</v>
      </c>
      <c r="AB1117" t="s">
        <v>188</v>
      </c>
      <c r="AC1117" t="s">
        <v>224</v>
      </c>
      <c r="AD1117" t="s">
        <v>67</v>
      </c>
      <c r="AE1117" t="s">
        <v>206</v>
      </c>
      <c r="AF1117" t="s">
        <v>550</v>
      </c>
      <c r="AG1117" t="s">
        <v>152</v>
      </c>
      <c r="AH1117" t="s">
        <v>70</v>
      </c>
      <c r="AI1117" t="s">
        <v>203</v>
      </c>
      <c r="AJ1117" t="s">
        <v>1073</v>
      </c>
      <c r="AK1117" t="s">
        <v>73</v>
      </c>
      <c r="AL1117" t="s">
        <v>125</v>
      </c>
      <c r="AM1117" t="s">
        <v>157</v>
      </c>
      <c r="AN1117" t="s">
        <v>76</v>
      </c>
      <c r="AO1117" t="s">
        <v>116</v>
      </c>
      <c r="AP1117" t="s">
        <v>482</v>
      </c>
      <c r="AQ1117" t="s">
        <v>159</v>
      </c>
      <c r="AR1117" t="s">
        <v>62</v>
      </c>
      <c r="AS1117" t="s">
        <v>170</v>
      </c>
      <c r="AT1117" t="s">
        <v>248</v>
      </c>
      <c r="AU1117" t="s">
        <v>447</v>
      </c>
      <c r="AV1117" t="s">
        <v>616</v>
      </c>
    </row>
    <row r="1118" spans="1:48" hidden="1" x14ac:dyDescent="0.3">
      <c r="A1118" t="s">
        <v>5894</v>
      </c>
      <c r="B1118" t="s">
        <v>5895</v>
      </c>
      <c r="C1118" s="1" t="str">
        <f t="shared" si="185"/>
        <v>21:0973</v>
      </c>
      <c r="D1118" s="1" t="str">
        <f t="shared" si="186"/>
        <v>21:0112</v>
      </c>
      <c r="E1118" t="s">
        <v>5896</v>
      </c>
      <c r="F1118" t="s">
        <v>5897</v>
      </c>
      <c r="H1118">
        <v>63.509318800000003</v>
      </c>
      <c r="I1118">
        <v>-96.0767211</v>
      </c>
      <c r="J1118" s="1" t="str">
        <f t="shared" si="187"/>
        <v>NGR lake sediment grab sample</v>
      </c>
      <c r="K1118" s="1" t="str">
        <f t="shared" si="188"/>
        <v>&lt;177 micron (NGR)</v>
      </c>
      <c r="L1118">
        <v>57</v>
      </c>
      <c r="M1118" t="s">
        <v>185</v>
      </c>
      <c r="N1118">
        <v>1117</v>
      </c>
      <c r="O1118" t="s">
        <v>106</v>
      </c>
      <c r="P1118" t="s">
        <v>54</v>
      </c>
      <c r="Q1118" t="s">
        <v>446</v>
      </c>
      <c r="R1118" t="s">
        <v>90</v>
      </c>
      <c r="S1118" t="s">
        <v>57</v>
      </c>
      <c r="T1118" t="s">
        <v>277</v>
      </c>
      <c r="U1118" t="s">
        <v>178</v>
      </c>
      <c r="V1118" t="s">
        <v>326</v>
      </c>
      <c r="W1118" t="s">
        <v>170</v>
      </c>
      <c r="X1118" t="s">
        <v>62</v>
      </c>
      <c r="Y1118" t="s">
        <v>402</v>
      </c>
      <c r="Z1118" t="s">
        <v>96</v>
      </c>
      <c r="AA1118" t="s">
        <v>64</v>
      </c>
      <c r="AB1118" t="s">
        <v>326</v>
      </c>
      <c r="AC1118" t="s">
        <v>224</v>
      </c>
      <c r="AD1118" t="s">
        <v>67</v>
      </c>
      <c r="AE1118" t="s">
        <v>4330</v>
      </c>
      <c r="AF1118" t="s">
        <v>356</v>
      </c>
      <c r="AG1118" t="s">
        <v>339</v>
      </c>
      <c r="AH1118" t="s">
        <v>70</v>
      </c>
      <c r="AI1118" t="s">
        <v>102</v>
      </c>
      <c r="AJ1118" t="s">
        <v>340</v>
      </c>
      <c r="AK1118" t="s">
        <v>73</v>
      </c>
      <c r="AL1118" t="s">
        <v>75</v>
      </c>
      <c r="AM1118" t="s">
        <v>75</v>
      </c>
      <c r="AN1118" t="s">
        <v>76</v>
      </c>
      <c r="AO1118" t="s">
        <v>104</v>
      </c>
      <c r="AP1118" t="s">
        <v>656</v>
      </c>
      <c r="AQ1118" t="s">
        <v>136</v>
      </c>
      <c r="AR1118" t="s">
        <v>74</v>
      </c>
      <c r="AS1118" t="s">
        <v>54</v>
      </c>
      <c r="AT1118" t="s">
        <v>437</v>
      </c>
      <c r="AU1118" t="s">
        <v>107</v>
      </c>
      <c r="AV1118" t="s">
        <v>319</v>
      </c>
    </row>
    <row r="1119" spans="1:48" hidden="1" x14ac:dyDescent="0.3">
      <c r="A1119" t="s">
        <v>5898</v>
      </c>
      <c r="B1119" t="s">
        <v>5899</v>
      </c>
      <c r="C1119" s="1" t="str">
        <f t="shared" si="185"/>
        <v>21:0973</v>
      </c>
      <c r="D1119" s="1" t="str">
        <f>HYPERLINK("https://geochem.nrcan.gc.ca/cdogs/content/svy/svy_e.htm", "")</f>
        <v/>
      </c>
      <c r="G1119" s="1" t="str">
        <f>HYPERLINK("https://geochem.nrcan.gc.ca/cdogs/content/cr_/cr_00161_e.htm", "161")</f>
        <v>161</v>
      </c>
      <c r="J1119" t="s">
        <v>230</v>
      </c>
      <c r="K1119" t="s">
        <v>231</v>
      </c>
      <c r="L1119">
        <v>57</v>
      </c>
      <c r="M1119" t="s">
        <v>232</v>
      </c>
      <c r="N1119">
        <v>1118</v>
      </c>
      <c r="O1119" t="s">
        <v>201</v>
      </c>
      <c r="P1119" t="s">
        <v>317</v>
      </c>
      <c r="Q1119" t="s">
        <v>105</v>
      </c>
      <c r="R1119" t="s">
        <v>103</v>
      </c>
      <c r="S1119" t="s">
        <v>57</v>
      </c>
      <c r="T1119" t="s">
        <v>167</v>
      </c>
      <c r="U1119" t="s">
        <v>168</v>
      </c>
      <c r="V1119" t="s">
        <v>58</v>
      </c>
      <c r="W1119" t="s">
        <v>137</v>
      </c>
      <c r="X1119" t="s">
        <v>62</v>
      </c>
      <c r="Y1119" t="s">
        <v>308</v>
      </c>
      <c r="Z1119" t="s">
        <v>104</v>
      </c>
      <c r="AA1119" t="s">
        <v>64</v>
      </c>
      <c r="AB1119" t="s">
        <v>236</v>
      </c>
      <c r="AC1119" t="s">
        <v>157</v>
      </c>
      <c r="AD1119" t="s">
        <v>67</v>
      </c>
      <c r="AE1119" t="s">
        <v>5900</v>
      </c>
      <c r="AF1119" t="s">
        <v>282</v>
      </c>
      <c r="AG1119" t="s">
        <v>223</v>
      </c>
      <c r="AH1119" t="s">
        <v>125</v>
      </c>
      <c r="AI1119" t="s">
        <v>134</v>
      </c>
      <c r="AJ1119" t="s">
        <v>429</v>
      </c>
      <c r="AK1119" t="s">
        <v>73</v>
      </c>
      <c r="AL1119" t="s">
        <v>526</v>
      </c>
      <c r="AM1119" t="s">
        <v>68</v>
      </c>
      <c r="AN1119" t="s">
        <v>76</v>
      </c>
      <c r="AO1119" t="s">
        <v>92</v>
      </c>
      <c r="AP1119" t="s">
        <v>4295</v>
      </c>
      <c r="AQ1119" t="s">
        <v>292</v>
      </c>
      <c r="AR1119" t="s">
        <v>62</v>
      </c>
      <c r="AS1119" t="s">
        <v>96</v>
      </c>
      <c r="AT1119" t="s">
        <v>73</v>
      </c>
      <c r="AU1119" t="s">
        <v>603</v>
      </c>
      <c r="AV1119" t="s">
        <v>5901</v>
      </c>
    </row>
    <row r="1120" spans="1:48" hidden="1" x14ac:dyDescent="0.3">
      <c r="A1120" t="s">
        <v>5902</v>
      </c>
      <c r="B1120" t="s">
        <v>5903</v>
      </c>
      <c r="C1120" s="1" t="str">
        <f t="shared" si="185"/>
        <v>21:0973</v>
      </c>
      <c r="D1120" s="1" t="str">
        <f t="shared" ref="D1120:D1147" si="189">HYPERLINK("https://geochem.nrcan.gc.ca/cdogs/content/svy/svy210112_e.htm", "21:0112")</f>
        <v>21:0112</v>
      </c>
      <c r="E1120" t="s">
        <v>5879</v>
      </c>
      <c r="F1120" t="s">
        <v>5904</v>
      </c>
      <c r="H1120">
        <v>63.539429400000003</v>
      </c>
      <c r="I1120">
        <v>-96.054975499999998</v>
      </c>
      <c r="J1120" s="1" t="str">
        <f t="shared" ref="J1120:J1147" si="190">HYPERLINK("https://geochem.nrcan.gc.ca/cdogs/content/kwd/kwd020027_e.htm", "NGR lake sediment grab sample")</f>
        <v>NGR lake sediment grab sample</v>
      </c>
      <c r="K1120" s="1" t="str">
        <f t="shared" ref="K1120:K1147" si="191">HYPERLINK("https://geochem.nrcan.gc.ca/cdogs/content/kwd/kwd080006_e.htm", "&lt;177 micron (NGR)")</f>
        <v>&lt;177 micron (NGR)</v>
      </c>
      <c r="L1120">
        <v>57</v>
      </c>
      <c r="M1120" t="s">
        <v>1969</v>
      </c>
      <c r="N1120">
        <v>1119</v>
      </c>
      <c r="O1120" t="s">
        <v>114</v>
      </c>
      <c r="P1120" t="s">
        <v>54</v>
      </c>
      <c r="Q1120" t="s">
        <v>337</v>
      </c>
      <c r="R1120" t="s">
        <v>121</v>
      </c>
      <c r="S1120" t="s">
        <v>57</v>
      </c>
      <c r="T1120" t="s">
        <v>315</v>
      </c>
      <c r="U1120" t="s">
        <v>168</v>
      </c>
      <c r="V1120" t="s">
        <v>188</v>
      </c>
      <c r="W1120" t="s">
        <v>233</v>
      </c>
      <c r="X1120" t="s">
        <v>62</v>
      </c>
      <c r="Y1120" t="s">
        <v>63</v>
      </c>
      <c r="Z1120" t="s">
        <v>59</v>
      </c>
      <c r="AA1120" t="s">
        <v>64</v>
      </c>
      <c r="AB1120" t="s">
        <v>698</v>
      </c>
      <c r="AC1120" t="s">
        <v>224</v>
      </c>
      <c r="AD1120" t="s">
        <v>62</v>
      </c>
      <c r="AE1120" t="s">
        <v>74</v>
      </c>
      <c r="AF1120" t="s">
        <v>356</v>
      </c>
      <c r="AG1120" t="s">
        <v>152</v>
      </c>
      <c r="AH1120" t="s">
        <v>70</v>
      </c>
      <c r="AI1120" t="s">
        <v>168</v>
      </c>
      <c r="AJ1120" t="s">
        <v>413</v>
      </c>
      <c r="AK1120" t="s">
        <v>73</v>
      </c>
      <c r="AL1120" t="s">
        <v>74</v>
      </c>
      <c r="AM1120" t="s">
        <v>125</v>
      </c>
      <c r="AN1120" t="s">
        <v>76</v>
      </c>
      <c r="AO1120" t="s">
        <v>134</v>
      </c>
      <c r="AP1120" t="s">
        <v>295</v>
      </c>
      <c r="AQ1120" t="s">
        <v>263</v>
      </c>
      <c r="AR1120" t="s">
        <v>74</v>
      </c>
      <c r="AS1120" t="s">
        <v>62</v>
      </c>
      <c r="AT1120" t="s">
        <v>315</v>
      </c>
      <c r="AU1120" t="s">
        <v>107</v>
      </c>
      <c r="AV1120" t="s">
        <v>5905</v>
      </c>
    </row>
    <row r="1121" spans="1:48" hidden="1" x14ac:dyDescent="0.3">
      <c r="A1121" t="s">
        <v>5906</v>
      </c>
      <c r="B1121" t="s">
        <v>5907</v>
      </c>
      <c r="C1121" s="1" t="str">
        <f t="shared" si="185"/>
        <v>21:0973</v>
      </c>
      <c r="D1121" s="1" t="str">
        <f t="shared" si="189"/>
        <v>21:0112</v>
      </c>
      <c r="E1121" t="s">
        <v>5879</v>
      </c>
      <c r="F1121" t="s">
        <v>5908</v>
      </c>
      <c r="H1121">
        <v>63.539429400000003</v>
      </c>
      <c r="I1121">
        <v>-96.054975499999998</v>
      </c>
      <c r="J1121" s="1" t="str">
        <f t="shared" si="190"/>
        <v>NGR lake sediment grab sample</v>
      </c>
      <c r="K1121" s="1" t="str">
        <f t="shared" si="191"/>
        <v>&lt;177 micron (NGR)</v>
      </c>
      <c r="L1121">
        <v>57</v>
      </c>
      <c r="M1121" t="s">
        <v>1961</v>
      </c>
      <c r="N1121">
        <v>1120</v>
      </c>
      <c r="O1121" t="s">
        <v>138</v>
      </c>
      <c r="P1121" t="s">
        <v>54</v>
      </c>
      <c r="Q1121" t="s">
        <v>202</v>
      </c>
      <c r="R1121" t="s">
        <v>134</v>
      </c>
      <c r="S1121" t="s">
        <v>57</v>
      </c>
      <c r="T1121" t="s">
        <v>315</v>
      </c>
      <c r="U1121" t="s">
        <v>168</v>
      </c>
      <c r="V1121" t="s">
        <v>380</v>
      </c>
      <c r="W1121" t="s">
        <v>87</v>
      </c>
      <c r="X1121" t="s">
        <v>62</v>
      </c>
      <c r="Y1121" t="s">
        <v>63</v>
      </c>
      <c r="Z1121" t="s">
        <v>59</v>
      </c>
      <c r="AA1121" t="s">
        <v>64</v>
      </c>
      <c r="AB1121" t="s">
        <v>365</v>
      </c>
      <c r="AC1121" t="s">
        <v>224</v>
      </c>
      <c r="AD1121" t="s">
        <v>170</v>
      </c>
      <c r="AE1121" t="s">
        <v>74</v>
      </c>
      <c r="AF1121" t="s">
        <v>69</v>
      </c>
      <c r="AG1121" t="s">
        <v>152</v>
      </c>
      <c r="AH1121" t="s">
        <v>70</v>
      </c>
      <c r="AI1121" t="s">
        <v>592</v>
      </c>
      <c r="AJ1121" t="s">
        <v>117</v>
      </c>
      <c r="AK1121" t="s">
        <v>73</v>
      </c>
      <c r="AL1121" t="s">
        <v>68</v>
      </c>
      <c r="AM1121" t="s">
        <v>177</v>
      </c>
      <c r="AN1121" t="s">
        <v>76</v>
      </c>
      <c r="AO1121" t="s">
        <v>134</v>
      </c>
      <c r="AP1121" t="s">
        <v>295</v>
      </c>
      <c r="AQ1121" t="s">
        <v>106</v>
      </c>
      <c r="AR1121" t="s">
        <v>62</v>
      </c>
      <c r="AS1121" t="s">
        <v>54</v>
      </c>
      <c r="AT1121" t="s">
        <v>58</v>
      </c>
      <c r="AU1121" t="s">
        <v>107</v>
      </c>
      <c r="AV1121" t="s">
        <v>5909</v>
      </c>
    </row>
    <row r="1122" spans="1:48" hidden="1" x14ac:dyDescent="0.3">
      <c r="A1122" t="s">
        <v>5910</v>
      </c>
      <c r="B1122" t="s">
        <v>5911</v>
      </c>
      <c r="C1122" s="1" t="str">
        <f t="shared" si="185"/>
        <v>21:0973</v>
      </c>
      <c r="D1122" s="1" t="str">
        <f t="shared" si="189"/>
        <v>21:0112</v>
      </c>
      <c r="E1122" t="s">
        <v>5912</v>
      </c>
      <c r="F1122" t="s">
        <v>5913</v>
      </c>
      <c r="H1122">
        <v>63.527429099999999</v>
      </c>
      <c r="I1122">
        <v>-96.115432200000001</v>
      </c>
      <c r="J1122" s="1" t="str">
        <f t="shared" si="190"/>
        <v>NGR lake sediment grab sample</v>
      </c>
      <c r="K1122" s="1" t="str">
        <f t="shared" si="191"/>
        <v>&lt;177 micron (NGR)</v>
      </c>
      <c r="L1122">
        <v>57</v>
      </c>
      <c r="M1122" t="s">
        <v>200</v>
      </c>
      <c r="N1122">
        <v>1121</v>
      </c>
      <c r="O1122" t="s">
        <v>159</v>
      </c>
      <c r="P1122" t="s">
        <v>54</v>
      </c>
      <c r="Q1122" t="s">
        <v>115</v>
      </c>
      <c r="R1122" t="s">
        <v>141</v>
      </c>
      <c r="S1122" t="s">
        <v>57</v>
      </c>
      <c r="T1122" t="s">
        <v>277</v>
      </c>
      <c r="U1122" t="s">
        <v>168</v>
      </c>
      <c r="V1122" t="s">
        <v>175</v>
      </c>
      <c r="W1122" t="s">
        <v>308</v>
      </c>
      <c r="X1122" t="s">
        <v>62</v>
      </c>
      <c r="Y1122" t="s">
        <v>240</v>
      </c>
      <c r="Z1122" t="s">
        <v>138</v>
      </c>
      <c r="AA1122" t="s">
        <v>64</v>
      </c>
      <c r="AB1122" t="s">
        <v>339</v>
      </c>
      <c r="AC1122" t="s">
        <v>155</v>
      </c>
      <c r="AD1122" t="s">
        <v>67</v>
      </c>
      <c r="AE1122" t="s">
        <v>864</v>
      </c>
      <c r="AF1122" t="s">
        <v>616</v>
      </c>
      <c r="AG1122" t="s">
        <v>380</v>
      </c>
      <c r="AH1122" t="s">
        <v>70</v>
      </c>
      <c r="AI1122" t="s">
        <v>592</v>
      </c>
      <c r="AJ1122" t="s">
        <v>53</v>
      </c>
      <c r="AK1122" t="s">
        <v>73</v>
      </c>
      <c r="AL1122" t="s">
        <v>75</v>
      </c>
      <c r="AM1122" t="s">
        <v>75</v>
      </c>
      <c r="AN1122" t="s">
        <v>76</v>
      </c>
      <c r="AO1122" t="s">
        <v>104</v>
      </c>
      <c r="AP1122" t="s">
        <v>414</v>
      </c>
      <c r="AQ1122" t="s">
        <v>346</v>
      </c>
      <c r="AR1122" t="s">
        <v>67</v>
      </c>
      <c r="AS1122" t="s">
        <v>54</v>
      </c>
      <c r="AT1122" t="s">
        <v>152</v>
      </c>
      <c r="AU1122" t="s">
        <v>107</v>
      </c>
      <c r="AV1122" t="s">
        <v>5914</v>
      </c>
    </row>
    <row r="1123" spans="1:48" hidden="1" x14ac:dyDescent="0.3">
      <c r="A1123" t="s">
        <v>5915</v>
      </c>
      <c r="B1123" t="s">
        <v>5916</v>
      </c>
      <c r="C1123" s="1" t="str">
        <f t="shared" si="185"/>
        <v>21:0973</v>
      </c>
      <c r="D1123" s="1" t="str">
        <f t="shared" si="189"/>
        <v>21:0112</v>
      </c>
      <c r="E1123" t="s">
        <v>5917</v>
      </c>
      <c r="F1123" t="s">
        <v>5918</v>
      </c>
      <c r="H1123">
        <v>63.462683400000003</v>
      </c>
      <c r="I1123">
        <v>-96.136552499999993</v>
      </c>
      <c r="J1123" s="1" t="str">
        <f t="shared" si="190"/>
        <v>NGR lake sediment grab sample</v>
      </c>
      <c r="K1123" s="1" t="str">
        <f t="shared" si="191"/>
        <v>&lt;177 micron (NGR)</v>
      </c>
      <c r="L1123">
        <v>57</v>
      </c>
      <c r="M1123" t="s">
        <v>217</v>
      </c>
      <c r="N1123">
        <v>1122</v>
      </c>
      <c r="O1123" t="s">
        <v>201</v>
      </c>
      <c r="P1123" t="s">
        <v>54</v>
      </c>
      <c r="Q1123" t="s">
        <v>261</v>
      </c>
      <c r="R1123" t="s">
        <v>290</v>
      </c>
      <c r="S1123" t="s">
        <v>57</v>
      </c>
      <c r="T1123" t="s">
        <v>262</v>
      </c>
      <c r="U1123" t="s">
        <v>178</v>
      </c>
      <c r="V1123" t="s">
        <v>454</v>
      </c>
      <c r="W1123" t="s">
        <v>338</v>
      </c>
      <c r="X1123" t="s">
        <v>62</v>
      </c>
      <c r="Y1123" t="s">
        <v>205</v>
      </c>
      <c r="Z1123" t="s">
        <v>59</v>
      </c>
      <c r="AA1123" t="s">
        <v>64</v>
      </c>
      <c r="AB1123" t="s">
        <v>250</v>
      </c>
      <c r="AC1123" t="s">
        <v>224</v>
      </c>
      <c r="AD1123" t="s">
        <v>67</v>
      </c>
      <c r="AE1123" t="s">
        <v>206</v>
      </c>
      <c r="AF1123" t="s">
        <v>190</v>
      </c>
      <c r="AG1123" t="s">
        <v>152</v>
      </c>
      <c r="AH1123" t="s">
        <v>70</v>
      </c>
      <c r="AI1123" t="s">
        <v>203</v>
      </c>
      <c r="AJ1123" t="s">
        <v>280</v>
      </c>
      <c r="AK1123" t="s">
        <v>73</v>
      </c>
      <c r="AL1123" t="s">
        <v>74</v>
      </c>
      <c r="AM1123" t="s">
        <v>177</v>
      </c>
      <c r="AN1123" t="s">
        <v>76</v>
      </c>
      <c r="AO1123" t="s">
        <v>116</v>
      </c>
      <c r="AP1123" t="s">
        <v>253</v>
      </c>
      <c r="AQ1123" t="s">
        <v>388</v>
      </c>
      <c r="AR1123" t="s">
        <v>67</v>
      </c>
      <c r="AS1123" t="s">
        <v>62</v>
      </c>
      <c r="AT1123" t="s">
        <v>248</v>
      </c>
      <c r="AU1123" t="s">
        <v>80</v>
      </c>
      <c r="AV1123" t="s">
        <v>3603</v>
      </c>
    </row>
    <row r="1124" spans="1:48" hidden="1" x14ac:dyDescent="0.3">
      <c r="A1124" t="s">
        <v>5919</v>
      </c>
      <c r="B1124" t="s">
        <v>5920</v>
      </c>
      <c r="C1124" s="1" t="str">
        <f t="shared" si="185"/>
        <v>21:0973</v>
      </c>
      <c r="D1124" s="1" t="str">
        <f t="shared" si="189"/>
        <v>21:0112</v>
      </c>
      <c r="E1124" t="s">
        <v>5921</v>
      </c>
      <c r="F1124" t="s">
        <v>5922</v>
      </c>
      <c r="H1124">
        <v>63.4112255</v>
      </c>
      <c r="I1124">
        <v>-96.178380700000005</v>
      </c>
      <c r="J1124" s="1" t="str">
        <f t="shared" si="190"/>
        <v>NGR lake sediment grab sample</v>
      </c>
      <c r="K1124" s="1" t="str">
        <f t="shared" si="191"/>
        <v>&lt;177 micron (NGR)</v>
      </c>
      <c r="L1124">
        <v>57</v>
      </c>
      <c r="M1124" t="s">
        <v>246</v>
      </c>
      <c r="N1124">
        <v>1123</v>
      </c>
      <c r="O1124" t="s">
        <v>118</v>
      </c>
      <c r="P1124" t="s">
        <v>54</v>
      </c>
      <c r="Q1124" t="s">
        <v>337</v>
      </c>
      <c r="R1124" t="s">
        <v>168</v>
      </c>
      <c r="S1124" t="s">
        <v>57</v>
      </c>
      <c r="T1124" t="s">
        <v>152</v>
      </c>
      <c r="U1124" t="s">
        <v>117</v>
      </c>
      <c r="V1124" t="s">
        <v>725</v>
      </c>
      <c r="W1124" t="s">
        <v>327</v>
      </c>
      <c r="X1124" t="s">
        <v>74</v>
      </c>
      <c r="Y1124" t="s">
        <v>421</v>
      </c>
      <c r="Z1124" t="s">
        <v>138</v>
      </c>
      <c r="AA1124" t="s">
        <v>64</v>
      </c>
      <c r="AB1124" t="s">
        <v>93</v>
      </c>
      <c r="AC1124" t="s">
        <v>155</v>
      </c>
      <c r="AD1124" t="s">
        <v>67</v>
      </c>
      <c r="AE1124" t="s">
        <v>526</v>
      </c>
      <c r="AF1124" t="s">
        <v>356</v>
      </c>
      <c r="AG1124" t="s">
        <v>279</v>
      </c>
      <c r="AH1124" t="s">
        <v>173</v>
      </c>
      <c r="AI1124" t="s">
        <v>59</v>
      </c>
      <c r="AJ1124" t="s">
        <v>156</v>
      </c>
      <c r="AK1124" t="s">
        <v>73</v>
      </c>
      <c r="AL1124" t="s">
        <v>177</v>
      </c>
      <c r="AM1124" t="s">
        <v>103</v>
      </c>
      <c r="AN1124" t="s">
        <v>76</v>
      </c>
      <c r="AO1124" t="s">
        <v>104</v>
      </c>
      <c r="AP1124" t="s">
        <v>179</v>
      </c>
      <c r="AQ1124" t="s">
        <v>127</v>
      </c>
      <c r="AR1124" t="s">
        <v>74</v>
      </c>
      <c r="AS1124" t="s">
        <v>54</v>
      </c>
      <c r="AT1124" t="s">
        <v>73</v>
      </c>
      <c r="AU1124" t="s">
        <v>479</v>
      </c>
      <c r="AV1124" t="s">
        <v>5923</v>
      </c>
    </row>
    <row r="1125" spans="1:48" hidden="1" x14ac:dyDescent="0.3">
      <c r="A1125" t="s">
        <v>5924</v>
      </c>
      <c r="B1125" t="s">
        <v>5925</v>
      </c>
      <c r="C1125" s="1" t="str">
        <f t="shared" si="185"/>
        <v>21:0973</v>
      </c>
      <c r="D1125" s="1" t="str">
        <f t="shared" si="189"/>
        <v>21:0112</v>
      </c>
      <c r="E1125" t="s">
        <v>5926</v>
      </c>
      <c r="F1125" t="s">
        <v>5927</v>
      </c>
      <c r="H1125">
        <v>63.411309799999998</v>
      </c>
      <c r="I1125">
        <v>-96.225785099999996</v>
      </c>
      <c r="J1125" s="1" t="str">
        <f t="shared" si="190"/>
        <v>NGR lake sediment grab sample</v>
      </c>
      <c r="K1125" s="1" t="str">
        <f t="shared" si="191"/>
        <v>&lt;177 micron (NGR)</v>
      </c>
      <c r="L1125">
        <v>57</v>
      </c>
      <c r="M1125" t="s">
        <v>260</v>
      </c>
      <c r="N1125">
        <v>1124</v>
      </c>
      <c r="O1125" t="s">
        <v>692</v>
      </c>
      <c r="P1125" t="s">
        <v>54</v>
      </c>
      <c r="Q1125" t="s">
        <v>736</v>
      </c>
      <c r="R1125" t="s">
        <v>116</v>
      </c>
      <c r="S1125" t="s">
        <v>57</v>
      </c>
      <c r="T1125" t="s">
        <v>315</v>
      </c>
      <c r="U1125" t="s">
        <v>88</v>
      </c>
      <c r="V1125" t="s">
        <v>291</v>
      </c>
      <c r="W1125" t="s">
        <v>305</v>
      </c>
      <c r="X1125" t="s">
        <v>74</v>
      </c>
      <c r="Y1125" t="s">
        <v>95</v>
      </c>
      <c r="Z1125" t="s">
        <v>138</v>
      </c>
      <c r="AA1125" t="s">
        <v>64</v>
      </c>
      <c r="AB1125" t="s">
        <v>698</v>
      </c>
      <c r="AC1125" t="s">
        <v>224</v>
      </c>
      <c r="AD1125" t="s">
        <v>62</v>
      </c>
      <c r="AE1125" t="s">
        <v>2678</v>
      </c>
      <c r="AF1125" t="s">
        <v>575</v>
      </c>
      <c r="AG1125" t="s">
        <v>91</v>
      </c>
      <c r="AH1125" t="s">
        <v>70</v>
      </c>
      <c r="AI1125" t="s">
        <v>413</v>
      </c>
      <c r="AJ1125" t="s">
        <v>168</v>
      </c>
      <c r="AK1125" t="s">
        <v>73</v>
      </c>
      <c r="AL1125" t="s">
        <v>68</v>
      </c>
      <c r="AM1125" t="s">
        <v>125</v>
      </c>
      <c r="AN1125" t="s">
        <v>76</v>
      </c>
      <c r="AO1125" t="s">
        <v>914</v>
      </c>
      <c r="AP1125" t="s">
        <v>295</v>
      </c>
      <c r="AQ1125" t="s">
        <v>233</v>
      </c>
      <c r="AR1125" t="s">
        <v>74</v>
      </c>
      <c r="AS1125" t="s">
        <v>54</v>
      </c>
      <c r="AT1125" t="s">
        <v>73</v>
      </c>
      <c r="AU1125" t="s">
        <v>462</v>
      </c>
      <c r="AV1125" t="s">
        <v>5928</v>
      </c>
    </row>
    <row r="1126" spans="1:48" hidden="1" x14ac:dyDescent="0.3">
      <c r="A1126" t="s">
        <v>5929</v>
      </c>
      <c r="B1126" t="s">
        <v>5930</v>
      </c>
      <c r="C1126" s="1" t="str">
        <f t="shared" si="185"/>
        <v>21:0973</v>
      </c>
      <c r="D1126" s="1" t="str">
        <f t="shared" si="189"/>
        <v>21:0112</v>
      </c>
      <c r="E1126" t="s">
        <v>5931</v>
      </c>
      <c r="F1126" t="s">
        <v>5932</v>
      </c>
      <c r="H1126">
        <v>63.412374399999997</v>
      </c>
      <c r="I1126">
        <v>-96.285880399999996</v>
      </c>
      <c r="J1126" s="1" t="str">
        <f t="shared" si="190"/>
        <v>NGR lake sediment grab sample</v>
      </c>
      <c r="K1126" s="1" t="str">
        <f t="shared" si="191"/>
        <v>&lt;177 micron (NGR)</v>
      </c>
      <c r="L1126">
        <v>57</v>
      </c>
      <c r="M1126" t="s">
        <v>273</v>
      </c>
      <c r="N1126">
        <v>1125</v>
      </c>
      <c r="O1126" t="s">
        <v>124</v>
      </c>
      <c r="P1126" t="s">
        <v>54</v>
      </c>
      <c r="Q1126" t="s">
        <v>830</v>
      </c>
      <c r="R1126" t="s">
        <v>203</v>
      </c>
      <c r="S1126" t="s">
        <v>57</v>
      </c>
      <c r="T1126" t="s">
        <v>58</v>
      </c>
      <c r="U1126" t="s">
        <v>117</v>
      </c>
      <c r="V1126" t="s">
        <v>93</v>
      </c>
      <c r="W1126" t="s">
        <v>388</v>
      </c>
      <c r="X1126" t="s">
        <v>74</v>
      </c>
      <c r="Y1126" t="s">
        <v>62</v>
      </c>
      <c r="Z1126" t="s">
        <v>59</v>
      </c>
      <c r="AA1126" t="s">
        <v>64</v>
      </c>
      <c r="AB1126" t="s">
        <v>223</v>
      </c>
      <c r="AC1126" t="s">
        <v>155</v>
      </c>
      <c r="AD1126" t="s">
        <v>62</v>
      </c>
      <c r="AE1126" t="s">
        <v>74</v>
      </c>
      <c r="AF1126" t="s">
        <v>69</v>
      </c>
      <c r="AG1126" t="s">
        <v>152</v>
      </c>
      <c r="AH1126" t="s">
        <v>70</v>
      </c>
      <c r="AI1126" t="s">
        <v>123</v>
      </c>
      <c r="AJ1126" t="s">
        <v>402</v>
      </c>
      <c r="AK1126" t="s">
        <v>73</v>
      </c>
      <c r="AL1126" t="s">
        <v>74</v>
      </c>
      <c r="AM1126" t="s">
        <v>125</v>
      </c>
      <c r="AN1126" t="s">
        <v>76</v>
      </c>
      <c r="AO1126" t="s">
        <v>77</v>
      </c>
      <c r="AP1126" t="s">
        <v>482</v>
      </c>
      <c r="AQ1126" t="s">
        <v>292</v>
      </c>
      <c r="AR1126" t="s">
        <v>62</v>
      </c>
      <c r="AS1126" t="s">
        <v>54</v>
      </c>
      <c r="AT1126" t="s">
        <v>73</v>
      </c>
      <c r="AU1126" t="s">
        <v>275</v>
      </c>
      <c r="AV1126" t="s">
        <v>5933</v>
      </c>
    </row>
    <row r="1127" spans="1:48" hidden="1" x14ac:dyDescent="0.3">
      <c r="A1127" t="s">
        <v>5934</v>
      </c>
      <c r="B1127" t="s">
        <v>5935</v>
      </c>
      <c r="C1127" s="1" t="str">
        <f t="shared" si="185"/>
        <v>21:0973</v>
      </c>
      <c r="D1127" s="1" t="str">
        <f t="shared" si="189"/>
        <v>21:0112</v>
      </c>
      <c r="E1127" t="s">
        <v>5936</v>
      </c>
      <c r="F1127" t="s">
        <v>5937</v>
      </c>
      <c r="H1127">
        <v>63.397786000000004</v>
      </c>
      <c r="I1127">
        <v>-96.372119799999993</v>
      </c>
      <c r="J1127" s="1" t="str">
        <f t="shared" si="190"/>
        <v>NGR lake sediment grab sample</v>
      </c>
      <c r="K1127" s="1" t="str">
        <f t="shared" si="191"/>
        <v>&lt;177 micron (NGR)</v>
      </c>
      <c r="L1127">
        <v>57</v>
      </c>
      <c r="M1127" t="s">
        <v>289</v>
      </c>
      <c r="N1127">
        <v>1126</v>
      </c>
      <c r="O1127" t="s">
        <v>87</v>
      </c>
      <c r="P1127" t="s">
        <v>54</v>
      </c>
      <c r="Q1127" t="s">
        <v>965</v>
      </c>
      <c r="R1127" t="s">
        <v>90</v>
      </c>
      <c r="S1127" t="s">
        <v>57</v>
      </c>
      <c r="T1127" t="s">
        <v>437</v>
      </c>
      <c r="U1127" t="s">
        <v>168</v>
      </c>
      <c r="V1127" t="s">
        <v>326</v>
      </c>
      <c r="W1127" t="s">
        <v>209</v>
      </c>
      <c r="X1127" t="s">
        <v>62</v>
      </c>
      <c r="Y1127" t="s">
        <v>355</v>
      </c>
      <c r="Z1127" t="s">
        <v>138</v>
      </c>
      <c r="AA1127" t="s">
        <v>64</v>
      </c>
      <c r="AB1127" t="s">
        <v>454</v>
      </c>
      <c r="AC1127" t="s">
        <v>177</v>
      </c>
      <c r="AD1127" t="s">
        <v>62</v>
      </c>
      <c r="AE1127" t="s">
        <v>2187</v>
      </c>
      <c r="AF1127" t="s">
        <v>575</v>
      </c>
      <c r="AG1127" t="s">
        <v>277</v>
      </c>
      <c r="AH1127" t="s">
        <v>70</v>
      </c>
      <c r="AI1127" t="s">
        <v>439</v>
      </c>
      <c r="AJ1127" t="s">
        <v>1239</v>
      </c>
      <c r="AK1127" t="s">
        <v>73</v>
      </c>
      <c r="AL1127" t="s">
        <v>68</v>
      </c>
      <c r="AM1127" t="s">
        <v>74</v>
      </c>
      <c r="AN1127" t="s">
        <v>76</v>
      </c>
      <c r="AO1127" t="s">
        <v>2100</v>
      </c>
      <c r="AP1127" t="s">
        <v>158</v>
      </c>
      <c r="AQ1127" t="s">
        <v>168</v>
      </c>
      <c r="AR1127" t="s">
        <v>74</v>
      </c>
      <c r="AS1127" t="s">
        <v>62</v>
      </c>
      <c r="AT1127" t="s">
        <v>315</v>
      </c>
      <c r="AU1127" t="s">
        <v>107</v>
      </c>
      <c r="AV1127" t="s">
        <v>5938</v>
      </c>
    </row>
    <row r="1128" spans="1:48" hidden="1" x14ac:dyDescent="0.3">
      <c r="A1128" t="s">
        <v>5939</v>
      </c>
      <c r="B1128" t="s">
        <v>5940</v>
      </c>
      <c r="C1128" s="1" t="str">
        <f t="shared" si="185"/>
        <v>21:0973</v>
      </c>
      <c r="D1128" s="1" t="str">
        <f t="shared" si="189"/>
        <v>21:0112</v>
      </c>
      <c r="E1128" t="s">
        <v>5941</v>
      </c>
      <c r="F1128" t="s">
        <v>5942</v>
      </c>
      <c r="H1128">
        <v>63.4156555</v>
      </c>
      <c r="I1128">
        <v>-96.448338699999994</v>
      </c>
      <c r="J1128" s="1" t="str">
        <f t="shared" si="190"/>
        <v>NGR lake sediment grab sample</v>
      </c>
      <c r="K1128" s="1" t="str">
        <f t="shared" si="191"/>
        <v>&lt;177 micron (NGR)</v>
      </c>
      <c r="L1128">
        <v>57</v>
      </c>
      <c r="M1128" t="s">
        <v>301</v>
      </c>
      <c r="N1128">
        <v>1127</v>
      </c>
      <c r="O1128" t="s">
        <v>96</v>
      </c>
      <c r="P1128" t="s">
        <v>54</v>
      </c>
      <c r="Q1128" t="s">
        <v>337</v>
      </c>
      <c r="R1128" t="s">
        <v>90</v>
      </c>
      <c r="S1128" t="s">
        <v>57</v>
      </c>
      <c r="T1128" t="s">
        <v>315</v>
      </c>
      <c r="U1128" t="s">
        <v>168</v>
      </c>
      <c r="V1128" t="s">
        <v>219</v>
      </c>
      <c r="W1128" t="s">
        <v>209</v>
      </c>
      <c r="X1128" t="s">
        <v>62</v>
      </c>
      <c r="Y1128" t="s">
        <v>346</v>
      </c>
      <c r="Z1128" t="s">
        <v>96</v>
      </c>
      <c r="AA1128" t="s">
        <v>64</v>
      </c>
      <c r="AB1128" t="s">
        <v>698</v>
      </c>
      <c r="AC1128" t="s">
        <v>75</v>
      </c>
      <c r="AD1128" t="s">
        <v>74</v>
      </c>
      <c r="AE1128" t="s">
        <v>177</v>
      </c>
      <c r="AF1128" t="s">
        <v>478</v>
      </c>
      <c r="AG1128" t="s">
        <v>91</v>
      </c>
      <c r="AH1128" t="s">
        <v>70</v>
      </c>
      <c r="AI1128" t="s">
        <v>439</v>
      </c>
      <c r="AJ1128" t="s">
        <v>150</v>
      </c>
      <c r="AK1128" t="s">
        <v>73</v>
      </c>
      <c r="AL1128" t="s">
        <v>74</v>
      </c>
      <c r="AM1128" t="s">
        <v>125</v>
      </c>
      <c r="AN1128" t="s">
        <v>76</v>
      </c>
      <c r="AO1128" t="s">
        <v>116</v>
      </c>
      <c r="AP1128" t="s">
        <v>210</v>
      </c>
      <c r="AQ1128" t="s">
        <v>59</v>
      </c>
      <c r="AR1128" t="s">
        <v>62</v>
      </c>
      <c r="AS1128" t="s">
        <v>62</v>
      </c>
      <c r="AT1128" t="s">
        <v>73</v>
      </c>
      <c r="AU1128" t="s">
        <v>107</v>
      </c>
      <c r="AV1128" t="s">
        <v>5943</v>
      </c>
    </row>
    <row r="1129" spans="1:48" hidden="1" x14ac:dyDescent="0.3">
      <c r="A1129" t="s">
        <v>5944</v>
      </c>
      <c r="B1129" t="s">
        <v>5945</v>
      </c>
      <c r="C1129" s="1" t="str">
        <f t="shared" si="185"/>
        <v>21:0973</v>
      </c>
      <c r="D1129" s="1" t="str">
        <f t="shared" si="189"/>
        <v>21:0112</v>
      </c>
      <c r="E1129" t="s">
        <v>5946</v>
      </c>
      <c r="F1129" t="s">
        <v>5947</v>
      </c>
      <c r="H1129">
        <v>63.409173500000001</v>
      </c>
      <c r="I1129">
        <v>-96.584288700000002</v>
      </c>
      <c r="J1129" s="1" t="str">
        <f t="shared" si="190"/>
        <v>NGR lake sediment grab sample</v>
      </c>
      <c r="K1129" s="1" t="str">
        <f t="shared" si="191"/>
        <v>&lt;177 micron (NGR)</v>
      </c>
      <c r="L1129">
        <v>57</v>
      </c>
      <c r="M1129" t="s">
        <v>314</v>
      </c>
      <c r="N1129">
        <v>1128</v>
      </c>
      <c r="O1129" t="s">
        <v>327</v>
      </c>
      <c r="P1129" t="s">
        <v>62</v>
      </c>
      <c r="Q1129" t="s">
        <v>731</v>
      </c>
      <c r="R1129" t="s">
        <v>116</v>
      </c>
      <c r="S1129" t="s">
        <v>57</v>
      </c>
      <c r="T1129" t="s">
        <v>315</v>
      </c>
      <c r="U1129" t="s">
        <v>88</v>
      </c>
      <c r="V1129" t="s">
        <v>617</v>
      </c>
      <c r="W1129" t="s">
        <v>263</v>
      </c>
      <c r="X1129" t="s">
        <v>62</v>
      </c>
      <c r="Y1129" t="s">
        <v>302</v>
      </c>
      <c r="Z1129" t="s">
        <v>59</v>
      </c>
      <c r="AA1129" t="s">
        <v>64</v>
      </c>
      <c r="AB1129" t="s">
        <v>291</v>
      </c>
      <c r="AC1129" t="s">
        <v>224</v>
      </c>
      <c r="AD1129" t="s">
        <v>74</v>
      </c>
      <c r="AE1129" t="s">
        <v>1340</v>
      </c>
      <c r="AF1129" t="s">
        <v>356</v>
      </c>
      <c r="AG1129" t="s">
        <v>58</v>
      </c>
      <c r="AH1129" t="s">
        <v>173</v>
      </c>
      <c r="AI1129" t="s">
        <v>328</v>
      </c>
      <c r="AJ1129" t="s">
        <v>150</v>
      </c>
      <c r="AK1129" t="s">
        <v>73</v>
      </c>
      <c r="AL1129" t="s">
        <v>74</v>
      </c>
      <c r="AM1129" t="s">
        <v>125</v>
      </c>
      <c r="AN1129" t="s">
        <v>76</v>
      </c>
      <c r="AO1129" t="s">
        <v>134</v>
      </c>
      <c r="AP1129" t="s">
        <v>283</v>
      </c>
      <c r="AQ1129" t="s">
        <v>692</v>
      </c>
      <c r="AR1129" t="s">
        <v>62</v>
      </c>
      <c r="AS1129" t="s">
        <v>54</v>
      </c>
      <c r="AT1129" t="s">
        <v>73</v>
      </c>
      <c r="AU1129" t="s">
        <v>635</v>
      </c>
      <c r="AV1129" t="s">
        <v>5948</v>
      </c>
    </row>
    <row r="1130" spans="1:48" hidden="1" x14ac:dyDescent="0.3">
      <c r="A1130" t="s">
        <v>5949</v>
      </c>
      <c r="B1130" t="s">
        <v>5950</v>
      </c>
      <c r="C1130" s="1" t="str">
        <f t="shared" si="185"/>
        <v>21:0973</v>
      </c>
      <c r="D1130" s="1" t="str">
        <f t="shared" si="189"/>
        <v>21:0112</v>
      </c>
      <c r="E1130" t="s">
        <v>5951</v>
      </c>
      <c r="F1130" t="s">
        <v>5952</v>
      </c>
      <c r="H1130">
        <v>63.418401199999998</v>
      </c>
      <c r="I1130">
        <v>-96.6350956</v>
      </c>
      <c r="J1130" s="1" t="str">
        <f t="shared" si="190"/>
        <v>NGR lake sediment grab sample</v>
      </c>
      <c r="K1130" s="1" t="str">
        <f t="shared" si="191"/>
        <v>&lt;177 micron (NGR)</v>
      </c>
      <c r="L1130">
        <v>57</v>
      </c>
      <c r="M1130" t="s">
        <v>324</v>
      </c>
      <c r="N1130">
        <v>1129</v>
      </c>
      <c r="O1130" t="s">
        <v>193</v>
      </c>
      <c r="P1130" t="s">
        <v>54</v>
      </c>
      <c r="Q1130" t="s">
        <v>202</v>
      </c>
      <c r="R1130" t="s">
        <v>178</v>
      </c>
      <c r="S1130" t="s">
        <v>57</v>
      </c>
      <c r="T1130" t="s">
        <v>248</v>
      </c>
      <c r="U1130" t="s">
        <v>117</v>
      </c>
      <c r="V1130" t="s">
        <v>412</v>
      </c>
      <c r="W1130" t="s">
        <v>201</v>
      </c>
      <c r="X1130" t="s">
        <v>62</v>
      </c>
      <c r="Y1130" t="s">
        <v>95</v>
      </c>
      <c r="Z1130" t="s">
        <v>138</v>
      </c>
      <c r="AA1130" t="s">
        <v>64</v>
      </c>
      <c r="AB1130" t="s">
        <v>427</v>
      </c>
      <c r="AC1130" t="s">
        <v>224</v>
      </c>
      <c r="AD1130" t="s">
        <v>67</v>
      </c>
      <c r="AE1130" t="s">
        <v>1547</v>
      </c>
      <c r="AF1130" t="s">
        <v>99</v>
      </c>
      <c r="AG1130" t="s">
        <v>152</v>
      </c>
      <c r="AH1130" t="s">
        <v>70</v>
      </c>
      <c r="AI1130" t="s">
        <v>101</v>
      </c>
      <c r="AJ1130" t="s">
        <v>208</v>
      </c>
      <c r="AK1130" t="s">
        <v>73</v>
      </c>
      <c r="AL1130" t="s">
        <v>157</v>
      </c>
      <c r="AM1130" t="s">
        <v>125</v>
      </c>
      <c r="AN1130" t="s">
        <v>76</v>
      </c>
      <c r="AO1130" t="s">
        <v>116</v>
      </c>
      <c r="AP1130" t="s">
        <v>210</v>
      </c>
      <c r="AQ1130" t="s">
        <v>254</v>
      </c>
      <c r="AR1130" t="s">
        <v>74</v>
      </c>
      <c r="AS1130" t="s">
        <v>62</v>
      </c>
      <c r="AT1130" t="s">
        <v>73</v>
      </c>
      <c r="AU1130" t="s">
        <v>107</v>
      </c>
      <c r="AV1130" t="s">
        <v>5953</v>
      </c>
    </row>
    <row r="1131" spans="1:48" hidden="1" x14ac:dyDescent="0.3">
      <c r="A1131" t="s">
        <v>5954</v>
      </c>
      <c r="B1131" t="s">
        <v>5955</v>
      </c>
      <c r="C1131" s="1" t="str">
        <f t="shared" si="185"/>
        <v>21:0973</v>
      </c>
      <c r="D1131" s="1" t="str">
        <f t="shared" si="189"/>
        <v>21:0112</v>
      </c>
      <c r="E1131" t="s">
        <v>5956</v>
      </c>
      <c r="F1131" t="s">
        <v>5957</v>
      </c>
      <c r="H1131">
        <v>63.409508199999998</v>
      </c>
      <c r="I1131">
        <v>-96.724456200000006</v>
      </c>
      <c r="J1131" s="1" t="str">
        <f t="shared" si="190"/>
        <v>NGR lake sediment grab sample</v>
      </c>
      <c r="K1131" s="1" t="str">
        <f t="shared" si="191"/>
        <v>&lt;177 micron (NGR)</v>
      </c>
      <c r="L1131">
        <v>57</v>
      </c>
      <c r="M1131" t="s">
        <v>335</v>
      </c>
      <c r="N1131">
        <v>1130</v>
      </c>
      <c r="O1131" t="s">
        <v>211</v>
      </c>
      <c r="P1131" t="s">
        <v>54</v>
      </c>
      <c r="Q1131" t="s">
        <v>395</v>
      </c>
      <c r="R1131" t="s">
        <v>92</v>
      </c>
      <c r="S1131" t="s">
        <v>57</v>
      </c>
      <c r="T1131" t="s">
        <v>91</v>
      </c>
      <c r="U1131" t="s">
        <v>117</v>
      </c>
      <c r="V1131" t="s">
        <v>725</v>
      </c>
      <c r="W1131" t="s">
        <v>143</v>
      </c>
      <c r="X1131" t="s">
        <v>74</v>
      </c>
      <c r="Y1131" t="s">
        <v>302</v>
      </c>
      <c r="Z1131" t="s">
        <v>138</v>
      </c>
      <c r="AA1131" t="s">
        <v>64</v>
      </c>
      <c r="AB1131" t="s">
        <v>725</v>
      </c>
      <c r="AC1131" t="s">
        <v>224</v>
      </c>
      <c r="AD1131" t="s">
        <v>67</v>
      </c>
      <c r="AE1131" t="s">
        <v>154</v>
      </c>
      <c r="AF1131" t="s">
        <v>99</v>
      </c>
      <c r="AG1131" t="s">
        <v>252</v>
      </c>
      <c r="AH1131" t="s">
        <v>173</v>
      </c>
      <c r="AI1131" t="s">
        <v>305</v>
      </c>
      <c r="AJ1131" t="s">
        <v>402</v>
      </c>
      <c r="AK1131" t="s">
        <v>73</v>
      </c>
      <c r="AL1131" t="s">
        <v>125</v>
      </c>
      <c r="AM1131" t="s">
        <v>177</v>
      </c>
      <c r="AN1131" t="s">
        <v>76</v>
      </c>
      <c r="AO1131" t="s">
        <v>281</v>
      </c>
      <c r="AP1131" t="s">
        <v>210</v>
      </c>
      <c r="AQ1131" t="s">
        <v>336</v>
      </c>
      <c r="AR1131" t="s">
        <v>74</v>
      </c>
      <c r="AS1131" t="s">
        <v>54</v>
      </c>
      <c r="AT1131" t="s">
        <v>73</v>
      </c>
      <c r="AU1131" t="s">
        <v>107</v>
      </c>
      <c r="AV1131" t="s">
        <v>5958</v>
      </c>
    </row>
    <row r="1132" spans="1:48" hidden="1" x14ac:dyDescent="0.3">
      <c r="A1132" t="s">
        <v>5959</v>
      </c>
      <c r="B1132" t="s">
        <v>5960</v>
      </c>
      <c r="C1132" s="1" t="str">
        <f t="shared" si="185"/>
        <v>21:0973</v>
      </c>
      <c r="D1132" s="1" t="str">
        <f t="shared" si="189"/>
        <v>21:0112</v>
      </c>
      <c r="E1132" t="s">
        <v>5961</v>
      </c>
      <c r="F1132" t="s">
        <v>5962</v>
      </c>
      <c r="H1132">
        <v>63.424331500000001</v>
      </c>
      <c r="I1132">
        <v>-96.7872986</v>
      </c>
      <c r="J1132" s="1" t="str">
        <f t="shared" si="190"/>
        <v>NGR lake sediment grab sample</v>
      </c>
      <c r="K1132" s="1" t="str">
        <f t="shared" si="191"/>
        <v>&lt;177 micron (NGR)</v>
      </c>
      <c r="L1132">
        <v>57</v>
      </c>
      <c r="M1132" t="s">
        <v>354</v>
      </c>
      <c r="N1132">
        <v>1131</v>
      </c>
      <c r="O1132" t="s">
        <v>118</v>
      </c>
      <c r="P1132" t="s">
        <v>54</v>
      </c>
      <c r="Q1132" t="s">
        <v>261</v>
      </c>
      <c r="R1132" t="s">
        <v>92</v>
      </c>
      <c r="S1132" t="s">
        <v>57</v>
      </c>
      <c r="T1132" t="s">
        <v>91</v>
      </c>
      <c r="U1132" t="s">
        <v>203</v>
      </c>
      <c r="V1132" t="s">
        <v>291</v>
      </c>
      <c r="W1132" t="s">
        <v>106</v>
      </c>
      <c r="X1132" t="s">
        <v>74</v>
      </c>
      <c r="Y1132" t="s">
        <v>448</v>
      </c>
      <c r="Z1132" t="s">
        <v>59</v>
      </c>
      <c r="AA1132" t="s">
        <v>64</v>
      </c>
      <c r="AB1132" t="s">
        <v>725</v>
      </c>
      <c r="AC1132" t="s">
        <v>224</v>
      </c>
      <c r="AD1132" t="s">
        <v>67</v>
      </c>
      <c r="AE1132" t="s">
        <v>68</v>
      </c>
      <c r="AF1132" t="s">
        <v>347</v>
      </c>
      <c r="AG1132" t="s">
        <v>58</v>
      </c>
      <c r="AH1132" t="s">
        <v>173</v>
      </c>
      <c r="AI1132" t="s">
        <v>101</v>
      </c>
      <c r="AJ1132" t="s">
        <v>429</v>
      </c>
      <c r="AK1132" t="s">
        <v>73</v>
      </c>
      <c r="AL1132" t="s">
        <v>125</v>
      </c>
      <c r="AM1132" t="s">
        <v>125</v>
      </c>
      <c r="AN1132" t="s">
        <v>76</v>
      </c>
      <c r="AO1132" t="s">
        <v>281</v>
      </c>
      <c r="AP1132" t="s">
        <v>158</v>
      </c>
      <c r="AQ1132" t="s">
        <v>305</v>
      </c>
      <c r="AR1132" t="s">
        <v>67</v>
      </c>
      <c r="AS1132" t="s">
        <v>54</v>
      </c>
      <c r="AT1132" t="s">
        <v>73</v>
      </c>
      <c r="AU1132" t="s">
        <v>107</v>
      </c>
      <c r="AV1132" t="s">
        <v>5271</v>
      </c>
    </row>
    <row r="1133" spans="1:48" hidden="1" x14ac:dyDescent="0.3">
      <c r="A1133" t="s">
        <v>5963</v>
      </c>
      <c r="B1133" t="s">
        <v>5964</v>
      </c>
      <c r="C1133" s="1" t="str">
        <f t="shared" si="185"/>
        <v>21:0973</v>
      </c>
      <c r="D1133" s="1" t="str">
        <f t="shared" si="189"/>
        <v>21:0112</v>
      </c>
      <c r="E1133" t="s">
        <v>5965</v>
      </c>
      <c r="F1133" t="s">
        <v>5966</v>
      </c>
      <c r="H1133">
        <v>63.433137000000002</v>
      </c>
      <c r="I1133">
        <v>-96.887443500000003</v>
      </c>
      <c r="J1133" s="1" t="str">
        <f t="shared" si="190"/>
        <v>NGR lake sediment grab sample</v>
      </c>
      <c r="K1133" s="1" t="str">
        <f t="shared" si="191"/>
        <v>&lt;177 micron (NGR)</v>
      </c>
      <c r="L1133">
        <v>57</v>
      </c>
      <c r="M1133" t="s">
        <v>2031</v>
      </c>
      <c r="N1133">
        <v>1132</v>
      </c>
      <c r="O1133" t="s">
        <v>136</v>
      </c>
      <c r="P1133" t="s">
        <v>54</v>
      </c>
      <c r="Q1133" t="s">
        <v>337</v>
      </c>
      <c r="R1133" t="s">
        <v>104</v>
      </c>
      <c r="S1133" t="s">
        <v>57</v>
      </c>
      <c r="T1133" t="s">
        <v>315</v>
      </c>
      <c r="U1133" t="s">
        <v>117</v>
      </c>
      <c r="V1133" t="s">
        <v>97</v>
      </c>
      <c r="W1133" t="s">
        <v>96</v>
      </c>
      <c r="X1133" t="s">
        <v>62</v>
      </c>
      <c r="Y1133" t="s">
        <v>62</v>
      </c>
      <c r="Z1133" t="s">
        <v>138</v>
      </c>
      <c r="AA1133" t="s">
        <v>64</v>
      </c>
      <c r="AB1133" t="s">
        <v>617</v>
      </c>
      <c r="AC1133" t="s">
        <v>224</v>
      </c>
      <c r="AD1133" t="s">
        <v>62</v>
      </c>
      <c r="AE1133" t="s">
        <v>543</v>
      </c>
      <c r="AF1133" t="s">
        <v>187</v>
      </c>
      <c r="AG1133" t="s">
        <v>152</v>
      </c>
      <c r="AH1133" t="s">
        <v>173</v>
      </c>
      <c r="AI1133" t="s">
        <v>101</v>
      </c>
      <c r="AJ1133" t="s">
        <v>373</v>
      </c>
      <c r="AK1133" t="s">
        <v>73</v>
      </c>
      <c r="AL1133" t="s">
        <v>74</v>
      </c>
      <c r="AM1133" t="s">
        <v>125</v>
      </c>
      <c r="AN1133" t="s">
        <v>76</v>
      </c>
      <c r="AO1133" t="s">
        <v>116</v>
      </c>
      <c r="AP1133" t="s">
        <v>283</v>
      </c>
      <c r="AQ1133" t="s">
        <v>156</v>
      </c>
      <c r="AR1133" t="s">
        <v>74</v>
      </c>
      <c r="AS1133" t="s">
        <v>62</v>
      </c>
      <c r="AT1133" t="s">
        <v>73</v>
      </c>
      <c r="AU1133" t="s">
        <v>107</v>
      </c>
      <c r="AV1133" t="s">
        <v>5967</v>
      </c>
    </row>
    <row r="1134" spans="1:48" hidden="1" x14ac:dyDescent="0.3">
      <c r="A1134" t="s">
        <v>5968</v>
      </c>
      <c r="B1134" t="s">
        <v>5969</v>
      </c>
      <c r="C1134" s="1" t="str">
        <f t="shared" si="185"/>
        <v>21:0973</v>
      </c>
      <c r="D1134" s="1" t="str">
        <f t="shared" si="189"/>
        <v>21:0112</v>
      </c>
      <c r="E1134" t="s">
        <v>5970</v>
      </c>
      <c r="F1134" t="s">
        <v>5971</v>
      </c>
      <c r="H1134">
        <v>63.418954499999998</v>
      </c>
      <c r="I1134">
        <v>-97.154920200000007</v>
      </c>
      <c r="J1134" s="1" t="str">
        <f t="shared" si="190"/>
        <v>NGR lake sediment grab sample</v>
      </c>
      <c r="K1134" s="1" t="str">
        <f t="shared" si="191"/>
        <v>&lt;177 micron (NGR)</v>
      </c>
      <c r="L1134">
        <v>58</v>
      </c>
      <c r="M1134" t="s">
        <v>52</v>
      </c>
      <c r="N1134">
        <v>1133</v>
      </c>
      <c r="O1134" t="s">
        <v>94</v>
      </c>
      <c r="P1134" t="s">
        <v>54</v>
      </c>
      <c r="Q1134" t="s">
        <v>55</v>
      </c>
      <c r="R1134" t="s">
        <v>104</v>
      </c>
      <c r="S1134" t="s">
        <v>57</v>
      </c>
      <c r="T1134" t="s">
        <v>152</v>
      </c>
      <c r="U1134" t="s">
        <v>168</v>
      </c>
      <c r="V1134" t="s">
        <v>221</v>
      </c>
      <c r="W1134" t="s">
        <v>240</v>
      </c>
      <c r="X1134" t="s">
        <v>67</v>
      </c>
      <c r="Y1134" t="s">
        <v>171</v>
      </c>
      <c r="Z1134" t="s">
        <v>138</v>
      </c>
      <c r="AA1134" t="s">
        <v>64</v>
      </c>
      <c r="AB1134" t="s">
        <v>65</v>
      </c>
      <c r="AC1134" t="s">
        <v>155</v>
      </c>
      <c r="AD1134" t="s">
        <v>62</v>
      </c>
      <c r="AE1134" t="s">
        <v>1340</v>
      </c>
      <c r="AF1134" t="s">
        <v>282</v>
      </c>
      <c r="AG1134" t="s">
        <v>58</v>
      </c>
      <c r="AH1134" t="s">
        <v>173</v>
      </c>
      <c r="AI1134" t="s">
        <v>305</v>
      </c>
      <c r="AJ1134" t="s">
        <v>329</v>
      </c>
      <c r="AK1134" t="s">
        <v>73</v>
      </c>
      <c r="AL1134" t="s">
        <v>68</v>
      </c>
      <c r="AM1134" t="s">
        <v>125</v>
      </c>
      <c r="AN1134" t="s">
        <v>76</v>
      </c>
      <c r="AO1134" t="s">
        <v>290</v>
      </c>
      <c r="AP1134" t="s">
        <v>179</v>
      </c>
      <c r="AQ1134" t="s">
        <v>96</v>
      </c>
      <c r="AR1134" t="s">
        <v>67</v>
      </c>
      <c r="AS1134" t="s">
        <v>54</v>
      </c>
      <c r="AT1134" t="s">
        <v>58</v>
      </c>
      <c r="AU1134" t="s">
        <v>107</v>
      </c>
      <c r="AV1134" t="s">
        <v>5972</v>
      </c>
    </row>
    <row r="1135" spans="1:48" hidden="1" x14ac:dyDescent="0.3">
      <c r="A1135" t="s">
        <v>5973</v>
      </c>
      <c r="B1135" t="s">
        <v>5974</v>
      </c>
      <c r="C1135" s="1" t="str">
        <f t="shared" si="185"/>
        <v>21:0973</v>
      </c>
      <c r="D1135" s="1" t="str">
        <f t="shared" si="189"/>
        <v>21:0112</v>
      </c>
      <c r="E1135" t="s">
        <v>5975</v>
      </c>
      <c r="F1135" t="s">
        <v>5976</v>
      </c>
      <c r="H1135">
        <v>63.418995199999998</v>
      </c>
      <c r="I1135">
        <v>-96.967273399999996</v>
      </c>
      <c r="J1135" s="1" t="str">
        <f t="shared" si="190"/>
        <v>NGR lake sediment grab sample</v>
      </c>
      <c r="K1135" s="1" t="str">
        <f t="shared" si="191"/>
        <v>&lt;177 micron (NGR)</v>
      </c>
      <c r="L1135">
        <v>58</v>
      </c>
      <c r="M1135" t="s">
        <v>86</v>
      </c>
      <c r="N1135">
        <v>1134</v>
      </c>
      <c r="O1135" t="s">
        <v>203</v>
      </c>
      <c r="P1135" t="s">
        <v>54</v>
      </c>
      <c r="Q1135" t="s">
        <v>997</v>
      </c>
      <c r="R1135" t="s">
        <v>77</v>
      </c>
      <c r="S1135" t="s">
        <v>57</v>
      </c>
      <c r="T1135" t="s">
        <v>562</v>
      </c>
      <c r="U1135" t="s">
        <v>138</v>
      </c>
      <c r="V1135" t="s">
        <v>65</v>
      </c>
      <c r="W1135" t="s">
        <v>63</v>
      </c>
      <c r="X1135" t="s">
        <v>62</v>
      </c>
      <c r="Y1135" t="s">
        <v>159</v>
      </c>
      <c r="Z1135" t="s">
        <v>127</v>
      </c>
      <c r="AA1135" t="s">
        <v>64</v>
      </c>
      <c r="AB1135" t="s">
        <v>380</v>
      </c>
      <c r="AC1135" t="s">
        <v>224</v>
      </c>
      <c r="AD1135" t="s">
        <v>67</v>
      </c>
      <c r="AE1135" t="s">
        <v>191</v>
      </c>
      <c r="AF1135" t="s">
        <v>436</v>
      </c>
      <c r="AG1135" t="s">
        <v>139</v>
      </c>
      <c r="AH1135" t="s">
        <v>70</v>
      </c>
      <c r="AI1135" t="s">
        <v>263</v>
      </c>
      <c r="AJ1135" t="s">
        <v>265</v>
      </c>
      <c r="AK1135" t="s">
        <v>73</v>
      </c>
      <c r="AL1135" t="s">
        <v>224</v>
      </c>
      <c r="AM1135" t="s">
        <v>157</v>
      </c>
      <c r="AN1135" t="s">
        <v>76</v>
      </c>
      <c r="AO1135" t="s">
        <v>77</v>
      </c>
      <c r="AP1135" t="s">
        <v>234</v>
      </c>
      <c r="AQ1135" t="s">
        <v>59</v>
      </c>
      <c r="AR1135" t="s">
        <v>74</v>
      </c>
      <c r="AS1135" t="s">
        <v>54</v>
      </c>
      <c r="AT1135" t="s">
        <v>73</v>
      </c>
      <c r="AU1135" t="s">
        <v>107</v>
      </c>
      <c r="AV1135" t="s">
        <v>5977</v>
      </c>
    </row>
    <row r="1136" spans="1:48" hidden="1" x14ac:dyDescent="0.3">
      <c r="A1136" t="s">
        <v>5978</v>
      </c>
      <c r="B1136" t="s">
        <v>5979</v>
      </c>
      <c r="C1136" s="1" t="str">
        <f t="shared" si="185"/>
        <v>21:0973</v>
      </c>
      <c r="D1136" s="1" t="str">
        <f t="shared" si="189"/>
        <v>21:0112</v>
      </c>
      <c r="E1136" t="s">
        <v>5980</v>
      </c>
      <c r="F1136" t="s">
        <v>5981</v>
      </c>
      <c r="H1136">
        <v>63.423571199999998</v>
      </c>
      <c r="I1136">
        <v>-97.114484500000003</v>
      </c>
      <c r="J1136" s="1" t="str">
        <f t="shared" si="190"/>
        <v>NGR lake sediment grab sample</v>
      </c>
      <c r="K1136" s="1" t="str">
        <f t="shared" si="191"/>
        <v>&lt;177 micron (NGR)</v>
      </c>
      <c r="L1136">
        <v>58</v>
      </c>
      <c r="M1136" t="s">
        <v>149</v>
      </c>
      <c r="N1136">
        <v>1135</v>
      </c>
      <c r="O1136" t="s">
        <v>388</v>
      </c>
      <c r="P1136" t="s">
        <v>62</v>
      </c>
      <c r="Q1136" t="s">
        <v>2374</v>
      </c>
      <c r="R1136" t="s">
        <v>357</v>
      </c>
      <c r="S1136" t="s">
        <v>57</v>
      </c>
      <c r="T1136" t="s">
        <v>277</v>
      </c>
      <c r="U1136" t="s">
        <v>104</v>
      </c>
      <c r="V1136" t="s">
        <v>616</v>
      </c>
      <c r="W1136" t="s">
        <v>137</v>
      </c>
      <c r="X1136" t="s">
        <v>74</v>
      </c>
      <c r="Y1136" t="s">
        <v>388</v>
      </c>
      <c r="Z1136" t="s">
        <v>170</v>
      </c>
      <c r="AA1136" t="s">
        <v>64</v>
      </c>
      <c r="AB1136" t="s">
        <v>153</v>
      </c>
      <c r="AC1136" t="s">
        <v>155</v>
      </c>
      <c r="AD1136" t="s">
        <v>170</v>
      </c>
      <c r="AE1136" t="s">
        <v>70</v>
      </c>
      <c r="AF1136" t="s">
        <v>436</v>
      </c>
      <c r="AG1136" t="s">
        <v>264</v>
      </c>
      <c r="AH1136" t="s">
        <v>173</v>
      </c>
      <c r="AI1136" t="s">
        <v>308</v>
      </c>
      <c r="AJ1136" t="s">
        <v>329</v>
      </c>
      <c r="AK1136" t="s">
        <v>73</v>
      </c>
      <c r="AL1136" t="s">
        <v>103</v>
      </c>
      <c r="AM1136" t="s">
        <v>75</v>
      </c>
      <c r="AN1136" t="s">
        <v>76</v>
      </c>
      <c r="AO1136" t="s">
        <v>168</v>
      </c>
      <c r="AP1136" t="s">
        <v>194</v>
      </c>
      <c r="AQ1136" t="s">
        <v>124</v>
      </c>
      <c r="AR1136" t="s">
        <v>67</v>
      </c>
      <c r="AS1136" t="s">
        <v>54</v>
      </c>
      <c r="AT1136" t="s">
        <v>73</v>
      </c>
      <c r="AU1136" t="s">
        <v>107</v>
      </c>
      <c r="AV1136" t="s">
        <v>5982</v>
      </c>
    </row>
    <row r="1137" spans="1:48" hidden="1" x14ac:dyDescent="0.3">
      <c r="A1137" t="s">
        <v>5983</v>
      </c>
      <c r="B1137" t="s">
        <v>5984</v>
      </c>
      <c r="C1137" s="1" t="str">
        <f t="shared" si="185"/>
        <v>21:0973</v>
      </c>
      <c r="D1137" s="1" t="str">
        <f t="shared" si="189"/>
        <v>21:0112</v>
      </c>
      <c r="E1137" t="s">
        <v>5970</v>
      </c>
      <c r="F1137" t="s">
        <v>5985</v>
      </c>
      <c r="H1137">
        <v>63.418954499999998</v>
      </c>
      <c r="I1137">
        <v>-97.154920200000007</v>
      </c>
      <c r="J1137" s="1" t="str">
        <f t="shared" si="190"/>
        <v>NGR lake sediment grab sample</v>
      </c>
      <c r="K1137" s="1" t="str">
        <f t="shared" si="191"/>
        <v>&lt;177 micron (NGR)</v>
      </c>
      <c r="L1137">
        <v>58</v>
      </c>
      <c r="M1137" t="s">
        <v>345</v>
      </c>
      <c r="N1137">
        <v>1136</v>
      </c>
      <c r="O1137" t="s">
        <v>118</v>
      </c>
      <c r="P1137" t="s">
        <v>54</v>
      </c>
      <c r="Q1137" t="s">
        <v>274</v>
      </c>
      <c r="R1137" t="s">
        <v>281</v>
      </c>
      <c r="S1137" t="s">
        <v>57</v>
      </c>
      <c r="T1137" t="s">
        <v>91</v>
      </c>
      <c r="U1137" t="s">
        <v>88</v>
      </c>
      <c r="V1137" t="s">
        <v>65</v>
      </c>
      <c r="W1137" t="s">
        <v>233</v>
      </c>
      <c r="X1137" t="s">
        <v>74</v>
      </c>
      <c r="Y1137" t="s">
        <v>448</v>
      </c>
      <c r="Z1137" t="s">
        <v>138</v>
      </c>
      <c r="AA1137" t="s">
        <v>64</v>
      </c>
      <c r="AB1137" t="s">
        <v>221</v>
      </c>
      <c r="AC1137" t="s">
        <v>155</v>
      </c>
      <c r="AD1137" t="s">
        <v>74</v>
      </c>
      <c r="AE1137" t="s">
        <v>157</v>
      </c>
      <c r="AF1137" t="s">
        <v>347</v>
      </c>
      <c r="AG1137" t="s">
        <v>152</v>
      </c>
      <c r="AH1137" t="s">
        <v>173</v>
      </c>
      <c r="AI1137" t="s">
        <v>340</v>
      </c>
      <c r="AJ1137" t="s">
        <v>348</v>
      </c>
      <c r="AK1137" t="s">
        <v>73</v>
      </c>
      <c r="AL1137" t="s">
        <v>157</v>
      </c>
      <c r="AM1137" t="s">
        <v>157</v>
      </c>
      <c r="AN1137" t="s">
        <v>76</v>
      </c>
      <c r="AO1137" t="s">
        <v>134</v>
      </c>
      <c r="AP1137" t="s">
        <v>596</v>
      </c>
      <c r="AQ1137" t="s">
        <v>692</v>
      </c>
      <c r="AR1137" t="s">
        <v>62</v>
      </c>
      <c r="AS1137" t="s">
        <v>54</v>
      </c>
      <c r="AT1137" t="s">
        <v>91</v>
      </c>
      <c r="AU1137" t="s">
        <v>447</v>
      </c>
      <c r="AV1137" t="s">
        <v>5986</v>
      </c>
    </row>
    <row r="1138" spans="1:48" hidden="1" x14ac:dyDescent="0.3">
      <c r="A1138" t="s">
        <v>5987</v>
      </c>
      <c r="B1138" t="s">
        <v>5988</v>
      </c>
      <c r="C1138" s="1" t="str">
        <f t="shared" si="185"/>
        <v>21:0973</v>
      </c>
      <c r="D1138" s="1" t="str">
        <f t="shared" si="189"/>
        <v>21:0112</v>
      </c>
      <c r="E1138" t="s">
        <v>5989</v>
      </c>
      <c r="F1138" t="s">
        <v>5990</v>
      </c>
      <c r="H1138">
        <v>63.711221600000002</v>
      </c>
      <c r="I1138">
        <v>-96.020009000000002</v>
      </c>
      <c r="J1138" s="1" t="str">
        <f t="shared" si="190"/>
        <v>NGR lake sediment grab sample</v>
      </c>
      <c r="K1138" s="1" t="str">
        <f t="shared" si="191"/>
        <v>&lt;177 micron (NGR)</v>
      </c>
      <c r="L1138">
        <v>58</v>
      </c>
      <c r="M1138" t="s">
        <v>165</v>
      </c>
      <c r="N1138">
        <v>1137</v>
      </c>
      <c r="O1138" t="s">
        <v>209</v>
      </c>
      <c r="P1138" t="s">
        <v>54</v>
      </c>
      <c r="Q1138" t="s">
        <v>1216</v>
      </c>
      <c r="R1138" t="s">
        <v>616</v>
      </c>
      <c r="S1138" t="s">
        <v>57</v>
      </c>
      <c r="T1138" t="s">
        <v>252</v>
      </c>
      <c r="U1138" t="s">
        <v>168</v>
      </c>
      <c r="V1138" t="s">
        <v>221</v>
      </c>
      <c r="W1138" t="s">
        <v>363</v>
      </c>
      <c r="X1138" t="s">
        <v>74</v>
      </c>
      <c r="Y1138" t="s">
        <v>421</v>
      </c>
      <c r="Z1138" t="s">
        <v>96</v>
      </c>
      <c r="AA1138" t="s">
        <v>64</v>
      </c>
      <c r="AB1138" t="s">
        <v>492</v>
      </c>
      <c r="AC1138" t="s">
        <v>155</v>
      </c>
      <c r="AD1138" t="s">
        <v>67</v>
      </c>
      <c r="AE1138" t="s">
        <v>1854</v>
      </c>
      <c r="AF1138" t="s">
        <v>190</v>
      </c>
      <c r="AG1138" t="s">
        <v>122</v>
      </c>
      <c r="AH1138" t="s">
        <v>70</v>
      </c>
      <c r="AI1138" t="s">
        <v>123</v>
      </c>
      <c r="AJ1138" t="s">
        <v>338</v>
      </c>
      <c r="AK1138" t="s">
        <v>73</v>
      </c>
      <c r="AL1138" t="s">
        <v>177</v>
      </c>
      <c r="AM1138" t="s">
        <v>75</v>
      </c>
      <c r="AN1138" t="s">
        <v>76</v>
      </c>
      <c r="AO1138" t="s">
        <v>104</v>
      </c>
      <c r="AP1138" t="s">
        <v>414</v>
      </c>
      <c r="AQ1138" t="s">
        <v>118</v>
      </c>
      <c r="AR1138" t="s">
        <v>62</v>
      </c>
      <c r="AS1138" t="s">
        <v>54</v>
      </c>
      <c r="AT1138" t="s">
        <v>73</v>
      </c>
      <c r="AU1138" t="s">
        <v>107</v>
      </c>
      <c r="AV1138" t="s">
        <v>1358</v>
      </c>
    </row>
    <row r="1139" spans="1:48" hidden="1" x14ac:dyDescent="0.3">
      <c r="A1139" t="s">
        <v>5991</v>
      </c>
      <c r="B1139" t="s">
        <v>5992</v>
      </c>
      <c r="C1139" s="1" t="str">
        <f t="shared" si="185"/>
        <v>21:0973</v>
      </c>
      <c r="D1139" s="1" t="str">
        <f t="shared" si="189"/>
        <v>21:0112</v>
      </c>
      <c r="E1139" t="s">
        <v>5993</v>
      </c>
      <c r="F1139" t="s">
        <v>5994</v>
      </c>
      <c r="H1139">
        <v>63.612613899999999</v>
      </c>
      <c r="I1139">
        <v>-96.149843500000003</v>
      </c>
      <c r="J1139" s="1" t="str">
        <f t="shared" si="190"/>
        <v>NGR lake sediment grab sample</v>
      </c>
      <c r="K1139" s="1" t="str">
        <f t="shared" si="191"/>
        <v>&lt;177 micron (NGR)</v>
      </c>
      <c r="L1139">
        <v>58</v>
      </c>
      <c r="M1139" t="s">
        <v>185</v>
      </c>
      <c r="N1139">
        <v>1138</v>
      </c>
      <c r="O1139" t="s">
        <v>429</v>
      </c>
      <c r="P1139" t="s">
        <v>54</v>
      </c>
      <c r="Q1139" t="s">
        <v>89</v>
      </c>
      <c r="R1139" t="s">
        <v>575</v>
      </c>
      <c r="S1139" t="s">
        <v>57</v>
      </c>
      <c r="T1139" t="s">
        <v>188</v>
      </c>
      <c r="U1139" t="s">
        <v>168</v>
      </c>
      <c r="V1139" t="s">
        <v>492</v>
      </c>
      <c r="W1139" t="s">
        <v>79</v>
      </c>
      <c r="X1139" t="s">
        <v>74</v>
      </c>
      <c r="Y1139" t="s">
        <v>137</v>
      </c>
      <c r="Z1139" t="s">
        <v>59</v>
      </c>
      <c r="AA1139" t="s">
        <v>64</v>
      </c>
      <c r="AB1139" t="s">
        <v>890</v>
      </c>
      <c r="AC1139" t="s">
        <v>155</v>
      </c>
      <c r="AD1139" t="s">
        <v>62</v>
      </c>
      <c r="AE1139" t="s">
        <v>2678</v>
      </c>
      <c r="AF1139" t="s">
        <v>69</v>
      </c>
      <c r="AG1139" t="s">
        <v>304</v>
      </c>
      <c r="AH1139" t="s">
        <v>155</v>
      </c>
      <c r="AI1139" t="s">
        <v>71</v>
      </c>
      <c r="AJ1139" t="s">
        <v>56</v>
      </c>
      <c r="AK1139" t="s">
        <v>73</v>
      </c>
      <c r="AL1139" t="s">
        <v>177</v>
      </c>
      <c r="AM1139" t="s">
        <v>75</v>
      </c>
      <c r="AN1139" t="s">
        <v>76</v>
      </c>
      <c r="AO1139" t="s">
        <v>92</v>
      </c>
      <c r="AP1139" t="s">
        <v>126</v>
      </c>
      <c r="AQ1139" t="s">
        <v>209</v>
      </c>
      <c r="AR1139" t="s">
        <v>67</v>
      </c>
      <c r="AS1139" t="s">
        <v>54</v>
      </c>
      <c r="AT1139" t="s">
        <v>73</v>
      </c>
      <c r="AU1139" t="s">
        <v>107</v>
      </c>
      <c r="AV1139" t="s">
        <v>5995</v>
      </c>
    </row>
    <row r="1140" spans="1:48" hidden="1" x14ac:dyDescent="0.3">
      <c r="A1140" t="s">
        <v>5996</v>
      </c>
      <c r="B1140" t="s">
        <v>5997</v>
      </c>
      <c r="C1140" s="1" t="str">
        <f t="shared" si="185"/>
        <v>21:0973</v>
      </c>
      <c r="D1140" s="1" t="str">
        <f t="shared" si="189"/>
        <v>21:0112</v>
      </c>
      <c r="E1140" t="s">
        <v>5998</v>
      </c>
      <c r="F1140" t="s">
        <v>5999</v>
      </c>
      <c r="H1140">
        <v>63.571262400000002</v>
      </c>
      <c r="I1140">
        <v>-96.115610500000003</v>
      </c>
      <c r="J1140" s="1" t="str">
        <f t="shared" si="190"/>
        <v>NGR lake sediment grab sample</v>
      </c>
      <c r="K1140" s="1" t="str">
        <f t="shared" si="191"/>
        <v>&lt;177 micron (NGR)</v>
      </c>
      <c r="L1140">
        <v>58</v>
      </c>
      <c r="M1140" t="s">
        <v>200</v>
      </c>
      <c r="N1140">
        <v>1139</v>
      </c>
      <c r="O1140" t="s">
        <v>53</v>
      </c>
      <c r="P1140" t="s">
        <v>54</v>
      </c>
      <c r="Q1140" t="s">
        <v>387</v>
      </c>
      <c r="R1140" t="s">
        <v>90</v>
      </c>
      <c r="S1140" t="s">
        <v>57</v>
      </c>
      <c r="T1140" t="s">
        <v>58</v>
      </c>
      <c r="U1140" t="s">
        <v>178</v>
      </c>
      <c r="V1140" t="s">
        <v>153</v>
      </c>
      <c r="W1140" t="s">
        <v>94</v>
      </c>
      <c r="X1140" t="s">
        <v>62</v>
      </c>
      <c r="Y1140" t="s">
        <v>95</v>
      </c>
      <c r="Z1140" t="s">
        <v>138</v>
      </c>
      <c r="AA1140" t="s">
        <v>64</v>
      </c>
      <c r="AB1140" t="s">
        <v>303</v>
      </c>
      <c r="AC1140" t="s">
        <v>155</v>
      </c>
      <c r="AD1140" t="s">
        <v>74</v>
      </c>
      <c r="AE1140" t="s">
        <v>1090</v>
      </c>
      <c r="AF1140" t="s">
        <v>251</v>
      </c>
      <c r="AG1140" t="s">
        <v>249</v>
      </c>
      <c r="AH1140" t="s">
        <v>70</v>
      </c>
      <c r="AI1140" t="s">
        <v>413</v>
      </c>
      <c r="AJ1140" t="s">
        <v>71</v>
      </c>
      <c r="AK1140" t="s">
        <v>73</v>
      </c>
      <c r="AL1140" t="s">
        <v>157</v>
      </c>
      <c r="AM1140" t="s">
        <v>177</v>
      </c>
      <c r="AN1140" t="s">
        <v>76</v>
      </c>
      <c r="AO1140" t="s">
        <v>178</v>
      </c>
      <c r="AP1140" t="s">
        <v>179</v>
      </c>
      <c r="AQ1140" t="s">
        <v>143</v>
      </c>
      <c r="AR1140" t="s">
        <v>74</v>
      </c>
      <c r="AS1140" t="s">
        <v>54</v>
      </c>
      <c r="AT1140" t="s">
        <v>73</v>
      </c>
      <c r="AU1140" t="s">
        <v>560</v>
      </c>
      <c r="AV1140" t="s">
        <v>6000</v>
      </c>
    </row>
    <row r="1141" spans="1:48" hidden="1" x14ac:dyDescent="0.3">
      <c r="A1141" t="s">
        <v>6001</v>
      </c>
      <c r="B1141" t="s">
        <v>6002</v>
      </c>
      <c r="C1141" s="1" t="str">
        <f t="shared" si="185"/>
        <v>21:0973</v>
      </c>
      <c r="D1141" s="1" t="str">
        <f t="shared" si="189"/>
        <v>21:0112</v>
      </c>
      <c r="E1141" t="s">
        <v>6003</v>
      </c>
      <c r="F1141" t="s">
        <v>6004</v>
      </c>
      <c r="H1141">
        <v>63.547351499999998</v>
      </c>
      <c r="I1141">
        <v>-96.185078899999993</v>
      </c>
      <c r="J1141" s="1" t="str">
        <f t="shared" si="190"/>
        <v>NGR lake sediment grab sample</v>
      </c>
      <c r="K1141" s="1" t="str">
        <f t="shared" si="191"/>
        <v>&lt;177 micron (NGR)</v>
      </c>
      <c r="L1141">
        <v>58</v>
      </c>
      <c r="M1141" t="s">
        <v>217</v>
      </c>
      <c r="N1141">
        <v>1140</v>
      </c>
      <c r="O1141" t="s">
        <v>263</v>
      </c>
      <c r="P1141" t="s">
        <v>54</v>
      </c>
      <c r="Q1141" t="s">
        <v>89</v>
      </c>
      <c r="R1141" t="s">
        <v>281</v>
      </c>
      <c r="S1141" t="s">
        <v>57</v>
      </c>
      <c r="T1141" t="s">
        <v>152</v>
      </c>
      <c r="U1141" t="s">
        <v>59</v>
      </c>
      <c r="V1141" t="s">
        <v>326</v>
      </c>
      <c r="W1141" t="s">
        <v>127</v>
      </c>
      <c r="X1141" t="s">
        <v>74</v>
      </c>
      <c r="Y1141" t="s">
        <v>302</v>
      </c>
      <c r="Z1141" t="s">
        <v>138</v>
      </c>
      <c r="AA1141" t="s">
        <v>64</v>
      </c>
      <c r="AB1141" t="s">
        <v>93</v>
      </c>
      <c r="AC1141" t="s">
        <v>155</v>
      </c>
      <c r="AD1141" t="s">
        <v>67</v>
      </c>
      <c r="AE1141" t="s">
        <v>668</v>
      </c>
      <c r="AF1141" t="s">
        <v>187</v>
      </c>
      <c r="AG1141" t="s">
        <v>454</v>
      </c>
      <c r="AH1141" t="s">
        <v>70</v>
      </c>
      <c r="AI1141" t="s">
        <v>382</v>
      </c>
      <c r="AJ1141" t="s">
        <v>318</v>
      </c>
      <c r="AK1141" t="s">
        <v>73</v>
      </c>
      <c r="AL1141" t="s">
        <v>125</v>
      </c>
      <c r="AM1141" t="s">
        <v>75</v>
      </c>
      <c r="AN1141" t="s">
        <v>76</v>
      </c>
      <c r="AO1141" t="s">
        <v>281</v>
      </c>
      <c r="AP1141" t="s">
        <v>179</v>
      </c>
      <c r="AQ1141" t="s">
        <v>170</v>
      </c>
      <c r="AR1141" t="s">
        <v>62</v>
      </c>
      <c r="AS1141" t="s">
        <v>54</v>
      </c>
      <c r="AT1141" t="s">
        <v>73</v>
      </c>
      <c r="AU1141" t="s">
        <v>107</v>
      </c>
      <c r="AV1141" t="s">
        <v>5928</v>
      </c>
    </row>
    <row r="1142" spans="1:48" hidden="1" x14ac:dyDescent="0.3">
      <c r="A1142" t="s">
        <v>6005</v>
      </c>
      <c r="B1142" t="s">
        <v>6006</v>
      </c>
      <c r="C1142" s="1" t="str">
        <f t="shared" si="185"/>
        <v>21:0973</v>
      </c>
      <c r="D1142" s="1" t="str">
        <f t="shared" si="189"/>
        <v>21:0112</v>
      </c>
      <c r="E1142" t="s">
        <v>6007</v>
      </c>
      <c r="F1142" t="s">
        <v>6008</v>
      </c>
      <c r="H1142">
        <v>63.509205700000003</v>
      </c>
      <c r="I1142">
        <v>-96.218958900000004</v>
      </c>
      <c r="J1142" s="1" t="str">
        <f t="shared" si="190"/>
        <v>NGR lake sediment grab sample</v>
      </c>
      <c r="K1142" s="1" t="str">
        <f t="shared" si="191"/>
        <v>&lt;177 micron (NGR)</v>
      </c>
      <c r="L1142">
        <v>58</v>
      </c>
      <c r="M1142" t="s">
        <v>113</v>
      </c>
      <c r="N1142">
        <v>1141</v>
      </c>
      <c r="O1142" t="s">
        <v>56</v>
      </c>
      <c r="P1142" t="s">
        <v>54</v>
      </c>
      <c r="Q1142" t="s">
        <v>836</v>
      </c>
      <c r="R1142" t="s">
        <v>151</v>
      </c>
      <c r="S1142" t="s">
        <v>57</v>
      </c>
      <c r="T1142" t="s">
        <v>152</v>
      </c>
      <c r="U1142" t="s">
        <v>203</v>
      </c>
      <c r="V1142" t="s">
        <v>304</v>
      </c>
      <c r="W1142" t="s">
        <v>143</v>
      </c>
      <c r="X1142" t="s">
        <v>62</v>
      </c>
      <c r="Y1142" t="s">
        <v>346</v>
      </c>
      <c r="Z1142" t="s">
        <v>138</v>
      </c>
      <c r="AA1142" t="s">
        <v>64</v>
      </c>
      <c r="AB1142" t="s">
        <v>725</v>
      </c>
      <c r="AC1142" t="s">
        <v>155</v>
      </c>
      <c r="AD1142" t="s">
        <v>67</v>
      </c>
      <c r="AE1142" t="s">
        <v>154</v>
      </c>
      <c r="AF1142" t="s">
        <v>691</v>
      </c>
      <c r="AG1142" t="s">
        <v>167</v>
      </c>
      <c r="AH1142" t="s">
        <v>70</v>
      </c>
      <c r="AI1142" t="s">
        <v>592</v>
      </c>
      <c r="AJ1142" t="s">
        <v>429</v>
      </c>
      <c r="AK1142" t="s">
        <v>73</v>
      </c>
      <c r="AL1142" t="s">
        <v>177</v>
      </c>
      <c r="AM1142" t="s">
        <v>177</v>
      </c>
      <c r="AN1142" t="s">
        <v>76</v>
      </c>
      <c r="AO1142" t="s">
        <v>281</v>
      </c>
      <c r="AP1142" t="s">
        <v>283</v>
      </c>
      <c r="AQ1142" t="s">
        <v>61</v>
      </c>
      <c r="AR1142" t="s">
        <v>74</v>
      </c>
      <c r="AS1142" t="s">
        <v>54</v>
      </c>
      <c r="AT1142" t="s">
        <v>73</v>
      </c>
      <c r="AU1142" t="s">
        <v>462</v>
      </c>
      <c r="AV1142" t="s">
        <v>4081</v>
      </c>
    </row>
    <row r="1143" spans="1:48" hidden="1" x14ac:dyDescent="0.3">
      <c r="A1143" t="s">
        <v>6009</v>
      </c>
      <c r="B1143" t="s">
        <v>6010</v>
      </c>
      <c r="C1143" s="1" t="str">
        <f t="shared" si="185"/>
        <v>21:0973</v>
      </c>
      <c r="D1143" s="1" t="str">
        <f t="shared" si="189"/>
        <v>21:0112</v>
      </c>
      <c r="E1143" t="s">
        <v>6007</v>
      </c>
      <c r="F1143" t="s">
        <v>6011</v>
      </c>
      <c r="H1143">
        <v>63.509205700000003</v>
      </c>
      <c r="I1143">
        <v>-96.218958900000004</v>
      </c>
      <c r="J1143" s="1" t="str">
        <f t="shared" si="190"/>
        <v>NGR lake sediment grab sample</v>
      </c>
      <c r="K1143" s="1" t="str">
        <f t="shared" si="191"/>
        <v>&lt;177 micron (NGR)</v>
      </c>
      <c r="L1143">
        <v>58</v>
      </c>
      <c r="M1143" t="s">
        <v>132</v>
      </c>
      <c r="N1143">
        <v>1142</v>
      </c>
      <c r="O1143" t="s">
        <v>124</v>
      </c>
      <c r="P1143" t="s">
        <v>54</v>
      </c>
      <c r="Q1143" t="s">
        <v>747</v>
      </c>
      <c r="R1143" t="s">
        <v>151</v>
      </c>
      <c r="S1143" t="s">
        <v>57</v>
      </c>
      <c r="T1143" t="s">
        <v>91</v>
      </c>
      <c r="U1143" t="s">
        <v>203</v>
      </c>
      <c r="V1143" t="s">
        <v>207</v>
      </c>
      <c r="W1143" t="s">
        <v>193</v>
      </c>
      <c r="X1143" t="s">
        <v>62</v>
      </c>
      <c r="Y1143" t="s">
        <v>346</v>
      </c>
      <c r="Z1143" t="s">
        <v>138</v>
      </c>
      <c r="AA1143" t="s">
        <v>64</v>
      </c>
      <c r="AB1143" t="s">
        <v>153</v>
      </c>
      <c r="AC1143" t="s">
        <v>155</v>
      </c>
      <c r="AD1143" t="s">
        <v>62</v>
      </c>
      <c r="AE1143" t="s">
        <v>1056</v>
      </c>
      <c r="AF1143" t="s">
        <v>575</v>
      </c>
      <c r="AG1143" t="s">
        <v>58</v>
      </c>
      <c r="AH1143" t="s">
        <v>70</v>
      </c>
      <c r="AI1143" t="s">
        <v>1125</v>
      </c>
      <c r="AJ1143" t="s">
        <v>328</v>
      </c>
      <c r="AK1143" t="s">
        <v>73</v>
      </c>
      <c r="AL1143" t="s">
        <v>177</v>
      </c>
      <c r="AM1143" t="s">
        <v>177</v>
      </c>
      <c r="AN1143" t="s">
        <v>76</v>
      </c>
      <c r="AO1143" t="s">
        <v>77</v>
      </c>
      <c r="AP1143" t="s">
        <v>596</v>
      </c>
      <c r="AQ1143" t="s">
        <v>363</v>
      </c>
      <c r="AR1143" t="s">
        <v>62</v>
      </c>
      <c r="AS1143" t="s">
        <v>54</v>
      </c>
      <c r="AT1143" t="s">
        <v>152</v>
      </c>
      <c r="AU1143" t="s">
        <v>593</v>
      </c>
      <c r="AV1143" t="s">
        <v>6012</v>
      </c>
    </row>
    <row r="1144" spans="1:48" hidden="1" x14ac:dyDescent="0.3">
      <c r="A1144" t="s">
        <v>6013</v>
      </c>
      <c r="B1144" t="s">
        <v>6014</v>
      </c>
      <c r="C1144" s="1" t="str">
        <f t="shared" si="185"/>
        <v>21:0973</v>
      </c>
      <c r="D1144" s="1" t="str">
        <f t="shared" si="189"/>
        <v>21:0112</v>
      </c>
      <c r="E1144" t="s">
        <v>6015</v>
      </c>
      <c r="F1144" t="s">
        <v>6016</v>
      </c>
      <c r="H1144">
        <v>63.486392799999997</v>
      </c>
      <c r="I1144">
        <v>-96.217058499999993</v>
      </c>
      <c r="J1144" s="1" t="str">
        <f t="shared" si="190"/>
        <v>NGR lake sediment grab sample</v>
      </c>
      <c r="K1144" s="1" t="str">
        <f t="shared" si="191"/>
        <v>&lt;177 micron (NGR)</v>
      </c>
      <c r="L1144">
        <v>58</v>
      </c>
      <c r="M1144" t="s">
        <v>246</v>
      </c>
      <c r="N1144">
        <v>1143</v>
      </c>
      <c r="O1144" t="s">
        <v>106</v>
      </c>
      <c r="P1144" t="s">
        <v>54</v>
      </c>
      <c r="Q1144" t="s">
        <v>521</v>
      </c>
      <c r="R1144" t="s">
        <v>141</v>
      </c>
      <c r="S1144" t="s">
        <v>57</v>
      </c>
      <c r="T1144" t="s">
        <v>562</v>
      </c>
      <c r="U1144" t="s">
        <v>168</v>
      </c>
      <c r="V1144" t="s">
        <v>522</v>
      </c>
      <c r="W1144" t="s">
        <v>211</v>
      </c>
      <c r="X1144" t="s">
        <v>74</v>
      </c>
      <c r="Y1144" t="s">
        <v>292</v>
      </c>
      <c r="Z1144" t="s">
        <v>170</v>
      </c>
      <c r="AA1144" t="s">
        <v>64</v>
      </c>
      <c r="AB1144" t="s">
        <v>250</v>
      </c>
      <c r="AC1144" t="s">
        <v>155</v>
      </c>
      <c r="AD1144" t="s">
        <v>67</v>
      </c>
      <c r="AE1144" t="s">
        <v>5744</v>
      </c>
      <c r="AF1144" t="s">
        <v>575</v>
      </c>
      <c r="AG1144" t="s">
        <v>615</v>
      </c>
      <c r="AH1144" t="s">
        <v>173</v>
      </c>
      <c r="AI1144" t="s">
        <v>53</v>
      </c>
      <c r="AJ1144" t="s">
        <v>439</v>
      </c>
      <c r="AK1144" t="s">
        <v>73</v>
      </c>
      <c r="AL1144" t="s">
        <v>103</v>
      </c>
      <c r="AM1144" t="s">
        <v>75</v>
      </c>
      <c r="AN1144" t="s">
        <v>76</v>
      </c>
      <c r="AO1144" t="s">
        <v>178</v>
      </c>
      <c r="AP1144" t="s">
        <v>2741</v>
      </c>
      <c r="AQ1144" t="s">
        <v>87</v>
      </c>
      <c r="AR1144" t="s">
        <v>67</v>
      </c>
      <c r="AS1144" t="s">
        <v>54</v>
      </c>
      <c r="AT1144" t="s">
        <v>152</v>
      </c>
      <c r="AU1144" t="s">
        <v>107</v>
      </c>
      <c r="AV1144" t="s">
        <v>6017</v>
      </c>
    </row>
    <row r="1145" spans="1:48" hidden="1" x14ac:dyDescent="0.3">
      <c r="A1145" t="s">
        <v>6018</v>
      </c>
      <c r="B1145" t="s">
        <v>6019</v>
      </c>
      <c r="C1145" s="1" t="str">
        <f t="shared" si="185"/>
        <v>21:0973</v>
      </c>
      <c r="D1145" s="1" t="str">
        <f t="shared" si="189"/>
        <v>21:0112</v>
      </c>
      <c r="E1145" t="s">
        <v>6020</v>
      </c>
      <c r="F1145" t="s">
        <v>6021</v>
      </c>
      <c r="H1145">
        <v>63.447857499999998</v>
      </c>
      <c r="I1145">
        <v>-96.219959399999993</v>
      </c>
      <c r="J1145" s="1" t="str">
        <f t="shared" si="190"/>
        <v>NGR lake sediment grab sample</v>
      </c>
      <c r="K1145" s="1" t="str">
        <f t="shared" si="191"/>
        <v>&lt;177 micron (NGR)</v>
      </c>
      <c r="L1145">
        <v>58</v>
      </c>
      <c r="M1145" t="s">
        <v>260</v>
      </c>
      <c r="N1145">
        <v>1144</v>
      </c>
      <c r="O1145" t="s">
        <v>168</v>
      </c>
      <c r="P1145" t="s">
        <v>54</v>
      </c>
      <c r="Q1145" t="s">
        <v>4217</v>
      </c>
      <c r="R1145" t="s">
        <v>121</v>
      </c>
      <c r="S1145" t="s">
        <v>57</v>
      </c>
      <c r="T1145" t="s">
        <v>277</v>
      </c>
      <c r="U1145" t="s">
        <v>92</v>
      </c>
      <c r="V1145" t="s">
        <v>60</v>
      </c>
      <c r="W1145" t="s">
        <v>692</v>
      </c>
      <c r="X1145" t="s">
        <v>74</v>
      </c>
      <c r="Y1145" t="s">
        <v>355</v>
      </c>
      <c r="Z1145" t="s">
        <v>59</v>
      </c>
      <c r="AA1145" t="s">
        <v>64</v>
      </c>
      <c r="AB1145" t="s">
        <v>428</v>
      </c>
      <c r="AC1145" t="s">
        <v>155</v>
      </c>
      <c r="AD1145" t="s">
        <v>170</v>
      </c>
      <c r="AE1145" t="s">
        <v>74</v>
      </c>
      <c r="AF1145" t="s">
        <v>550</v>
      </c>
      <c r="AG1145" t="s">
        <v>277</v>
      </c>
      <c r="AH1145" t="s">
        <v>224</v>
      </c>
      <c r="AI1145" t="s">
        <v>413</v>
      </c>
      <c r="AJ1145" t="s">
        <v>514</v>
      </c>
      <c r="AK1145" t="s">
        <v>73</v>
      </c>
      <c r="AL1145" t="s">
        <v>206</v>
      </c>
      <c r="AM1145" t="s">
        <v>125</v>
      </c>
      <c r="AN1145" t="s">
        <v>76</v>
      </c>
      <c r="AO1145" t="s">
        <v>116</v>
      </c>
      <c r="AP1145" t="s">
        <v>2368</v>
      </c>
      <c r="AQ1145" t="s">
        <v>127</v>
      </c>
      <c r="AR1145" t="s">
        <v>62</v>
      </c>
      <c r="AS1145" t="s">
        <v>54</v>
      </c>
      <c r="AT1145" t="s">
        <v>73</v>
      </c>
      <c r="AU1145" t="s">
        <v>275</v>
      </c>
      <c r="AV1145" t="s">
        <v>6022</v>
      </c>
    </row>
    <row r="1146" spans="1:48" hidden="1" x14ac:dyDescent="0.3">
      <c r="A1146" t="s">
        <v>6023</v>
      </c>
      <c r="B1146" t="s">
        <v>6024</v>
      </c>
      <c r="C1146" s="1" t="str">
        <f t="shared" si="185"/>
        <v>21:0973</v>
      </c>
      <c r="D1146" s="1" t="str">
        <f t="shared" si="189"/>
        <v>21:0112</v>
      </c>
      <c r="E1146" t="s">
        <v>6025</v>
      </c>
      <c r="F1146" t="s">
        <v>6026</v>
      </c>
      <c r="H1146">
        <v>63.438660800000001</v>
      </c>
      <c r="I1146">
        <v>-96.295807100000005</v>
      </c>
      <c r="J1146" s="1" t="str">
        <f t="shared" si="190"/>
        <v>NGR lake sediment grab sample</v>
      </c>
      <c r="K1146" s="1" t="str">
        <f t="shared" si="191"/>
        <v>&lt;177 micron (NGR)</v>
      </c>
      <c r="L1146">
        <v>58</v>
      </c>
      <c r="M1146" t="s">
        <v>273</v>
      </c>
      <c r="N1146">
        <v>1145</v>
      </c>
      <c r="O1146" t="s">
        <v>233</v>
      </c>
      <c r="P1146" t="s">
        <v>54</v>
      </c>
      <c r="Q1146" t="s">
        <v>395</v>
      </c>
      <c r="R1146" t="s">
        <v>436</v>
      </c>
      <c r="S1146" t="s">
        <v>57</v>
      </c>
      <c r="T1146" t="s">
        <v>315</v>
      </c>
      <c r="U1146" t="s">
        <v>168</v>
      </c>
      <c r="V1146" t="s">
        <v>427</v>
      </c>
      <c r="W1146" t="s">
        <v>87</v>
      </c>
      <c r="X1146" t="s">
        <v>62</v>
      </c>
      <c r="Y1146" t="s">
        <v>63</v>
      </c>
      <c r="Z1146" t="s">
        <v>59</v>
      </c>
      <c r="AA1146" t="s">
        <v>64</v>
      </c>
      <c r="AB1146" t="s">
        <v>291</v>
      </c>
      <c r="AC1146" t="s">
        <v>224</v>
      </c>
      <c r="AD1146" t="s">
        <v>62</v>
      </c>
      <c r="AE1146" t="s">
        <v>174</v>
      </c>
      <c r="AF1146" t="s">
        <v>264</v>
      </c>
      <c r="AG1146" t="s">
        <v>58</v>
      </c>
      <c r="AH1146" t="s">
        <v>70</v>
      </c>
      <c r="AI1146" t="s">
        <v>88</v>
      </c>
      <c r="AJ1146" t="s">
        <v>176</v>
      </c>
      <c r="AK1146" t="s">
        <v>73</v>
      </c>
      <c r="AL1146" t="s">
        <v>157</v>
      </c>
      <c r="AM1146" t="s">
        <v>157</v>
      </c>
      <c r="AN1146" t="s">
        <v>76</v>
      </c>
      <c r="AO1146" t="s">
        <v>116</v>
      </c>
      <c r="AP1146" t="s">
        <v>267</v>
      </c>
      <c r="AQ1146" t="s">
        <v>306</v>
      </c>
      <c r="AR1146" t="s">
        <v>62</v>
      </c>
      <c r="AS1146" t="s">
        <v>62</v>
      </c>
      <c r="AT1146" t="s">
        <v>277</v>
      </c>
      <c r="AU1146" t="s">
        <v>107</v>
      </c>
      <c r="AV1146" t="s">
        <v>6027</v>
      </c>
    </row>
    <row r="1147" spans="1:48" hidden="1" x14ac:dyDescent="0.3">
      <c r="A1147" t="s">
        <v>6028</v>
      </c>
      <c r="B1147" t="s">
        <v>6029</v>
      </c>
      <c r="C1147" s="1" t="str">
        <f t="shared" si="185"/>
        <v>21:0973</v>
      </c>
      <c r="D1147" s="1" t="str">
        <f t="shared" si="189"/>
        <v>21:0112</v>
      </c>
      <c r="E1147" t="s">
        <v>6030</v>
      </c>
      <c r="F1147" t="s">
        <v>6031</v>
      </c>
      <c r="H1147">
        <v>63.446413100000001</v>
      </c>
      <c r="I1147">
        <v>-96.393601099999998</v>
      </c>
      <c r="J1147" s="1" t="str">
        <f t="shared" si="190"/>
        <v>NGR lake sediment grab sample</v>
      </c>
      <c r="K1147" s="1" t="str">
        <f t="shared" si="191"/>
        <v>&lt;177 micron (NGR)</v>
      </c>
      <c r="L1147">
        <v>58</v>
      </c>
      <c r="M1147" t="s">
        <v>289</v>
      </c>
      <c r="N1147">
        <v>1146</v>
      </c>
      <c r="O1147" t="s">
        <v>118</v>
      </c>
      <c r="P1147" t="s">
        <v>54</v>
      </c>
      <c r="Q1147" t="s">
        <v>624</v>
      </c>
      <c r="R1147" t="s">
        <v>121</v>
      </c>
      <c r="S1147" t="s">
        <v>57</v>
      </c>
      <c r="T1147" t="s">
        <v>91</v>
      </c>
      <c r="U1147" t="s">
        <v>117</v>
      </c>
      <c r="V1147" t="s">
        <v>189</v>
      </c>
      <c r="W1147" t="s">
        <v>79</v>
      </c>
      <c r="X1147" t="s">
        <v>74</v>
      </c>
      <c r="Y1147" t="s">
        <v>118</v>
      </c>
      <c r="Z1147" t="s">
        <v>127</v>
      </c>
      <c r="AA1147" t="s">
        <v>64</v>
      </c>
      <c r="AB1147" t="s">
        <v>172</v>
      </c>
      <c r="AC1147" t="s">
        <v>224</v>
      </c>
      <c r="AD1147" t="s">
        <v>67</v>
      </c>
      <c r="AE1147" t="s">
        <v>1807</v>
      </c>
      <c r="AF1147" t="s">
        <v>187</v>
      </c>
      <c r="AG1147" t="s">
        <v>139</v>
      </c>
      <c r="AH1147" t="s">
        <v>173</v>
      </c>
      <c r="AI1147" t="s">
        <v>209</v>
      </c>
      <c r="AJ1147" t="s">
        <v>156</v>
      </c>
      <c r="AK1147" t="s">
        <v>73</v>
      </c>
      <c r="AL1147" t="s">
        <v>103</v>
      </c>
      <c r="AM1147" t="s">
        <v>75</v>
      </c>
      <c r="AN1147" t="s">
        <v>76</v>
      </c>
      <c r="AO1147" t="s">
        <v>203</v>
      </c>
      <c r="AP1147" t="s">
        <v>656</v>
      </c>
      <c r="AQ1147" t="s">
        <v>114</v>
      </c>
      <c r="AR1147" t="s">
        <v>67</v>
      </c>
      <c r="AS1147" t="s">
        <v>54</v>
      </c>
      <c r="AT1147" t="s">
        <v>315</v>
      </c>
      <c r="AU1147" t="s">
        <v>107</v>
      </c>
      <c r="AV1147" t="s">
        <v>6032</v>
      </c>
    </row>
    <row r="1148" spans="1:48" hidden="1" x14ac:dyDescent="0.3">
      <c r="A1148" t="s">
        <v>6033</v>
      </c>
      <c r="B1148" t="s">
        <v>6034</v>
      </c>
      <c r="C1148" s="1" t="str">
        <f t="shared" si="185"/>
        <v>21:0973</v>
      </c>
      <c r="D1148" s="1" t="str">
        <f>HYPERLINK("https://geochem.nrcan.gc.ca/cdogs/content/svy/svy_e.htm", "")</f>
        <v/>
      </c>
      <c r="G1148" s="1" t="str">
        <f>HYPERLINK("https://geochem.nrcan.gc.ca/cdogs/content/cr_/cr_00161_e.htm", "161")</f>
        <v>161</v>
      </c>
      <c r="J1148" t="s">
        <v>230</v>
      </c>
      <c r="K1148" t="s">
        <v>231</v>
      </c>
      <c r="L1148">
        <v>58</v>
      </c>
      <c r="M1148" t="s">
        <v>232</v>
      </c>
      <c r="N1148">
        <v>1147</v>
      </c>
      <c r="O1148" t="s">
        <v>138</v>
      </c>
      <c r="P1148" t="s">
        <v>54</v>
      </c>
      <c r="Q1148" t="s">
        <v>656</v>
      </c>
      <c r="R1148" t="s">
        <v>177</v>
      </c>
      <c r="S1148" t="s">
        <v>57</v>
      </c>
      <c r="T1148" t="s">
        <v>293</v>
      </c>
      <c r="U1148" t="s">
        <v>88</v>
      </c>
      <c r="V1148" t="s">
        <v>279</v>
      </c>
      <c r="W1148" t="s">
        <v>355</v>
      </c>
      <c r="X1148" t="s">
        <v>62</v>
      </c>
      <c r="Y1148" t="s">
        <v>211</v>
      </c>
      <c r="Z1148" t="s">
        <v>178</v>
      </c>
      <c r="AA1148" t="s">
        <v>64</v>
      </c>
      <c r="AB1148" t="s">
        <v>575</v>
      </c>
      <c r="AC1148" t="s">
        <v>125</v>
      </c>
      <c r="AD1148" t="s">
        <v>67</v>
      </c>
      <c r="AE1148" t="s">
        <v>2556</v>
      </c>
      <c r="AF1148" t="s">
        <v>317</v>
      </c>
      <c r="AG1148" t="s">
        <v>97</v>
      </c>
      <c r="AH1148" t="s">
        <v>157</v>
      </c>
      <c r="AI1148" t="s">
        <v>77</v>
      </c>
      <c r="AJ1148" t="s">
        <v>117</v>
      </c>
      <c r="AK1148" t="s">
        <v>73</v>
      </c>
      <c r="AL1148" t="s">
        <v>238</v>
      </c>
      <c r="AM1148" t="s">
        <v>206</v>
      </c>
      <c r="AN1148" t="s">
        <v>76</v>
      </c>
      <c r="AO1148" t="s">
        <v>92</v>
      </c>
      <c r="AP1148" t="s">
        <v>1271</v>
      </c>
      <c r="AQ1148" t="s">
        <v>87</v>
      </c>
      <c r="AR1148" t="s">
        <v>62</v>
      </c>
      <c r="AS1148" t="s">
        <v>170</v>
      </c>
      <c r="AT1148" t="s">
        <v>73</v>
      </c>
      <c r="AU1148" t="s">
        <v>775</v>
      </c>
      <c r="AV1148" t="s">
        <v>1402</v>
      </c>
    </row>
    <row r="1149" spans="1:48" hidden="1" x14ac:dyDescent="0.3">
      <c r="A1149" t="s">
        <v>6035</v>
      </c>
      <c r="B1149" t="s">
        <v>6036</v>
      </c>
      <c r="C1149" s="1" t="str">
        <f t="shared" si="185"/>
        <v>21:0973</v>
      </c>
      <c r="D1149" s="1" t="str">
        <f t="shared" ref="D1149:D1161" si="192">HYPERLINK("https://geochem.nrcan.gc.ca/cdogs/content/svy/svy210112_e.htm", "21:0112")</f>
        <v>21:0112</v>
      </c>
      <c r="E1149" t="s">
        <v>6037</v>
      </c>
      <c r="F1149" t="s">
        <v>6038</v>
      </c>
      <c r="H1149">
        <v>63.451409499999997</v>
      </c>
      <c r="I1149">
        <v>-96.458156799999998</v>
      </c>
      <c r="J1149" s="1" t="str">
        <f t="shared" ref="J1149:J1161" si="193">HYPERLINK("https://geochem.nrcan.gc.ca/cdogs/content/kwd/kwd020027_e.htm", "NGR lake sediment grab sample")</f>
        <v>NGR lake sediment grab sample</v>
      </c>
      <c r="K1149" s="1" t="str">
        <f t="shared" ref="K1149:K1161" si="194">HYPERLINK("https://geochem.nrcan.gc.ca/cdogs/content/kwd/kwd080006_e.htm", "&lt;177 micron (NGR)")</f>
        <v>&lt;177 micron (NGR)</v>
      </c>
      <c r="L1149">
        <v>58</v>
      </c>
      <c r="M1149" t="s">
        <v>301</v>
      </c>
      <c r="N1149">
        <v>1148</v>
      </c>
      <c r="O1149" t="s">
        <v>127</v>
      </c>
      <c r="P1149" t="s">
        <v>54</v>
      </c>
      <c r="Q1149" t="s">
        <v>731</v>
      </c>
      <c r="R1149" t="s">
        <v>92</v>
      </c>
      <c r="S1149" t="s">
        <v>57</v>
      </c>
      <c r="T1149" t="s">
        <v>277</v>
      </c>
      <c r="U1149" t="s">
        <v>88</v>
      </c>
      <c r="V1149" t="s">
        <v>223</v>
      </c>
      <c r="W1149" t="s">
        <v>292</v>
      </c>
      <c r="X1149" t="s">
        <v>62</v>
      </c>
      <c r="Y1149" t="s">
        <v>302</v>
      </c>
      <c r="Z1149" t="s">
        <v>138</v>
      </c>
      <c r="AA1149" t="s">
        <v>64</v>
      </c>
      <c r="AB1149" t="s">
        <v>316</v>
      </c>
      <c r="AC1149" t="s">
        <v>224</v>
      </c>
      <c r="AD1149" t="s">
        <v>67</v>
      </c>
      <c r="AE1149" t="s">
        <v>154</v>
      </c>
      <c r="AF1149" t="s">
        <v>264</v>
      </c>
      <c r="AG1149" t="s">
        <v>58</v>
      </c>
      <c r="AH1149" t="s">
        <v>173</v>
      </c>
      <c r="AI1149" t="s">
        <v>101</v>
      </c>
      <c r="AJ1149" t="s">
        <v>440</v>
      </c>
      <c r="AK1149" t="s">
        <v>73</v>
      </c>
      <c r="AL1149" t="s">
        <v>74</v>
      </c>
      <c r="AM1149" t="s">
        <v>125</v>
      </c>
      <c r="AN1149" t="s">
        <v>76</v>
      </c>
      <c r="AO1149" t="s">
        <v>290</v>
      </c>
      <c r="AP1149" t="s">
        <v>283</v>
      </c>
      <c r="AQ1149" t="s">
        <v>305</v>
      </c>
      <c r="AR1149" t="s">
        <v>74</v>
      </c>
      <c r="AS1149" t="s">
        <v>54</v>
      </c>
      <c r="AT1149" t="s">
        <v>73</v>
      </c>
      <c r="AU1149" t="s">
        <v>593</v>
      </c>
      <c r="AV1149" t="s">
        <v>1689</v>
      </c>
    </row>
    <row r="1150" spans="1:48" hidden="1" x14ac:dyDescent="0.3">
      <c r="A1150" t="s">
        <v>6039</v>
      </c>
      <c r="B1150" t="s">
        <v>6040</v>
      </c>
      <c r="C1150" s="1" t="str">
        <f t="shared" si="185"/>
        <v>21:0973</v>
      </c>
      <c r="D1150" s="1" t="str">
        <f t="shared" si="192"/>
        <v>21:0112</v>
      </c>
      <c r="E1150" t="s">
        <v>6041</v>
      </c>
      <c r="F1150" t="s">
        <v>6042</v>
      </c>
      <c r="H1150">
        <v>63.449797699999998</v>
      </c>
      <c r="I1150">
        <v>-96.533296000000007</v>
      </c>
      <c r="J1150" s="1" t="str">
        <f t="shared" si="193"/>
        <v>NGR lake sediment grab sample</v>
      </c>
      <c r="K1150" s="1" t="str">
        <f t="shared" si="194"/>
        <v>&lt;177 micron (NGR)</v>
      </c>
      <c r="L1150">
        <v>58</v>
      </c>
      <c r="M1150" t="s">
        <v>314</v>
      </c>
      <c r="N1150">
        <v>1149</v>
      </c>
      <c r="O1150" t="s">
        <v>226</v>
      </c>
      <c r="P1150" t="s">
        <v>54</v>
      </c>
      <c r="Q1150" t="s">
        <v>1227</v>
      </c>
      <c r="R1150" t="s">
        <v>151</v>
      </c>
      <c r="S1150" t="s">
        <v>57</v>
      </c>
      <c r="T1150" t="s">
        <v>248</v>
      </c>
      <c r="U1150" t="s">
        <v>59</v>
      </c>
      <c r="V1150" t="s">
        <v>189</v>
      </c>
      <c r="W1150" t="s">
        <v>346</v>
      </c>
      <c r="X1150" t="s">
        <v>74</v>
      </c>
      <c r="Y1150" t="s">
        <v>211</v>
      </c>
      <c r="Z1150" t="s">
        <v>170</v>
      </c>
      <c r="AA1150" t="s">
        <v>64</v>
      </c>
      <c r="AB1150" t="s">
        <v>698</v>
      </c>
      <c r="AC1150" t="s">
        <v>224</v>
      </c>
      <c r="AD1150" t="s">
        <v>62</v>
      </c>
      <c r="AE1150" t="s">
        <v>2032</v>
      </c>
      <c r="AF1150" t="s">
        <v>99</v>
      </c>
      <c r="AG1150" t="s">
        <v>190</v>
      </c>
      <c r="AH1150" t="s">
        <v>173</v>
      </c>
      <c r="AI1150" t="s">
        <v>96</v>
      </c>
      <c r="AJ1150" t="s">
        <v>328</v>
      </c>
      <c r="AK1150" t="s">
        <v>73</v>
      </c>
      <c r="AL1150" t="s">
        <v>103</v>
      </c>
      <c r="AM1150" t="s">
        <v>75</v>
      </c>
      <c r="AN1150" t="s">
        <v>76</v>
      </c>
      <c r="AO1150" t="s">
        <v>92</v>
      </c>
      <c r="AP1150" t="s">
        <v>1980</v>
      </c>
      <c r="AQ1150" t="s">
        <v>373</v>
      </c>
      <c r="AR1150" t="s">
        <v>67</v>
      </c>
      <c r="AS1150" t="s">
        <v>54</v>
      </c>
      <c r="AT1150" t="s">
        <v>58</v>
      </c>
      <c r="AU1150" t="s">
        <v>107</v>
      </c>
      <c r="AV1150" t="s">
        <v>6043</v>
      </c>
    </row>
    <row r="1151" spans="1:48" hidden="1" x14ac:dyDescent="0.3">
      <c r="A1151" t="s">
        <v>6044</v>
      </c>
      <c r="B1151" t="s">
        <v>6045</v>
      </c>
      <c r="C1151" s="1" t="str">
        <f t="shared" si="185"/>
        <v>21:0973</v>
      </c>
      <c r="D1151" s="1" t="str">
        <f t="shared" si="192"/>
        <v>21:0112</v>
      </c>
      <c r="E1151" t="s">
        <v>6046</v>
      </c>
      <c r="F1151" t="s">
        <v>6047</v>
      </c>
      <c r="H1151">
        <v>63.451779899999998</v>
      </c>
      <c r="I1151">
        <v>-96.571467900000002</v>
      </c>
      <c r="J1151" s="1" t="str">
        <f t="shared" si="193"/>
        <v>NGR lake sediment grab sample</v>
      </c>
      <c r="K1151" s="1" t="str">
        <f t="shared" si="194"/>
        <v>&lt;177 micron (NGR)</v>
      </c>
      <c r="L1151">
        <v>58</v>
      </c>
      <c r="M1151" t="s">
        <v>324</v>
      </c>
      <c r="N1151">
        <v>1150</v>
      </c>
      <c r="O1151" t="s">
        <v>327</v>
      </c>
      <c r="P1151" t="s">
        <v>54</v>
      </c>
      <c r="Q1151" t="s">
        <v>1210</v>
      </c>
      <c r="R1151" t="s">
        <v>347</v>
      </c>
      <c r="S1151" t="s">
        <v>57</v>
      </c>
      <c r="T1151" t="s">
        <v>277</v>
      </c>
      <c r="U1151" t="s">
        <v>117</v>
      </c>
      <c r="V1151" t="s">
        <v>97</v>
      </c>
      <c r="W1151" t="s">
        <v>136</v>
      </c>
      <c r="X1151" t="s">
        <v>62</v>
      </c>
      <c r="Y1151" t="s">
        <v>61</v>
      </c>
      <c r="Z1151" t="s">
        <v>127</v>
      </c>
      <c r="AA1151" t="s">
        <v>64</v>
      </c>
      <c r="AB1151" t="s">
        <v>316</v>
      </c>
      <c r="AC1151" t="s">
        <v>224</v>
      </c>
      <c r="AD1151" t="s">
        <v>67</v>
      </c>
      <c r="AE1151" t="s">
        <v>5846</v>
      </c>
      <c r="AF1151" t="s">
        <v>192</v>
      </c>
      <c r="AG1151" t="s">
        <v>153</v>
      </c>
      <c r="AH1151" t="s">
        <v>173</v>
      </c>
      <c r="AI1151" t="s">
        <v>305</v>
      </c>
      <c r="AJ1151" t="s">
        <v>123</v>
      </c>
      <c r="AK1151" t="s">
        <v>73</v>
      </c>
      <c r="AL1151" t="s">
        <v>103</v>
      </c>
      <c r="AM1151" t="s">
        <v>177</v>
      </c>
      <c r="AN1151" t="s">
        <v>76</v>
      </c>
      <c r="AO1151" t="s">
        <v>281</v>
      </c>
      <c r="AP1151" t="s">
        <v>656</v>
      </c>
      <c r="AQ1151" t="s">
        <v>156</v>
      </c>
      <c r="AR1151" t="s">
        <v>74</v>
      </c>
      <c r="AS1151" t="s">
        <v>62</v>
      </c>
      <c r="AT1151" t="s">
        <v>277</v>
      </c>
      <c r="AU1151" t="s">
        <v>107</v>
      </c>
      <c r="AV1151" t="s">
        <v>6048</v>
      </c>
    </row>
    <row r="1152" spans="1:48" hidden="1" x14ac:dyDescent="0.3">
      <c r="A1152" t="s">
        <v>6049</v>
      </c>
      <c r="B1152" t="s">
        <v>6050</v>
      </c>
      <c r="C1152" s="1" t="str">
        <f t="shared" si="185"/>
        <v>21:0973</v>
      </c>
      <c r="D1152" s="1" t="str">
        <f t="shared" si="192"/>
        <v>21:0112</v>
      </c>
      <c r="E1152" t="s">
        <v>6051</v>
      </c>
      <c r="F1152" t="s">
        <v>6052</v>
      </c>
      <c r="H1152">
        <v>63.439401099999998</v>
      </c>
      <c r="I1152">
        <v>-96.638176700000002</v>
      </c>
      <c r="J1152" s="1" t="str">
        <f t="shared" si="193"/>
        <v>NGR lake sediment grab sample</v>
      </c>
      <c r="K1152" s="1" t="str">
        <f t="shared" si="194"/>
        <v>&lt;177 micron (NGR)</v>
      </c>
      <c r="L1152">
        <v>58</v>
      </c>
      <c r="M1152" t="s">
        <v>335</v>
      </c>
      <c r="N1152">
        <v>1151</v>
      </c>
      <c r="O1152" t="s">
        <v>240</v>
      </c>
      <c r="P1152" t="s">
        <v>54</v>
      </c>
      <c r="Q1152" t="s">
        <v>863</v>
      </c>
      <c r="R1152" t="s">
        <v>134</v>
      </c>
      <c r="S1152" t="s">
        <v>57</v>
      </c>
      <c r="T1152" t="s">
        <v>248</v>
      </c>
      <c r="U1152" t="s">
        <v>88</v>
      </c>
      <c r="V1152" t="s">
        <v>100</v>
      </c>
      <c r="W1152" t="s">
        <v>388</v>
      </c>
      <c r="X1152" t="s">
        <v>62</v>
      </c>
      <c r="Y1152" t="s">
        <v>63</v>
      </c>
      <c r="Z1152" t="s">
        <v>138</v>
      </c>
      <c r="AA1152" t="s">
        <v>64</v>
      </c>
      <c r="AB1152" t="s">
        <v>169</v>
      </c>
      <c r="AC1152" t="s">
        <v>75</v>
      </c>
      <c r="AD1152" t="s">
        <v>67</v>
      </c>
      <c r="AE1152" t="s">
        <v>606</v>
      </c>
      <c r="AF1152" t="s">
        <v>575</v>
      </c>
      <c r="AG1152" t="s">
        <v>167</v>
      </c>
      <c r="AH1152" t="s">
        <v>173</v>
      </c>
      <c r="AI1152" t="s">
        <v>382</v>
      </c>
      <c r="AJ1152" t="s">
        <v>102</v>
      </c>
      <c r="AK1152" t="s">
        <v>73</v>
      </c>
      <c r="AL1152" t="s">
        <v>125</v>
      </c>
      <c r="AM1152" t="s">
        <v>177</v>
      </c>
      <c r="AN1152" t="s">
        <v>76</v>
      </c>
      <c r="AO1152" t="s">
        <v>134</v>
      </c>
      <c r="AP1152" t="s">
        <v>283</v>
      </c>
      <c r="AQ1152" t="s">
        <v>71</v>
      </c>
      <c r="AR1152" t="s">
        <v>67</v>
      </c>
      <c r="AS1152" t="s">
        <v>62</v>
      </c>
      <c r="AT1152" t="s">
        <v>73</v>
      </c>
      <c r="AU1152" t="s">
        <v>107</v>
      </c>
      <c r="AV1152" t="s">
        <v>4490</v>
      </c>
    </row>
    <row r="1153" spans="1:48" hidden="1" x14ac:dyDescent="0.3">
      <c r="A1153" t="s">
        <v>6053</v>
      </c>
      <c r="B1153" t="s">
        <v>6054</v>
      </c>
      <c r="C1153" s="1" t="str">
        <f t="shared" si="185"/>
        <v>21:0973</v>
      </c>
      <c r="D1153" s="1" t="str">
        <f t="shared" si="192"/>
        <v>21:0112</v>
      </c>
      <c r="E1153" t="s">
        <v>6055</v>
      </c>
      <c r="F1153" t="s">
        <v>6056</v>
      </c>
      <c r="H1153">
        <v>63.441558899999997</v>
      </c>
      <c r="I1153">
        <v>-96.730957700000005</v>
      </c>
      <c r="J1153" s="1" t="str">
        <f t="shared" si="193"/>
        <v>NGR lake sediment grab sample</v>
      </c>
      <c r="K1153" s="1" t="str">
        <f t="shared" si="194"/>
        <v>&lt;177 micron (NGR)</v>
      </c>
      <c r="L1153">
        <v>58</v>
      </c>
      <c r="M1153" t="s">
        <v>354</v>
      </c>
      <c r="N1153">
        <v>1152</v>
      </c>
      <c r="O1153" t="s">
        <v>61</v>
      </c>
      <c r="P1153" t="s">
        <v>54</v>
      </c>
      <c r="Q1153" t="s">
        <v>395</v>
      </c>
      <c r="R1153" t="s">
        <v>178</v>
      </c>
      <c r="S1153" t="s">
        <v>57</v>
      </c>
      <c r="T1153" t="s">
        <v>58</v>
      </c>
      <c r="U1153" t="s">
        <v>117</v>
      </c>
      <c r="V1153" t="s">
        <v>65</v>
      </c>
      <c r="W1153" t="s">
        <v>363</v>
      </c>
      <c r="X1153" t="s">
        <v>74</v>
      </c>
      <c r="Y1153" t="s">
        <v>421</v>
      </c>
      <c r="Z1153" t="s">
        <v>138</v>
      </c>
      <c r="AA1153" t="s">
        <v>64</v>
      </c>
      <c r="AB1153" t="s">
        <v>615</v>
      </c>
      <c r="AC1153" t="s">
        <v>70</v>
      </c>
      <c r="AD1153" t="s">
        <v>74</v>
      </c>
      <c r="AE1153" t="s">
        <v>1056</v>
      </c>
      <c r="AF1153" t="s">
        <v>317</v>
      </c>
      <c r="AG1153" t="s">
        <v>293</v>
      </c>
      <c r="AH1153" t="s">
        <v>70</v>
      </c>
      <c r="AI1153" t="s">
        <v>53</v>
      </c>
      <c r="AJ1153" t="s">
        <v>305</v>
      </c>
      <c r="AK1153" t="s">
        <v>73</v>
      </c>
      <c r="AL1153" t="s">
        <v>157</v>
      </c>
      <c r="AM1153" t="s">
        <v>177</v>
      </c>
      <c r="AN1153" t="s">
        <v>76</v>
      </c>
      <c r="AO1153" t="s">
        <v>104</v>
      </c>
      <c r="AP1153" t="s">
        <v>179</v>
      </c>
      <c r="AQ1153" t="s">
        <v>127</v>
      </c>
      <c r="AR1153" t="s">
        <v>67</v>
      </c>
      <c r="AS1153" t="s">
        <v>54</v>
      </c>
      <c r="AT1153" t="s">
        <v>73</v>
      </c>
      <c r="AU1153" t="s">
        <v>447</v>
      </c>
      <c r="AV1153" t="s">
        <v>6057</v>
      </c>
    </row>
    <row r="1154" spans="1:48" hidden="1" x14ac:dyDescent="0.3">
      <c r="A1154" t="s">
        <v>6058</v>
      </c>
      <c r="B1154" t="s">
        <v>6059</v>
      </c>
      <c r="C1154" s="1" t="str">
        <f t="shared" ref="C1154:C1217" si="195">HYPERLINK("https://geochem.nrcan.gc.ca/cdogs/content/bdl/bdl210973_e.htm", "21:0973")</f>
        <v>21:0973</v>
      </c>
      <c r="D1154" s="1" t="str">
        <f t="shared" si="192"/>
        <v>21:0112</v>
      </c>
      <c r="E1154" t="s">
        <v>6060</v>
      </c>
      <c r="F1154" t="s">
        <v>6061</v>
      </c>
      <c r="H1154">
        <v>63.467705600000002</v>
      </c>
      <c r="I1154">
        <v>-97.5061654</v>
      </c>
      <c r="J1154" s="1" t="str">
        <f t="shared" si="193"/>
        <v>NGR lake sediment grab sample</v>
      </c>
      <c r="K1154" s="1" t="str">
        <f t="shared" si="194"/>
        <v>&lt;177 micron (NGR)</v>
      </c>
      <c r="L1154">
        <v>59</v>
      </c>
      <c r="M1154" t="s">
        <v>52</v>
      </c>
      <c r="N1154">
        <v>1153</v>
      </c>
      <c r="O1154" t="s">
        <v>327</v>
      </c>
      <c r="P1154" t="s">
        <v>54</v>
      </c>
      <c r="Q1154" t="s">
        <v>274</v>
      </c>
      <c r="R1154" t="s">
        <v>88</v>
      </c>
      <c r="S1154" t="s">
        <v>57</v>
      </c>
      <c r="T1154" t="s">
        <v>152</v>
      </c>
      <c r="U1154" t="s">
        <v>59</v>
      </c>
      <c r="V1154" t="s">
        <v>139</v>
      </c>
      <c r="W1154" t="s">
        <v>308</v>
      </c>
      <c r="X1154" t="s">
        <v>62</v>
      </c>
      <c r="Y1154" t="s">
        <v>302</v>
      </c>
      <c r="Z1154" t="s">
        <v>138</v>
      </c>
      <c r="AA1154" t="s">
        <v>64</v>
      </c>
      <c r="AB1154" t="s">
        <v>172</v>
      </c>
      <c r="AC1154" t="s">
        <v>224</v>
      </c>
      <c r="AD1154" t="s">
        <v>62</v>
      </c>
      <c r="AE1154" t="s">
        <v>74</v>
      </c>
      <c r="AF1154" t="s">
        <v>134</v>
      </c>
      <c r="AG1154" t="s">
        <v>152</v>
      </c>
      <c r="AH1154" t="s">
        <v>70</v>
      </c>
      <c r="AI1154" t="s">
        <v>306</v>
      </c>
      <c r="AJ1154" t="s">
        <v>59</v>
      </c>
      <c r="AK1154" t="s">
        <v>73</v>
      </c>
      <c r="AL1154" t="s">
        <v>68</v>
      </c>
      <c r="AM1154" t="s">
        <v>177</v>
      </c>
      <c r="AN1154" t="s">
        <v>76</v>
      </c>
      <c r="AO1154" t="s">
        <v>104</v>
      </c>
      <c r="AP1154" t="s">
        <v>596</v>
      </c>
      <c r="AQ1154" t="s">
        <v>201</v>
      </c>
      <c r="AR1154" t="s">
        <v>62</v>
      </c>
      <c r="AS1154" t="s">
        <v>54</v>
      </c>
      <c r="AT1154" t="s">
        <v>73</v>
      </c>
      <c r="AU1154" t="s">
        <v>643</v>
      </c>
      <c r="AV1154" t="s">
        <v>6062</v>
      </c>
    </row>
    <row r="1155" spans="1:48" hidden="1" x14ac:dyDescent="0.3">
      <c r="A1155" t="s">
        <v>6063</v>
      </c>
      <c r="B1155" t="s">
        <v>6064</v>
      </c>
      <c r="C1155" s="1" t="str">
        <f t="shared" si="195"/>
        <v>21:0973</v>
      </c>
      <c r="D1155" s="1" t="str">
        <f t="shared" si="192"/>
        <v>21:0112</v>
      </c>
      <c r="E1155" t="s">
        <v>6065</v>
      </c>
      <c r="F1155" t="s">
        <v>6066</v>
      </c>
      <c r="H1155">
        <v>63.444654700000001</v>
      </c>
      <c r="I1155">
        <v>-96.784666999999999</v>
      </c>
      <c r="J1155" s="1" t="str">
        <f t="shared" si="193"/>
        <v>NGR lake sediment grab sample</v>
      </c>
      <c r="K1155" s="1" t="str">
        <f t="shared" si="194"/>
        <v>&lt;177 micron (NGR)</v>
      </c>
      <c r="L1155">
        <v>59</v>
      </c>
      <c r="M1155" t="s">
        <v>86</v>
      </c>
      <c r="N1155">
        <v>1154</v>
      </c>
      <c r="O1155" t="s">
        <v>226</v>
      </c>
      <c r="P1155" t="s">
        <v>54</v>
      </c>
      <c r="Q1155" t="s">
        <v>470</v>
      </c>
      <c r="R1155" t="s">
        <v>151</v>
      </c>
      <c r="S1155" t="s">
        <v>57</v>
      </c>
      <c r="T1155" t="s">
        <v>277</v>
      </c>
      <c r="U1155" t="s">
        <v>88</v>
      </c>
      <c r="V1155" t="s">
        <v>221</v>
      </c>
      <c r="W1155" t="s">
        <v>136</v>
      </c>
      <c r="X1155" t="s">
        <v>74</v>
      </c>
      <c r="Y1155" t="s">
        <v>233</v>
      </c>
      <c r="Z1155" t="s">
        <v>127</v>
      </c>
      <c r="AA1155" t="s">
        <v>64</v>
      </c>
      <c r="AB1155" t="s">
        <v>97</v>
      </c>
      <c r="AC1155" t="s">
        <v>155</v>
      </c>
      <c r="AD1155" t="s">
        <v>67</v>
      </c>
      <c r="AE1155" t="s">
        <v>1807</v>
      </c>
      <c r="AF1155" t="s">
        <v>190</v>
      </c>
      <c r="AG1155" t="s">
        <v>617</v>
      </c>
      <c r="AH1155" t="s">
        <v>173</v>
      </c>
      <c r="AI1155" t="s">
        <v>340</v>
      </c>
      <c r="AJ1155" t="s">
        <v>53</v>
      </c>
      <c r="AK1155" t="s">
        <v>73</v>
      </c>
      <c r="AL1155" t="s">
        <v>75</v>
      </c>
      <c r="AM1155" t="s">
        <v>75</v>
      </c>
      <c r="AN1155" t="s">
        <v>76</v>
      </c>
      <c r="AO1155" t="s">
        <v>281</v>
      </c>
      <c r="AP1155" t="s">
        <v>566</v>
      </c>
      <c r="AQ1155" t="s">
        <v>87</v>
      </c>
      <c r="AR1155" t="s">
        <v>74</v>
      </c>
      <c r="AS1155" t="s">
        <v>54</v>
      </c>
      <c r="AT1155" t="s">
        <v>277</v>
      </c>
      <c r="AU1155" t="s">
        <v>107</v>
      </c>
      <c r="AV1155" t="s">
        <v>6067</v>
      </c>
    </row>
    <row r="1156" spans="1:48" hidden="1" x14ac:dyDescent="0.3">
      <c r="A1156" t="s">
        <v>6068</v>
      </c>
      <c r="B1156" t="s">
        <v>6069</v>
      </c>
      <c r="C1156" s="1" t="str">
        <f t="shared" si="195"/>
        <v>21:0973</v>
      </c>
      <c r="D1156" s="1" t="str">
        <f t="shared" si="192"/>
        <v>21:0112</v>
      </c>
      <c r="E1156" t="s">
        <v>6070</v>
      </c>
      <c r="F1156" t="s">
        <v>6071</v>
      </c>
      <c r="H1156">
        <v>63.456354099999999</v>
      </c>
      <c r="I1156">
        <v>-96.867393000000007</v>
      </c>
      <c r="J1156" s="1" t="str">
        <f t="shared" si="193"/>
        <v>NGR lake sediment grab sample</v>
      </c>
      <c r="K1156" s="1" t="str">
        <f t="shared" si="194"/>
        <v>&lt;177 micron (NGR)</v>
      </c>
      <c r="L1156">
        <v>59</v>
      </c>
      <c r="M1156" t="s">
        <v>113</v>
      </c>
      <c r="N1156">
        <v>1155</v>
      </c>
      <c r="O1156" t="s">
        <v>136</v>
      </c>
      <c r="P1156" t="s">
        <v>54</v>
      </c>
      <c r="Q1156" t="s">
        <v>572</v>
      </c>
      <c r="R1156" t="s">
        <v>281</v>
      </c>
      <c r="S1156" t="s">
        <v>57</v>
      </c>
      <c r="T1156" t="s">
        <v>91</v>
      </c>
      <c r="U1156" t="s">
        <v>117</v>
      </c>
      <c r="V1156" t="s">
        <v>365</v>
      </c>
      <c r="W1156" t="s">
        <v>96</v>
      </c>
      <c r="X1156" t="s">
        <v>62</v>
      </c>
      <c r="Y1156" t="s">
        <v>448</v>
      </c>
      <c r="Z1156" t="s">
        <v>138</v>
      </c>
      <c r="AA1156" t="s">
        <v>64</v>
      </c>
      <c r="AB1156" t="s">
        <v>725</v>
      </c>
      <c r="AC1156" t="s">
        <v>155</v>
      </c>
      <c r="AD1156" t="s">
        <v>67</v>
      </c>
      <c r="AE1156" t="s">
        <v>2106</v>
      </c>
      <c r="AF1156" t="s">
        <v>69</v>
      </c>
      <c r="AG1156" t="s">
        <v>152</v>
      </c>
      <c r="AH1156" t="s">
        <v>173</v>
      </c>
      <c r="AI1156" t="s">
        <v>318</v>
      </c>
      <c r="AJ1156" t="s">
        <v>101</v>
      </c>
      <c r="AK1156" t="s">
        <v>73</v>
      </c>
      <c r="AL1156" t="s">
        <v>74</v>
      </c>
      <c r="AM1156" t="s">
        <v>177</v>
      </c>
      <c r="AN1156" t="s">
        <v>76</v>
      </c>
      <c r="AO1156" t="s">
        <v>290</v>
      </c>
      <c r="AP1156" t="s">
        <v>283</v>
      </c>
      <c r="AQ1156" t="s">
        <v>56</v>
      </c>
      <c r="AR1156" t="s">
        <v>74</v>
      </c>
      <c r="AS1156" t="s">
        <v>54</v>
      </c>
      <c r="AT1156" t="s">
        <v>73</v>
      </c>
      <c r="AU1156" t="s">
        <v>107</v>
      </c>
      <c r="AV1156" t="s">
        <v>6072</v>
      </c>
    </row>
    <row r="1157" spans="1:48" hidden="1" x14ac:dyDescent="0.3">
      <c r="A1157" t="s">
        <v>6073</v>
      </c>
      <c r="B1157" t="s">
        <v>6074</v>
      </c>
      <c r="C1157" s="1" t="str">
        <f t="shared" si="195"/>
        <v>21:0973</v>
      </c>
      <c r="D1157" s="1" t="str">
        <f t="shared" si="192"/>
        <v>21:0112</v>
      </c>
      <c r="E1157" t="s">
        <v>6070</v>
      </c>
      <c r="F1157" t="s">
        <v>6075</v>
      </c>
      <c r="H1157">
        <v>63.456354099999999</v>
      </c>
      <c r="I1157">
        <v>-96.867393000000007</v>
      </c>
      <c r="J1157" s="1" t="str">
        <f t="shared" si="193"/>
        <v>NGR lake sediment grab sample</v>
      </c>
      <c r="K1157" s="1" t="str">
        <f t="shared" si="194"/>
        <v>&lt;177 micron (NGR)</v>
      </c>
      <c r="L1157">
        <v>59</v>
      </c>
      <c r="M1157" t="s">
        <v>132</v>
      </c>
      <c r="N1157">
        <v>1156</v>
      </c>
      <c r="O1157" t="s">
        <v>136</v>
      </c>
      <c r="P1157" t="s">
        <v>54</v>
      </c>
      <c r="Q1157" t="s">
        <v>89</v>
      </c>
      <c r="R1157" t="s">
        <v>290</v>
      </c>
      <c r="S1157" t="s">
        <v>57</v>
      </c>
      <c r="T1157" t="s">
        <v>91</v>
      </c>
      <c r="U1157" t="s">
        <v>117</v>
      </c>
      <c r="V1157" t="s">
        <v>428</v>
      </c>
      <c r="W1157" t="s">
        <v>159</v>
      </c>
      <c r="X1157" t="s">
        <v>62</v>
      </c>
      <c r="Y1157" t="s">
        <v>171</v>
      </c>
      <c r="Z1157" t="s">
        <v>138</v>
      </c>
      <c r="AA1157" t="s">
        <v>64</v>
      </c>
      <c r="AB1157" t="s">
        <v>725</v>
      </c>
      <c r="AC1157" t="s">
        <v>70</v>
      </c>
      <c r="AD1157" t="s">
        <v>67</v>
      </c>
      <c r="AE1157" t="s">
        <v>2106</v>
      </c>
      <c r="AF1157" t="s">
        <v>192</v>
      </c>
      <c r="AG1157" t="s">
        <v>152</v>
      </c>
      <c r="AH1157" t="s">
        <v>173</v>
      </c>
      <c r="AI1157" t="s">
        <v>329</v>
      </c>
      <c r="AJ1157" t="s">
        <v>123</v>
      </c>
      <c r="AK1157" t="s">
        <v>73</v>
      </c>
      <c r="AL1157" t="s">
        <v>157</v>
      </c>
      <c r="AM1157" t="s">
        <v>125</v>
      </c>
      <c r="AN1157" t="s">
        <v>76</v>
      </c>
      <c r="AO1157" t="s">
        <v>290</v>
      </c>
      <c r="AP1157" t="s">
        <v>283</v>
      </c>
      <c r="AQ1157" t="s">
        <v>56</v>
      </c>
      <c r="AR1157" t="s">
        <v>67</v>
      </c>
      <c r="AS1157" t="s">
        <v>54</v>
      </c>
      <c r="AT1157" t="s">
        <v>152</v>
      </c>
      <c r="AU1157" t="s">
        <v>593</v>
      </c>
      <c r="AV1157" t="s">
        <v>6076</v>
      </c>
    </row>
    <row r="1158" spans="1:48" hidden="1" x14ac:dyDescent="0.3">
      <c r="A1158" t="s">
        <v>6077</v>
      </c>
      <c r="B1158" t="s">
        <v>6078</v>
      </c>
      <c r="C1158" s="1" t="str">
        <f t="shared" si="195"/>
        <v>21:0973</v>
      </c>
      <c r="D1158" s="1" t="str">
        <f t="shared" si="192"/>
        <v>21:0112</v>
      </c>
      <c r="E1158" t="s">
        <v>6079</v>
      </c>
      <c r="F1158" t="s">
        <v>6080</v>
      </c>
      <c r="H1158">
        <v>63.455913799999998</v>
      </c>
      <c r="I1158">
        <v>-96.977435</v>
      </c>
      <c r="J1158" s="1" t="str">
        <f t="shared" si="193"/>
        <v>NGR lake sediment grab sample</v>
      </c>
      <c r="K1158" s="1" t="str">
        <f t="shared" si="194"/>
        <v>&lt;177 micron (NGR)</v>
      </c>
      <c r="L1158">
        <v>59</v>
      </c>
      <c r="M1158" t="s">
        <v>149</v>
      </c>
      <c r="N1158">
        <v>1157</v>
      </c>
      <c r="O1158" t="s">
        <v>63</v>
      </c>
      <c r="P1158" t="s">
        <v>54</v>
      </c>
      <c r="Q1158" t="s">
        <v>133</v>
      </c>
      <c r="R1158" t="s">
        <v>357</v>
      </c>
      <c r="S1158" t="s">
        <v>57</v>
      </c>
      <c r="T1158" t="s">
        <v>447</v>
      </c>
      <c r="U1158" t="s">
        <v>117</v>
      </c>
      <c r="V1158" t="s">
        <v>97</v>
      </c>
      <c r="W1158" t="s">
        <v>226</v>
      </c>
      <c r="X1158" t="s">
        <v>62</v>
      </c>
      <c r="Y1158" t="s">
        <v>137</v>
      </c>
      <c r="Z1158" t="s">
        <v>127</v>
      </c>
      <c r="AA1158" t="s">
        <v>64</v>
      </c>
      <c r="AB1158" t="s">
        <v>204</v>
      </c>
      <c r="AC1158" t="s">
        <v>224</v>
      </c>
      <c r="AD1158" t="s">
        <v>62</v>
      </c>
      <c r="AE1158" t="s">
        <v>278</v>
      </c>
      <c r="AF1158" t="s">
        <v>251</v>
      </c>
      <c r="AG1158" t="s">
        <v>304</v>
      </c>
      <c r="AH1158" t="s">
        <v>173</v>
      </c>
      <c r="AI1158" t="s">
        <v>305</v>
      </c>
      <c r="AJ1158" t="s">
        <v>168</v>
      </c>
      <c r="AK1158" t="s">
        <v>73</v>
      </c>
      <c r="AL1158" t="s">
        <v>125</v>
      </c>
      <c r="AM1158" t="s">
        <v>125</v>
      </c>
      <c r="AN1158" t="s">
        <v>76</v>
      </c>
      <c r="AO1158" t="s">
        <v>116</v>
      </c>
      <c r="AP1158" t="s">
        <v>225</v>
      </c>
      <c r="AQ1158" t="s">
        <v>348</v>
      </c>
      <c r="AR1158" t="s">
        <v>67</v>
      </c>
      <c r="AS1158" t="s">
        <v>54</v>
      </c>
      <c r="AT1158" t="s">
        <v>73</v>
      </c>
      <c r="AU1158" t="s">
        <v>107</v>
      </c>
      <c r="AV1158" t="s">
        <v>628</v>
      </c>
    </row>
    <row r="1159" spans="1:48" hidden="1" x14ac:dyDescent="0.3">
      <c r="A1159" t="s">
        <v>6081</v>
      </c>
      <c r="B1159" t="s">
        <v>6082</v>
      </c>
      <c r="C1159" s="1" t="str">
        <f t="shared" si="195"/>
        <v>21:0973</v>
      </c>
      <c r="D1159" s="1" t="str">
        <f t="shared" si="192"/>
        <v>21:0112</v>
      </c>
      <c r="E1159" t="s">
        <v>6083</v>
      </c>
      <c r="F1159" t="s">
        <v>6084</v>
      </c>
      <c r="H1159">
        <v>63.450826200000002</v>
      </c>
      <c r="I1159">
        <v>-97.025856599999997</v>
      </c>
      <c r="J1159" s="1" t="str">
        <f t="shared" si="193"/>
        <v>NGR lake sediment grab sample</v>
      </c>
      <c r="K1159" s="1" t="str">
        <f t="shared" si="194"/>
        <v>&lt;177 micron (NGR)</v>
      </c>
      <c r="L1159">
        <v>59</v>
      </c>
      <c r="M1159" t="s">
        <v>165</v>
      </c>
      <c r="N1159">
        <v>1158</v>
      </c>
      <c r="O1159" t="s">
        <v>143</v>
      </c>
      <c r="P1159" t="s">
        <v>54</v>
      </c>
      <c r="Q1159" t="s">
        <v>830</v>
      </c>
      <c r="R1159" t="s">
        <v>92</v>
      </c>
      <c r="S1159" t="s">
        <v>57</v>
      </c>
      <c r="T1159" t="s">
        <v>91</v>
      </c>
      <c r="U1159" t="s">
        <v>117</v>
      </c>
      <c r="V1159" t="s">
        <v>326</v>
      </c>
      <c r="W1159" t="s">
        <v>233</v>
      </c>
      <c r="X1159" t="s">
        <v>74</v>
      </c>
      <c r="Y1159" t="s">
        <v>171</v>
      </c>
      <c r="Z1159" t="s">
        <v>59</v>
      </c>
      <c r="AA1159" t="s">
        <v>64</v>
      </c>
      <c r="AB1159" t="s">
        <v>60</v>
      </c>
      <c r="AC1159" t="s">
        <v>155</v>
      </c>
      <c r="AD1159" t="s">
        <v>67</v>
      </c>
      <c r="AE1159" t="s">
        <v>206</v>
      </c>
      <c r="AF1159" t="s">
        <v>347</v>
      </c>
      <c r="AG1159" t="s">
        <v>91</v>
      </c>
      <c r="AH1159" t="s">
        <v>70</v>
      </c>
      <c r="AI1159" t="s">
        <v>123</v>
      </c>
      <c r="AJ1159" t="s">
        <v>348</v>
      </c>
      <c r="AK1159" t="s">
        <v>73</v>
      </c>
      <c r="AL1159" t="s">
        <v>206</v>
      </c>
      <c r="AM1159" t="s">
        <v>177</v>
      </c>
      <c r="AN1159" t="s">
        <v>76</v>
      </c>
      <c r="AO1159" t="s">
        <v>290</v>
      </c>
      <c r="AP1159" t="s">
        <v>295</v>
      </c>
      <c r="AQ1159" t="s">
        <v>336</v>
      </c>
      <c r="AR1159" t="s">
        <v>74</v>
      </c>
      <c r="AS1159" t="s">
        <v>54</v>
      </c>
      <c r="AT1159" t="s">
        <v>73</v>
      </c>
      <c r="AU1159" t="s">
        <v>107</v>
      </c>
      <c r="AV1159" t="s">
        <v>6085</v>
      </c>
    </row>
    <row r="1160" spans="1:48" hidden="1" x14ac:dyDescent="0.3">
      <c r="A1160" t="s">
        <v>6086</v>
      </c>
      <c r="B1160" t="s">
        <v>6087</v>
      </c>
      <c r="C1160" s="1" t="str">
        <f t="shared" si="195"/>
        <v>21:0973</v>
      </c>
      <c r="D1160" s="1" t="str">
        <f t="shared" si="192"/>
        <v>21:0112</v>
      </c>
      <c r="E1160" t="s">
        <v>6088</v>
      </c>
      <c r="F1160" t="s">
        <v>6089</v>
      </c>
      <c r="H1160">
        <v>63.459299299999998</v>
      </c>
      <c r="I1160">
        <v>-97.108803100000003</v>
      </c>
      <c r="J1160" s="1" t="str">
        <f t="shared" si="193"/>
        <v>NGR lake sediment grab sample</v>
      </c>
      <c r="K1160" s="1" t="str">
        <f t="shared" si="194"/>
        <v>&lt;177 micron (NGR)</v>
      </c>
      <c r="L1160">
        <v>59</v>
      </c>
      <c r="M1160" t="s">
        <v>185</v>
      </c>
      <c r="N1160">
        <v>1159</v>
      </c>
      <c r="O1160" t="s">
        <v>338</v>
      </c>
      <c r="P1160" t="s">
        <v>54</v>
      </c>
      <c r="Q1160" t="s">
        <v>4543</v>
      </c>
      <c r="R1160" t="s">
        <v>69</v>
      </c>
      <c r="S1160" t="s">
        <v>57</v>
      </c>
      <c r="T1160" t="s">
        <v>262</v>
      </c>
      <c r="U1160" t="s">
        <v>168</v>
      </c>
      <c r="V1160" t="s">
        <v>698</v>
      </c>
      <c r="W1160" t="s">
        <v>72</v>
      </c>
      <c r="X1160" t="s">
        <v>62</v>
      </c>
      <c r="Y1160" t="s">
        <v>63</v>
      </c>
      <c r="Z1160" t="s">
        <v>59</v>
      </c>
      <c r="AA1160" t="s">
        <v>64</v>
      </c>
      <c r="AB1160" t="s">
        <v>304</v>
      </c>
      <c r="AC1160" t="s">
        <v>177</v>
      </c>
      <c r="AD1160" t="s">
        <v>62</v>
      </c>
      <c r="AE1160" t="s">
        <v>74</v>
      </c>
      <c r="AF1160" t="s">
        <v>251</v>
      </c>
      <c r="AG1160" t="s">
        <v>315</v>
      </c>
      <c r="AH1160" t="s">
        <v>70</v>
      </c>
      <c r="AI1160" t="s">
        <v>373</v>
      </c>
      <c r="AJ1160" t="s">
        <v>168</v>
      </c>
      <c r="AK1160" t="s">
        <v>73</v>
      </c>
      <c r="AL1160" t="s">
        <v>68</v>
      </c>
      <c r="AM1160" t="s">
        <v>74</v>
      </c>
      <c r="AN1160" t="s">
        <v>76</v>
      </c>
      <c r="AO1160" t="s">
        <v>4212</v>
      </c>
      <c r="AP1160" t="s">
        <v>482</v>
      </c>
      <c r="AQ1160" t="s">
        <v>168</v>
      </c>
      <c r="AR1160" t="s">
        <v>62</v>
      </c>
      <c r="AS1160" t="s">
        <v>54</v>
      </c>
      <c r="AT1160" t="s">
        <v>73</v>
      </c>
      <c r="AU1160" t="s">
        <v>447</v>
      </c>
      <c r="AV1160" t="s">
        <v>6090</v>
      </c>
    </row>
    <row r="1161" spans="1:48" hidden="1" x14ac:dyDescent="0.3">
      <c r="A1161" t="s">
        <v>6091</v>
      </c>
      <c r="B1161" t="s">
        <v>6092</v>
      </c>
      <c r="C1161" s="1" t="str">
        <f t="shared" si="195"/>
        <v>21:0973</v>
      </c>
      <c r="D1161" s="1" t="str">
        <f t="shared" si="192"/>
        <v>21:0112</v>
      </c>
      <c r="E1161" t="s">
        <v>6093</v>
      </c>
      <c r="F1161" t="s">
        <v>6094</v>
      </c>
      <c r="H1161">
        <v>63.4665161</v>
      </c>
      <c r="I1161">
        <v>-97.149930900000001</v>
      </c>
      <c r="J1161" s="1" t="str">
        <f t="shared" si="193"/>
        <v>NGR lake sediment grab sample</v>
      </c>
      <c r="K1161" s="1" t="str">
        <f t="shared" si="194"/>
        <v>&lt;177 micron (NGR)</v>
      </c>
      <c r="L1161">
        <v>59</v>
      </c>
      <c r="M1161" t="s">
        <v>200</v>
      </c>
      <c r="N1161">
        <v>1160</v>
      </c>
      <c r="O1161" t="s">
        <v>233</v>
      </c>
      <c r="P1161" t="s">
        <v>54</v>
      </c>
      <c r="Q1161" t="s">
        <v>261</v>
      </c>
      <c r="R1161" t="s">
        <v>121</v>
      </c>
      <c r="S1161" t="s">
        <v>57</v>
      </c>
      <c r="T1161" t="s">
        <v>364</v>
      </c>
      <c r="U1161" t="s">
        <v>69</v>
      </c>
      <c r="V1161" t="s">
        <v>169</v>
      </c>
      <c r="W1161" t="s">
        <v>318</v>
      </c>
      <c r="X1161" t="s">
        <v>62</v>
      </c>
      <c r="Y1161" t="s">
        <v>61</v>
      </c>
      <c r="Z1161" t="s">
        <v>59</v>
      </c>
      <c r="AA1161" t="s">
        <v>64</v>
      </c>
      <c r="AB1161" t="s">
        <v>604</v>
      </c>
      <c r="AC1161" t="s">
        <v>75</v>
      </c>
      <c r="AD1161" t="s">
        <v>170</v>
      </c>
      <c r="AE1161" t="s">
        <v>74</v>
      </c>
      <c r="AF1161" t="s">
        <v>189</v>
      </c>
      <c r="AG1161" t="s">
        <v>315</v>
      </c>
      <c r="AH1161" t="s">
        <v>70</v>
      </c>
      <c r="AI1161" t="s">
        <v>592</v>
      </c>
      <c r="AJ1161" t="s">
        <v>1440</v>
      </c>
      <c r="AK1161" t="s">
        <v>73</v>
      </c>
      <c r="AL1161" t="s">
        <v>157</v>
      </c>
      <c r="AM1161" t="s">
        <v>74</v>
      </c>
      <c r="AN1161" t="s">
        <v>76</v>
      </c>
      <c r="AO1161" t="s">
        <v>1396</v>
      </c>
      <c r="AP1161" t="s">
        <v>267</v>
      </c>
      <c r="AQ1161" t="s">
        <v>59</v>
      </c>
      <c r="AR1161" t="s">
        <v>74</v>
      </c>
      <c r="AS1161" t="s">
        <v>170</v>
      </c>
      <c r="AT1161" t="s">
        <v>73</v>
      </c>
      <c r="AU1161" t="s">
        <v>107</v>
      </c>
      <c r="AV1161" t="s">
        <v>6095</v>
      </c>
    </row>
    <row r="1162" spans="1:48" hidden="1" x14ac:dyDescent="0.3">
      <c r="A1162" t="s">
        <v>6096</v>
      </c>
      <c r="B1162" t="s">
        <v>6097</v>
      </c>
      <c r="C1162" s="1" t="str">
        <f t="shared" si="195"/>
        <v>21:0973</v>
      </c>
      <c r="D1162" s="1" t="str">
        <f>HYPERLINK("https://geochem.nrcan.gc.ca/cdogs/content/svy/svy_e.htm", "")</f>
        <v/>
      </c>
      <c r="G1162" s="1" t="str">
        <f>HYPERLINK("https://geochem.nrcan.gc.ca/cdogs/content/cr_/cr_00125_e.htm", "125")</f>
        <v>125</v>
      </c>
      <c r="J1162" t="s">
        <v>230</v>
      </c>
      <c r="K1162" t="s">
        <v>231</v>
      </c>
      <c r="L1162">
        <v>59</v>
      </c>
      <c r="M1162" t="s">
        <v>232</v>
      </c>
      <c r="N1162">
        <v>1161</v>
      </c>
      <c r="O1162" t="s">
        <v>550</v>
      </c>
      <c r="P1162" t="s">
        <v>290</v>
      </c>
      <c r="Q1162" t="s">
        <v>2145</v>
      </c>
      <c r="R1162" t="s">
        <v>203</v>
      </c>
      <c r="S1162" t="s">
        <v>57</v>
      </c>
      <c r="T1162" t="s">
        <v>575</v>
      </c>
      <c r="U1162" t="s">
        <v>203</v>
      </c>
      <c r="V1162" t="s">
        <v>347</v>
      </c>
      <c r="W1162" t="s">
        <v>125</v>
      </c>
      <c r="X1162" t="s">
        <v>74</v>
      </c>
      <c r="Y1162" t="s">
        <v>94</v>
      </c>
      <c r="Z1162" t="s">
        <v>127</v>
      </c>
      <c r="AA1162" t="s">
        <v>64</v>
      </c>
      <c r="AB1162" t="s">
        <v>77</v>
      </c>
      <c r="AC1162" t="s">
        <v>75</v>
      </c>
      <c r="AD1162" t="s">
        <v>168</v>
      </c>
      <c r="AE1162" t="s">
        <v>302</v>
      </c>
      <c r="AF1162" t="s">
        <v>77</v>
      </c>
      <c r="AG1162" t="s">
        <v>141</v>
      </c>
      <c r="AH1162" t="s">
        <v>206</v>
      </c>
      <c r="AI1162" t="s">
        <v>88</v>
      </c>
      <c r="AJ1162" t="s">
        <v>226</v>
      </c>
      <c r="AK1162" t="s">
        <v>73</v>
      </c>
      <c r="AL1162" t="s">
        <v>103</v>
      </c>
      <c r="AM1162" t="s">
        <v>75</v>
      </c>
      <c r="AN1162" t="s">
        <v>76</v>
      </c>
      <c r="AO1162" t="s">
        <v>137</v>
      </c>
      <c r="AP1162" t="s">
        <v>2144</v>
      </c>
      <c r="AQ1162" t="s">
        <v>168</v>
      </c>
      <c r="AR1162" t="s">
        <v>74</v>
      </c>
      <c r="AS1162" t="s">
        <v>170</v>
      </c>
      <c r="AT1162" t="s">
        <v>652</v>
      </c>
      <c r="AU1162" t="s">
        <v>107</v>
      </c>
      <c r="AV1162" t="s">
        <v>6098</v>
      </c>
    </row>
    <row r="1163" spans="1:48" hidden="1" x14ac:dyDescent="0.3">
      <c r="A1163" t="s">
        <v>6099</v>
      </c>
      <c r="B1163" t="s">
        <v>6100</v>
      </c>
      <c r="C1163" s="1" t="str">
        <f t="shared" si="195"/>
        <v>21:0973</v>
      </c>
      <c r="D1163" s="1" t="str">
        <f t="shared" ref="D1163:D1184" si="196">HYPERLINK("https://geochem.nrcan.gc.ca/cdogs/content/svy/svy210112_e.htm", "21:0112")</f>
        <v>21:0112</v>
      </c>
      <c r="E1163" t="s">
        <v>6101</v>
      </c>
      <c r="F1163" t="s">
        <v>6102</v>
      </c>
      <c r="H1163">
        <v>63.4403668</v>
      </c>
      <c r="I1163">
        <v>-97.405077300000002</v>
      </c>
      <c r="J1163" s="1" t="str">
        <f t="shared" ref="J1163:J1184" si="197">HYPERLINK("https://geochem.nrcan.gc.ca/cdogs/content/kwd/kwd020027_e.htm", "NGR lake sediment grab sample")</f>
        <v>NGR lake sediment grab sample</v>
      </c>
      <c r="K1163" s="1" t="str">
        <f t="shared" ref="K1163:K1184" si="198">HYPERLINK("https://geochem.nrcan.gc.ca/cdogs/content/kwd/kwd080006_e.htm", "&lt;177 micron (NGR)")</f>
        <v>&lt;177 micron (NGR)</v>
      </c>
      <c r="L1163">
        <v>59</v>
      </c>
      <c r="M1163" t="s">
        <v>217</v>
      </c>
      <c r="N1163">
        <v>1162</v>
      </c>
      <c r="O1163" t="s">
        <v>220</v>
      </c>
      <c r="P1163" t="s">
        <v>54</v>
      </c>
      <c r="Q1163" t="s">
        <v>274</v>
      </c>
      <c r="R1163" t="s">
        <v>104</v>
      </c>
      <c r="S1163" t="s">
        <v>57</v>
      </c>
      <c r="T1163" t="s">
        <v>91</v>
      </c>
      <c r="U1163" t="s">
        <v>117</v>
      </c>
      <c r="V1163" t="s">
        <v>172</v>
      </c>
      <c r="W1163" t="s">
        <v>226</v>
      </c>
      <c r="X1163" t="s">
        <v>74</v>
      </c>
      <c r="Y1163" t="s">
        <v>302</v>
      </c>
      <c r="Z1163" t="s">
        <v>59</v>
      </c>
      <c r="AA1163" t="s">
        <v>64</v>
      </c>
      <c r="AB1163" t="s">
        <v>100</v>
      </c>
      <c r="AC1163" t="s">
        <v>224</v>
      </c>
      <c r="AD1163" t="s">
        <v>74</v>
      </c>
      <c r="AE1163" t="s">
        <v>74</v>
      </c>
      <c r="AF1163" t="s">
        <v>141</v>
      </c>
      <c r="AG1163" t="s">
        <v>58</v>
      </c>
      <c r="AH1163" t="s">
        <v>173</v>
      </c>
      <c r="AI1163" t="s">
        <v>340</v>
      </c>
      <c r="AJ1163" t="s">
        <v>514</v>
      </c>
      <c r="AK1163" t="s">
        <v>73</v>
      </c>
      <c r="AL1163" t="s">
        <v>74</v>
      </c>
      <c r="AM1163" t="s">
        <v>125</v>
      </c>
      <c r="AN1163" t="s">
        <v>76</v>
      </c>
      <c r="AO1163" t="s">
        <v>134</v>
      </c>
      <c r="AP1163" t="s">
        <v>283</v>
      </c>
      <c r="AQ1163" t="s">
        <v>96</v>
      </c>
      <c r="AR1163" t="s">
        <v>67</v>
      </c>
      <c r="AS1163" t="s">
        <v>62</v>
      </c>
      <c r="AT1163" t="s">
        <v>152</v>
      </c>
      <c r="AU1163" t="s">
        <v>80</v>
      </c>
      <c r="AV1163" t="s">
        <v>6103</v>
      </c>
    </row>
    <row r="1164" spans="1:48" hidden="1" x14ac:dyDescent="0.3">
      <c r="A1164" t="s">
        <v>6104</v>
      </c>
      <c r="B1164" t="s">
        <v>6105</v>
      </c>
      <c r="C1164" s="1" t="str">
        <f t="shared" si="195"/>
        <v>21:0973</v>
      </c>
      <c r="D1164" s="1" t="str">
        <f t="shared" si="196"/>
        <v>21:0112</v>
      </c>
      <c r="E1164" t="s">
        <v>6106</v>
      </c>
      <c r="F1164" t="s">
        <v>6107</v>
      </c>
      <c r="H1164">
        <v>63.419160900000001</v>
      </c>
      <c r="I1164">
        <v>-97.491685200000006</v>
      </c>
      <c r="J1164" s="1" t="str">
        <f t="shared" si="197"/>
        <v>NGR lake sediment grab sample</v>
      </c>
      <c r="K1164" s="1" t="str">
        <f t="shared" si="198"/>
        <v>&lt;177 micron (NGR)</v>
      </c>
      <c r="L1164">
        <v>59</v>
      </c>
      <c r="M1164" t="s">
        <v>246</v>
      </c>
      <c r="N1164">
        <v>1163</v>
      </c>
      <c r="O1164" t="s">
        <v>137</v>
      </c>
      <c r="P1164" t="s">
        <v>54</v>
      </c>
      <c r="Q1164" t="s">
        <v>274</v>
      </c>
      <c r="R1164" t="s">
        <v>96</v>
      </c>
      <c r="S1164" t="s">
        <v>57</v>
      </c>
      <c r="T1164" t="s">
        <v>122</v>
      </c>
      <c r="U1164" t="s">
        <v>96</v>
      </c>
      <c r="V1164" t="s">
        <v>90</v>
      </c>
      <c r="W1164" t="s">
        <v>355</v>
      </c>
      <c r="X1164" t="s">
        <v>67</v>
      </c>
      <c r="Y1164" t="s">
        <v>206</v>
      </c>
      <c r="Z1164" t="s">
        <v>59</v>
      </c>
      <c r="AA1164" t="s">
        <v>64</v>
      </c>
      <c r="AB1164" t="s">
        <v>691</v>
      </c>
      <c r="AC1164" t="s">
        <v>155</v>
      </c>
      <c r="AD1164" t="s">
        <v>74</v>
      </c>
      <c r="AE1164" t="s">
        <v>206</v>
      </c>
      <c r="AF1164" t="s">
        <v>178</v>
      </c>
      <c r="AG1164" t="s">
        <v>1089</v>
      </c>
      <c r="AH1164" t="s">
        <v>173</v>
      </c>
      <c r="AI1164" t="s">
        <v>240</v>
      </c>
      <c r="AJ1164" t="s">
        <v>233</v>
      </c>
      <c r="AK1164" t="s">
        <v>73</v>
      </c>
      <c r="AL1164" t="s">
        <v>125</v>
      </c>
      <c r="AM1164" t="s">
        <v>75</v>
      </c>
      <c r="AN1164" t="s">
        <v>76</v>
      </c>
      <c r="AO1164" t="s">
        <v>168</v>
      </c>
      <c r="AP1164" t="s">
        <v>126</v>
      </c>
      <c r="AQ1164" t="s">
        <v>263</v>
      </c>
      <c r="AR1164" t="s">
        <v>67</v>
      </c>
      <c r="AS1164" t="s">
        <v>54</v>
      </c>
      <c r="AT1164" t="s">
        <v>73</v>
      </c>
      <c r="AU1164" t="s">
        <v>462</v>
      </c>
      <c r="AV1164" t="s">
        <v>5766</v>
      </c>
    </row>
    <row r="1165" spans="1:48" hidden="1" x14ac:dyDescent="0.3">
      <c r="A1165" t="s">
        <v>6108</v>
      </c>
      <c r="B1165" t="s">
        <v>6109</v>
      </c>
      <c r="C1165" s="1" t="str">
        <f t="shared" si="195"/>
        <v>21:0973</v>
      </c>
      <c r="D1165" s="1" t="str">
        <f t="shared" si="196"/>
        <v>21:0112</v>
      </c>
      <c r="E1165" t="s">
        <v>6110</v>
      </c>
      <c r="F1165" t="s">
        <v>6111</v>
      </c>
      <c r="H1165">
        <v>63.400501400000003</v>
      </c>
      <c r="I1165">
        <v>-97.551885100000007</v>
      </c>
      <c r="J1165" s="1" t="str">
        <f t="shared" si="197"/>
        <v>NGR lake sediment grab sample</v>
      </c>
      <c r="K1165" s="1" t="str">
        <f t="shared" si="198"/>
        <v>&lt;177 micron (NGR)</v>
      </c>
      <c r="L1165">
        <v>59</v>
      </c>
      <c r="M1165" t="s">
        <v>260</v>
      </c>
      <c r="N1165">
        <v>1164</v>
      </c>
      <c r="O1165" t="s">
        <v>276</v>
      </c>
      <c r="P1165" t="s">
        <v>54</v>
      </c>
      <c r="Q1165" t="s">
        <v>572</v>
      </c>
      <c r="R1165" t="s">
        <v>281</v>
      </c>
      <c r="S1165" t="s">
        <v>57</v>
      </c>
      <c r="T1165" t="s">
        <v>91</v>
      </c>
      <c r="U1165" t="s">
        <v>59</v>
      </c>
      <c r="V1165" t="s">
        <v>691</v>
      </c>
      <c r="W1165" t="s">
        <v>355</v>
      </c>
      <c r="X1165" t="s">
        <v>62</v>
      </c>
      <c r="Y1165" t="s">
        <v>302</v>
      </c>
      <c r="Z1165" t="s">
        <v>96</v>
      </c>
      <c r="AA1165" t="s">
        <v>64</v>
      </c>
      <c r="AB1165" t="s">
        <v>223</v>
      </c>
      <c r="AC1165" t="s">
        <v>224</v>
      </c>
      <c r="AD1165" t="s">
        <v>67</v>
      </c>
      <c r="AE1165" t="s">
        <v>74</v>
      </c>
      <c r="AF1165" t="s">
        <v>121</v>
      </c>
      <c r="AG1165" t="s">
        <v>404</v>
      </c>
      <c r="AH1165" t="s">
        <v>70</v>
      </c>
      <c r="AI1165" t="s">
        <v>96</v>
      </c>
      <c r="AJ1165" t="s">
        <v>429</v>
      </c>
      <c r="AK1165" t="s">
        <v>73</v>
      </c>
      <c r="AL1165" t="s">
        <v>74</v>
      </c>
      <c r="AM1165" t="s">
        <v>125</v>
      </c>
      <c r="AN1165" t="s">
        <v>76</v>
      </c>
      <c r="AO1165" t="s">
        <v>178</v>
      </c>
      <c r="AP1165" t="s">
        <v>307</v>
      </c>
      <c r="AQ1165" t="s">
        <v>201</v>
      </c>
      <c r="AR1165" t="s">
        <v>74</v>
      </c>
      <c r="AS1165" t="s">
        <v>170</v>
      </c>
      <c r="AT1165" t="s">
        <v>73</v>
      </c>
      <c r="AU1165" t="s">
        <v>479</v>
      </c>
      <c r="AV1165" t="s">
        <v>6112</v>
      </c>
    </row>
    <row r="1166" spans="1:48" hidden="1" x14ac:dyDescent="0.3">
      <c r="A1166" t="s">
        <v>6113</v>
      </c>
      <c r="B1166" t="s">
        <v>6114</v>
      </c>
      <c r="C1166" s="1" t="str">
        <f t="shared" si="195"/>
        <v>21:0973</v>
      </c>
      <c r="D1166" s="1" t="str">
        <f t="shared" si="196"/>
        <v>21:0112</v>
      </c>
      <c r="E1166" t="s">
        <v>6115</v>
      </c>
      <c r="F1166" t="s">
        <v>6116</v>
      </c>
      <c r="H1166">
        <v>63.406091099999998</v>
      </c>
      <c r="I1166">
        <v>-97.629016800000002</v>
      </c>
      <c r="J1166" s="1" t="str">
        <f t="shared" si="197"/>
        <v>NGR lake sediment grab sample</v>
      </c>
      <c r="K1166" s="1" t="str">
        <f t="shared" si="198"/>
        <v>&lt;177 micron (NGR)</v>
      </c>
      <c r="L1166">
        <v>59</v>
      </c>
      <c r="M1166" t="s">
        <v>273</v>
      </c>
      <c r="N1166">
        <v>1165</v>
      </c>
      <c r="O1166" t="s">
        <v>170</v>
      </c>
      <c r="P1166" t="s">
        <v>54</v>
      </c>
      <c r="Q1166" t="s">
        <v>736</v>
      </c>
      <c r="R1166" t="s">
        <v>373</v>
      </c>
      <c r="S1166" t="s">
        <v>57</v>
      </c>
      <c r="T1166" t="s">
        <v>91</v>
      </c>
      <c r="U1166" t="s">
        <v>117</v>
      </c>
      <c r="V1166" t="s">
        <v>478</v>
      </c>
      <c r="W1166" t="s">
        <v>136</v>
      </c>
      <c r="X1166" t="s">
        <v>62</v>
      </c>
      <c r="Y1166" t="s">
        <v>171</v>
      </c>
      <c r="Z1166" t="s">
        <v>117</v>
      </c>
      <c r="AA1166" t="s">
        <v>64</v>
      </c>
      <c r="AB1166" t="s">
        <v>60</v>
      </c>
      <c r="AC1166" t="s">
        <v>224</v>
      </c>
      <c r="AD1166" t="s">
        <v>62</v>
      </c>
      <c r="AE1166" t="s">
        <v>526</v>
      </c>
      <c r="AF1166" t="s">
        <v>436</v>
      </c>
      <c r="AG1166" t="s">
        <v>152</v>
      </c>
      <c r="AH1166" t="s">
        <v>70</v>
      </c>
      <c r="AI1166" t="s">
        <v>156</v>
      </c>
      <c r="AJ1166" t="s">
        <v>328</v>
      </c>
      <c r="AK1166" t="s">
        <v>73</v>
      </c>
      <c r="AL1166" t="s">
        <v>74</v>
      </c>
      <c r="AM1166" t="s">
        <v>177</v>
      </c>
      <c r="AN1166" t="s">
        <v>76</v>
      </c>
      <c r="AO1166" t="s">
        <v>104</v>
      </c>
      <c r="AP1166" t="s">
        <v>596</v>
      </c>
      <c r="AQ1166" t="s">
        <v>338</v>
      </c>
      <c r="AR1166" t="s">
        <v>74</v>
      </c>
      <c r="AS1166" t="s">
        <v>62</v>
      </c>
      <c r="AT1166" t="s">
        <v>73</v>
      </c>
      <c r="AU1166" t="s">
        <v>447</v>
      </c>
      <c r="AV1166" t="s">
        <v>6117</v>
      </c>
    </row>
    <row r="1167" spans="1:48" hidden="1" x14ac:dyDescent="0.3">
      <c r="A1167" t="s">
        <v>6118</v>
      </c>
      <c r="B1167" t="s">
        <v>6119</v>
      </c>
      <c r="C1167" s="1" t="str">
        <f t="shared" si="195"/>
        <v>21:0973</v>
      </c>
      <c r="D1167" s="1" t="str">
        <f t="shared" si="196"/>
        <v>21:0112</v>
      </c>
      <c r="E1167" t="s">
        <v>6120</v>
      </c>
      <c r="F1167" t="s">
        <v>6121</v>
      </c>
      <c r="H1167">
        <v>63.402065700000001</v>
      </c>
      <c r="I1167">
        <v>-97.693777100000005</v>
      </c>
      <c r="J1167" s="1" t="str">
        <f t="shared" si="197"/>
        <v>NGR lake sediment grab sample</v>
      </c>
      <c r="K1167" s="1" t="str">
        <f t="shared" si="198"/>
        <v>&lt;177 micron (NGR)</v>
      </c>
      <c r="L1167">
        <v>59</v>
      </c>
      <c r="M1167" t="s">
        <v>289</v>
      </c>
      <c r="N1167">
        <v>1166</v>
      </c>
      <c r="O1167" t="s">
        <v>205</v>
      </c>
      <c r="P1167" t="s">
        <v>54</v>
      </c>
      <c r="Q1167" t="s">
        <v>836</v>
      </c>
      <c r="R1167" t="s">
        <v>203</v>
      </c>
      <c r="S1167" t="s">
        <v>57</v>
      </c>
      <c r="T1167" t="s">
        <v>277</v>
      </c>
      <c r="U1167" t="s">
        <v>59</v>
      </c>
      <c r="V1167" t="s">
        <v>236</v>
      </c>
      <c r="W1167" t="s">
        <v>127</v>
      </c>
      <c r="X1167" t="s">
        <v>74</v>
      </c>
      <c r="Y1167" t="s">
        <v>171</v>
      </c>
      <c r="Z1167" t="s">
        <v>138</v>
      </c>
      <c r="AA1167" t="s">
        <v>64</v>
      </c>
      <c r="AB1167" t="s">
        <v>339</v>
      </c>
      <c r="AC1167" t="s">
        <v>224</v>
      </c>
      <c r="AD1167" t="s">
        <v>67</v>
      </c>
      <c r="AE1167" t="s">
        <v>526</v>
      </c>
      <c r="AF1167" t="s">
        <v>151</v>
      </c>
      <c r="AG1167" t="s">
        <v>152</v>
      </c>
      <c r="AH1167" t="s">
        <v>70</v>
      </c>
      <c r="AI1167" t="s">
        <v>59</v>
      </c>
      <c r="AJ1167" t="s">
        <v>440</v>
      </c>
      <c r="AK1167" t="s">
        <v>73</v>
      </c>
      <c r="AL1167" t="s">
        <v>74</v>
      </c>
      <c r="AM1167" t="s">
        <v>125</v>
      </c>
      <c r="AN1167" t="s">
        <v>76</v>
      </c>
      <c r="AO1167" t="s">
        <v>281</v>
      </c>
      <c r="AP1167" t="s">
        <v>267</v>
      </c>
      <c r="AQ1167" t="s">
        <v>263</v>
      </c>
      <c r="AR1167" t="s">
        <v>67</v>
      </c>
      <c r="AS1167" t="s">
        <v>62</v>
      </c>
      <c r="AT1167" t="s">
        <v>58</v>
      </c>
      <c r="AU1167" t="s">
        <v>80</v>
      </c>
      <c r="AV1167" t="s">
        <v>6122</v>
      </c>
    </row>
    <row r="1168" spans="1:48" hidden="1" x14ac:dyDescent="0.3">
      <c r="A1168" t="s">
        <v>6123</v>
      </c>
      <c r="B1168" t="s">
        <v>6124</v>
      </c>
      <c r="C1168" s="1" t="str">
        <f t="shared" si="195"/>
        <v>21:0973</v>
      </c>
      <c r="D1168" s="1" t="str">
        <f t="shared" si="196"/>
        <v>21:0112</v>
      </c>
      <c r="E1168" t="s">
        <v>6125</v>
      </c>
      <c r="F1168" t="s">
        <v>6126</v>
      </c>
      <c r="H1168">
        <v>63.405891099999998</v>
      </c>
      <c r="I1168">
        <v>-97.903210900000005</v>
      </c>
      <c r="J1168" s="1" t="str">
        <f t="shared" si="197"/>
        <v>NGR lake sediment grab sample</v>
      </c>
      <c r="K1168" s="1" t="str">
        <f t="shared" si="198"/>
        <v>&lt;177 micron (NGR)</v>
      </c>
      <c r="L1168">
        <v>59</v>
      </c>
      <c r="M1168" t="s">
        <v>301</v>
      </c>
      <c r="N1168">
        <v>1167</v>
      </c>
      <c r="O1168" t="s">
        <v>95</v>
      </c>
      <c r="P1168" t="s">
        <v>54</v>
      </c>
      <c r="Q1168" t="s">
        <v>572</v>
      </c>
      <c r="R1168" t="s">
        <v>178</v>
      </c>
      <c r="S1168" t="s">
        <v>57</v>
      </c>
      <c r="T1168" t="s">
        <v>152</v>
      </c>
      <c r="U1168" t="s">
        <v>57</v>
      </c>
      <c r="V1168" t="s">
        <v>691</v>
      </c>
      <c r="W1168" t="s">
        <v>170</v>
      </c>
      <c r="X1168" t="s">
        <v>74</v>
      </c>
      <c r="Y1168" t="s">
        <v>302</v>
      </c>
      <c r="Z1168" t="s">
        <v>96</v>
      </c>
      <c r="AA1168" t="s">
        <v>64</v>
      </c>
      <c r="AB1168" t="s">
        <v>522</v>
      </c>
      <c r="AC1168" t="s">
        <v>155</v>
      </c>
      <c r="AD1168" t="s">
        <v>67</v>
      </c>
      <c r="AE1168" t="s">
        <v>526</v>
      </c>
      <c r="AF1168" t="s">
        <v>281</v>
      </c>
      <c r="AG1168" t="s">
        <v>235</v>
      </c>
      <c r="AH1168" t="s">
        <v>173</v>
      </c>
      <c r="AI1168" t="s">
        <v>56</v>
      </c>
      <c r="AJ1168" t="s">
        <v>72</v>
      </c>
      <c r="AK1168" t="s">
        <v>73</v>
      </c>
      <c r="AL1168" t="s">
        <v>75</v>
      </c>
      <c r="AM1168" t="s">
        <v>125</v>
      </c>
      <c r="AN1168" t="s">
        <v>76</v>
      </c>
      <c r="AO1168" t="s">
        <v>203</v>
      </c>
      <c r="AP1168" t="s">
        <v>566</v>
      </c>
      <c r="AQ1168" t="s">
        <v>363</v>
      </c>
      <c r="AR1168" t="s">
        <v>74</v>
      </c>
      <c r="AS1168" t="s">
        <v>54</v>
      </c>
      <c r="AT1168" t="s">
        <v>73</v>
      </c>
      <c r="AU1168" t="s">
        <v>107</v>
      </c>
      <c r="AV1168" t="s">
        <v>748</v>
      </c>
    </row>
    <row r="1169" spans="1:48" hidden="1" x14ac:dyDescent="0.3">
      <c r="A1169" t="s">
        <v>6127</v>
      </c>
      <c r="B1169" t="s">
        <v>6128</v>
      </c>
      <c r="C1169" s="1" t="str">
        <f t="shared" si="195"/>
        <v>21:0973</v>
      </c>
      <c r="D1169" s="1" t="str">
        <f t="shared" si="196"/>
        <v>21:0112</v>
      </c>
      <c r="E1169" t="s">
        <v>6129</v>
      </c>
      <c r="F1169" t="s">
        <v>6130</v>
      </c>
      <c r="H1169">
        <v>63.426276799999997</v>
      </c>
      <c r="I1169">
        <v>-97.832000100000002</v>
      </c>
      <c r="J1169" s="1" t="str">
        <f t="shared" si="197"/>
        <v>NGR lake sediment grab sample</v>
      </c>
      <c r="K1169" s="1" t="str">
        <f t="shared" si="198"/>
        <v>&lt;177 micron (NGR)</v>
      </c>
      <c r="L1169">
        <v>59</v>
      </c>
      <c r="M1169" t="s">
        <v>314</v>
      </c>
      <c r="N1169">
        <v>1168</v>
      </c>
      <c r="O1169" t="s">
        <v>205</v>
      </c>
      <c r="P1169" t="s">
        <v>54</v>
      </c>
      <c r="Q1169" t="s">
        <v>863</v>
      </c>
      <c r="R1169" t="s">
        <v>178</v>
      </c>
      <c r="S1169" t="s">
        <v>57</v>
      </c>
      <c r="T1169" t="s">
        <v>262</v>
      </c>
      <c r="U1169" t="s">
        <v>138</v>
      </c>
      <c r="V1169" t="s">
        <v>492</v>
      </c>
      <c r="W1169" t="s">
        <v>118</v>
      </c>
      <c r="X1169" t="s">
        <v>170</v>
      </c>
      <c r="Y1169" t="s">
        <v>62</v>
      </c>
      <c r="Z1169" t="s">
        <v>96</v>
      </c>
      <c r="AA1169" t="s">
        <v>64</v>
      </c>
      <c r="AB1169" t="s">
        <v>380</v>
      </c>
      <c r="AC1169" t="s">
        <v>75</v>
      </c>
      <c r="AD1169" t="s">
        <v>67</v>
      </c>
      <c r="AE1169" t="s">
        <v>68</v>
      </c>
      <c r="AF1169" t="s">
        <v>151</v>
      </c>
      <c r="AG1169" t="s">
        <v>167</v>
      </c>
      <c r="AH1169" t="s">
        <v>70</v>
      </c>
      <c r="AI1169" t="s">
        <v>72</v>
      </c>
      <c r="AJ1169" t="s">
        <v>168</v>
      </c>
      <c r="AK1169" t="s">
        <v>73</v>
      </c>
      <c r="AL1169" t="s">
        <v>125</v>
      </c>
      <c r="AM1169" t="s">
        <v>74</v>
      </c>
      <c r="AN1169" t="s">
        <v>76</v>
      </c>
      <c r="AO1169" t="s">
        <v>77</v>
      </c>
      <c r="AP1169" t="s">
        <v>210</v>
      </c>
      <c r="AQ1169" t="s">
        <v>56</v>
      </c>
      <c r="AR1169" t="s">
        <v>67</v>
      </c>
      <c r="AS1169" t="s">
        <v>62</v>
      </c>
      <c r="AT1169" t="s">
        <v>73</v>
      </c>
      <c r="AU1169" t="s">
        <v>107</v>
      </c>
      <c r="AV1169" t="s">
        <v>3369</v>
      </c>
    </row>
    <row r="1170" spans="1:48" hidden="1" x14ac:dyDescent="0.3">
      <c r="A1170" t="s">
        <v>6131</v>
      </c>
      <c r="B1170" t="s">
        <v>6132</v>
      </c>
      <c r="C1170" s="1" t="str">
        <f t="shared" si="195"/>
        <v>21:0973</v>
      </c>
      <c r="D1170" s="1" t="str">
        <f t="shared" si="196"/>
        <v>21:0112</v>
      </c>
      <c r="E1170" t="s">
        <v>6133</v>
      </c>
      <c r="F1170" t="s">
        <v>6134</v>
      </c>
      <c r="H1170">
        <v>63.427539799999998</v>
      </c>
      <c r="I1170">
        <v>-97.718508999999997</v>
      </c>
      <c r="J1170" s="1" t="str">
        <f t="shared" si="197"/>
        <v>NGR lake sediment grab sample</v>
      </c>
      <c r="K1170" s="1" t="str">
        <f t="shared" si="198"/>
        <v>&lt;177 micron (NGR)</v>
      </c>
      <c r="L1170">
        <v>59</v>
      </c>
      <c r="M1170" t="s">
        <v>324</v>
      </c>
      <c r="N1170">
        <v>1169</v>
      </c>
      <c r="O1170" t="s">
        <v>220</v>
      </c>
      <c r="P1170" t="s">
        <v>54</v>
      </c>
      <c r="Q1170" t="s">
        <v>261</v>
      </c>
      <c r="R1170" t="s">
        <v>348</v>
      </c>
      <c r="S1170" t="s">
        <v>57</v>
      </c>
      <c r="T1170" t="s">
        <v>454</v>
      </c>
      <c r="U1170" t="s">
        <v>138</v>
      </c>
      <c r="V1170" t="s">
        <v>478</v>
      </c>
      <c r="W1170" t="s">
        <v>118</v>
      </c>
      <c r="X1170" t="s">
        <v>67</v>
      </c>
      <c r="Y1170" t="s">
        <v>302</v>
      </c>
      <c r="Z1170" t="s">
        <v>59</v>
      </c>
      <c r="AA1170" t="s">
        <v>64</v>
      </c>
      <c r="AB1170" t="s">
        <v>236</v>
      </c>
      <c r="AC1170" t="s">
        <v>155</v>
      </c>
      <c r="AD1170" t="s">
        <v>67</v>
      </c>
      <c r="AE1170" t="s">
        <v>526</v>
      </c>
      <c r="AF1170" t="s">
        <v>116</v>
      </c>
      <c r="AG1170" t="s">
        <v>91</v>
      </c>
      <c r="AH1170" t="s">
        <v>70</v>
      </c>
      <c r="AI1170" t="s">
        <v>114</v>
      </c>
      <c r="AJ1170" t="s">
        <v>114</v>
      </c>
      <c r="AK1170" t="s">
        <v>73</v>
      </c>
      <c r="AL1170" t="s">
        <v>206</v>
      </c>
      <c r="AM1170" t="s">
        <v>177</v>
      </c>
      <c r="AN1170" t="s">
        <v>76</v>
      </c>
      <c r="AO1170" t="s">
        <v>92</v>
      </c>
      <c r="AP1170" t="s">
        <v>837</v>
      </c>
      <c r="AQ1170" t="s">
        <v>327</v>
      </c>
      <c r="AR1170" t="s">
        <v>74</v>
      </c>
      <c r="AS1170" t="s">
        <v>54</v>
      </c>
      <c r="AT1170" t="s">
        <v>73</v>
      </c>
      <c r="AU1170" t="s">
        <v>1128</v>
      </c>
      <c r="AV1170" t="s">
        <v>6135</v>
      </c>
    </row>
    <row r="1171" spans="1:48" hidden="1" x14ac:dyDescent="0.3">
      <c r="A1171" t="s">
        <v>6136</v>
      </c>
      <c r="B1171" t="s">
        <v>6137</v>
      </c>
      <c r="C1171" s="1" t="str">
        <f t="shared" si="195"/>
        <v>21:0973</v>
      </c>
      <c r="D1171" s="1" t="str">
        <f t="shared" si="196"/>
        <v>21:0112</v>
      </c>
      <c r="E1171" t="s">
        <v>6138</v>
      </c>
      <c r="F1171" t="s">
        <v>6139</v>
      </c>
      <c r="H1171">
        <v>63.4310987</v>
      </c>
      <c r="I1171">
        <v>-97.626138999999995</v>
      </c>
      <c r="J1171" s="1" t="str">
        <f t="shared" si="197"/>
        <v>NGR lake sediment grab sample</v>
      </c>
      <c r="K1171" s="1" t="str">
        <f t="shared" si="198"/>
        <v>&lt;177 micron (NGR)</v>
      </c>
      <c r="L1171">
        <v>59</v>
      </c>
      <c r="M1171" t="s">
        <v>335</v>
      </c>
      <c r="N1171">
        <v>1170</v>
      </c>
      <c r="O1171" t="s">
        <v>63</v>
      </c>
      <c r="P1171" t="s">
        <v>54</v>
      </c>
      <c r="Q1171" t="s">
        <v>836</v>
      </c>
      <c r="R1171" t="s">
        <v>117</v>
      </c>
      <c r="S1171" t="s">
        <v>57</v>
      </c>
      <c r="T1171" t="s">
        <v>204</v>
      </c>
      <c r="U1171" t="s">
        <v>57</v>
      </c>
      <c r="V1171" t="s">
        <v>381</v>
      </c>
      <c r="W1171" t="s">
        <v>220</v>
      </c>
      <c r="X1171" t="s">
        <v>74</v>
      </c>
      <c r="Y1171" t="s">
        <v>206</v>
      </c>
      <c r="Z1171" t="s">
        <v>59</v>
      </c>
      <c r="AA1171" t="s">
        <v>64</v>
      </c>
      <c r="AB1171" t="s">
        <v>691</v>
      </c>
      <c r="AC1171" t="s">
        <v>155</v>
      </c>
      <c r="AD1171" t="s">
        <v>67</v>
      </c>
      <c r="AE1171" t="s">
        <v>206</v>
      </c>
      <c r="AF1171" t="s">
        <v>104</v>
      </c>
      <c r="AG1171" t="s">
        <v>58</v>
      </c>
      <c r="AH1171" t="s">
        <v>70</v>
      </c>
      <c r="AI1171" t="s">
        <v>263</v>
      </c>
      <c r="AJ1171" t="s">
        <v>306</v>
      </c>
      <c r="AK1171" t="s">
        <v>73</v>
      </c>
      <c r="AL1171" t="s">
        <v>74</v>
      </c>
      <c r="AM1171" t="s">
        <v>75</v>
      </c>
      <c r="AN1171" t="s">
        <v>76</v>
      </c>
      <c r="AO1171" t="s">
        <v>203</v>
      </c>
      <c r="AP1171" t="s">
        <v>179</v>
      </c>
      <c r="AQ1171" t="s">
        <v>363</v>
      </c>
      <c r="AR1171" t="s">
        <v>67</v>
      </c>
      <c r="AS1171" t="s">
        <v>54</v>
      </c>
      <c r="AT1171" t="s">
        <v>73</v>
      </c>
      <c r="AU1171" t="s">
        <v>80</v>
      </c>
      <c r="AV1171" t="s">
        <v>6140</v>
      </c>
    </row>
    <row r="1172" spans="1:48" hidden="1" x14ac:dyDescent="0.3">
      <c r="A1172" t="s">
        <v>6141</v>
      </c>
      <c r="B1172" t="s">
        <v>6142</v>
      </c>
      <c r="C1172" s="1" t="str">
        <f t="shared" si="195"/>
        <v>21:0973</v>
      </c>
      <c r="D1172" s="1" t="str">
        <f t="shared" si="196"/>
        <v>21:0112</v>
      </c>
      <c r="E1172" t="s">
        <v>6060</v>
      </c>
      <c r="F1172" t="s">
        <v>6143</v>
      </c>
      <c r="H1172">
        <v>63.467705600000002</v>
      </c>
      <c r="I1172">
        <v>-97.5061654</v>
      </c>
      <c r="J1172" s="1" t="str">
        <f t="shared" si="197"/>
        <v>NGR lake sediment grab sample</v>
      </c>
      <c r="K1172" s="1" t="str">
        <f t="shared" si="198"/>
        <v>&lt;177 micron (NGR)</v>
      </c>
      <c r="L1172">
        <v>59</v>
      </c>
      <c r="M1172" t="s">
        <v>345</v>
      </c>
      <c r="N1172">
        <v>1171</v>
      </c>
      <c r="O1172" t="s">
        <v>61</v>
      </c>
      <c r="P1172" t="s">
        <v>54</v>
      </c>
      <c r="Q1172" t="s">
        <v>337</v>
      </c>
      <c r="R1172" t="s">
        <v>176</v>
      </c>
      <c r="S1172" t="s">
        <v>57</v>
      </c>
      <c r="T1172" t="s">
        <v>152</v>
      </c>
      <c r="U1172" t="s">
        <v>138</v>
      </c>
      <c r="V1172" t="s">
        <v>139</v>
      </c>
      <c r="W1172" t="s">
        <v>118</v>
      </c>
      <c r="X1172" t="s">
        <v>74</v>
      </c>
      <c r="Y1172" t="s">
        <v>302</v>
      </c>
      <c r="Z1172" t="s">
        <v>138</v>
      </c>
      <c r="AA1172" t="s">
        <v>64</v>
      </c>
      <c r="AB1172" t="s">
        <v>119</v>
      </c>
      <c r="AC1172" t="s">
        <v>224</v>
      </c>
      <c r="AD1172" t="s">
        <v>67</v>
      </c>
      <c r="AE1172" t="s">
        <v>74</v>
      </c>
      <c r="AF1172" t="s">
        <v>116</v>
      </c>
      <c r="AG1172" t="s">
        <v>152</v>
      </c>
      <c r="AH1172" t="s">
        <v>70</v>
      </c>
      <c r="AI1172" t="s">
        <v>56</v>
      </c>
      <c r="AJ1172" t="s">
        <v>59</v>
      </c>
      <c r="AK1172" t="s">
        <v>73</v>
      </c>
      <c r="AL1172" t="s">
        <v>68</v>
      </c>
      <c r="AM1172" t="s">
        <v>75</v>
      </c>
      <c r="AN1172" t="s">
        <v>76</v>
      </c>
      <c r="AO1172" t="s">
        <v>104</v>
      </c>
      <c r="AP1172" t="s">
        <v>596</v>
      </c>
      <c r="AQ1172" t="s">
        <v>159</v>
      </c>
      <c r="AR1172" t="s">
        <v>74</v>
      </c>
      <c r="AS1172" t="s">
        <v>54</v>
      </c>
      <c r="AT1172" t="s">
        <v>73</v>
      </c>
      <c r="AU1172" t="s">
        <v>107</v>
      </c>
      <c r="AV1172" t="s">
        <v>1272</v>
      </c>
    </row>
    <row r="1173" spans="1:48" hidden="1" x14ac:dyDescent="0.3">
      <c r="A1173" t="s">
        <v>6144</v>
      </c>
      <c r="B1173" t="s">
        <v>6145</v>
      </c>
      <c r="C1173" s="1" t="str">
        <f t="shared" si="195"/>
        <v>21:0973</v>
      </c>
      <c r="D1173" s="1" t="str">
        <f t="shared" si="196"/>
        <v>21:0112</v>
      </c>
      <c r="E1173" t="s">
        <v>6146</v>
      </c>
      <c r="F1173" t="s">
        <v>6147</v>
      </c>
      <c r="H1173">
        <v>63.455155699999999</v>
      </c>
      <c r="I1173">
        <v>-97.627112299999993</v>
      </c>
      <c r="J1173" s="1" t="str">
        <f t="shared" si="197"/>
        <v>NGR lake sediment grab sample</v>
      </c>
      <c r="K1173" s="1" t="str">
        <f t="shared" si="198"/>
        <v>&lt;177 micron (NGR)</v>
      </c>
      <c r="L1173">
        <v>59</v>
      </c>
      <c r="M1173" t="s">
        <v>354</v>
      </c>
      <c r="N1173">
        <v>1172</v>
      </c>
      <c r="O1173" t="s">
        <v>421</v>
      </c>
      <c r="P1173" t="s">
        <v>54</v>
      </c>
      <c r="Q1173" t="s">
        <v>387</v>
      </c>
      <c r="R1173" t="s">
        <v>318</v>
      </c>
      <c r="S1173" t="s">
        <v>57</v>
      </c>
      <c r="T1173" t="s">
        <v>380</v>
      </c>
      <c r="U1173" t="s">
        <v>57</v>
      </c>
      <c r="V1173" t="s">
        <v>357</v>
      </c>
      <c r="W1173" t="s">
        <v>205</v>
      </c>
      <c r="X1173" t="s">
        <v>67</v>
      </c>
      <c r="Y1173" t="s">
        <v>206</v>
      </c>
      <c r="Z1173" t="s">
        <v>138</v>
      </c>
      <c r="AA1173" t="s">
        <v>64</v>
      </c>
      <c r="AB1173" t="s">
        <v>381</v>
      </c>
      <c r="AC1173" t="s">
        <v>70</v>
      </c>
      <c r="AD1173" t="s">
        <v>67</v>
      </c>
      <c r="AE1173" t="s">
        <v>526</v>
      </c>
      <c r="AF1173" t="s">
        <v>178</v>
      </c>
      <c r="AG1173" t="s">
        <v>152</v>
      </c>
      <c r="AH1173" t="s">
        <v>173</v>
      </c>
      <c r="AI1173" t="s">
        <v>240</v>
      </c>
      <c r="AJ1173" t="s">
        <v>233</v>
      </c>
      <c r="AK1173" t="s">
        <v>73</v>
      </c>
      <c r="AL1173" t="s">
        <v>74</v>
      </c>
      <c r="AM1173" t="s">
        <v>75</v>
      </c>
      <c r="AN1173" t="s">
        <v>76</v>
      </c>
      <c r="AO1173" t="s">
        <v>1125</v>
      </c>
      <c r="AP1173" t="s">
        <v>126</v>
      </c>
      <c r="AQ1173" t="s">
        <v>211</v>
      </c>
      <c r="AR1173" t="s">
        <v>67</v>
      </c>
      <c r="AS1173" t="s">
        <v>54</v>
      </c>
      <c r="AT1173" t="s">
        <v>73</v>
      </c>
      <c r="AU1173" t="s">
        <v>107</v>
      </c>
      <c r="AV1173" t="s">
        <v>6148</v>
      </c>
    </row>
    <row r="1174" spans="1:48" hidden="1" x14ac:dyDescent="0.3">
      <c r="A1174" t="s">
        <v>6149</v>
      </c>
      <c r="B1174" t="s">
        <v>6150</v>
      </c>
      <c r="C1174" s="1" t="str">
        <f t="shared" si="195"/>
        <v>21:0973</v>
      </c>
      <c r="D1174" s="1" t="str">
        <f t="shared" si="196"/>
        <v>21:0112</v>
      </c>
      <c r="E1174" t="s">
        <v>6151</v>
      </c>
      <c r="F1174" t="s">
        <v>6152</v>
      </c>
      <c r="H1174">
        <v>63.569223800000003</v>
      </c>
      <c r="I1174">
        <v>-97.9162508</v>
      </c>
      <c r="J1174" s="1" t="str">
        <f t="shared" si="197"/>
        <v>NGR lake sediment grab sample</v>
      </c>
      <c r="K1174" s="1" t="str">
        <f t="shared" si="198"/>
        <v>&lt;177 micron (NGR)</v>
      </c>
      <c r="L1174">
        <v>60</v>
      </c>
      <c r="M1174" t="s">
        <v>52</v>
      </c>
      <c r="N1174">
        <v>1173</v>
      </c>
      <c r="O1174" t="s">
        <v>63</v>
      </c>
      <c r="P1174" t="s">
        <v>54</v>
      </c>
      <c r="Q1174" t="s">
        <v>470</v>
      </c>
      <c r="R1174" t="s">
        <v>134</v>
      </c>
      <c r="S1174" t="s">
        <v>57</v>
      </c>
      <c r="T1174" t="s">
        <v>152</v>
      </c>
      <c r="U1174" t="s">
        <v>138</v>
      </c>
      <c r="V1174" t="s">
        <v>522</v>
      </c>
      <c r="W1174" t="s">
        <v>136</v>
      </c>
      <c r="X1174" t="s">
        <v>74</v>
      </c>
      <c r="Y1174" t="s">
        <v>238</v>
      </c>
      <c r="Z1174" t="s">
        <v>138</v>
      </c>
      <c r="AA1174" t="s">
        <v>64</v>
      </c>
      <c r="AB1174" t="s">
        <v>60</v>
      </c>
      <c r="AC1174" t="s">
        <v>224</v>
      </c>
      <c r="AD1174" t="s">
        <v>62</v>
      </c>
      <c r="AE1174" t="s">
        <v>157</v>
      </c>
      <c r="AF1174" t="s">
        <v>116</v>
      </c>
      <c r="AG1174" t="s">
        <v>604</v>
      </c>
      <c r="AH1174" t="s">
        <v>70</v>
      </c>
      <c r="AI1174" t="s">
        <v>336</v>
      </c>
      <c r="AJ1174" t="s">
        <v>102</v>
      </c>
      <c r="AK1174" t="s">
        <v>73</v>
      </c>
      <c r="AL1174" t="s">
        <v>157</v>
      </c>
      <c r="AM1174" t="s">
        <v>125</v>
      </c>
      <c r="AN1174" t="s">
        <v>76</v>
      </c>
      <c r="AO1174" t="s">
        <v>116</v>
      </c>
      <c r="AP1174" t="s">
        <v>210</v>
      </c>
      <c r="AQ1174" t="s">
        <v>102</v>
      </c>
      <c r="AR1174" t="s">
        <v>74</v>
      </c>
      <c r="AS1174" t="s">
        <v>54</v>
      </c>
      <c r="AT1174" t="s">
        <v>73</v>
      </c>
      <c r="AU1174" t="s">
        <v>107</v>
      </c>
      <c r="AV1174" t="s">
        <v>6153</v>
      </c>
    </row>
    <row r="1175" spans="1:48" hidden="1" x14ac:dyDescent="0.3">
      <c r="A1175" t="s">
        <v>6154</v>
      </c>
      <c r="B1175" t="s">
        <v>6155</v>
      </c>
      <c r="C1175" s="1" t="str">
        <f t="shared" si="195"/>
        <v>21:0973</v>
      </c>
      <c r="D1175" s="1" t="str">
        <f t="shared" si="196"/>
        <v>21:0112</v>
      </c>
      <c r="E1175" t="s">
        <v>6156</v>
      </c>
      <c r="F1175" t="s">
        <v>6157</v>
      </c>
      <c r="H1175">
        <v>63.4668159</v>
      </c>
      <c r="I1175">
        <v>-97.654526300000001</v>
      </c>
      <c r="J1175" s="1" t="str">
        <f t="shared" si="197"/>
        <v>NGR lake sediment grab sample</v>
      </c>
      <c r="K1175" s="1" t="str">
        <f t="shared" si="198"/>
        <v>&lt;177 micron (NGR)</v>
      </c>
      <c r="L1175">
        <v>60</v>
      </c>
      <c r="M1175" t="s">
        <v>86</v>
      </c>
      <c r="N1175">
        <v>1174</v>
      </c>
      <c r="O1175" t="s">
        <v>95</v>
      </c>
      <c r="P1175" t="s">
        <v>54</v>
      </c>
      <c r="Q1175" t="s">
        <v>736</v>
      </c>
      <c r="R1175" t="s">
        <v>203</v>
      </c>
      <c r="S1175" t="s">
        <v>57</v>
      </c>
      <c r="T1175" t="s">
        <v>438</v>
      </c>
      <c r="U1175" t="s">
        <v>138</v>
      </c>
      <c r="V1175" t="s">
        <v>192</v>
      </c>
      <c r="W1175" t="s">
        <v>94</v>
      </c>
      <c r="X1175" t="s">
        <v>74</v>
      </c>
      <c r="Y1175" t="s">
        <v>421</v>
      </c>
      <c r="Z1175" t="s">
        <v>117</v>
      </c>
      <c r="AA1175" t="s">
        <v>64</v>
      </c>
      <c r="AB1175" t="s">
        <v>236</v>
      </c>
      <c r="AC1175" t="s">
        <v>155</v>
      </c>
      <c r="AD1175" t="s">
        <v>67</v>
      </c>
      <c r="AE1175" t="s">
        <v>526</v>
      </c>
      <c r="AF1175" t="s">
        <v>281</v>
      </c>
      <c r="AG1175" t="s">
        <v>58</v>
      </c>
      <c r="AH1175" t="s">
        <v>70</v>
      </c>
      <c r="AI1175" t="s">
        <v>56</v>
      </c>
      <c r="AJ1175" t="s">
        <v>72</v>
      </c>
      <c r="AK1175" t="s">
        <v>73</v>
      </c>
      <c r="AL1175" t="s">
        <v>68</v>
      </c>
      <c r="AM1175" t="s">
        <v>177</v>
      </c>
      <c r="AN1175" t="s">
        <v>76</v>
      </c>
      <c r="AO1175" t="s">
        <v>92</v>
      </c>
      <c r="AP1175" t="s">
        <v>267</v>
      </c>
      <c r="AQ1175" t="s">
        <v>226</v>
      </c>
      <c r="AR1175" t="s">
        <v>74</v>
      </c>
      <c r="AS1175" t="s">
        <v>62</v>
      </c>
      <c r="AT1175" t="s">
        <v>73</v>
      </c>
      <c r="AU1175" t="s">
        <v>635</v>
      </c>
      <c r="AV1175" t="s">
        <v>2016</v>
      </c>
    </row>
    <row r="1176" spans="1:48" hidden="1" x14ac:dyDescent="0.3">
      <c r="A1176" t="s">
        <v>6158</v>
      </c>
      <c r="B1176" t="s">
        <v>6159</v>
      </c>
      <c r="C1176" s="1" t="str">
        <f t="shared" si="195"/>
        <v>21:0973</v>
      </c>
      <c r="D1176" s="1" t="str">
        <f t="shared" si="196"/>
        <v>21:0112</v>
      </c>
      <c r="E1176" t="s">
        <v>6160</v>
      </c>
      <c r="F1176" t="s">
        <v>6161</v>
      </c>
      <c r="H1176">
        <v>63.458560499999997</v>
      </c>
      <c r="I1176">
        <v>-97.833855200000002</v>
      </c>
      <c r="J1176" s="1" t="str">
        <f t="shared" si="197"/>
        <v>NGR lake sediment grab sample</v>
      </c>
      <c r="K1176" s="1" t="str">
        <f t="shared" si="198"/>
        <v>&lt;177 micron (NGR)</v>
      </c>
      <c r="L1176">
        <v>60</v>
      </c>
      <c r="M1176" t="s">
        <v>149</v>
      </c>
      <c r="N1176">
        <v>1175</v>
      </c>
      <c r="O1176" t="s">
        <v>63</v>
      </c>
      <c r="P1176" t="s">
        <v>54</v>
      </c>
      <c r="Q1176" t="s">
        <v>133</v>
      </c>
      <c r="R1176" t="s">
        <v>77</v>
      </c>
      <c r="S1176" t="s">
        <v>57</v>
      </c>
      <c r="T1176" t="s">
        <v>277</v>
      </c>
      <c r="U1176" t="s">
        <v>138</v>
      </c>
      <c r="V1176" t="s">
        <v>550</v>
      </c>
      <c r="W1176" t="s">
        <v>94</v>
      </c>
      <c r="X1176" t="s">
        <v>74</v>
      </c>
      <c r="Y1176" t="s">
        <v>448</v>
      </c>
      <c r="Z1176" t="s">
        <v>138</v>
      </c>
      <c r="AA1176" t="s">
        <v>64</v>
      </c>
      <c r="AB1176" t="s">
        <v>339</v>
      </c>
      <c r="AC1176" t="s">
        <v>75</v>
      </c>
      <c r="AD1176" t="s">
        <v>74</v>
      </c>
      <c r="AE1176" t="s">
        <v>74</v>
      </c>
      <c r="AF1176" t="s">
        <v>121</v>
      </c>
      <c r="AG1176" t="s">
        <v>604</v>
      </c>
      <c r="AH1176" t="s">
        <v>173</v>
      </c>
      <c r="AI1176" t="s">
        <v>306</v>
      </c>
      <c r="AJ1176" t="s">
        <v>440</v>
      </c>
      <c r="AK1176" t="s">
        <v>73</v>
      </c>
      <c r="AL1176" t="s">
        <v>125</v>
      </c>
      <c r="AM1176" t="s">
        <v>125</v>
      </c>
      <c r="AN1176" t="s">
        <v>76</v>
      </c>
      <c r="AO1176" t="s">
        <v>104</v>
      </c>
      <c r="AP1176" t="s">
        <v>126</v>
      </c>
      <c r="AQ1176" t="s">
        <v>329</v>
      </c>
      <c r="AR1176" t="s">
        <v>67</v>
      </c>
      <c r="AS1176" t="s">
        <v>62</v>
      </c>
      <c r="AT1176" t="s">
        <v>73</v>
      </c>
      <c r="AU1176" t="s">
        <v>107</v>
      </c>
      <c r="AV1176" t="s">
        <v>5098</v>
      </c>
    </row>
    <row r="1177" spans="1:48" hidden="1" x14ac:dyDescent="0.3">
      <c r="A1177" t="s">
        <v>6162</v>
      </c>
      <c r="B1177" t="s">
        <v>6163</v>
      </c>
      <c r="C1177" s="1" t="str">
        <f t="shared" si="195"/>
        <v>21:0973</v>
      </c>
      <c r="D1177" s="1" t="str">
        <f t="shared" si="196"/>
        <v>21:0112</v>
      </c>
      <c r="E1177" t="s">
        <v>6164</v>
      </c>
      <c r="F1177" t="s">
        <v>6165</v>
      </c>
      <c r="H1177">
        <v>63.451494500000003</v>
      </c>
      <c r="I1177">
        <v>-97.948236499999993</v>
      </c>
      <c r="J1177" s="1" t="str">
        <f t="shared" si="197"/>
        <v>NGR lake sediment grab sample</v>
      </c>
      <c r="K1177" s="1" t="str">
        <f t="shared" si="198"/>
        <v>&lt;177 micron (NGR)</v>
      </c>
      <c r="L1177">
        <v>60</v>
      </c>
      <c r="M1177" t="s">
        <v>113</v>
      </c>
      <c r="N1177">
        <v>1176</v>
      </c>
      <c r="O1177" t="s">
        <v>220</v>
      </c>
      <c r="P1177" t="s">
        <v>54</v>
      </c>
      <c r="Q1177" t="s">
        <v>337</v>
      </c>
      <c r="R1177" t="s">
        <v>281</v>
      </c>
      <c r="S1177" t="s">
        <v>57</v>
      </c>
      <c r="T1177" t="s">
        <v>91</v>
      </c>
      <c r="U1177" t="s">
        <v>59</v>
      </c>
      <c r="V1177" t="s">
        <v>411</v>
      </c>
      <c r="W1177" t="s">
        <v>263</v>
      </c>
      <c r="X1177" t="s">
        <v>74</v>
      </c>
      <c r="Y1177" t="s">
        <v>421</v>
      </c>
      <c r="Z1177" t="s">
        <v>59</v>
      </c>
      <c r="AA1177" t="s">
        <v>64</v>
      </c>
      <c r="AB1177" t="s">
        <v>725</v>
      </c>
      <c r="AC1177" t="s">
        <v>224</v>
      </c>
      <c r="AD1177" t="s">
        <v>62</v>
      </c>
      <c r="AE1177" t="s">
        <v>206</v>
      </c>
      <c r="AF1177" t="s">
        <v>69</v>
      </c>
      <c r="AG1177" t="s">
        <v>91</v>
      </c>
      <c r="AH1177" t="s">
        <v>70</v>
      </c>
      <c r="AI1177" t="s">
        <v>101</v>
      </c>
      <c r="AJ1177" t="s">
        <v>117</v>
      </c>
      <c r="AK1177" t="s">
        <v>73</v>
      </c>
      <c r="AL1177" t="s">
        <v>157</v>
      </c>
      <c r="AM1177" t="s">
        <v>125</v>
      </c>
      <c r="AN1177" t="s">
        <v>76</v>
      </c>
      <c r="AO1177" t="s">
        <v>290</v>
      </c>
      <c r="AP1177" t="s">
        <v>596</v>
      </c>
      <c r="AQ1177" t="s">
        <v>440</v>
      </c>
      <c r="AR1177" t="s">
        <v>62</v>
      </c>
      <c r="AS1177" t="s">
        <v>62</v>
      </c>
      <c r="AT1177" t="s">
        <v>277</v>
      </c>
      <c r="AU1177" t="s">
        <v>107</v>
      </c>
      <c r="AV1177" t="s">
        <v>2354</v>
      </c>
    </row>
    <row r="1178" spans="1:48" hidden="1" x14ac:dyDescent="0.3">
      <c r="A1178" t="s">
        <v>6166</v>
      </c>
      <c r="B1178" t="s">
        <v>6167</v>
      </c>
      <c r="C1178" s="1" t="str">
        <f t="shared" si="195"/>
        <v>21:0973</v>
      </c>
      <c r="D1178" s="1" t="str">
        <f t="shared" si="196"/>
        <v>21:0112</v>
      </c>
      <c r="E1178" t="s">
        <v>6164</v>
      </c>
      <c r="F1178" t="s">
        <v>6168</v>
      </c>
      <c r="H1178">
        <v>63.451494500000003</v>
      </c>
      <c r="I1178">
        <v>-97.948236499999993</v>
      </c>
      <c r="J1178" s="1" t="str">
        <f t="shared" si="197"/>
        <v>NGR lake sediment grab sample</v>
      </c>
      <c r="K1178" s="1" t="str">
        <f t="shared" si="198"/>
        <v>&lt;177 micron (NGR)</v>
      </c>
      <c r="L1178">
        <v>60</v>
      </c>
      <c r="M1178" t="s">
        <v>132</v>
      </c>
      <c r="N1178">
        <v>1177</v>
      </c>
      <c r="O1178" t="s">
        <v>170</v>
      </c>
      <c r="P1178" t="s">
        <v>54</v>
      </c>
      <c r="Q1178" t="s">
        <v>337</v>
      </c>
      <c r="R1178" t="s">
        <v>104</v>
      </c>
      <c r="S1178" t="s">
        <v>57</v>
      </c>
      <c r="T1178" t="s">
        <v>152</v>
      </c>
      <c r="U1178" t="s">
        <v>138</v>
      </c>
      <c r="V1178" t="s">
        <v>139</v>
      </c>
      <c r="W1178" t="s">
        <v>388</v>
      </c>
      <c r="X1178" t="s">
        <v>62</v>
      </c>
      <c r="Y1178" t="s">
        <v>396</v>
      </c>
      <c r="Z1178" t="s">
        <v>59</v>
      </c>
      <c r="AA1178" t="s">
        <v>64</v>
      </c>
      <c r="AB1178" t="s">
        <v>411</v>
      </c>
      <c r="AC1178" t="s">
        <v>75</v>
      </c>
      <c r="AD1178" t="s">
        <v>62</v>
      </c>
      <c r="AE1178" t="s">
        <v>206</v>
      </c>
      <c r="AF1178" t="s">
        <v>116</v>
      </c>
      <c r="AG1178" t="s">
        <v>91</v>
      </c>
      <c r="AH1178" t="s">
        <v>70</v>
      </c>
      <c r="AI1178" t="s">
        <v>101</v>
      </c>
      <c r="AJ1178" t="s">
        <v>429</v>
      </c>
      <c r="AK1178" t="s">
        <v>73</v>
      </c>
      <c r="AL1178" t="s">
        <v>74</v>
      </c>
      <c r="AM1178" t="s">
        <v>125</v>
      </c>
      <c r="AN1178" t="s">
        <v>76</v>
      </c>
      <c r="AO1178" t="s">
        <v>290</v>
      </c>
      <c r="AP1178" t="s">
        <v>267</v>
      </c>
      <c r="AQ1178" t="s">
        <v>101</v>
      </c>
      <c r="AR1178" t="s">
        <v>74</v>
      </c>
      <c r="AS1178" t="s">
        <v>62</v>
      </c>
      <c r="AT1178" t="s">
        <v>73</v>
      </c>
      <c r="AU1178" t="s">
        <v>593</v>
      </c>
      <c r="AV1178" t="s">
        <v>1947</v>
      </c>
    </row>
    <row r="1179" spans="1:48" hidden="1" x14ac:dyDescent="0.3">
      <c r="A1179" t="s">
        <v>6169</v>
      </c>
      <c r="B1179" t="s">
        <v>6170</v>
      </c>
      <c r="C1179" s="1" t="str">
        <f t="shared" si="195"/>
        <v>21:0973</v>
      </c>
      <c r="D1179" s="1" t="str">
        <f t="shared" si="196"/>
        <v>21:0112</v>
      </c>
      <c r="E1179" t="s">
        <v>6171</v>
      </c>
      <c r="F1179" t="s">
        <v>6172</v>
      </c>
      <c r="H1179">
        <v>63.441219099999998</v>
      </c>
      <c r="I1179">
        <v>-97.970705600000002</v>
      </c>
      <c r="J1179" s="1" t="str">
        <f t="shared" si="197"/>
        <v>NGR lake sediment grab sample</v>
      </c>
      <c r="K1179" s="1" t="str">
        <f t="shared" si="198"/>
        <v>&lt;177 micron (NGR)</v>
      </c>
      <c r="L1179">
        <v>60</v>
      </c>
      <c r="M1179" t="s">
        <v>165</v>
      </c>
      <c r="N1179">
        <v>1178</v>
      </c>
      <c r="O1179" t="s">
        <v>355</v>
      </c>
      <c r="P1179" t="s">
        <v>54</v>
      </c>
      <c r="Q1179" t="s">
        <v>387</v>
      </c>
      <c r="R1179" t="s">
        <v>592</v>
      </c>
      <c r="S1179" t="s">
        <v>57</v>
      </c>
      <c r="T1179" t="s">
        <v>135</v>
      </c>
      <c r="U1179" t="s">
        <v>57</v>
      </c>
      <c r="V1179" t="s">
        <v>691</v>
      </c>
      <c r="W1179" t="s">
        <v>308</v>
      </c>
      <c r="X1179" t="s">
        <v>74</v>
      </c>
      <c r="Y1179" t="s">
        <v>238</v>
      </c>
      <c r="Z1179" t="s">
        <v>59</v>
      </c>
      <c r="AA1179" t="s">
        <v>64</v>
      </c>
      <c r="AB1179" t="s">
        <v>236</v>
      </c>
      <c r="AC1179" t="s">
        <v>155</v>
      </c>
      <c r="AD1179" t="s">
        <v>67</v>
      </c>
      <c r="AE1179" t="s">
        <v>526</v>
      </c>
      <c r="AF1179" t="s">
        <v>281</v>
      </c>
      <c r="AG1179" t="s">
        <v>152</v>
      </c>
      <c r="AH1179" t="s">
        <v>70</v>
      </c>
      <c r="AI1179" t="s">
        <v>138</v>
      </c>
      <c r="AJ1179" t="s">
        <v>72</v>
      </c>
      <c r="AK1179" t="s">
        <v>73</v>
      </c>
      <c r="AL1179" t="s">
        <v>157</v>
      </c>
      <c r="AM1179" t="s">
        <v>177</v>
      </c>
      <c r="AN1179" t="s">
        <v>76</v>
      </c>
      <c r="AO1179" t="s">
        <v>178</v>
      </c>
      <c r="AP1179" t="s">
        <v>158</v>
      </c>
      <c r="AQ1179" t="s">
        <v>226</v>
      </c>
      <c r="AR1179" t="s">
        <v>74</v>
      </c>
      <c r="AS1179" t="s">
        <v>54</v>
      </c>
      <c r="AT1179" t="s">
        <v>73</v>
      </c>
      <c r="AU1179" t="s">
        <v>107</v>
      </c>
      <c r="AV1179" t="s">
        <v>6173</v>
      </c>
    </row>
    <row r="1180" spans="1:48" hidden="1" x14ac:dyDescent="0.3">
      <c r="A1180" t="s">
        <v>6174</v>
      </c>
      <c r="B1180" t="s">
        <v>6175</v>
      </c>
      <c r="C1180" s="1" t="str">
        <f t="shared" si="195"/>
        <v>21:0973</v>
      </c>
      <c r="D1180" s="1" t="str">
        <f t="shared" si="196"/>
        <v>21:0112</v>
      </c>
      <c r="E1180" t="s">
        <v>6176</v>
      </c>
      <c r="F1180" t="s">
        <v>6177</v>
      </c>
      <c r="H1180">
        <v>63.541303599999999</v>
      </c>
      <c r="I1180">
        <v>-97.977785100000006</v>
      </c>
      <c r="J1180" s="1" t="str">
        <f t="shared" si="197"/>
        <v>NGR lake sediment grab sample</v>
      </c>
      <c r="K1180" s="1" t="str">
        <f t="shared" si="198"/>
        <v>&lt;177 micron (NGR)</v>
      </c>
      <c r="L1180">
        <v>60</v>
      </c>
      <c r="M1180" t="s">
        <v>185</v>
      </c>
      <c r="N1180">
        <v>1179</v>
      </c>
      <c r="O1180" t="s">
        <v>136</v>
      </c>
      <c r="P1180" t="s">
        <v>54</v>
      </c>
      <c r="Q1180" t="s">
        <v>410</v>
      </c>
      <c r="R1180" t="s">
        <v>151</v>
      </c>
      <c r="S1180" t="s">
        <v>57</v>
      </c>
      <c r="T1180" t="s">
        <v>479</v>
      </c>
      <c r="U1180" t="s">
        <v>59</v>
      </c>
      <c r="V1180" t="s">
        <v>890</v>
      </c>
      <c r="W1180" t="s">
        <v>363</v>
      </c>
      <c r="X1180" t="s">
        <v>62</v>
      </c>
      <c r="Y1180" t="s">
        <v>448</v>
      </c>
      <c r="Z1180" t="s">
        <v>59</v>
      </c>
      <c r="AA1180" t="s">
        <v>64</v>
      </c>
      <c r="AB1180" t="s">
        <v>252</v>
      </c>
      <c r="AC1180" t="s">
        <v>74</v>
      </c>
      <c r="AD1180" t="s">
        <v>170</v>
      </c>
      <c r="AE1180" t="s">
        <v>68</v>
      </c>
      <c r="AF1180" t="s">
        <v>121</v>
      </c>
      <c r="AG1180" t="s">
        <v>152</v>
      </c>
      <c r="AH1180" t="s">
        <v>70</v>
      </c>
      <c r="AI1180" t="s">
        <v>114</v>
      </c>
      <c r="AJ1180" t="s">
        <v>1288</v>
      </c>
      <c r="AK1180" t="s">
        <v>73</v>
      </c>
      <c r="AL1180" t="s">
        <v>74</v>
      </c>
      <c r="AM1180" t="s">
        <v>238</v>
      </c>
      <c r="AN1180" t="s">
        <v>76</v>
      </c>
      <c r="AO1180" t="s">
        <v>116</v>
      </c>
      <c r="AP1180" t="s">
        <v>307</v>
      </c>
      <c r="AQ1180" t="s">
        <v>168</v>
      </c>
      <c r="AR1180" t="s">
        <v>67</v>
      </c>
      <c r="AS1180" t="s">
        <v>127</v>
      </c>
      <c r="AT1180" t="s">
        <v>277</v>
      </c>
      <c r="AU1180" t="s">
        <v>643</v>
      </c>
      <c r="AV1180" t="s">
        <v>6178</v>
      </c>
    </row>
    <row r="1181" spans="1:48" hidden="1" x14ac:dyDescent="0.3">
      <c r="A1181" t="s">
        <v>6179</v>
      </c>
      <c r="B1181" t="s">
        <v>6180</v>
      </c>
      <c r="C1181" s="1" t="str">
        <f t="shared" si="195"/>
        <v>21:0973</v>
      </c>
      <c r="D1181" s="1" t="str">
        <f t="shared" si="196"/>
        <v>21:0112</v>
      </c>
      <c r="E1181" t="s">
        <v>6181</v>
      </c>
      <c r="F1181" t="s">
        <v>6182</v>
      </c>
      <c r="H1181">
        <v>63.553993900000002</v>
      </c>
      <c r="I1181">
        <v>-97.985200500000005</v>
      </c>
      <c r="J1181" s="1" t="str">
        <f t="shared" si="197"/>
        <v>NGR lake sediment grab sample</v>
      </c>
      <c r="K1181" s="1" t="str">
        <f t="shared" si="198"/>
        <v>&lt;177 micron (NGR)</v>
      </c>
      <c r="L1181">
        <v>60</v>
      </c>
      <c r="M1181" t="s">
        <v>200</v>
      </c>
      <c r="N1181">
        <v>1180</v>
      </c>
      <c r="O1181" t="s">
        <v>308</v>
      </c>
      <c r="P1181" t="s">
        <v>54</v>
      </c>
      <c r="Q1181" t="s">
        <v>676</v>
      </c>
      <c r="R1181" t="s">
        <v>151</v>
      </c>
      <c r="S1181" t="s">
        <v>57</v>
      </c>
      <c r="T1181" t="s">
        <v>462</v>
      </c>
      <c r="U1181" t="s">
        <v>96</v>
      </c>
      <c r="V1181" t="s">
        <v>303</v>
      </c>
      <c r="W1181" t="s">
        <v>292</v>
      </c>
      <c r="X1181" t="s">
        <v>170</v>
      </c>
      <c r="Y1181" t="s">
        <v>448</v>
      </c>
      <c r="Z1181" t="s">
        <v>59</v>
      </c>
      <c r="AA1181" t="s">
        <v>64</v>
      </c>
      <c r="AB1181" t="s">
        <v>58</v>
      </c>
      <c r="AC1181" t="s">
        <v>206</v>
      </c>
      <c r="AD1181" t="s">
        <v>62</v>
      </c>
      <c r="AE1181" t="s">
        <v>68</v>
      </c>
      <c r="AF1181" t="s">
        <v>282</v>
      </c>
      <c r="AG1181" t="s">
        <v>91</v>
      </c>
      <c r="AH1181" t="s">
        <v>70</v>
      </c>
      <c r="AI1181" t="s">
        <v>340</v>
      </c>
      <c r="AJ1181" t="s">
        <v>6183</v>
      </c>
      <c r="AK1181" t="s">
        <v>73</v>
      </c>
      <c r="AL1181" t="s">
        <v>157</v>
      </c>
      <c r="AM1181" t="s">
        <v>302</v>
      </c>
      <c r="AN1181" t="s">
        <v>76</v>
      </c>
      <c r="AO1181" t="s">
        <v>389</v>
      </c>
      <c r="AP1181" t="s">
        <v>179</v>
      </c>
      <c r="AQ1181" t="s">
        <v>92</v>
      </c>
      <c r="AR1181" t="s">
        <v>67</v>
      </c>
      <c r="AS1181" t="s">
        <v>96</v>
      </c>
      <c r="AT1181" t="s">
        <v>315</v>
      </c>
      <c r="AU1181" t="s">
        <v>107</v>
      </c>
      <c r="AV1181" t="s">
        <v>6184</v>
      </c>
    </row>
    <row r="1182" spans="1:48" hidden="1" x14ac:dyDescent="0.3">
      <c r="A1182" t="s">
        <v>6185</v>
      </c>
      <c r="B1182" t="s">
        <v>6186</v>
      </c>
      <c r="C1182" s="1" t="str">
        <f t="shared" si="195"/>
        <v>21:0973</v>
      </c>
      <c r="D1182" s="1" t="str">
        <f t="shared" si="196"/>
        <v>21:0112</v>
      </c>
      <c r="E1182" t="s">
        <v>6187</v>
      </c>
      <c r="F1182" t="s">
        <v>6188</v>
      </c>
      <c r="H1182">
        <v>63.581803499999999</v>
      </c>
      <c r="I1182">
        <v>-97.948269499999995</v>
      </c>
      <c r="J1182" s="1" t="str">
        <f t="shared" si="197"/>
        <v>NGR lake sediment grab sample</v>
      </c>
      <c r="K1182" s="1" t="str">
        <f t="shared" si="198"/>
        <v>&lt;177 micron (NGR)</v>
      </c>
      <c r="L1182">
        <v>60</v>
      </c>
      <c r="M1182" t="s">
        <v>217</v>
      </c>
      <c r="N1182">
        <v>1181</v>
      </c>
      <c r="O1182" t="s">
        <v>211</v>
      </c>
      <c r="P1182" t="s">
        <v>54</v>
      </c>
      <c r="Q1182" t="s">
        <v>736</v>
      </c>
      <c r="R1182" t="s">
        <v>168</v>
      </c>
      <c r="S1182" t="s">
        <v>57</v>
      </c>
      <c r="T1182" t="s">
        <v>277</v>
      </c>
      <c r="U1182" t="s">
        <v>59</v>
      </c>
      <c r="V1182" t="s">
        <v>492</v>
      </c>
      <c r="W1182" t="s">
        <v>388</v>
      </c>
      <c r="X1182" t="s">
        <v>74</v>
      </c>
      <c r="Y1182" t="s">
        <v>302</v>
      </c>
      <c r="Z1182" t="s">
        <v>59</v>
      </c>
      <c r="AA1182" t="s">
        <v>64</v>
      </c>
      <c r="AB1182" t="s">
        <v>97</v>
      </c>
      <c r="AC1182" t="s">
        <v>125</v>
      </c>
      <c r="AD1182" t="s">
        <v>67</v>
      </c>
      <c r="AE1182" t="s">
        <v>68</v>
      </c>
      <c r="AF1182" t="s">
        <v>282</v>
      </c>
      <c r="AG1182" t="s">
        <v>91</v>
      </c>
      <c r="AH1182" t="s">
        <v>70</v>
      </c>
      <c r="AI1182" t="s">
        <v>306</v>
      </c>
      <c r="AJ1182" t="s">
        <v>592</v>
      </c>
      <c r="AK1182" t="s">
        <v>73</v>
      </c>
      <c r="AL1182" t="s">
        <v>68</v>
      </c>
      <c r="AM1182" t="s">
        <v>157</v>
      </c>
      <c r="AN1182" t="s">
        <v>76</v>
      </c>
      <c r="AO1182" t="s">
        <v>761</v>
      </c>
      <c r="AP1182" t="s">
        <v>158</v>
      </c>
      <c r="AQ1182" t="s">
        <v>208</v>
      </c>
      <c r="AR1182" t="s">
        <v>74</v>
      </c>
      <c r="AS1182" t="s">
        <v>62</v>
      </c>
      <c r="AT1182" t="s">
        <v>73</v>
      </c>
      <c r="AU1182" t="s">
        <v>479</v>
      </c>
      <c r="AV1182" t="s">
        <v>180</v>
      </c>
    </row>
    <row r="1183" spans="1:48" hidden="1" x14ac:dyDescent="0.3">
      <c r="A1183" t="s">
        <v>6189</v>
      </c>
      <c r="B1183" t="s">
        <v>6190</v>
      </c>
      <c r="C1183" s="1" t="str">
        <f t="shared" si="195"/>
        <v>21:0973</v>
      </c>
      <c r="D1183" s="1" t="str">
        <f t="shared" si="196"/>
        <v>21:0112</v>
      </c>
      <c r="E1183" t="s">
        <v>6191</v>
      </c>
      <c r="F1183" t="s">
        <v>6192</v>
      </c>
      <c r="H1183">
        <v>63.655721100000001</v>
      </c>
      <c r="I1183">
        <v>-97.947614099999996</v>
      </c>
      <c r="J1183" s="1" t="str">
        <f t="shared" si="197"/>
        <v>NGR lake sediment grab sample</v>
      </c>
      <c r="K1183" s="1" t="str">
        <f t="shared" si="198"/>
        <v>&lt;177 micron (NGR)</v>
      </c>
      <c r="L1183">
        <v>60</v>
      </c>
      <c r="M1183" t="s">
        <v>246</v>
      </c>
      <c r="N1183">
        <v>1182</v>
      </c>
      <c r="O1183" t="s">
        <v>220</v>
      </c>
      <c r="P1183" t="s">
        <v>54</v>
      </c>
      <c r="Q1183" t="s">
        <v>274</v>
      </c>
      <c r="R1183" t="s">
        <v>168</v>
      </c>
      <c r="S1183" t="s">
        <v>57</v>
      </c>
      <c r="T1183" t="s">
        <v>152</v>
      </c>
      <c r="U1183" t="s">
        <v>57</v>
      </c>
      <c r="V1183" t="s">
        <v>616</v>
      </c>
      <c r="W1183" t="s">
        <v>363</v>
      </c>
      <c r="X1183" t="s">
        <v>62</v>
      </c>
      <c r="Y1183" t="s">
        <v>206</v>
      </c>
      <c r="Z1183" t="s">
        <v>59</v>
      </c>
      <c r="AA1183" t="s">
        <v>64</v>
      </c>
      <c r="AB1183" t="s">
        <v>93</v>
      </c>
      <c r="AC1183" t="s">
        <v>75</v>
      </c>
      <c r="AD1183" t="s">
        <v>67</v>
      </c>
      <c r="AE1183" t="s">
        <v>74</v>
      </c>
      <c r="AF1183" t="s">
        <v>77</v>
      </c>
      <c r="AG1183" t="s">
        <v>58</v>
      </c>
      <c r="AH1183" t="s">
        <v>70</v>
      </c>
      <c r="AI1183" t="s">
        <v>692</v>
      </c>
      <c r="AJ1183" t="s">
        <v>413</v>
      </c>
      <c r="AK1183" t="s">
        <v>73</v>
      </c>
      <c r="AL1183" t="s">
        <v>74</v>
      </c>
      <c r="AM1183" t="s">
        <v>157</v>
      </c>
      <c r="AN1183" t="s">
        <v>76</v>
      </c>
      <c r="AO1183" t="s">
        <v>104</v>
      </c>
      <c r="AP1183" t="s">
        <v>179</v>
      </c>
      <c r="AQ1183" t="s">
        <v>209</v>
      </c>
      <c r="AR1183" t="s">
        <v>74</v>
      </c>
      <c r="AS1183" t="s">
        <v>62</v>
      </c>
      <c r="AT1183" t="s">
        <v>248</v>
      </c>
      <c r="AU1183" t="s">
        <v>80</v>
      </c>
      <c r="AV1183" t="s">
        <v>6193</v>
      </c>
    </row>
    <row r="1184" spans="1:48" hidden="1" x14ac:dyDescent="0.3">
      <c r="A1184" t="s">
        <v>6194</v>
      </c>
      <c r="B1184" t="s">
        <v>6195</v>
      </c>
      <c r="C1184" s="1" t="str">
        <f t="shared" si="195"/>
        <v>21:0973</v>
      </c>
      <c r="D1184" s="1" t="str">
        <f t="shared" si="196"/>
        <v>21:0112</v>
      </c>
      <c r="E1184" t="s">
        <v>6196</v>
      </c>
      <c r="F1184" t="s">
        <v>6197</v>
      </c>
      <c r="H1184">
        <v>63.6624348</v>
      </c>
      <c r="I1184">
        <v>-97.885642200000007</v>
      </c>
      <c r="J1184" s="1" t="str">
        <f t="shared" si="197"/>
        <v>NGR lake sediment grab sample</v>
      </c>
      <c r="K1184" s="1" t="str">
        <f t="shared" si="198"/>
        <v>&lt;177 micron (NGR)</v>
      </c>
      <c r="L1184">
        <v>60</v>
      </c>
      <c r="M1184" t="s">
        <v>260</v>
      </c>
      <c r="N1184">
        <v>1183</v>
      </c>
      <c r="O1184" t="s">
        <v>136</v>
      </c>
      <c r="P1184" t="s">
        <v>54</v>
      </c>
      <c r="Q1184" t="s">
        <v>218</v>
      </c>
      <c r="R1184" t="s">
        <v>436</v>
      </c>
      <c r="S1184" t="s">
        <v>57</v>
      </c>
      <c r="T1184" t="s">
        <v>539</v>
      </c>
      <c r="U1184" t="s">
        <v>57</v>
      </c>
      <c r="V1184" t="s">
        <v>236</v>
      </c>
      <c r="W1184" t="s">
        <v>168</v>
      </c>
      <c r="X1184" t="s">
        <v>170</v>
      </c>
      <c r="Y1184" t="s">
        <v>302</v>
      </c>
      <c r="Z1184" t="s">
        <v>117</v>
      </c>
      <c r="AA1184" t="s">
        <v>64</v>
      </c>
      <c r="AB1184" t="s">
        <v>262</v>
      </c>
      <c r="AC1184" t="s">
        <v>276</v>
      </c>
      <c r="AD1184" t="s">
        <v>62</v>
      </c>
      <c r="AE1184" t="s">
        <v>120</v>
      </c>
      <c r="AF1184" t="s">
        <v>357</v>
      </c>
      <c r="AG1184" t="s">
        <v>437</v>
      </c>
      <c r="AH1184" t="s">
        <v>70</v>
      </c>
      <c r="AI1184" t="s">
        <v>318</v>
      </c>
      <c r="AJ1184" t="s">
        <v>820</v>
      </c>
      <c r="AK1184" t="s">
        <v>73</v>
      </c>
      <c r="AL1184" t="s">
        <v>74</v>
      </c>
      <c r="AM1184" t="s">
        <v>118</v>
      </c>
      <c r="AN1184" t="s">
        <v>76</v>
      </c>
      <c r="AO1184" t="s">
        <v>6198</v>
      </c>
      <c r="AP1184" t="s">
        <v>414</v>
      </c>
      <c r="AQ1184" t="s">
        <v>671</v>
      </c>
      <c r="AR1184" t="s">
        <v>74</v>
      </c>
      <c r="AS1184" t="s">
        <v>168</v>
      </c>
      <c r="AT1184" t="s">
        <v>58</v>
      </c>
      <c r="AU1184" t="s">
        <v>107</v>
      </c>
      <c r="AV1184" t="s">
        <v>821</v>
      </c>
    </row>
    <row r="1185" spans="1:48" hidden="1" x14ac:dyDescent="0.3">
      <c r="A1185" t="s">
        <v>6199</v>
      </c>
      <c r="B1185" t="s">
        <v>6200</v>
      </c>
      <c r="C1185" s="1" t="str">
        <f t="shared" si="195"/>
        <v>21:0973</v>
      </c>
      <c r="D1185" s="1" t="str">
        <f>HYPERLINK("https://geochem.nrcan.gc.ca/cdogs/content/svy/svy_e.htm", "")</f>
        <v/>
      </c>
      <c r="G1185" s="1" t="str">
        <f>HYPERLINK("https://geochem.nrcan.gc.ca/cdogs/content/cr_/cr_00160_e.htm", "160")</f>
        <v>160</v>
      </c>
      <c r="J1185" t="s">
        <v>230</v>
      </c>
      <c r="K1185" t="s">
        <v>231</v>
      </c>
      <c r="L1185">
        <v>60</v>
      </c>
      <c r="M1185" t="s">
        <v>232</v>
      </c>
      <c r="N1185">
        <v>1184</v>
      </c>
      <c r="O1185" t="s">
        <v>168</v>
      </c>
      <c r="P1185" t="s">
        <v>138</v>
      </c>
      <c r="Q1185" t="s">
        <v>656</v>
      </c>
      <c r="R1185" t="s">
        <v>103</v>
      </c>
      <c r="S1185" t="s">
        <v>57</v>
      </c>
      <c r="T1185" t="s">
        <v>404</v>
      </c>
      <c r="U1185" t="s">
        <v>117</v>
      </c>
      <c r="V1185" t="s">
        <v>169</v>
      </c>
      <c r="W1185" t="s">
        <v>205</v>
      </c>
      <c r="X1185" t="s">
        <v>74</v>
      </c>
      <c r="Y1185" t="s">
        <v>220</v>
      </c>
      <c r="Z1185" t="s">
        <v>88</v>
      </c>
      <c r="AA1185" t="s">
        <v>64</v>
      </c>
      <c r="AB1185" t="s">
        <v>471</v>
      </c>
      <c r="AC1185" t="s">
        <v>75</v>
      </c>
      <c r="AD1185" t="s">
        <v>67</v>
      </c>
      <c r="AE1185" t="s">
        <v>448</v>
      </c>
      <c r="AF1185" t="s">
        <v>282</v>
      </c>
      <c r="AG1185" t="s">
        <v>428</v>
      </c>
      <c r="AH1185" t="s">
        <v>68</v>
      </c>
      <c r="AI1185" t="s">
        <v>178</v>
      </c>
      <c r="AJ1185" t="s">
        <v>72</v>
      </c>
      <c r="AK1185" t="s">
        <v>73</v>
      </c>
      <c r="AL1185" t="s">
        <v>526</v>
      </c>
      <c r="AM1185" t="s">
        <v>74</v>
      </c>
      <c r="AN1185" t="s">
        <v>76</v>
      </c>
      <c r="AO1185" t="s">
        <v>203</v>
      </c>
      <c r="AP1185" t="s">
        <v>2054</v>
      </c>
      <c r="AQ1185" t="s">
        <v>193</v>
      </c>
      <c r="AR1185" t="s">
        <v>62</v>
      </c>
      <c r="AS1185" t="s">
        <v>170</v>
      </c>
      <c r="AT1185" t="s">
        <v>73</v>
      </c>
      <c r="AU1185" t="s">
        <v>523</v>
      </c>
      <c r="AV1185" t="s">
        <v>5187</v>
      </c>
    </row>
    <row r="1186" spans="1:48" hidden="1" x14ac:dyDescent="0.3">
      <c r="A1186" t="s">
        <v>6201</v>
      </c>
      <c r="B1186" t="s">
        <v>6202</v>
      </c>
      <c r="C1186" s="1" t="str">
        <f t="shared" si="195"/>
        <v>21:0973</v>
      </c>
      <c r="D1186" s="1" t="str">
        <f t="shared" ref="D1186:D1198" si="199">HYPERLINK("https://geochem.nrcan.gc.ca/cdogs/content/svy/svy210112_e.htm", "21:0112")</f>
        <v>21:0112</v>
      </c>
      <c r="E1186" t="s">
        <v>6203</v>
      </c>
      <c r="F1186" t="s">
        <v>6204</v>
      </c>
      <c r="H1186">
        <v>63.661092099999998</v>
      </c>
      <c r="I1186">
        <v>-97.802336199999999</v>
      </c>
      <c r="J1186" s="1" t="str">
        <f t="shared" ref="J1186:J1198" si="200">HYPERLINK("https://geochem.nrcan.gc.ca/cdogs/content/kwd/kwd020027_e.htm", "NGR lake sediment grab sample")</f>
        <v>NGR lake sediment grab sample</v>
      </c>
      <c r="K1186" s="1" t="str">
        <f t="shared" ref="K1186:K1198" si="201">HYPERLINK("https://geochem.nrcan.gc.ca/cdogs/content/kwd/kwd080006_e.htm", "&lt;177 micron (NGR)")</f>
        <v>&lt;177 micron (NGR)</v>
      </c>
      <c r="L1186">
        <v>60</v>
      </c>
      <c r="M1186" t="s">
        <v>273</v>
      </c>
      <c r="N1186">
        <v>1185</v>
      </c>
      <c r="O1186" t="s">
        <v>79</v>
      </c>
      <c r="P1186" t="s">
        <v>54</v>
      </c>
      <c r="Q1186" t="s">
        <v>410</v>
      </c>
      <c r="R1186" t="s">
        <v>290</v>
      </c>
      <c r="S1186" t="s">
        <v>57</v>
      </c>
      <c r="T1186" t="s">
        <v>277</v>
      </c>
      <c r="U1186" t="s">
        <v>138</v>
      </c>
      <c r="V1186" t="s">
        <v>381</v>
      </c>
      <c r="W1186" t="s">
        <v>211</v>
      </c>
      <c r="X1186" t="s">
        <v>74</v>
      </c>
      <c r="Y1186" t="s">
        <v>526</v>
      </c>
      <c r="Z1186" t="s">
        <v>59</v>
      </c>
      <c r="AA1186" t="s">
        <v>64</v>
      </c>
      <c r="AB1186" t="s">
        <v>853</v>
      </c>
      <c r="AC1186" t="s">
        <v>75</v>
      </c>
      <c r="AD1186" t="s">
        <v>62</v>
      </c>
      <c r="AE1186" t="s">
        <v>74</v>
      </c>
      <c r="AF1186" t="s">
        <v>121</v>
      </c>
      <c r="AG1186" t="s">
        <v>235</v>
      </c>
      <c r="AH1186" t="s">
        <v>70</v>
      </c>
      <c r="AI1186" t="s">
        <v>56</v>
      </c>
      <c r="AJ1186" t="s">
        <v>208</v>
      </c>
      <c r="AK1186" t="s">
        <v>73</v>
      </c>
      <c r="AL1186" t="s">
        <v>74</v>
      </c>
      <c r="AM1186" t="s">
        <v>157</v>
      </c>
      <c r="AN1186" t="s">
        <v>76</v>
      </c>
      <c r="AO1186" t="s">
        <v>178</v>
      </c>
      <c r="AP1186" t="s">
        <v>158</v>
      </c>
      <c r="AQ1186" t="s">
        <v>123</v>
      </c>
      <c r="AR1186" t="s">
        <v>74</v>
      </c>
      <c r="AS1186" t="s">
        <v>62</v>
      </c>
      <c r="AT1186" t="s">
        <v>73</v>
      </c>
      <c r="AU1186" t="s">
        <v>643</v>
      </c>
      <c r="AV1186" t="s">
        <v>5141</v>
      </c>
    </row>
    <row r="1187" spans="1:48" hidden="1" x14ac:dyDescent="0.3">
      <c r="A1187" t="s">
        <v>6205</v>
      </c>
      <c r="B1187" t="s">
        <v>6206</v>
      </c>
      <c r="C1187" s="1" t="str">
        <f t="shared" si="195"/>
        <v>21:0973</v>
      </c>
      <c r="D1187" s="1" t="str">
        <f t="shared" si="199"/>
        <v>21:0112</v>
      </c>
      <c r="E1187" t="s">
        <v>6207</v>
      </c>
      <c r="F1187" t="s">
        <v>6208</v>
      </c>
      <c r="H1187">
        <v>63.656051900000001</v>
      </c>
      <c r="I1187">
        <v>-97.726536300000006</v>
      </c>
      <c r="J1187" s="1" t="str">
        <f t="shared" si="200"/>
        <v>NGR lake sediment grab sample</v>
      </c>
      <c r="K1187" s="1" t="str">
        <f t="shared" si="201"/>
        <v>&lt;177 micron (NGR)</v>
      </c>
      <c r="L1187">
        <v>60</v>
      </c>
      <c r="M1187" t="s">
        <v>289</v>
      </c>
      <c r="N1187">
        <v>1186</v>
      </c>
      <c r="O1187" t="s">
        <v>220</v>
      </c>
      <c r="P1187" t="s">
        <v>54</v>
      </c>
      <c r="Q1187" t="s">
        <v>166</v>
      </c>
      <c r="R1187" t="s">
        <v>92</v>
      </c>
      <c r="S1187" t="s">
        <v>57</v>
      </c>
      <c r="T1187" t="s">
        <v>152</v>
      </c>
      <c r="U1187" t="s">
        <v>57</v>
      </c>
      <c r="V1187" t="s">
        <v>187</v>
      </c>
      <c r="W1187" t="s">
        <v>94</v>
      </c>
      <c r="X1187" t="s">
        <v>74</v>
      </c>
      <c r="Y1187" t="s">
        <v>68</v>
      </c>
      <c r="Z1187" t="s">
        <v>138</v>
      </c>
      <c r="AA1187" t="s">
        <v>64</v>
      </c>
      <c r="AB1187" t="s">
        <v>615</v>
      </c>
      <c r="AC1187" t="s">
        <v>155</v>
      </c>
      <c r="AD1187" t="s">
        <v>67</v>
      </c>
      <c r="AE1187" t="s">
        <v>1211</v>
      </c>
      <c r="AF1187" t="s">
        <v>77</v>
      </c>
      <c r="AG1187" t="s">
        <v>293</v>
      </c>
      <c r="AH1187" t="s">
        <v>70</v>
      </c>
      <c r="AI1187" t="s">
        <v>692</v>
      </c>
      <c r="AJ1187" t="s">
        <v>329</v>
      </c>
      <c r="AK1187" t="s">
        <v>73</v>
      </c>
      <c r="AL1187" t="s">
        <v>68</v>
      </c>
      <c r="AM1187" t="s">
        <v>177</v>
      </c>
      <c r="AN1187" t="s">
        <v>76</v>
      </c>
      <c r="AO1187" t="s">
        <v>92</v>
      </c>
      <c r="AP1187" t="s">
        <v>283</v>
      </c>
      <c r="AQ1187" t="s">
        <v>127</v>
      </c>
      <c r="AR1187" t="s">
        <v>74</v>
      </c>
      <c r="AS1187" t="s">
        <v>54</v>
      </c>
      <c r="AT1187" t="s">
        <v>73</v>
      </c>
      <c r="AU1187" t="s">
        <v>107</v>
      </c>
      <c r="AV1187" t="s">
        <v>5089</v>
      </c>
    </row>
    <row r="1188" spans="1:48" hidden="1" x14ac:dyDescent="0.3">
      <c r="A1188" t="s">
        <v>6209</v>
      </c>
      <c r="B1188" t="s">
        <v>6210</v>
      </c>
      <c r="C1188" s="1" t="str">
        <f t="shared" si="195"/>
        <v>21:0973</v>
      </c>
      <c r="D1188" s="1" t="str">
        <f t="shared" si="199"/>
        <v>21:0112</v>
      </c>
      <c r="E1188" t="s">
        <v>6211</v>
      </c>
      <c r="F1188" t="s">
        <v>6212</v>
      </c>
      <c r="H1188">
        <v>63.663678300000001</v>
      </c>
      <c r="I1188">
        <v>-97.684287800000007</v>
      </c>
      <c r="J1188" s="1" t="str">
        <f t="shared" si="200"/>
        <v>NGR lake sediment grab sample</v>
      </c>
      <c r="K1188" s="1" t="str">
        <f t="shared" si="201"/>
        <v>&lt;177 micron (NGR)</v>
      </c>
      <c r="L1188">
        <v>60</v>
      </c>
      <c r="M1188" t="s">
        <v>301</v>
      </c>
      <c r="N1188">
        <v>1187</v>
      </c>
      <c r="O1188" t="s">
        <v>346</v>
      </c>
      <c r="P1188" t="s">
        <v>54</v>
      </c>
      <c r="Q1188" t="s">
        <v>202</v>
      </c>
      <c r="R1188" t="s">
        <v>203</v>
      </c>
      <c r="S1188" t="s">
        <v>57</v>
      </c>
      <c r="T1188" t="s">
        <v>252</v>
      </c>
      <c r="U1188" t="s">
        <v>57</v>
      </c>
      <c r="V1188" t="s">
        <v>264</v>
      </c>
      <c r="W1188" t="s">
        <v>118</v>
      </c>
      <c r="X1188" t="s">
        <v>67</v>
      </c>
      <c r="Y1188" t="s">
        <v>68</v>
      </c>
      <c r="Z1188" t="s">
        <v>138</v>
      </c>
      <c r="AA1188" t="s">
        <v>64</v>
      </c>
      <c r="AB1188" t="s">
        <v>189</v>
      </c>
      <c r="AC1188" t="s">
        <v>155</v>
      </c>
      <c r="AD1188" t="s">
        <v>67</v>
      </c>
      <c r="AE1188" t="s">
        <v>74</v>
      </c>
      <c r="AF1188" t="s">
        <v>77</v>
      </c>
      <c r="AG1188" t="s">
        <v>58</v>
      </c>
      <c r="AH1188" t="s">
        <v>173</v>
      </c>
      <c r="AI1188" t="s">
        <v>159</v>
      </c>
      <c r="AJ1188" t="s">
        <v>156</v>
      </c>
      <c r="AK1188" t="s">
        <v>73</v>
      </c>
      <c r="AL1188" t="s">
        <v>157</v>
      </c>
      <c r="AM1188" t="s">
        <v>177</v>
      </c>
      <c r="AN1188" t="s">
        <v>76</v>
      </c>
      <c r="AO1188" t="s">
        <v>178</v>
      </c>
      <c r="AP1188" t="s">
        <v>126</v>
      </c>
      <c r="AQ1188" t="s">
        <v>127</v>
      </c>
      <c r="AR1188" t="s">
        <v>67</v>
      </c>
      <c r="AS1188" t="s">
        <v>54</v>
      </c>
      <c r="AT1188" t="s">
        <v>73</v>
      </c>
      <c r="AU1188" t="s">
        <v>107</v>
      </c>
      <c r="AV1188" t="s">
        <v>3042</v>
      </c>
    </row>
    <row r="1189" spans="1:48" hidden="1" x14ac:dyDescent="0.3">
      <c r="A1189" t="s">
        <v>6213</v>
      </c>
      <c r="B1189" t="s">
        <v>6214</v>
      </c>
      <c r="C1189" s="1" t="str">
        <f t="shared" si="195"/>
        <v>21:0973</v>
      </c>
      <c r="D1189" s="1" t="str">
        <f t="shared" si="199"/>
        <v>21:0112</v>
      </c>
      <c r="E1189" t="s">
        <v>6215</v>
      </c>
      <c r="F1189" t="s">
        <v>6216</v>
      </c>
      <c r="H1189">
        <v>63.6152686</v>
      </c>
      <c r="I1189">
        <v>-97.695865299999994</v>
      </c>
      <c r="J1189" s="1" t="str">
        <f t="shared" si="200"/>
        <v>NGR lake sediment grab sample</v>
      </c>
      <c r="K1189" s="1" t="str">
        <f t="shared" si="201"/>
        <v>&lt;177 micron (NGR)</v>
      </c>
      <c r="L1189">
        <v>60</v>
      </c>
      <c r="M1189" t="s">
        <v>314</v>
      </c>
      <c r="N1189">
        <v>1188</v>
      </c>
      <c r="O1189" t="s">
        <v>276</v>
      </c>
      <c r="P1189" t="s">
        <v>54</v>
      </c>
      <c r="Q1189" t="s">
        <v>115</v>
      </c>
      <c r="R1189" t="s">
        <v>121</v>
      </c>
      <c r="S1189" t="s">
        <v>57</v>
      </c>
      <c r="T1189" t="s">
        <v>277</v>
      </c>
      <c r="U1189" t="s">
        <v>138</v>
      </c>
      <c r="V1189" t="s">
        <v>381</v>
      </c>
      <c r="W1189" t="s">
        <v>170</v>
      </c>
      <c r="X1189" t="s">
        <v>62</v>
      </c>
      <c r="Y1189" t="s">
        <v>206</v>
      </c>
      <c r="Z1189" t="s">
        <v>59</v>
      </c>
      <c r="AA1189" t="s">
        <v>64</v>
      </c>
      <c r="AB1189" t="s">
        <v>326</v>
      </c>
      <c r="AC1189" t="s">
        <v>75</v>
      </c>
      <c r="AD1189" t="s">
        <v>67</v>
      </c>
      <c r="AE1189" t="s">
        <v>2187</v>
      </c>
      <c r="AF1189" t="s">
        <v>90</v>
      </c>
      <c r="AG1189" t="s">
        <v>449</v>
      </c>
      <c r="AH1189" t="s">
        <v>70</v>
      </c>
      <c r="AI1189" t="s">
        <v>692</v>
      </c>
      <c r="AJ1189" t="s">
        <v>1073</v>
      </c>
      <c r="AK1189" t="s">
        <v>73</v>
      </c>
      <c r="AL1189" t="s">
        <v>125</v>
      </c>
      <c r="AM1189" t="s">
        <v>157</v>
      </c>
      <c r="AN1189" t="s">
        <v>76</v>
      </c>
      <c r="AO1189" t="s">
        <v>281</v>
      </c>
      <c r="AP1189" t="s">
        <v>126</v>
      </c>
      <c r="AQ1189" t="s">
        <v>306</v>
      </c>
      <c r="AR1189" t="s">
        <v>74</v>
      </c>
      <c r="AS1189" t="s">
        <v>62</v>
      </c>
      <c r="AT1189" t="s">
        <v>73</v>
      </c>
      <c r="AU1189" t="s">
        <v>107</v>
      </c>
      <c r="AV1189" t="s">
        <v>5847</v>
      </c>
    </row>
    <row r="1190" spans="1:48" hidden="1" x14ac:dyDescent="0.3">
      <c r="A1190" t="s">
        <v>6217</v>
      </c>
      <c r="B1190" t="s">
        <v>6218</v>
      </c>
      <c r="C1190" s="1" t="str">
        <f t="shared" si="195"/>
        <v>21:0973</v>
      </c>
      <c r="D1190" s="1" t="str">
        <f t="shared" si="199"/>
        <v>21:0112</v>
      </c>
      <c r="E1190" t="s">
        <v>6219</v>
      </c>
      <c r="F1190" t="s">
        <v>6220</v>
      </c>
      <c r="H1190">
        <v>63.614917300000002</v>
      </c>
      <c r="I1190">
        <v>-97.752340099999998</v>
      </c>
      <c r="J1190" s="1" t="str">
        <f t="shared" si="200"/>
        <v>NGR lake sediment grab sample</v>
      </c>
      <c r="K1190" s="1" t="str">
        <f t="shared" si="201"/>
        <v>&lt;177 micron (NGR)</v>
      </c>
      <c r="L1190">
        <v>60</v>
      </c>
      <c r="M1190" t="s">
        <v>324</v>
      </c>
      <c r="N1190">
        <v>1189</v>
      </c>
      <c r="O1190" t="s">
        <v>308</v>
      </c>
      <c r="P1190" t="s">
        <v>54</v>
      </c>
      <c r="Q1190" t="s">
        <v>89</v>
      </c>
      <c r="R1190" t="s">
        <v>134</v>
      </c>
      <c r="S1190" t="s">
        <v>57</v>
      </c>
      <c r="T1190" t="s">
        <v>315</v>
      </c>
      <c r="U1190" t="s">
        <v>57</v>
      </c>
      <c r="V1190" t="s">
        <v>381</v>
      </c>
      <c r="W1190" t="s">
        <v>205</v>
      </c>
      <c r="X1190" t="s">
        <v>62</v>
      </c>
      <c r="Y1190" t="s">
        <v>238</v>
      </c>
      <c r="Z1190" t="s">
        <v>59</v>
      </c>
      <c r="AA1190" t="s">
        <v>64</v>
      </c>
      <c r="AB1190" t="s">
        <v>853</v>
      </c>
      <c r="AC1190" t="s">
        <v>125</v>
      </c>
      <c r="AD1190" t="s">
        <v>62</v>
      </c>
      <c r="AE1190" t="s">
        <v>74</v>
      </c>
      <c r="AF1190" t="s">
        <v>281</v>
      </c>
      <c r="AG1190" t="s">
        <v>449</v>
      </c>
      <c r="AH1190" t="s">
        <v>70</v>
      </c>
      <c r="AI1190" t="s">
        <v>159</v>
      </c>
      <c r="AJ1190" t="s">
        <v>168</v>
      </c>
      <c r="AK1190" t="s">
        <v>73</v>
      </c>
      <c r="AL1190" t="s">
        <v>68</v>
      </c>
      <c r="AM1190" t="s">
        <v>125</v>
      </c>
      <c r="AN1190" t="s">
        <v>76</v>
      </c>
      <c r="AO1190" t="s">
        <v>104</v>
      </c>
      <c r="AP1190" t="s">
        <v>158</v>
      </c>
      <c r="AQ1190" t="s">
        <v>168</v>
      </c>
      <c r="AR1190" t="s">
        <v>74</v>
      </c>
      <c r="AS1190" t="s">
        <v>170</v>
      </c>
      <c r="AT1190" t="s">
        <v>58</v>
      </c>
      <c r="AU1190" t="s">
        <v>479</v>
      </c>
      <c r="AV1190" t="s">
        <v>6221</v>
      </c>
    </row>
    <row r="1191" spans="1:48" hidden="1" x14ac:dyDescent="0.3">
      <c r="A1191" t="s">
        <v>6222</v>
      </c>
      <c r="B1191" t="s">
        <v>6223</v>
      </c>
      <c r="C1191" s="1" t="str">
        <f t="shared" si="195"/>
        <v>21:0973</v>
      </c>
      <c r="D1191" s="1" t="str">
        <f t="shared" si="199"/>
        <v>21:0112</v>
      </c>
      <c r="E1191" t="s">
        <v>6224</v>
      </c>
      <c r="F1191" t="s">
        <v>6225</v>
      </c>
      <c r="H1191">
        <v>63.6300156</v>
      </c>
      <c r="I1191">
        <v>-97.807439099999996</v>
      </c>
      <c r="J1191" s="1" t="str">
        <f t="shared" si="200"/>
        <v>NGR lake sediment grab sample</v>
      </c>
      <c r="K1191" s="1" t="str">
        <f t="shared" si="201"/>
        <v>&lt;177 micron (NGR)</v>
      </c>
      <c r="L1191">
        <v>60</v>
      </c>
      <c r="M1191" t="s">
        <v>335</v>
      </c>
      <c r="N1191">
        <v>1190</v>
      </c>
      <c r="O1191" t="s">
        <v>526</v>
      </c>
      <c r="P1191" t="s">
        <v>54</v>
      </c>
      <c r="Q1191" t="s">
        <v>676</v>
      </c>
      <c r="R1191" t="s">
        <v>56</v>
      </c>
      <c r="S1191" t="s">
        <v>57</v>
      </c>
      <c r="T1191" t="s">
        <v>725</v>
      </c>
      <c r="U1191" t="s">
        <v>57</v>
      </c>
      <c r="V1191" t="s">
        <v>141</v>
      </c>
      <c r="W1191" t="s">
        <v>137</v>
      </c>
      <c r="X1191" t="s">
        <v>67</v>
      </c>
      <c r="Y1191" t="s">
        <v>177</v>
      </c>
      <c r="Z1191" t="s">
        <v>96</v>
      </c>
      <c r="AA1191" t="s">
        <v>64</v>
      </c>
      <c r="AB1191" t="s">
        <v>616</v>
      </c>
      <c r="AC1191" t="s">
        <v>70</v>
      </c>
      <c r="AD1191" t="s">
        <v>67</v>
      </c>
      <c r="AE1191" t="s">
        <v>68</v>
      </c>
      <c r="AF1191" t="s">
        <v>76</v>
      </c>
      <c r="AG1191" t="s">
        <v>561</v>
      </c>
      <c r="AH1191" t="s">
        <v>173</v>
      </c>
      <c r="AI1191" t="s">
        <v>136</v>
      </c>
      <c r="AJ1191" t="s">
        <v>388</v>
      </c>
      <c r="AK1191" t="s">
        <v>73</v>
      </c>
      <c r="AL1191" t="s">
        <v>177</v>
      </c>
      <c r="AM1191" t="s">
        <v>103</v>
      </c>
      <c r="AN1191" t="s">
        <v>76</v>
      </c>
      <c r="AO1191" t="s">
        <v>429</v>
      </c>
      <c r="AP1191" t="s">
        <v>656</v>
      </c>
      <c r="AQ1191" t="s">
        <v>211</v>
      </c>
      <c r="AR1191" t="s">
        <v>67</v>
      </c>
      <c r="AS1191" t="s">
        <v>54</v>
      </c>
      <c r="AT1191" t="s">
        <v>73</v>
      </c>
      <c r="AU1191" t="s">
        <v>107</v>
      </c>
      <c r="AV1191" t="s">
        <v>6226</v>
      </c>
    </row>
    <row r="1192" spans="1:48" hidden="1" x14ac:dyDescent="0.3">
      <c r="A1192" t="s">
        <v>6227</v>
      </c>
      <c r="B1192" t="s">
        <v>6228</v>
      </c>
      <c r="C1192" s="1" t="str">
        <f t="shared" si="195"/>
        <v>21:0973</v>
      </c>
      <c r="D1192" s="1" t="str">
        <f t="shared" si="199"/>
        <v>21:0112</v>
      </c>
      <c r="E1192" t="s">
        <v>6229</v>
      </c>
      <c r="F1192" t="s">
        <v>6230</v>
      </c>
      <c r="H1192">
        <v>63.579103199999999</v>
      </c>
      <c r="I1192">
        <v>-97.914686900000007</v>
      </c>
      <c r="J1192" s="1" t="str">
        <f t="shared" si="200"/>
        <v>NGR lake sediment grab sample</v>
      </c>
      <c r="K1192" s="1" t="str">
        <f t="shared" si="201"/>
        <v>&lt;177 micron (NGR)</v>
      </c>
      <c r="L1192">
        <v>60</v>
      </c>
      <c r="M1192" t="s">
        <v>354</v>
      </c>
      <c r="N1192">
        <v>1191</v>
      </c>
      <c r="O1192" t="s">
        <v>276</v>
      </c>
      <c r="P1192" t="s">
        <v>54</v>
      </c>
      <c r="Q1192" t="s">
        <v>410</v>
      </c>
      <c r="R1192" t="s">
        <v>77</v>
      </c>
      <c r="S1192" t="s">
        <v>57</v>
      </c>
      <c r="T1192" t="s">
        <v>277</v>
      </c>
      <c r="U1192" t="s">
        <v>96</v>
      </c>
      <c r="V1192" t="s">
        <v>236</v>
      </c>
      <c r="W1192" t="s">
        <v>263</v>
      </c>
      <c r="X1192" t="s">
        <v>62</v>
      </c>
      <c r="Y1192" t="s">
        <v>526</v>
      </c>
      <c r="Z1192" t="s">
        <v>96</v>
      </c>
      <c r="AA1192" t="s">
        <v>64</v>
      </c>
      <c r="AB1192" t="s">
        <v>97</v>
      </c>
      <c r="AC1192" t="s">
        <v>177</v>
      </c>
      <c r="AD1192" t="s">
        <v>67</v>
      </c>
      <c r="AE1192" t="s">
        <v>154</v>
      </c>
      <c r="AF1192" t="s">
        <v>436</v>
      </c>
      <c r="AG1192" t="s">
        <v>152</v>
      </c>
      <c r="AH1192" t="s">
        <v>70</v>
      </c>
      <c r="AI1192" t="s">
        <v>709</v>
      </c>
      <c r="AJ1192" t="s">
        <v>265</v>
      </c>
      <c r="AK1192" t="s">
        <v>73</v>
      </c>
      <c r="AL1192" t="s">
        <v>125</v>
      </c>
      <c r="AM1192" t="s">
        <v>157</v>
      </c>
      <c r="AN1192" t="s">
        <v>76</v>
      </c>
      <c r="AO1192" t="s">
        <v>1277</v>
      </c>
      <c r="AP1192" t="s">
        <v>210</v>
      </c>
      <c r="AQ1192" t="s">
        <v>178</v>
      </c>
      <c r="AR1192" t="s">
        <v>67</v>
      </c>
      <c r="AS1192" t="s">
        <v>54</v>
      </c>
      <c r="AT1192" t="s">
        <v>73</v>
      </c>
      <c r="AU1192" t="s">
        <v>107</v>
      </c>
      <c r="AV1192" t="s">
        <v>2700</v>
      </c>
    </row>
    <row r="1193" spans="1:48" hidden="1" x14ac:dyDescent="0.3">
      <c r="A1193" t="s">
        <v>6231</v>
      </c>
      <c r="B1193" t="s">
        <v>6232</v>
      </c>
      <c r="C1193" s="1" t="str">
        <f t="shared" si="195"/>
        <v>21:0973</v>
      </c>
      <c r="D1193" s="1" t="str">
        <f t="shared" si="199"/>
        <v>21:0112</v>
      </c>
      <c r="E1193" t="s">
        <v>6151</v>
      </c>
      <c r="F1193" t="s">
        <v>6233</v>
      </c>
      <c r="H1193">
        <v>63.569223800000003</v>
      </c>
      <c r="I1193">
        <v>-97.9162508</v>
      </c>
      <c r="J1193" s="1" t="str">
        <f t="shared" si="200"/>
        <v>NGR lake sediment grab sample</v>
      </c>
      <c r="K1193" s="1" t="str">
        <f t="shared" si="201"/>
        <v>&lt;177 micron (NGR)</v>
      </c>
      <c r="L1193">
        <v>60</v>
      </c>
      <c r="M1193" t="s">
        <v>345</v>
      </c>
      <c r="N1193">
        <v>1192</v>
      </c>
      <c r="O1193" t="s">
        <v>448</v>
      </c>
      <c r="P1193" t="s">
        <v>54</v>
      </c>
      <c r="Q1193" t="s">
        <v>420</v>
      </c>
      <c r="R1193" t="s">
        <v>290</v>
      </c>
      <c r="S1193" t="s">
        <v>57</v>
      </c>
      <c r="T1193" t="s">
        <v>91</v>
      </c>
      <c r="U1193" t="s">
        <v>96</v>
      </c>
      <c r="V1193" t="s">
        <v>190</v>
      </c>
      <c r="W1193" t="s">
        <v>79</v>
      </c>
      <c r="X1193" t="s">
        <v>62</v>
      </c>
      <c r="Y1193" t="s">
        <v>526</v>
      </c>
      <c r="Z1193" t="s">
        <v>138</v>
      </c>
      <c r="AA1193" t="s">
        <v>64</v>
      </c>
      <c r="AB1193" t="s">
        <v>65</v>
      </c>
      <c r="AC1193" t="s">
        <v>155</v>
      </c>
      <c r="AD1193" t="s">
        <v>62</v>
      </c>
      <c r="AE1193" t="s">
        <v>1238</v>
      </c>
      <c r="AF1193" t="s">
        <v>134</v>
      </c>
      <c r="AG1193" t="s">
        <v>279</v>
      </c>
      <c r="AH1193" t="s">
        <v>173</v>
      </c>
      <c r="AI1193" t="s">
        <v>96</v>
      </c>
      <c r="AJ1193" t="s">
        <v>328</v>
      </c>
      <c r="AK1193" t="s">
        <v>73</v>
      </c>
      <c r="AL1193" t="s">
        <v>68</v>
      </c>
      <c r="AM1193" t="s">
        <v>125</v>
      </c>
      <c r="AN1193" t="s">
        <v>76</v>
      </c>
      <c r="AO1193" t="s">
        <v>134</v>
      </c>
      <c r="AP1193" t="s">
        <v>126</v>
      </c>
      <c r="AQ1193" t="s">
        <v>382</v>
      </c>
      <c r="AR1193" t="s">
        <v>67</v>
      </c>
      <c r="AS1193" t="s">
        <v>54</v>
      </c>
      <c r="AT1193" t="s">
        <v>73</v>
      </c>
      <c r="AU1193" t="s">
        <v>107</v>
      </c>
      <c r="AV1193" t="s">
        <v>6234</v>
      </c>
    </row>
    <row r="1194" spans="1:48" hidden="1" x14ac:dyDescent="0.3">
      <c r="A1194" t="s">
        <v>6235</v>
      </c>
      <c r="B1194" t="s">
        <v>6236</v>
      </c>
      <c r="C1194" s="1" t="str">
        <f t="shared" si="195"/>
        <v>21:0973</v>
      </c>
      <c r="D1194" s="1" t="str">
        <f t="shared" si="199"/>
        <v>21:0112</v>
      </c>
      <c r="E1194" t="s">
        <v>6237</v>
      </c>
      <c r="F1194" t="s">
        <v>6238</v>
      </c>
      <c r="H1194">
        <v>63.499179099999999</v>
      </c>
      <c r="I1194">
        <v>-97.898815400000004</v>
      </c>
      <c r="J1194" s="1" t="str">
        <f t="shared" si="200"/>
        <v>NGR lake sediment grab sample</v>
      </c>
      <c r="K1194" s="1" t="str">
        <f t="shared" si="201"/>
        <v>&lt;177 micron (NGR)</v>
      </c>
      <c r="L1194">
        <v>61</v>
      </c>
      <c r="M1194" t="s">
        <v>1936</v>
      </c>
      <c r="N1194">
        <v>1193</v>
      </c>
      <c r="O1194" t="s">
        <v>346</v>
      </c>
      <c r="P1194" t="s">
        <v>54</v>
      </c>
      <c r="Q1194" t="s">
        <v>89</v>
      </c>
      <c r="R1194" t="s">
        <v>104</v>
      </c>
      <c r="S1194" t="s">
        <v>57</v>
      </c>
      <c r="T1194" t="s">
        <v>438</v>
      </c>
      <c r="U1194" t="s">
        <v>96</v>
      </c>
      <c r="V1194" t="s">
        <v>492</v>
      </c>
      <c r="W1194" t="s">
        <v>118</v>
      </c>
      <c r="X1194" t="s">
        <v>74</v>
      </c>
      <c r="Y1194" t="s">
        <v>396</v>
      </c>
      <c r="Z1194" t="s">
        <v>59</v>
      </c>
      <c r="AA1194" t="s">
        <v>64</v>
      </c>
      <c r="AB1194" t="s">
        <v>522</v>
      </c>
      <c r="AC1194" t="s">
        <v>224</v>
      </c>
      <c r="AD1194" t="s">
        <v>74</v>
      </c>
      <c r="AE1194" t="s">
        <v>74</v>
      </c>
      <c r="AF1194" t="s">
        <v>290</v>
      </c>
      <c r="AG1194" t="s">
        <v>135</v>
      </c>
      <c r="AH1194" t="s">
        <v>70</v>
      </c>
      <c r="AI1194" t="s">
        <v>692</v>
      </c>
      <c r="AJ1194" t="s">
        <v>382</v>
      </c>
      <c r="AK1194" t="s">
        <v>73</v>
      </c>
      <c r="AL1194" t="s">
        <v>74</v>
      </c>
      <c r="AM1194" t="s">
        <v>125</v>
      </c>
      <c r="AN1194" t="s">
        <v>76</v>
      </c>
      <c r="AO1194" t="s">
        <v>281</v>
      </c>
      <c r="AP1194" t="s">
        <v>158</v>
      </c>
      <c r="AQ1194" t="s">
        <v>318</v>
      </c>
      <c r="AR1194" t="s">
        <v>74</v>
      </c>
      <c r="AS1194" t="s">
        <v>54</v>
      </c>
      <c r="AT1194" t="s">
        <v>73</v>
      </c>
      <c r="AU1194" t="s">
        <v>80</v>
      </c>
      <c r="AV1194" t="s">
        <v>3405</v>
      </c>
    </row>
    <row r="1195" spans="1:48" hidden="1" x14ac:dyDescent="0.3">
      <c r="A1195" t="s">
        <v>6239</v>
      </c>
      <c r="B1195" t="s">
        <v>6240</v>
      </c>
      <c r="C1195" s="1" t="str">
        <f t="shared" si="195"/>
        <v>21:0973</v>
      </c>
      <c r="D1195" s="1" t="str">
        <f t="shared" si="199"/>
        <v>21:0112</v>
      </c>
      <c r="E1195" t="s">
        <v>6241</v>
      </c>
      <c r="F1195" t="s">
        <v>6242</v>
      </c>
      <c r="H1195">
        <v>63.5389804</v>
      </c>
      <c r="I1195">
        <v>-97.884084999999999</v>
      </c>
      <c r="J1195" s="1" t="str">
        <f t="shared" si="200"/>
        <v>NGR lake sediment grab sample</v>
      </c>
      <c r="K1195" s="1" t="str">
        <f t="shared" si="201"/>
        <v>&lt;177 micron (NGR)</v>
      </c>
      <c r="L1195">
        <v>61</v>
      </c>
      <c r="M1195" t="s">
        <v>86</v>
      </c>
      <c r="N1195">
        <v>1194</v>
      </c>
      <c r="O1195" t="s">
        <v>346</v>
      </c>
      <c r="P1195" t="s">
        <v>54</v>
      </c>
      <c r="Q1195" t="s">
        <v>395</v>
      </c>
      <c r="R1195" t="s">
        <v>290</v>
      </c>
      <c r="S1195" t="s">
        <v>57</v>
      </c>
      <c r="T1195" t="s">
        <v>152</v>
      </c>
      <c r="U1195" t="s">
        <v>138</v>
      </c>
      <c r="V1195" t="s">
        <v>251</v>
      </c>
      <c r="W1195" t="s">
        <v>170</v>
      </c>
      <c r="X1195" t="s">
        <v>74</v>
      </c>
      <c r="Y1195" t="s">
        <v>526</v>
      </c>
      <c r="Z1195" t="s">
        <v>59</v>
      </c>
      <c r="AA1195" t="s">
        <v>64</v>
      </c>
      <c r="AB1195" t="s">
        <v>411</v>
      </c>
      <c r="AC1195" t="s">
        <v>75</v>
      </c>
      <c r="AD1195" t="s">
        <v>62</v>
      </c>
      <c r="AE1195" t="s">
        <v>68</v>
      </c>
      <c r="AF1195" t="s">
        <v>357</v>
      </c>
      <c r="AG1195" t="s">
        <v>58</v>
      </c>
      <c r="AH1195" t="s">
        <v>70</v>
      </c>
      <c r="AI1195" t="s">
        <v>338</v>
      </c>
      <c r="AJ1195" t="s">
        <v>413</v>
      </c>
      <c r="AK1195" t="s">
        <v>73</v>
      </c>
      <c r="AL1195" t="s">
        <v>68</v>
      </c>
      <c r="AM1195" t="s">
        <v>125</v>
      </c>
      <c r="AN1195" t="s">
        <v>76</v>
      </c>
      <c r="AO1195" t="s">
        <v>290</v>
      </c>
      <c r="AP1195" t="s">
        <v>283</v>
      </c>
      <c r="AQ1195" t="s">
        <v>329</v>
      </c>
      <c r="AR1195" t="s">
        <v>74</v>
      </c>
      <c r="AS1195" t="s">
        <v>54</v>
      </c>
      <c r="AT1195" t="s">
        <v>73</v>
      </c>
      <c r="AU1195" t="s">
        <v>107</v>
      </c>
      <c r="AV1195" t="s">
        <v>180</v>
      </c>
    </row>
    <row r="1196" spans="1:48" hidden="1" x14ac:dyDescent="0.3">
      <c r="A1196" t="s">
        <v>6243</v>
      </c>
      <c r="B1196" t="s">
        <v>6244</v>
      </c>
      <c r="C1196" s="1" t="str">
        <f t="shared" si="195"/>
        <v>21:0973</v>
      </c>
      <c r="D1196" s="1" t="str">
        <f t="shared" si="199"/>
        <v>21:0112</v>
      </c>
      <c r="E1196" t="s">
        <v>6237</v>
      </c>
      <c r="F1196" t="s">
        <v>6245</v>
      </c>
      <c r="H1196">
        <v>63.499179099999999</v>
      </c>
      <c r="I1196">
        <v>-97.898815400000004</v>
      </c>
      <c r="J1196" s="1" t="str">
        <f t="shared" si="200"/>
        <v>NGR lake sediment grab sample</v>
      </c>
      <c r="K1196" s="1" t="str">
        <f t="shared" si="201"/>
        <v>&lt;177 micron (NGR)</v>
      </c>
      <c r="L1196">
        <v>61</v>
      </c>
      <c r="M1196" t="s">
        <v>1969</v>
      </c>
      <c r="N1196">
        <v>1195</v>
      </c>
      <c r="O1196" t="s">
        <v>63</v>
      </c>
      <c r="P1196" t="s">
        <v>54</v>
      </c>
      <c r="Q1196" t="s">
        <v>202</v>
      </c>
      <c r="R1196" t="s">
        <v>104</v>
      </c>
      <c r="S1196" t="s">
        <v>57</v>
      </c>
      <c r="T1196" t="s">
        <v>152</v>
      </c>
      <c r="U1196" t="s">
        <v>138</v>
      </c>
      <c r="V1196" t="s">
        <v>478</v>
      </c>
      <c r="W1196" t="s">
        <v>61</v>
      </c>
      <c r="X1196" t="s">
        <v>74</v>
      </c>
      <c r="Y1196" t="s">
        <v>302</v>
      </c>
      <c r="Z1196" t="s">
        <v>59</v>
      </c>
      <c r="AA1196" t="s">
        <v>64</v>
      </c>
      <c r="AB1196" t="s">
        <v>172</v>
      </c>
      <c r="AC1196" t="s">
        <v>75</v>
      </c>
      <c r="AD1196" t="s">
        <v>74</v>
      </c>
      <c r="AE1196" t="s">
        <v>68</v>
      </c>
      <c r="AF1196" t="s">
        <v>134</v>
      </c>
      <c r="AG1196" t="s">
        <v>58</v>
      </c>
      <c r="AH1196" t="s">
        <v>70</v>
      </c>
      <c r="AI1196" t="s">
        <v>306</v>
      </c>
      <c r="AJ1196" t="s">
        <v>440</v>
      </c>
      <c r="AK1196" t="s">
        <v>73</v>
      </c>
      <c r="AL1196" t="s">
        <v>74</v>
      </c>
      <c r="AM1196" t="s">
        <v>125</v>
      </c>
      <c r="AN1196" t="s">
        <v>76</v>
      </c>
      <c r="AO1196" t="s">
        <v>281</v>
      </c>
      <c r="AP1196" t="s">
        <v>158</v>
      </c>
      <c r="AQ1196" t="s">
        <v>123</v>
      </c>
      <c r="AR1196" t="s">
        <v>74</v>
      </c>
      <c r="AS1196" t="s">
        <v>62</v>
      </c>
      <c r="AT1196" t="s">
        <v>73</v>
      </c>
      <c r="AU1196" t="s">
        <v>107</v>
      </c>
      <c r="AV1196" t="s">
        <v>6246</v>
      </c>
    </row>
    <row r="1197" spans="1:48" hidden="1" x14ac:dyDescent="0.3">
      <c r="A1197" t="s">
        <v>6247</v>
      </c>
      <c r="B1197" t="s">
        <v>6248</v>
      </c>
      <c r="C1197" s="1" t="str">
        <f t="shared" si="195"/>
        <v>21:0973</v>
      </c>
      <c r="D1197" s="1" t="str">
        <f t="shared" si="199"/>
        <v>21:0112</v>
      </c>
      <c r="E1197" t="s">
        <v>6237</v>
      </c>
      <c r="F1197" t="s">
        <v>6249</v>
      </c>
      <c r="H1197">
        <v>63.499179099999999</v>
      </c>
      <c r="I1197">
        <v>-97.898815400000004</v>
      </c>
      <c r="J1197" s="1" t="str">
        <f t="shared" si="200"/>
        <v>NGR lake sediment grab sample</v>
      </c>
      <c r="K1197" s="1" t="str">
        <f t="shared" si="201"/>
        <v>&lt;177 micron (NGR)</v>
      </c>
      <c r="L1197">
        <v>61</v>
      </c>
      <c r="M1197" t="s">
        <v>1961</v>
      </c>
      <c r="N1197">
        <v>1196</v>
      </c>
      <c r="O1197" t="s">
        <v>346</v>
      </c>
      <c r="P1197" t="s">
        <v>54</v>
      </c>
      <c r="Q1197" t="s">
        <v>55</v>
      </c>
      <c r="R1197" t="s">
        <v>178</v>
      </c>
      <c r="S1197" t="s">
        <v>57</v>
      </c>
      <c r="T1197" t="s">
        <v>58</v>
      </c>
      <c r="U1197" t="s">
        <v>138</v>
      </c>
      <c r="V1197" t="s">
        <v>264</v>
      </c>
      <c r="W1197" t="s">
        <v>61</v>
      </c>
      <c r="X1197" t="s">
        <v>74</v>
      </c>
      <c r="Y1197" t="s">
        <v>421</v>
      </c>
      <c r="Z1197" t="s">
        <v>138</v>
      </c>
      <c r="AA1197" t="s">
        <v>64</v>
      </c>
      <c r="AB1197" t="s">
        <v>119</v>
      </c>
      <c r="AC1197" t="s">
        <v>75</v>
      </c>
      <c r="AD1197" t="s">
        <v>67</v>
      </c>
      <c r="AE1197" t="s">
        <v>74</v>
      </c>
      <c r="AF1197" t="s">
        <v>436</v>
      </c>
      <c r="AG1197" t="s">
        <v>58</v>
      </c>
      <c r="AH1197" t="s">
        <v>70</v>
      </c>
      <c r="AI1197" t="s">
        <v>338</v>
      </c>
      <c r="AJ1197" t="s">
        <v>429</v>
      </c>
      <c r="AK1197" t="s">
        <v>73</v>
      </c>
      <c r="AL1197" t="s">
        <v>157</v>
      </c>
      <c r="AM1197" t="s">
        <v>177</v>
      </c>
      <c r="AN1197" t="s">
        <v>76</v>
      </c>
      <c r="AO1197" t="s">
        <v>281</v>
      </c>
      <c r="AP1197" t="s">
        <v>283</v>
      </c>
      <c r="AQ1197" t="s">
        <v>72</v>
      </c>
      <c r="AR1197" t="s">
        <v>74</v>
      </c>
      <c r="AS1197" t="s">
        <v>62</v>
      </c>
      <c r="AT1197" t="s">
        <v>73</v>
      </c>
      <c r="AU1197" t="s">
        <v>635</v>
      </c>
      <c r="AV1197" t="s">
        <v>6250</v>
      </c>
    </row>
    <row r="1198" spans="1:48" hidden="1" x14ac:dyDescent="0.3">
      <c r="A1198" t="s">
        <v>6251</v>
      </c>
      <c r="B1198" t="s">
        <v>6252</v>
      </c>
      <c r="C1198" s="1" t="str">
        <f t="shared" si="195"/>
        <v>21:0973</v>
      </c>
      <c r="D1198" s="1" t="str">
        <f t="shared" si="199"/>
        <v>21:0112</v>
      </c>
      <c r="E1198" t="s">
        <v>6253</v>
      </c>
      <c r="F1198" t="s">
        <v>6254</v>
      </c>
      <c r="H1198">
        <v>63.496913200000002</v>
      </c>
      <c r="I1198">
        <v>-97.803207</v>
      </c>
      <c r="J1198" s="1" t="str">
        <f t="shared" si="200"/>
        <v>NGR lake sediment grab sample</v>
      </c>
      <c r="K1198" s="1" t="str">
        <f t="shared" si="201"/>
        <v>&lt;177 micron (NGR)</v>
      </c>
      <c r="L1198">
        <v>61</v>
      </c>
      <c r="M1198" t="s">
        <v>149</v>
      </c>
      <c r="N1198">
        <v>1197</v>
      </c>
      <c r="O1198" t="s">
        <v>95</v>
      </c>
      <c r="P1198" t="s">
        <v>54</v>
      </c>
      <c r="Q1198" t="s">
        <v>55</v>
      </c>
      <c r="R1198" t="s">
        <v>357</v>
      </c>
      <c r="S1198" t="s">
        <v>57</v>
      </c>
      <c r="T1198" t="s">
        <v>152</v>
      </c>
      <c r="U1198" t="s">
        <v>59</v>
      </c>
      <c r="V1198" t="s">
        <v>381</v>
      </c>
      <c r="W1198" t="s">
        <v>327</v>
      </c>
      <c r="X1198" t="s">
        <v>74</v>
      </c>
      <c r="Y1198" t="s">
        <v>238</v>
      </c>
      <c r="Z1198" t="s">
        <v>138</v>
      </c>
      <c r="AA1198" t="s">
        <v>64</v>
      </c>
      <c r="AB1198" t="s">
        <v>60</v>
      </c>
      <c r="AC1198" t="s">
        <v>75</v>
      </c>
      <c r="AD1198" t="s">
        <v>74</v>
      </c>
      <c r="AE1198" t="s">
        <v>74</v>
      </c>
      <c r="AF1198" t="s">
        <v>282</v>
      </c>
      <c r="AG1198" t="s">
        <v>152</v>
      </c>
      <c r="AH1198" t="s">
        <v>70</v>
      </c>
      <c r="AI1198" t="s">
        <v>138</v>
      </c>
      <c r="AJ1198" t="s">
        <v>102</v>
      </c>
      <c r="AK1198" t="s">
        <v>73</v>
      </c>
      <c r="AL1198" t="s">
        <v>157</v>
      </c>
      <c r="AM1198" t="s">
        <v>157</v>
      </c>
      <c r="AN1198" t="s">
        <v>76</v>
      </c>
      <c r="AO1198" t="s">
        <v>77</v>
      </c>
      <c r="AP1198" t="s">
        <v>158</v>
      </c>
      <c r="AQ1198" t="s">
        <v>429</v>
      </c>
      <c r="AR1198" t="s">
        <v>74</v>
      </c>
      <c r="AS1198" t="s">
        <v>54</v>
      </c>
      <c r="AT1198" t="s">
        <v>152</v>
      </c>
      <c r="AU1198" t="s">
        <v>107</v>
      </c>
      <c r="AV1198" t="s">
        <v>6255</v>
      </c>
    </row>
    <row r="1199" spans="1:48" hidden="1" x14ac:dyDescent="0.3">
      <c r="A1199" t="s">
        <v>6256</v>
      </c>
      <c r="B1199" t="s">
        <v>6257</v>
      </c>
      <c r="C1199" s="1" t="str">
        <f t="shared" si="195"/>
        <v>21:0973</v>
      </c>
      <c r="D1199" s="1" t="str">
        <f>HYPERLINK("https://geochem.nrcan.gc.ca/cdogs/content/svy/svy_e.htm", "")</f>
        <v/>
      </c>
      <c r="G1199" s="1" t="str">
        <f>HYPERLINK("https://geochem.nrcan.gc.ca/cdogs/content/cr_/cr_00161_e.htm", "161")</f>
        <v>161</v>
      </c>
      <c r="J1199" t="s">
        <v>230</v>
      </c>
      <c r="K1199" t="s">
        <v>231</v>
      </c>
      <c r="L1199">
        <v>61</v>
      </c>
      <c r="M1199" t="s">
        <v>232</v>
      </c>
      <c r="N1199">
        <v>1198</v>
      </c>
      <c r="O1199" t="s">
        <v>201</v>
      </c>
      <c r="P1199" t="s">
        <v>127</v>
      </c>
      <c r="Q1199" t="s">
        <v>105</v>
      </c>
      <c r="R1199" t="s">
        <v>103</v>
      </c>
      <c r="S1199" t="s">
        <v>57</v>
      </c>
      <c r="T1199" t="s">
        <v>449</v>
      </c>
      <c r="U1199" t="s">
        <v>88</v>
      </c>
      <c r="V1199" t="s">
        <v>1089</v>
      </c>
      <c r="W1199" t="s">
        <v>95</v>
      </c>
      <c r="X1199" t="s">
        <v>62</v>
      </c>
      <c r="Y1199" t="s">
        <v>211</v>
      </c>
      <c r="Z1199" t="s">
        <v>178</v>
      </c>
      <c r="AA1199" t="s">
        <v>64</v>
      </c>
      <c r="AB1199" t="s">
        <v>890</v>
      </c>
      <c r="AC1199" t="s">
        <v>125</v>
      </c>
      <c r="AD1199" t="s">
        <v>67</v>
      </c>
      <c r="AE1199" t="s">
        <v>2556</v>
      </c>
      <c r="AF1199" t="s">
        <v>436</v>
      </c>
      <c r="AG1199" t="s">
        <v>411</v>
      </c>
      <c r="AH1199" t="s">
        <v>125</v>
      </c>
      <c r="AI1199" t="s">
        <v>77</v>
      </c>
      <c r="AJ1199" t="s">
        <v>348</v>
      </c>
      <c r="AK1199" t="s">
        <v>73</v>
      </c>
      <c r="AL1199" t="s">
        <v>526</v>
      </c>
      <c r="AM1199" t="s">
        <v>206</v>
      </c>
      <c r="AN1199" t="s">
        <v>76</v>
      </c>
      <c r="AO1199" t="s">
        <v>92</v>
      </c>
      <c r="AP1199" t="s">
        <v>4295</v>
      </c>
      <c r="AQ1199" t="s">
        <v>292</v>
      </c>
      <c r="AR1199" t="s">
        <v>62</v>
      </c>
      <c r="AS1199" t="s">
        <v>127</v>
      </c>
      <c r="AT1199" t="s">
        <v>73</v>
      </c>
      <c r="AU1199" t="s">
        <v>505</v>
      </c>
      <c r="AV1199" t="s">
        <v>5506</v>
      </c>
    </row>
    <row r="1200" spans="1:48" hidden="1" x14ac:dyDescent="0.3">
      <c r="A1200" t="s">
        <v>6258</v>
      </c>
      <c r="B1200" t="s">
        <v>6259</v>
      </c>
      <c r="C1200" s="1" t="str">
        <f t="shared" si="195"/>
        <v>21:0973</v>
      </c>
      <c r="D1200" s="1" t="str">
        <f t="shared" ref="D1200:D1231" si="202">HYPERLINK("https://geochem.nrcan.gc.ca/cdogs/content/svy/svy210112_e.htm", "21:0112")</f>
        <v>21:0112</v>
      </c>
      <c r="E1200" t="s">
        <v>6260</v>
      </c>
      <c r="F1200" t="s">
        <v>6261</v>
      </c>
      <c r="H1200">
        <v>63.489099400000001</v>
      </c>
      <c r="I1200">
        <v>-97.608012500000001</v>
      </c>
      <c r="J1200" s="1" t="str">
        <f t="shared" ref="J1200:J1231" si="203">HYPERLINK("https://geochem.nrcan.gc.ca/cdogs/content/kwd/kwd020027_e.htm", "NGR lake sediment grab sample")</f>
        <v>NGR lake sediment grab sample</v>
      </c>
      <c r="K1200" s="1" t="str">
        <f t="shared" ref="K1200:K1231" si="204">HYPERLINK("https://geochem.nrcan.gc.ca/cdogs/content/kwd/kwd080006_e.htm", "&lt;177 micron (NGR)")</f>
        <v>&lt;177 micron (NGR)</v>
      </c>
      <c r="L1200">
        <v>61</v>
      </c>
      <c r="M1200" t="s">
        <v>165</v>
      </c>
      <c r="N1200">
        <v>1199</v>
      </c>
      <c r="O1200" t="s">
        <v>308</v>
      </c>
      <c r="P1200" t="s">
        <v>54</v>
      </c>
      <c r="Q1200" t="s">
        <v>55</v>
      </c>
      <c r="R1200" t="s">
        <v>178</v>
      </c>
      <c r="S1200" t="s">
        <v>57</v>
      </c>
      <c r="T1200" t="s">
        <v>58</v>
      </c>
      <c r="U1200" t="s">
        <v>59</v>
      </c>
      <c r="V1200" t="s">
        <v>187</v>
      </c>
      <c r="W1200" t="s">
        <v>220</v>
      </c>
      <c r="X1200" t="s">
        <v>74</v>
      </c>
      <c r="Y1200" t="s">
        <v>127</v>
      </c>
      <c r="Z1200" t="s">
        <v>59</v>
      </c>
      <c r="AA1200" t="s">
        <v>64</v>
      </c>
      <c r="AB1200" t="s">
        <v>615</v>
      </c>
      <c r="AC1200" t="s">
        <v>224</v>
      </c>
      <c r="AD1200" t="s">
        <v>67</v>
      </c>
      <c r="AE1200" t="s">
        <v>74</v>
      </c>
      <c r="AF1200" t="s">
        <v>77</v>
      </c>
      <c r="AG1200" t="s">
        <v>279</v>
      </c>
      <c r="AH1200" t="s">
        <v>70</v>
      </c>
      <c r="AI1200" t="s">
        <v>336</v>
      </c>
      <c r="AJ1200" t="s">
        <v>71</v>
      </c>
      <c r="AK1200" t="s">
        <v>73</v>
      </c>
      <c r="AL1200" t="s">
        <v>74</v>
      </c>
      <c r="AM1200" t="s">
        <v>177</v>
      </c>
      <c r="AN1200" t="s">
        <v>76</v>
      </c>
      <c r="AO1200" t="s">
        <v>92</v>
      </c>
      <c r="AP1200" t="s">
        <v>179</v>
      </c>
      <c r="AQ1200" t="s">
        <v>136</v>
      </c>
      <c r="AR1200" t="s">
        <v>74</v>
      </c>
      <c r="AS1200" t="s">
        <v>54</v>
      </c>
      <c r="AT1200" t="s">
        <v>73</v>
      </c>
      <c r="AU1200" t="s">
        <v>107</v>
      </c>
      <c r="AV1200" t="s">
        <v>6262</v>
      </c>
    </row>
    <row r="1201" spans="1:48" hidden="1" x14ac:dyDescent="0.3">
      <c r="A1201" t="s">
        <v>6263</v>
      </c>
      <c r="B1201" t="s">
        <v>6264</v>
      </c>
      <c r="C1201" s="1" t="str">
        <f t="shared" si="195"/>
        <v>21:0973</v>
      </c>
      <c r="D1201" s="1" t="str">
        <f t="shared" si="202"/>
        <v>21:0112</v>
      </c>
      <c r="E1201" t="s">
        <v>6265</v>
      </c>
      <c r="F1201" t="s">
        <v>6266</v>
      </c>
      <c r="H1201">
        <v>63.497315299999997</v>
      </c>
      <c r="I1201">
        <v>-97.546804699999996</v>
      </c>
      <c r="J1201" s="1" t="str">
        <f t="shared" si="203"/>
        <v>NGR lake sediment grab sample</v>
      </c>
      <c r="K1201" s="1" t="str">
        <f t="shared" si="204"/>
        <v>&lt;177 micron (NGR)</v>
      </c>
      <c r="L1201">
        <v>61</v>
      </c>
      <c r="M1201" t="s">
        <v>185</v>
      </c>
      <c r="N1201">
        <v>1200</v>
      </c>
      <c r="O1201" t="s">
        <v>61</v>
      </c>
      <c r="P1201" t="s">
        <v>54</v>
      </c>
      <c r="Q1201" t="s">
        <v>218</v>
      </c>
      <c r="R1201" t="s">
        <v>104</v>
      </c>
      <c r="S1201" t="s">
        <v>57</v>
      </c>
      <c r="T1201" t="s">
        <v>152</v>
      </c>
      <c r="U1201" t="s">
        <v>138</v>
      </c>
      <c r="V1201" t="s">
        <v>187</v>
      </c>
      <c r="W1201" t="s">
        <v>136</v>
      </c>
      <c r="X1201" t="s">
        <v>74</v>
      </c>
      <c r="Y1201" t="s">
        <v>308</v>
      </c>
      <c r="Z1201" t="s">
        <v>138</v>
      </c>
      <c r="AA1201" t="s">
        <v>64</v>
      </c>
      <c r="AB1201" t="s">
        <v>303</v>
      </c>
      <c r="AC1201" t="s">
        <v>155</v>
      </c>
      <c r="AD1201" t="s">
        <v>67</v>
      </c>
      <c r="AE1201" t="s">
        <v>154</v>
      </c>
      <c r="AF1201" t="s">
        <v>134</v>
      </c>
      <c r="AG1201" t="s">
        <v>449</v>
      </c>
      <c r="AH1201" t="s">
        <v>70</v>
      </c>
      <c r="AI1201" t="s">
        <v>159</v>
      </c>
      <c r="AJ1201" t="s">
        <v>59</v>
      </c>
      <c r="AK1201" t="s">
        <v>73</v>
      </c>
      <c r="AL1201" t="s">
        <v>157</v>
      </c>
      <c r="AM1201" t="s">
        <v>177</v>
      </c>
      <c r="AN1201" t="s">
        <v>76</v>
      </c>
      <c r="AO1201" t="s">
        <v>178</v>
      </c>
      <c r="AP1201" t="s">
        <v>210</v>
      </c>
      <c r="AQ1201" t="s">
        <v>106</v>
      </c>
      <c r="AR1201" t="s">
        <v>74</v>
      </c>
      <c r="AS1201" t="s">
        <v>54</v>
      </c>
      <c r="AT1201" t="s">
        <v>73</v>
      </c>
      <c r="AU1201" t="s">
        <v>560</v>
      </c>
      <c r="AV1201" t="s">
        <v>6267</v>
      </c>
    </row>
    <row r="1202" spans="1:48" hidden="1" x14ac:dyDescent="0.3">
      <c r="A1202" t="s">
        <v>6268</v>
      </c>
      <c r="B1202" t="s">
        <v>6269</v>
      </c>
      <c r="C1202" s="1" t="str">
        <f t="shared" si="195"/>
        <v>21:0973</v>
      </c>
      <c r="D1202" s="1" t="str">
        <f t="shared" si="202"/>
        <v>21:0112</v>
      </c>
      <c r="E1202" t="s">
        <v>6270</v>
      </c>
      <c r="F1202" t="s">
        <v>6271</v>
      </c>
      <c r="H1202">
        <v>63.506134099999997</v>
      </c>
      <c r="I1202">
        <v>-97.467905000000002</v>
      </c>
      <c r="J1202" s="1" t="str">
        <f t="shared" si="203"/>
        <v>NGR lake sediment grab sample</v>
      </c>
      <c r="K1202" s="1" t="str">
        <f t="shared" si="204"/>
        <v>&lt;177 micron (NGR)</v>
      </c>
      <c r="L1202">
        <v>61</v>
      </c>
      <c r="M1202" t="s">
        <v>200</v>
      </c>
      <c r="N1202">
        <v>1201</v>
      </c>
      <c r="O1202" t="s">
        <v>263</v>
      </c>
      <c r="P1202" t="s">
        <v>54</v>
      </c>
      <c r="Q1202" t="s">
        <v>337</v>
      </c>
      <c r="R1202" t="s">
        <v>117</v>
      </c>
      <c r="S1202" t="s">
        <v>57</v>
      </c>
      <c r="T1202" t="s">
        <v>167</v>
      </c>
      <c r="U1202" t="s">
        <v>96</v>
      </c>
      <c r="V1202" t="s">
        <v>471</v>
      </c>
      <c r="W1202" t="s">
        <v>308</v>
      </c>
      <c r="X1202" t="s">
        <v>67</v>
      </c>
      <c r="Y1202" t="s">
        <v>137</v>
      </c>
      <c r="Z1202" t="s">
        <v>138</v>
      </c>
      <c r="AA1202" t="s">
        <v>64</v>
      </c>
      <c r="AB1202" t="s">
        <v>522</v>
      </c>
      <c r="AC1202" t="s">
        <v>155</v>
      </c>
      <c r="AD1202" t="s">
        <v>67</v>
      </c>
      <c r="AE1202" t="s">
        <v>74</v>
      </c>
      <c r="AF1202" t="s">
        <v>104</v>
      </c>
      <c r="AG1202" t="s">
        <v>58</v>
      </c>
      <c r="AH1202" t="s">
        <v>70</v>
      </c>
      <c r="AI1202" t="s">
        <v>709</v>
      </c>
      <c r="AJ1202" t="s">
        <v>305</v>
      </c>
      <c r="AK1202" t="s">
        <v>73</v>
      </c>
      <c r="AL1202" t="s">
        <v>74</v>
      </c>
      <c r="AM1202" t="s">
        <v>75</v>
      </c>
      <c r="AN1202" t="s">
        <v>76</v>
      </c>
      <c r="AO1202" t="s">
        <v>178</v>
      </c>
      <c r="AP1202" t="s">
        <v>283</v>
      </c>
      <c r="AQ1202" t="s">
        <v>170</v>
      </c>
      <c r="AR1202" t="s">
        <v>74</v>
      </c>
      <c r="AS1202" t="s">
        <v>54</v>
      </c>
      <c r="AT1202" t="s">
        <v>73</v>
      </c>
      <c r="AU1202" t="s">
        <v>107</v>
      </c>
      <c r="AV1202" t="s">
        <v>6272</v>
      </c>
    </row>
    <row r="1203" spans="1:48" hidden="1" x14ac:dyDescent="0.3">
      <c r="A1203" t="s">
        <v>6273</v>
      </c>
      <c r="B1203" t="s">
        <v>6274</v>
      </c>
      <c r="C1203" s="1" t="str">
        <f t="shared" si="195"/>
        <v>21:0973</v>
      </c>
      <c r="D1203" s="1" t="str">
        <f t="shared" si="202"/>
        <v>21:0112</v>
      </c>
      <c r="E1203" t="s">
        <v>6275</v>
      </c>
      <c r="F1203" t="s">
        <v>6276</v>
      </c>
      <c r="H1203">
        <v>63.489555600000003</v>
      </c>
      <c r="I1203">
        <v>-97.366484600000007</v>
      </c>
      <c r="J1203" s="1" t="str">
        <f t="shared" si="203"/>
        <v>NGR lake sediment grab sample</v>
      </c>
      <c r="K1203" s="1" t="str">
        <f t="shared" si="204"/>
        <v>&lt;177 micron (NGR)</v>
      </c>
      <c r="L1203">
        <v>61</v>
      </c>
      <c r="M1203" t="s">
        <v>217</v>
      </c>
      <c r="N1203">
        <v>1202</v>
      </c>
      <c r="O1203" t="s">
        <v>220</v>
      </c>
      <c r="P1203" t="s">
        <v>54</v>
      </c>
      <c r="Q1203" t="s">
        <v>274</v>
      </c>
      <c r="R1203" t="s">
        <v>141</v>
      </c>
      <c r="S1203" t="s">
        <v>57</v>
      </c>
      <c r="T1203" t="s">
        <v>248</v>
      </c>
      <c r="U1203" t="s">
        <v>88</v>
      </c>
      <c r="V1203" t="s">
        <v>97</v>
      </c>
      <c r="W1203" t="s">
        <v>106</v>
      </c>
      <c r="X1203" t="s">
        <v>62</v>
      </c>
      <c r="Y1203" t="s">
        <v>62</v>
      </c>
      <c r="Z1203" t="s">
        <v>138</v>
      </c>
      <c r="AA1203" t="s">
        <v>64</v>
      </c>
      <c r="AB1203" t="s">
        <v>175</v>
      </c>
      <c r="AC1203" t="s">
        <v>75</v>
      </c>
      <c r="AD1203" t="s">
        <v>62</v>
      </c>
      <c r="AE1203" t="s">
        <v>74</v>
      </c>
      <c r="AF1203" t="s">
        <v>436</v>
      </c>
      <c r="AG1203" t="s">
        <v>152</v>
      </c>
      <c r="AH1203" t="s">
        <v>173</v>
      </c>
      <c r="AI1203" t="s">
        <v>318</v>
      </c>
      <c r="AJ1203" t="s">
        <v>168</v>
      </c>
      <c r="AK1203" t="s">
        <v>73</v>
      </c>
      <c r="AL1203" t="s">
        <v>157</v>
      </c>
      <c r="AM1203" t="s">
        <v>157</v>
      </c>
      <c r="AN1203" t="s">
        <v>76</v>
      </c>
      <c r="AO1203" t="s">
        <v>121</v>
      </c>
      <c r="AP1203" t="s">
        <v>158</v>
      </c>
      <c r="AQ1203" t="s">
        <v>71</v>
      </c>
      <c r="AR1203" t="s">
        <v>74</v>
      </c>
      <c r="AS1203" t="s">
        <v>62</v>
      </c>
      <c r="AT1203" t="s">
        <v>73</v>
      </c>
      <c r="AU1203" t="s">
        <v>593</v>
      </c>
      <c r="AV1203" t="s">
        <v>3525</v>
      </c>
    </row>
    <row r="1204" spans="1:48" hidden="1" x14ac:dyDescent="0.3">
      <c r="A1204" t="s">
        <v>6277</v>
      </c>
      <c r="B1204" t="s">
        <v>6278</v>
      </c>
      <c r="C1204" s="1" t="str">
        <f t="shared" si="195"/>
        <v>21:0973</v>
      </c>
      <c r="D1204" s="1" t="str">
        <f t="shared" si="202"/>
        <v>21:0112</v>
      </c>
      <c r="E1204" t="s">
        <v>6279</v>
      </c>
      <c r="F1204" t="s">
        <v>6280</v>
      </c>
      <c r="H1204">
        <v>63.490695899999999</v>
      </c>
      <c r="I1204">
        <v>-97.256833</v>
      </c>
      <c r="J1204" s="1" t="str">
        <f t="shared" si="203"/>
        <v>NGR lake sediment grab sample</v>
      </c>
      <c r="K1204" s="1" t="str">
        <f t="shared" si="204"/>
        <v>&lt;177 micron (NGR)</v>
      </c>
      <c r="L1204">
        <v>61</v>
      </c>
      <c r="M1204" t="s">
        <v>246</v>
      </c>
      <c r="N1204">
        <v>1203</v>
      </c>
      <c r="O1204" t="s">
        <v>211</v>
      </c>
      <c r="P1204" t="s">
        <v>54</v>
      </c>
      <c r="Q1204" t="s">
        <v>261</v>
      </c>
      <c r="R1204" t="s">
        <v>59</v>
      </c>
      <c r="S1204" t="s">
        <v>57</v>
      </c>
      <c r="T1204" t="s">
        <v>561</v>
      </c>
      <c r="U1204" t="s">
        <v>59</v>
      </c>
      <c r="V1204" t="s">
        <v>221</v>
      </c>
      <c r="W1204" t="s">
        <v>61</v>
      </c>
      <c r="X1204" t="s">
        <v>74</v>
      </c>
      <c r="Y1204" t="s">
        <v>396</v>
      </c>
      <c r="Z1204" t="s">
        <v>138</v>
      </c>
      <c r="AA1204" t="s">
        <v>64</v>
      </c>
      <c r="AB1204" t="s">
        <v>471</v>
      </c>
      <c r="AC1204" t="s">
        <v>155</v>
      </c>
      <c r="AD1204" t="s">
        <v>74</v>
      </c>
      <c r="AE1204" t="s">
        <v>526</v>
      </c>
      <c r="AF1204" t="s">
        <v>141</v>
      </c>
      <c r="AG1204" t="s">
        <v>91</v>
      </c>
      <c r="AH1204" t="s">
        <v>70</v>
      </c>
      <c r="AI1204" t="s">
        <v>209</v>
      </c>
      <c r="AJ1204" t="s">
        <v>138</v>
      </c>
      <c r="AK1204" t="s">
        <v>73</v>
      </c>
      <c r="AL1204" t="s">
        <v>157</v>
      </c>
      <c r="AM1204" t="s">
        <v>75</v>
      </c>
      <c r="AN1204" t="s">
        <v>76</v>
      </c>
      <c r="AO1204" t="s">
        <v>178</v>
      </c>
      <c r="AP1204" t="s">
        <v>158</v>
      </c>
      <c r="AQ1204" t="s">
        <v>127</v>
      </c>
      <c r="AR1204" t="s">
        <v>74</v>
      </c>
      <c r="AS1204" t="s">
        <v>54</v>
      </c>
      <c r="AT1204" t="s">
        <v>73</v>
      </c>
      <c r="AU1204" t="s">
        <v>107</v>
      </c>
      <c r="AV1204" t="s">
        <v>6281</v>
      </c>
    </row>
    <row r="1205" spans="1:48" hidden="1" x14ac:dyDescent="0.3">
      <c r="A1205" t="s">
        <v>6282</v>
      </c>
      <c r="B1205" t="s">
        <v>6283</v>
      </c>
      <c r="C1205" s="1" t="str">
        <f t="shared" si="195"/>
        <v>21:0973</v>
      </c>
      <c r="D1205" s="1" t="str">
        <f t="shared" si="202"/>
        <v>21:0112</v>
      </c>
      <c r="E1205" t="s">
        <v>6284</v>
      </c>
      <c r="F1205" t="s">
        <v>6285</v>
      </c>
      <c r="H1205">
        <v>63.484274999999997</v>
      </c>
      <c r="I1205">
        <v>-97.148642600000002</v>
      </c>
      <c r="J1205" s="1" t="str">
        <f t="shared" si="203"/>
        <v>NGR lake sediment grab sample</v>
      </c>
      <c r="K1205" s="1" t="str">
        <f t="shared" si="204"/>
        <v>&lt;177 micron (NGR)</v>
      </c>
      <c r="L1205">
        <v>61</v>
      </c>
      <c r="M1205" t="s">
        <v>260</v>
      </c>
      <c r="N1205">
        <v>1204</v>
      </c>
      <c r="O1205" t="s">
        <v>201</v>
      </c>
      <c r="P1205" t="s">
        <v>54</v>
      </c>
      <c r="Q1205" t="s">
        <v>656</v>
      </c>
      <c r="R1205" t="s">
        <v>141</v>
      </c>
      <c r="S1205" t="s">
        <v>57</v>
      </c>
      <c r="T1205" t="s">
        <v>248</v>
      </c>
      <c r="U1205" t="s">
        <v>92</v>
      </c>
      <c r="V1205" t="s">
        <v>250</v>
      </c>
      <c r="W1205" t="s">
        <v>209</v>
      </c>
      <c r="X1205" t="s">
        <v>62</v>
      </c>
      <c r="Y1205" t="s">
        <v>205</v>
      </c>
      <c r="Z1205" t="s">
        <v>138</v>
      </c>
      <c r="AA1205" t="s">
        <v>64</v>
      </c>
      <c r="AB1205" t="s">
        <v>279</v>
      </c>
      <c r="AC1205" t="s">
        <v>177</v>
      </c>
      <c r="AD1205" t="s">
        <v>96</v>
      </c>
      <c r="AE1205" t="s">
        <v>74</v>
      </c>
      <c r="AF1205" t="s">
        <v>139</v>
      </c>
      <c r="AG1205" t="s">
        <v>91</v>
      </c>
      <c r="AH1205" t="s">
        <v>70</v>
      </c>
      <c r="AI1205" t="s">
        <v>203</v>
      </c>
      <c r="AJ1205" t="s">
        <v>1239</v>
      </c>
      <c r="AK1205" t="s">
        <v>73</v>
      </c>
      <c r="AL1205" t="s">
        <v>74</v>
      </c>
      <c r="AM1205" t="s">
        <v>157</v>
      </c>
      <c r="AN1205" t="s">
        <v>76</v>
      </c>
      <c r="AO1205" t="s">
        <v>6286</v>
      </c>
      <c r="AP1205" t="s">
        <v>267</v>
      </c>
      <c r="AQ1205" t="s">
        <v>168</v>
      </c>
      <c r="AR1205" t="s">
        <v>74</v>
      </c>
      <c r="AS1205" t="s">
        <v>62</v>
      </c>
      <c r="AT1205" t="s">
        <v>447</v>
      </c>
      <c r="AU1205" t="s">
        <v>593</v>
      </c>
      <c r="AV1205" t="s">
        <v>4549</v>
      </c>
    </row>
    <row r="1206" spans="1:48" hidden="1" x14ac:dyDescent="0.3">
      <c r="A1206" t="s">
        <v>6287</v>
      </c>
      <c r="B1206" t="s">
        <v>6288</v>
      </c>
      <c r="C1206" s="1" t="str">
        <f t="shared" si="195"/>
        <v>21:0973</v>
      </c>
      <c r="D1206" s="1" t="str">
        <f t="shared" si="202"/>
        <v>21:0112</v>
      </c>
      <c r="E1206" t="s">
        <v>6289</v>
      </c>
      <c r="F1206" t="s">
        <v>6290</v>
      </c>
      <c r="H1206">
        <v>63.497117600000003</v>
      </c>
      <c r="I1206">
        <v>-97.072087699999997</v>
      </c>
      <c r="J1206" s="1" t="str">
        <f t="shared" si="203"/>
        <v>NGR lake sediment grab sample</v>
      </c>
      <c r="K1206" s="1" t="str">
        <f t="shared" si="204"/>
        <v>&lt;177 micron (NGR)</v>
      </c>
      <c r="L1206">
        <v>61</v>
      </c>
      <c r="M1206" t="s">
        <v>273</v>
      </c>
      <c r="N1206">
        <v>1205</v>
      </c>
      <c r="O1206" t="s">
        <v>143</v>
      </c>
      <c r="P1206" t="s">
        <v>54</v>
      </c>
      <c r="Q1206" t="s">
        <v>115</v>
      </c>
      <c r="R1206" t="s">
        <v>317</v>
      </c>
      <c r="S1206" t="s">
        <v>57</v>
      </c>
      <c r="T1206" t="s">
        <v>248</v>
      </c>
      <c r="U1206" t="s">
        <v>168</v>
      </c>
      <c r="V1206" t="s">
        <v>853</v>
      </c>
      <c r="W1206" t="s">
        <v>336</v>
      </c>
      <c r="X1206" t="s">
        <v>62</v>
      </c>
      <c r="Y1206" t="s">
        <v>355</v>
      </c>
      <c r="Z1206" t="s">
        <v>96</v>
      </c>
      <c r="AA1206" t="s">
        <v>64</v>
      </c>
      <c r="AB1206" t="s">
        <v>304</v>
      </c>
      <c r="AC1206" t="s">
        <v>75</v>
      </c>
      <c r="AD1206" t="s">
        <v>170</v>
      </c>
      <c r="AE1206" t="s">
        <v>177</v>
      </c>
      <c r="AF1206" t="s">
        <v>550</v>
      </c>
      <c r="AG1206" t="s">
        <v>58</v>
      </c>
      <c r="AH1206" t="s">
        <v>173</v>
      </c>
      <c r="AI1206" t="s">
        <v>101</v>
      </c>
      <c r="AJ1206" t="s">
        <v>294</v>
      </c>
      <c r="AK1206" t="s">
        <v>73</v>
      </c>
      <c r="AL1206" t="s">
        <v>125</v>
      </c>
      <c r="AM1206" t="s">
        <v>157</v>
      </c>
      <c r="AN1206" t="s">
        <v>76</v>
      </c>
      <c r="AO1206" t="s">
        <v>515</v>
      </c>
      <c r="AP1206" t="s">
        <v>307</v>
      </c>
      <c r="AQ1206" t="s">
        <v>340</v>
      </c>
      <c r="AR1206" t="s">
        <v>74</v>
      </c>
      <c r="AS1206" t="s">
        <v>54</v>
      </c>
      <c r="AT1206" t="s">
        <v>91</v>
      </c>
      <c r="AU1206" t="s">
        <v>107</v>
      </c>
      <c r="AV1206" t="s">
        <v>6291</v>
      </c>
    </row>
    <row r="1207" spans="1:48" hidden="1" x14ac:dyDescent="0.3">
      <c r="A1207" t="s">
        <v>6292</v>
      </c>
      <c r="B1207" t="s">
        <v>6293</v>
      </c>
      <c r="C1207" s="1" t="str">
        <f t="shared" si="195"/>
        <v>21:0973</v>
      </c>
      <c r="D1207" s="1" t="str">
        <f t="shared" si="202"/>
        <v>21:0112</v>
      </c>
      <c r="E1207" t="s">
        <v>6294</v>
      </c>
      <c r="F1207" t="s">
        <v>6295</v>
      </c>
      <c r="H1207">
        <v>63.492119500000001</v>
      </c>
      <c r="I1207">
        <v>-97.041830399999995</v>
      </c>
      <c r="J1207" s="1" t="str">
        <f t="shared" si="203"/>
        <v>NGR lake sediment grab sample</v>
      </c>
      <c r="K1207" s="1" t="str">
        <f t="shared" si="204"/>
        <v>&lt;177 micron (NGR)</v>
      </c>
      <c r="L1207">
        <v>61</v>
      </c>
      <c r="M1207" t="s">
        <v>289</v>
      </c>
      <c r="N1207">
        <v>1206</v>
      </c>
      <c r="O1207" t="s">
        <v>308</v>
      </c>
      <c r="P1207" t="s">
        <v>54</v>
      </c>
      <c r="Q1207" t="s">
        <v>218</v>
      </c>
      <c r="R1207" t="s">
        <v>317</v>
      </c>
      <c r="S1207" t="s">
        <v>57</v>
      </c>
      <c r="T1207" t="s">
        <v>262</v>
      </c>
      <c r="U1207" t="s">
        <v>168</v>
      </c>
      <c r="V1207" t="s">
        <v>339</v>
      </c>
      <c r="W1207" t="s">
        <v>201</v>
      </c>
      <c r="X1207" t="s">
        <v>62</v>
      </c>
      <c r="Y1207" t="s">
        <v>276</v>
      </c>
      <c r="Z1207" t="s">
        <v>96</v>
      </c>
      <c r="AA1207" t="s">
        <v>64</v>
      </c>
      <c r="AB1207" t="s">
        <v>188</v>
      </c>
      <c r="AC1207" t="s">
        <v>224</v>
      </c>
      <c r="AD1207" t="s">
        <v>62</v>
      </c>
      <c r="AE1207" t="s">
        <v>2628</v>
      </c>
      <c r="AF1207" t="s">
        <v>575</v>
      </c>
      <c r="AG1207" t="s">
        <v>454</v>
      </c>
      <c r="AH1207" t="s">
        <v>173</v>
      </c>
      <c r="AI1207" t="s">
        <v>318</v>
      </c>
      <c r="AJ1207" t="s">
        <v>1395</v>
      </c>
      <c r="AK1207" t="s">
        <v>73</v>
      </c>
      <c r="AL1207" t="s">
        <v>177</v>
      </c>
      <c r="AM1207" t="s">
        <v>157</v>
      </c>
      <c r="AN1207" t="s">
        <v>76</v>
      </c>
      <c r="AO1207" t="s">
        <v>515</v>
      </c>
      <c r="AP1207" t="s">
        <v>307</v>
      </c>
      <c r="AQ1207" t="s">
        <v>72</v>
      </c>
      <c r="AR1207" t="s">
        <v>67</v>
      </c>
      <c r="AS1207" t="s">
        <v>54</v>
      </c>
      <c r="AT1207" t="s">
        <v>91</v>
      </c>
      <c r="AU1207" t="s">
        <v>107</v>
      </c>
      <c r="AV1207" t="s">
        <v>6296</v>
      </c>
    </row>
    <row r="1208" spans="1:48" hidden="1" x14ac:dyDescent="0.3">
      <c r="A1208" t="s">
        <v>6297</v>
      </c>
      <c r="B1208" t="s">
        <v>6298</v>
      </c>
      <c r="C1208" s="1" t="str">
        <f t="shared" si="195"/>
        <v>21:0973</v>
      </c>
      <c r="D1208" s="1" t="str">
        <f t="shared" si="202"/>
        <v>21:0112</v>
      </c>
      <c r="E1208" t="s">
        <v>6299</v>
      </c>
      <c r="F1208" t="s">
        <v>6300</v>
      </c>
      <c r="H1208">
        <v>63.4823983</v>
      </c>
      <c r="I1208">
        <v>-96.974198000000001</v>
      </c>
      <c r="J1208" s="1" t="str">
        <f t="shared" si="203"/>
        <v>NGR lake sediment grab sample</v>
      </c>
      <c r="K1208" s="1" t="str">
        <f t="shared" si="204"/>
        <v>&lt;177 micron (NGR)</v>
      </c>
      <c r="L1208">
        <v>61</v>
      </c>
      <c r="M1208" t="s">
        <v>301</v>
      </c>
      <c r="N1208">
        <v>1207</v>
      </c>
      <c r="O1208" t="s">
        <v>308</v>
      </c>
      <c r="P1208" t="s">
        <v>54</v>
      </c>
      <c r="Q1208" t="s">
        <v>387</v>
      </c>
      <c r="R1208" t="s">
        <v>134</v>
      </c>
      <c r="S1208" t="s">
        <v>57</v>
      </c>
      <c r="T1208" t="s">
        <v>315</v>
      </c>
      <c r="U1208" t="s">
        <v>168</v>
      </c>
      <c r="V1208" t="s">
        <v>380</v>
      </c>
      <c r="W1208" t="s">
        <v>124</v>
      </c>
      <c r="X1208" t="s">
        <v>74</v>
      </c>
      <c r="Y1208" t="s">
        <v>137</v>
      </c>
      <c r="Z1208" t="s">
        <v>96</v>
      </c>
      <c r="AA1208" t="s">
        <v>64</v>
      </c>
      <c r="AB1208" t="s">
        <v>427</v>
      </c>
      <c r="AC1208" t="s">
        <v>224</v>
      </c>
      <c r="AD1208" t="s">
        <v>74</v>
      </c>
      <c r="AE1208" t="s">
        <v>140</v>
      </c>
      <c r="AF1208" t="s">
        <v>190</v>
      </c>
      <c r="AG1208" t="s">
        <v>91</v>
      </c>
      <c r="AH1208" t="s">
        <v>173</v>
      </c>
      <c r="AI1208" t="s">
        <v>402</v>
      </c>
      <c r="AJ1208" t="s">
        <v>176</v>
      </c>
      <c r="AK1208" t="s">
        <v>73</v>
      </c>
      <c r="AL1208" t="s">
        <v>74</v>
      </c>
      <c r="AM1208" t="s">
        <v>125</v>
      </c>
      <c r="AN1208" t="s">
        <v>76</v>
      </c>
      <c r="AO1208" t="s">
        <v>357</v>
      </c>
      <c r="AP1208" t="s">
        <v>126</v>
      </c>
      <c r="AQ1208" t="s">
        <v>159</v>
      </c>
      <c r="AR1208" t="s">
        <v>74</v>
      </c>
      <c r="AS1208" t="s">
        <v>54</v>
      </c>
      <c r="AT1208" t="s">
        <v>73</v>
      </c>
      <c r="AU1208" t="s">
        <v>107</v>
      </c>
      <c r="AV1208" t="s">
        <v>1570</v>
      </c>
    </row>
    <row r="1209" spans="1:48" hidden="1" x14ac:dyDescent="0.3">
      <c r="A1209" t="s">
        <v>6301</v>
      </c>
      <c r="B1209" t="s">
        <v>6302</v>
      </c>
      <c r="C1209" s="1" t="str">
        <f t="shared" si="195"/>
        <v>21:0973</v>
      </c>
      <c r="D1209" s="1" t="str">
        <f t="shared" si="202"/>
        <v>21:0112</v>
      </c>
      <c r="E1209" t="s">
        <v>6303</v>
      </c>
      <c r="F1209" t="s">
        <v>6304</v>
      </c>
      <c r="H1209">
        <v>63.484494400000003</v>
      </c>
      <c r="I1209">
        <v>-96.901547800000003</v>
      </c>
      <c r="J1209" s="1" t="str">
        <f t="shared" si="203"/>
        <v>NGR lake sediment grab sample</v>
      </c>
      <c r="K1209" s="1" t="str">
        <f t="shared" si="204"/>
        <v>&lt;177 micron (NGR)</v>
      </c>
      <c r="L1209">
        <v>61</v>
      </c>
      <c r="M1209" t="s">
        <v>314</v>
      </c>
      <c r="N1209">
        <v>1208</v>
      </c>
      <c r="O1209" t="s">
        <v>87</v>
      </c>
      <c r="P1209" t="s">
        <v>54</v>
      </c>
      <c r="Q1209" t="s">
        <v>387</v>
      </c>
      <c r="R1209" t="s">
        <v>281</v>
      </c>
      <c r="S1209" t="s">
        <v>57</v>
      </c>
      <c r="T1209" t="s">
        <v>315</v>
      </c>
      <c r="U1209" t="s">
        <v>88</v>
      </c>
      <c r="V1209" t="s">
        <v>380</v>
      </c>
      <c r="W1209" t="s">
        <v>71</v>
      </c>
      <c r="X1209" t="s">
        <v>62</v>
      </c>
      <c r="Y1209" t="s">
        <v>346</v>
      </c>
      <c r="Z1209" t="s">
        <v>138</v>
      </c>
      <c r="AA1209" t="s">
        <v>64</v>
      </c>
      <c r="AB1209" t="s">
        <v>380</v>
      </c>
      <c r="AC1209" t="s">
        <v>224</v>
      </c>
      <c r="AD1209" t="s">
        <v>62</v>
      </c>
      <c r="AE1209" t="s">
        <v>1547</v>
      </c>
      <c r="AF1209" t="s">
        <v>616</v>
      </c>
      <c r="AG1209" t="s">
        <v>277</v>
      </c>
      <c r="AH1209" t="s">
        <v>173</v>
      </c>
      <c r="AI1209" t="s">
        <v>328</v>
      </c>
      <c r="AJ1209" t="s">
        <v>208</v>
      </c>
      <c r="AK1209" t="s">
        <v>73</v>
      </c>
      <c r="AL1209" t="s">
        <v>68</v>
      </c>
      <c r="AM1209" t="s">
        <v>125</v>
      </c>
      <c r="AN1209" t="s">
        <v>76</v>
      </c>
      <c r="AO1209" t="s">
        <v>121</v>
      </c>
      <c r="AP1209" t="s">
        <v>158</v>
      </c>
      <c r="AQ1209" t="s">
        <v>692</v>
      </c>
      <c r="AR1209" t="s">
        <v>74</v>
      </c>
      <c r="AS1209" t="s">
        <v>54</v>
      </c>
      <c r="AT1209" t="s">
        <v>73</v>
      </c>
      <c r="AU1209" t="s">
        <v>107</v>
      </c>
      <c r="AV1209" t="s">
        <v>3962</v>
      </c>
    </row>
    <row r="1210" spans="1:48" hidden="1" x14ac:dyDescent="0.3">
      <c r="A1210" t="s">
        <v>6305</v>
      </c>
      <c r="B1210" t="s">
        <v>6306</v>
      </c>
      <c r="C1210" s="1" t="str">
        <f t="shared" si="195"/>
        <v>21:0973</v>
      </c>
      <c r="D1210" s="1" t="str">
        <f t="shared" si="202"/>
        <v>21:0112</v>
      </c>
      <c r="E1210" t="s">
        <v>6307</v>
      </c>
      <c r="F1210" t="s">
        <v>6308</v>
      </c>
      <c r="H1210">
        <v>63.4859346</v>
      </c>
      <c r="I1210">
        <v>-96.830702099999996</v>
      </c>
      <c r="J1210" s="1" t="str">
        <f t="shared" si="203"/>
        <v>NGR lake sediment grab sample</v>
      </c>
      <c r="K1210" s="1" t="str">
        <f t="shared" si="204"/>
        <v>&lt;177 micron (NGR)</v>
      </c>
      <c r="L1210">
        <v>61</v>
      </c>
      <c r="M1210" t="s">
        <v>324</v>
      </c>
      <c r="N1210">
        <v>1209</v>
      </c>
      <c r="O1210" t="s">
        <v>127</v>
      </c>
      <c r="P1210" t="s">
        <v>54</v>
      </c>
      <c r="Q1210" t="s">
        <v>387</v>
      </c>
      <c r="R1210" t="s">
        <v>134</v>
      </c>
      <c r="S1210" t="s">
        <v>57</v>
      </c>
      <c r="T1210" t="s">
        <v>262</v>
      </c>
      <c r="U1210" t="s">
        <v>88</v>
      </c>
      <c r="V1210" t="s">
        <v>100</v>
      </c>
      <c r="W1210" t="s">
        <v>338</v>
      </c>
      <c r="X1210" t="s">
        <v>62</v>
      </c>
      <c r="Y1210" t="s">
        <v>276</v>
      </c>
      <c r="Z1210" t="s">
        <v>138</v>
      </c>
      <c r="AA1210" t="s">
        <v>64</v>
      </c>
      <c r="AB1210" t="s">
        <v>219</v>
      </c>
      <c r="AC1210" t="s">
        <v>224</v>
      </c>
      <c r="AD1210" t="s">
        <v>74</v>
      </c>
      <c r="AE1210" t="s">
        <v>3374</v>
      </c>
      <c r="AF1210" t="s">
        <v>356</v>
      </c>
      <c r="AG1210" t="s">
        <v>91</v>
      </c>
      <c r="AH1210" t="s">
        <v>173</v>
      </c>
      <c r="AI1210" t="s">
        <v>440</v>
      </c>
      <c r="AJ1210" t="s">
        <v>294</v>
      </c>
      <c r="AK1210" t="s">
        <v>73</v>
      </c>
      <c r="AL1210" t="s">
        <v>157</v>
      </c>
      <c r="AM1210" t="s">
        <v>157</v>
      </c>
      <c r="AN1210" t="s">
        <v>76</v>
      </c>
      <c r="AO1210" t="s">
        <v>357</v>
      </c>
      <c r="AP1210" t="s">
        <v>126</v>
      </c>
      <c r="AQ1210" t="s">
        <v>96</v>
      </c>
      <c r="AR1210" t="s">
        <v>74</v>
      </c>
      <c r="AS1210" t="s">
        <v>62</v>
      </c>
      <c r="AT1210" t="s">
        <v>73</v>
      </c>
      <c r="AU1210" t="s">
        <v>107</v>
      </c>
      <c r="AV1210" t="s">
        <v>6309</v>
      </c>
    </row>
    <row r="1211" spans="1:48" hidden="1" x14ac:dyDescent="0.3">
      <c r="A1211" t="s">
        <v>6310</v>
      </c>
      <c r="B1211" t="s">
        <v>6311</v>
      </c>
      <c r="C1211" s="1" t="str">
        <f t="shared" si="195"/>
        <v>21:0973</v>
      </c>
      <c r="D1211" s="1" t="str">
        <f t="shared" si="202"/>
        <v>21:0112</v>
      </c>
      <c r="E1211" t="s">
        <v>6312</v>
      </c>
      <c r="F1211" t="s">
        <v>6313</v>
      </c>
      <c r="H1211">
        <v>63.4761667</v>
      </c>
      <c r="I1211">
        <v>-96.749338600000002</v>
      </c>
      <c r="J1211" s="1" t="str">
        <f t="shared" si="203"/>
        <v>NGR lake sediment grab sample</v>
      </c>
      <c r="K1211" s="1" t="str">
        <f t="shared" si="204"/>
        <v>&lt;177 micron (NGR)</v>
      </c>
      <c r="L1211">
        <v>61</v>
      </c>
      <c r="M1211" t="s">
        <v>335</v>
      </c>
      <c r="N1211">
        <v>1210</v>
      </c>
      <c r="O1211" t="s">
        <v>338</v>
      </c>
      <c r="P1211" t="s">
        <v>54</v>
      </c>
      <c r="Q1211" t="s">
        <v>1210</v>
      </c>
      <c r="R1211" t="s">
        <v>141</v>
      </c>
      <c r="S1211" t="s">
        <v>57</v>
      </c>
      <c r="T1211" t="s">
        <v>437</v>
      </c>
      <c r="U1211" t="s">
        <v>88</v>
      </c>
      <c r="V1211" t="s">
        <v>522</v>
      </c>
      <c r="W1211" t="s">
        <v>276</v>
      </c>
      <c r="X1211" t="s">
        <v>74</v>
      </c>
      <c r="Y1211" t="s">
        <v>336</v>
      </c>
      <c r="Z1211" t="s">
        <v>170</v>
      </c>
      <c r="AA1211" t="s">
        <v>64</v>
      </c>
      <c r="AB1211" t="s">
        <v>207</v>
      </c>
      <c r="AC1211" t="s">
        <v>224</v>
      </c>
      <c r="AD1211" t="s">
        <v>67</v>
      </c>
      <c r="AE1211" t="s">
        <v>5585</v>
      </c>
      <c r="AF1211" t="s">
        <v>99</v>
      </c>
      <c r="AG1211" t="s">
        <v>615</v>
      </c>
      <c r="AH1211" t="s">
        <v>173</v>
      </c>
      <c r="AI1211" t="s">
        <v>709</v>
      </c>
      <c r="AJ1211" t="s">
        <v>168</v>
      </c>
      <c r="AK1211" t="s">
        <v>73</v>
      </c>
      <c r="AL1211" t="s">
        <v>103</v>
      </c>
      <c r="AM1211" t="s">
        <v>157</v>
      </c>
      <c r="AN1211" t="s">
        <v>76</v>
      </c>
      <c r="AO1211" t="s">
        <v>77</v>
      </c>
      <c r="AP1211" t="s">
        <v>2033</v>
      </c>
      <c r="AQ1211" t="s">
        <v>71</v>
      </c>
      <c r="AR1211" t="s">
        <v>74</v>
      </c>
      <c r="AS1211" t="s">
        <v>62</v>
      </c>
      <c r="AT1211" t="s">
        <v>73</v>
      </c>
      <c r="AU1211" t="s">
        <v>107</v>
      </c>
      <c r="AV1211" t="s">
        <v>6314</v>
      </c>
    </row>
    <row r="1212" spans="1:48" hidden="1" x14ac:dyDescent="0.3">
      <c r="A1212" t="s">
        <v>6315</v>
      </c>
      <c r="B1212" t="s">
        <v>6316</v>
      </c>
      <c r="C1212" s="1" t="str">
        <f t="shared" si="195"/>
        <v>21:0973</v>
      </c>
      <c r="D1212" s="1" t="str">
        <f t="shared" si="202"/>
        <v>21:0112</v>
      </c>
      <c r="E1212" t="s">
        <v>6317</v>
      </c>
      <c r="F1212" t="s">
        <v>6318</v>
      </c>
      <c r="H1212">
        <v>63.492568200000001</v>
      </c>
      <c r="I1212">
        <v>-96.685503999999995</v>
      </c>
      <c r="J1212" s="1" t="str">
        <f t="shared" si="203"/>
        <v>NGR lake sediment grab sample</v>
      </c>
      <c r="K1212" s="1" t="str">
        <f t="shared" si="204"/>
        <v>&lt;177 micron (NGR)</v>
      </c>
      <c r="L1212">
        <v>61</v>
      </c>
      <c r="M1212" t="s">
        <v>354</v>
      </c>
      <c r="N1212">
        <v>1211</v>
      </c>
      <c r="O1212" t="s">
        <v>327</v>
      </c>
      <c r="P1212" t="s">
        <v>54</v>
      </c>
      <c r="Q1212" t="s">
        <v>274</v>
      </c>
      <c r="R1212" t="s">
        <v>203</v>
      </c>
      <c r="S1212" t="s">
        <v>57</v>
      </c>
      <c r="T1212" t="s">
        <v>252</v>
      </c>
      <c r="U1212" t="s">
        <v>138</v>
      </c>
      <c r="V1212" t="s">
        <v>189</v>
      </c>
      <c r="W1212" t="s">
        <v>118</v>
      </c>
      <c r="X1212" t="s">
        <v>74</v>
      </c>
      <c r="Y1212" t="s">
        <v>238</v>
      </c>
      <c r="Z1212" t="s">
        <v>138</v>
      </c>
      <c r="AA1212" t="s">
        <v>64</v>
      </c>
      <c r="AB1212" t="s">
        <v>522</v>
      </c>
      <c r="AC1212" t="s">
        <v>70</v>
      </c>
      <c r="AD1212" t="s">
        <v>67</v>
      </c>
      <c r="AE1212" t="s">
        <v>74</v>
      </c>
      <c r="AF1212" t="s">
        <v>116</v>
      </c>
      <c r="AG1212" t="s">
        <v>561</v>
      </c>
      <c r="AH1212" t="s">
        <v>173</v>
      </c>
      <c r="AI1212" t="s">
        <v>56</v>
      </c>
      <c r="AJ1212" t="s">
        <v>138</v>
      </c>
      <c r="AK1212" t="s">
        <v>73</v>
      </c>
      <c r="AL1212" t="s">
        <v>157</v>
      </c>
      <c r="AM1212" t="s">
        <v>75</v>
      </c>
      <c r="AN1212" t="s">
        <v>76</v>
      </c>
      <c r="AO1212" t="s">
        <v>92</v>
      </c>
      <c r="AP1212" t="s">
        <v>126</v>
      </c>
      <c r="AQ1212" t="s">
        <v>327</v>
      </c>
      <c r="AR1212" t="s">
        <v>74</v>
      </c>
      <c r="AS1212" t="s">
        <v>54</v>
      </c>
      <c r="AT1212" t="s">
        <v>73</v>
      </c>
      <c r="AU1212" t="s">
        <v>107</v>
      </c>
      <c r="AV1212" t="s">
        <v>2527</v>
      </c>
    </row>
    <row r="1213" spans="1:48" hidden="1" x14ac:dyDescent="0.3">
      <c r="A1213" t="s">
        <v>6319</v>
      </c>
      <c r="B1213" t="s">
        <v>6320</v>
      </c>
      <c r="C1213" s="1" t="str">
        <f t="shared" si="195"/>
        <v>21:0973</v>
      </c>
      <c r="D1213" s="1" t="str">
        <f t="shared" si="202"/>
        <v>21:0112</v>
      </c>
      <c r="E1213" t="s">
        <v>6321</v>
      </c>
      <c r="F1213" t="s">
        <v>6322</v>
      </c>
      <c r="H1213">
        <v>63.475992300000001</v>
      </c>
      <c r="I1213">
        <v>-96.605780199999998</v>
      </c>
      <c r="J1213" s="1" t="str">
        <f t="shared" si="203"/>
        <v>NGR lake sediment grab sample</v>
      </c>
      <c r="K1213" s="1" t="str">
        <f t="shared" si="204"/>
        <v>&lt;177 micron (NGR)</v>
      </c>
      <c r="L1213">
        <v>61</v>
      </c>
      <c r="M1213" t="s">
        <v>2031</v>
      </c>
      <c r="N1213">
        <v>1212</v>
      </c>
      <c r="O1213" t="s">
        <v>61</v>
      </c>
      <c r="P1213" t="s">
        <v>54</v>
      </c>
      <c r="Q1213" t="s">
        <v>572</v>
      </c>
      <c r="R1213" t="s">
        <v>134</v>
      </c>
      <c r="S1213" t="s">
        <v>57</v>
      </c>
      <c r="T1213" t="s">
        <v>277</v>
      </c>
      <c r="U1213" t="s">
        <v>117</v>
      </c>
      <c r="V1213" t="s">
        <v>221</v>
      </c>
      <c r="W1213" t="s">
        <v>709</v>
      </c>
      <c r="X1213" t="s">
        <v>74</v>
      </c>
      <c r="Y1213" t="s">
        <v>421</v>
      </c>
      <c r="Z1213" t="s">
        <v>138</v>
      </c>
      <c r="AA1213" t="s">
        <v>64</v>
      </c>
      <c r="AB1213" t="s">
        <v>428</v>
      </c>
      <c r="AC1213" t="s">
        <v>224</v>
      </c>
      <c r="AD1213" t="s">
        <v>67</v>
      </c>
      <c r="AE1213" t="s">
        <v>2181</v>
      </c>
      <c r="AF1213" t="s">
        <v>317</v>
      </c>
      <c r="AG1213" t="s">
        <v>58</v>
      </c>
      <c r="AH1213" t="s">
        <v>173</v>
      </c>
      <c r="AI1213" t="s">
        <v>329</v>
      </c>
      <c r="AJ1213" t="s">
        <v>382</v>
      </c>
      <c r="AK1213" t="s">
        <v>73</v>
      </c>
      <c r="AL1213" t="s">
        <v>157</v>
      </c>
      <c r="AM1213" t="s">
        <v>75</v>
      </c>
      <c r="AN1213" t="s">
        <v>76</v>
      </c>
      <c r="AO1213" t="s">
        <v>121</v>
      </c>
      <c r="AP1213" t="s">
        <v>179</v>
      </c>
      <c r="AQ1213" t="s">
        <v>514</v>
      </c>
      <c r="AR1213" t="s">
        <v>62</v>
      </c>
      <c r="AS1213" t="s">
        <v>54</v>
      </c>
      <c r="AT1213" t="s">
        <v>73</v>
      </c>
      <c r="AU1213" t="s">
        <v>107</v>
      </c>
      <c r="AV1213" t="s">
        <v>4513</v>
      </c>
    </row>
    <row r="1214" spans="1:48" hidden="1" x14ac:dyDescent="0.3">
      <c r="A1214" t="s">
        <v>6323</v>
      </c>
      <c r="B1214" t="s">
        <v>6324</v>
      </c>
      <c r="C1214" s="1" t="str">
        <f t="shared" si="195"/>
        <v>21:0973</v>
      </c>
      <c r="D1214" s="1" t="str">
        <f t="shared" si="202"/>
        <v>21:0112</v>
      </c>
      <c r="E1214" t="s">
        <v>6325</v>
      </c>
      <c r="F1214" t="s">
        <v>6326</v>
      </c>
      <c r="H1214">
        <v>63.516941299999999</v>
      </c>
      <c r="I1214">
        <v>-96.415746100000007</v>
      </c>
      <c r="J1214" s="1" t="str">
        <f t="shared" si="203"/>
        <v>NGR lake sediment grab sample</v>
      </c>
      <c r="K1214" s="1" t="str">
        <f t="shared" si="204"/>
        <v>&lt;177 micron (NGR)</v>
      </c>
      <c r="L1214">
        <v>62</v>
      </c>
      <c r="M1214" t="s">
        <v>52</v>
      </c>
      <c r="N1214">
        <v>1213</v>
      </c>
      <c r="O1214" t="s">
        <v>209</v>
      </c>
      <c r="P1214" t="s">
        <v>54</v>
      </c>
      <c r="Q1214" t="s">
        <v>387</v>
      </c>
      <c r="R1214" t="s">
        <v>265</v>
      </c>
      <c r="S1214" t="s">
        <v>57</v>
      </c>
      <c r="T1214" t="s">
        <v>152</v>
      </c>
      <c r="U1214" t="s">
        <v>138</v>
      </c>
      <c r="V1214" t="s">
        <v>60</v>
      </c>
      <c r="W1214" t="s">
        <v>127</v>
      </c>
      <c r="X1214" t="s">
        <v>74</v>
      </c>
      <c r="Y1214" t="s">
        <v>448</v>
      </c>
      <c r="Z1214" t="s">
        <v>59</v>
      </c>
      <c r="AA1214" t="s">
        <v>64</v>
      </c>
      <c r="AB1214" t="s">
        <v>172</v>
      </c>
      <c r="AC1214" t="s">
        <v>70</v>
      </c>
      <c r="AD1214" t="s">
        <v>67</v>
      </c>
      <c r="AE1214" t="s">
        <v>74</v>
      </c>
      <c r="AF1214" t="s">
        <v>436</v>
      </c>
      <c r="AG1214" t="s">
        <v>58</v>
      </c>
      <c r="AH1214" t="s">
        <v>70</v>
      </c>
      <c r="AI1214" t="s">
        <v>340</v>
      </c>
      <c r="AJ1214" t="s">
        <v>71</v>
      </c>
      <c r="AK1214" t="s">
        <v>73</v>
      </c>
      <c r="AL1214" t="s">
        <v>74</v>
      </c>
      <c r="AM1214" t="s">
        <v>75</v>
      </c>
      <c r="AN1214" t="s">
        <v>76</v>
      </c>
      <c r="AO1214" t="s">
        <v>104</v>
      </c>
      <c r="AP1214" t="s">
        <v>596</v>
      </c>
      <c r="AQ1214" t="s">
        <v>94</v>
      </c>
      <c r="AR1214" t="s">
        <v>74</v>
      </c>
      <c r="AS1214" t="s">
        <v>54</v>
      </c>
      <c r="AT1214" t="s">
        <v>73</v>
      </c>
      <c r="AU1214" t="s">
        <v>107</v>
      </c>
      <c r="AV1214" t="s">
        <v>2724</v>
      </c>
    </row>
    <row r="1215" spans="1:48" hidden="1" x14ac:dyDescent="0.3">
      <c r="A1215" t="s">
        <v>6327</v>
      </c>
      <c r="B1215" t="s">
        <v>6328</v>
      </c>
      <c r="C1215" s="1" t="str">
        <f t="shared" si="195"/>
        <v>21:0973</v>
      </c>
      <c r="D1215" s="1" t="str">
        <f t="shared" si="202"/>
        <v>21:0112</v>
      </c>
      <c r="E1215" t="s">
        <v>6329</v>
      </c>
      <c r="F1215" t="s">
        <v>6330</v>
      </c>
      <c r="H1215">
        <v>63.486526499999997</v>
      </c>
      <c r="I1215">
        <v>-96.494612500000002</v>
      </c>
      <c r="J1215" s="1" t="str">
        <f t="shared" si="203"/>
        <v>NGR lake sediment grab sample</v>
      </c>
      <c r="K1215" s="1" t="str">
        <f t="shared" si="204"/>
        <v>&lt;177 micron (NGR)</v>
      </c>
      <c r="L1215">
        <v>62</v>
      </c>
      <c r="M1215" t="s">
        <v>86</v>
      </c>
      <c r="N1215">
        <v>1214</v>
      </c>
      <c r="O1215" t="s">
        <v>240</v>
      </c>
      <c r="P1215" t="s">
        <v>62</v>
      </c>
      <c r="Q1215" t="s">
        <v>247</v>
      </c>
      <c r="R1215" t="s">
        <v>92</v>
      </c>
      <c r="S1215" t="s">
        <v>57</v>
      </c>
      <c r="T1215" t="s">
        <v>437</v>
      </c>
      <c r="U1215" t="s">
        <v>168</v>
      </c>
      <c r="V1215" t="s">
        <v>153</v>
      </c>
      <c r="W1215" t="s">
        <v>709</v>
      </c>
      <c r="X1215" t="s">
        <v>62</v>
      </c>
      <c r="Y1215" t="s">
        <v>346</v>
      </c>
      <c r="Z1215" t="s">
        <v>138</v>
      </c>
      <c r="AA1215" t="s">
        <v>64</v>
      </c>
      <c r="AB1215" t="s">
        <v>454</v>
      </c>
      <c r="AC1215" t="s">
        <v>75</v>
      </c>
      <c r="AD1215" t="s">
        <v>67</v>
      </c>
      <c r="AE1215" t="s">
        <v>74</v>
      </c>
      <c r="AF1215" t="s">
        <v>251</v>
      </c>
      <c r="AG1215" t="s">
        <v>152</v>
      </c>
      <c r="AH1215" t="s">
        <v>70</v>
      </c>
      <c r="AI1215" t="s">
        <v>413</v>
      </c>
      <c r="AJ1215" t="s">
        <v>2699</v>
      </c>
      <c r="AK1215" t="s">
        <v>73</v>
      </c>
      <c r="AL1215" t="s">
        <v>125</v>
      </c>
      <c r="AM1215" t="s">
        <v>125</v>
      </c>
      <c r="AN1215" t="s">
        <v>76</v>
      </c>
      <c r="AO1215" t="s">
        <v>116</v>
      </c>
      <c r="AP1215" t="s">
        <v>179</v>
      </c>
      <c r="AQ1215" t="s">
        <v>92</v>
      </c>
      <c r="AR1215" t="s">
        <v>62</v>
      </c>
      <c r="AS1215" t="s">
        <v>54</v>
      </c>
      <c r="AT1215" t="s">
        <v>73</v>
      </c>
      <c r="AU1215" t="s">
        <v>275</v>
      </c>
      <c r="AV1215" t="s">
        <v>1665</v>
      </c>
    </row>
    <row r="1216" spans="1:48" hidden="1" x14ac:dyDescent="0.3">
      <c r="A1216" t="s">
        <v>6331</v>
      </c>
      <c r="B1216" t="s">
        <v>6332</v>
      </c>
      <c r="C1216" s="1" t="str">
        <f t="shared" si="195"/>
        <v>21:0973</v>
      </c>
      <c r="D1216" s="1" t="str">
        <f t="shared" si="202"/>
        <v>21:0112</v>
      </c>
      <c r="E1216" t="s">
        <v>6333</v>
      </c>
      <c r="F1216" t="s">
        <v>6334</v>
      </c>
      <c r="H1216">
        <v>63.485912399999997</v>
      </c>
      <c r="I1216">
        <v>-96.405190300000001</v>
      </c>
      <c r="J1216" s="1" t="str">
        <f t="shared" si="203"/>
        <v>NGR lake sediment grab sample</v>
      </c>
      <c r="K1216" s="1" t="str">
        <f t="shared" si="204"/>
        <v>&lt;177 micron (NGR)</v>
      </c>
      <c r="L1216">
        <v>62</v>
      </c>
      <c r="M1216" t="s">
        <v>149</v>
      </c>
      <c r="N1216">
        <v>1215</v>
      </c>
      <c r="O1216" t="s">
        <v>87</v>
      </c>
      <c r="P1216" t="s">
        <v>54</v>
      </c>
      <c r="Q1216" t="s">
        <v>603</v>
      </c>
      <c r="R1216" t="s">
        <v>616</v>
      </c>
      <c r="S1216" t="s">
        <v>57</v>
      </c>
      <c r="T1216" t="s">
        <v>315</v>
      </c>
      <c r="U1216" t="s">
        <v>92</v>
      </c>
      <c r="V1216" t="s">
        <v>60</v>
      </c>
      <c r="W1216" t="s">
        <v>118</v>
      </c>
      <c r="X1216" t="s">
        <v>62</v>
      </c>
      <c r="Y1216" t="s">
        <v>168</v>
      </c>
      <c r="Z1216" t="s">
        <v>170</v>
      </c>
      <c r="AA1216" t="s">
        <v>64</v>
      </c>
      <c r="AB1216" t="s">
        <v>339</v>
      </c>
      <c r="AC1216" t="s">
        <v>224</v>
      </c>
      <c r="AD1216" t="s">
        <v>62</v>
      </c>
      <c r="AE1216" t="s">
        <v>191</v>
      </c>
      <c r="AF1216" t="s">
        <v>471</v>
      </c>
      <c r="AG1216" t="s">
        <v>890</v>
      </c>
      <c r="AH1216" t="s">
        <v>173</v>
      </c>
      <c r="AI1216" t="s">
        <v>102</v>
      </c>
      <c r="AJ1216" t="s">
        <v>138</v>
      </c>
      <c r="AK1216" t="s">
        <v>73</v>
      </c>
      <c r="AL1216" t="s">
        <v>103</v>
      </c>
      <c r="AM1216" t="s">
        <v>103</v>
      </c>
      <c r="AN1216" t="s">
        <v>76</v>
      </c>
      <c r="AO1216" t="s">
        <v>92</v>
      </c>
      <c r="AP1216" t="s">
        <v>2033</v>
      </c>
      <c r="AQ1216" t="s">
        <v>201</v>
      </c>
      <c r="AR1216" t="s">
        <v>67</v>
      </c>
      <c r="AS1216" t="s">
        <v>54</v>
      </c>
      <c r="AT1216" t="s">
        <v>479</v>
      </c>
      <c r="AU1216" t="s">
        <v>107</v>
      </c>
      <c r="AV1216" t="s">
        <v>760</v>
      </c>
    </row>
    <row r="1217" spans="1:48" hidden="1" x14ac:dyDescent="0.3">
      <c r="A1217" t="s">
        <v>6335</v>
      </c>
      <c r="B1217" t="s">
        <v>6336</v>
      </c>
      <c r="C1217" s="1" t="str">
        <f t="shared" si="195"/>
        <v>21:0973</v>
      </c>
      <c r="D1217" s="1" t="str">
        <f t="shared" si="202"/>
        <v>21:0112</v>
      </c>
      <c r="E1217" t="s">
        <v>6337</v>
      </c>
      <c r="F1217" t="s">
        <v>6338</v>
      </c>
      <c r="H1217">
        <v>63.473239700000001</v>
      </c>
      <c r="I1217">
        <v>-96.365776400000001</v>
      </c>
      <c r="J1217" s="1" t="str">
        <f t="shared" si="203"/>
        <v>NGR lake sediment grab sample</v>
      </c>
      <c r="K1217" s="1" t="str">
        <f t="shared" si="204"/>
        <v>&lt;177 micron (NGR)</v>
      </c>
      <c r="L1217">
        <v>62</v>
      </c>
      <c r="M1217" t="s">
        <v>165</v>
      </c>
      <c r="N1217">
        <v>1216</v>
      </c>
      <c r="O1217" t="s">
        <v>205</v>
      </c>
      <c r="P1217" t="s">
        <v>54</v>
      </c>
      <c r="Q1217" t="s">
        <v>863</v>
      </c>
      <c r="R1217" t="s">
        <v>429</v>
      </c>
      <c r="S1217" t="s">
        <v>57</v>
      </c>
      <c r="T1217" t="s">
        <v>412</v>
      </c>
      <c r="U1217" t="s">
        <v>57</v>
      </c>
      <c r="V1217" t="s">
        <v>550</v>
      </c>
      <c r="W1217" t="s">
        <v>276</v>
      </c>
      <c r="X1217" t="s">
        <v>67</v>
      </c>
      <c r="Y1217" t="s">
        <v>206</v>
      </c>
      <c r="Z1217" t="s">
        <v>138</v>
      </c>
      <c r="AA1217" t="s">
        <v>64</v>
      </c>
      <c r="AB1217" t="s">
        <v>192</v>
      </c>
      <c r="AC1217" t="s">
        <v>70</v>
      </c>
      <c r="AD1217" t="s">
        <v>67</v>
      </c>
      <c r="AE1217" t="s">
        <v>68</v>
      </c>
      <c r="AF1217" t="s">
        <v>77</v>
      </c>
      <c r="AG1217" t="s">
        <v>188</v>
      </c>
      <c r="AH1217" t="s">
        <v>173</v>
      </c>
      <c r="AI1217" t="s">
        <v>233</v>
      </c>
      <c r="AJ1217" t="s">
        <v>263</v>
      </c>
      <c r="AK1217" t="s">
        <v>73</v>
      </c>
      <c r="AL1217" t="s">
        <v>177</v>
      </c>
      <c r="AM1217" t="s">
        <v>224</v>
      </c>
      <c r="AN1217" t="s">
        <v>76</v>
      </c>
      <c r="AO1217" t="s">
        <v>168</v>
      </c>
      <c r="AP1217" t="s">
        <v>414</v>
      </c>
      <c r="AQ1217" t="s">
        <v>276</v>
      </c>
      <c r="AR1217" t="s">
        <v>74</v>
      </c>
      <c r="AS1217" t="s">
        <v>54</v>
      </c>
      <c r="AT1217" t="s">
        <v>73</v>
      </c>
      <c r="AU1217" t="s">
        <v>635</v>
      </c>
      <c r="AV1217" t="s">
        <v>6339</v>
      </c>
    </row>
    <row r="1218" spans="1:48" hidden="1" x14ac:dyDescent="0.3">
      <c r="A1218" t="s">
        <v>6340</v>
      </c>
      <c r="B1218" t="s">
        <v>6341</v>
      </c>
      <c r="C1218" s="1" t="str">
        <f t="shared" ref="C1218:C1281" si="205">HYPERLINK("https://geochem.nrcan.gc.ca/cdogs/content/bdl/bdl210973_e.htm", "21:0973")</f>
        <v>21:0973</v>
      </c>
      <c r="D1218" s="1" t="str">
        <f t="shared" si="202"/>
        <v>21:0112</v>
      </c>
      <c r="E1218" t="s">
        <v>6342</v>
      </c>
      <c r="F1218" t="s">
        <v>6343</v>
      </c>
      <c r="H1218">
        <v>63.478965000000002</v>
      </c>
      <c r="I1218">
        <v>-96.292882399999996</v>
      </c>
      <c r="J1218" s="1" t="str">
        <f t="shared" si="203"/>
        <v>NGR lake sediment grab sample</v>
      </c>
      <c r="K1218" s="1" t="str">
        <f t="shared" si="204"/>
        <v>&lt;177 micron (NGR)</v>
      </c>
      <c r="L1218">
        <v>62</v>
      </c>
      <c r="M1218" t="s">
        <v>113</v>
      </c>
      <c r="N1218">
        <v>1217</v>
      </c>
      <c r="O1218" t="s">
        <v>233</v>
      </c>
      <c r="P1218" t="s">
        <v>54</v>
      </c>
      <c r="Q1218" t="s">
        <v>387</v>
      </c>
      <c r="R1218" t="s">
        <v>77</v>
      </c>
      <c r="S1218" t="s">
        <v>57</v>
      </c>
      <c r="T1218" t="s">
        <v>91</v>
      </c>
      <c r="U1218" t="s">
        <v>117</v>
      </c>
      <c r="V1218" t="s">
        <v>428</v>
      </c>
      <c r="W1218" t="s">
        <v>96</v>
      </c>
      <c r="X1218" t="s">
        <v>74</v>
      </c>
      <c r="Y1218" t="s">
        <v>448</v>
      </c>
      <c r="Z1218" t="s">
        <v>138</v>
      </c>
      <c r="AA1218" t="s">
        <v>64</v>
      </c>
      <c r="AB1218" t="s">
        <v>60</v>
      </c>
      <c r="AC1218" t="s">
        <v>70</v>
      </c>
      <c r="AD1218" t="s">
        <v>67</v>
      </c>
      <c r="AE1218" t="s">
        <v>74</v>
      </c>
      <c r="AF1218" t="s">
        <v>192</v>
      </c>
      <c r="AG1218" t="s">
        <v>58</v>
      </c>
      <c r="AH1218" t="s">
        <v>70</v>
      </c>
      <c r="AI1218" t="s">
        <v>439</v>
      </c>
      <c r="AJ1218" t="s">
        <v>123</v>
      </c>
      <c r="AK1218" t="s">
        <v>73</v>
      </c>
      <c r="AL1218" t="s">
        <v>157</v>
      </c>
      <c r="AM1218" t="s">
        <v>177</v>
      </c>
      <c r="AN1218" t="s">
        <v>76</v>
      </c>
      <c r="AO1218" t="s">
        <v>77</v>
      </c>
      <c r="AP1218" t="s">
        <v>596</v>
      </c>
      <c r="AQ1218" t="s">
        <v>327</v>
      </c>
      <c r="AR1218" t="s">
        <v>62</v>
      </c>
      <c r="AS1218" t="s">
        <v>54</v>
      </c>
      <c r="AT1218" t="s">
        <v>73</v>
      </c>
      <c r="AU1218" t="s">
        <v>275</v>
      </c>
      <c r="AV1218" t="s">
        <v>6344</v>
      </c>
    </row>
    <row r="1219" spans="1:48" hidden="1" x14ac:dyDescent="0.3">
      <c r="A1219" t="s">
        <v>6345</v>
      </c>
      <c r="B1219" t="s">
        <v>6346</v>
      </c>
      <c r="C1219" s="1" t="str">
        <f t="shared" si="205"/>
        <v>21:0973</v>
      </c>
      <c r="D1219" s="1" t="str">
        <f t="shared" si="202"/>
        <v>21:0112</v>
      </c>
      <c r="E1219" t="s">
        <v>6342</v>
      </c>
      <c r="F1219" t="s">
        <v>6347</v>
      </c>
      <c r="H1219">
        <v>63.478965000000002</v>
      </c>
      <c r="I1219">
        <v>-96.292882399999996</v>
      </c>
      <c r="J1219" s="1" t="str">
        <f t="shared" si="203"/>
        <v>NGR lake sediment grab sample</v>
      </c>
      <c r="K1219" s="1" t="str">
        <f t="shared" si="204"/>
        <v>&lt;177 micron (NGR)</v>
      </c>
      <c r="L1219">
        <v>62</v>
      </c>
      <c r="M1219" t="s">
        <v>132</v>
      </c>
      <c r="N1219">
        <v>1218</v>
      </c>
      <c r="O1219" t="s">
        <v>87</v>
      </c>
      <c r="P1219" t="s">
        <v>54</v>
      </c>
      <c r="Q1219" t="s">
        <v>387</v>
      </c>
      <c r="R1219" t="s">
        <v>290</v>
      </c>
      <c r="S1219" t="s">
        <v>57</v>
      </c>
      <c r="T1219" t="s">
        <v>91</v>
      </c>
      <c r="U1219" t="s">
        <v>88</v>
      </c>
      <c r="V1219" t="s">
        <v>427</v>
      </c>
      <c r="W1219" t="s">
        <v>233</v>
      </c>
      <c r="X1219" t="s">
        <v>74</v>
      </c>
      <c r="Y1219" t="s">
        <v>171</v>
      </c>
      <c r="Z1219" t="s">
        <v>138</v>
      </c>
      <c r="AA1219" t="s">
        <v>64</v>
      </c>
      <c r="AB1219" t="s">
        <v>153</v>
      </c>
      <c r="AC1219" t="s">
        <v>155</v>
      </c>
      <c r="AD1219" t="s">
        <v>67</v>
      </c>
      <c r="AE1219" t="s">
        <v>74</v>
      </c>
      <c r="AF1219" t="s">
        <v>99</v>
      </c>
      <c r="AG1219" t="s">
        <v>152</v>
      </c>
      <c r="AH1219" t="s">
        <v>70</v>
      </c>
      <c r="AI1219" t="s">
        <v>102</v>
      </c>
      <c r="AJ1219" t="s">
        <v>348</v>
      </c>
      <c r="AK1219" t="s">
        <v>73</v>
      </c>
      <c r="AL1219" t="s">
        <v>74</v>
      </c>
      <c r="AM1219" t="s">
        <v>75</v>
      </c>
      <c r="AN1219" t="s">
        <v>76</v>
      </c>
      <c r="AO1219" t="s">
        <v>290</v>
      </c>
      <c r="AP1219" t="s">
        <v>596</v>
      </c>
      <c r="AQ1219" t="s">
        <v>143</v>
      </c>
      <c r="AR1219" t="s">
        <v>62</v>
      </c>
      <c r="AS1219" t="s">
        <v>54</v>
      </c>
      <c r="AT1219" t="s">
        <v>73</v>
      </c>
      <c r="AU1219" t="s">
        <v>107</v>
      </c>
      <c r="AV1219" t="s">
        <v>6348</v>
      </c>
    </row>
    <row r="1220" spans="1:48" hidden="1" x14ac:dyDescent="0.3">
      <c r="A1220" t="s">
        <v>6349</v>
      </c>
      <c r="B1220" t="s">
        <v>6350</v>
      </c>
      <c r="C1220" s="1" t="str">
        <f t="shared" si="205"/>
        <v>21:0973</v>
      </c>
      <c r="D1220" s="1" t="str">
        <f t="shared" si="202"/>
        <v>21:0112</v>
      </c>
      <c r="E1220" t="s">
        <v>6351</v>
      </c>
      <c r="F1220" t="s">
        <v>6352</v>
      </c>
      <c r="H1220">
        <v>63.497369300000003</v>
      </c>
      <c r="I1220">
        <v>-96.317368099999996</v>
      </c>
      <c r="J1220" s="1" t="str">
        <f t="shared" si="203"/>
        <v>NGR lake sediment grab sample</v>
      </c>
      <c r="K1220" s="1" t="str">
        <f t="shared" si="204"/>
        <v>&lt;177 micron (NGR)</v>
      </c>
      <c r="L1220">
        <v>62</v>
      </c>
      <c r="M1220" t="s">
        <v>185</v>
      </c>
      <c r="N1220">
        <v>1219</v>
      </c>
      <c r="O1220" t="s">
        <v>292</v>
      </c>
      <c r="P1220" t="s">
        <v>54</v>
      </c>
      <c r="Q1220" t="s">
        <v>920</v>
      </c>
      <c r="R1220" t="s">
        <v>168</v>
      </c>
      <c r="S1220" t="s">
        <v>57</v>
      </c>
      <c r="T1220" t="s">
        <v>58</v>
      </c>
      <c r="U1220" t="s">
        <v>117</v>
      </c>
      <c r="V1220" t="s">
        <v>100</v>
      </c>
      <c r="W1220" t="s">
        <v>193</v>
      </c>
      <c r="X1220" t="s">
        <v>62</v>
      </c>
      <c r="Y1220" t="s">
        <v>448</v>
      </c>
      <c r="Z1220" t="s">
        <v>138</v>
      </c>
      <c r="AA1220" t="s">
        <v>64</v>
      </c>
      <c r="AB1220" t="s">
        <v>172</v>
      </c>
      <c r="AC1220" t="s">
        <v>155</v>
      </c>
      <c r="AD1220" t="s">
        <v>62</v>
      </c>
      <c r="AE1220" t="s">
        <v>206</v>
      </c>
      <c r="AF1220" t="s">
        <v>282</v>
      </c>
      <c r="AG1220" t="s">
        <v>58</v>
      </c>
      <c r="AH1220" t="s">
        <v>173</v>
      </c>
      <c r="AI1220" t="s">
        <v>440</v>
      </c>
      <c r="AJ1220" t="s">
        <v>114</v>
      </c>
      <c r="AK1220" t="s">
        <v>73</v>
      </c>
      <c r="AL1220" t="s">
        <v>125</v>
      </c>
      <c r="AM1220" t="s">
        <v>75</v>
      </c>
      <c r="AN1220" t="s">
        <v>76</v>
      </c>
      <c r="AO1220" t="s">
        <v>281</v>
      </c>
      <c r="AP1220" t="s">
        <v>283</v>
      </c>
      <c r="AQ1220" t="s">
        <v>118</v>
      </c>
      <c r="AR1220" t="s">
        <v>62</v>
      </c>
      <c r="AS1220" t="s">
        <v>54</v>
      </c>
      <c r="AT1220" t="s">
        <v>73</v>
      </c>
      <c r="AU1220" t="s">
        <v>107</v>
      </c>
      <c r="AV1220" t="s">
        <v>6353</v>
      </c>
    </row>
    <row r="1221" spans="1:48" hidden="1" x14ac:dyDescent="0.3">
      <c r="A1221" t="s">
        <v>6354</v>
      </c>
      <c r="B1221" t="s">
        <v>6355</v>
      </c>
      <c r="C1221" s="1" t="str">
        <f t="shared" si="205"/>
        <v>21:0973</v>
      </c>
      <c r="D1221" s="1" t="str">
        <f t="shared" si="202"/>
        <v>21:0112</v>
      </c>
      <c r="E1221" t="s">
        <v>6356</v>
      </c>
      <c r="F1221" t="s">
        <v>6357</v>
      </c>
      <c r="H1221">
        <v>63.514148599999999</v>
      </c>
      <c r="I1221">
        <v>-96.370350599999995</v>
      </c>
      <c r="J1221" s="1" t="str">
        <f t="shared" si="203"/>
        <v>NGR lake sediment grab sample</v>
      </c>
      <c r="K1221" s="1" t="str">
        <f t="shared" si="204"/>
        <v>&lt;177 micron (NGR)</v>
      </c>
      <c r="L1221">
        <v>62</v>
      </c>
      <c r="M1221" t="s">
        <v>200</v>
      </c>
      <c r="N1221">
        <v>1220</v>
      </c>
      <c r="O1221" t="s">
        <v>308</v>
      </c>
      <c r="P1221" t="s">
        <v>54</v>
      </c>
      <c r="Q1221" t="s">
        <v>997</v>
      </c>
      <c r="R1221" t="s">
        <v>436</v>
      </c>
      <c r="S1221" t="s">
        <v>57</v>
      </c>
      <c r="T1221" t="s">
        <v>58</v>
      </c>
      <c r="U1221" t="s">
        <v>117</v>
      </c>
      <c r="V1221" t="s">
        <v>326</v>
      </c>
      <c r="W1221" t="s">
        <v>346</v>
      </c>
      <c r="X1221" t="s">
        <v>74</v>
      </c>
      <c r="Y1221" t="s">
        <v>209</v>
      </c>
      <c r="Z1221" t="s">
        <v>127</v>
      </c>
      <c r="AA1221" t="s">
        <v>64</v>
      </c>
      <c r="AB1221" t="s">
        <v>172</v>
      </c>
      <c r="AC1221" t="s">
        <v>155</v>
      </c>
      <c r="AD1221" t="s">
        <v>67</v>
      </c>
      <c r="AE1221" t="s">
        <v>2236</v>
      </c>
      <c r="AF1221" t="s">
        <v>356</v>
      </c>
      <c r="AG1221" t="s">
        <v>189</v>
      </c>
      <c r="AH1221" t="s">
        <v>173</v>
      </c>
      <c r="AI1221" t="s">
        <v>306</v>
      </c>
      <c r="AJ1221" t="s">
        <v>159</v>
      </c>
      <c r="AK1221" t="s">
        <v>73</v>
      </c>
      <c r="AL1221" t="s">
        <v>103</v>
      </c>
      <c r="AM1221" t="s">
        <v>103</v>
      </c>
      <c r="AN1221" t="s">
        <v>76</v>
      </c>
      <c r="AO1221" t="s">
        <v>92</v>
      </c>
      <c r="AP1221" t="s">
        <v>234</v>
      </c>
      <c r="AQ1221" t="s">
        <v>95</v>
      </c>
      <c r="AR1221" t="s">
        <v>74</v>
      </c>
      <c r="AS1221" t="s">
        <v>54</v>
      </c>
      <c r="AT1221" t="s">
        <v>315</v>
      </c>
      <c r="AU1221" t="s">
        <v>107</v>
      </c>
      <c r="AV1221" t="s">
        <v>6358</v>
      </c>
    </row>
    <row r="1222" spans="1:48" hidden="1" x14ac:dyDescent="0.3">
      <c r="A1222" t="s">
        <v>6359</v>
      </c>
      <c r="B1222" t="s">
        <v>6360</v>
      </c>
      <c r="C1222" s="1" t="str">
        <f t="shared" si="205"/>
        <v>21:0973</v>
      </c>
      <c r="D1222" s="1" t="str">
        <f t="shared" si="202"/>
        <v>21:0112</v>
      </c>
      <c r="E1222" t="s">
        <v>6325</v>
      </c>
      <c r="F1222" t="s">
        <v>6361</v>
      </c>
      <c r="H1222">
        <v>63.516941299999999</v>
      </c>
      <c r="I1222">
        <v>-96.415746100000007</v>
      </c>
      <c r="J1222" s="1" t="str">
        <f t="shared" si="203"/>
        <v>NGR lake sediment grab sample</v>
      </c>
      <c r="K1222" s="1" t="str">
        <f t="shared" si="204"/>
        <v>&lt;177 micron (NGR)</v>
      </c>
      <c r="L1222">
        <v>62</v>
      </c>
      <c r="M1222" t="s">
        <v>345</v>
      </c>
      <c r="N1222">
        <v>1221</v>
      </c>
      <c r="O1222" t="s">
        <v>124</v>
      </c>
      <c r="P1222" t="s">
        <v>54</v>
      </c>
      <c r="Q1222" t="s">
        <v>395</v>
      </c>
      <c r="R1222" t="s">
        <v>373</v>
      </c>
      <c r="S1222" t="s">
        <v>57</v>
      </c>
      <c r="T1222" t="s">
        <v>152</v>
      </c>
      <c r="U1222" t="s">
        <v>59</v>
      </c>
      <c r="V1222" t="s">
        <v>65</v>
      </c>
      <c r="W1222" t="s">
        <v>226</v>
      </c>
      <c r="X1222" t="s">
        <v>74</v>
      </c>
      <c r="Y1222" t="s">
        <v>448</v>
      </c>
      <c r="Z1222" t="s">
        <v>138</v>
      </c>
      <c r="AA1222" t="s">
        <v>64</v>
      </c>
      <c r="AB1222" t="s">
        <v>93</v>
      </c>
      <c r="AC1222" t="s">
        <v>155</v>
      </c>
      <c r="AD1222" t="s">
        <v>74</v>
      </c>
      <c r="AE1222" t="s">
        <v>74</v>
      </c>
      <c r="AF1222" t="s">
        <v>116</v>
      </c>
      <c r="AG1222" t="s">
        <v>58</v>
      </c>
      <c r="AH1222" t="s">
        <v>70</v>
      </c>
      <c r="AI1222" t="s">
        <v>329</v>
      </c>
      <c r="AJ1222" t="s">
        <v>71</v>
      </c>
      <c r="AK1222" t="s">
        <v>73</v>
      </c>
      <c r="AL1222" t="s">
        <v>74</v>
      </c>
      <c r="AM1222" t="s">
        <v>75</v>
      </c>
      <c r="AN1222" t="s">
        <v>76</v>
      </c>
      <c r="AO1222" t="s">
        <v>104</v>
      </c>
      <c r="AP1222" t="s">
        <v>158</v>
      </c>
      <c r="AQ1222" t="s">
        <v>79</v>
      </c>
      <c r="AR1222" t="s">
        <v>62</v>
      </c>
      <c r="AS1222" t="s">
        <v>54</v>
      </c>
      <c r="AT1222" t="s">
        <v>73</v>
      </c>
      <c r="AU1222" t="s">
        <v>107</v>
      </c>
      <c r="AV1222" t="s">
        <v>374</v>
      </c>
    </row>
    <row r="1223" spans="1:48" hidden="1" x14ac:dyDescent="0.3">
      <c r="A1223" t="s">
        <v>6362</v>
      </c>
      <c r="B1223" t="s">
        <v>6363</v>
      </c>
      <c r="C1223" s="1" t="str">
        <f t="shared" si="205"/>
        <v>21:0973</v>
      </c>
      <c r="D1223" s="1" t="str">
        <f t="shared" si="202"/>
        <v>21:0112</v>
      </c>
      <c r="E1223" t="s">
        <v>6364</v>
      </c>
      <c r="F1223" t="s">
        <v>6365</v>
      </c>
      <c r="H1223">
        <v>63.512382600000002</v>
      </c>
      <c r="I1223">
        <v>-96.492225099999999</v>
      </c>
      <c r="J1223" s="1" t="str">
        <f t="shared" si="203"/>
        <v>NGR lake sediment grab sample</v>
      </c>
      <c r="K1223" s="1" t="str">
        <f t="shared" si="204"/>
        <v>&lt;177 micron (NGR)</v>
      </c>
      <c r="L1223">
        <v>62</v>
      </c>
      <c r="M1223" t="s">
        <v>217</v>
      </c>
      <c r="N1223">
        <v>1222</v>
      </c>
      <c r="O1223" t="s">
        <v>53</v>
      </c>
      <c r="P1223" t="s">
        <v>54</v>
      </c>
      <c r="Q1223" t="s">
        <v>55</v>
      </c>
      <c r="R1223" t="s">
        <v>436</v>
      </c>
      <c r="S1223" t="s">
        <v>57</v>
      </c>
      <c r="T1223" t="s">
        <v>277</v>
      </c>
      <c r="U1223" t="s">
        <v>88</v>
      </c>
      <c r="V1223" t="s">
        <v>853</v>
      </c>
      <c r="W1223" t="s">
        <v>96</v>
      </c>
      <c r="X1223" t="s">
        <v>74</v>
      </c>
      <c r="Y1223" t="s">
        <v>211</v>
      </c>
      <c r="Z1223" t="s">
        <v>96</v>
      </c>
      <c r="AA1223" t="s">
        <v>64</v>
      </c>
      <c r="AB1223" t="s">
        <v>428</v>
      </c>
      <c r="AC1223" t="s">
        <v>224</v>
      </c>
      <c r="AD1223" t="s">
        <v>67</v>
      </c>
      <c r="AE1223" t="s">
        <v>2181</v>
      </c>
      <c r="AF1223" t="s">
        <v>381</v>
      </c>
      <c r="AG1223" t="s">
        <v>1089</v>
      </c>
      <c r="AH1223" t="s">
        <v>70</v>
      </c>
      <c r="AI1223" t="s">
        <v>328</v>
      </c>
      <c r="AJ1223" t="s">
        <v>429</v>
      </c>
      <c r="AK1223" t="s">
        <v>73</v>
      </c>
      <c r="AL1223" t="s">
        <v>157</v>
      </c>
      <c r="AM1223" t="s">
        <v>177</v>
      </c>
      <c r="AN1223" t="s">
        <v>76</v>
      </c>
      <c r="AO1223" t="s">
        <v>134</v>
      </c>
      <c r="AP1223" t="s">
        <v>283</v>
      </c>
      <c r="AQ1223" t="s">
        <v>209</v>
      </c>
      <c r="AR1223" t="s">
        <v>62</v>
      </c>
      <c r="AS1223" t="s">
        <v>54</v>
      </c>
      <c r="AT1223" t="s">
        <v>73</v>
      </c>
      <c r="AU1223" t="s">
        <v>479</v>
      </c>
      <c r="AV1223" t="s">
        <v>6366</v>
      </c>
    </row>
    <row r="1224" spans="1:48" hidden="1" x14ac:dyDescent="0.3">
      <c r="A1224" t="s">
        <v>6367</v>
      </c>
      <c r="B1224" t="s">
        <v>6368</v>
      </c>
      <c r="C1224" s="1" t="str">
        <f t="shared" si="205"/>
        <v>21:0973</v>
      </c>
      <c r="D1224" s="1" t="str">
        <f t="shared" si="202"/>
        <v>21:0112</v>
      </c>
      <c r="E1224" t="s">
        <v>6369</v>
      </c>
      <c r="F1224" t="s">
        <v>6370</v>
      </c>
      <c r="H1224">
        <v>63.517992900000003</v>
      </c>
      <c r="I1224">
        <v>-96.583015599999996</v>
      </c>
      <c r="J1224" s="1" t="str">
        <f t="shared" si="203"/>
        <v>NGR lake sediment grab sample</v>
      </c>
      <c r="K1224" s="1" t="str">
        <f t="shared" si="204"/>
        <v>&lt;177 micron (NGR)</v>
      </c>
      <c r="L1224">
        <v>62</v>
      </c>
      <c r="M1224" t="s">
        <v>246</v>
      </c>
      <c r="N1224">
        <v>1223</v>
      </c>
      <c r="O1224" t="s">
        <v>329</v>
      </c>
      <c r="P1224" t="s">
        <v>170</v>
      </c>
      <c r="Q1224" t="s">
        <v>836</v>
      </c>
      <c r="R1224" t="s">
        <v>178</v>
      </c>
      <c r="S1224" t="s">
        <v>57</v>
      </c>
      <c r="T1224" t="s">
        <v>277</v>
      </c>
      <c r="U1224" t="s">
        <v>168</v>
      </c>
      <c r="V1224" t="s">
        <v>316</v>
      </c>
      <c r="W1224" t="s">
        <v>56</v>
      </c>
      <c r="X1224" t="s">
        <v>62</v>
      </c>
      <c r="Y1224" t="s">
        <v>171</v>
      </c>
      <c r="Z1224" t="s">
        <v>59</v>
      </c>
      <c r="AA1224" t="s">
        <v>64</v>
      </c>
      <c r="AB1224" t="s">
        <v>617</v>
      </c>
      <c r="AC1224" t="s">
        <v>155</v>
      </c>
      <c r="AD1224" t="s">
        <v>170</v>
      </c>
      <c r="AE1224" t="s">
        <v>74</v>
      </c>
      <c r="AF1224" t="s">
        <v>356</v>
      </c>
      <c r="AG1224" t="s">
        <v>91</v>
      </c>
      <c r="AH1224" t="s">
        <v>70</v>
      </c>
      <c r="AI1224" t="s">
        <v>413</v>
      </c>
      <c r="AJ1224" t="s">
        <v>102</v>
      </c>
      <c r="AK1224" t="s">
        <v>73</v>
      </c>
      <c r="AL1224" t="s">
        <v>68</v>
      </c>
      <c r="AM1224" t="s">
        <v>177</v>
      </c>
      <c r="AN1224" t="s">
        <v>76</v>
      </c>
      <c r="AO1224" t="s">
        <v>116</v>
      </c>
      <c r="AP1224" t="s">
        <v>295</v>
      </c>
      <c r="AQ1224" t="s">
        <v>292</v>
      </c>
      <c r="AR1224" t="s">
        <v>62</v>
      </c>
      <c r="AS1224" t="s">
        <v>62</v>
      </c>
      <c r="AT1224" t="s">
        <v>58</v>
      </c>
      <c r="AU1224" t="s">
        <v>635</v>
      </c>
      <c r="AV1224" t="s">
        <v>6371</v>
      </c>
    </row>
    <row r="1225" spans="1:48" hidden="1" x14ac:dyDescent="0.3">
      <c r="A1225" t="s">
        <v>6372</v>
      </c>
      <c r="B1225" t="s">
        <v>6373</v>
      </c>
      <c r="C1225" s="1" t="str">
        <f t="shared" si="205"/>
        <v>21:0973</v>
      </c>
      <c r="D1225" s="1" t="str">
        <f t="shared" si="202"/>
        <v>21:0112</v>
      </c>
      <c r="E1225" t="s">
        <v>6374</v>
      </c>
      <c r="F1225" t="s">
        <v>6375</v>
      </c>
      <c r="H1225">
        <v>63.5136878</v>
      </c>
      <c r="I1225">
        <v>-96.665074599999997</v>
      </c>
      <c r="J1225" s="1" t="str">
        <f t="shared" si="203"/>
        <v>NGR lake sediment grab sample</v>
      </c>
      <c r="K1225" s="1" t="str">
        <f t="shared" si="204"/>
        <v>&lt;177 micron (NGR)</v>
      </c>
      <c r="L1225">
        <v>62</v>
      </c>
      <c r="M1225" t="s">
        <v>260</v>
      </c>
      <c r="N1225">
        <v>1224</v>
      </c>
      <c r="O1225" t="s">
        <v>305</v>
      </c>
      <c r="P1225" t="s">
        <v>54</v>
      </c>
      <c r="Q1225" t="s">
        <v>274</v>
      </c>
      <c r="R1225" t="s">
        <v>104</v>
      </c>
      <c r="S1225" t="s">
        <v>57</v>
      </c>
      <c r="T1225" t="s">
        <v>152</v>
      </c>
      <c r="U1225" t="s">
        <v>138</v>
      </c>
      <c r="V1225" t="s">
        <v>189</v>
      </c>
      <c r="W1225" t="s">
        <v>292</v>
      </c>
      <c r="X1225" t="s">
        <v>74</v>
      </c>
      <c r="Y1225" t="s">
        <v>448</v>
      </c>
      <c r="Z1225" t="s">
        <v>138</v>
      </c>
      <c r="AA1225" t="s">
        <v>64</v>
      </c>
      <c r="AB1225" t="s">
        <v>65</v>
      </c>
      <c r="AC1225" t="s">
        <v>155</v>
      </c>
      <c r="AD1225" t="s">
        <v>67</v>
      </c>
      <c r="AE1225" t="s">
        <v>1238</v>
      </c>
      <c r="AF1225" t="s">
        <v>357</v>
      </c>
      <c r="AG1225" t="s">
        <v>454</v>
      </c>
      <c r="AH1225" t="s">
        <v>70</v>
      </c>
      <c r="AI1225" t="s">
        <v>72</v>
      </c>
      <c r="AJ1225" t="s">
        <v>305</v>
      </c>
      <c r="AK1225" t="s">
        <v>73</v>
      </c>
      <c r="AL1225" t="s">
        <v>74</v>
      </c>
      <c r="AM1225" t="s">
        <v>75</v>
      </c>
      <c r="AN1225" t="s">
        <v>76</v>
      </c>
      <c r="AO1225" t="s">
        <v>104</v>
      </c>
      <c r="AP1225" t="s">
        <v>210</v>
      </c>
      <c r="AQ1225" t="s">
        <v>211</v>
      </c>
      <c r="AR1225" t="s">
        <v>74</v>
      </c>
      <c r="AS1225" t="s">
        <v>54</v>
      </c>
      <c r="AT1225" t="s">
        <v>73</v>
      </c>
      <c r="AU1225" t="s">
        <v>107</v>
      </c>
      <c r="AV1225" t="s">
        <v>2735</v>
      </c>
    </row>
    <row r="1226" spans="1:48" hidden="1" x14ac:dyDescent="0.3">
      <c r="A1226" t="s">
        <v>6376</v>
      </c>
      <c r="B1226" t="s">
        <v>6377</v>
      </c>
      <c r="C1226" s="1" t="str">
        <f t="shared" si="205"/>
        <v>21:0973</v>
      </c>
      <c r="D1226" s="1" t="str">
        <f t="shared" si="202"/>
        <v>21:0112</v>
      </c>
      <c r="E1226" t="s">
        <v>6378</v>
      </c>
      <c r="F1226" t="s">
        <v>6379</v>
      </c>
      <c r="H1226">
        <v>63.513376200000003</v>
      </c>
      <c r="I1226">
        <v>-96.724955899999998</v>
      </c>
      <c r="J1226" s="1" t="str">
        <f t="shared" si="203"/>
        <v>NGR lake sediment grab sample</v>
      </c>
      <c r="K1226" s="1" t="str">
        <f t="shared" si="204"/>
        <v>&lt;177 micron (NGR)</v>
      </c>
      <c r="L1226">
        <v>62</v>
      </c>
      <c r="M1226" t="s">
        <v>273</v>
      </c>
      <c r="N1226">
        <v>1225</v>
      </c>
      <c r="O1226" t="s">
        <v>292</v>
      </c>
      <c r="P1226" t="s">
        <v>54</v>
      </c>
      <c r="Q1226" t="s">
        <v>920</v>
      </c>
      <c r="R1226" t="s">
        <v>121</v>
      </c>
      <c r="S1226" t="s">
        <v>57</v>
      </c>
      <c r="T1226" t="s">
        <v>262</v>
      </c>
      <c r="U1226" t="s">
        <v>168</v>
      </c>
      <c r="V1226" t="s">
        <v>60</v>
      </c>
      <c r="W1226" t="s">
        <v>87</v>
      </c>
      <c r="X1226" t="s">
        <v>62</v>
      </c>
      <c r="Y1226" t="s">
        <v>137</v>
      </c>
      <c r="Z1226" t="s">
        <v>138</v>
      </c>
      <c r="AA1226" t="s">
        <v>64</v>
      </c>
      <c r="AB1226" t="s">
        <v>698</v>
      </c>
      <c r="AC1226" t="s">
        <v>75</v>
      </c>
      <c r="AD1226" t="s">
        <v>67</v>
      </c>
      <c r="AE1226" t="s">
        <v>140</v>
      </c>
      <c r="AF1226" t="s">
        <v>890</v>
      </c>
      <c r="AG1226" t="s">
        <v>167</v>
      </c>
      <c r="AH1226" t="s">
        <v>173</v>
      </c>
      <c r="AI1226" t="s">
        <v>413</v>
      </c>
      <c r="AJ1226" t="s">
        <v>373</v>
      </c>
      <c r="AK1226" t="s">
        <v>73</v>
      </c>
      <c r="AL1226" t="s">
        <v>125</v>
      </c>
      <c r="AM1226" t="s">
        <v>125</v>
      </c>
      <c r="AN1226" t="s">
        <v>76</v>
      </c>
      <c r="AO1226" t="s">
        <v>290</v>
      </c>
      <c r="AP1226" t="s">
        <v>126</v>
      </c>
      <c r="AQ1226" t="s">
        <v>233</v>
      </c>
      <c r="AR1226" t="s">
        <v>67</v>
      </c>
      <c r="AS1226" t="s">
        <v>62</v>
      </c>
      <c r="AT1226" t="s">
        <v>58</v>
      </c>
      <c r="AU1226" t="s">
        <v>107</v>
      </c>
      <c r="AV1226" t="s">
        <v>6380</v>
      </c>
    </row>
    <row r="1227" spans="1:48" hidden="1" x14ac:dyDescent="0.3">
      <c r="A1227" t="s">
        <v>6381</v>
      </c>
      <c r="B1227" t="s">
        <v>6382</v>
      </c>
      <c r="C1227" s="1" t="str">
        <f t="shared" si="205"/>
        <v>21:0973</v>
      </c>
      <c r="D1227" s="1" t="str">
        <f t="shared" si="202"/>
        <v>21:0112</v>
      </c>
      <c r="E1227" t="s">
        <v>6383</v>
      </c>
      <c r="F1227" t="s">
        <v>6384</v>
      </c>
      <c r="H1227">
        <v>63.520840900000003</v>
      </c>
      <c r="I1227">
        <v>-96.788836799999999</v>
      </c>
      <c r="J1227" s="1" t="str">
        <f t="shared" si="203"/>
        <v>NGR lake sediment grab sample</v>
      </c>
      <c r="K1227" s="1" t="str">
        <f t="shared" si="204"/>
        <v>&lt;177 micron (NGR)</v>
      </c>
      <c r="L1227">
        <v>62</v>
      </c>
      <c r="M1227" t="s">
        <v>289</v>
      </c>
      <c r="N1227">
        <v>1226</v>
      </c>
      <c r="O1227" t="s">
        <v>226</v>
      </c>
      <c r="P1227" t="s">
        <v>54</v>
      </c>
      <c r="Q1227" t="s">
        <v>836</v>
      </c>
      <c r="R1227" t="s">
        <v>281</v>
      </c>
      <c r="S1227" t="s">
        <v>57</v>
      </c>
      <c r="T1227" t="s">
        <v>277</v>
      </c>
      <c r="U1227" t="s">
        <v>117</v>
      </c>
      <c r="V1227" t="s">
        <v>326</v>
      </c>
      <c r="W1227" t="s">
        <v>254</v>
      </c>
      <c r="X1227" t="s">
        <v>62</v>
      </c>
      <c r="Y1227" t="s">
        <v>137</v>
      </c>
      <c r="Z1227" t="s">
        <v>138</v>
      </c>
      <c r="AA1227" t="s">
        <v>64</v>
      </c>
      <c r="AB1227" t="s">
        <v>725</v>
      </c>
      <c r="AC1227" t="s">
        <v>224</v>
      </c>
      <c r="AD1227" t="s">
        <v>62</v>
      </c>
      <c r="AE1227" t="s">
        <v>74</v>
      </c>
      <c r="AF1227" t="s">
        <v>187</v>
      </c>
      <c r="AG1227" t="s">
        <v>152</v>
      </c>
      <c r="AH1227" t="s">
        <v>173</v>
      </c>
      <c r="AI1227" t="s">
        <v>429</v>
      </c>
      <c r="AJ1227" t="s">
        <v>382</v>
      </c>
      <c r="AK1227" t="s">
        <v>73</v>
      </c>
      <c r="AL1227" t="s">
        <v>157</v>
      </c>
      <c r="AM1227" t="s">
        <v>177</v>
      </c>
      <c r="AN1227" t="s">
        <v>76</v>
      </c>
      <c r="AO1227" t="s">
        <v>77</v>
      </c>
      <c r="AP1227" t="s">
        <v>126</v>
      </c>
      <c r="AQ1227" t="s">
        <v>226</v>
      </c>
      <c r="AR1227" t="s">
        <v>74</v>
      </c>
      <c r="AS1227" t="s">
        <v>54</v>
      </c>
      <c r="AT1227" t="s">
        <v>73</v>
      </c>
      <c r="AU1227" t="s">
        <v>107</v>
      </c>
      <c r="AV1227" t="s">
        <v>6385</v>
      </c>
    </row>
    <row r="1228" spans="1:48" hidden="1" x14ac:dyDescent="0.3">
      <c r="A1228" t="s">
        <v>6386</v>
      </c>
      <c r="B1228" t="s">
        <v>6387</v>
      </c>
      <c r="C1228" s="1" t="str">
        <f t="shared" si="205"/>
        <v>21:0973</v>
      </c>
      <c r="D1228" s="1" t="str">
        <f t="shared" si="202"/>
        <v>21:0112</v>
      </c>
      <c r="E1228" t="s">
        <v>6388</v>
      </c>
      <c r="F1228" t="s">
        <v>6389</v>
      </c>
      <c r="H1228">
        <v>63.515136200000001</v>
      </c>
      <c r="I1228">
        <v>-96.846400099999997</v>
      </c>
      <c r="J1228" s="1" t="str">
        <f t="shared" si="203"/>
        <v>NGR lake sediment grab sample</v>
      </c>
      <c r="K1228" s="1" t="str">
        <f t="shared" si="204"/>
        <v>&lt;177 micron (NGR)</v>
      </c>
      <c r="L1228">
        <v>62</v>
      </c>
      <c r="M1228" t="s">
        <v>301</v>
      </c>
      <c r="N1228">
        <v>1227</v>
      </c>
      <c r="O1228" t="s">
        <v>106</v>
      </c>
      <c r="P1228" t="s">
        <v>54</v>
      </c>
      <c r="Q1228" t="s">
        <v>55</v>
      </c>
      <c r="R1228" t="s">
        <v>290</v>
      </c>
      <c r="S1228" t="s">
        <v>57</v>
      </c>
      <c r="T1228" t="s">
        <v>562</v>
      </c>
      <c r="U1228" t="s">
        <v>117</v>
      </c>
      <c r="V1228" t="s">
        <v>100</v>
      </c>
      <c r="W1228" t="s">
        <v>138</v>
      </c>
      <c r="X1228" t="s">
        <v>62</v>
      </c>
      <c r="Y1228" t="s">
        <v>448</v>
      </c>
      <c r="Z1228" t="s">
        <v>138</v>
      </c>
      <c r="AA1228" t="s">
        <v>64</v>
      </c>
      <c r="AB1228" t="s">
        <v>58</v>
      </c>
      <c r="AC1228" t="s">
        <v>75</v>
      </c>
      <c r="AD1228" t="s">
        <v>67</v>
      </c>
      <c r="AE1228" t="s">
        <v>779</v>
      </c>
      <c r="AF1228" t="s">
        <v>575</v>
      </c>
      <c r="AG1228" t="s">
        <v>152</v>
      </c>
      <c r="AH1228" t="s">
        <v>173</v>
      </c>
      <c r="AI1228" t="s">
        <v>280</v>
      </c>
      <c r="AJ1228" t="s">
        <v>1423</v>
      </c>
      <c r="AK1228" t="s">
        <v>73</v>
      </c>
      <c r="AL1228" t="s">
        <v>125</v>
      </c>
      <c r="AM1228" t="s">
        <v>74</v>
      </c>
      <c r="AN1228" t="s">
        <v>76</v>
      </c>
      <c r="AO1228" t="s">
        <v>533</v>
      </c>
      <c r="AP1228" t="s">
        <v>307</v>
      </c>
      <c r="AQ1228" t="s">
        <v>209</v>
      </c>
      <c r="AR1228" t="s">
        <v>62</v>
      </c>
      <c r="AS1228" t="s">
        <v>62</v>
      </c>
      <c r="AT1228" t="s">
        <v>73</v>
      </c>
      <c r="AU1228" t="s">
        <v>107</v>
      </c>
      <c r="AV1228" t="s">
        <v>6390</v>
      </c>
    </row>
    <row r="1229" spans="1:48" hidden="1" x14ac:dyDescent="0.3">
      <c r="A1229" t="s">
        <v>6391</v>
      </c>
      <c r="B1229" t="s">
        <v>6392</v>
      </c>
      <c r="C1229" s="1" t="str">
        <f t="shared" si="205"/>
        <v>21:0973</v>
      </c>
      <c r="D1229" s="1" t="str">
        <f t="shared" si="202"/>
        <v>21:0112</v>
      </c>
      <c r="E1229" t="s">
        <v>6393</v>
      </c>
      <c r="F1229" t="s">
        <v>6394</v>
      </c>
      <c r="H1229">
        <v>63.5257358</v>
      </c>
      <c r="I1229">
        <v>-96.924021600000003</v>
      </c>
      <c r="J1229" s="1" t="str">
        <f t="shared" si="203"/>
        <v>NGR lake sediment grab sample</v>
      </c>
      <c r="K1229" s="1" t="str">
        <f t="shared" si="204"/>
        <v>&lt;177 micron (NGR)</v>
      </c>
      <c r="L1229">
        <v>62</v>
      </c>
      <c r="M1229" t="s">
        <v>314</v>
      </c>
      <c r="N1229">
        <v>1228</v>
      </c>
      <c r="O1229" t="s">
        <v>363</v>
      </c>
      <c r="P1229" t="s">
        <v>54</v>
      </c>
      <c r="Q1229" t="s">
        <v>836</v>
      </c>
      <c r="R1229" t="s">
        <v>77</v>
      </c>
      <c r="S1229" t="s">
        <v>57</v>
      </c>
      <c r="T1229" t="s">
        <v>152</v>
      </c>
      <c r="U1229" t="s">
        <v>59</v>
      </c>
      <c r="V1229" t="s">
        <v>190</v>
      </c>
      <c r="W1229" t="s">
        <v>363</v>
      </c>
      <c r="X1229" t="s">
        <v>62</v>
      </c>
      <c r="Y1229" t="s">
        <v>238</v>
      </c>
      <c r="Z1229" t="s">
        <v>96</v>
      </c>
      <c r="AA1229" t="s">
        <v>64</v>
      </c>
      <c r="AB1229" t="s">
        <v>93</v>
      </c>
      <c r="AC1229" t="s">
        <v>155</v>
      </c>
      <c r="AD1229" t="s">
        <v>74</v>
      </c>
      <c r="AE1229" t="s">
        <v>206</v>
      </c>
      <c r="AF1229" t="s">
        <v>151</v>
      </c>
      <c r="AG1229" t="s">
        <v>58</v>
      </c>
      <c r="AH1229" t="s">
        <v>173</v>
      </c>
      <c r="AI1229" t="s">
        <v>209</v>
      </c>
      <c r="AJ1229" t="s">
        <v>340</v>
      </c>
      <c r="AK1229" t="s">
        <v>73</v>
      </c>
      <c r="AL1229" t="s">
        <v>177</v>
      </c>
      <c r="AM1229" t="s">
        <v>75</v>
      </c>
      <c r="AN1229" t="s">
        <v>76</v>
      </c>
      <c r="AO1229" t="s">
        <v>104</v>
      </c>
      <c r="AP1229" t="s">
        <v>566</v>
      </c>
      <c r="AQ1229" t="s">
        <v>308</v>
      </c>
      <c r="AR1229" t="s">
        <v>67</v>
      </c>
      <c r="AS1229" t="s">
        <v>54</v>
      </c>
      <c r="AT1229" t="s">
        <v>73</v>
      </c>
      <c r="AU1229" t="s">
        <v>107</v>
      </c>
      <c r="AV1229" t="s">
        <v>3535</v>
      </c>
    </row>
    <row r="1230" spans="1:48" hidden="1" x14ac:dyDescent="0.3">
      <c r="A1230" t="s">
        <v>6395</v>
      </c>
      <c r="B1230" t="s">
        <v>6396</v>
      </c>
      <c r="C1230" s="1" t="str">
        <f t="shared" si="205"/>
        <v>21:0973</v>
      </c>
      <c r="D1230" s="1" t="str">
        <f t="shared" si="202"/>
        <v>21:0112</v>
      </c>
      <c r="E1230" t="s">
        <v>6397</v>
      </c>
      <c r="F1230" t="s">
        <v>6398</v>
      </c>
      <c r="H1230">
        <v>63.508335000000002</v>
      </c>
      <c r="I1230">
        <v>-97.041282600000002</v>
      </c>
      <c r="J1230" s="1" t="str">
        <f t="shared" si="203"/>
        <v>NGR lake sediment grab sample</v>
      </c>
      <c r="K1230" s="1" t="str">
        <f t="shared" si="204"/>
        <v>&lt;177 micron (NGR)</v>
      </c>
      <c r="L1230">
        <v>62</v>
      </c>
      <c r="M1230" t="s">
        <v>324</v>
      </c>
      <c r="N1230">
        <v>1229</v>
      </c>
      <c r="O1230" t="s">
        <v>87</v>
      </c>
      <c r="P1230" t="s">
        <v>54</v>
      </c>
      <c r="Q1230" t="s">
        <v>403</v>
      </c>
      <c r="R1230" t="s">
        <v>436</v>
      </c>
      <c r="S1230" t="s">
        <v>57</v>
      </c>
      <c r="T1230" t="s">
        <v>262</v>
      </c>
      <c r="U1230" t="s">
        <v>168</v>
      </c>
      <c r="V1230" t="s">
        <v>380</v>
      </c>
      <c r="W1230" t="s">
        <v>209</v>
      </c>
      <c r="X1230" t="s">
        <v>62</v>
      </c>
      <c r="Y1230" t="s">
        <v>62</v>
      </c>
      <c r="Z1230" t="s">
        <v>59</v>
      </c>
      <c r="AA1230" t="s">
        <v>64</v>
      </c>
      <c r="AB1230" t="s">
        <v>604</v>
      </c>
      <c r="AC1230" t="s">
        <v>75</v>
      </c>
      <c r="AD1230" t="s">
        <v>62</v>
      </c>
      <c r="AE1230" t="s">
        <v>74</v>
      </c>
      <c r="AF1230" t="s">
        <v>264</v>
      </c>
      <c r="AG1230" t="s">
        <v>91</v>
      </c>
      <c r="AH1230" t="s">
        <v>70</v>
      </c>
      <c r="AI1230" t="s">
        <v>413</v>
      </c>
      <c r="AJ1230" t="s">
        <v>480</v>
      </c>
      <c r="AK1230" t="s">
        <v>73</v>
      </c>
      <c r="AL1230" t="s">
        <v>157</v>
      </c>
      <c r="AM1230" t="s">
        <v>74</v>
      </c>
      <c r="AN1230" t="s">
        <v>76</v>
      </c>
      <c r="AO1230" t="s">
        <v>1638</v>
      </c>
      <c r="AP1230" t="s">
        <v>283</v>
      </c>
      <c r="AQ1230" t="s">
        <v>59</v>
      </c>
      <c r="AR1230" t="s">
        <v>74</v>
      </c>
      <c r="AS1230" t="s">
        <v>62</v>
      </c>
      <c r="AT1230" t="s">
        <v>262</v>
      </c>
      <c r="AU1230" t="s">
        <v>107</v>
      </c>
      <c r="AV1230" t="s">
        <v>160</v>
      </c>
    </row>
    <row r="1231" spans="1:48" hidden="1" x14ac:dyDescent="0.3">
      <c r="A1231" t="s">
        <v>6399</v>
      </c>
      <c r="B1231" t="s">
        <v>6400</v>
      </c>
      <c r="C1231" s="1" t="str">
        <f t="shared" si="205"/>
        <v>21:0973</v>
      </c>
      <c r="D1231" s="1" t="str">
        <f t="shared" si="202"/>
        <v>21:0112</v>
      </c>
      <c r="E1231" t="s">
        <v>6401</v>
      </c>
      <c r="F1231" t="s">
        <v>6402</v>
      </c>
      <c r="H1231">
        <v>63.521896099999999</v>
      </c>
      <c r="I1231">
        <v>-97.088172099999994</v>
      </c>
      <c r="J1231" s="1" t="str">
        <f t="shared" si="203"/>
        <v>NGR lake sediment grab sample</v>
      </c>
      <c r="K1231" s="1" t="str">
        <f t="shared" si="204"/>
        <v>&lt;177 micron (NGR)</v>
      </c>
      <c r="L1231">
        <v>62</v>
      </c>
      <c r="M1231" t="s">
        <v>335</v>
      </c>
      <c r="N1231">
        <v>1230</v>
      </c>
      <c r="O1231" t="s">
        <v>363</v>
      </c>
      <c r="P1231" t="s">
        <v>54</v>
      </c>
      <c r="Q1231" t="s">
        <v>4217</v>
      </c>
      <c r="R1231" t="s">
        <v>436</v>
      </c>
      <c r="S1231" t="s">
        <v>57</v>
      </c>
      <c r="T1231" t="s">
        <v>315</v>
      </c>
      <c r="U1231" t="s">
        <v>168</v>
      </c>
      <c r="V1231" t="s">
        <v>404</v>
      </c>
      <c r="W1231" t="s">
        <v>159</v>
      </c>
      <c r="X1231" t="s">
        <v>62</v>
      </c>
      <c r="Y1231" t="s">
        <v>62</v>
      </c>
      <c r="Z1231" t="s">
        <v>138</v>
      </c>
      <c r="AA1231" t="s">
        <v>64</v>
      </c>
      <c r="AB1231" t="s">
        <v>449</v>
      </c>
      <c r="AC1231" t="s">
        <v>75</v>
      </c>
      <c r="AD1231" t="s">
        <v>62</v>
      </c>
      <c r="AE1231" t="s">
        <v>206</v>
      </c>
      <c r="AF1231" t="s">
        <v>575</v>
      </c>
      <c r="AG1231" t="s">
        <v>91</v>
      </c>
      <c r="AH1231" t="s">
        <v>173</v>
      </c>
      <c r="AI1231" t="s">
        <v>280</v>
      </c>
      <c r="AJ1231" t="s">
        <v>168</v>
      </c>
      <c r="AK1231" t="s">
        <v>73</v>
      </c>
      <c r="AL1231" t="s">
        <v>157</v>
      </c>
      <c r="AM1231" t="s">
        <v>125</v>
      </c>
      <c r="AN1231" t="s">
        <v>76</v>
      </c>
      <c r="AO1231" t="s">
        <v>121</v>
      </c>
      <c r="AP1231" t="s">
        <v>126</v>
      </c>
      <c r="AQ1231" t="s">
        <v>59</v>
      </c>
      <c r="AR1231" t="s">
        <v>67</v>
      </c>
      <c r="AS1231" t="s">
        <v>54</v>
      </c>
      <c r="AT1231" t="s">
        <v>73</v>
      </c>
      <c r="AU1231" t="s">
        <v>107</v>
      </c>
      <c r="AV1231" t="s">
        <v>6403</v>
      </c>
    </row>
    <row r="1232" spans="1:48" hidden="1" x14ac:dyDescent="0.3">
      <c r="A1232" t="s">
        <v>6404</v>
      </c>
      <c r="B1232" t="s">
        <v>6405</v>
      </c>
      <c r="C1232" s="1" t="str">
        <f t="shared" si="205"/>
        <v>21:0973</v>
      </c>
      <c r="D1232" s="1" t="str">
        <f>HYPERLINK("https://geochem.nrcan.gc.ca/cdogs/content/svy/svy_e.htm", "")</f>
        <v/>
      </c>
      <c r="G1232" s="1" t="str">
        <f>HYPERLINK("https://geochem.nrcan.gc.ca/cdogs/content/cr_/cr_00160_e.htm", "160")</f>
        <v>160</v>
      </c>
      <c r="J1232" t="s">
        <v>230</v>
      </c>
      <c r="K1232" t="s">
        <v>231</v>
      </c>
      <c r="L1232">
        <v>62</v>
      </c>
      <c r="M1232" t="s">
        <v>232</v>
      </c>
      <c r="N1232">
        <v>1231</v>
      </c>
      <c r="O1232" t="s">
        <v>88</v>
      </c>
      <c r="P1232" t="s">
        <v>54</v>
      </c>
      <c r="Q1232" t="s">
        <v>105</v>
      </c>
      <c r="R1232" t="s">
        <v>103</v>
      </c>
      <c r="S1232" t="s">
        <v>57</v>
      </c>
      <c r="T1232" t="s">
        <v>175</v>
      </c>
      <c r="U1232" t="s">
        <v>117</v>
      </c>
      <c r="V1232" t="s">
        <v>698</v>
      </c>
      <c r="W1232" t="s">
        <v>355</v>
      </c>
      <c r="X1232" t="s">
        <v>74</v>
      </c>
      <c r="Y1232" t="s">
        <v>220</v>
      </c>
      <c r="Z1232" t="s">
        <v>88</v>
      </c>
      <c r="AA1232" t="s">
        <v>64</v>
      </c>
      <c r="AB1232" t="s">
        <v>471</v>
      </c>
      <c r="AC1232" t="s">
        <v>177</v>
      </c>
      <c r="AD1232" t="s">
        <v>67</v>
      </c>
      <c r="AE1232" t="s">
        <v>4470</v>
      </c>
      <c r="AF1232" t="s">
        <v>77</v>
      </c>
      <c r="AG1232" t="s">
        <v>326</v>
      </c>
      <c r="AH1232" t="s">
        <v>74</v>
      </c>
      <c r="AI1232" t="s">
        <v>178</v>
      </c>
      <c r="AJ1232" t="s">
        <v>156</v>
      </c>
      <c r="AK1232" t="s">
        <v>73</v>
      </c>
      <c r="AL1232" t="s">
        <v>206</v>
      </c>
      <c r="AM1232" t="s">
        <v>157</v>
      </c>
      <c r="AN1232" t="s">
        <v>76</v>
      </c>
      <c r="AO1232" t="s">
        <v>168</v>
      </c>
      <c r="AP1232" t="s">
        <v>5602</v>
      </c>
      <c r="AQ1232" t="s">
        <v>127</v>
      </c>
      <c r="AR1232" t="s">
        <v>62</v>
      </c>
      <c r="AS1232" t="s">
        <v>170</v>
      </c>
      <c r="AT1232" t="s">
        <v>73</v>
      </c>
      <c r="AU1232" t="s">
        <v>80</v>
      </c>
      <c r="AV1232" t="s">
        <v>3410</v>
      </c>
    </row>
    <row r="1233" spans="1:48" hidden="1" x14ac:dyDescent="0.3">
      <c r="A1233" t="s">
        <v>6406</v>
      </c>
      <c r="B1233" t="s">
        <v>6407</v>
      </c>
      <c r="C1233" s="1" t="str">
        <f t="shared" si="205"/>
        <v>21:0973</v>
      </c>
      <c r="D1233" s="1" t="str">
        <f t="shared" ref="D1233:D1247" si="206">HYPERLINK("https://geochem.nrcan.gc.ca/cdogs/content/svy/svy210112_e.htm", "21:0112")</f>
        <v>21:0112</v>
      </c>
      <c r="E1233" t="s">
        <v>6408</v>
      </c>
      <c r="F1233" t="s">
        <v>6409</v>
      </c>
      <c r="H1233">
        <v>63.523947100000001</v>
      </c>
      <c r="I1233">
        <v>-97.152849399999994</v>
      </c>
      <c r="J1233" s="1" t="str">
        <f t="shared" ref="J1233:J1247" si="207">HYPERLINK("https://geochem.nrcan.gc.ca/cdogs/content/kwd/kwd020027_e.htm", "NGR lake sediment grab sample")</f>
        <v>NGR lake sediment grab sample</v>
      </c>
      <c r="K1233" s="1" t="str">
        <f t="shared" ref="K1233:K1247" si="208">HYPERLINK("https://geochem.nrcan.gc.ca/cdogs/content/kwd/kwd080006_e.htm", "&lt;177 micron (NGR)")</f>
        <v>&lt;177 micron (NGR)</v>
      </c>
      <c r="L1233">
        <v>62</v>
      </c>
      <c r="M1233" t="s">
        <v>354</v>
      </c>
      <c r="N1233">
        <v>1232</v>
      </c>
      <c r="O1233" t="s">
        <v>79</v>
      </c>
      <c r="P1233" t="s">
        <v>54</v>
      </c>
      <c r="Q1233" t="s">
        <v>337</v>
      </c>
      <c r="R1233" t="s">
        <v>116</v>
      </c>
      <c r="S1233" t="s">
        <v>57</v>
      </c>
      <c r="T1233" t="s">
        <v>277</v>
      </c>
      <c r="U1233" t="s">
        <v>117</v>
      </c>
      <c r="V1233" t="s">
        <v>427</v>
      </c>
      <c r="W1233" t="s">
        <v>233</v>
      </c>
      <c r="X1233" t="s">
        <v>62</v>
      </c>
      <c r="Y1233" t="s">
        <v>171</v>
      </c>
      <c r="Z1233" t="s">
        <v>138</v>
      </c>
      <c r="AA1233" t="s">
        <v>64</v>
      </c>
      <c r="AB1233" t="s">
        <v>380</v>
      </c>
      <c r="AC1233" t="s">
        <v>224</v>
      </c>
      <c r="AD1233" t="s">
        <v>62</v>
      </c>
      <c r="AE1233" t="s">
        <v>68</v>
      </c>
      <c r="AF1233" t="s">
        <v>381</v>
      </c>
      <c r="AG1233" t="s">
        <v>152</v>
      </c>
      <c r="AH1233" t="s">
        <v>173</v>
      </c>
      <c r="AI1233" t="s">
        <v>328</v>
      </c>
      <c r="AJ1233" t="s">
        <v>373</v>
      </c>
      <c r="AK1233" t="s">
        <v>73</v>
      </c>
      <c r="AL1233" t="s">
        <v>157</v>
      </c>
      <c r="AM1233" t="s">
        <v>125</v>
      </c>
      <c r="AN1233" t="s">
        <v>76</v>
      </c>
      <c r="AO1233" t="s">
        <v>134</v>
      </c>
      <c r="AP1233" t="s">
        <v>179</v>
      </c>
      <c r="AQ1233" t="s">
        <v>201</v>
      </c>
      <c r="AR1233" t="s">
        <v>74</v>
      </c>
      <c r="AS1233" t="s">
        <v>54</v>
      </c>
      <c r="AT1233" t="s">
        <v>73</v>
      </c>
      <c r="AU1233" t="s">
        <v>107</v>
      </c>
      <c r="AV1233" t="s">
        <v>6410</v>
      </c>
    </row>
    <row r="1234" spans="1:48" hidden="1" x14ac:dyDescent="0.3">
      <c r="A1234" t="s">
        <v>6411</v>
      </c>
      <c r="B1234" t="s">
        <v>6412</v>
      </c>
      <c r="C1234" s="1" t="str">
        <f t="shared" si="205"/>
        <v>21:0973</v>
      </c>
      <c r="D1234" s="1" t="str">
        <f t="shared" si="206"/>
        <v>21:0112</v>
      </c>
      <c r="E1234" t="s">
        <v>6413</v>
      </c>
      <c r="F1234" t="s">
        <v>6414</v>
      </c>
      <c r="H1234">
        <v>63.521985899999997</v>
      </c>
      <c r="I1234">
        <v>-97.287740099999994</v>
      </c>
      <c r="J1234" s="1" t="str">
        <f t="shared" si="207"/>
        <v>NGR lake sediment grab sample</v>
      </c>
      <c r="K1234" s="1" t="str">
        <f t="shared" si="208"/>
        <v>&lt;177 micron (NGR)</v>
      </c>
      <c r="L1234">
        <v>63</v>
      </c>
      <c r="M1234" t="s">
        <v>1936</v>
      </c>
      <c r="N1234">
        <v>1233</v>
      </c>
      <c r="O1234" t="s">
        <v>118</v>
      </c>
      <c r="P1234" t="s">
        <v>54</v>
      </c>
      <c r="Q1234" t="s">
        <v>435</v>
      </c>
      <c r="R1234" t="s">
        <v>890</v>
      </c>
      <c r="S1234" t="s">
        <v>57</v>
      </c>
      <c r="T1234" t="s">
        <v>505</v>
      </c>
      <c r="U1234" t="s">
        <v>168</v>
      </c>
      <c r="V1234" t="s">
        <v>404</v>
      </c>
      <c r="W1234" t="s">
        <v>124</v>
      </c>
      <c r="X1234" t="s">
        <v>127</v>
      </c>
      <c r="Y1234" t="s">
        <v>355</v>
      </c>
      <c r="Z1234" t="s">
        <v>127</v>
      </c>
      <c r="AA1234" t="s">
        <v>64</v>
      </c>
      <c r="AB1234" t="s">
        <v>447</v>
      </c>
      <c r="AC1234" t="s">
        <v>74</v>
      </c>
      <c r="AD1234" t="s">
        <v>138</v>
      </c>
      <c r="AE1234" t="s">
        <v>1658</v>
      </c>
      <c r="AF1234" t="s">
        <v>189</v>
      </c>
      <c r="AG1234" t="s">
        <v>293</v>
      </c>
      <c r="AH1234" t="s">
        <v>173</v>
      </c>
      <c r="AI1234" t="s">
        <v>176</v>
      </c>
      <c r="AJ1234" t="s">
        <v>597</v>
      </c>
      <c r="AK1234" t="s">
        <v>73</v>
      </c>
      <c r="AL1234" t="s">
        <v>177</v>
      </c>
      <c r="AM1234" t="s">
        <v>421</v>
      </c>
      <c r="AN1234" t="s">
        <v>76</v>
      </c>
      <c r="AO1234" t="s">
        <v>1091</v>
      </c>
      <c r="AP1234" t="s">
        <v>656</v>
      </c>
      <c r="AQ1234" t="s">
        <v>290</v>
      </c>
      <c r="AR1234" t="s">
        <v>62</v>
      </c>
      <c r="AS1234" t="s">
        <v>127</v>
      </c>
      <c r="AT1234" t="s">
        <v>73</v>
      </c>
      <c r="AU1234" t="s">
        <v>107</v>
      </c>
      <c r="AV1234" t="s">
        <v>6415</v>
      </c>
    </row>
    <row r="1235" spans="1:48" hidden="1" x14ac:dyDescent="0.3">
      <c r="A1235" t="s">
        <v>6416</v>
      </c>
      <c r="B1235" t="s">
        <v>6417</v>
      </c>
      <c r="C1235" s="1" t="str">
        <f t="shared" si="205"/>
        <v>21:0973</v>
      </c>
      <c r="D1235" s="1" t="str">
        <f t="shared" si="206"/>
        <v>21:0112</v>
      </c>
      <c r="E1235" t="s">
        <v>6418</v>
      </c>
      <c r="F1235" t="s">
        <v>6419</v>
      </c>
      <c r="H1235">
        <v>63.5364115</v>
      </c>
      <c r="I1235">
        <v>-97.205457600000003</v>
      </c>
      <c r="J1235" s="1" t="str">
        <f t="shared" si="207"/>
        <v>NGR lake sediment grab sample</v>
      </c>
      <c r="K1235" s="1" t="str">
        <f t="shared" si="208"/>
        <v>&lt;177 micron (NGR)</v>
      </c>
      <c r="L1235">
        <v>63</v>
      </c>
      <c r="M1235" t="s">
        <v>86</v>
      </c>
      <c r="N1235">
        <v>1234</v>
      </c>
      <c r="O1235" t="s">
        <v>308</v>
      </c>
      <c r="P1235" t="s">
        <v>54</v>
      </c>
      <c r="Q1235" t="s">
        <v>274</v>
      </c>
      <c r="R1235" t="s">
        <v>141</v>
      </c>
      <c r="S1235" t="s">
        <v>57</v>
      </c>
      <c r="T1235" t="s">
        <v>262</v>
      </c>
      <c r="U1235" t="s">
        <v>203</v>
      </c>
      <c r="V1235" t="s">
        <v>279</v>
      </c>
      <c r="W1235" t="s">
        <v>138</v>
      </c>
      <c r="X1235" t="s">
        <v>62</v>
      </c>
      <c r="Y1235" t="s">
        <v>95</v>
      </c>
      <c r="Z1235" t="s">
        <v>138</v>
      </c>
      <c r="AA1235" t="s">
        <v>64</v>
      </c>
      <c r="AB1235" t="s">
        <v>604</v>
      </c>
      <c r="AC1235" t="s">
        <v>75</v>
      </c>
      <c r="AD1235" t="s">
        <v>74</v>
      </c>
      <c r="AE1235" t="s">
        <v>154</v>
      </c>
      <c r="AF1235" t="s">
        <v>691</v>
      </c>
      <c r="AG1235" t="s">
        <v>91</v>
      </c>
      <c r="AH1235" t="s">
        <v>173</v>
      </c>
      <c r="AI1235" t="s">
        <v>150</v>
      </c>
      <c r="AJ1235" t="s">
        <v>1395</v>
      </c>
      <c r="AK1235" t="s">
        <v>73</v>
      </c>
      <c r="AL1235" t="s">
        <v>74</v>
      </c>
      <c r="AM1235" t="s">
        <v>125</v>
      </c>
      <c r="AN1235" t="s">
        <v>76</v>
      </c>
      <c r="AO1235" t="s">
        <v>586</v>
      </c>
      <c r="AP1235" t="s">
        <v>210</v>
      </c>
      <c r="AQ1235" t="s">
        <v>53</v>
      </c>
      <c r="AR1235" t="s">
        <v>67</v>
      </c>
      <c r="AS1235" t="s">
        <v>62</v>
      </c>
      <c r="AT1235" t="s">
        <v>152</v>
      </c>
      <c r="AU1235" t="s">
        <v>107</v>
      </c>
      <c r="AV1235" t="s">
        <v>5183</v>
      </c>
    </row>
    <row r="1236" spans="1:48" hidden="1" x14ac:dyDescent="0.3">
      <c r="A1236" t="s">
        <v>6420</v>
      </c>
      <c r="B1236" t="s">
        <v>6421</v>
      </c>
      <c r="C1236" s="1" t="str">
        <f t="shared" si="205"/>
        <v>21:0973</v>
      </c>
      <c r="D1236" s="1" t="str">
        <f t="shared" si="206"/>
        <v>21:0112</v>
      </c>
      <c r="E1236" t="s">
        <v>6413</v>
      </c>
      <c r="F1236" t="s">
        <v>6422</v>
      </c>
      <c r="H1236">
        <v>63.521985899999997</v>
      </c>
      <c r="I1236">
        <v>-97.287740099999994</v>
      </c>
      <c r="J1236" s="1" t="str">
        <f t="shared" si="207"/>
        <v>NGR lake sediment grab sample</v>
      </c>
      <c r="K1236" s="1" t="str">
        <f t="shared" si="208"/>
        <v>&lt;177 micron (NGR)</v>
      </c>
      <c r="L1236">
        <v>63</v>
      </c>
      <c r="M1236" t="s">
        <v>1961</v>
      </c>
      <c r="N1236">
        <v>1235</v>
      </c>
      <c r="O1236" t="s">
        <v>94</v>
      </c>
      <c r="P1236" t="s">
        <v>54</v>
      </c>
      <c r="Q1236" t="s">
        <v>642</v>
      </c>
      <c r="R1236" t="s">
        <v>190</v>
      </c>
      <c r="S1236" t="s">
        <v>57</v>
      </c>
      <c r="T1236" t="s">
        <v>505</v>
      </c>
      <c r="U1236" t="s">
        <v>88</v>
      </c>
      <c r="V1236" t="s">
        <v>428</v>
      </c>
      <c r="W1236" t="s">
        <v>138</v>
      </c>
      <c r="X1236" t="s">
        <v>127</v>
      </c>
      <c r="Y1236" t="s">
        <v>205</v>
      </c>
      <c r="Z1236" t="s">
        <v>127</v>
      </c>
      <c r="AA1236" t="s">
        <v>64</v>
      </c>
      <c r="AB1236" t="s">
        <v>447</v>
      </c>
      <c r="AC1236" t="s">
        <v>157</v>
      </c>
      <c r="AD1236" t="s">
        <v>96</v>
      </c>
      <c r="AE1236" t="s">
        <v>5846</v>
      </c>
      <c r="AF1236" t="s">
        <v>190</v>
      </c>
      <c r="AG1236" t="s">
        <v>152</v>
      </c>
      <c r="AH1236" t="s">
        <v>173</v>
      </c>
      <c r="AI1236" t="s">
        <v>1125</v>
      </c>
      <c r="AJ1236" t="s">
        <v>374</v>
      </c>
      <c r="AK1236" t="s">
        <v>73</v>
      </c>
      <c r="AL1236" t="s">
        <v>103</v>
      </c>
      <c r="AM1236" t="s">
        <v>302</v>
      </c>
      <c r="AN1236" t="s">
        <v>76</v>
      </c>
      <c r="AO1236" t="s">
        <v>3898</v>
      </c>
      <c r="AP1236" t="s">
        <v>105</v>
      </c>
      <c r="AQ1236" t="s">
        <v>290</v>
      </c>
      <c r="AR1236" t="s">
        <v>62</v>
      </c>
      <c r="AS1236" t="s">
        <v>170</v>
      </c>
      <c r="AT1236" t="s">
        <v>73</v>
      </c>
      <c r="AU1236" t="s">
        <v>107</v>
      </c>
      <c r="AV1236" t="s">
        <v>6423</v>
      </c>
    </row>
    <row r="1237" spans="1:48" hidden="1" x14ac:dyDescent="0.3">
      <c r="A1237" t="s">
        <v>6424</v>
      </c>
      <c r="B1237" t="s">
        <v>6425</v>
      </c>
      <c r="C1237" s="1" t="str">
        <f t="shared" si="205"/>
        <v>21:0973</v>
      </c>
      <c r="D1237" s="1" t="str">
        <f t="shared" si="206"/>
        <v>21:0112</v>
      </c>
      <c r="E1237" t="s">
        <v>6413</v>
      </c>
      <c r="F1237" t="s">
        <v>6426</v>
      </c>
      <c r="H1237">
        <v>63.521985899999997</v>
      </c>
      <c r="I1237">
        <v>-97.287740099999994</v>
      </c>
      <c r="J1237" s="1" t="str">
        <f t="shared" si="207"/>
        <v>NGR lake sediment grab sample</v>
      </c>
      <c r="K1237" s="1" t="str">
        <f t="shared" si="208"/>
        <v>&lt;177 micron (NGR)</v>
      </c>
      <c r="L1237">
        <v>63</v>
      </c>
      <c r="M1237" t="s">
        <v>1969</v>
      </c>
      <c r="N1237">
        <v>1236</v>
      </c>
      <c r="O1237" t="s">
        <v>106</v>
      </c>
      <c r="P1237" t="s">
        <v>54</v>
      </c>
      <c r="Q1237" t="s">
        <v>186</v>
      </c>
      <c r="R1237" t="s">
        <v>251</v>
      </c>
      <c r="S1237" t="s">
        <v>57</v>
      </c>
      <c r="T1237" t="s">
        <v>505</v>
      </c>
      <c r="U1237" t="s">
        <v>117</v>
      </c>
      <c r="V1237" t="s">
        <v>380</v>
      </c>
      <c r="W1237" t="s">
        <v>71</v>
      </c>
      <c r="X1237" t="s">
        <v>170</v>
      </c>
      <c r="Y1237" t="s">
        <v>355</v>
      </c>
      <c r="Z1237" t="s">
        <v>96</v>
      </c>
      <c r="AA1237" t="s">
        <v>64</v>
      </c>
      <c r="AB1237" t="s">
        <v>6427</v>
      </c>
      <c r="AC1237" t="s">
        <v>68</v>
      </c>
      <c r="AD1237" t="s">
        <v>127</v>
      </c>
      <c r="AE1237" t="s">
        <v>2236</v>
      </c>
      <c r="AF1237" t="s">
        <v>139</v>
      </c>
      <c r="AG1237" t="s">
        <v>152</v>
      </c>
      <c r="AH1237" t="s">
        <v>70</v>
      </c>
      <c r="AI1237" t="s">
        <v>168</v>
      </c>
      <c r="AJ1237" t="s">
        <v>90</v>
      </c>
      <c r="AK1237" t="s">
        <v>73</v>
      </c>
      <c r="AL1237" t="s">
        <v>157</v>
      </c>
      <c r="AM1237" t="s">
        <v>421</v>
      </c>
      <c r="AN1237" t="s">
        <v>76</v>
      </c>
      <c r="AO1237" t="s">
        <v>6428</v>
      </c>
      <c r="AP1237" t="s">
        <v>566</v>
      </c>
      <c r="AQ1237" t="s">
        <v>290</v>
      </c>
      <c r="AR1237" t="s">
        <v>62</v>
      </c>
      <c r="AS1237" t="s">
        <v>170</v>
      </c>
      <c r="AT1237" t="s">
        <v>58</v>
      </c>
      <c r="AU1237" t="s">
        <v>107</v>
      </c>
      <c r="AV1237" t="s">
        <v>6429</v>
      </c>
    </row>
    <row r="1238" spans="1:48" hidden="1" x14ac:dyDescent="0.3">
      <c r="A1238" t="s">
        <v>6430</v>
      </c>
      <c r="B1238" t="s">
        <v>6431</v>
      </c>
      <c r="C1238" s="1" t="str">
        <f t="shared" si="205"/>
        <v>21:0973</v>
      </c>
      <c r="D1238" s="1" t="str">
        <f t="shared" si="206"/>
        <v>21:0112</v>
      </c>
      <c r="E1238" t="s">
        <v>6432</v>
      </c>
      <c r="F1238" t="s">
        <v>6433</v>
      </c>
      <c r="H1238">
        <v>63.525250200000002</v>
      </c>
      <c r="I1238">
        <v>-97.376972100000003</v>
      </c>
      <c r="J1238" s="1" t="str">
        <f t="shared" si="207"/>
        <v>NGR lake sediment grab sample</v>
      </c>
      <c r="K1238" s="1" t="str">
        <f t="shared" si="208"/>
        <v>&lt;177 micron (NGR)</v>
      </c>
      <c r="L1238">
        <v>63</v>
      </c>
      <c r="M1238" t="s">
        <v>149</v>
      </c>
      <c r="N1238">
        <v>1237</v>
      </c>
      <c r="O1238" t="s">
        <v>127</v>
      </c>
      <c r="P1238" t="s">
        <v>54</v>
      </c>
      <c r="Q1238" t="s">
        <v>1583</v>
      </c>
      <c r="R1238" t="s">
        <v>192</v>
      </c>
      <c r="S1238" t="s">
        <v>57</v>
      </c>
      <c r="T1238" t="s">
        <v>479</v>
      </c>
      <c r="U1238" t="s">
        <v>178</v>
      </c>
      <c r="V1238" t="s">
        <v>471</v>
      </c>
      <c r="W1238" t="s">
        <v>63</v>
      </c>
      <c r="X1238" t="s">
        <v>170</v>
      </c>
      <c r="Y1238" t="s">
        <v>305</v>
      </c>
      <c r="Z1238" t="s">
        <v>170</v>
      </c>
      <c r="AA1238" t="s">
        <v>64</v>
      </c>
      <c r="AB1238" t="s">
        <v>58</v>
      </c>
      <c r="AC1238" t="s">
        <v>155</v>
      </c>
      <c r="AD1238" t="s">
        <v>62</v>
      </c>
      <c r="AE1238" t="s">
        <v>155</v>
      </c>
      <c r="AF1238" t="s">
        <v>141</v>
      </c>
      <c r="AG1238" t="s">
        <v>575</v>
      </c>
      <c r="AH1238" t="s">
        <v>173</v>
      </c>
      <c r="AI1238" t="s">
        <v>338</v>
      </c>
      <c r="AJ1238" t="s">
        <v>480</v>
      </c>
      <c r="AK1238" t="s">
        <v>73</v>
      </c>
      <c r="AL1238" t="s">
        <v>103</v>
      </c>
      <c r="AM1238" t="s">
        <v>125</v>
      </c>
      <c r="AN1238" t="s">
        <v>76</v>
      </c>
      <c r="AO1238" t="s">
        <v>281</v>
      </c>
      <c r="AP1238" t="s">
        <v>2741</v>
      </c>
      <c r="AQ1238" t="s">
        <v>308</v>
      </c>
      <c r="AR1238" t="s">
        <v>74</v>
      </c>
      <c r="AS1238" t="s">
        <v>62</v>
      </c>
      <c r="AT1238" t="s">
        <v>73</v>
      </c>
      <c r="AU1238" t="s">
        <v>107</v>
      </c>
      <c r="AV1238" t="s">
        <v>6434</v>
      </c>
    </row>
    <row r="1239" spans="1:48" hidden="1" x14ac:dyDescent="0.3">
      <c r="A1239" t="s">
        <v>6435</v>
      </c>
      <c r="B1239" t="s">
        <v>6436</v>
      </c>
      <c r="C1239" s="1" t="str">
        <f t="shared" si="205"/>
        <v>21:0973</v>
      </c>
      <c r="D1239" s="1" t="str">
        <f t="shared" si="206"/>
        <v>21:0112</v>
      </c>
      <c r="E1239" t="s">
        <v>6437</v>
      </c>
      <c r="F1239" t="s">
        <v>6438</v>
      </c>
      <c r="H1239">
        <v>63.513134700000002</v>
      </c>
      <c r="I1239">
        <v>-97.476213099999995</v>
      </c>
      <c r="J1239" s="1" t="str">
        <f t="shared" si="207"/>
        <v>NGR lake sediment grab sample</v>
      </c>
      <c r="K1239" s="1" t="str">
        <f t="shared" si="208"/>
        <v>&lt;177 micron (NGR)</v>
      </c>
      <c r="L1239">
        <v>63</v>
      </c>
      <c r="M1239" t="s">
        <v>165</v>
      </c>
      <c r="N1239">
        <v>1238</v>
      </c>
      <c r="O1239" t="s">
        <v>171</v>
      </c>
      <c r="P1239" t="s">
        <v>54</v>
      </c>
      <c r="Q1239" t="s">
        <v>133</v>
      </c>
      <c r="R1239" t="s">
        <v>94</v>
      </c>
      <c r="S1239" t="s">
        <v>57</v>
      </c>
      <c r="T1239" t="s">
        <v>890</v>
      </c>
      <c r="U1239" t="s">
        <v>57</v>
      </c>
      <c r="V1239" t="s">
        <v>90</v>
      </c>
      <c r="W1239" t="s">
        <v>302</v>
      </c>
      <c r="X1239" t="s">
        <v>67</v>
      </c>
      <c r="Y1239" t="s">
        <v>157</v>
      </c>
      <c r="Z1239" t="s">
        <v>96</v>
      </c>
      <c r="AA1239" t="s">
        <v>64</v>
      </c>
      <c r="AB1239" t="s">
        <v>90</v>
      </c>
      <c r="AC1239" t="s">
        <v>173</v>
      </c>
      <c r="AD1239" t="s">
        <v>67</v>
      </c>
      <c r="AE1239" t="s">
        <v>68</v>
      </c>
      <c r="AF1239" t="s">
        <v>76</v>
      </c>
      <c r="AG1239" t="s">
        <v>142</v>
      </c>
      <c r="AH1239" t="s">
        <v>173</v>
      </c>
      <c r="AI1239" t="s">
        <v>79</v>
      </c>
      <c r="AJ1239" t="s">
        <v>94</v>
      </c>
      <c r="AK1239" t="s">
        <v>73</v>
      </c>
      <c r="AL1239" t="s">
        <v>75</v>
      </c>
      <c r="AM1239" t="s">
        <v>103</v>
      </c>
      <c r="AN1239" t="s">
        <v>76</v>
      </c>
      <c r="AO1239" t="s">
        <v>124</v>
      </c>
      <c r="AP1239" t="s">
        <v>234</v>
      </c>
      <c r="AQ1239" t="s">
        <v>396</v>
      </c>
      <c r="AR1239" t="s">
        <v>67</v>
      </c>
      <c r="AS1239" t="s">
        <v>54</v>
      </c>
      <c r="AT1239" t="s">
        <v>73</v>
      </c>
      <c r="AU1239" t="s">
        <v>447</v>
      </c>
      <c r="AV1239" t="s">
        <v>6439</v>
      </c>
    </row>
    <row r="1240" spans="1:48" hidden="1" x14ac:dyDescent="0.3">
      <c r="A1240" t="s">
        <v>6440</v>
      </c>
      <c r="B1240" t="s">
        <v>6441</v>
      </c>
      <c r="C1240" s="1" t="str">
        <f t="shared" si="205"/>
        <v>21:0973</v>
      </c>
      <c r="D1240" s="1" t="str">
        <f t="shared" si="206"/>
        <v>21:0112</v>
      </c>
      <c r="E1240" t="s">
        <v>6442</v>
      </c>
      <c r="F1240" t="s">
        <v>6443</v>
      </c>
      <c r="H1240">
        <v>63.570584699999998</v>
      </c>
      <c r="I1240">
        <v>-97.834494899999996</v>
      </c>
      <c r="J1240" s="1" t="str">
        <f t="shared" si="207"/>
        <v>NGR lake sediment grab sample</v>
      </c>
      <c r="K1240" s="1" t="str">
        <f t="shared" si="208"/>
        <v>&lt;177 micron (NGR)</v>
      </c>
      <c r="L1240">
        <v>63</v>
      </c>
      <c r="M1240" t="s">
        <v>185</v>
      </c>
      <c r="N1240">
        <v>1239</v>
      </c>
      <c r="O1240" t="s">
        <v>211</v>
      </c>
      <c r="P1240" t="s">
        <v>54</v>
      </c>
      <c r="Q1240" t="s">
        <v>572</v>
      </c>
      <c r="R1240" t="s">
        <v>104</v>
      </c>
      <c r="S1240" t="s">
        <v>57</v>
      </c>
      <c r="T1240" t="s">
        <v>152</v>
      </c>
      <c r="U1240" t="s">
        <v>96</v>
      </c>
      <c r="V1240" t="s">
        <v>616</v>
      </c>
      <c r="W1240" t="s">
        <v>346</v>
      </c>
      <c r="X1240" t="s">
        <v>67</v>
      </c>
      <c r="Y1240" t="s">
        <v>355</v>
      </c>
      <c r="Z1240" t="s">
        <v>96</v>
      </c>
      <c r="AA1240" t="s">
        <v>64</v>
      </c>
      <c r="AB1240" t="s">
        <v>119</v>
      </c>
      <c r="AC1240" t="s">
        <v>224</v>
      </c>
      <c r="AD1240" t="s">
        <v>67</v>
      </c>
      <c r="AE1240" t="s">
        <v>74</v>
      </c>
      <c r="AF1240" t="s">
        <v>203</v>
      </c>
      <c r="AG1240" t="s">
        <v>207</v>
      </c>
      <c r="AH1240" t="s">
        <v>70</v>
      </c>
      <c r="AI1240" t="s">
        <v>292</v>
      </c>
      <c r="AJ1240" t="s">
        <v>101</v>
      </c>
      <c r="AK1240" t="s">
        <v>73</v>
      </c>
      <c r="AL1240" t="s">
        <v>125</v>
      </c>
      <c r="AM1240" t="s">
        <v>177</v>
      </c>
      <c r="AN1240" t="s">
        <v>76</v>
      </c>
      <c r="AO1240" t="s">
        <v>203</v>
      </c>
      <c r="AP1240" t="s">
        <v>307</v>
      </c>
      <c r="AQ1240" t="s">
        <v>327</v>
      </c>
      <c r="AR1240" t="s">
        <v>67</v>
      </c>
      <c r="AS1240" t="s">
        <v>54</v>
      </c>
      <c r="AT1240" t="s">
        <v>73</v>
      </c>
      <c r="AU1240" t="s">
        <v>107</v>
      </c>
      <c r="AV1240" t="s">
        <v>6444</v>
      </c>
    </row>
    <row r="1241" spans="1:48" hidden="1" x14ac:dyDescent="0.3">
      <c r="A1241" t="s">
        <v>6445</v>
      </c>
      <c r="B1241" t="s">
        <v>6446</v>
      </c>
      <c r="C1241" s="1" t="str">
        <f t="shared" si="205"/>
        <v>21:0973</v>
      </c>
      <c r="D1241" s="1" t="str">
        <f t="shared" si="206"/>
        <v>21:0112</v>
      </c>
      <c r="E1241" t="s">
        <v>6447</v>
      </c>
      <c r="F1241" t="s">
        <v>6448</v>
      </c>
      <c r="H1241">
        <v>63.5918931</v>
      </c>
      <c r="I1241">
        <v>-97.789989399999996</v>
      </c>
      <c r="J1241" s="1" t="str">
        <f t="shared" si="207"/>
        <v>NGR lake sediment grab sample</v>
      </c>
      <c r="K1241" s="1" t="str">
        <f t="shared" si="208"/>
        <v>&lt;177 micron (NGR)</v>
      </c>
      <c r="L1241">
        <v>63</v>
      </c>
      <c r="M1241" t="s">
        <v>200</v>
      </c>
      <c r="N1241">
        <v>1240</v>
      </c>
      <c r="O1241" t="s">
        <v>302</v>
      </c>
      <c r="P1241" t="s">
        <v>54</v>
      </c>
      <c r="Q1241" t="s">
        <v>89</v>
      </c>
      <c r="R1241" t="s">
        <v>429</v>
      </c>
      <c r="S1241" t="s">
        <v>57</v>
      </c>
      <c r="T1241" t="s">
        <v>142</v>
      </c>
      <c r="U1241" t="s">
        <v>57</v>
      </c>
      <c r="V1241" t="s">
        <v>151</v>
      </c>
      <c r="W1241" t="s">
        <v>137</v>
      </c>
      <c r="X1241" t="s">
        <v>67</v>
      </c>
      <c r="Y1241" t="s">
        <v>157</v>
      </c>
      <c r="Z1241" t="s">
        <v>138</v>
      </c>
      <c r="AA1241" t="s">
        <v>64</v>
      </c>
      <c r="AB1241" t="s">
        <v>691</v>
      </c>
      <c r="AC1241" t="s">
        <v>155</v>
      </c>
      <c r="AD1241" t="s">
        <v>67</v>
      </c>
      <c r="AE1241" t="s">
        <v>68</v>
      </c>
      <c r="AF1241" t="s">
        <v>76</v>
      </c>
      <c r="AG1241" t="s">
        <v>207</v>
      </c>
      <c r="AH1241" t="s">
        <v>173</v>
      </c>
      <c r="AI1241" t="s">
        <v>226</v>
      </c>
      <c r="AJ1241" t="s">
        <v>56</v>
      </c>
      <c r="AK1241" t="s">
        <v>73</v>
      </c>
      <c r="AL1241" t="s">
        <v>157</v>
      </c>
      <c r="AM1241" t="s">
        <v>75</v>
      </c>
      <c r="AN1241" t="s">
        <v>76</v>
      </c>
      <c r="AO1241" t="s">
        <v>168</v>
      </c>
      <c r="AP1241" t="s">
        <v>414</v>
      </c>
      <c r="AQ1241" t="s">
        <v>94</v>
      </c>
      <c r="AR1241" t="s">
        <v>67</v>
      </c>
      <c r="AS1241" t="s">
        <v>54</v>
      </c>
      <c r="AT1241" t="s">
        <v>73</v>
      </c>
      <c r="AU1241" t="s">
        <v>107</v>
      </c>
      <c r="AV1241" t="s">
        <v>6449</v>
      </c>
    </row>
    <row r="1242" spans="1:48" hidden="1" x14ac:dyDescent="0.3">
      <c r="A1242" t="s">
        <v>6450</v>
      </c>
      <c r="B1242" t="s">
        <v>6451</v>
      </c>
      <c r="C1242" s="1" t="str">
        <f t="shared" si="205"/>
        <v>21:0973</v>
      </c>
      <c r="D1242" s="1" t="str">
        <f t="shared" si="206"/>
        <v>21:0112</v>
      </c>
      <c r="E1242" t="s">
        <v>6452</v>
      </c>
      <c r="F1242" t="s">
        <v>6453</v>
      </c>
      <c r="H1242">
        <v>63.5995536</v>
      </c>
      <c r="I1242">
        <v>-97.757871699999995</v>
      </c>
      <c r="J1242" s="1" t="str">
        <f t="shared" si="207"/>
        <v>NGR lake sediment grab sample</v>
      </c>
      <c r="K1242" s="1" t="str">
        <f t="shared" si="208"/>
        <v>&lt;177 micron (NGR)</v>
      </c>
      <c r="L1242">
        <v>63</v>
      </c>
      <c r="M1242" t="s">
        <v>217</v>
      </c>
      <c r="N1242">
        <v>1241</v>
      </c>
      <c r="O1242" t="s">
        <v>136</v>
      </c>
      <c r="P1242" t="s">
        <v>54</v>
      </c>
      <c r="Q1242" t="s">
        <v>395</v>
      </c>
      <c r="R1242" t="s">
        <v>265</v>
      </c>
      <c r="S1242" t="s">
        <v>57</v>
      </c>
      <c r="T1242" t="s">
        <v>91</v>
      </c>
      <c r="U1242" t="s">
        <v>96</v>
      </c>
      <c r="V1242" t="s">
        <v>550</v>
      </c>
      <c r="W1242" t="s">
        <v>79</v>
      </c>
      <c r="X1242" t="s">
        <v>74</v>
      </c>
      <c r="Y1242" t="s">
        <v>448</v>
      </c>
      <c r="Z1242" t="s">
        <v>96</v>
      </c>
      <c r="AA1242" t="s">
        <v>64</v>
      </c>
      <c r="AB1242" t="s">
        <v>153</v>
      </c>
      <c r="AC1242" t="s">
        <v>75</v>
      </c>
      <c r="AD1242" t="s">
        <v>67</v>
      </c>
      <c r="AE1242" t="s">
        <v>68</v>
      </c>
      <c r="AF1242" t="s">
        <v>104</v>
      </c>
      <c r="AG1242" t="s">
        <v>293</v>
      </c>
      <c r="AH1242" t="s">
        <v>70</v>
      </c>
      <c r="AI1242" t="s">
        <v>56</v>
      </c>
      <c r="AJ1242" t="s">
        <v>208</v>
      </c>
      <c r="AK1242" t="s">
        <v>73</v>
      </c>
      <c r="AL1242" t="s">
        <v>68</v>
      </c>
      <c r="AM1242" t="s">
        <v>125</v>
      </c>
      <c r="AN1242" t="s">
        <v>76</v>
      </c>
      <c r="AO1242" t="s">
        <v>104</v>
      </c>
      <c r="AP1242" t="s">
        <v>295</v>
      </c>
      <c r="AQ1242" t="s">
        <v>114</v>
      </c>
      <c r="AR1242" t="s">
        <v>62</v>
      </c>
      <c r="AS1242" t="s">
        <v>62</v>
      </c>
      <c r="AT1242" t="s">
        <v>73</v>
      </c>
      <c r="AU1242" t="s">
        <v>107</v>
      </c>
      <c r="AV1242" t="s">
        <v>5028</v>
      </c>
    </row>
    <row r="1243" spans="1:48" hidden="1" x14ac:dyDescent="0.3">
      <c r="A1243" t="s">
        <v>6454</v>
      </c>
      <c r="B1243" t="s">
        <v>6455</v>
      </c>
      <c r="C1243" s="1" t="str">
        <f t="shared" si="205"/>
        <v>21:0973</v>
      </c>
      <c r="D1243" s="1" t="str">
        <f t="shared" si="206"/>
        <v>21:0112</v>
      </c>
      <c r="E1243" t="s">
        <v>6456</v>
      </c>
      <c r="F1243" t="s">
        <v>6457</v>
      </c>
      <c r="H1243">
        <v>63.570146299999998</v>
      </c>
      <c r="I1243">
        <v>-97.731964599999998</v>
      </c>
      <c r="J1243" s="1" t="str">
        <f t="shared" si="207"/>
        <v>NGR lake sediment grab sample</v>
      </c>
      <c r="K1243" s="1" t="str">
        <f t="shared" si="208"/>
        <v>&lt;177 micron (NGR)</v>
      </c>
      <c r="L1243">
        <v>63</v>
      </c>
      <c r="M1243" t="s">
        <v>246</v>
      </c>
      <c r="N1243">
        <v>1242</v>
      </c>
      <c r="O1243" t="s">
        <v>137</v>
      </c>
      <c r="P1243" t="s">
        <v>54</v>
      </c>
      <c r="Q1243" t="s">
        <v>89</v>
      </c>
      <c r="R1243" t="s">
        <v>709</v>
      </c>
      <c r="S1243" t="s">
        <v>57</v>
      </c>
      <c r="T1243" t="s">
        <v>142</v>
      </c>
      <c r="U1243" t="s">
        <v>57</v>
      </c>
      <c r="V1243" t="s">
        <v>616</v>
      </c>
      <c r="W1243" t="s">
        <v>62</v>
      </c>
      <c r="X1243" t="s">
        <v>74</v>
      </c>
      <c r="Y1243" t="s">
        <v>74</v>
      </c>
      <c r="Z1243" t="s">
        <v>138</v>
      </c>
      <c r="AA1243" t="s">
        <v>64</v>
      </c>
      <c r="AB1243" t="s">
        <v>691</v>
      </c>
      <c r="AC1243" t="s">
        <v>155</v>
      </c>
      <c r="AD1243" t="s">
        <v>67</v>
      </c>
      <c r="AE1243" t="s">
        <v>68</v>
      </c>
      <c r="AF1243" t="s">
        <v>76</v>
      </c>
      <c r="AG1243" t="s">
        <v>235</v>
      </c>
      <c r="AH1243" t="s">
        <v>173</v>
      </c>
      <c r="AI1243" t="s">
        <v>143</v>
      </c>
      <c r="AJ1243" t="s">
        <v>56</v>
      </c>
      <c r="AK1243" t="s">
        <v>73</v>
      </c>
      <c r="AL1243" t="s">
        <v>125</v>
      </c>
      <c r="AM1243" t="s">
        <v>224</v>
      </c>
      <c r="AN1243" t="s">
        <v>76</v>
      </c>
      <c r="AO1243" t="s">
        <v>88</v>
      </c>
      <c r="AP1243" t="s">
        <v>307</v>
      </c>
      <c r="AQ1243" t="s">
        <v>226</v>
      </c>
      <c r="AR1243" t="s">
        <v>67</v>
      </c>
      <c r="AS1243" t="s">
        <v>54</v>
      </c>
      <c r="AT1243" t="s">
        <v>73</v>
      </c>
      <c r="AU1243" t="s">
        <v>479</v>
      </c>
      <c r="AV1243" t="s">
        <v>2252</v>
      </c>
    </row>
    <row r="1244" spans="1:48" hidden="1" x14ac:dyDescent="0.3">
      <c r="A1244" t="s">
        <v>6458</v>
      </c>
      <c r="B1244" t="s">
        <v>6459</v>
      </c>
      <c r="C1244" s="1" t="str">
        <f t="shared" si="205"/>
        <v>21:0973</v>
      </c>
      <c r="D1244" s="1" t="str">
        <f t="shared" si="206"/>
        <v>21:0112</v>
      </c>
      <c r="E1244" t="s">
        <v>6460</v>
      </c>
      <c r="F1244" t="s">
        <v>6461</v>
      </c>
      <c r="H1244">
        <v>63.568295399999997</v>
      </c>
      <c r="I1244">
        <v>-97.691750499999998</v>
      </c>
      <c r="J1244" s="1" t="str">
        <f t="shared" si="207"/>
        <v>NGR lake sediment grab sample</v>
      </c>
      <c r="K1244" s="1" t="str">
        <f t="shared" si="208"/>
        <v>&lt;177 micron (NGR)</v>
      </c>
      <c r="L1244">
        <v>63</v>
      </c>
      <c r="M1244" t="s">
        <v>260</v>
      </c>
      <c r="N1244">
        <v>1243</v>
      </c>
      <c r="O1244" t="s">
        <v>79</v>
      </c>
      <c r="P1244" t="s">
        <v>54</v>
      </c>
      <c r="Q1244" t="s">
        <v>133</v>
      </c>
      <c r="R1244" t="s">
        <v>77</v>
      </c>
      <c r="S1244" t="s">
        <v>57</v>
      </c>
      <c r="T1244" t="s">
        <v>277</v>
      </c>
      <c r="U1244" t="s">
        <v>57</v>
      </c>
      <c r="V1244" t="s">
        <v>190</v>
      </c>
      <c r="W1244" t="s">
        <v>220</v>
      </c>
      <c r="X1244" t="s">
        <v>62</v>
      </c>
      <c r="Y1244" t="s">
        <v>302</v>
      </c>
      <c r="Z1244" t="s">
        <v>138</v>
      </c>
      <c r="AA1244" t="s">
        <v>64</v>
      </c>
      <c r="AB1244" t="s">
        <v>853</v>
      </c>
      <c r="AC1244" t="s">
        <v>224</v>
      </c>
      <c r="AD1244" t="s">
        <v>67</v>
      </c>
      <c r="AE1244" t="s">
        <v>74</v>
      </c>
      <c r="AF1244" t="s">
        <v>77</v>
      </c>
      <c r="AG1244" t="s">
        <v>219</v>
      </c>
      <c r="AH1244" t="s">
        <v>70</v>
      </c>
      <c r="AI1244" t="s">
        <v>233</v>
      </c>
      <c r="AJ1244" t="s">
        <v>373</v>
      </c>
      <c r="AK1244" t="s">
        <v>73</v>
      </c>
      <c r="AL1244" t="s">
        <v>74</v>
      </c>
      <c r="AM1244" t="s">
        <v>125</v>
      </c>
      <c r="AN1244" t="s">
        <v>76</v>
      </c>
      <c r="AO1244" t="s">
        <v>178</v>
      </c>
      <c r="AP1244" t="s">
        <v>210</v>
      </c>
      <c r="AQ1244" t="s">
        <v>254</v>
      </c>
      <c r="AR1244" t="s">
        <v>74</v>
      </c>
      <c r="AS1244" t="s">
        <v>62</v>
      </c>
      <c r="AT1244" t="s">
        <v>73</v>
      </c>
      <c r="AU1244" t="s">
        <v>107</v>
      </c>
      <c r="AV1244" t="s">
        <v>6462</v>
      </c>
    </row>
    <row r="1245" spans="1:48" hidden="1" x14ac:dyDescent="0.3">
      <c r="A1245" t="s">
        <v>6463</v>
      </c>
      <c r="B1245" t="s">
        <v>6464</v>
      </c>
      <c r="C1245" s="1" t="str">
        <f t="shared" si="205"/>
        <v>21:0973</v>
      </c>
      <c r="D1245" s="1" t="str">
        <f t="shared" si="206"/>
        <v>21:0112</v>
      </c>
      <c r="E1245" t="s">
        <v>6465</v>
      </c>
      <c r="F1245" t="s">
        <v>6466</v>
      </c>
      <c r="H1245">
        <v>63.581575200000003</v>
      </c>
      <c r="I1245">
        <v>-97.607266300000006</v>
      </c>
      <c r="J1245" s="1" t="str">
        <f t="shared" si="207"/>
        <v>NGR lake sediment grab sample</v>
      </c>
      <c r="K1245" s="1" t="str">
        <f t="shared" si="208"/>
        <v>&lt;177 micron (NGR)</v>
      </c>
      <c r="L1245">
        <v>63</v>
      </c>
      <c r="M1245" t="s">
        <v>273</v>
      </c>
      <c r="N1245">
        <v>1244</v>
      </c>
      <c r="O1245" t="s">
        <v>308</v>
      </c>
      <c r="P1245" t="s">
        <v>54</v>
      </c>
      <c r="Q1245" t="s">
        <v>55</v>
      </c>
      <c r="R1245" t="s">
        <v>691</v>
      </c>
      <c r="S1245" t="s">
        <v>57</v>
      </c>
      <c r="T1245" t="s">
        <v>248</v>
      </c>
      <c r="U1245" t="s">
        <v>117</v>
      </c>
      <c r="V1245" t="s">
        <v>264</v>
      </c>
      <c r="W1245" t="s">
        <v>363</v>
      </c>
      <c r="X1245" t="s">
        <v>62</v>
      </c>
      <c r="Y1245" t="s">
        <v>171</v>
      </c>
      <c r="Z1245" t="s">
        <v>138</v>
      </c>
      <c r="AA1245" t="s">
        <v>64</v>
      </c>
      <c r="AB1245" t="s">
        <v>427</v>
      </c>
      <c r="AC1245" t="s">
        <v>177</v>
      </c>
      <c r="AD1245" t="s">
        <v>62</v>
      </c>
      <c r="AE1245" t="s">
        <v>74</v>
      </c>
      <c r="AF1245" t="s">
        <v>90</v>
      </c>
      <c r="AG1245" t="s">
        <v>167</v>
      </c>
      <c r="AH1245" t="s">
        <v>70</v>
      </c>
      <c r="AI1245" t="s">
        <v>306</v>
      </c>
      <c r="AJ1245" t="s">
        <v>168</v>
      </c>
      <c r="AK1245" t="s">
        <v>73</v>
      </c>
      <c r="AL1245" t="s">
        <v>157</v>
      </c>
      <c r="AM1245" t="s">
        <v>74</v>
      </c>
      <c r="AN1245" t="s">
        <v>76</v>
      </c>
      <c r="AO1245" t="s">
        <v>290</v>
      </c>
      <c r="AP1245" t="s">
        <v>126</v>
      </c>
      <c r="AQ1245" t="s">
        <v>114</v>
      </c>
      <c r="AR1245" t="s">
        <v>67</v>
      </c>
      <c r="AS1245" t="s">
        <v>62</v>
      </c>
      <c r="AT1245" t="s">
        <v>152</v>
      </c>
      <c r="AU1245" t="s">
        <v>107</v>
      </c>
      <c r="AV1245" t="s">
        <v>6467</v>
      </c>
    </row>
    <row r="1246" spans="1:48" hidden="1" x14ac:dyDescent="0.3">
      <c r="A1246" t="s">
        <v>6468</v>
      </c>
      <c r="B1246" t="s">
        <v>6469</v>
      </c>
      <c r="C1246" s="1" t="str">
        <f t="shared" si="205"/>
        <v>21:0973</v>
      </c>
      <c r="D1246" s="1" t="str">
        <f t="shared" si="206"/>
        <v>21:0112</v>
      </c>
      <c r="E1246" t="s">
        <v>6470</v>
      </c>
      <c r="F1246" t="s">
        <v>6471</v>
      </c>
      <c r="H1246">
        <v>63.5694856</v>
      </c>
      <c r="I1246">
        <v>-97.5735995</v>
      </c>
      <c r="J1246" s="1" t="str">
        <f t="shared" si="207"/>
        <v>NGR lake sediment grab sample</v>
      </c>
      <c r="K1246" s="1" t="str">
        <f t="shared" si="208"/>
        <v>&lt;177 micron (NGR)</v>
      </c>
      <c r="L1246">
        <v>63</v>
      </c>
      <c r="M1246" t="s">
        <v>289</v>
      </c>
      <c r="N1246">
        <v>1245</v>
      </c>
      <c r="O1246" t="s">
        <v>87</v>
      </c>
      <c r="P1246" t="s">
        <v>54</v>
      </c>
      <c r="Q1246" t="s">
        <v>572</v>
      </c>
      <c r="R1246" t="s">
        <v>92</v>
      </c>
      <c r="S1246" t="s">
        <v>57</v>
      </c>
      <c r="T1246" t="s">
        <v>315</v>
      </c>
      <c r="U1246" t="s">
        <v>59</v>
      </c>
      <c r="V1246" t="s">
        <v>93</v>
      </c>
      <c r="W1246" t="s">
        <v>106</v>
      </c>
      <c r="X1246" t="s">
        <v>62</v>
      </c>
      <c r="Y1246" t="s">
        <v>63</v>
      </c>
      <c r="Z1246" t="s">
        <v>96</v>
      </c>
      <c r="AA1246" t="s">
        <v>64</v>
      </c>
      <c r="AB1246" t="s">
        <v>617</v>
      </c>
      <c r="AC1246" t="s">
        <v>224</v>
      </c>
      <c r="AD1246" t="s">
        <v>67</v>
      </c>
      <c r="AE1246" t="s">
        <v>668</v>
      </c>
      <c r="AF1246" t="s">
        <v>116</v>
      </c>
      <c r="AG1246" t="s">
        <v>1089</v>
      </c>
      <c r="AH1246" t="s">
        <v>70</v>
      </c>
      <c r="AI1246" t="s">
        <v>340</v>
      </c>
      <c r="AJ1246" t="s">
        <v>208</v>
      </c>
      <c r="AK1246" t="s">
        <v>73</v>
      </c>
      <c r="AL1246" t="s">
        <v>68</v>
      </c>
      <c r="AM1246" t="s">
        <v>157</v>
      </c>
      <c r="AN1246" t="s">
        <v>76</v>
      </c>
      <c r="AO1246" t="s">
        <v>290</v>
      </c>
      <c r="AP1246" t="s">
        <v>283</v>
      </c>
      <c r="AQ1246" t="s">
        <v>306</v>
      </c>
      <c r="AR1246" t="s">
        <v>74</v>
      </c>
      <c r="AS1246" t="s">
        <v>62</v>
      </c>
      <c r="AT1246" t="s">
        <v>73</v>
      </c>
      <c r="AU1246" t="s">
        <v>107</v>
      </c>
      <c r="AV1246" t="s">
        <v>3583</v>
      </c>
    </row>
    <row r="1247" spans="1:48" hidden="1" x14ac:dyDescent="0.3">
      <c r="A1247" t="s">
        <v>6472</v>
      </c>
      <c r="B1247" t="s">
        <v>6473</v>
      </c>
      <c r="C1247" s="1" t="str">
        <f t="shared" si="205"/>
        <v>21:0973</v>
      </c>
      <c r="D1247" s="1" t="str">
        <f t="shared" si="206"/>
        <v>21:0112</v>
      </c>
      <c r="E1247" t="s">
        <v>6474</v>
      </c>
      <c r="F1247" t="s">
        <v>6475</v>
      </c>
      <c r="H1247">
        <v>63.562498900000001</v>
      </c>
      <c r="I1247">
        <v>-97.511430500000003</v>
      </c>
      <c r="J1247" s="1" t="str">
        <f t="shared" si="207"/>
        <v>NGR lake sediment grab sample</v>
      </c>
      <c r="K1247" s="1" t="str">
        <f t="shared" si="208"/>
        <v>&lt;177 micron (NGR)</v>
      </c>
      <c r="L1247">
        <v>63</v>
      </c>
      <c r="M1247" t="s">
        <v>301</v>
      </c>
      <c r="N1247">
        <v>1246</v>
      </c>
      <c r="O1247" t="s">
        <v>254</v>
      </c>
      <c r="P1247" t="s">
        <v>54</v>
      </c>
      <c r="Q1247" t="s">
        <v>446</v>
      </c>
      <c r="R1247" t="s">
        <v>471</v>
      </c>
      <c r="S1247" t="s">
        <v>57</v>
      </c>
      <c r="T1247" t="s">
        <v>315</v>
      </c>
      <c r="U1247" t="s">
        <v>88</v>
      </c>
      <c r="V1247" t="s">
        <v>492</v>
      </c>
      <c r="W1247" t="s">
        <v>226</v>
      </c>
      <c r="X1247" t="s">
        <v>74</v>
      </c>
      <c r="Y1247" t="s">
        <v>143</v>
      </c>
      <c r="Z1247" t="s">
        <v>59</v>
      </c>
      <c r="AA1247" t="s">
        <v>64</v>
      </c>
      <c r="AB1247" t="s">
        <v>853</v>
      </c>
      <c r="AC1247" t="s">
        <v>75</v>
      </c>
      <c r="AD1247" t="s">
        <v>67</v>
      </c>
      <c r="AE1247" t="s">
        <v>278</v>
      </c>
      <c r="AF1247" t="s">
        <v>616</v>
      </c>
      <c r="AG1247" t="s">
        <v>235</v>
      </c>
      <c r="AH1247" t="s">
        <v>173</v>
      </c>
      <c r="AI1247" t="s">
        <v>156</v>
      </c>
      <c r="AJ1247" t="s">
        <v>514</v>
      </c>
      <c r="AK1247" t="s">
        <v>73</v>
      </c>
      <c r="AL1247" t="s">
        <v>157</v>
      </c>
      <c r="AM1247" t="s">
        <v>177</v>
      </c>
      <c r="AN1247" t="s">
        <v>76</v>
      </c>
      <c r="AO1247" t="s">
        <v>290</v>
      </c>
      <c r="AP1247" t="s">
        <v>126</v>
      </c>
      <c r="AQ1247" t="s">
        <v>692</v>
      </c>
      <c r="AR1247" t="s">
        <v>62</v>
      </c>
      <c r="AS1247" t="s">
        <v>62</v>
      </c>
      <c r="AT1247" t="s">
        <v>73</v>
      </c>
      <c r="AU1247" t="s">
        <v>107</v>
      </c>
      <c r="AV1247" t="s">
        <v>6476</v>
      </c>
    </row>
    <row r="1248" spans="1:48" hidden="1" x14ac:dyDescent="0.3">
      <c r="A1248" t="s">
        <v>6477</v>
      </c>
      <c r="B1248" t="s">
        <v>6478</v>
      </c>
      <c r="C1248" s="1" t="str">
        <f t="shared" si="205"/>
        <v>21:0973</v>
      </c>
      <c r="D1248" s="1" t="str">
        <f>HYPERLINK("https://geochem.nrcan.gc.ca/cdogs/content/svy/svy_e.htm", "")</f>
        <v/>
      </c>
      <c r="G1248" s="1" t="str">
        <f>HYPERLINK("https://geochem.nrcan.gc.ca/cdogs/content/cr_/cr_00160_e.htm", "160")</f>
        <v>160</v>
      </c>
      <c r="J1248" t="s">
        <v>230</v>
      </c>
      <c r="K1248" t="s">
        <v>231</v>
      </c>
      <c r="L1248">
        <v>63</v>
      </c>
      <c r="M1248" t="s">
        <v>232</v>
      </c>
      <c r="N1248">
        <v>1247</v>
      </c>
      <c r="O1248" t="s">
        <v>168</v>
      </c>
      <c r="P1248" t="s">
        <v>92</v>
      </c>
      <c r="Q1248" t="s">
        <v>656</v>
      </c>
      <c r="R1248" t="s">
        <v>75</v>
      </c>
      <c r="S1248" t="s">
        <v>57</v>
      </c>
      <c r="T1248" t="s">
        <v>122</v>
      </c>
      <c r="U1248" t="s">
        <v>117</v>
      </c>
      <c r="V1248" t="s">
        <v>169</v>
      </c>
      <c r="W1248" t="s">
        <v>346</v>
      </c>
      <c r="X1248" t="s">
        <v>62</v>
      </c>
      <c r="Y1248" t="s">
        <v>276</v>
      </c>
      <c r="Z1248" t="s">
        <v>117</v>
      </c>
      <c r="AA1248" t="s">
        <v>64</v>
      </c>
      <c r="AB1248" t="s">
        <v>251</v>
      </c>
      <c r="AC1248" t="s">
        <v>75</v>
      </c>
      <c r="AD1248" t="s">
        <v>67</v>
      </c>
      <c r="AE1248" t="s">
        <v>448</v>
      </c>
      <c r="AF1248" t="s">
        <v>121</v>
      </c>
      <c r="AG1248" t="s">
        <v>316</v>
      </c>
      <c r="AH1248" t="s">
        <v>68</v>
      </c>
      <c r="AI1248" t="s">
        <v>178</v>
      </c>
      <c r="AJ1248" t="s">
        <v>340</v>
      </c>
      <c r="AK1248" t="s">
        <v>73</v>
      </c>
      <c r="AL1248" t="s">
        <v>526</v>
      </c>
      <c r="AM1248" t="s">
        <v>74</v>
      </c>
      <c r="AN1248" t="s">
        <v>76</v>
      </c>
      <c r="AO1248" t="s">
        <v>203</v>
      </c>
      <c r="AP1248" t="s">
        <v>4339</v>
      </c>
      <c r="AQ1248" t="s">
        <v>226</v>
      </c>
      <c r="AR1248" t="s">
        <v>62</v>
      </c>
      <c r="AS1248" t="s">
        <v>170</v>
      </c>
      <c r="AT1248" t="s">
        <v>73</v>
      </c>
      <c r="AU1248" t="s">
        <v>635</v>
      </c>
      <c r="AV1248" t="s">
        <v>6479</v>
      </c>
    </row>
    <row r="1249" spans="1:48" hidden="1" x14ac:dyDescent="0.3">
      <c r="A1249" t="s">
        <v>6480</v>
      </c>
      <c r="B1249" t="s">
        <v>6481</v>
      </c>
      <c r="C1249" s="1" t="str">
        <f t="shared" si="205"/>
        <v>21:0973</v>
      </c>
      <c r="D1249" s="1" t="str">
        <f t="shared" ref="D1249:D1256" si="209">HYPERLINK("https://geochem.nrcan.gc.ca/cdogs/content/svy/svy210112_e.htm", "21:0112")</f>
        <v>21:0112</v>
      </c>
      <c r="E1249" t="s">
        <v>6482</v>
      </c>
      <c r="F1249" t="s">
        <v>6483</v>
      </c>
      <c r="H1249">
        <v>63.576102200000001</v>
      </c>
      <c r="I1249">
        <v>-97.532738199999997</v>
      </c>
      <c r="J1249" s="1" t="str">
        <f t="shared" ref="J1249:J1256" si="210">HYPERLINK("https://geochem.nrcan.gc.ca/cdogs/content/kwd/kwd020027_e.htm", "NGR lake sediment grab sample")</f>
        <v>NGR lake sediment grab sample</v>
      </c>
      <c r="K1249" s="1" t="str">
        <f t="shared" ref="K1249:K1256" si="211">HYPERLINK("https://geochem.nrcan.gc.ca/cdogs/content/kwd/kwd080006_e.htm", "&lt;177 micron (NGR)")</f>
        <v>&lt;177 micron (NGR)</v>
      </c>
      <c r="L1249">
        <v>63</v>
      </c>
      <c r="M1249" t="s">
        <v>314</v>
      </c>
      <c r="N1249">
        <v>1248</v>
      </c>
      <c r="O1249" t="s">
        <v>226</v>
      </c>
      <c r="P1249" t="s">
        <v>54</v>
      </c>
      <c r="Q1249" t="s">
        <v>337</v>
      </c>
      <c r="R1249" t="s">
        <v>92</v>
      </c>
      <c r="S1249" t="s">
        <v>57</v>
      </c>
      <c r="T1249" t="s">
        <v>152</v>
      </c>
      <c r="U1249" t="s">
        <v>138</v>
      </c>
      <c r="V1249" t="s">
        <v>615</v>
      </c>
      <c r="W1249" t="s">
        <v>254</v>
      </c>
      <c r="X1249" t="s">
        <v>62</v>
      </c>
      <c r="Y1249" t="s">
        <v>396</v>
      </c>
      <c r="Z1249" t="s">
        <v>138</v>
      </c>
      <c r="AA1249" t="s">
        <v>64</v>
      </c>
      <c r="AB1249" t="s">
        <v>172</v>
      </c>
      <c r="AC1249" t="s">
        <v>224</v>
      </c>
      <c r="AD1249" t="s">
        <v>67</v>
      </c>
      <c r="AE1249" t="s">
        <v>74</v>
      </c>
      <c r="AF1249" t="s">
        <v>290</v>
      </c>
      <c r="AG1249" t="s">
        <v>91</v>
      </c>
      <c r="AH1249" t="s">
        <v>70</v>
      </c>
      <c r="AI1249" t="s">
        <v>114</v>
      </c>
      <c r="AJ1249" t="s">
        <v>59</v>
      </c>
      <c r="AK1249" t="s">
        <v>73</v>
      </c>
      <c r="AL1249" t="s">
        <v>74</v>
      </c>
      <c r="AM1249" t="s">
        <v>177</v>
      </c>
      <c r="AN1249" t="s">
        <v>76</v>
      </c>
      <c r="AO1249" t="s">
        <v>77</v>
      </c>
      <c r="AP1249" t="s">
        <v>283</v>
      </c>
      <c r="AQ1249" t="s">
        <v>114</v>
      </c>
      <c r="AR1249" t="s">
        <v>74</v>
      </c>
      <c r="AS1249" t="s">
        <v>54</v>
      </c>
      <c r="AT1249" t="s">
        <v>73</v>
      </c>
      <c r="AU1249" t="s">
        <v>275</v>
      </c>
      <c r="AV1249" t="s">
        <v>180</v>
      </c>
    </row>
    <row r="1250" spans="1:48" hidden="1" x14ac:dyDescent="0.3">
      <c r="A1250" t="s">
        <v>6484</v>
      </c>
      <c r="B1250" t="s">
        <v>6485</v>
      </c>
      <c r="C1250" s="1" t="str">
        <f t="shared" si="205"/>
        <v>21:0973</v>
      </c>
      <c r="D1250" s="1" t="str">
        <f t="shared" si="209"/>
        <v>21:0112</v>
      </c>
      <c r="E1250" t="s">
        <v>6486</v>
      </c>
      <c r="F1250" t="s">
        <v>6487</v>
      </c>
      <c r="H1250">
        <v>63.628335200000002</v>
      </c>
      <c r="I1250">
        <v>-97.595573000000002</v>
      </c>
      <c r="J1250" s="1" t="str">
        <f t="shared" si="210"/>
        <v>NGR lake sediment grab sample</v>
      </c>
      <c r="K1250" s="1" t="str">
        <f t="shared" si="211"/>
        <v>&lt;177 micron (NGR)</v>
      </c>
      <c r="L1250">
        <v>63</v>
      </c>
      <c r="M1250" t="s">
        <v>324</v>
      </c>
      <c r="N1250">
        <v>1249</v>
      </c>
      <c r="O1250" t="s">
        <v>170</v>
      </c>
      <c r="P1250" t="s">
        <v>170</v>
      </c>
      <c r="Q1250" t="s">
        <v>1583</v>
      </c>
      <c r="R1250" t="s">
        <v>281</v>
      </c>
      <c r="S1250" t="s">
        <v>57</v>
      </c>
      <c r="T1250" t="s">
        <v>91</v>
      </c>
      <c r="U1250" t="s">
        <v>138</v>
      </c>
      <c r="V1250" t="s">
        <v>119</v>
      </c>
      <c r="W1250" t="s">
        <v>220</v>
      </c>
      <c r="X1250" t="s">
        <v>62</v>
      </c>
      <c r="Y1250" t="s">
        <v>292</v>
      </c>
      <c r="Z1250" t="s">
        <v>127</v>
      </c>
      <c r="AA1250" t="s">
        <v>64</v>
      </c>
      <c r="AB1250" t="s">
        <v>172</v>
      </c>
      <c r="AC1250" t="s">
        <v>75</v>
      </c>
      <c r="AD1250" t="s">
        <v>67</v>
      </c>
      <c r="AE1250" t="s">
        <v>2716</v>
      </c>
      <c r="AF1250" t="s">
        <v>187</v>
      </c>
      <c r="AG1250" t="s">
        <v>93</v>
      </c>
      <c r="AH1250" t="s">
        <v>173</v>
      </c>
      <c r="AI1250" t="s">
        <v>336</v>
      </c>
      <c r="AJ1250" t="s">
        <v>306</v>
      </c>
      <c r="AK1250" t="s">
        <v>73</v>
      </c>
      <c r="AL1250" t="s">
        <v>103</v>
      </c>
      <c r="AM1250" t="s">
        <v>224</v>
      </c>
      <c r="AN1250" t="s">
        <v>76</v>
      </c>
      <c r="AO1250" t="s">
        <v>178</v>
      </c>
      <c r="AP1250" t="s">
        <v>1980</v>
      </c>
      <c r="AQ1250" t="s">
        <v>87</v>
      </c>
      <c r="AR1250" t="s">
        <v>67</v>
      </c>
      <c r="AS1250" t="s">
        <v>62</v>
      </c>
      <c r="AT1250" t="s">
        <v>58</v>
      </c>
      <c r="AU1250" t="s">
        <v>107</v>
      </c>
      <c r="AV1250" t="s">
        <v>1199</v>
      </c>
    </row>
    <row r="1251" spans="1:48" hidden="1" x14ac:dyDescent="0.3">
      <c r="A1251" t="s">
        <v>6488</v>
      </c>
      <c r="B1251" t="s">
        <v>6489</v>
      </c>
      <c r="C1251" s="1" t="str">
        <f t="shared" si="205"/>
        <v>21:0973</v>
      </c>
      <c r="D1251" s="1" t="str">
        <f t="shared" si="209"/>
        <v>21:0112</v>
      </c>
      <c r="E1251" t="s">
        <v>6490</v>
      </c>
      <c r="F1251" t="s">
        <v>6491</v>
      </c>
      <c r="H1251">
        <v>63.661338100000002</v>
      </c>
      <c r="I1251">
        <v>-97.590728999999996</v>
      </c>
      <c r="J1251" s="1" t="str">
        <f t="shared" si="210"/>
        <v>NGR lake sediment grab sample</v>
      </c>
      <c r="K1251" s="1" t="str">
        <f t="shared" si="211"/>
        <v>&lt;177 micron (NGR)</v>
      </c>
      <c r="L1251">
        <v>63</v>
      </c>
      <c r="M1251" t="s">
        <v>335</v>
      </c>
      <c r="N1251">
        <v>1250</v>
      </c>
      <c r="O1251" t="s">
        <v>94</v>
      </c>
      <c r="P1251" t="s">
        <v>54</v>
      </c>
      <c r="Q1251" t="s">
        <v>3719</v>
      </c>
      <c r="R1251" t="s">
        <v>522</v>
      </c>
      <c r="S1251" t="s">
        <v>57</v>
      </c>
      <c r="T1251" t="s">
        <v>277</v>
      </c>
      <c r="U1251" t="s">
        <v>168</v>
      </c>
      <c r="V1251" t="s">
        <v>189</v>
      </c>
      <c r="W1251" t="s">
        <v>137</v>
      </c>
      <c r="X1251" t="s">
        <v>62</v>
      </c>
      <c r="Y1251" t="s">
        <v>276</v>
      </c>
      <c r="Z1251" t="s">
        <v>170</v>
      </c>
      <c r="AA1251" t="s">
        <v>64</v>
      </c>
      <c r="AB1251" t="s">
        <v>339</v>
      </c>
      <c r="AC1251" t="s">
        <v>224</v>
      </c>
      <c r="AD1251" t="s">
        <v>67</v>
      </c>
      <c r="AE1251" t="s">
        <v>3492</v>
      </c>
      <c r="AF1251" t="s">
        <v>264</v>
      </c>
      <c r="AG1251" t="s">
        <v>151</v>
      </c>
      <c r="AH1251" t="s">
        <v>173</v>
      </c>
      <c r="AI1251" t="s">
        <v>201</v>
      </c>
      <c r="AJ1251" t="s">
        <v>348</v>
      </c>
      <c r="AK1251" t="s">
        <v>73</v>
      </c>
      <c r="AL1251" t="s">
        <v>103</v>
      </c>
      <c r="AM1251" t="s">
        <v>75</v>
      </c>
      <c r="AN1251" t="s">
        <v>76</v>
      </c>
      <c r="AO1251" t="s">
        <v>104</v>
      </c>
      <c r="AP1251" t="s">
        <v>676</v>
      </c>
      <c r="AQ1251" t="s">
        <v>114</v>
      </c>
      <c r="AR1251" t="s">
        <v>67</v>
      </c>
      <c r="AS1251" t="s">
        <v>54</v>
      </c>
      <c r="AT1251" t="s">
        <v>152</v>
      </c>
      <c r="AU1251" t="s">
        <v>107</v>
      </c>
      <c r="AV1251" t="s">
        <v>6492</v>
      </c>
    </row>
    <row r="1252" spans="1:48" hidden="1" x14ac:dyDescent="0.3">
      <c r="A1252" t="s">
        <v>6493</v>
      </c>
      <c r="B1252" t="s">
        <v>6494</v>
      </c>
      <c r="C1252" s="1" t="str">
        <f t="shared" si="205"/>
        <v>21:0973</v>
      </c>
      <c r="D1252" s="1" t="str">
        <f t="shared" si="209"/>
        <v>21:0112</v>
      </c>
      <c r="E1252" t="s">
        <v>6495</v>
      </c>
      <c r="F1252" t="s">
        <v>6496</v>
      </c>
      <c r="H1252">
        <v>63.627823599999999</v>
      </c>
      <c r="I1252">
        <v>-97.488497800000005</v>
      </c>
      <c r="J1252" s="1" t="str">
        <f t="shared" si="210"/>
        <v>NGR lake sediment grab sample</v>
      </c>
      <c r="K1252" s="1" t="str">
        <f t="shared" si="211"/>
        <v>&lt;177 micron (NGR)</v>
      </c>
      <c r="L1252">
        <v>63</v>
      </c>
      <c r="M1252" t="s">
        <v>354</v>
      </c>
      <c r="N1252">
        <v>1251</v>
      </c>
      <c r="O1252" t="s">
        <v>211</v>
      </c>
      <c r="P1252" t="s">
        <v>54</v>
      </c>
      <c r="Q1252" t="s">
        <v>1158</v>
      </c>
      <c r="R1252" t="s">
        <v>90</v>
      </c>
      <c r="S1252" t="s">
        <v>57</v>
      </c>
      <c r="T1252" t="s">
        <v>152</v>
      </c>
      <c r="U1252" t="s">
        <v>59</v>
      </c>
      <c r="V1252" t="s">
        <v>471</v>
      </c>
      <c r="W1252" t="s">
        <v>193</v>
      </c>
      <c r="X1252" t="s">
        <v>74</v>
      </c>
      <c r="Y1252" t="s">
        <v>205</v>
      </c>
      <c r="Z1252" t="s">
        <v>127</v>
      </c>
      <c r="AA1252" t="s">
        <v>64</v>
      </c>
      <c r="AB1252" t="s">
        <v>60</v>
      </c>
      <c r="AC1252" t="s">
        <v>224</v>
      </c>
      <c r="AD1252" t="s">
        <v>74</v>
      </c>
      <c r="AE1252" t="s">
        <v>224</v>
      </c>
      <c r="AF1252" t="s">
        <v>616</v>
      </c>
      <c r="AG1252" t="s">
        <v>339</v>
      </c>
      <c r="AH1252" t="s">
        <v>173</v>
      </c>
      <c r="AI1252" t="s">
        <v>233</v>
      </c>
      <c r="AJ1252" t="s">
        <v>71</v>
      </c>
      <c r="AK1252" t="s">
        <v>73</v>
      </c>
      <c r="AL1252" t="s">
        <v>103</v>
      </c>
      <c r="AM1252" t="s">
        <v>75</v>
      </c>
      <c r="AN1252" t="s">
        <v>76</v>
      </c>
      <c r="AO1252" t="s">
        <v>92</v>
      </c>
      <c r="AP1252" t="s">
        <v>2033</v>
      </c>
      <c r="AQ1252" t="s">
        <v>306</v>
      </c>
      <c r="AR1252" t="s">
        <v>67</v>
      </c>
      <c r="AS1252" t="s">
        <v>54</v>
      </c>
      <c r="AT1252" t="s">
        <v>73</v>
      </c>
      <c r="AU1252" t="s">
        <v>107</v>
      </c>
      <c r="AV1252" t="s">
        <v>6497</v>
      </c>
    </row>
    <row r="1253" spans="1:48" hidden="1" x14ac:dyDescent="0.3">
      <c r="A1253" t="s">
        <v>6498</v>
      </c>
      <c r="B1253" t="s">
        <v>6499</v>
      </c>
      <c r="C1253" s="1" t="str">
        <f t="shared" si="205"/>
        <v>21:0973</v>
      </c>
      <c r="D1253" s="1" t="str">
        <f t="shared" si="209"/>
        <v>21:0112</v>
      </c>
      <c r="E1253" t="s">
        <v>6500</v>
      </c>
      <c r="F1253" t="s">
        <v>6501</v>
      </c>
      <c r="H1253">
        <v>63.596404</v>
      </c>
      <c r="I1253">
        <v>-97.471356900000004</v>
      </c>
      <c r="J1253" s="1" t="str">
        <f t="shared" si="210"/>
        <v>NGR lake sediment grab sample</v>
      </c>
      <c r="K1253" s="1" t="str">
        <f t="shared" si="211"/>
        <v>&lt;177 micron (NGR)</v>
      </c>
      <c r="L1253">
        <v>63</v>
      </c>
      <c r="M1253" t="s">
        <v>2031</v>
      </c>
      <c r="N1253">
        <v>1252</v>
      </c>
      <c r="O1253" t="s">
        <v>205</v>
      </c>
      <c r="P1253" t="s">
        <v>54</v>
      </c>
      <c r="Q1253" t="s">
        <v>676</v>
      </c>
      <c r="R1253" t="s">
        <v>121</v>
      </c>
      <c r="S1253" t="s">
        <v>57</v>
      </c>
      <c r="T1253" t="s">
        <v>152</v>
      </c>
      <c r="U1253" t="s">
        <v>59</v>
      </c>
      <c r="V1253" t="s">
        <v>316</v>
      </c>
      <c r="W1253" t="s">
        <v>254</v>
      </c>
      <c r="X1253" t="s">
        <v>62</v>
      </c>
      <c r="Y1253" t="s">
        <v>396</v>
      </c>
      <c r="Z1253" t="s">
        <v>138</v>
      </c>
      <c r="AA1253" t="s">
        <v>64</v>
      </c>
      <c r="AB1253" t="s">
        <v>97</v>
      </c>
      <c r="AC1253" t="s">
        <v>75</v>
      </c>
      <c r="AD1253" t="s">
        <v>74</v>
      </c>
      <c r="AE1253" t="s">
        <v>174</v>
      </c>
      <c r="AF1253" t="s">
        <v>347</v>
      </c>
      <c r="AG1253" t="s">
        <v>58</v>
      </c>
      <c r="AH1253" t="s">
        <v>173</v>
      </c>
      <c r="AI1253" t="s">
        <v>340</v>
      </c>
      <c r="AJ1253" t="s">
        <v>328</v>
      </c>
      <c r="AK1253" t="s">
        <v>73</v>
      </c>
      <c r="AL1253" t="s">
        <v>157</v>
      </c>
      <c r="AM1253" t="s">
        <v>177</v>
      </c>
      <c r="AN1253" t="s">
        <v>76</v>
      </c>
      <c r="AO1253" t="s">
        <v>77</v>
      </c>
      <c r="AP1253" t="s">
        <v>210</v>
      </c>
      <c r="AQ1253" t="s">
        <v>306</v>
      </c>
      <c r="AR1253" t="s">
        <v>67</v>
      </c>
      <c r="AS1253" t="s">
        <v>62</v>
      </c>
      <c r="AT1253" t="s">
        <v>73</v>
      </c>
      <c r="AU1253" t="s">
        <v>107</v>
      </c>
      <c r="AV1253" t="s">
        <v>6502</v>
      </c>
    </row>
    <row r="1254" spans="1:48" hidden="1" x14ac:dyDescent="0.3">
      <c r="A1254" t="s">
        <v>6503</v>
      </c>
      <c r="B1254" t="s">
        <v>6504</v>
      </c>
      <c r="C1254" s="1" t="str">
        <f t="shared" si="205"/>
        <v>21:0973</v>
      </c>
      <c r="D1254" s="1" t="str">
        <f t="shared" si="209"/>
        <v>21:0112</v>
      </c>
      <c r="E1254" t="s">
        <v>6505</v>
      </c>
      <c r="F1254" t="s">
        <v>6506</v>
      </c>
      <c r="H1254">
        <v>63.540883100000002</v>
      </c>
      <c r="I1254">
        <v>-96.349872199999993</v>
      </c>
      <c r="J1254" s="1" t="str">
        <f t="shared" si="210"/>
        <v>NGR lake sediment grab sample</v>
      </c>
      <c r="K1254" s="1" t="str">
        <f t="shared" si="211"/>
        <v>&lt;177 micron (NGR)</v>
      </c>
      <c r="L1254">
        <v>64</v>
      </c>
      <c r="M1254" t="s">
        <v>52</v>
      </c>
      <c r="N1254">
        <v>1253</v>
      </c>
      <c r="O1254" t="s">
        <v>201</v>
      </c>
      <c r="P1254" t="s">
        <v>54</v>
      </c>
      <c r="Q1254" t="s">
        <v>403</v>
      </c>
      <c r="R1254" t="s">
        <v>265</v>
      </c>
      <c r="S1254" t="s">
        <v>57</v>
      </c>
      <c r="T1254" t="s">
        <v>152</v>
      </c>
      <c r="U1254" t="s">
        <v>117</v>
      </c>
      <c r="V1254" t="s">
        <v>411</v>
      </c>
      <c r="W1254" t="s">
        <v>193</v>
      </c>
      <c r="X1254" t="s">
        <v>74</v>
      </c>
      <c r="Y1254" t="s">
        <v>95</v>
      </c>
      <c r="Z1254" t="s">
        <v>138</v>
      </c>
      <c r="AA1254" t="s">
        <v>64</v>
      </c>
      <c r="AB1254" t="s">
        <v>172</v>
      </c>
      <c r="AC1254" t="s">
        <v>155</v>
      </c>
      <c r="AD1254" t="s">
        <v>67</v>
      </c>
      <c r="AE1254" t="s">
        <v>174</v>
      </c>
      <c r="AF1254" t="s">
        <v>151</v>
      </c>
      <c r="AG1254" t="s">
        <v>58</v>
      </c>
      <c r="AH1254" t="s">
        <v>70</v>
      </c>
      <c r="AI1254" t="s">
        <v>329</v>
      </c>
      <c r="AJ1254" t="s">
        <v>71</v>
      </c>
      <c r="AK1254" t="s">
        <v>73</v>
      </c>
      <c r="AL1254" t="s">
        <v>74</v>
      </c>
      <c r="AM1254" t="s">
        <v>177</v>
      </c>
      <c r="AN1254" t="s">
        <v>76</v>
      </c>
      <c r="AO1254" t="s">
        <v>104</v>
      </c>
      <c r="AP1254" t="s">
        <v>158</v>
      </c>
      <c r="AQ1254" t="s">
        <v>61</v>
      </c>
      <c r="AR1254" t="s">
        <v>62</v>
      </c>
      <c r="AS1254" t="s">
        <v>54</v>
      </c>
      <c r="AT1254" t="s">
        <v>73</v>
      </c>
      <c r="AU1254" t="s">
        <v>107</v>
      </c>
      <c r="AV1254" t="s">
        <v>6507</v>
      </c>
    </row>
    <row r="1255" spans="1:48" hidden="1" x14ac:dyDescent="0.3">
      <c r="A1255" t="s">
        <v>6508</v>
      </c>
      <c r="B1255" t="s">
        <v>6509</v>
      </c>
      <c r="C1255" s="1" t="str">
        <f t="shared" si="205"/>
        <v>21:0973</v>
      </c>
      <c r="D1255" s="1" t="str">
        <f t="shared" si="209"/>
        <v>21:0112</v>
      </c>
      <c r="E1255" t="s">
        <v>6510</v>
      </c>
      <c r="F1255" t="s">
        <v>6511</v>
      </c>
      <c r="H1255">
        <v>63.571504400000002</v>
      </c>
      <c r="I1255">
        <v>-97.472329299999998</v>
      </c>
      <c r="J1255" s="1" t="str">
        <f t="shared" si="210"/>
        <v>NGR lake sediment grab sample</v>
      </c>
      <c r="K1255" s="1" t="str">
        <f t="shared" si="211"/>
        <v>&lt;177 micron (NGR)</v>
      </c>
      <c r="L1255">
        <v>64</v>
      </c>
      <c r="M1255" t="s">
        <v>113</v>
      </c>
      <c r="N1255">
        <v>1254</v>
      </c>
      <c r="O1255" t="s">
        <v>276</v>
      </c>
      <c r="P1255" t="s">
        <v>62</v>
      </c>
      <c r="Q1255" t="s">
        <v>274</v>
      </c>
      <c r="R1255" t="s">
        <v>134</v>
      </c>
      <c r="S1255" t="s">
        <v>57</v>
      </c>
      <c r="T1255" t="s">
        <v>277</v>
      </c>
      <c r="U1255" t="s">
        <v>117</v>
      </c>
      <c r="V1255" t="s">
        <v>492</v>
      </c>
      <c r="W1255" t="s">
        <v>193</v>
      </c>
      <c r="X1255" t="s">
        <v>67</v>
      </c>
      <c r="Y1255" t="s">
        <v>302</v>
      </c>
      <c r="Z1255" t="s">
        <v>96</v>
      </c>
      <c r="AA1255" t="s">
        <v>64</v>
      </c>
      <c r="AB1255" t="s">
        <v>97</v>
      </c>
      <c r="AC1255" t="s">
        <v>224</v>
      </c>
      <c r="AD1255" t="s">
        <v>67</v>
      </c>
      <c r="AE1255" t="s">
        <v>2106</v>
      </c>
      <c r="AF1255" t="s">
        <v>357</v>
      </c>
      <c r="AG1255" t="s">
        <v>152</v>
      </c>
      <c r="AH1255" t="s">
        <v>70</v>
      </c>
      <c r="AI1255" t="s">
        <v>124</v>
      </c>
      <c r="AJ1255" t="s">
        <v>413</v>
      </c>
      <c r="AK1255" t="s">
        <v>73</v>
      </c>
      <c r="AL1255" t="s">
        <v>74</v>
      </c>
      <c r="AM1255" t="s">
        <v>157</v>
      </c>
      <c r="AN1255" t="s">
        <v>76</v>
      </c>
      <c r="AO1255" t="s">
        <v>290</v>
      </c>
      <c r="AP1255" t="s">
        <v>210</v>
      </c>
      <c r="AQ1255" t="s">
        <v>692</v>
      </c>
      <c r="AR1255" t="s">
        <v>74</v>
      </c>
      <c r="AS1255" t="s">
        <v>54</v>
      </c>
      <c r="AT1255" t="s">
        <v>73</v>
      </c>
      <c r="AU1255" t="s">
        <v>107</v>
      </c>
      <c r="AV1255" t="s">
        <v>6512</v>
      </c>
    </row>
    <row r="1256" spans="1:48" hidden="1" x14ac:dyDescent="0.3">
      <c r="A1256" t="s">
        <v>6513</v>
      </c>
      <c r="B1256" t="s">
        <v>6514</v>
      </c>
      <c r="C1256" s="1" t="str">
        <f t="shared" si="205"/>
        <v>21:0973</v>
      </c>
      <c r="D1256" s="1" t="str">
        <f t="shared" si="209"/>
        <v>21:0112</v>
      </c>
      <c r="E1256" t="s">
        <v>6510</v>
      </c>
      <c r="F1256" t="s">
        <v>6515</v>
      </c>
      <c r="H1256">
        <v>63.571504400000002</v>
      </c>
      <c r="I1256">
        <v>-97.472329299999998</v>
      </c>
      <c r="J1256" s="1" t="str">
        <f t="shared" si="210"/>
        <v>NGR lake sediment grab sample</v>
      </c>
      <c r="K1256" s="1" t="str">
        <f t="shared" si="211"/>
        <v>&lt;177 micron (NGR)</v>
      </c>
      <c r="L1256">
        <v>64</v>
      </c>
      <c r="M1256" t="s">
        <v>132</v>
      </c>
      <c r="N1256">
        <v>1255</v>
      </c>
      <c r="O1256" t="s">
        <v>205</v>
      </c>
      <c r="P1256" t="s">
        <v>54</v>
      </c>
      <c r="Q1256" t="s">
        <v>325</v>
      </c>
      <c r="R1256" t="s">
        <v>121</v>
      </c>
      <c r="S1256" t="s">
        <v>57</v>
      </c>
      <c r="T1256" t="s">
        <v>315</v>
      </c>
      <c r="U1256" t="s">
        <v>59</v>
      </c>
      <c r="V1256" t="s">
        <v>139</v>
      </c>
      <c r="W1256" t="s">
        <v>240</v>
      </c>
      <c r="X1256" t="s">
        <v>62</v>
      </c>
      <c r="Y1256" t="s">
        <v>421</v>
      </c>
      <c r="Z1256" t="s">
        <v>138</v>
      </c>
      <c r="AA1256" t="s">
        <v>64</v>
      </c>
      <c r="AB1256" t="s">
        <v>412</v>
      </c>
      <c r="AC1256" t="s">
        <v>75</v>
      </c>
      <c r="AD1256" t="s">
        <v>67</v>
      </c>
      <c r="AE1256" t="s">
        <v>543</v>
      </c>
      <c r="AF1256" t="s">
        <v>616</v>
      </c>
      <c r="AG1256" t="s">
        <v>58</v>
      </c>
      <c r="AH1256" t="s">
        <v>173</v>
      </c>
      <c r="AI1256" t="s">
        <v>114</v>
      </c>
      <c r="AJ1256" t="s">
        <v>1073</v>
      </c>
      <c r="AK1256" t="s">
        <v>73</v>
      </c>
      <c r="AL1256" t="s">
        <v>74</v>
      </c>
      <c r="AM1256" t="s">
        <v>157</v>
      </c>
      <c r="AN1256" t="s">
        <v>76</v>
      </c>
      <c r="AO1256" t="s">
        <v>116</v>
      </c>
      <c r="AP1256" t="s">
        <v>283</v>
      </c>
      <c r="AQ1256" t="s">
        <v>338</v>
      </c>
      <c r="AR1256" t="s">
        <v>74</v>
      </c>
      <c r="AS1256" t="s">
        <v>62</v>
      </c>
      <c r="AT1256" t="s">
        <v>73</v>
      </c>
      <c r="AU1256" t="s">
        <v>107</v>
      </c>
      <c r="AV1256" t="s">
        <v>955</v>
      </c>
    </row>
    <row r="1257" spans="1:48" hidden="1" x14ac:dyDescent="0.3">
      <c r="A1257" t="s">
        <v>6516</v>
      </c>
      <c r="B1257" t="s">
        <v>6517</v>
      </c>
      <c r="C1257" s="1" t="str">
        <f t="shared" si="205"/>
        <v>21:0973</v>
      </c>
      <c r="D1257" s="1" t="str">
        <f>HYPERLINK("https://geochem.nrcan.gc.ca/cdogs/content/svy/svy_e.htm", "")</f>
        <v/>
      </c>
      <c r="G1257" s="1" t="str">
        <f>HYPERLINK("https://geochem.nrcan.gc.ca/cdogs/content/cr_/cr_00161_e.htm", "161")</f>
        <v>161</v>
      </c>
      <c r="J1257" t="s">
        <v>230</v>
      </c>
      <c r="K1257" t="s">
        <v>231</v>
      </c>
      <c r="L1257">
        <v>64</v>
      </c>
      <c r="M1257" t="s">
        <v>232</v>
      </c>
      <c r="N1257">
        <v>1256</v>
      </c>
      <c r="O1257" t="s">
        <v>56</v>
      </c>
      <c r="P1257" t="s">
        <v>62</v>
      </c>
      <c r="Q1257" t="s">
        <v>105</v>
      </c>
      <c r="R1257" t="s">
        <v>103</v>
      </c>
      <c r="S1257" t="s">
        <v>57</v>
      </c>
      <c r="T1257" t="s">
        <v>235</v>
      </c>
      <c r="U1257" t="s">
        <v>59</v>
      </c>
      <c r="V1257" t="s">
        <v>58</v>
      </c>
      <c r="W1257" t="s">
        <v>276</v>
      </c>
      <c r="X1257" t="s">
        <v>74</v>
      </c>
      <c r="Y1257" t="s">
        <v>170</v>
      </c>
      <c r="Z1257" t="s">
        <v>104</v>
      </c>
      <c r="AA1257" t="s">
        <v>64</v>
      </c>
      <c r="AB1257" t="s">
        <v>478</v>
      </c>
      <c r="AC1257" t="s">
        <v>125</v>
      </c>
      <c r="AD1257" t="s">
        <v>67</v>
      </c>
      <c r="AE1257" t="s">
        <v>63</v>
      </c>
      <c r="AF1257" t="s">
        <v>347</v>
      </c>
      <c r="AG1257" t="s">
        <v>60</v>
      </c>
      <c r="AH1257" t="s">
        <v>157</v>
      </c>
      <c r="AI1257" t="s">
        <v>77</v>
      </c>
      <c r="AJ1257" t="s">
        <v>382</v>
      </c>
      <c r="AK1257" t="s">
        <v>73</v>
      </c>
      <c r="AL1257" t="s">
        <v>238</v>
      </c>
      <c r="AM1257" t="s">
        <v>526</v>
      </c>
      <c r="AN1257" t="s">
        <v>76</v>
      </c>
      <c r="AO1257" t="s">
        <v>92</v>
      </c>
      <c r="AP1257" t="s">
        <v>4295</v>
      </c>
      <c r="AQ1257" t="s">
        <v>292</v>
      </c>
      <c r="AR1257" t="s">
        <v>62</v>
      </c>
      <c r="AS1257" t="s">
        <v>127</v>
      </c>
      <c r="AT1257" t="s">
        <v>73</v>
      </c>
      <c r="AU1257" t="s">
        <v>558</v>
      </c>
      <c r="AV1257" t="s">
        <v>6518</v>
      </c>
    </row>
    <row r="1258" spans="1:48" hidden="1" x14ac:dyDescent="0.3">
      <c r="A1258" t="s">
        <v>6519</v>
      </c>
      <c r="B1258" t="s">
        <v>6520</v>
      </c>
      <c r="C1258" s="1" t="str">
        <f t="shared" si="205"/>
        <v>21:0973</v>
      </c>
      <c r="D1258" s="1" t="str">
        <f t="shared" ref="D1258:D1278" si="212">HYPERLINK("https://geochem.nrcan.gc.ca/cdogs/content/svy/svy210112_e.htm", "21:0112")</f>
        <v>21:0112</v>
      </c>
      <c r="E1258" t="s">
        <v>6521</v>
      </c>
      <c r="F1258" t="s">
        <v>6522</v>
      </c>
      <c r="H1258">
        <v>63.549039</v>
      </c>
      <c r="I1258">
        <v>-97.396933000000004</v>
      </c>
      <c r="J1258" s="1" t="str">
        <f t="shared" ref="J1258:J1278" si="213">HYPERLINK("https://geochem.nrcan.gc.ca/cdogs/content/kwd/kwd020027_e.htm", "NGR lake sediment grab sample")</f>
        <v>NGR lake sediment grab sample</v>
      </c>
      <c r="K1258" s="1" t="str">
        <f t="shared" ref="K1258:K1278" si="214">HYPERLINK("https://geochem.nrcan.gc.ca/cdogs/content/kwd/kwd080006_e.htm", "&lt;177 micron (NGR)")</f>
        <v>&lt;177 micron (NGR)</v>
      </c>
      <c r="L1258">
        <v>64</v>
      </c>
      <c r="M1258" t="s">
        <v>86</v>
      </c>
      <c r="N1258">
        <v>1257</v>
      </c>
      <c r="O1258" t="s">
        <v>136</v>
      </c>
      <c r="P1258" t="s">
        <v>54</v>
      </c>
      <c r="Q1258" t="s">
        <v>89</v>
      </c>
      <c r="R1258" t="s">
        <v>436</v>
      </c>
      <c r="S1258" t="s">
        <v>57</v>
      </c>
      <c r="T1258" t="s">
        <v>315</v>
      </c>
      <c r="U1258" t="s">
        <v>88</v>
      </c>
      <c r="V1258" t="s">
        <v>97</v>
      </c>
      <c r="W1258" t="s">
        <v>87</v>
      </c>
      <c r="X1258" t="s">
        <v>62</v>
      </c>
      <c r="Y1258" t="s">
        <v>448</v>
      </c>
      <c r="Z1258" t="s">
        <v>59</v>
      </c>
      <c r="AA1258" t="s">
        <v>64</v>
      </c>
      <c r="AB1258" t="s">
        <v>427</v>
      </c>
      <c r="AC1258" t="s">
        <v>75</v>
      </c>
      <c r="AD1258" t="s">
        <v>67</v>
      </c>
      <c r="AE1258" t="s">
        <v>543</v>
      </c>
      <c r="AF1258" t="s">
        <v>356</v>
      </c>
      <c r="AG1258" t="s">
        <v>152</v>
      </c>
      <c r="AH1258" t="s">
        <v>173</v>
      </c>
      <c r="AI1258" t="s">
        <v>117</v>
      </c>
      <c r="AJ1258" t="s">
        <v>168</v>
      </c>
      <c r="AK1258" t="s">
        <v>73</v>
      </c>
      <c r="AL1258" t="s">
        <v>157</v>
      </c>
      <c r="AM1258" t="s">
        <v>157</v>
      </c>
      <c r="AN1258" t="s">
        <v>76</v>
      </c>
      <c r="AO1258" t="s">
        <v>357</v>
      </c>
      <c r="AP1258" t="s">
        <v>210</v>
      </c>
      <c r="AQ1258" t="s">
        <v>305</v>
      </c>
      <c r="AR1258" t="s">
        <v>74</v>
      </c>
      <c r="AS1258" t="s">
        <v>170</v>
      </c>
      <c r="AT1258" t="s">
        <v>58</v>
      </c>
      <c r="AU1258" t="s">
        <v>107</v>
      </c>
      <c r="AV1258" t="s">
        <v>6523</v>
      </c>
    </row>
    <row r="1259" spans="1:48" hidden="1" x14ac:dyDescent="0.3">
      <c r="A1259" t="s">
        <v>6524</v>
      </c>
      <c r="B1259" t="s">
        <v>6525</v>
      </c>
      <c r="C1259" s="1" t="str">
        <f t="shared" si="205"/>
        <v>21:0973</v>
      </c>
      <c r="D1259" s="1" t="str">
        <f t="shared" si="212"/>
        <v>21:0112</v>
      </c>
      <c r="E1259" t="s">
        <v>6526</v>
      </c>
      <c r="F1259" t="s">
        <v>6527</v>
      </c>
      <c r="H1259">
        <v>63.555650800000002</v>
      </c>
      <c r="I1259">
        <v>-97.327371499999998</v>
      </c>
      <c r="J1259" s="1" t="str">
        <f t="shared" si="213"/>
        <v>NGR lake sediment grab sample</v>
      </c>
      <c r="K1259" s="1" t="str">
        <f t="shared" si="214"/>
        <v>&lt;177 micron (NGR)</v>
      </c>
      <c r="L1259">
        <v>64</v>
      </c>
      <c r="M1259" t="s">
        <v>149</v>
      </c>
      <c r="N1259">
        <v>1258</v>
      </c>
      <c r="O1259" t="s">
        <v>136</v>
      </c>
      <c r="P1259" t="s">
        <v>54</v>
      </c>
      <c r="Q1259" t="s">
        <v>539</v>
      </c>
      <c r="R1259" t="s">
        <v>347</v>
      </c>
      <c r="S1259" t="s">
        <v>57</v>
      </c>
      <c r="T1259" t="s">
        <v>562</v>
      </c>
      <c r="U1259" t="s">
        <v>59</v>
      </c>
      <c r="V1259" t="s">
        <v>522</v>
      </c>
      <c r="W1259" t="s">
        <v>118</v>
      </c>
      <c r="X1259" t="s">
        <v>62</v>
      </c>
      <c r="Y1259" t="s">
        <v>61</v>
      </c>
      <c r="Z1259" t="s">
        <v>127</v>
      </c>
      <c r="AA1259" t="s">
        <v>64</v>
      </c>
      <c r="AB1259" t="s">
        <v>250</v>
      </c>
      <c r="AC1259" t="s">
        <v>75</v>
      </c>
      <c r="AD1259" t="s">
        <v>74</v>
      </c>
      <c r="AE1259" t="s">
        <v>3989</v>
      </c>
      <c r="AF1259" t="s">
        <v>317</v>
      </c>
      <c r="AG1259" t="s">
        <v>223</v>
      </c>
      <c r="AH1259" t="s">
        <v>173</v>
      </c>
      <c r="AI1259" t="s">
        <v>56</v>
      </c>
      <c r="AJ1259" t="s">
        <v>280</v>
      </c>
      <c r="AK1259" t="s">
        <v>73</v>
      </c>
      <c r="AL1259" t="s">
        <v>103</v>
      </c>
      <c r="AM1259" t="s">
        <v>125</v>
      </c>
      <c r="AN1259" t="s">
        <v>76</v>
      </c>
      <c r="AO1259" t="s">
        <v>77</v>
      </c>
      <c r="AP1259" t="s">
        <v>954</v>
      </c>
      <c r="AQ1259" t="s">
        <v>106</v>
      </c>
      <c r="AR1259" t="s">
        <v>67</v>
      </c>
      <c r="AS1259" t="s">
        <v>170</v>
      </c>
      <c r="AT1259" t="s">
        <v>91</v>
      </c>
      <c r="AU1259" t="s">
        <v>107</v>
      </c>
      <c r="AV1259" t="s">
        <v>4669</v>
      </c>
    </row>
    <row r="1260" spans="1:48" hidden="1" x14ac:dyDescent="0.3">
      <c r="A1260" t="s">
        <v>6528</v>
      </c>
      <c r="B1260" t="s">
        <v>6529</v>
      </c>
      <c r="C1260" s="1" t="str">
        <f t="shared" si="205"/>
        <v>21:0973</v>
      </c>
      <c r="D1260" s="1" t="str">
        <f t="shared" si="212"/>
        <v>21:0112</v>
      </c>
      <c r="E1260" t="s">
        <v>6530</v>
      </c>
      <c r="F1260" t="s">
        <v>6531</v>
      </c>
      <c r="H1260">
        <v>63.565233599999999</v>
      </c>
      <c r="I1260">
        <v>-97.130600599999994</v>
      </c>
      <c r="J1260" s="1" t="str">
        <f t="shared" si="213"/>
        <v>NGR lake sediment grab sample</v>
      </c>
      <c r="K1260" s="1" t="str">
        <f t="shared" si="214"/>
        <v>&lt;177 micron (NGR)</v>
      </c>
      <c r="L1260">
        <v>64</v>
      </c>
      <c r="M1260" t="s">
        <v>165</v>
      </c>
      <c r="N1260">
        <v>1259</v>
      </c>
      <c r="O1260" t="s">
        <v>233</v>
      </c>
      <c r="P1260" t="s">
        <v>54</v>
      </c>
      <c r="Q1260" t="s">
        <v>1477</v>
      </c>
      <c r="R1260" t="s">
        <v>69</v>
      </c>
      <c r="S1260" t="s">
        <v>57</v>
      </c>
      <c r="T1260" t="s">
        <v>277</v>
      </c>
      <c r="U1260" t="s">
        <v>168</v>
      </c>
      <c r="V1260" t="s">
        <v>365</v>
      </c>
      <c r="W1260" t="s">
        <v>336</v>
      </c>
      <c r="X1260" t="s">
        <v>62</v>
      </c>
      <c r="Y1260" t="s">
        <v>95</v>
      </c>
      <c r="Z1260" t="s">
        <v>96</v>
      </c>
      <c r="AA1260" t="s">
        <v>64</v>
      </c>
      <c r="AB1260" t="s">
        <v>698</v>
      </c>
      <c r="AC1260" t="s">
        <v>75</v>
      </c>
      <c r="AD1260" t="s">
        <v>138</v>
      </c>
      <c r="AE1260" t="s">
        <v>222</v>
      </c>
      <c r="AF1260" t="s">
        <v>192</v>
      </c>
      <c r="AG1260" t="s">
        <v>454</v>
      </c>
      <c r="AH1260" t="s">
        <v>70</v>
      </c>
      <c r="AI1260" t="s">
        <v>328</v>
      </c>
      <c r="AJ1260" t="s">
        <v>440</v>
      </c>
      <c r="AK1260" t="s">
        <v>73</v>
      </c>
      <c r="AL1260" t="s">
        <v>224</v>
      </c>
      <c r="AM1260" t="s">
        <v>177</v>
      </c>
      <c r="AN1260" t="s">
        <v>76</v>
      </c>
      <c r="AO1260" t="s">
        <v>281</v>
      </c>
      <c r="AP1260" t="s">
        <v>656</v>
      </c>
      <c r="AQ1260" t="s">
        <v>318</v>
      </c>
      <c r="AR1260" t="s">
        <v>74</v>
      </c>
      <c r="AS1260" t="s">
        <v>54</v>
      </c>
      <c r="AT1260" t="s">
        <v>73</v>
      </c>
      <c r="AU1260" t="s">
        <v>107</v>
      </c>
      <c r="AV1260" t="s">
        <v>3583</v>
      </c>
    </row>
    <row r="1261" spans="1:48" hidden="1" x14ac:dyDescent="0.3">
      <c r="A1261" t="s">
        <v>6532</v>
      </c>
      <c r="B1261" t="s">
        <v>6533</v>
      </c>
      <c r="C1261" s="1" t="str">
        <f t="shared" si="205"/>
        <v>21:0973</v>
      </c>
      <c r="D1261" s="1" t="str">
        <f t="shared" si="212"/>
        <v>21:0112</v>
      </c>
      <c r="E1261" t="s">
        <v>6534</v>
      </c>
      <c r="F1261" t="s">
        <v>6535</v>
      </c>
      <c r="H1261">
        <v>63.552948000000001</v>
      </c>
      <c r="I1261">
        <v>-97.111758199999997</v>
      </c>
      <c r="J1261" s="1" t="str">
        <f t="shared" si="213"/>
        <v>NGR lake sediment grab sample</v>
      </c>
      <c r="K1261" s="1" t="str">
        <f t="shared" si="214"/>
        <v>&lt;177 micron (NGR)</v>
      </c>
      <c r="L1261">
        <v>64</v>
      </c>
      <c r="M1261" t="s">
        <v>185</v>
      </c>
      <c r="N1261">
        <v>1260</v>
      </c>
      <c r="O1261" t="s">
        <v>94</v>
      </c>
      <c r="P1261" t="s">
        <v>54</v>
      </c>
      <c r="Q1261" t="s">
        <v>1134</v>
      </c>
      <c r="R1261" t="s">
        <v>347</v>
      </c>
      <c r="S1261" t="s">
        <v>57</v>
      </c>
      <c r="T1261" t="s">
        <v>262</v>
      </c>
      <c r="U1261" t="s">
        <v>88</v>
      </c>
      <c r="V1261" t="s">
        <v>100</v>
      </c>
      <c r="W1261" t="s">
        <v>263</v>
      </c>
      <c r="X1261" t="s">
        <v>74</v>
      </c>
      <c r="Y1261" t="s">
        <v>62</v>
      </c>
      <c r="Z1261" t="s">
        <v>96</v>
      </c>
      <c r="AA1261" t="s">
        <v>64</v>
      </c>
      <c r="AB1261" t="s">
        <v>219</v>
      </c>
      <c r="AC1261" t="s">
        <v>75</v>
      </c>
      <c r="AD1261" t="s">
        <v>62</v>
      </c>
      <c r="AE1261" t="s">
        <v>2628</v>
      </c>
      <c r="AF1261" t="s">
        <v>192</v>
      </c>
      <c r="AG1261" t="s">
        <v>561</v>
      </c>
      <c r="AH1261" t="s">
        <v>173</v>
      </c>
      <c r="AI1261" t="s">
        <v>382</v>
      </c>
      <c r="AJ1261" t="s">
        <v>168</v>
      </c>
      <c r="AK1261" t="s">
        <v>73</v>
      </c>
      <c r="AL1261" t="s">
        <v>125</v>
      </c>
      <c r="AM1261" t="s">
        <v>125</v>
      </c>
      <c r="AN1261" t="s">
        <v>76</v>
      </c>
      <c r="AO1261" t="s">
        <v>77</v>
      </c>
      <c r="AP1261" t="s">
        <v>566</v>
      </c>
      <c r="AQ1261" t="s">
        <v>138</v>
      </c>
      <c r="AR1261" t="s">
        <v>74</v>
      </c>
      <c r="AS1261" t="s">
        <v>54</v>
      </c>
      <c r="AT1261" t="s">
        <v>73</v>
      </c>
      <c r="AU1261" t="s">
        <v>107</v>
      </c>
      <c r="AV1261" t="s">
        <v>6536</v>
      </c>
    </row>
    <row r="1262" spans="1:48" hidden="1" x14ac:dyDescent="0.3">
      <c r="A1262" t="s">
        <v>6537</v>
      </c>
      <c r="B1262" t="s">
        <v>6538</v>
      </c>
      <c r="C1262" s="1" t="str">
        <f t="shared" si="205"/>
        <v>21:0973</v>
      </c>
      <c r="D1262" s="1" t="str">
        <f t="shared" si="212"/>
        <v>21:0112</v>
      </c>
      <c r="E1262" t="s">
        <v>6539</v>
      </c>
      <c r="F1262" t="s">
        <v>6540</v>
      </c>
      <c r="H1262">
        <v>63.547211099999998</v>
      </c>
      <c r="I1262">
        <v>-97.027685899999994</v>
      </c>
      <c r="J1262" s="1" t="str">
        <f t="shared" si="213"/>
        <v>NGR lake sediment grab sample</v>
      </c>
      <c r="K1262" s="1" t="str">
        <f t="shared" si="214"/>
        <v>&lt;177 micron (NGR)</v>
      </c>
      <c r="L1262">
        <v>64</v>
      </c>
      <c r="M1262" t="s">
        <v>200</v>
      </c>
      <c r="N1262">
        <v>1261</v>
      </c>
      <c r="O1262" t="s">
        <v>127</v>
      </c>
      <c r="P1262" t="s">
        <v>54</v>
      </c>
      <c r="Q1262" t="s">
        <v>133</v>
      </c>
      <c r="R1262" t="s">
        <v>281</v>
      </c>
      <c r="S1262" t="s">
        <v>57</v>
      </c>
      <c r="T1262" t="s">
        <v>277</v>
      </c>
      <c r="U1262" t="s">
        <v>59</v>
      </c>
      <c r="V1262" t="s">
        <v>339</v>
      </c>
      <c r="W1262" t="s">
        <v>106</v>
      </c>
      <c r="X1262" t="s">
        <v>62</v>
      </c>
      <c r="Y1262" t="s">
        <v>421</v>
      </c>
      <c r="Z1262" t="s">
        <v>138</v>
      </c>
      <c r="AA1262" t="s">
        <v>64</v>
      </c>
      <c r="AB1262" t="s">
        <v>169</v>
      </c>
      <c r="AC1262" t="s">
        <v>224</v>
      </c>
      <c r="AD1262" t="s">
        <v>62</v>
      </c>
      <c r="AE1262" t="s">
        <v>543</v>
      </c>
      <c r="AF1262" t="s">
        <v>381</v>
      </c>
      <c r="AG1262" t="s">
        <v>604</v>
      </c>
      <c r="AH1262" t="s">
        <v>173</v>
      </c>
      <c r="AI1262" t="s">
        <v>72</v>
      </c>
      <c r="AJ1262" t="s">
        <v>1073</v>
      </c>
      <c r="AK1262" t="s">
        <v>73</v>
      </c>
      <c r="AL1262" t="s">
        <v>75</v>
      </c>
      <c r="AM1262" t="s">
        <v>125</v>
      </c>
      <c r="AN1262" t="s">
        <v>76</v>
      </c>
      <c r="AO1262" t="s">
        <v>104</v>
      </c>
      <c r="AP1262" t="s">
        <v>566</v>
      </c>
      <c r="AQ1262" t="s">
        <v>233</v>
      </c>
      <c r="AR1262" t="s">
        <v>74</v>
      </c>
      <c r="AS1262" t="s">
        <v>54</v>
      </c>
      <c r="AT1262" t="s">
        <v>73</v>
      </c>
      <c r="AU1262" t="s">
        <v>80</v>
      </c>
      <c r="AV1262" t="s">
        <v>6541</v>
      </c>
    </row>
    <row r="1263" spans="1:48" hidden="1" x14ac:dyDescent="0.3">
      <c r="A1263" t="s">
        <v>6542</v>
      </c>
      <c r="B1263" t="s">
        <v>6543</v>
      </c>
      <c r="C1263" s="1" t="str">
        <f t="shared" si="205"/>
        <v>21:0973</v>
      </c>
      <c r="D1263" s="1" t="str">
        <f t="shared" si="212"/>
        <v>21:0112</v>
      </c>
      <c r="E1263" t="s">
        <v>6544</v>
      </c>
      <c r="F1263" t="s">
        <v>6545</v>
      </c>
      <c r="H1263">
        <v>63.541238700000001</v>
      </c>
      <c r="I1263">
        <v>-96.958251200000007</v>
      </c>
      <c r="J1263" s="1" t="str">
        <f t="shared" si="213"/>
        <v>NGR lake sediment grab sample</v>
      </c>
      <c r="K1263" s="1" t="str">
        <f t="shared" si="214"/>
        <v>&lt;177 micron (NGR)</v>
      </c>
      <c r="L1263">
        <v>64</v>
      </c>
      <c r="M1263" t="s">
        <v>217</v>
      </c>
      <c r="N1263">
        <v>1262</v>
      </c>
      <c r="O1263" t="s">
        <v>138</v>
      </c>
      <c r="P1263" t="s">
        <v>54</v>
      </c>
      <c r="Q1263" t="s">
        <v>736</v>
      </c>
      <c r="R1263" t="s">
        <v>436</v>
      </c>
      <c r="S1263" t="s">
        <v>57</v>
      </c>
      <c r="T1263" t="s">
        <v>248</v>
      </c>
      <c r="U1263" t="s">
        <v>203</v>
      </c>
      <c r="V1263" t="s">
        <v>853</v>
      </c>
      <c r="W1263" t="s">
        <v>53</v>
      </c>
      <c r="X1263" t="s">
        <v>62</v>
      </c>
      <c r="Y1263" t="s">
        <v>137</v>
      </c>
      <c r="Z1263" t="s">
        <v>59</v>
      </c>
      <c r="AA1263" t="s">
        <v>64</v>
      </c>
      <c r="AB1263" t="s">
        <v>304</v>
      </c>
      <c r="AC1263" t="s">
        <v>75</v>
      </c>
      <c r="AD1263" t="s">
        <v>96</v>
      </c>
      <c r="AE1263" t="s">
        <v>543</v>
      </c>
      <c r="AF1263" t="s">
        <v>471</v>
      </c>
      <c r="AG1263" t="s">
        <v>91</v>
      </c>
      <c r="AH1263" t="s">
        <v>155</v>
      </c>
      <c r="AI1263" t="s">
        <v>208</v>
      </c>
      <c r="AJ1263" t="s">
        <v>294</v>
      </c>
      <c r="AK1263" t="s">
        <v>73</v>
      </c>
      <c r="AL1263" t="s">
        <v>157</v>
      </c>
      <c r="AM1263" t="s">
        <v>157</v>
      </c>
      <c r="AN1263" t="s">
        <v>76</v>
      </c>
      <c r="AO1263" t="s">
        <v>761</v>
      </c>
      <c r="AP1263" t="s">
        <v>179</v>
      </c>
      <c r="AQ1263" t="s">
        <v>439</v>
      </c>
      <c r="AR1263" t="s">
        <v>62</v>
      </c>
      <c r="AS1263" t="s">
        <v>54</v>
      </c>
      <c r="AT1263" t="s">
        <v>73</v>
      </c>
      <c r="AU1263" t="s">
        <v>107</v>
      </c>
      <c r="AV1263" t="s">
        <v>6546</v>
      </c>
    </row>
    <row r="1264" spans="1:48" hidden="1" x14ac:dyDescent="0.3">
      <c r="A1264" t="s">
        <v>6547</v>
      </c>
      <c r="B1264" t="s">
        <v>6548</v>
      </c>
      <c r="C1264" s="1" t="str">
        <f t="shared" si="205"/>
        <v>21:0973</v>
      </c>
      <c r="D1264" s="1" t="str">
        <f t="shared" si="212"/>
        <v>21:0112</v>
      </c>
      <c r="E1264" t="s">
        <v>6549</v>
      </c>
      <c r="F1264" t="s">
        <v>6550</v>
      </c>
      <c r="H1264">
        <v>63.560933300000002</v>
      </c>
      <c r="I1264">
        <v>-96.887326700000003</v>
      </c>
      <c r="J1264" s="1" t="str">
        <f t="shared" si="213"/>
        <v>NGR lake sediment grab sample</v>
      </c>
      <c r="K1264" s="1" t="str">
        <f t="shared" si="214"/>
        <v>&lt;177 micron (NGR)</v>
      </c>
      <c r="L1264">
        <v>64</v>
      </c>
      <c r="M1264" t="s">
        <v>246</v>
      </c>
      <c r="N1264">
        <v>1263</v>
      </c>
      <c r="O1264" t="s">
        <v>226</v>
      </c>
      <c r="P1264" t="s">
        <v>54</v>
      </c>
      <c r="Q1264" t="s">
        <v>1134</v>
      </c>
      <c r="R1264" t="s">
        <v>282</v>
      </c>
      <c r="S1264" t="s">
        <v>57</v>
      </c>
      <c r="T1264" t="s">
        <v>91</v>
      </c>
      <c r="U1264" t="s">
        <v>88</v>
      </c>
      <c r="V1264" t="s">
        <v>93</v>
      </c>
      <c r="W1264" t="s">
        <v>363</v>
      </c>
      <c r="X1264" t="s">
        <v>74</v>
      </c>
      <c r="Y1264" t="s">
        <v>118</v>
      </c>
      <c r="Z1264" t="s">
        <v>138</v>
      </c>
      <c r="AA1264" t="s">
        <v>64</v>
      </c>
      <c r="AB1264" t="s">
        <v>411</v>
      </c>
      <c r="AC1264" t="s">
        <v>224</v>
      </c>
      <c r="AD1264" t="s">
        <v>67</v>
      </c>
      <c r="AE1264" t="s">
        <v>1872</v>
      </c>
      <c r="AF1264" t="s">
        <v>99</v>
      </c>
      <c r="AG1264" t="s">
        <v>380</v>
      </c>
      <c r="AH1264" t="s">
        <v>173</v>
      </c>
      <c r="AI1264" t="s">
        <v>402</v>
      </c>
      <c r="AJ1264" t="s">
        <v>338</v>
      </c>
      <c r="AK1264" t="s">
        <v>73</v>
      </c>
      <c r="AL1264" t="s">
        <v>125</v>
      </c>
      <c r="AM1264" t="s">
        <v>224</v>
      </c>
      <c r="AN1264" t="s">
        <v>76</v>
      </c>
      <c r="AO1264" t="s">
        <v>92</v>
      </c>
      <c r="AP1264" t="s">
        <v>225</v>
      </c>
      <c r="AQ1264" t="s">
        <v>276</v>
      </c>
      <c r="AR1264" t="s">
        <v>74</v>
      </c>
      <c r="AS1264" t="s">
        <v>54</v>
      </c>
      <c r="AT1264" t="s">
        <v>73</v>
      </c>
      <c r="AU1264" t="s">
        <v>107</v>
      </c>
      <c r="AV1264" t="s">
        <v>5131</v>
      </c>
    </row>
    <row r="1265" spans="1:48" hidden="1" x14ac:dyDescent="0.3">
      <c r="A1265" t="s">
        <v>6551</v>
      </c>
      <c r="B1265" t="s">
        <v>6552</v>
      </c>
      <c r="C1265" s="1" t="str">
        <f t="shared" si="205"/>
        <v>21:0973</v>
      </c>
      <c r="D1265" s="1" t="str">
        <f t="shared" si="212"/>
        <v>21:0112</v>
      </c>
      <c r="E1265" t="s">
        <v>6553</v>
      </c>
      <c r="F1265" t="s">
        <v>6554</v>
      </c>
      <c r="H1265">
        <v>63.545620499999998</v>
      </c>
      <c r="I1265">
        <v>-96.829286199999999</v>
      </c>
      <c r="J1265" s="1" t="str">
        <f t="shared" si="213"/>
        <v>NGR lake sediment grab sample</v>
      </c>
      <c r="K1265" s="1" t="str">
        <f t="shared" si="214"/>
        <v>&lt;177 micron (NGR)</v>
      </c>
      <c r="L1265">
        <v>64</v>
      </c>
      <c r="M1265" t="s">
        <v>260</v>
      </c>
      <c r="N1265">
        <v>1264</v>
      </c>
      <c r="O1265" t="s">
        <v>136</v>
      </c>
      <c r="P1265" t="s">
        <v>54</v>
      </c>
      <c r="Q1265" t="s">
        <v>523</v>
      </c>
      <c r="R1265" t="s">
        <v>77</v>
      </c>
      <c r="S1265" t="s">
        <v>57</v>
      </c>
      <c r="T1265" t="s">
        <v>277</v>
      </c>
      <c r="U1265" t="s">
        <v>117</v>
      </c>
      <c r="V1265" t="s">
        <v>890</v>
      </c>
      <c r="W1265" t="s">
        <v>363</v>
      </c>
      <c r="X1265" t="s">
        <v>62</v>
      </c>
      <c r="Y1265" t="s">
        <v>327</v>
      </c>
      <c r="Z1265" t="s">
        <v>170</v>
      </c>
      <c r="AA1265" t="s">
        <v>64</v>
      </c>
      <c r="AB1265" t="s">
        <v>380</v>
      </c>
      <c r="AC1265" t="s">
        <v>75</v>
      </c>
      <c r="AD1265" t="s">
        <v>67</v>
      </c>
      <c r="AE1265" t="s">
        <v>3853</v>
      </c>
      <c r="AF1265" t="s">
        <v>347</v>
      </c>
      <c r="AG1265" t="s">
        <v>65</v>
      </c>
      <c r="AH1265" t="s">
        <v>173</v>
      </c>
      <c r="AI1265" t="s">
        <v>328</v>
      </c>
      <c r="AJ1265" t="s">
        <v>71</v>
      </c>
      <c r="AK1265" t="s">
        <v>73</v>
      </c>
      <c r="AL1265" t="s">
        <v>103</v>
      </c>
      <c r="AM1265" t="s">
        <v>75</v>
      </c>
      <c r="AN1265" t="s">
        <v>76</v>
      </c>
      <c r="AO1265" t="s">
        <v>92</v>
      </c>
      <c r="AP1265" t="s">
        <v>836</v>
      </c>
      <c r="AQ1265" t="s">
        <v>211</v>
      </c>
      <c r="AR1265" t="s">
        <v>67</v>
      </c>
      <c r="AS1265" t="s">
        <v>62</v>
      </c>
      <c r="AT1265" t="s">
        <v>315</v>
      </c>
      <c r="AU1265" t="s">
        <v>107</v>
      </c>
      <c r="AV1265" t="s">
        <v>1675</v>
      </c>
    </row>
    <row r="1266" spans="1:48" hidden="1" x14ac:dyDescent="0.3">
      <c r="A1266" t="s">
        <v>6555</v>
      </c>
      <c r="B1266" t="s">
        <v>6556</v>
      </c>
      <c r="C1266" s="1" t="str">
        <f t="shared" si="205"/>
        <v>21:0973</v>
      </c>
      <c r="D1266" s="1" t="str">
        <f t="shared" si="212"/>
        <v>21:0112</v>
      </c>
      <c r="E1266" t="s">
        <v>6557</v>
      </c>
      <c r="F1266" t="s">
        <v>6558</v>
      </c>
      <c r="H1266">
        <v>63.554017899999998</v>
      </c>
      <c r="I1266">
        <v>-96.741064499999993</v>
      </c>
      <c r="J1266" s="1" t="str">
        <f t="shared" si="213"/>
        <v>NGR lake sediment grab sample</v>
      </c>
      <c r="K1266" s="1" t="str">
        <f t="shared" si="214"/>
        <v>&lt;177 micron (NGR)</v>
      </c>
      <c r="L1266">
        <v>64</v>
      </c>
      <c r="M1266" t="s">
        <v>273</v>
      </c>
      <c r="N1266">
        <v>1265</v>
      </c>
      <c r="O1266" t="s">
        <v>203</v>
      </c>
      <c r="P1266" t="s">
        <v>170</v>
      </c>
      <c r="Q1266" t="s">
        <v>403</v>
      </c>
      <c r="R1266" t="s">
        <v>356</v>
      </c>
      <c r="S1266" t="s">
        <v>57</v>
      </c>
      <c r="T1266" t="s">
        <v>248</v>
      </c>
      <c r="U1266" t="s">
        <v>90</v>
      </c>
      <c r="V1266" t="s">
        <v>250</v>
      </c>
      <c r="W1266" t="s">
        <v>159</v>
      </c>
      <c r="X1266" t="s">
        <v>62</v>
      </c>
      <c r="Y1266" t="s">
        <v>168</v>
      </c>
      <c r="Z1266" t="s">
        <v>138</v>
      </c>
      <c r="AA1266" t="s">
        <v>64</v>
      </c>
      <c r="AB1266" t="s">
        <v>291</v>
      </c>
      <c r="AC1266" t="s">
        <v>224</v>
      </c>
      <c r="AD1266" t="s">
        <v>127</v>
      </c>
      <c r="AE1266" t="s">
        <v>2106</v>
      </c>
      <c r="AF1266" t="s">
        <v>339</v>
      </c>
      <c r="AG1266" t="s">
        <v>152</v>
      </c>
      <c r="AH1266" t="s">
        <v>70</v>
      </c>
      <c r="AI1266" t="s">
        <v>168</v>
      </c>
      <c r="AJ1266" t="s">
        <v>439</v>
      </c>
      <c r="AK1266" t="s">
        <v>73</v>
      </c>
      <c r="AL1266" t="s">
        <v>125</v>
      </c>
      <c r="AM1266" t="s">
        <v>157</v>
      </c>
      <c r="AN1266" t="s">
        <v>76</v>
      </c>
      <c r="AO1266" t="s">
        <v>116</v>
      </c>
      <c r="AP1266" t="s">
        <v>210</v>
      </c>
      <c r="AQ1266" t="s">
        <v>201</v>
      </c>
      <c r="AR1266" t="s">
        <v>74</v>
      </c>
      <c r="AS1266" t="s">
        <v>54</v>
      </c>
      <c r="AT1266" t="s">
        <v>152</v>
      </c>
      <c r="AU1266" t="s">
        <v>80</v>
      </c>
      <c r="AV1266" t="s">
        <v>6559</v>
      </c>
    </row>
    <row r="1267" spans="1:48" hidden="1" x14ac:dyDescent="0.3">
      <c r="A1267" t="s">
        <v>6560</v>
      </c>
      <c r="B1267" t="s">
        <v>6561</v>
      </c>
      <c r="C1267" s="1" t="str">
        <f t="shared" si="205"/>
        <v>21:0973</v>
      </c>
      <c r="D1267" s="1" t="str">
        <f t="shared" si="212"/>
        <v>21:0112</v>
      </c>
      <c r="E1267" t="s">
        <v>6562</v>
      </c>
      <c r="F1267" t="s">
        <v>6563</v>
      </c>
      <c r="H1267">
        <v>63.5348726</v>
      </c>
      <c r="I1267">
        <v>-96.6269822</v>
      </c>
      <c r="J1267" s="1" t="str">
        <f t="shared" si="213"/>
        <v>NGR lake sediment grab sample</v>
      </c>
      <c r="K1267" s="1" t="str">
        <f t="shared" si="214"/>
        <v>&lt;177 micron (NGR)</v>
      </c>
      <c r="L1267">
        <v>64</v>
      </c>
      <c r="M1267" t="s">
        <v>289</v>
      </c>
      <c r="N1267">
        <v>1266</v>
      </c>
      <c r="O1267" t="s">
        <v>193</v>
      </c>
      <c r="P1267" t="s">
        <v>54</v>
      </c>
      <c r="Q1267" t="s">
        <v>863</v>
      </c>
      <c r="R1267" t="s">
        <v>436</v>
      </c>
      <c r="S1267" t="s">
        <v>57</v>
      </c>
      <c r="T1267" t="s">
        <v>315</v>
      </c>
      <c r="U1267" t="s">
        <v>88</v>
      </c>
      <c r="V1267" t="s">
        <v>97</v>
      </c>
      <c r="W1267" t="s">
        <v>233</v>
      </c>
      <c r="X1267" t="s">
        <v>62</v>
      </c>
      <c r="Y1267" t="s">
        <v>171</v>
      </c>
      <c r="Z1267" t="s">
        <v>138</v>
      </c>
      <c r="AA1267" t="s">
        <v>64</v>
      </c>
      <c r="AB1267" t="s">
        <v>427</v>
      </c>
      <c r="AC1267" t="s">
        <v>224</v>
      </c>
      <c r="AD1267" t="s">
        <v>62</v>
      </c>
      <c r="AE1267" t="s">
        <v>490</v>
      </c>
      <c r="AF1267" t="s">
        <v>99</v>
      </c>
      <c r="AG1267" t="s">
        <v>152</v>
      </c>
      <c r="AH1267" t="s">
        <v>70</v>
      </c>
      <c r="AI1267" t="s">
        <v>117</v>
      </c>
      <c r="AJ1267" t="s">
        <v>117</v>
      </c>
      <c r="AK1267" t="s">
        <v>73</v>
      </c>
      <c r="AL1267" t="s">
        <v>125</v>
      </c>
      <c r="AM1267" t="s">
        <v>177</v>
      </c>
      <c r="AN1267" t="s">
        <v>76</v>
      </c>
      <c r="AO1267" t="s">
        <v>290</v>
      </c>
      <c r="AP1267" t="s">
        <v>307</v>
      </c>
      <c r="AQ1267" t="s">
        <v>106</v>
      </c>
      <c r="AR1267" t="s">
        <v>62</v>
      </c>
      <c r="AS1267" t="s">
        <v>54</v>
      </c>
      <c r="AT1267" t="s">
        <v>73</v>
      </c>
      <c r="AU1267" t="s">
        <v>107</v>
      </c>
      <c r="AV1267" t="s">
        <v>6564</v>
      </c>
    </row>
    <row r="1268" spans="1:48" hidden="1" x14ac:dyDescent="0.3">
      <c r="A1268" t="s">
        <v>6565</v>
      </c>
      <c r="B1268" t="s">
        <v>6566</v>
      </c>
      <c r="C1268" s="1" t="str">
        <f t="shared" si="205"/>
        <v>21:0973</v>
      </c>
      <c r="D1268" s="1" t="str">
        <f t="shared" si="212"/>
        <v>21:0112</v>
      </c>
      <c r="E1268" t="s">
        <v>6567</v>
      </c>
      <c r="F1268" t="s">
        <v>6568</v>
      </c>
      <c r="H1268">
        <v>63.540079200000001</v>
      </c>
      <c r="I1268">
        <v>-96.591892799999997</v>
      </c>
      <c r="J1268" s="1" t="str">
        <f t="shared" si="213"/>
        <v>NGR lake sediment grab sample</v>
      </c>
      <c r="K1268" s="1" t="str">
        <f t="shared" si="214"/>
        <v>&lt;177 micron (NGR)</v>
      </c>
      <c r="L1268">
        <v>64</v>
      </c>
      <c r="M1268" t="s">
        <v>301</v>
      </c>
      <c r="N1268">
        <v>1267</v>
      </c>
      <c r="O1268" t="s">
        <v>692</v>
      </c>
      <c r="P1268" t="s">
        <v>54</v>
      </c>
      <c r="Q1268" t="s">
        <v>337</v>
      </c>
      <c r="R1268" t="s">
        <v>134</v>
      </c>
      <c r="S1268" t="s">
        <v>57</v>
      </c>
      <c r="T1268" t="s">
        <v>315</v>
      </c>
      <c r="U1268" t="s">
        <v>203</v>
      </c>
      <c r="V1268" t="s">
        <v>188</v>
      </c>
      <c r="W1268" t="s">
        <v>402</v>
      </c>
      <c r="X1268" t="s">
        <v>62</v>
      </c>
      <c r="Y1268" t="s">
        <v>63</v>
      </c>
      <c r="Z1268" t="s">
        <v>138</v>
      </c>
      <c r="AA1268" t="s">
        <v>64</v>
      </c>
      <c r="AB1268" t="s">
        <v>412</v>
      </c>
      <c r="AC1268" t="s">
        <v>224</v>
      </c>
      <c r="AD1268" t="s">
        <v>62</v>
      </c>
      <c r="AE1268" t="s">
        <v>606</v>
      </c>
      <c r="AF1268" t="s">
        <v>691</v>
      </c>
      <c r="AG1268" t="s">
        <v>91</v>
      </c>
      <c r="AH1268" t="s">
        <v>70</v>
      </c>
      <c r="AI1268" t="s">
        <v>265</v>
      </c>
      <c r="AJ1268" t="s">
        <v>117</v>
      </c>
      <c r="AK1268" t="s">
        <v>73</v>
      </c>
      <c r="AL1268" t="s">
        <v>125</v>
      </c>
      <c r="AM1268" t="s">
        <v>75</v>
      </c>
      <c r="AN1268" t="s">
        <v>76</v>
      </c>
      <c r="AO1268" t="s">
        <v>5052</v>
      </c>
      <c r="AP1268" t="s">
        <v>179</v>
      </c>
      <c r="AQ1268" t="s">
        <v>96</v>
      </c>
      <c r="AR1268" t="s">
        <v>74</v>
      </c>
      <c r="AS1268" t="s">
        <v>54</v>
      </c>
      <c r="AT1268" t="s">
        <v>73</v>
      </c>
      <c r="AU1268" t="s">
        <v>107</v>
      </c>
      <c r="AV1268" t="s">
        <v>1816</v>
      </c>
    </row>
    <row r="1269" spans="1:48" hidden="1" x14ac:dyDescent="0.3">
      <c r="A1269" t="s">
        <v>6569</v>
      </c>
      <c r="B1269" t="s">
        <v>6570</v>
      </c>
      <c r="C1269" s="1" t="str">
        <f t="shared" si="205"/>
        <v>21:0973</v>
      </c>
      <c r="D1269" s="1" t="str">
        <f t="shared" si="212"/>
        <v>21:0112</v>
      </c>
      <c r="E1269" t="s">
        <v>6571</v>
      </c>
      <c r="F1269" t="s">
        <v>6572</v>
      </c>
      <c r="H1269">
        <v>63.545525099999999</v>
      </c>
      <c r="I1269">
        <v>-96.514797900000005</v>
      </c>
      <c r="J1269" s="1" t="str">
        <f t="shared" si="213"/>
        <v>NGR lake sediment grab sample</v>
      </c>
      <c r="K1269" s="1" t="str">
        <f t="shared" si="214"/>
        <v>&lt;177 micron (NGR)</v>
      </c>
      <c r="L1269">
        <v>64</v>
      </c>
      <c r="M1269" t="s">
        <v>314</v>
      </c>
      <c r="N1269">
        <v>1268</v>
      </c>
      <c r="O1269" t="s">
        <v>388</v>
      </c>
      <c r="P1269" t="s">
        <v>54</v>
      </c>
      <c r="Q1269" t="s">
        <v>202</v>
      </c>
      <c r="R1269" t="s">
        <v>436</v>
      </c>
      <c r="S1269" t="s">
        <v>57</v>
      </c>
      <c r="T1269" t="s">
        <v>277</v>
      </c>
      <c r="U1269" t="s">
        <v>168</v>
      </c>
      <c r="V1269" t="s">
        <v>169</v>
      </c>
      <c r="W1269" t="s">
        <v>159</v>
      </c>
      <c r="X1269" t="s">
        <v>62</v>
      </c>
      <c r="Y1269" t="s">
        <v>95</v>
      </c>
      <c r="Z1269" t="s">
        <v>138</v>
      </c>
      <c r="AA1269" t="s">
        <v>64</v>
      </c>
      <c r="AB1269" t="s">
        <v>316</v>
      </c>
      <c r="AC1269" t="s">
        <v>155</v>
      </c>
      <c r="AD1269" t="s">
        <v>74</v>
      </c>
      <c r="AE1269" t="s">
        <v>1340</v>
      </c>
      <c r="AF1269" t="s">
        <v>550</v>
      </c>
      <c r="AG1269" t="s">
        <v>58</v>
      </c>
      <c r="AH1269" t="s">
        <v>173</v>
      </c>
      <c r="AI1269" t="s">
        <v>150</v>
      </c>
      <c r="AJ1269" t="s">
        <v>429</v>
      </c>
      <c r="AK1269" t="s">
        <v>73</v>
      </c>
      <c r="AL1269" t="s">
        <v>157</v>
      </c>
      <c r="AM1269" t="s">
        <v>177</v>
      </c>
      <c r="AN1269" t="s">
        <v>76</v>
      </c>
      <c r="AO1269" t="s">
        <v>290</v>
      </c>
      <c r="AP1269" t="s">
        <v>283</v>
      </c>
      <c r="AQ1269" t="s">
        <v>193</v>
      </c>
      <c r="AR1269" t="s">
        <v>62</v>
      </c>
      <c r="AS1269" t="s">
        <v>54</v>
      </c>
      <c r="AT1269" t="s">
        <v>73</v>
      </c>
      <c r="AU1269" t="s">
        <v>107</v>
      </c>
      <c r="AV1269" t="s">
        <v>1456</v>
      </c>
    </row>
    <row r="1270" spans="1:48" hidden="1" x14ac:dyDescent="0.3">
      <c r="A1270" t="s">
        <v>6573</v>
      </c>
      <c r="B1270" t="s">
        <v>6574</v>
      </c>
      <c r="C1270" s="1" t="str">
        <f t="shared" si="205"/>
        <v>21:0973</v>
      </c>
      <c r="D1270" s="1" t="str">
        <f t="shared" si="212"/>
        <v>21:0112</v>
      </c>
      <c r="E1270" t="s">
        <v>6575</v>
      </c>
      <c r="F1270" t="s">
        <v>6576</v>
      </c>
      <c r="H1270">
        <v>63.545861100000003</v>
      </c>
      <c r="I1270">
        <v>-96.416951999999995</v>
      </c>
      <c r="J1270" s="1" t="str">
        <f t="shared" si="213"/>
        <v>NGR lake sediment grab sample</v>
      </c>
      <c r="K1270" s="1" t="str">
        <f t="shared" si="214"/>
        <v>&lt;177 micron (NGR)</v>
      </c>
      <c r="L1270">
        <v>64</v>
      </c>
      <c r="M1270" t="s">
        <v>324</v>
      </c>
      <c r="N1270">
        <v>1269</v>
      </c>
      <c r="O1270" t="s">
        <v>305</v>
      </c>
      <c r="P1270" t="s">
        <v>54</v>
      </c>
      <c r="Q1270" t="s">
        <v>1158</v>
      </c>
      <c r="R1270" t="s">
        <v>381</v>
      </c>
      <c r="S1270" t="s">
        <v>57</v>
      </c>
      <c r="T1270" t="s">
        <v>250</v>
      </c>
      <c r="U1270" t="s">
        <v>203</v>
      </c>
      <c r="V1270" t="s">
        <v>317</v>
      </c>
      <c r="W1270" t="s">
        <v>302</v>
      </c>
      <c r="X1270" t="s">
        <v>67</v>
      </c>
      <c r="Y1270" t="s">
        <v>592</v>
      </c>
      <c r="Z1270" t="s">
        <v>62</v>
      </c>
      <c r="AA1270" t="s">
        <v>64</v>
      </c>
      <c r="AB1270" t="s">
        <v>550</v>
      </c>
      <c r="AC1270" t="s">
        <v>173</v>
      </c>
      <c r="AD1270" t="s">
        <v>170</v>
      </c>
      <c r="AE1270" t="s">
        <v>3492</v>
      </c>
      <c r="AF1270" t="s">
        <v>347</v>
      </c>
      <c r="AG1270" t="s">
        <v>151</v>
      </c>
      <c r="AH1270" t="s">
        <v>173</v>
      </c>
      <c r="AI1270" t="s">
        <v>143</v>
      </c>
      <c r="AJ1270" t="s">
        <v>127</v>
      </c>
      <c r="AK1270" t="s">
        <v>73</v>
      </c>
      <c r="AL1270" t="s">
        <v>103</v>
      </c>
      <c r="AM1270" t="s">
        <v>103</v>
      </c>
      <c r="AN1270" t="s">
        <v>76</v>
      </c>
      <c r="AO1270" t="s">
        <v>514</v>
      </c>
      <c r="AP1270" t="s">
        <v>202</v>
      </c>
      <c r="AQ1270" t="s">
        <v>421</v>
      </c>
      <c r="AR1270" t="s">
        <v>67</v>
      </c>
      <c r="AS1270" t="s">
        <v>54</v>
      </c>
      <c r="AT1270" t="s">
        <v>315</v>
      </c>
      <c r="AU1270" t="s">
        <v>107</v>
      </c>
      <c r="AV1270" t="s">
        <v>6577</v>
      </c>
    </row>
    <row r="1271" spans="1:48" hidden="1" x14ac:dyDescent="0.3">
      <c r="A1271" t="s">
        <v>6578</v>
      </c>
      <c r="B1271" t="s">
        <v>6579</v>
      </c>
      <c r="C1271" s="1" t="str">
        <f t="shared" si="205"/>
        <v>21:0973</v>
      </c>
      <c r="D1271" s="1" t="str">
        <f t="shared" si="212"/>
        <v>21:0112</v>
      </c>
      <c r="E1271" t="s">
        <v>6505</v>
      </c>
      <c r="F1271" t="s">
        <v>6580</v>
      </c>
      <c r="H1271">
        <v>63.540883100000002</v>
      </c>
      <c r="I1271">
        <v>-96.349872199999993</v>
      </c>
      <c r="J1271" s="1" t="str">
        <f t="shared" si="213"/>
        <v>NGR lake sediment grab sample</v>
      </c>
      <c r="K1271" s="1" t="str">
        <f t="shared" si="214"/>
        <v>&lt;177 micron (NGR)</v>
      </c>
      <c r="L1271">
        <v>64</v>
      </c>
      <c r="M1271" t="s">
        <v>345</v>
      </c>
      <c r="N1271">
        <v>1270</v>
      </c>
      <c r="O1271" t="s">
        <v>263</v>
      </c>
      <c r="P1271" t="s">
        <v>54</v>
      </c>
      <c r="Q1271" t="s">
        <v>403</v>
      </c>
      <c r="R1271" t="s">
        <v>265</v>
      </c>
      <c r="S1271" t="s">
        <v>57</v>
      </c>
      <c r="T1271" t="s">
        <v>152</v>
      </c>
      <c r="U1271" t="s">
        <v>59</v>
      </c>
      <c r="V1271" t="s">
        <v>725</v>
      </c>
      <c r="W1271" t="s">
        <v>106</v>
      </c>
      <c r="X1271" t="s">
        <v>62</v>
      </c>
      <c r="Y1271" t="s">
        <v>95</v>
      </c>
      <c r="Z1271" t="s">
        <v>59</v>
      </c>
      <c r="AA1271" t="s">
        <v>64</v>
      </c>
      <c r="AB1271" t="s">
        <v>93</v>
      </c>
      <c r="AC1271" t="s">
        <v>155</v>
      </c>
      <c r="AD1271" t="s">
        <v>62</v>
      </c>
      <c r="AE1271" t="s">
        <v>74</v>
      </c>
      <c r="AF1271" t="s">
        <v>141</v>
      </c>
      <c r="AG1271" t="s">
        <v>135</v>
      </c>
      <c r="AH1271" t="s">
        <v>70</v>
      </c>
      <c r="AI1271" t="s">
        <v>329</v>
      </c>
      <c r="AJ1271" t="s">
        <v>71</v>
      </c>
      <c r="AK1271" t="s">
        <v>73</v>
      </c>
      <c r="AL1271" t="s">
        <v>157</v>
      </c>
      <c r="AM1271" t="s">
        <v>75</v>
      </c>
      <c r="AN1271" t="s">
        <v>76</v>
      </c>
      <c r="AO1271" t="s">
        <v>104</v>
      </c>
      <c r="AP1271" t="s">
        <v>158</v>
      </c>
      <c r="AQ1271" t="s">
        <v>61</v>
      </c>
      <c r="AR1271" t="s">
        <v>62</v>
      </c>
      <c r="AS1271" t="s">
        <v>54</v>
      </c>
      <c r="AT1271" t="s">
        <v>73</v>
      </c>
      <c r="AU1271" t="s">
        <v>479</v>
      </c>
      <c r="AV1271" t="s">
        <v>6581</v>
      </c>
    </row>
    <row r="1272" spans="1:48" hidden="1" x14ac:dyDescent="0.3">
      <c r="A1272" t="s">
        <v>6582</v>
      </c>
      <c r="B1272" t="s">
        <v>6583</v>
      </c>
      <c r="C1272" s="1" t="str">
        <f t="shared" si="205"/>
        <v>21:0973</v>
      </c>
      <c r="D1272" s="1" t="str">
        <f t="shared" si="212"/>
        <v>21:0112</v>
      </c>
      <c r="E1272" t="s">
        <v>6584</v>
      </c>
      <c r="F1272" t="s">
        <v>6585</v>
      </c>
      <c r="H1272">
        <v>63.533203299999997</v>
      </c>
      <c r="I1272">
        <v>-96.284540000000007</v>
      </c>
      <c r="J1272" s="1" t="str">
        <f t="shared" si="213"/>
        <v>NGR lake sediment grab sample</v>
      </c>
      <c r="K1272" s="1" t="str">
        <f t="shared" si="214"/>
        <v>&lt;177 micron (NGR)</v>
      </c>
      <c r="L1272">
        <v>64</v>
      </c>
      <c r="M1272" t="s">
        <v>335</v>
      </c>
      <c r="N1272">
        <v>1271</v>
      </c>
      <c r="O1272" t="s">
        <v>143</v>
      </c>
      <c r="P1272" t="s">
        <v>54</v>
      </c>
      <c r="Q1272" t="s">
        <v>261</v>
      </c>
      <c r="R1272" t="s">
        <v>134</v>
      </c>
      <c r="S1272" t="s">
        <v>57</v>
      </c>
      <c r="T1272" t="s">
        <v>58</v>
      </c>
      <c r="U1272" t="s">
        <v>92</v>
      </c>
      <c r="V1272" t="s">
        <v>725</v>
      </c>
      <c r="W1272" t="s">
        <v>308</v>
      </c>
      <c r="X1272" t="s">
        <v>74</v>
      </c>
      <c r="Y1272" t="s">
        <v>63</v>
      </c>
      <c r="Z1272" t="s">
        <v>138</v>
      </c>
      <c r="AA1272" t="s">
        <v>64</v>
      </c>
      <c r="AB1272" t="s">
        <v>522</v>
      </c>
      <c r="AC1272" t="s">
        <v>155</v>
      </c>
      <c r="AD1272" t="s">
        <v>62</v>
      </c>
      <c r="AE1272" t="s">
        <v>68</v>
      </c>
      <c r="AF1272" t="s">
        <v>317</v>
      </c>
      <c r="AG1272" t="s">
        <v>454</v>
      </c>
      <c r="AH1272" t="s">
        <v>173</v>
      </c>
      <c r="AI1272" t="s">
        <v>59</v>
      </c>
      <c r="AJ1272" t="s">
        <v>124</v>
      </c>
      <c r="AK1272" t="s">
        <v>73</v>
      </c>
      <c r="AL1272" t="s">
        <v>75</v>
      </c>
      <c r="AM1272" t="s">
        <v>75</v>
      </c>
      <c r="AN1272" t="s">
        <v>76</v>
      </c>
      <c r="AO1272" t="s">
        <v>178</v>
      </c>
      <c r="AP1272" t="s">
        <v>179</v>
      </c>
      <c r="AQ1272" t="s">
        <v>305</v>
      </c>
      <c r="AR1272" t="s">
        <v>74</v>
      </c>
      <c r="AS1272" t="s">
        <v>54</v>
      </c>
      <c r="AT1272" t="s">
        <v>73</v>
      </c>
      <c r="AU1272" t="s">
        <v>107</v>
      </c>
      <c r="AV1272" t="s">
        <v>6586</v>
      </c>
    </row>
    <row r="1273" spans="1:48" hidden="1" x14ac:dyDescent="0.3">
      <c r="A1273" t="s">
        <v>6587</v>
      </c>
      <c r="B1273" t="s">
        <v>6588</v>
      </c>
      <c r="C1273" s="1" t="str">
        <f t="shared" si="205"/>
        <v>21:0973</v>
      </c>
      <c r="D1273" s="1" t="str">
        <f t="shared" si="212"/>
        <v>21:0112</v>
      </c>
      <c r="E1273" t="s">
        <v>6589</v>
      </c>
      <c r="F1273" t="s">
        <v>6590</v>
      </c>
      <c r="H1273">
        <v>63.573560200000003</v>
      </c>
      <c r="I1273">
        <v>-96.238777400000004</v>
      </c>
      <c r="J1273" s="1" t="str">
        <f t="shared" si="213"/>
        <v>NGR lake sediment grab sample</v>
      </c>
      <c r="K1273" s="1" t="str">
        <f t="shared" si="214"/>
        <v>&lt;177 micron (NGR)</v>
      </c>
      <c r="L1273">
        <v>64</v>
      </c>
      <c r="M1273" t="s">
        <v>354</v>
      </c>
      <c r="N1273">
        <v>1272</v>
      </c>
      <c r="O1273" t="s">
        <v>233</v>
      </c>
      <c r="P1273" t="s">
        <v>54</v>
      </c>
      <c r="Q1273" t="s">
        <v>395</v>
      </c>
      <c r="R1273" t="s">
        <v>77</v>
      </c>
      <c r="S1273" t="s">
        <v>57</v>
      </c>
      <c r="T1273" t="s">
        <v>58</v>
      </c>
      <c r="U1273" t="s">
        <v>88</v>
      </c>
      <c r="V1273" t="s">
        <v>172</v>
      </c>
      <c r="W1273" t="s">
        <v>136</v>
      </c>
      <c r="X1273" t="s">
        <v>62</v>
      </c>
      <c r="Y1273" t="s">
        <v>302</v>
      </c>
      <c r="Z1273" t="s">
        <v>96</v>
      </c>
      <c r="AA1273" t="s">
        <v>64</v>
      </c>
      <c r="AB1273" t="s">
        <v>615</v>
      </c>
      <c r="AC1273" t="s">
        <v>155</v>
      </c>
      <c r="AD1273" t="s">
        <v>62</v>
      </c>
      <c r="AE1273" t="s">
        <v>74</v>
      </c>
      <c r="AF1273" t="s">
        <v>317</v>
      </c>
      <c r="AG1273" t="s">
        <v>604</v>
      </c>
      <c r="AH1273" t="s">
        <v>70</v>
      </c>
      <c r="AI1273" t="s">
        <v>328</v>
      </c>
      <c r="AJ1273" t="s">
        <v>71</v>
      </c>
      <c r="AK1273" t="s">
        <v>73</v>
      </c>
      <c r="AL1273" t="s">
        <v>75</v>
      </c>
      <c r="AM1273" t="s">
        <v>177</v>
      </c>
      <c r="AN1273" t="s">
        <v>76</v>
      </c>
      <c r="AO1273" t="s">
        <v>178</v>
      </c>
      <c r="AP1273" t="s">
        <v>179</v>
      </c>
      <c r="AQ1273" t="s">
        <v>94</v>
      </c>
      <c r="AR1273" t="s">
        <v>74</v>
      </c>
      <c r="AS1273" t="s">
        <v>54</v>
      </c>
      <c r="AT1273" t="s">
        <v>73</v>
      </c>
      <c r="AU1273" t="s">
        <v>643</v>
      </c>
      <c r="AV1273" t="s">
        <v>2271</v>
      </c>
    </row>
    <row r="1274" spans="1:48" hidden="1" x14ac:dyDescent="0.3">
      <c r="A1274" t="s">
        <v>6591</v>
      </c>
      <c r="B1274" t="s">
        <v>6592</v>
      </c>
      <c r="C1274" s="1" t="str">
        <f t="shared" si="205"/>
        <v>21:0973</v>
      </c>
      <c r="D1274" s="1" t="str">
        <f t="shared" si="212"/>
        <v>21:0112</v>
      </c>
      <c r="E1274" t="s">
        <v>6593</v>
      </c>
      <c r="F1274" t="s">
        <v>6594</v>
      </c>
      <c r="H1274">
        <v>63.574447200000002</v>
      </c>
      <c r="I1274">
        <v>-96.274362600000003</v>
      </c>
      <c r="J1274" s="1" t="str">
        <f t="shared" si="213"/>
        <v>NGR lake sediment grab sample</v>
      </c>
      <c r="K1274" s="1" t="str">
        <f t="shared" si="214"/>
        <v>&lt;177 micron (NGR)</v>
      </c>
      <c r="L1274">
        <v>65</v>
      </c>
      <c r="M1274" t="s">
        <v>52</v>
      </c>
      <c r="N1274">
        <v>1273</v>
      </c>
      <c r="O1274" t="s">
        <v>318</v>
      </c>
      <c r="P1274" t="s">
        <v>54</v>
      </c>
      <c r="Q1274" t="s">
        <v>55</v>
      </c>
      <c r="R1274" t="s">
        <v>141</v>
      </c>
      <c r="S1274" t="s">
        <v>57</v>
      </c>
      <c r="T1274" t="s">
        <v>91</v>
      </c>
      <c r="U1274" t="s">
        <v>168</v>
      </c>
      <c r="V1274" t="s">
        <v>428</v>
      </c>
      <c r="W1274" t="s">
        <v>263</v>
      </c>
      <c r="X1274" t="s">
        <v>62</v>
      </c>
      <c r="Y1274" t="s">
        <v>95</v>
      </c>
      <c r="Z1274" t="s">
        <v>138</v>
      </c>
      <c r="AA1274" t="s">
        <v>64</v>
      </c>
      <c r="AB1274" t="s">
        <v>221</v>
      </c>
      <c r="AC1274" t="s">
        <v>155</v>
      </c>
      <c r="AD1274" t="s">
        <v>170</v>
      </c>
      <c r="AE1274" t="s">
        <v>668</v>
      </c>
      <c r="AF1274" t="s">
        <v>381</v>
      </c>
      <c r="AG1274" t="s">
        <v>152</v>
      </c>
      <c r="AH1274" t="s">
        <v>70</v>
      </c>
      <c r="AI1274" t="s">
        <v>328</v>
      </c>
      <c r="AJ1274" t="s">
        <v>318</v>
      </c>
      <c r="AK1274" t="s">
        <v>73</v>
      </c>
      <c r="AL1274" t="s">
        <v>125</v>
      </c>
      <c r="AM1274" t="s">
        <v>177</v>
      </c>
      <c r="AN1274" t="s">
        <v>76</v>
      </c>
      <c r="AO1274" t="s">
        <v>290</v>
      </c>
      <c r="AP1274" t="s">
        <v>596</v>
      </c>
      <c r="AQ1274" t="s">
        <v>61</v>
      </c>
      <c r="AR1274" t="s">
        <v>67</v>
      </c>
      <c r="AS1274" t="s">
        <v>54</v>
      </c>
      <c r="AT1274" t="s">
        <v>73</v>
      </c>
      <c r="AU1274" t="s">
        <v>80</v>
      </c>
      <c r="AV1274" t="s">
        <v>6595</v>
      </c>
    </row>
    <row r="1275" spans="1:48" hidden="1" x14ac:dyDescent="0.3">
      <c r="A1275" t="s">
        <v>6596</v>
      </c>
      <c r="B1275" t="s">
        <v>6597</v>
      </c>
      <c r="C1275" s="1" t="str">
        <f t="shared" si="205"/>
        <v>21:0973</v>
      </c>
      <c r="D1275" s="1" t="str">
        <f t="shared" si="212"/>
        <v>21:0112</v>
      </c>
      <c r="E1275" t="s">
        <v>6598</v>
      </c>
      <c r="F1275" t="s">
        <v>6599</v>
      </c>
      <c r="H1275">
        <v>63.602717400000003</v>
      </c>
      <c r="I1275">
        <v>-96.221827099999999</v>
      </c>
      <c r="J1275" s="1" t="str">
        <f t="shared" si="213"/>
        <v>NGR lake sediment grab sample</v>
      </c>
      <c r="K1275" s="1" t="str">
        <f t="shared" si="214"/>
        <v>&lt;177 micron (NGR)</v>
      </c>
      <c r="L1275">
        <v>65</v>
      </c>
      <c r="M1275" t="s">
        <v>86</v>
      </c>
      <c r="N1275">
        <v>1274</v>
      </c>
      <c r="O1275" t="s">
        <v>79</v>
      </c>
      <c r="P1275" t="s">
        <v>54</v>
      </c>
      <c r="Q1275" t="s">
        <v>470</v>
      </c>
      <c r="R1275" t="s">
        <v>436</v>
      </c>
      <c r="S1275" t="s">
        <v>57</v>
      </c>
      <c r="T1275" t="s">
        <v>326</v>
      </c>
      <c r="U1275" t="s">
        <v>117</v>
      </c>
      <c r="V1275" t="s">
        <v>381</v>
      </c>
      <c r="W1275" t="s">
        <v>302</v>
      </c>
      <c r="X1275" t="s">
        <v>67</v>
      </c>
      <c r="Y1275" t="s">
        <v>61</v>
      </c>
      <c r="Z1275" t="s">
        <v>62</v>
      </c>
      <c r="AA1275" t="s">
        <v>64</v>
      </c>
      <c r="AB1275" t="s">
        <v>381</v>
      </c>
      <c r="AC1275" t="s">
        <v>173</v>
      </c>
      <c r="AD1275" t="s">
        <v>67</v>
      </c>
      <c r="AE1275" t="s">
        <v>5473</v>
      </c>
      <c r="AF1275" t="s">
        <v>616</v>
      </c>
      <c r="AG1275" t="s">
        <v>141</v>
      </c>
      <c r="AH1275" t="s">
        <v>472</v>
      </c>
      <c r="AI1275" t="s">
        <v>56</v>
      </c>
      <c r="AJ1275" t="s">
        <v>308</v>
      </c>
      <c r="AK1275" t="s">
        <v>73</v>
      </c>
      <c r="AL1275" t="s">
        <v>103</v>
      </c>
      <c r="AM1275" t="s">
        <v>103</v>
      </c>
      <c r="AN1275" t="s">
        <v>76</v>
      </c>
      <c r="AO1275" t="s">
        <v>156</v>
      </c>
      <c r="AP1275" t="s">
        <v>1477</v>
      </c>
      <c r="AQ1275" t="s">
        <v>238</v>
      </c>
      <c r="AR1275" t="s">
        <v>67</v>
      </c>
      <c r="AS1275" t="s">
        <v>54</v>
      </c>
      <c r="AT1275" t="s">
        <v>152</v>
      </c>
      <c r="AU1275" t="s">
        <v>107</v>
      </c>
      <c r="AV1275" t="s">
        <v>6600</v>
      </c>
    </row>
    <row r="1276" spans="1:48" hidden="1" x14ac:dyDescent="0.3">
      <c r="A1276" t="s">
        <v>6601</v>
      </c>
      <c r="B1276" t="s">
        <v>6602</v>
      </c>
      <c r="C1276" s="1" t="str">
        <f t="shared" si="205"/>
        <v>21:0973</v>
      </c>
      <c r="D1276" s="1" t="str">
        <f t="shared" si="212"/>
        <v>21:0112</v>
      </c>
      <c r="E1276" t="s">
        <v>6603</v>
      </c>
      <c r="F1276" t="s">
        <v>6604</v>
      </c>
      <c r="H1276">
        <v>63.630147299999997</v>
      </c>
      <c r="I1276">
        <v>-96.212664200000006</v>
      </c>
      <c r="J1276" s="1" t="str">
        <f t="shared" si="213"/>
        <v>NGR lake sediment grab sample</v>
      </c>
      <c r="K1276" s="1" t="str">
        <f t="shared" si="214"/>
        <v>&lt;177 micron (NGR)</v>
      </c>
      <c r="L1276">
        <v>65</v>
      </c>
      <c r="M1276" t="s">
        <v>149</v>
      </c>
      <c r="N1276">
        <v>1275</v>
      </c>
      <c r="O1276" t="s">
        <v>176</v>
      </c>
      <c r="P1276" t="s">
        <v>54</v>
      </c>
      <c r="Q1276" t="s">
        <v>194</v>
      </c>
      <c r="R1276" t="s">
        <v>116</v>
      </c>
      <c r="S1276" t="s">
        <v>57</v>
      </c>
      <c r="T1276" t="s">
        <v>262</v>
      </c>
      <c r="U1276" t="s">
        <v>104</v>
      </c>
      <c r="V1276" t="s">
        <v>291</v>
      </c>
      <c r="W1276" t="s">
        <v>159</v>
      </c>
      <c r="X1276" t="s">
        <v>62</v>
      </c>
      <c r="Y1276" t="s">
        <v>338</v>
      </c>
      <c r="Z1276" t="s">
        <v>59</v>
      </c>
      <c r="AA1276" t="s">
        <v>64</v>
      </c>
      <c r="AB1276" t="s">
        <v>380</v>
      </c>
      <c r="AC1276" t="s">
        <v>75</v>
      </c>
      <c r="AD1276" t="s">
        <v>62</v>
      </c>
      <c r="AE1276" t="s">
        <v>68</v>
      </c>
      <c r="AF1276" t="s">
        <v>356</v>
      </c>
      <c r="AG1276" t="s">
        <v>91</v>
      </c>
      <c r="AH1276" t="s">
        <v>70</v>
      </c>
      <c r="AI1276" t="s">
        <v>168</v>
      </c>
      <c r="AJ1276" t="s">
        <v>413</v>
      </c>
      <c r="AK1276" t="s">
        <v>73</v>
      </c>
      <c r="AL1276" t="s">
        <v>157</v>
      </c>
      <c r="AM1276" t="s">
        <v>125</v>
      </c>
      <c r="AN1276" t="s">
        <v>76</v>
      </c>
      <c r="AO1276" t="s">
        <v>116</v>
      </c>
      <c r="AP1276" t="s">
        <v>267</v>
      </c>
      <c r="AQ1276" t="s">
        <v>123</v>
      </c>
      <c r="AR1276" t="s">
        <v>62</v>
      </c>
      <c r="AS1276" t="s">
        <v>62</v>
      </c>
      <c r="AT1276" t="s">
        <v>58</v>
      </c>
      <c r="AU1276" t="s">
        <v>3299</v>
      </c>
      <c r="AV1276" t="s">
        <v>5244</v>
      </c>
    </row>
    <row r="1277" spans="1:48" hidden="1" x14ac:dyDescent="0.3">
      <c r="A1277" t="s">
        <v>6605</v>
      </c>
      <c r="B1277" t="s">
        <v>6606</v>
      </c>
      <c r="C1277" s="1" t="str">
        <f t="shared" si="205"/>
        <v>21:0973</v>
      </c>
      <c r="D1277" s="1" t="str">
        <f t="shared" si="212"/>
        <v>21:0112</v>
      </c>
      <c r="E1277" t="s">
        <v>6607</v>
      </c>
      <c r="F1277" t="s">
        <v>6608</v>
      </c>
      <c r="H1277">
        <v>63.647909499999997</v>
      </c>
      <c r="I1277">
        <v>-96.249857300000002</v>
      </c>
      <c r="J1277" s="1" t="str">
        <f t="shared" si="213"/>
        <v>NGR lake sediment grab sample</v>
      </c>
      <c r="K1277" s="1" t="str">
        <f t="shared" si="214"/>
        <v>&lt;177 micron (NGR)</v>
      </c>
      <c r="L1277">
        <v>65</v>
      </c>
      <c r="M1277" t="s">
        <v>165</v>
      </c>
      <c r="N1277">
        <v>1276</v>
      </c>
      <c r="O1277" t="s">
        <v>138</v>
      </c>
      <c r="P1277" t="s">
        <v>54</v>
      </c>
      <c r="Q1277" t="s">
        <v>55</v>
      </c>
      <c r="R1277" t="s">
        <v>90</v>
      </c>
      <c r="S1277" t="s">
        <v>57</v>
      </c>
      <c r="T1277" t="s">
        <v>604</v>
      </c>
      <c r="U1277" t="s">
        <v>168</v>
      </c>
      <c r="V1277" t="s">
        <v>291</v>
      </c>
      <c r="W1277" t="s">
        <v>308</v>
      </c>
      <c r="X1277" t="s">
        <v>74</v>
      </c>
      <c r="Y1277" t="s">
        <v>526</v>
      </c>
      <c r="Z1277" t="s">
        <v>96</v>
      </c>
      <c r="AA1277" t="s">
        <v>64</v>
      </c>
      <c r="AB1277" t="s">
        <v>492</v>
      </c>
      <c r="AC1277" t="s">
        <v>70</v>
      </c>
      <c r="AD1277" t="s">
        <v>67</v>
      </c>
      <c r="AE1277" t="s">
        <v>222</v>
      </c>
      <c r="AF1277" t="s">
        <v>236</v>
      </c>
      <c r="AG1277" t="s">
        <v>142</v>
      </c>
      <c r="AH1277" t="s">
        <v>173</v>
      </c>
      <c r="AI1277" t="s">
        <v>280</v>
      </c>
      <c r="AJ1277" t="s">
        <v>159</v>
      </c>
      <c r="AK1277" t="s">
        <v>73</v>
      </c>
      <c r="AL1277" t="s">
        <v>177</v>
      </c>
      <c r="AM1277" t="s">
        <v>103</v>
      </c>
      <c r="AN1277" t="s">
        <v>76</v>
      </c>
      <c r="AO1277" t="s">
        <v>92</v>
      </c>
      <c r="AP1277" t="s">
        <v>414</v>
      </c>
      <c r="AQ1277" t="s">
        <v>61</v>
      </c>
      <c r="AR1277" t="s">
        <v>67</v>
      </c>
      <c r="AS1277" t="s">
        <v>54</v>
      </c>
      <c r="AT1277" t="s">
        <v>73</v>
      </c>
      <c r="AU1277" t="s">
        <v>107</v>
      </c>
      <c r="AV1277" t="s">
        <v>1836</v>
      </c>
    </row>
    <row r="1278" spans="1:48" hidden="1" x14ac:dyDescent="0.3">
      <c r="A1278" t="s">
        <v>6609</v>
      </c>
      <c r="B1278" t="s">
        <v>6610</v>
      </c>
      <c r="C1278" s="1" t="str">
        <f t="shared" si="205"/>
        <v>21:0973</v>
      </c>
      <c r="D1278" s="1" t="str">
        <f t="shared" si="212"/>
        <v>21:0112</v>
      </c>
      <c r="E1278" t="s">
        <v>6611</v>
      </c>
      <c r="F1278" t="s">
        <v>6612</v>
      </c>
      <c r="H1278">
        <v>63.607132800000002</v>
      </c>
      <c r="I1278">
        <v>-96.279826900000003</v>
      </c>
      <c r="J1278" s="1" t="str">
        <f t="shared" si="213"/>
        <v>NGR lake sediment grab sample</v>
      </c>
      <c r="K1278" s="1" t="str">
        <f t="shared" si="214"/>
        <v>&lt;177 micron (NGR)</v>
      </c>
      <c r="L1278">
        <v>65</v>
      </c>
      <c r="M1278" t="s">
        <v>185</v>
      </c>
      <c r="N1278">
        <v>1277</v>
      </c>
      <c r="O1278" t="s">
        <v>281</v>
      </c>
      <c r="P1278" t="s">
        <v>54</v>
      </c>
      <c r="Q1278" t="s">
        <v>2033</v>
      </c>
      <c r="R1278" t="s">
        <v>77</v>
      </c>
      <c r="S1278" t="s">
        <v>57</v>
      </c>
      <c r="T1278" t="s">
        <v>277</v>
      </c>
      <c r="U1278" t="s">
        <v>134</v>
      </c>
      <c r="V1278" t="s">
        <v>100</v>
      </c>
      <c r="W1278" t="s">
        <v>87</v>
      </c>
      <c r="X1278" t="s">
        <v>62</v>
      </c>
      <c r="Y1278" t="s">
        <v>53</v>
      </c>
      <c r="Z1278" t="s">
        <v>138</v>
      </c>
      <c r="AA1278" t="s">
        <v>64</v>
      </c>
      <c r="AB1278" t="s">
        <v>153</v>
      </c>
      <c r="AC1278" t="s">
        <v>224</v>
      </c>
      <c r="AD1278" t="s">
        <v>138</v>
      </c>
      <c r="AE1278" t="s">
        <v>490</v>
      </c>
      <c r="AF1278" t="s">
        <v>691</v>
      </c>
      <c r="AG1278" t="s">
        <v>1089</v>
      </c>
      <c r="AH1278" t="s">
        <v>70</v>
      </c>
      <c r="AI1278" t="s">
        <v>440</v>
      </c>
      <c r="AJ1278" t="s">
        <v>382</v>
      </c>
      <c r="AK1278" t="s">
        <v>73</v>
      </c>
      <c r="AL1278" t="s">
        <v>157</v>
      </c>
      <c r="AM1278" t="s">
        <v>125</v>
      </c>
      <c r="AN1278" t="s">
        <v>76</v>
      </c>
      <c r="AO1278" t="s">
        <v>77</v>
      </c>
      <c r="AP1278" t="s">
        <v>283</v>
      </c>
      <c r="AQ1278" t="s">
        <v>96</v>
      </c>
      <c r="AR1278" t="s">
        <v>62</v>
      </c>
      <c r="AS1278" t="s">
        <v>54</v>
      </c>
      <c r="AT1278" t="s">
        <v>73</v>
      </c>
      <c r="AU1278" t="s">
        <v>107</v>
      </c>
      <c r="AV1278" t="s">
        <v>6613</v>
      </c>
    </row>
    <row r="1279" spans="1:48" hidden="1" x14ac:dyDescent="0.3">
      <c r="A1279" t="s">
        <v>6614</v>
      </c>
      <c r="B1279" t="s">
        <v>6615</v>
      </c>
      <c r="C1279" s="1" t="str">
        <f t="shared" si="205"/>
        <v>21:0973</v>
      </c>
      <c r="D1279" s="1" t="str">
        <f>HYPERLINK("https://geochem.nrcan.gc.ca/cdogs/content/svy/svy_e.htm", "")</f>
        <v/>
      </c>
      <c r="G1279" s="1" t="str">
        <f>HYPERLINK("https://geochem.nrcan.gc.ca/cdogs/content/cr_/cr_00161_e.htm", "161")</f>
        <v>161</v>
      </c>
      <c r="J1279" t="s">
        <v>230</v>
      </c>
      <c r="K1279" t="s">
        <v>231</v>
      </c>
      <c r="L1279">
        <v>65</v>
      </c>
      <c r="M1279" t="s">
        <v>232</v>
      </c>
      <c r="N1279">
        <v>1278</v>
      </c>
      <c r="O1279" t="s">
        <v>336</v>
      </c>
      <c r="P1279" t="s">
        <v>170</v>
      </c>
      <c r="Q1279" t="s">
        <v>656</v>
      </c>
      <c r="R1279" t="s">
        <v>103</v>
      </c>
      <c r="S1279" t="s">
        <v>57</v>
      </c>
      <c r="T1279" t="s">
        <v>561</v>
      </c>
      <c r="U1279" t="s">
        <v>88</v>
      </c>
      <c r="V1279" t="s">
        <v>58</v>
      </c>
      <c r="W1279" t="s">
        <v>63</v>
      </c>
      <c r="X1279" t="s">
        <v>62</v>
      </c>
      <c r="Y1279" t="s">
        <v>94</v>
      </c>
      <c r="Z1279" t="s">
        <v>178</v>
      </c>
      <c r="AA1279" t="s">
        <v>64</v>
      </c>
      <c r="AB1279" t="s">
        <v>478</v>
      </c>
      <c r="AC1279" t="s">
        <v>125</v>
      </c>
      <c r="AD1279" t="s">
        <v>74</v>
      </c>
      <c r="AE1279" t="s">
        <v>2795</v>
      </c>
      <c r="AF1279" t="s">
        <v>616</v>
      </c>
      <c r="AG1279" t="s">
        <v>60</v>
      </c>
      <c r="AH1279" t="s">
        <v>125</v>
      </c>
      <c r="AI1279" t="s">
        <v>290</v>
      </c>
      <c r="AJ1279" t="s">
        <v>402</v>
      </c>
      <c r="AK1279" t="s">
        <v>73</v>
      </c>
      <c r="AL1279" t="s">
        <v>74</v>
      </c>
      <c r="AM1279" t="s">
        <v>74</v>
      </c>
      <c r="AN1279" t="s">
        <v>76</v>
      </c>
      <c r="AO1279" t="s">
        <v>92</v>
      </c>
      <c r="AP1279" t="s">
        <v>4295</v>
      </c>
      <c r="AQ1279" t="s">
        <v>292</v>
      </c>
      <c r="AR1279" t="s">
        <v>62</v>
      </c>
      <c r="AS1279" t="s">
        <v>96</v>
      </c>
      <c r="AT1279" t="s">
        <v>73</v>
      </c>
      <c r="AU1279" t="s">
        <v>1295</v>
      </c>
      <c r="AV1279" t="s">
        <v>6616</v>
      </c>
    </row>
    <row r="1280" spans="1:48" hidden="1" x14ac:dyDescent="0.3">
      <c r="A1280" t="s">
        <v>6617</v>
      </c>
      <c r="B1280" t="s">
        <v>6618</v>
      </c>
      <c r="C1280" s="1" t="str">
        <f t="shared" si="205"/>
        <v>21:0973</v>
      </c>
      <c r="D1280" s="1" t="str">
        <f t="shared" ref="D1280:D1311" si="215">HYPERLINK("https://geochem.nrcan.gc.ca/cdogs/content/svy/svy210112_e.htm", "21:0112")</f>
        <v>21:0112</v>
      </c>
      <c r="E1280" t="s">
        <v>6593</v>
      </c>
      <c r="F1280" t="s">
        <v>6619</v>
      </c>
      <c r="H1280">
        <v>63.574447200000002</v>
      </c>
      <c r="I1280">
        <v>-96.274362600000003</v>
      </c>
      <c r="J1280" s="1" t="str">
        <f t="shared" ref="J1280:J1311" si="216">HYPERLINK("https://geochem.nrcan.gc.ca/cdogs/content/kwd/kwd020027_e.htm", "NGR lake sediment grab sample")</f>
        <v>NGR lake sediment grab sample</v>
      </c>
      <c r="K1280" s="1" t="str">
        <f t="shared" ref="K1280:K1311" si="217">HYPERLINK("https://geochem.nrcan.gc.ca/cdogs/content/kwd/kwd080006_e.htm", "&lt;177 micron (NGR)")</f>
        <v>&lt;177 micron (NGR)</v>
      </c>
      <c r="L1280">
        <v>65</v>
      </c>
      <c r="M1280" t="s">
        <v>345</v>
      </c>
      <c r="N1280">
        <v>1279</v>
      </c>
      <c r="O1280" t="s">
        <v>348</v>
      </c>
      <c r="P1280" t="s">
        <v>97</v>
      </c>
      <c r="Q1280" t="s">
        <v>55</v>
      </c>
      <c r="R1280" t="s">
        <v>141</v>
      </c>
      <c r="S1280" t="s">
        <v>57</v>
      </c>
      <c r="T1280" t="s">
        <v>152</v>
      </c>
      <c r="U1280" t="s">
        <v>88</v>
      </c>
      <c r="V1280" t="s">
        <v>428</v>
      </c>
      <c r="W1280" t="s">
        <v>263</v>
      </c>
      <c r="X1280" t="s">
        <v>74</v>
      </c>
      <c r="Y1280" t="s">
        <v>137</v>
      </c>
      <c r="Z1280" t="s">
        <v>138</v>
      </c>
      <c r="AA1280" t="s">
        <v>64</v>
      </c>
      <c r="AB1280" t="s">
        <v>221</v>
      </c>
      <c r="AC1280" t="s">
        <v>70</v>
      </c>
      <c r="AD1280" t="s">
        <v>62</v>
      </c>
      <c r="AE1280" t="s">
        <v>278</v>
      </c>
      <c r="AF1280" t="s">
        <v>347</v>
      </c>
      <c r="AG1280" t="s">
        <v>58</v>
      </c>
      <c r="AH1280" t="s">
        <v>155</v>
      </c>
      <c r="AI1280" t="s">
        <v>348</v>
      </c>
      <c r="AJ1280" t="s">
        <v>329</v>
      </c>
      <c r="AK1280" t="s">
        <v>73</v>
      </c>
      <c r="AL1280" t="s">
        <v>125</v>
      </c>
      <c r="AM1280" t="s">
        <v>177</v>
      </c>
      <c r="AN1280" t="s">
        <v>76</v>
      </c>
      <c r="AO1280" t="s">
        <v>290</v>
      </c>
      <c r="AP1280" t="s">
        <v>158</v>
      </c>
      <c r="AQ1280" t="s">
        <v>308</v>
      </c>
      <c r="AR1280" t="s">
        <v>62</v>
      </c>
      <c r="AS1280" t="s">
        <v>54</v>
      </c>
      <c r="AT1280" t="s">
        <v>73</v>
      </c>
      <c r="AU1280" t="s">
        <v>107</v>
      </c>
      <c r="AV1280" t="s">
        <v>6620</v>
      </c>
    </row>
    <row r="1281" spans="1:48" hidden="1" x14ac:dyDescent="0.3">
      <c r="A1281" t="s">
        <v>6621</v>
      </c>
      <c r="B1281" t="s">
        <v>6622</v>
      </c>
      <c r="C1281" s="1" t="str">
        <f t="shared" si="205"/>
        <v>21:0973</v>
      </c>
      <c r="D1281" s="1" t="str">
        <f t="shared" si="215"/>
        <v>21:0112</v>
      </c>
      <c r="E1281" t="s">
        <v>6623</v>
      </c>
      <c r="F1281" t="s">
        <v>6624</v>
      </c>
      <c r="H1281">
        <v>63.570727300000001</v>
      </c>
      <c r="I1281">
        <v>-96.337385100000006</v>
      </c>
      <c r="J1281" s="1" t="str">
        <f t="shared" si="216"/>
        <v>NGR lake sediment grab sample</v>
      </c>
      <c r="K1281" s="1" t="str">
        <f t="shared" si="217"/>
        <v>&lt;177 micron (NGR)</v>
      </c>
      <c r="L1281">
        <v>65</v>
      </c>
      <c r="M1281" t="s">
        <v>113</v>
      </c>
      <c r="N1281">
        <v>1280</v>
      </c>
      <c r="O1281" t="s">
        <v>92</v>
      </c>
      <c r="P1281" t="s">
        <v>54</v>
      </c>
      <c r="Q1281" t="s">
        <v>836</v>
      </c>
      <c r="R1281" t="s">
        <v>776</v>
      </c>
      <c r="S1281" t="s">
        <v>57</v>
      </c>
      <c r="T1281" t="s">
        <v>277</v>
      </c>
      <c r="U1281" t="s">
        <v>203</v>
      </c>
      <c r="V1281" t="s">
        <v>853</v>
      </c>
      <c r="W1281" t="s">
        <v>692</v>
      </c>
      <c r="X1281" t="s">
        <v>62</v>
      </c>
      <c r="Y1281" t="s">
        <v>205</v>
      </c>
      <c r="Z1281" t="s">
        <v>59</v>
      </c>
      <c r="AA1281" t="s">
        <v>64</v>
      </c>
      <c r="AB1281" t="s">
        <v>316</v>
      </c>
      <c r="AC1281" t="s">
        <v>155</v>
      </c>
      <c r="AD1281" t="s">
        <v>170</v>
      </c>
      <c r="AE1281" t="s">
        <v>157</v>
      </c>
      <c r="AF1281" t="s">
        <v>282</v>
      </c>
      <c r="AG1281" t="s">
        <v>152</v>
      </c>
      <c r="AH1281" t="s">
        <v>224</v>
      </c>
      <c r="AI1281" t="s">
        <v>413</v>
      </c>
      <c r="AJ1281" t="s">
        <v>514</v>
      </c>
      <c r="AK1281" t="s">
        <v>73</v>
      </c>
      <c r="AL1281" t="s">
        <v>74</v>
      </c>
      <c r="AM1281" t="s">
        <v>125</v>
      </c>
      <c r="AN1281" t="s">
        <v>76</v>
      </c>
      <c r="AO1281" t="s">
        <v>116</v>
      </c>
      <c r="AP1281" t="s">
        <v>295</v>
      </c>
      <c r="AQ1281" t="s">
        <v>254</v>
      </c>
      <c r="AR1281" t="s">
        <v>74</v>
      </c>
      <c r="AS1281" t="s">
        <v>54</v>
      </c>
      <c r="AT1281" t="s">
        <v>73</v>
      </c>
      <c r="AU1281" t="s">
        <v>107</v>
      </c>
      <c r="AV1281" t="s">
        <v>6625</v>
      </c>
    </row>
    <row r="1282" spans="1:48" hidden="1" x14ac:dyDescent="0.3">
      <c r="A1282" t="s">
        <v>6626</v>
      </c>
      <c r="B1282" t="s">
        <v>6627</v>
      </c>
      <c r="C1282" s="1" t="str">
        <f t="shared" ref="C1282:C1345" si="218">HYPERLINK("https://geochem.nrcan.gc.ca/cdogs/content/bdl/bdl210973_e.htm", "21:0973")</f>
        <v>21:0973</v>
      </c>
      <c r="D1282" s="1" t="str">
        <f t="shared" si="215"/>
        <v>21:0112</v>
      </c>
      <c r="E1282" t="s">
        <v>6623</v>
      </c>
      <c r="F1282" t="s">
        <v>6628</v>
      </c>
      <c r="H1282">
        <v>63.570727300000001</v>
      </c>
      <c r="I1282">
        <v>-96.337385100000006</v>
      </c>
      <c r="J1282" s="1" t="str">
        <f t="shared" si="216"/>
        <v>NGR lake sediment grab sample</v>
      </c>
      <c r="K1282" s="1" t="str">
        <f t="shared" si="217"/>
        <v>&lt;177 micron (NGR)</v>
      </c>
      <c r="L1282">
        <v>65</v>
      </c>
      <c r="M1282" t="s">
        <v>132</v>
      </c>
      <c r="N1282">
        <v>1281</v>
      </c>
      <c r="O1282" t="s">
        <v>104</v>
      </c>
      <c r="P1282" t="s">
        <v>54</v>
      </c>
      <c r="Q1282" t="s">
        <v>920</v>
      </c>
      <c r="R1282" t="s">
        <v>6629</v>
      </c>
      <c r="S1282" t="s">
        <v>57</v>
      </c>
      <c r="T1282" t="s">
        <v>91</v>
      </c>
      <c r="U1282" t="s">
        <v>178</v>
      </c>
      <c r="V1282" t="s">
        <v>100</v>
      </c>
      <c r="W1282" t="s">
        <v>159</v>
      </c>
      <c r="X1282" t="s">
        <v>62</v>
      </c>
      <c r="Y1282" t="s">
        <v>355</v>
      </c>
      <c r="Z1282" t="s">
        <v>59</v>
      </c>
      <c r="AA1282" t="s">
        <v>64</v>
      </c>
      <c r="AB1282" t="s">
        <v>316</v>
      </c>
      <c r="AC1282" t="s">
        <v>224</v>
      </c>
      <c r="AD1282" t="s">
        <v>170</v>
      </c>
      <c r="AE1282" t="s">
        <v>1211</v>
      </c>
      <c r="AF1282" t="s">
        <v>616</v>
      </c>
      <c r="AG1282" t="s">
        <v>91</v>
      </c>
      <c r="AH1282" t="s">
        <v>224</v>
      </c>
      <c r="AI1282" t="s">
        <v>280</v>
      </c>
      <c r="AJ1282" t="s">
        <v>514</v>
      </c>
      <c r="AK1282" t="s">
        <v>73</v>
      </c>
      <c r="AL1282" t="s">
        <v>74</v>
      </c>
      <c r="AM1282" t="s">
        <v>125</v>
      </c>
      <c r="AN1282" t="s">
        <v>76</v>
      </c>
      <c r="AO1282" t="s">
        <v>116</v>
      </c>
      <c r="AP1282" t="s">
        <v>253</v>
      </c>
      <c r="AQ1282" t="s">
        <v>233</v>
      </c>
      <c r="AR1282" t="s">
        <v>62</v>
      </c>
      <c r="AS1282" t="s">
        <v>62</v>
      </c>
      <c r="AT1282" t="s">
        <v>73</v>
      </c>
      <c r="AU1282" t="s">
        <v>107</v>
      </c>
      <c r="AV1282" t="s">
        <v>4921</v>
      </c>
    </row>
    <row r="1283" spans="1:48" hidden="1" x14ac:dyDescent="0.3">
      <c r="A1283" t="s">
        <v>6630</v>
      </c>
      <c r="B1283" t="s">
        <v>6631</v>
      </c>
      <c r="C1283" s="1" t="str">
        <f t="shared" si="218"/>
        <v>21:0973</v>
      </c>
      <c r="D1283" s="1" t="str">
        <f t="shared" si="215"/>
        <v>21:0112</v>
      </c>
      <c r="E1283" t="s">
        <v>6632</v>
      </c>
      <c r="F1283" t="s">
        <v>6633</v>
      </c>
      <c r="H1283">
        <v>63.597155800000003</v>
      </c>
      <c r="I1283">
        <v>-96.349958999999998</v>
      </c>
      <c r="J1283" s="1" t="str">
        <f t="shared" si="216"/>
        <v>NGR lake sediment grab sample</v>
      </c>
      <c r="K1283" s="1" t="str">
        <f t="shared" si="217"/>
        <v>&lt;177 micron (NGR)</v>
      </c>
      <c r="L1283">
        <v>65</v>
      </c>
      <c r="M1283" t="s">
        <v>200</v>
      </c>
      <c r="N1283">
        <v>1282</v>
      </c>
      <c r="O1283" t="s">
        <v>92</v>
      </c>
      <c r="P1283" t="s">
        <v>54</v>
      </c>
      <c r="Q1283" t="s">
        <v>747</v>
      </c>
      <c r="R1283" t="s">
        <v>281</v>
      </c>
      <c r="S1283" t="s">
        <v>57</v>
      </c>
      <c r="T1283" t="s">
        <v>277</v>
      </c>
      <c r="U1283" t="s">
        <v>104</v>
      </c>
      <c r="V1283" t="s">
        <v>411</v>
      </c>
      <c r="W1283" t="s">
        <v>709</v>
      </c>
      <c r="X1283" t="s">
        <v>62</v>
      </c>
      <c r="Y1283" t="s">
        <v>61</v>
      </c>
      <c r="Z1283" t="s">
        <v>138</v>
      </c>
      <c r="AA1283" t="s">
        <v>64</v>
      </c>
      <c r="AB1283" t="s">
        <v>326</v>
      </c>
      <c r="AC1283" t="s">
        <v>224</v>
      </c>
      <c r="AD1283" t="s">
        <v>170</v>
      </c>
      <c r="AE1283" t="s">
        <v>74</v>
      </c>
      <c r="AF1283" t="s">
        <v>616</v>
      </c>
      <c r="AG1283" t="s">
        <v>277</v>
      </c>
      <c r="AH1283" t="s">
        <v>224</v>
      </c>
      <c r="AI1283" t="s">
        <v>439</v>
      </c>
      <c r="AJ1283" t="s">
        <v>102</v>
      </c>
      <c r="AK1283" t="s">
        <v>73</v>
      </c>
      <c r="AL1283" t="s">
        <v>74</v>
      </c>
      <c r="AM1283" t="s">
        <v>177</v>
      </c>
      <c r="AN1283" t="s">
        <v>76</v>
      </c>
      <c r="AO1283" t="s">
        <v>116</v>
      </c>
      <c r="AP1283" t="s">
        <v>295</v>
      </c>
      <c r="AQ1283" t="s">
        <v>159</v>
      </c>
      <c r="AR1283" t="s">
        <v>62</v>
      </c>
      <c r="AS1283" t="s">
        <v>54</v>
      </c>
      <c r="AT1283" t="s">
        <v>73</v>
      </c>
      <c r="AU1283" t="s">
        <v>107</v>
      </c>
      <c r="AV1283" t="s">
        <v>6634</v>
      </c>
    </row>
    <row r="1284" spans="1:48" hidden="1" x14ac:dyDescent="0.3">
      <c r="A1284" t="s">
        <v>6635</v>
      </c>
      <c r="B1284" t="s">
        <v>6636</v>
      </c>
      <c r="C1284" s="1" t="str">
        <f t="shared" si="218"/>
        <v>21:0973</v>
      </c>
      <c r="D1284" s="1" t="str">
        <f t="shared" si="215"/>
        <v>21:0112</v>
      </c>
      <c r="E1284" t="s">
        <v>6637</v>
      </c>
      <c r="F1284" t="s">
        <v>6638</v>
      </c>
      <c r="H1284">
        <v>63.600793699999997</v>
      </c>
      <c r="I1284">
        <v>-96.409547500000002</v>
      </c>
      <c r="J1284" s="1" t="str">
        <f t="shared" si="216"/>
        <v>NGR lake sediment grab sample</v>
      </c>
      <c r="K1284" s="1" t="str">
        <f t="shared" si="217"/>
        <v>&lt;177 micron (NGR)</v>
      </c>
      <c r="L1284">
        <v>65</v>
      </c>
      <c r="M1284" t="s">
        <v>217</v>
      </c>
      <c r="N1284">
        <v>1283</v>
      </c>
      <c r="O1284" t="s">
        <v>203</v>
      </c>
      <c r="P1284" t="s">
        <v>54</v>
      </c>
      <c r="Q1284" t="s">
        <v>731</v>
      </c>
      <c r="R1284" t="s">
        <v>168</v>
      </c>
      <c r="S1284" t="s">
        <v>57</v>
      </c>
      <c r="T1284" t="s">
        <v>277</v>
      </c>
      <c r="U1284" t="s">
        <v>88</v>
      </c>
      <c r="V1284" t="s">
        <v>223</v>
      </c>
      <c r="W1284" t="s">
        <v>87</v>
      </c>
      <c r="X1284" t="s">
        <v>62</v>
      </c>
      <c r="Y1284" t="s">
        <v>170</v>
      </c>
      <c r="Z1284" t="s">
        <v>138</v>
      </c>
      <c r="AA1284" t="s">
        <v>64</v>
      </c>
      <c r="AB1284" t="s">
        <v>725</v>
      </c>
      <c r="AC1284" t="s">
        <v>155</v>
      </c>
      <c r="AD1284" t="s">
        <v>170</v>
      </c>
      <c r="AE1284" t="s">
        <v>154</v>
      </c>
      <c r="AF1284" t="s">
        <v>282</v>
      </c>
      <c r="AG1284" t="s">
        <v>152</v>
      </c>
      <c r="AH1284" t="s">
        <v>155</v>
      </c>
      <c r="AI1284" t="s">
        <v>402</v>
      </c>
      <c r="AJ1284" t="s">
        <v>382</v>
      </c>
      <c r="AK1284" t="s">
        <v>73</v>
      </c>
      <c r="AL1284" t="s">
        <v>68</v>
      </c>
      <c r="AM1284" t="s">
        <v>125</v>
      </c>
      <c r="AN1284" t="s">
        <v>76</v>
      </c>
      <c r="AO1284" t="s">
        <v>134</v>
      </c>
      <c r="AP1284" t="s">
        <v>295</v>
      </c>
      <c r="AQ1284" t="s">
        <v>254</v>
      </c>
      <c r="AR1284" t="s">
        <v>74</v>
      </c>
      <c r="AS1284" t="s">
        <v>54</v>
      </c>
      <c r="AT1284" t="s">
        <v>73</v>
      </c>
      <c r="AU1284" t="s">
        <v>275</v>
      </c>
      <c r="AV1284" t="s">
        <v>6390</v>
      </c>
    </row>
    <row r="1285" spans="1:48" hidden="1" x14ac:dyDescent="0.3">
      <c r="A1285" t="s">
        <v>6639</v>
      </c>
      <c r="B1285" t="s">
        <v>6640</v>
      </c>
      <c r="C1285" s="1" t="str">
        <f t="shared" si="218"/>
        <v>21:0973</v>
      </c>
      <c r="D1285" s="1" t="str">
        <f t="shared" si="215"/>
        <v>21:0112</v>
      </c>
      <c r="E1285" t="s">
        <v>6641</v>
      </c>
      <c r="F1285" t="s">
        <v>6642</v>
      </c>
      <c r="H1285">
        <v>63.573118700000002</v>
      </c>
      <c r="I1285">
        <v>-96.412627700000002</v>
      </c>
      <c r="J1285" s="1" t="str">
        <f t="shared" si="216"/>
        <v>NGR lake sediment grab sample</v>
      </c>
      <c r="K1285" s="1" t="str">
        <f t="shared" si="217"/>
        <v>&lt;177 micron (NGR)</v>
      </c>
      <c r="L1285">
        <v>65</v>
      </c>
      <c r="M1285" t="s">
        <v>246</v>
      </c>
      <c r="N1285">
        <v>1284</v>
      </c>
      <c r="O1285" t="s">
        <v>338</v>
      </c>
      <c r="P1285" t="s">
        <v>62</v>
      </c>
      <c r="Q1285" t="s">
        <v>55</v>
      </c>
      <c r="R1285" t="s">
        <v>281</v>
      </c>
      <c r="S1285" t="s">
        <v>57</v>
      </c>
      <c r="T1285" t="s">
        <v>277</v>
      </c>
      <c r="U1285" t="s">
        <v>92</v>
      </c>
      <c r="V1285" t="s">
        <v>853</v>
      </c>
      <c r="W1285" t="s">
        <v>292</v>
      </c>
      <c r="X1285" t="s">
        <v>74</v>
      </c>
      <c r="Y1285" t="s">
        <v>170</v>
      </c>
      <c r="Z1285" t="s">
        <v>138</v>
      </c>
      <c r="AA1285" t="s">
        <v>64</v>
      </c>
      <c r="AB1285" t="s">
        <v>153</v>
      </c>
      <c r="AC1285" t="s">
        <v>155</v>
      </c>
      <c r="AD1285" t="s">
        <v>170</v>
      </c>
      <c r="AE1285" t="s">
        <v>157</v>
      </c>
      <c r="AF1285" t="s">
        <v>187</v>
      </c>
      <c r="AG1285" t="s">
        <v>1089</v>
      </c>
      <c r="AH1285" t="s">
        <v>70</v>
      </c>
      <c r="AI1285" t="s">
        <v>402</v>
      </c>
      <c r="AJ1285" t="s">
        <v>117</v>
      </c>
      <c r="AK1285" t="s">
        <v>73</v>
      </c>
      <c r="AL1285" t="s">
        <v>74</v>
      </c>
      <c r="AM1285" t="s">
        <v>177</v>
      </c>
      <c r="AN1285" t="s">
        <v>76</v>
      </c>
      <c r="AO1285" t="s">
        <v>281</v>
      </c>
      <c r="AP1285" t="s">
        <v>267</v>
      </c>
      <c r="AQ1285" t="s">
        <v>56</v>
      </c>
      <c r="AR1285" t="s">
        <v>74</v>
      </c>
      <c r="AS1285" t="s">
        <v>54</v>
      </c>
      <c r="AT1285" t="s">
        <v>73</v>
      </c>
      <c r="AU1285" t="s">
        <v>643</v>
      </c>
      <c r="AV1285" t="s">
        <v>2934</v>
      </c>
    </row>
    <row r="1286" spans="1:48" hidden="1" x14ac:dyDescent="0.3">
      <c r="A1286" t="s">
        <v>6643</v>
      </c>
      <c r="B1286" t="s">
        <v>6644</v>
      </c>
      <c r="C1286" s="1" t="str">
        <f t="shared" si="218"/>
        <v>21:0973</v>
      </c>
      <c r="D1286" s="1" t="str">
        <f t="shared" si="215"/>
        <v>21:0112</v>
      </c>
      <c r="E1286" t="s">
        <v>6645</v>
      </c>
      <c r="F1286" t="s">
        <v>6646</v>
      </c>
      <c r="H1286">
        <v>63.571029500000002</v>
      </c>
      <c r="I1286">
        <v>-96.522185100000002</v>
      </c>
      <c r="J1286" s="1" t="str">
        <f t="shared" si="216"/>
        <v>NGR lake sediment grab sample</v>
      </c>
      <c r="K1286" s="1" t="str">
        <f t="shared" si="217"/>
        <v>&lt;177 micron (NGR)</v>
      </c>
      <c r="L1286">
        <v>65</v>
      </c>
      <c r="M1286" t="s">
        <v>260</v>
      </c>
      <c r="N1286">
        <v>1285</v>
      </c>
      <c r="O1286" t="s">
        <v>92</v>
      </c>
      <c r="P1286" t="s">
        <v>170</v>
      </c>
      <c r="Q1286" t="s">
        <v>736</v>
      </c>
      <c r="R1286" t="s">
        <v>6647</v>
      </c>
      <c r="S1286" t="s">
        <v>57</v>
      </c>
      <c r="T1286" t="s">
        <v>277</v>
      </c>
      <c r="U1286" t="s">
        <v>281</v>
      </c>
      <c r="V1286" t="s">
        <v>221</v>
      </c>
      <c r="W1286" t="s">
        <v>138</v>
      </c>
      <c r="X1286" t="s">
        <v>62</v>
      </c>
      <c r="Y1286" t="s">
        <v>276</v>
      </c>
      <c r="Z1286" t="s">
        <v>59</v>
      </c>
      <c r="AA1286" t="s">
        <v>64</v>
      </c>
      <c r="AB1286" t="s">
        <v>97</v>
      </c>
      <c r="AC1286" t="s">
        <v>224</v>
      </c>
      <c r="AD1286" t="s">
        <v>138</v>
      </c>
      <c r="AE1286" t="s">
        <v>154</v>
      </c>
      <c r="AF1286" t="s">
        <v>317</v>
      </c>
      <c r="AG1286" t="s">
        <v>277</v>
      </c>
      <c r="AH1286" t="s">
        <v>224</v>
      </c>
      <c r="AI1286" t="s">
        <v>328</v>
      </c>
      <c r="AJ1286" t="s">
        <v>413</v>
      </c>
      <c r="AK1286" t="s">
        <v>73</v>
      </c>
      <c r="AL1286" t="s">
        <v>526</v>
      </c>
      <c r="AM1286" t="s">
        <v>125</v>
      </c>
      <c r="AN1286" t="s">
        <v>76</v>
      </c>
      <c r="AO1286" t="s">
        <v>121</v>
      </c>
      <c r="AP1286" t="s">
        <v>253</v>
      </c>
      <c r="AQ1286" t="s">
        <v>692</v>
      </c>
      <c r="AR1286" t="s">
        <v>62</v>
      </c>
      <c r="AS1286" t="s">
        <v>54</v>
      </c>
      <c r="AT1286" t="s">
        <v>73</v>
      </c>
      <c r="AU1286" t="s">
        <v>635</v>
      </c>
      <c r="AV1286" t="s">
        <v>1068</v>
      </c>
    </row>
    <row r="1287" spans="1:48" hidden="1" x14ac:dyDescent="0.3">
      <c r="A1287" t="s">
        <v>6648</v>
      </c>
      <c r="B1287" t="s">
        <v>6649</v>
      </c>
      <c r="C1287" s="1" t="str">
        <f t="shared" si="218"/>
        <v>21:0973</v>
      </c>
      <c r="D1287" s="1" t="str">
        <f t="shared" si="215"/>
        <v>21:0112</v>
      </c>
      <c r="E1287" t="s">
        <v>6650</v>
      </c>
      <c r="F1287" t="s">
        <v>6651</v>
      </c>
      <c r="H1287">
        <v>63.599567</v>
      </c>
      <c r="I1287">
        <v>-96.502497599999998</v>
      </c>
      <c r="J1287" s="1" t="str">
        <f t="shared" si="216"/>
        <v>NGR lake sediment grab sample</v>
      </c>
      <c r="K1287" s="1" t="str">
        <f t="shared" si="217"/>
        <v>&lt;177 micron (NGR)</v>
      </c>
      <c r="L1287">
        <v>65</v>
      </c>
      <c r="M1287" t="s">
        <v>273</v>
      </c>
      <c r="N1287">
        <v>1286</v>
      </c>
      <c r="O1287" t="s">
        <v>72</v>
      </c>
      <c r="P1287" t="s">
        <v>54</v>
      </c>
      <c r="Q1287" t="s">
        <v>2033</v>
      </c>
      <c r="R1287" t="s">
        <v>203</v>
      </c>
      <c r="S1287" t="s">
        <v>57</v>
      </c>
      <c r="T1287" t="s">
        <v>315</v>
      </c>
      <c r="U1287" t="s">
        <v>104</v>
      </c>
      <c r="V1287" t="s">
        <v>725</v>
      </c>
      <c r="W1287" t="s">
        <v>338</v>
      </c>
      <c r="X1287" t="s">
        <v>74</v>
      </c>
      <c r="Y1287" t="s">
        <v>94</v>
      </c>
      <c r="Z1287" t="s">
        <v>138</v>
      </c>
      <c r="AA1287" t="s">
        <v>64</v>
      </c>
      <c r="AB1287" t="s">
        <v>316</v>
      </c>
      <c r="AC1287" t="s">
        <v>75</v>
      </c>
      <c r="AD1287" t="s">
        <v>170</v>
      </c>
      <c r="AE1287" t="s">
        <v>74</v>
      </c>
      <c r="AF1287" t="s">
        <v>264</v>
      </c>
      <c r="AG1287" t="s">
        <v>277</v>
      </c>
      <c r="AH1287" t="s">
        <v>70</v>
      </c>
      <c r="AI1287" t="s">
        <v>440</v>
      </c>
      <c r="AJ1287" t="s">
        <v>150</v>
      </c>
      <c r="AK1287" t="s">
        <v>73</v>
      </c>
      <c r="AL1287" t="s">
        <v>206</v>
      </c>
      <c r="AM1287" t="s">
        <v>157</v>
      </c>
      <c r="AN1287" t="s">
        <v>76</v>
      </c>
      <c r="AO1287" t="s">
        <v>116</v>
      </c>
      <c r="AP1287" t="s">
        <v>837</v>
      </c>
      <c r="AQ1287" t="s">
        <v>101</v>
      </c>
      <c r="AR1287" t="s">
        <v>62</v>
      </c>
      <c r="AS1287" t="s">
        <v>54</v>
      </c>
      <c r="AT1287" t="s">
        <v>73</v>
      </c>
      <c r="AU1287" t="s">
        <v>107</v>
      </c>
      <c r="AV1287" t="s">
        <v>494</v>
      </c>
    </row>
    <row r="1288" spans="1:48" hidden="1" x14ac:dyDescent="0.3">
      <c r="A1288" t="s">
        <v>6652</v>
      </c>
      <c r="B1288" t="s">
        <v>6653</v>
      </c>
      <c r="C1288" s="1" t="str">
        <f t="shared" si="218"/>
        <v>21:0973</v>
      </c>
      <c r="D1288" s="1" t="str">
        <f t="shared" si="215"/>
        <v>21:0112</v>
      </c>
      <c r="E1288" t="s">
        <v>6654</v>
      </c>
      <c r="F1288" t="s">
        <v>6655</v>
      </c>
      <c r="H1288">
        <v>63.600664899999998</v>
      </c>
      <c r="I1288">
        <v>-96.554276799999997</v>
      </c>
      <c r="J1288" s="1" t="str">
        <f t="shared" si="216"/>
        <v>NGR lake sediment grab sample</v>
      </c>
      <c r="K1288" s="1" t="str">
        <f t="shared" si="217"/>
        <v>&lt;177 micron (NGR)</v>
      </c>
      <c r="L1288">
        <v>65</v>
      </c>
      <c r="M1288" t="s">
        <v>289</v>
      </c>
      <c r="N1288">
        <v>1287</v>
      </c>
      <c r="O1288" t="s">
        <v>209</v>
      </c>
      <c r="P1288" t="s">
        <v>54</v>
      </c>
      <c r="Q1288" t="s">
        <v>4241</v>
      </c>
      <c r="R1288" t="s">
        <v>92</v>
      </c>
      <c r="S1288" t="s">
        <v>57</v>
      </c>
      <c r="T1288" t="s">
        <v>277</v>
      </c>
      <c r="U1288" t="s">
        <v>104</v>
      </c>
      <c r="V1288" t="s">
        <v>93</v>
      </c>
      <c r="W1288" t="s">
        <v>96</v>
      </c>
      <c r="X1288" t="s">
        <v>62</v>
      </c>
      <c r="Y1288" t="s">
        <v>118</v>
      </c>
      <c r="Z1288" t="s">
        <v>138</v>
      </c>
      <c r="AA1288" t="s">
        <v>64</v>
      </c>
      <c r="AB1288" t="s">
        <v>339</v>
      </c>
      <c r="AC1288" t="s">
        <v>224</v>
      </c>
      <c r="AD1288" t="s">
        <v>62</v>
      </c>
      <c r="AE1288" t="s">
        <v>2187</v>
      </c>
      <c r="AF1288" t="s">
        <v>192</v>
      </c>
      <c r="AG1288" t="s">
        <v>152</v>
      </c>
      <c r="AH1288" t="s">
        <v>70</v>
      </c>
      <c r="AI1288" t="s">
        <v>348</v>
      </c>
      <c r="AJ1288" t="s">
        <v>514</v>
      </c>
      <c r="AK1288" t="s">
        <v>73</v>
      </c>
      <c r="AL1288" t="s">
        <v>206</v>
      </c>
      <c r="AM1288" t="s">
        <v>125</v>
      </c>
      <c r="AN1288" t="s">
        <v>76</v>
      </c>
      <c r="AO1288" t="s">
        <v>77</v>
      </c>
      <c r="AP1288" t="s">
        <v>295</v>
      </c>
      <c r="AQ1288" t="s">
        <v>138</v>
      </c>
      <c r="AR1288" t="s">
        <v>62</v>
      </c>
      <c r="AS1288" t="s">
        <v>54</v>
      </c>
      <c r="AT1288" t="s">
        <v>152</v>
      </c>
      <c r="AU1288" t="s">
        <v>107</v>
      </c>
      <c r="AV1288" t="s">
        <v>2182</v>
      </c>
    </row>
    <row r="1289" spans="1:48" hidden="1" x14ac:dyDescent="0.3">
      <c r="A1289" t="s">
        <v>6656</v>
      </c>
      <c r="B1289" t="s">
        <v>6657</v>
      </c>
      <c r="C1289" s="1" t="str">
        <f t="shared" si="218"/>
        <v>21:0973</v>
      </c>
      <c r="D1289" s="1" t="str">
        <f t="shared" si="215"/>
        <v>21:0112</v>
      </c>
      <c r="E1289" t="s">
        <v>6658</v>
      </c>
      <c r="F1289" t="s">
        <v>6659</v>
      </c>
      <c r="H1289">
        <v>63.586120800000003</v>
      </c>
      <c r="I1289">
        <v>-96.5804014</v>
      </c>
      <c r="J1289" s="1" t="str">
        <f t="shared" si="216"/>
        <v>NGR lake sediment grab sample</v>
      </c>
      <c r="K1289" s="1" t="str">
        <f t="shared" si="217"/>
        <v>&lt;177 micron (NGR)</v>
      </c>
      <c r="L1289">
        <v>65</v>
      </c>
      <c r="M1289" t="s">
        <v>301</v>
      </c>
      <c r="N1289">
        <v>1288</v>
      </c>
      <c r="O1289" t="s">
        <v>168</v>
      </c>
      <c r="P1289" t="s">
        <v>54</v>
      </c>
      <c r="Q1289" t="s">
        <v>2741</v>
      </c>
      <c r="R1289" t="s">
        <v>178</v>
      </c>
      <c r="S1289" t="s">
        <v>57</v>
      </c>
      <c r="T1289" t="s">
        <v>315</v>
      </c>
      <c r="U1289" t="s">
        <v>281</v>
      </c>
      <c r="V1289" t="s">
        <v>339</v>
      </c>
      <c r="W1289" t="s">
        <v>305</v>
      </c>
      <c r="X1289" t="s">
        <v>74</v>
      </c>
      <c r="Y1289" t="s">
        <v>138</v>
      </c>
      <c r="Z1289" t="s">
        <v>138</v>
      </c>
      <c r="AA1289" t="s">
        <v>64</v>
      </c>
      <c r="AB1289" t="s">
        <v>365</v>
      </c>
      <c r="AC1289" t="s">
        <v>224</v>
      </c>
      <c r="AD1289" t="s">
        <v>127</v>
      </c>
      <c r="AE1289" t="s">
        <v>174</v>
      </c>
      <c r="AF1289" t="s">
        <v>251</v>
      </c>
      <c r="AG1289" t="s">
        <v>277</v>
      </c>
      <c r="AH1289" t="s">
        <v>70</v>
      </c>
      <c r="AI1289" t="s">
        <v>280</v>
      </c>
      <c r="AJ1289" t="s">
        <v>150</v>
      </c>
      <c r="AK1289" t="s">
        <v>73</v>
      </c>
      <c r="AL1289" t="s">
        <v>68</v>
      </c>
      <c r="AM1289" t="s">
        <v>125</v>
      </c>
      <c r="AN1289" t="s">
        <v>76</v>
      </c>
      <c r="AO1289" t="s">
        <v>121</v>
      </c>
      <c r="AP1289" t="s">
        <v>482</v>
      </c>
      <c r="AQ1289" t="s">
        <v>329</v>
      </c>
      <c r="AR1289" t="s">
        <v>62</v>
      </c>
      <c r="AS1289" t="s">
        <v>62</v>
      </c>
      <c r="AT1289" t="s">
        <v>91</v>
      </c>
      <c r="AU1289" t="s">
        <v>107</v>
      </c>
      <c r="AV1289" t="s">
        <v>6660</v>
      </c>
    </row>
    <row r="1290" spans="1:48" hidden="1" x14ac:dyDescent="0.3">
      <c r="A1290" t="s">
        <v>6661</v>
      </c>
      <c r="B1290" t="s">
        <v>6662</v>
      </c>
      <c r="C1290" s="1" t="str">
        <f t="shared" si="218"/>
        <v>21:0973</v>
      </c>
      <c r="D1290" s="1" t="str">
        <f t="shared" si="215"/>
        <v>21:0112</v>
      </c>
      <c r="E1290" t="s">
        <v>6663</v>
      </c>
      <c r="F1290" t="s">
        <v>6664</v>
      </c>
      <c r="H1290">
        <v>63.583409199999998</v>
      </c>
      <c r="I1290">
        <v>-96.648478100000005</v>
      </c>
      <c r="J1290" s="1" t="str">
        <f t="shared" si="216"/>
        <v>NGR lake sediment grab sample</v>
      </c>
      <c r="K1290" s="1" t="str">
        <f t="shared" si="217"/>
        <v>&lt;177 micron (NGR)</v>
      </c>
      <c r="L1290">
        <v>65</v>
      </c>
      <c r="M1290" t="s">
        <v>314</v>
      </c>
      <c r="N1290">
        <v>1289</v>
      </c>
      <c r="O1290" t="s">
        <v>203</v>
      </c>
      <c r="P1290" t="s">
        <v>54</v>
      </c>
      <c r="Q1290" t="s">
        <v>395</v>
      </c>
      <c r="R1290" t="s">
        <v>178</v>
      </c>
      <c r="S1290" t="s">
        <v>57</v>
      </c>
      <c r="T1290" t="s">
        <v>91</v>
      </c>
      <c r="U1290" t="s">
        <v>203</v>
      </c>
      <c r="V1290" t="s">
        <v>223</v>
      </c>
      <c r="W1290" t="s">
        <v>263</v>
      </c>
      <c r="X1290" t="s">
        <v>74</v>
      </c>
      <c r="Y1290" t="s">
        <v>276</v>
      </c>
      <c r="Z1290" t="s">
        <v>59</v>
      </c>
      <c r="AA1290" t="s">
        <v>64</v>
      </c>
      <c r="AB1290" t="s">
        <v>411</v>
      </c>
      <c r="AC1290" t="s">
        <v>155</v>
      </c>
      <c r="AD1290" t="s">
        <v>62</v>
      </c>
      <c r="AE1290" t="s">
        <v>1238</v>
      </c>
      <c r="AF1290" t="s">
        <v>347</v>
      </c>
      <c r="AG1290" t="s">
        <v>91</v>
      </c>
      <c r="AH1290" t="s">
        <v>75</v>
      </c>
      <c r="AI1290" t="s">
        <v>59</v>
      </c>
      <c r="AJ1290" t="s">
        <v>123</v>
      </c>
      <c r="AK1290" t="s">
        <v>73</v>
      </c>
      <c r="AL1290" t="s">
        <v>157</v>
      </c>
      <c r="AM1290" t="s">
        <v>177</v>
      </c>
      <c r="AN1290" t="s">
        <v>76</v>
      </c>
      <c r="AO1290" t="s">
        <v>290</v>
      </c>
      <c r="AP1290" t="s">
        <v>596</v>
      </c>
      <c r="AQ1290" t="s">
        <v>118</v>
      </c>
      <c r="AR1290" t="s">
        <v>62</v>
      </c>
      <c r="AS1290" t="s">
        <v>54</v>
      </c>
      <c r="AT1290" t="s">
        <v>73</v>
      </c>
      <c r="AU1290" t="s">
        <v>643</v>
      </c>
      <c r="AV1290" t="s">
        <v>978</v>
      </c>
    </row>
    <row r="1291" spans="1:48" hidden="1" x14ac:dyDescent="0.3">
      <c r="A1291" t="s">
        <v>6665</v>
      </c>
      <c r="B1291" t="s">
        <v>6666</v>
      </c>
      <c r="C1291" s="1" t="str">
        <f t="shared" si="218"/>
        <v>21:0973</v>
      </c>
      <c r="D1291" s="1" t="str">
        <f t="shared" si="215"/>
        <v>21:0112</v>
      </c>
      <c r="E1291" t="s">
        <v>6667</v>
      </c>
      <c r="F1291" t="s">
        <v>6668</v>
      </c>
      <c r="H1291">
        <v>63.604621600000002</v>
      </c>
      <c r="I1291">
        <v>-96.668530399999995</v>
      </c>
      <c r="J1291" s="1" t="str">
        <f t="shared" si="216"/>
        <v>NGR lake sediment grab sample</v>
      </c>
      <c r="K1291" s="1" t="str">
        <f t="shared" si="217"/>
        <v>&lt;177 micron (NGR)</v>
      </c>
      <c r="L1291">
        <v>65</v>
      </c>
      <c r="M1291" t="s">
        <v>324</v>
      </c>
      <c r="N1291">
        <v>1290</v>
      </c>
      <c r="O1291" t="s">
        <v>96</v>
      </c>
      <c r="P1291" t="s">
        <v>54</v>
      </c>
      <c r="Q1291" t="s">
        <v>836</v>
      </c>
      <c r="R1291" t="s">
        <v>373</v>
      </c>
      <c r="S1291" t="s">
        <v>57</v>
      </c>
      <c r="T1291" t="s">
        <v>91</v>
      </c>
      <c r="U1291" t="s">
        <v>88</v>
      </c>
      <c r="V1291" t="s">
        <v>339</v>
      </c>
      <c r="W1291" t="s">
        <v>233</v>
      </c>
      <c r="X1291" t="s">
        <v>74</v>
      </c>
      <c r="Y1291" t="s">
        <v>302</v>
      </c>
      <c r="Z1291" t="s">
        <v>59</v>
      </c>
      <c r="AA1291" t="s">
        <v>64</v>
      </c>
      <c r="AB1291" t="s">
        <v>60</v>
      </c>
      <c r="AC1291" t="s">
        <v>224</v>
      </c>
      <c r="AD1291" t="s">
        <v>74</v>
      </c>
      <c r="AE1291" t="s">
        <v>74</v>
      </c>
      <c r="AF1291" t="s">
        <v>616</v>
      </c>
      <c r="AG1291" t="s">
        <v>91</v>
      </c>
      <c r="AH1291" t="s">
        <v>70</v>
      </c>
      <c r="AI1291" t="s">
        <v>348</v>
      </c>
      <c r="AJ1291" t="s">
        <v>328</v>
      </c>
      <c r="AK1291" t="s">
        <v>73</v>
      </c>
      <c r="AL1291" t="s">
        <v>68</v>
      </c>
      <c r="AM1291" t="s">
        <v>177</v>
      </c>
      <c r="AN1291" t="s">
        <v>76</v>
      </c>
      <c r="AO1291" t="s">
        <v>77</v>
      </c>
      <c r="AP1291" t="s">
        <v>267</v>
      </c>
      <c r="AQ1291" t="s">
        <v>338</v>
      </c>
      <c r="AR1291" t="s">
        <v>62</v>
      </c>
      <c r="AS1291" t="s">
        <v>54</v>
      </c>
      <c r="AT1291" t="s">
        <v>73</v>
      </c>
      <c r="AU1291" t="s">
        <v>107</v>
      </c>
      <c r="AV1291" t="s">
        <v>6669</v>
      </c>
    </row>
    <row r="1292" spans="1:48" hidden="1" x14ac:dyDescent="0.3">
      <c r="A1292" t="s">
        <v>6670</v>
      </c>
      <c r="B1292" t="s">
        <v>6671</v>
      </c>
      <c r="C1292" s="1" t="str">
        <f t="shared" si="218"/>
        <v>21:0973</v>
      </c>
      <c r="D1292" s="1" t="str">
        <f t="shared" si="215"/>
        <v>21:0112</v>
      </c>
      <c r="E1292" t="s">
        <v>6672</v>
      </c>
      <c r="F1292" t="s">
        <v>6673</v>
      </c>
      <c r="H1292">
        <v>63.582866199999998</v>
      </c>
      <c r="I1292">
        <v>-96.720577800000001</v>
      </c>
      <c r="J1292" s="1" t="str">
        <f t="shared" si="216"/>
        <v>NGR lake sediment grab sample</v>
      </c>
      <c r="K1292" s="1" t="str">
        <f t="shared" si="217"/>
        <v>&lt;177 micron (NGR)</v>
      </c>
      <c r="L1292">
        <v>65</v>
      </c>
      <c r="M1292" t="s">
        <v>335</v>
      </c>
      <c r="N1292">
        <v>1291</v>
      </c>
      <c r="O1292" t="s">
        <v>327</v>
      </c>
      <c r="P1292" t="s">
        <v>54</v>
      </c>
      <c r="Q1292" t="s">
        <v>202</v>
      </c>
      <c r="R1292" t="s">
        <v>203</v>
      </c>
      <c r="S1292" t="s">
        <v>57</v>
      </c>
      <c r="T1292" t="s">
        <v>91</v>
      </c>
      <c r="U1292" t="s">
        <v>88</v>
      </c>
      <c r="V1292" t="s">
        <v>303</v>
      </c>
      <c r="W1292" t="s">
        <v>388</v>
      </c>
      <c r="X1292" t="s">
        <v>74</v>
      </c>
      <c r="Y1292" t="s">
        <v>448</v>
      </c>
      <c r="Z1292" t="s">
        <v>59</v>
      </c>
      <c r="AA1292" t="s">
        <v>64</v>
      </c>
      <c r="AB1292" t="s">
        <v>411</v>
      </c>
      <c r="AC1292" t="s">
        <v>224</v>
      </c>
      <c r="AD1292" t="s">
        <v>62</v>
      </c>
      <c r="AE1292" t="s">
        <v>74</v>
      </c>
      <c r="AF1292" t="s">
        <v>347</v>
      </c>
      <c r="AG1292" t="s">
        <v>58</v>
      </c>
      <c r="AH1292" t="s">
        <v>173</v>
      </c>
      <c r="AI1292" t="s">
        <v>101</v>
      </c>
      <c r="AJ1292" t="s">
        <v>429</v>
      </c>
      <c r="AK1292" t="s">
        <v>73</v>
      </c>
      <c r="AL1292" t="s">
        <v>157</v>
      </c>
      <c r="AM1292" t="s">
        <v>177</v>
      </c>
      <c r="AN1292" t="s">
        <v>76</v>
      </c>
      <c r="AO1292" t="s">
        <v>77</v>
      </c>
      <c r="AP1292" t="s">
        <v>267</v>
      </c>
      <c r="AQ1292" t="s">
        <v>201</v>
      </c>
      <c r="AR1292" t="s">
        <v>62</v>
      </c>
      <c r="AS1292" t="s">
        <v>54</v>
      </c>
      <c r="AT1292" t="s">
        <v>73</v>
      </c>
      <c r="AU1292" t="s">
        <v>107</v>
      </c>
      <c r="AV1292" t="s">
        <v>6674</v>
      </c>
    </row>
    <row r="1293" spans="1:48" hidden="1" x14ac:dyDescent="0.3">
      <c r="A1293" t="s">
        <v>6675</v>
      </c>
      <c r="B1293" t="s">
        <v>6676</v>
      </c>
      <c r="C1293" s="1" t="str">
        <f t="shared" si="218"/>
        <v>21:0973</v>
      </c>
      <c r="D1293" s="1" t="str">
        <f t="shared" si="215"/>
        <v>21:0112</v>
      </c>
      <c r="E1293" t="s">
        <v>6677</v>
      </c>
      <c r="F1293" t="s">
        <v>6678</v>
      </c>
      <c r="H1293">
        <v>63.5997354</v>
      </c>
      <c r="I1293">
        <v>-96.735199199999997</v>
      </c>
      <c r="J1293" s="1" t="str">
        <f t="shared" si="216"/>
        <v>NGR lake sediment grab sample</v>
      </c>
      <c r="K1293" s="1" t="str">
        <f t="shared" si="217"/>
        <v>&lt;177 micron (NGR)</v>
      </c>
      <c r="L1293">
        <v>65</v>
      </c>
      <c r="M1293" t="s">
        <v>354</v>
      </c>
      <c r="N1293">
        <v>1292</v>
      </c>
      <c r="O1293" t="s">
        <v>709</v>
      </c>
      <c r="P1293" t="s">
        <v>54</v>
      </c>
      <c r="Q1293" t="s">
        <v>166</v>
      </c>
      <c r="R1293" t="s">
        <v>290</v>
      </c>
      <c r="S1293" t="s">
        <v>57</v>
      </c>
      <c r="T1293" t="s">
        <v>91</v>
      </c>
      <c r="U1293" t="s">
        <v>92</v>
      </c>
      <c r="V1293" t="s">
        <v>65</v>
      </c>
      <c r="W1293" t="s">
        <v>226</v>
      </c>
      <c r="X1293" t="s">
        <v>62</v>
      </c>
      <c r="Y1293" t="s">
        <v>205</v>
      </c>
      <c r="Z1293" t="s">
        <v>59</v>
      </c>
      <c r="AA1293" t="s">
        <v>64</v>
      </c>
      <c r="AB1293" t="s">
        <v>223</v>
      </c>
      <c r="AC1293" t="s">
        <v>224</v>
      </c>
      <c r="AD1293" t="s">
        <v>67</v>
      </c>
      <c r="AE1293" t="s">
        <v>543</v>
      </c>
      <c r="AF1293" t="s">
        <v>151</v>
      </c>
      <c r="AG1293" t="s">
        <v>235</v>
      </c>
      <c r="AH1293" t="s">
        <v>70</v>
      </c>
      <c r="AI1293" t="s">
        <v>123</v>
      </c>
      <c r="AJ1293" t="s">
        <v>348</v>
      </c>
      <c r="AK1293" t="s">
        <v>73</v>
      </c>
      <c r="AL1293" t="s">
        <v>68</v>
      </c>
      <c r="AM1293" t="s">
        <v>177</v>
      </c>
      <c r="AN1293" t="s">
        <v>76</v>
      </c>
      <c r="AO1293" t="s">
        <v>104</v>
      </c>
      <c r="AP1293" t="s">
        <v>158</v>
      </c>
      <c r="AQ1293" t="s">
        <v>87</v>
      </c>
      <c r="AR1293" t="s">
        <v>62</v>
      </c>
      <c r="AS1293" t="s">
        <v>54</v>
      </c>
      <c r="AT1293" t="s">
        <v>73</v>
      </c>
      <c r="AU1293" t="s">
        <v>447</v>
      </c>
      <c r="AV1293" t="s">
        <v>6679</v>
      </c>
    </row>
    <row r="1294" spans="1:48" hidden="1" x14ac:dyDescent="0.3">
      <c r="A1294" t="s">
        <v>6680</v>
      </c>
      <c r="B1294" t="s">
        <v>6681</v>
      </c>
      <c r="C1294" s="1" t="str">
        <f t="shared" si="218"/>
        <v>21:0973</v>
      </c>
      <c r="D1294" s="1" t="str">
        <f t="shared" si="215"/>
        <v>21:0112</v>
      </c>
      <c r="E1294" t="s">
        <v>6682</v>
      </c>
      <c r="F1294" t="s">
        <v>6683</v>
      </c>
      <c r="H1294">
        <v>63.6153981</v>
      </c>
      <c r="I1294">
        <v>-97.142940699999997</v>
      </c>
      <c r="J1294" s="1" t="str">
        <f t="shared" si="216"/>
        <v>NGR lake sediment grab sample</v>
      </c>
      <c r="K1294" s="1" t="str">
        <f t="shared" si="217"/>
        <v>&lt;177 micron (NGR)</v>
      </c>
      <c r="L1294">
        <v>66</v>
      </c>
      <c r="M1294" t="s">
        <v>52</v>
      </c>
      <c r="N1294">
        <v>1293</v>
      </c>
      <c r="O1294" t="s">
        <v>138</v>
      </c>
      <c r="P1294" t="s">
        <v>62</v>
      </c>
      <c r="Q1294" t="s">
        <v>395</v>
      </c>
      <c r="R1294" t="s">
        <v>192</v>
      </c>
      <c r="S1294" t="s">
        <v>57</v>
      </c>
      <c r="T1294" t="s">
        <v>262</v>
      </c>
      <c r="U1294" t="s">
        <v>168</v>
      </c>
      <c r="V1294" t="s">
        <v>725</v>
      </c>
      <c r="W1294" t="s">
        <v>96</v>
      </c>
      <c r="X1294" t="s">
        <v>170</v>
      </c>
      <c r="Y1294" t="s">
        <v>156</v>
      </c>
      <c r="Z1294" t="s">
        <v>96</v>
      </c>
      <c r="AA1294" t="s">
        <v>64</v>
      </c>
      <c r="AB1294" t="s">
        <v>293</v>
      </c>
      <c r="AC1294" t="s">
        <v>224</v>
      </c>
      <c r="AD1294" t="s">
        <v>67</v>
      </c>
      <c r="AE1294" t="s">
        <v>3989</v>
      </c>
      <c r="AF1294" t="s">
        <v>282</v>
      </c>
      <c r="AG1294" t="s">
        <v>142</v>
      </c>
      <c r="AH1294" t="s">
        <v>173</v>
      </c>
      <c r="AI1294" t="s">
        <v>168</v>
      </c>
      <c r="AJ1294" t="s">
        <v>2699</v>
      </c>
      <c r="AK1294" t="s">
        <v>73</v>
      </c>
      <c r="AL1294" t="s">
        <v>75</v>
      </c>
      <c r="AM1294" t="s">
        <v>125</v>
      </c>
      <c r="AN1294" t="s">
        <v>76</v>
      </c>
      <c r="AO1294" t="s">
        <v>290</v>
      </c>
      <c r="AP1294" t="s">
        <v>234</v>
      </c>
      <c r="AQ1294" t="s">
        <v>193</v>
      </c>
      <c r="AR1294" t="s">
        <v>67</v>
      </c>
      <c r="AS1294" t="s">
        <v>62</v>
      </c>
      <c r="AT1294" t="s">
        <v>152</v>
      </c>
      <c r="AU1294" t="s">
        <v>107</v>
      </c>
      <c r="AV1294" t="s">
        <v>6684</v>
      </c>
    </row>
    <row r="1295" spans="1:48" hidden="1" x14ac:dyDescent="0.3">
      <c r="A1295" t="s">
        <v>6685</v>
      </c>
      <c r="B1295" t="s">
        <v>6686</v>
      </c>
      <c r="C1295" s="1" t="str">
        <f t="shared" si="218"/>
        <v>21:0973</v>
      </c>
      <c r="D1295" s="1" t="str">
        <f t="shared" si="215"/>
        <v>21:0112</v>
      </c>
      <c r="E1295" t="s">
        <v>6687</v>
      </c>
      <c r="F1295" t="s">
        <v>6688</v>
      </c>
      <c r="H1295">
        <v>63.587706099999998</v>
      </c>
      <c r="I1295">
        <v>-96.792416599999996</v>
      </c>
      <c r="J1295" s="1" t="str">
        <f t="shared" si="216"/>
        <v>NGR lake sediment grab sample</v>
      </c>
      <c r="K1295" s="1" t="str">
        <f t="shared" si="217"/>
        <v>&lt;177 micron (NGR)</v>
      </c>
      <c r="L1295">
        <v>66</v>
      </c>
      <c r="M1295" t="s">
        <v>86</v>
      </c>
      <c r="N1295">
        <v>1294</v>
      </c>
      <c r="O1295" t="s">
        <v>127</v>
      </c>
      <c r="P1295" t="s">
        <v>54</v>
      </c>
      <c r="Q1295" t="s">
        <v>731</v>
      </c>
      <c r="R1295" t="s">
        <v>203</v>
      </c>
      <c r="S1295" t="s">
        <v>57</v>
      </c>
      <c r="T1295" t="s">
        <v>252</v>
      </c>
      <c r="U1295" t="s">
        <v>59</v>
      </c>
      <c r="V1295" t="s">
        <v>339</v>
      </c>
      <c r="W1295" t="s">
        <v>308</v>
      </c>
      <c r="X1295" t="s">
        <v>74</v>
      </c>
      <c r="Y1295" t="s">
        <v>421</v>
      </c>
      <c r="Z1295" t="s">
        <v>59</v>
      </c>
      <c r="AA1295" t="s">
        <v>64</v>
      </c>
      <c r="AB1295" t="s">
        <v>890</v>
      </c>
      <c r="AC1295" t="s">
        <v>155</v>
      </c>
      <c r="AD1295" t="s">
        <v>67</v>
      </c>
      <c r="AE1295" t="s">
        <v>74</v>
      </c>
      <c r="AF1295" t="s">
        <v>134</v>
      </c>
      <c r="AG1295" t="s">
        <v>58</v>
      </c>
      <c r="AH1295" t="s">
        <v>70</v>
      </c>
      <c r="AI1295" t="s">
        <v>138</v>
      </c>
      <c r="AJ1295" t="s">
        <v>138</v>
      </c>
      <c r="AK1295" t="s">
        <v>73</v>
      </c>
      <c r="AL1295" t="s">
        <v>125</v>
      </c>
      <c r="AM1295" t="s">
        <v>75</v>
      </c>
      <c r="AN1295" t="s">
        <v>76</v>
      </c>
      <c r="AO1295" t="s">
        <v>92</v>
      </c>
      <c r="AP1295" t="s">
        <v>210</v>
      </c>
      <c r="AQ1295" t="s">
        <v>327</v>
      </c>
      <c r="AR1295" t="s">
        <v>74</v>
      </c>
      <c r="AS1295" t="s">
        <v>54</v>
      </c>
      <c r="AT1295" t="s">
        <v>73</v>
      </c>
      <c r="AU1295" t="s">
        <v>593</v>
      </c>
      <c r="AV1295" t="s">
        <v>6689</v>
      </c>
    </row>
    <row r="1296" spans="1:48" hidden="1" x14ac:dyDescent="0.3">
      <c r="A1296" t="s">
        <v>6690</v>
      </c>
      <c r="B1296" t="s">
        <v>6691</v>
      </c>
      <c r="C1296" s="1" t="str">
        <f t="shared" si="218"/>
        <v>21:0973</v>
      </c>
      <c r="D1296" s="1" t="str">
        <f t="shared" si="215"/>
        <v>21:0112</v>
      </c>
      <c r="E1296" t="s">
        <v>6692</v>
      </c>
      <c r="F1296" t="s">
        <v>6693</v>
      </c>
      <c r="H1296">
        <v>63.620957300000001</v>
      </c>
      <c r="I1296">
        <v>-96.820289000000002</v>
      </c>
      <c r="J1296" s="1" t="str">
        <f t="shared" si="216"/>
        <v>NGR lake sediment grab sample</v>
      </c>
      <c r="K1296" s="1" t="str">
        <f t="shared" si="217"/>
        <v>&lt;177 micron (NGR)</v>
      </c>
      <c r="L1296">
        <v>66</v>
      </c>
      <c r="M1296" t="s">
        <v>113</v>
      </c>
      <c r="N1296">
        <v>1295</v>
      </c>
      <c r="O1296" t="s">
        <v>305</v>
      </c>
      <c r="P1296" t="s">
        <v>54</v>
      </c>
      <c r="Q1296" t="s">
        <v>166</v>
      </c>
      <c r="R1296" t="s">
        <v>347</v>
      </c>
      <c r="S1296" t="s">
        <v>57</v>
      </c>
      <c r="T1296" t="s">
        <v>248</v>
      </c>
      <c r="U1296" t="s">
        <v>203</v>
      </c>
      <c r="V1296" t="s">
        <v>427</v>
      </c>
      <c r="W1296" t="s">
        <v>156</v>
      </c>
      <c r="X1296" t="s">
        <v>62</v>
      </c>
      <c r="Y1296" t="s">
        <v>448</v>
      </c>
      <c r="Z1296" t="s">
        <v>96</v>
      </c>
      <c r="AA1296" t="s">
        <v>64</v>
      </c>
      <c r="AB1296" t="s">
        <v>188</v>
      </c>
      <c r="AC1296" t="s">
        <v>75</v>
      </c>
      <c r="AD1296" t="s">
        <v>127</v>
      </c>
      <c r="AE1296" t="s">
        <v>177</v>
      </c>
      <c r="AF1296" t="s">
        <v>264</v>
      </c>
      <c r="AG1296" t="s">
        <v>152</v>
      </c>
      <c r="AH1296" t="s">
        <v>155</v>
      </c>
      <c r="AI1296" t="s">
        <v>265</v>
      </c>
      <c r="AJ1296" t="s">
        <v>4080</v>
      </c>
      <c r="AK1296" t="s">
        <v>73</v>
      </c>
      <c r="AL1296" t="s">
        <v>125</v>
      </c>
      <c r="AM1296" t="s">
        <v>157</v>
      </c>
      <c r="AN1296" t="s">
        <v>76</v>
      </c>
      <c r="AO1296" t="s">
        <v>134</v>
      </c>
      <c r="AP1296" t="s">
        <v>307</v>
      </c>
      <c r="AQ1296" t="s">
        <v>117</v>
      </c>
      <c r="AR1296" t="s">
        <v>62</v>
      </c>
      <c r="AS1296" t="s">
        <v>54</v>
      </c>
      <c r="AT1296" t="s">
        <v>73</v>
      </c>
      <c r="AU1296" t="s">
        <v>107</v>
      </c>
      <c r="AV1296" t="s">
        <v>2323</v>
      </c>
    </row>
    <row r="1297" spans="1:48" hidden="1" x14ac:dyDescent="0.3">
      <c r="A1297" t="s">
        <v>6694</v>
      </c>
      <c r="B1297" t="s">
        <v>6695</v>
      </c>
      <c r="C1297" s="1" t="str">
        <f t="shared" si="218"/>
        <v>21:0973</v>
      </c>
      <c r="D1297" s="1" t="str">
        <f t="shared" si="215"/>
        <v>21:0112</v>
      </c>
      <c r="E1297" t="s">
        <v>6692</v>
      </c>
      <c r="F1297" t="s">
        <v>6696</v>
      </c>
      <c r="H1297">
        <v>63.620957300000001</v>
      </c>
      <c r="I1297">
        <v>-96.820289000000002</v>
      </c>
      <c r="J1297" s="1" t="str">
        <f t="shared" si="216"/>
        <v>NGR lake sediment grab sample</v>
      </c>
      <c r="K1297" s="1" t="str">
        <f t="shared" si="217"/>
        <v>&lt;177 micron (NGR)</v>
      </c>
      <c r="L1297">
        <v>66</v>
      </c>
      <c r="M1297" t="s">
        <v>132</v>
      </c>
      <c r="N1297">
        <v>1296</v>
      </c>
      <c r="O1297" t="s">
        <v>318</v>
      </c>
      <c r="P1297" t="s">
        <v>54</v>
      </c>
      <c r="Q1297" t="s">
        <v>387</v>
      </c>
      <c r="R1297" t="s">
        <v>356</v>
      </c>
      <c r="S1297" t="s">
        <v>57</v>
      </c>
      <c r="T1297" t="s">
        <v>91</v>
      </c>
      <c r="U1297" t="s">
        <v>92</v>
      </c>
      <c r="V1297" t="s">
        <v>725</v>
      </c>
      <c r="W1297" t="s">
        <v>305</v>
      </c>
      <c r="X1297" t="s">
        <v>74</v>
      </c>
      <c r="Y1297" t="s">
        <v>205</v>
      </c>
      <c r="Z1297" t="s">
        <v>138</v>
      </c>
      <c r="AA1297" t="s">
        <v>64</v>
      </c>
      <c r="AB1297" t="s">
        <v>365</v>
      </c>
      <c r="AC1297" t="s">
        <v>75</v>
      </c>
      <c r="AD1297" t="s">
        <v>127</v>
      </c>
      <c r="AE1297" t="s">
        <v>1547</v>
      </c>
      <c r="AF1297" t="s">
        <v>381</v>
      </c>
      <c r="AG1297" t="s">
        <v>277</v>
      </c>
      <c r="AH1297" t="s">
        <v>155</v>
      </c>
      <c r="AI1297" t="s">
        <v>439</v>
      </c>
      <c r="AJ1297" t="s">
        <v>1073</v>
      </c>
      <c r="AK1297" t="s">
        <v>73</v>
      </c>
      <c r="AL1297" t="s">
        <v>157</v>
      </c>
      <c r="AM1297" t="s">
        <v>157</v>
      </c>
      <c r="AN1297" t="s">
        <v>76</v>
      </c>
      <c r="AO1297" t="s">
        <v>116</v>
      </c>
      <c r="AP1297" t="s">
        <v>596</v>
      </c>
      <c r="AQ1297" t="s">
        <v>176</v>
      </c>
      <c r="AR1297" t="s">
        <v>62</v>
      </c>
      <c r="AS1297" t="s">
        <v>54</v>
      </c>
      <c r="AT1297" t="s">
        <v>152</v>
      </c>
      <c r="AU1297" t="s">
        <v>107</v>
      </c>
      <c r="AV1297" t="s">
        <v>6697</v>
      </c>
    </row>
    <row r="1298" spans="1:48" hidden="1" x14ac:dyDescent="0.3">
      <c r="A1298" t="s">
        <v>6698</v>
      </c>
      <c r="B1298" t="s">
        <v>6699</v>
      </c>
      <c r="C1298" s="1" t="str">
        <f t="shared" si="218"/>
        <v>21:0973</v>
      </c>
      <c r="D1298" s="1" t="str">
        <f t="shared" si="215"/>
        <v>21:0112</v>
      </c>
      <c r="E1298" t="s">
        <v>6700</v>
      </c>
      <c r="F1298" t="s">
        <v>6701</v>
      </c>
      <c r="H1298">
        <v>63.611866900000003</v>
      </c>
      <c r="I1298">
        <v>-96.869686099999996</v>
      </c>
      <c r="J1298" s="1" t="str">
        <f t="shared" si="216"/>
        <v>NGR lake sediment grab sample</v>
      </c>
      <c r="K1298" s="1" t="str">
        <f t="shared" si="217"/>
        <v>&lt;177 micron (NGR)</v>
      </c>
      <c r="L1298">
        <v>66</v>
      </c>
      <c r="M1298" t="s">
        <v>149</v>
      </c>
      <c r="N1298">
        <v>1297</v>
      </c>
      <c r="O1298" t="s">
        <v>106</v>
      </c>
      <c r="P1298" t="s">
        <v>62</v>
      </c>
      <c r="Q1298" t="s">
        <v>731</v>
      </c>
      <c r="R1298" t="s">
        <v>92</v>
      </c>
      <c r="S1298" t="s">
        <v>57</v>
      </c>
      <c r="T1298" t="s">
        <v>167</v>
      </c>
      <c r="U1298" t="s">
        <v>59</v>
      </c>
      <c r="V1298" t="s">
        <v>223</v>
      </c>
      <c r="W1298" t="s">
        <v>143</v>
      </c>
      <c r="X1298" t="s">
        <v>74</v>
      </c>
      <c r="Y1298" t="s">
        <v>302</v>
      </c>
      <c r="Z1298" t="s">
        <v>138</v>
      </c>
      <c r="AA1298" t="s">
        <v>64</v>
      </c>
      <c r="AB1298" t="s">
        <v>522</v>
      </c>
      <c r="AC1298" t="s">
        <v>155</v>
      </c>
      <c r="AD1298" t="s">
        <v>74</v>
      </c>
      <c r="AE1298" t="s">
        <v>1056</v>
      </c>
      <c r="AF1298" t="s">
        <v>90</v>
      </c>
      <c r="AG1298" t="s">
        <v>58</v>
      </c>
      <c r="AH1298" t="s">
        <v>70</v>
      </c>
      <c r="AI1298" t="s">
        <v>306</v>
      </c>
      <c r="AJ1298" t="s">
        <v>72</v>
      </c>
      <c r="AK1298" t="s">
        <v>73</v>
      </c>
      <c r="AL1298" t="s">
        <v>157</v>
      </c>
      <c r="AM1298" t="s">
        <v>177</v>
      </c>
      <c r="AN1298" t="s">
        <v>76</v>
      </c>
      <c r="AO1298" t="s">
        <v>178</v>
      </c>
      <c r="AP1298" t="s">
        <v>283</v>
      </c>
      <c r="AQ1298" t="s">
        <v>292</v>
      </c>
      <c r="AR1298" t="s">
        <v>74</v>
      </c>
      <c r="AS1298" t="s">
        <v>54</v>
      </c>
      <c r="AT1298" t="s">
        <v>73</v>
      </c>
      <c r="AU1298" t="s">
        <v>479</v>
      </c>
      <c r="AV1298" t="s">
        <v>5967</v>
      </c>
    </row>
    <row r="1299" spans="1:48" hidden="1" x14ac:dyDescent="0.3">
      <c r="A1299" t="s">
        <v>6702</v>
      </c>
      <c r="B1299" t="s">
        <v>6703</v>
      </c>
      <c r="C1299" s="1" t="str">
        <f t="shared" si="218"/>
        <v>21:0973</v>
      </c>
      <c r="D1299" s="1" t="str">
        <f t="shared" si="215"/>
        <v>21:0112</v>
      </c>
      <c r="E1299" t="s">
        <v>6704</v>
      </c>
      <c r="F1299" t="s">
        <v>6705</v>
      </c>
      <c r="H1299">
        <v>63.613859499999997</v>
      </c>
      <c r="I1299">
        <v>-96.912469900000005</v>
      </c>
      <c r="J1299" s="1" t="str">
        <f t="shared" si="216"/>
        <v>NGR lake sediment grab sample</v>
      </c>
      <c r="K1299" s="1" t="str">
        <f t="shared" si="217"/>
        <v>&lt;177 micron (NGR)</v>
      </c>
      <c r="L1299">
        <v>66</v>
      </c>
      <c r="M1299" t="s">
        <v>165</v>
      </c>
      <c r="N1299">
        <v>1298</v>
      </c>
      <c r="O1299" t="s">
        <v>254</v>
      </c>
      <c r="P1299" t="s">
        <v>54</v>
      </c>
      <c r="Q1299" t="s">
        <v>202</v>
      </c>
      <c r="R1299" t="s">
        <v>168</v>
      </c>
      <c r="S1299" t="s">
        <v>57</v>
      </c>
      <c r="T1299" t="s">
        <v>58</v>
      </c>
      <c r="U1299" t="s">
        <v>88</v>
      </c>
      <c r="V1299" t="s">
        <v>65</v>
      </c>
      <c r="W1299" t="s">
        <v>292</v>
      </c>
      <c r="X1299" t="s">
        <v>74</v>
      </c>
      <c r="Y1299" t="s">
        <v>302</v>
      </c>
      <c r="Z1299" t="s">
        <v>59</v>
      </c>
      <c r="AA1299" t="s">
        <v>64</v>
      </c>
      <c r="AB1299" t="s">
        <v>172</v>
      </c>
      <c r="AC1299" t="s">
        <v>155</v>
      </c>
      <c r="AD1299" t="s">
        <v>74</v>
      </c>
      <c r="AE1299" t="s">
        <v>157</v>
      </c>
      <c r="AF1299" t="s">
        <v>317</v>
      </c>
      <c r="AG1299" t="s">
        <v>152</v>
      </c>
      <c r="AH1299" t="s">
        <v>70</v>
      </c>
      <c r="AI1299" t="s">
        <v>72</v>
      </c>
      <c r="AJ1299" t="s">
        <v>123</v>
      </c>
      <c r="AK1299" t="s">
        <v>73</v>
      </c>
      <c r="AL1299" t="s">
        <v>74</v>
      </c>
      <c r="AM1299" t="s">
        <v>125</v>
      </c>
      <c r="AN1299" t="s">
        <v>76</v>
      </c>
      <c r="AO1299" t="s">
        <v>281</v>
      </c>
      <c r="AP1299" t="s">
        <v>596</v>
      </c>
      <c r="AQ1299" t="s">
        <v>292</v>
      </c>
      <c r="AR1299" t="s">
        <v>74</v>
      </c>
      <c r="AS1299" t="s">
        <v>54</v>
      </c>
      <c r="AT1299" t="s">
        <v>73</v>
      </c>
      <c r="AU1299" t="s">
        <v>107</v>
      </c>
      <c r="AV1299" t="s">
        <v>6706</v>
      </c>
    </row>
    <row r="1300" spans="1:48" hidden="1" x14ac:dyDescent="0.3">
      <c r="A1300" t="s">
        <v>6707</v>
      </c>
      <c r="B1300" t="s">
        <v>6708</v>
      </c>
      <c r="C1300" s="1" t="str">
        <f t="shared" si="218"/>
        <v>21:0973</v>
      </c>
      <c r="D1300" s="1" t="str">
        <f t="shared" si="215"/>
        <v>21:0112</v>
      </c>
      <c r="E1300" t="s">
        <v>6709</v>
      </c>
      <c r="F1300" t="s">
        <v>6710</v>
      </c>
      <c r="H1300">
        <v>63.576643599999997</v>
      </c>
      <c r="I1300">
        <v>-96.843143900000001</v>
      </c>
      <c r="J1300" s="1" t="str">
        <f t="shared" si="216"/>
        <v>NGR lake sediment grab sample</v>
      </c>
      <c r="K1300" s="1" t="str">
        <f t="shared" si="217"/>
        <v>&lt;177 micron (NGR)</v>
      </c>
      <c r="L1300">
        <v>66</v>
      </c>
      <c r="M1300" t="s">
        <v>185</v>
      </c>
      <c r="N1300">
        <v>1299</v>
      </c>
      <c r="O1300" t="s">
        <v>292</v>
      </c>
      <c r="P1300" t="s">
        <v>54</v>
      </c>
      <c r="Q1300" t="s">
        <v>133</v>
      </c>
      <c r="R1300" t="s">
        <v>90</v>
      </c>
      <c r="S1300" t="s">
        <v>57</v>
      </c>
      <c r="T1300" t="s">
        <v>91</v>
      </c>
      <c r="U1300" t="s">
        <v>168</v>
      </c>
      <c r="V1300" t="s">
        <v>326</v>
      </c>
      <c r="W1300" t="s">
        <v>263</v>
      </c>
      <c r="X1300" t="s">
        <v>62</v>
      </c>
      <c r="Y1300" t="s">
        <v>171</v>
      </c>
      <c r="Z1300" t="s">
        <v>138</v>
      </c>
      <c r="AA1300" t="s">
        <v>64</v>
      </c>
      <c r="AB1300" t="s">
        <v>223</v>
      </c>
      <c r="AC1300" t="s">
        <v>155</v>
      </c>
      <c r="AD1300" t="s">
        <v>74</v>
      </c>
      <c r="AE1300" t="s">
        <v>1872</v>
      </c>
      <c r="AF1300" t="s">
        <v>251</v>
      </c>
      <c r="AG1300" t="s">
        <v>1089</v>
      </c>
      <c r="AH1300" t="s">
        <v>70</v>
      </c>
      <c r="AI1300" t="s">
        <v>117</v>
      </c>
      <c r="AJ1300" t="s">
        <v>101</v>
      </c>
      <c r="AK1300" t="s">
        <v>73</v>
      </c>
      <c r="AL1300" t="s">
        <v>74</v>
      </c>
      <c r="AM1300" t="s">
        <v>75</v>
      </c>
      <c r="AN1300" t="s">
        <v>76</v>
      </c>
      <c r="AO1300" t="s">
        <v>290</v>
      </c>
      <c r="AP1300" t="s">
        <v>210</v>
      </c>
      <c r="AQ1300" t="s">
        <v>240</v>
      </c>
      <c r="AR1300" t="s">
        <v>62</v>
      </c>
      <c r="AS1300" t="s">
        <v>54</v>
      </c>
      <c r="AT1300" t="s">
        <v>73</v>
      </c>
      <c r="AU1300" t="s">
        <v>107</v>
      </c>
      <c r="AV1300" t="s">
        <v>2424</v>
      </c>
    </row>
    <row r="1301" spans="1:48" hidden="1" x14ac:dyDescent="0.3">
      <c r="A1301" t="s">
        <v>6711</v>
      </c>
      <c r="B1301" t="s">
        <v>6712</v>
      </c>
      <c r="C1301" s="1" t="str">
        <f t="shared" si="218"/>
        <v>21:0973</v>
      </c>
      <c r="D1301" s="1" t="str">
        <f t="shared" si="215"/>
        <v>21:0112</v>
      </c>
      <c r="E1301" t="s">
        <v>6713</v>
      </c>
      <c r="F1301" t="s">
        <v>6714</v>
      </c>
      <c r="H1301">
        <v>63.579980200000001</v>
      </c>
      <c r="I1301">
        <v>-96.943244500000006</v>
      </c>
      <c r="J1301" s="1" t="str">
        <f t="shared" si="216"/>
        <v>NGR lake sediment grab sample</v>
      </c>
      <c r="K1301" s="1" t="str">
        <f t="shared" si="217"/>
        <v>&lt;177 micron (NGR)</v>
      </c>
      <c r="L1301">
        <v>66</v>
      </c>
      <c r="M1301" t="s">
        <v>200</v>
      </c>
      <c r="N1301">
        <v>1300</v>
      </c>
      <c r="O1301" t="s">
        <v>329</v>
      </c>
      <c r="P1301" t="s">
        <v>54</v>
      </c>
      <c r="Q1301" t="s">
        <v>863</v>
      </c>
      <c r="R1301" t="s">
        <v>121</v>
      </c>
      <c r="S1301" t="s">
        <v>57</v>
      </c>
      <c r="T1301" t="s">
        <v>91</v>
      </c>
      <c r="U1301" t="s">
        <v>203</v>
      </c>
      <c r="V1301" t="s">
        <v>97</v>
      </c>
      <c r="W1301" t="s">
        <v>254</v>
      </c>
      <c r="X1301" t="s">
        <v>74</v>
      </c>
      <c r="Y1301" t="s">
        <v>448</v>
      </c>
      <c r="Z1301" t="s">
        <v>59</v>
      </c>
      <c r="AA1301" t="s">
        <v>64</v>
      </c>
      <c r="AB1301" t="s">
        <v>223</v>
      </c>
      <c r="AC1301" t="s">
        <v>155</v>
      </c>
      <c r="AD1301" t="s">
        <v>74</v>
      </c>
      <c r="AE1301" t="s">
        <v>668</v>
      </c>
      <c r="AF1301" t="s">
        <v>90</v>
      </c>
      <c r="AG1301" t="s">
        <v>58</v>
      </c>
      <c r="AH1301" t="s">
        <v>70</v>
      </c>
      <c r="AI1301" t="s">
        <v>429</v>
      </c>
      <c r="AJ1301" t="s">
        <v>71</v>
      </c>
      <c r="AK1301" t="s">
        <v>73</v>
      </c>
      <c r="AL1301" t="s">
        <v>157</v>
      </c>
      <c r="AM1301" t="s">
        <v>75</v>
      </c>
      <c r="AN1301" t="s">
        <v>76</v>
      </c>
      <c r="AO1301" t="s">
        <v>281</v>
      </c>
      <c r="AP1301" t="s">
        <v>210</v>
      </c>
      <c r="AQ1301" t="s">
        <v>143</v>
      </c>
      <c r="AR1301" t="s">
        <v>74</v>
      </c>
      <c r="AS1301" t="s">
        <v>62</v>
      </c>
      <c r="AT1301" t="s">
        <v>73</v>
      </c>
      <c r="AU1301" t="s">
        <v>107</v>
      </c>
      <c r="AV1301" t="s">
        <v>2802</v>
      </c>
    </row>
    <row r="1302" spans="1:48" hidden="1" x14ac:dyDescent="0.3">
      <c r="A1302" t="s">
        <v>6715</v>
      </c>
      <c r="B1302" t="s">
        <v>6716</v>
      </c>
      <c r="C1302" s="1" t="str">
        <f t="shared" si="218"/>
        <v>21:0973</v>
      </c>
      <c r="D1302" s="1" t="str">
        <f t="shared" si="215"/>
        <v>21:0112</v>
      </c>
      <c r="E1302" t="s">
        <v>6717</v>
      </c>
      <c r="F1302" t="s">
        <v>6718</v>
      </c>
      <c r="H1302">
        <v>63.587419799999999</v>
      </c>
      <c r="I1302">
        <v>-97.009906900000004</v>
      </c>
      <c r="J1302" s="1" t="str">
        <f t="shared" si="216"/>
        <v>NGR lake sediment grab sample</v>
      </c>
      <c r="K1302" s="1" t="str">
        <f t="shared" si="217"/>
        <v>&lt;177 micron (NGR)</v>
      </c>
      <c r="L1302">
        <v>66</v>
      </c>
      <c r="M1302" t="s">
        <v>217</v>
      </c>
      <c r="N1302">
        <v>1301</v>
      </c>
      <c r="O1302" t="s">
        <v>53</v>
      </c>
      <c r="P1302" t="s">
        <v>54</v>
      </c>
      <c r="Q1302" t="s">
        <v>133</v>
      </c>
      <c r="R1302" t="s">
        <v>317</v>
      </c>
      <c r="S1302" t="s">
        <v>57</v>
      </c>
      <c r="T1302" t="s">
        <v>262</v>
      </c>
      <c r="U1302" t="s">
        <v>168</v>
      </c>
      <c r="V1302" t="s">
        <v>316</v>
      </c>
      <c r="W1302" t="s">
        <v>138</v>
      </c>
      <c r="X1302" t="s">
        <v>62</v>
      </c>
      <c r="Y1302" t="s">
        <v>276</v>
      </c>
      <c r="Z1302" t="s">
        <v>96</v>
      </c>
      <c r="AA1302" t="s">
        <v>64</v>
      </c>
      <c r="AB1302" t="s">
        <v>219</v>
      </c>
      <c r="AC1302" t="s">
        <v>224</v>
      </c>
      <c r="AD1302" t="s">
        <v>170</v>
      </c>
      <c r="AE1302" t="s">
        <v>584</v>
      </c>
      <c r="AF1302" t="s">
        <v>381</v>
      </c>
      <c r="AG1302" t="s">
        <v>152</v>
      </c>
      <c r="AH1302" t="s">
        <v>70</v>
      </c>
      <c r="AI1302" t="s">
        <v>208</v>
      </c>
      <c r="AJ1302" t="s">
        <v>176</v>
      </c>
      <c r="AK1302" t="s">
        <v>73</v>
      </c>
      <c r="AL1302" t="s">
        <v>125</v>
      </c>
      <c r="AM1302" t="s">
        <v>157</v>
      </c>
      <c r="AN1302" t="s">
        <v>76</v>
      </c>
      <c r="AO1302" t="s">
        <v>116</v>
      </c>
      <c r="AP1302" t="s">
        <v>126</v>
      </c>
      <c r="AQ1302" t="s">
        <v>209</v>
      </c>
      <c r="AR1302" t="s">
        <v>74</v>
      </c>
      <c r="AS1302" t="s">
        <v>54</v>
      </c>
      <c r="AT1302" t="s">
        <v>73</v>
      </c>
      <c r="AU1302" t="s">
        <v>107</v>
      </c>
      <c r="AV1302" t="s">
        <v>1733</v>
      </c>
    </row>
    <row r="1303" spans="1:48" hidden="1" x14ac:dyDescent="0.3">
      <c r="A1303" t="s">
        <v>6719</v>
      </c>
      <c r="B1303" t="s">
        <v>6720</v>
      </c>
      <c r="C1303" s="1" t="str">
        <f t="shared" si="218"/>
        <v>21:0973</v>
      </c>
      <c r="D1303" s="1" t="str">
        <f t="shared" si="215"/>
        <v>21:0112</v>
      </c>
      <c r="E1303" t="s">
        <v>6721</v>
      </c>
      <c r="F1303" t="s">
        <v>6722</v>
      </c>
      <c r="H1303">
        <v>63.603547599999999</v>
      </c>
      <c r="I1303">
        <v>-97.003697299999999</v>
      </c>
      <c r="J1303" s="1" t="str">
        <f t="shared" si="216"/>
        <v>NGR lake sediment grab sample</v>
      </c>
      <c r="K1303" s="1" t="str">
        <f t="shared" si="217"/>
        <v>&lt;177 micron (NGR)</v>
      </c>
      <c r="L1303">
        <v>66</v>
      </c>
      <c r="M1303" t="s">
        <v>246</v>
      </c>
      <c r="N1303">
        <v>1302</v>
      </c>
      <c r="O1303" t="s">
        <v>87</v>
      </c>
      <c r="P1303" t="s">
        <v>54</v>
      </c>
      <c r="Q1303" t="s">
        <v>731</v>
      </c>
      <c r="R1303" t="s">
        <v>121</v>
      </c>
      <c r="S1303" t="s">
        <v>57</v>
      </c>
      <c r="T1303" t="s">
        <v>364</v>
      </c>
      <c r="U1303" t="s">
        <v>168</v>
      </c>
      <c r="V1303" t="s">
        <v>291</v>
      </c>
      <c r="W1303" t="s">
        <v>96</v>
      </c>
      <c r="X1303" t="s">
        <v>170</v>
      </c>
      <c r="Y1303" t="s">
        <v>95</v>
      </c>
      <c r="Z1303" t="s">
        <v>138</v>
      </c>
      <c r="AA1303" t="s">
        <v>64</v>
      </c>
      <c r="AB1303" t="s">
        <v>152</v>
      </c>
      <c r="AC1303" t="s">
        <v>75</v>
      </c>
      <c r="AD1303" t="s">
        <v>62</v>
      </c>
      <c r="AE1303" t="s">
        <v>154</v>
      </c>
      <c r="AF1303" t="s">
        <v>251</v>
      </c>
      <c r="AG1303" t="s">
        <v>58</v>
      </c>
      <c r="AH1303" t="s">
        <v>70</v>
      </c>
      <c r="AI1303" t="s">
        <v>168</v>
      </c>
      <c r="AJ1303" t="s">
        <v>6723</v>
      </c>
      <c r="AK1303" t="s">
        <v>73</v>
      </c>
      <c r="AL1303" t="s">
        <v>75</v>
      </c>
      <c r="AM1303" t="s">
        <v>68</v>
      </c>
      <c r="AN1303" t="s">
        <v>76</v>
      </c>
      <c r="AO1303" t="s">
        <v>77</v>
      </c>
      <c r="AP1303" t="s">
        <v>307</v>
      </c>
      <c r="AQ1303" t="s">
        <v>53</v>
      </c>
      <c r="AR1303" t="s">
        <v>74</v>
      </c>
      <c r="AS1303" t="s">
        <v>170</v>
      </c>
      <c r="AT1303" t="s">
        <v>73</v>
      </c>
      <c r="AU1303" t="s">
        <v>107</v>
      </c>
      <c r="AV1303" t="s">
        <v>6724</v>
      </c>
    </row>
    <row r="1304" spans="1:48" hidden="1" x14ac:dyDescent="0.3">
      <c r="A1304" t="s">
        <v>6725</v>
      </c>
      <c r="B1304" t="s">
        <v>6726</v>
      </c>
      <c r="C1304" s="1" t="str">
        <f t="shared" si="218"/>
        <v>21:0973</v>
      </c>
      <c r="D1304" s="1" t="str">
        <f t="shared" si="215"/>
        <v>21:0112</v>
      </c>
      <c r="E1304" t="s">
        <v>6727</v>
      </c>
      <c r="F1304" t="s">
        <v>6728</v>
      </c>
      <c r="H1304">
        <v>63.593729199999999</v>
      </c>
      <c r="I1304">
        <v>-97.091778399999995</v>
      </c>
      <c r="J1304" s="1" t="str">
        <f t="shared" si="216"/>
        <v>NGR lake sediment grab sample</v>
      </c>
      <c r="K1304" s="1" t="str">
        <f t="shared" si="217"/>
        <v>&lt;177 micron (NGR)</v>
      </c>
      <c r="L1304">
        <v>66</v>
      </c>
      <c r="M1304" t="s">
        <v>260</v>
      </c>
      <c r="N1304">
        <v>1303</v>
      </c>
      <c r="O1304" t="s">
        <v>308</v>
      </c>
      <c r="P1304" t="s">
        <v>170</v>
      </c>
      <c r="Q1304" t="s">
        <v>997</v>
      </c>
      <c r="R1304" t="s">
        <v>190</v>
      </c>
      <c r="S1304" t="s">
        <v>57</v>
      </c>
      <c r="T1304" t="s">
        <v>91</v>
      </c>
      <c r="U1304" t="s">
        <v>168</v>
      </c>
      <c r="V1304" t="s">
        <v>119</v>
      </c>
      <c r="W1304" t="s">
        <v>118</v>
      </c>
      <c r="X1304" t="s">
        <v>74</v>
      </c>
      <c r="Y1304" t="s">
        <v>63</v>
      </c>
      <c r="Z1304" t="s">
        <v>170</v>
      </c>
      <c r="AA1304" t="s">
        <v>64</v>
      </c>
      <c r="AB1304" t="s">
        <v>725</v>
      </c>
      <c r="AC1304" t="s">
        <v>155</v>
      </c>
      <c r="AD1304" t="s">
        <v>67</v>
      </c>
      <c r="AE1304" t="s">
        <v>3853</v>
      </c>
      <c r="AF1304" t="s">
        <v>69</v>
      </c>
      <c r="AG1304" t="s">
        <v>139</v>
      </c>
      <c r="AH1304" t="s">
        <v>173</v>
      </c>
      <c r="AI1304" t="s">
        <v>305</v>
      </c>
      <c r="AJ1304" t="s">
        <v>209</v>
      </c>
      <c r="AK1304" t="s">
        <v>73</v>
      </c>
      <c r="AL1304" t="s">
        <v>103</v>
      </c>
      <c r="AM1304" t="s">
        <v>224</v>
      </c>
      <c r="AN1304" t="s">
        <v>76</v>
      </c>
      <c r="AO1304" t="s">
        <v>203</v>
      </c>
      <c r="AP1304" t="s">
        <v>4241</v>
      </c>
      <c r="AQ1304" t="s">
        <v>226</v>
      </c>
      <c r="AR1304" t="s">
        <v>67</v>
      </c>
      <c r="AS1304" t="s">
        <v>54</v>
      </c>
      <c r="AT1304" t="s">
        <v>58</v>
      </c>
      <c r="AU1304" t="s">
        <v>107</v>
      </c>
      <c r="AV1304" t="s">
        <v>6729</v>
      </c>
    </row>
    <row r="1305" spans="1:48" hidden="1" x14ac:dyDescent="0.3">
      <c r="A1305" t="s">
        <v>6730</v>
      </c>
      <c r="B1305" t="s">
        <v>6731</v>
      </c>
      <c r="C1305" s="1" t="str">
        <f t="shared" si="218"/>
        <v>21:0973</v>
      </c>
      <c r="D1305" s="1" t="str">
        <f t="shared" si="215"/>
        <v>21:0112</v>
      </c>
      <c r="E1305" t="s">
        <v>6732</v>
      </c>
      <c r="F1305" t="s">
        <v>6733</v>
      </c>
      <c r="H1305">
        <v>63.579763300000003</v>
      </c>
      <c r="I1305">
        <v>-97.1545117</v>
      </c>
      <c r="J1305" s="1" t="str">
        <f t="shared" si="216"/>
        <v>NGR lake sediment grab sample</v>
      </c>
      <c r="K1305" s="1" t="str">
        <f t="shared" si="217"/>
        <v>&lt;177 micron (NGR)</v>
      </c>
      <c r="L1305">
        <v>66</v>
      </c>
      <c r="M1305" t="s">
        <v>273</v>
      </c>
      <c r="N1305">
        <v>1304</v>
      </c>
      <c r="O1305" t="s">
        <v>56</v>
      </c>
      <c r="P1305" t="s">
        <v>62</v>
      </c>
      <c r="Q1305" t="s">
        <v>747</v>
      </c>
      <c r="R1305" t="s">
        <v>356</v>
      </c>
      <c r="S1305" t="s">
        <v>57</v>
      </c>
      <c r="T1305" t="s">
        <v>447</v>
      </c>
      <c r="U1305" t="s">
        <v>92</v>
      </c>
      <c r="V1305" t="s">
        <v>58</v>
      </c>
      <c r="W1305" t="s">
        <v>123</v>
      </c>
      <c r="X1305" t="s">
        <v>170</v>
      </c>
      <c r="Y1305" t="s">
        <v>355</v>
      </c>
      <c r="Z1305" t="s">
        <v>138</v>
      </c>
      <c r="AA1305" t="s">
        <v>64</v>
      </c>
      <c r="AB1305" t="s">
        <v>277</v>
      </c>
      <c r="AC1305" t="s">
        <v>125</v>
      </c>
      <c r="AD1305" t="s">
        <v>127</v>
      </c>
      <c r="AE1305" t="s">
        <v>74</v>
      </c>
      <c r="AF1305" t="s">
        <v>492</v>
      </c>
      <c r="AG1305" t="s">
        <v>315</v>
      </c>
      <c r="AH1305" t="s">
        <v>70</v>
      </c>
      <c r="AI1305" t="s">
        <v>92</v>
      </c>
      <c r="AJ1305" t="s">
        <v>1198</v>
      </c>
      <c r="AK1305" t="s">
        <v>73</v>
      </c>
      <c r="AL1305" t="s">
        <v>177</v>
      </c>
      <c r="AM1305" t="s">
        <v>206</v>
      </c>
      <c r="AN1305" t="s">
        <v>76</v>
      </c>
      <c r="AO1305" t="s">
        <v>597</v>
      </c>
      <c r="AP1305" t="s">
        <v>414</v>
      </c>
      <c r="AQ1305" t="s">
        <v>340</v>
      </c>
      <c r="AR1305" t="s">
        <v>62</v>
      </c>
      <c r="AS1305" t="s">
        <v>170</v>
      </c>
      <c r="AT1305" t="s">
        <v>91</v>
      </c>
      <c r="AU1305" t="s">
        <v>107</v>
      </c>
      <c r="AV1305" t="s">
        <v>6734</v>
      </c>
    </row>
    <row r="1306" spans="1:48" hidden="1" x14ac:dyDescent="0.3">
      <c r="A1306" t="s">
        <v>6735</v>
      </c>
      <c r="B1306" t="s">
        <v>6736</v>
      </c>
      <c r="C1306" s="1" t="str">
        <f t="shared" si="218"/>
        <v>21:0973</v>
      </c>
      <c r="D1306" s="1" t="str">
        <f t="shared" si="215"/>
        <v>21:0112</v>
      </c>
      <c r="E1306" t="s">
        <v>6682</v>
      </c>
      <c r="F1306" t="s">
        <v>6737</v>
      </c>
      <c r="H1306">
        <v>63.6153981</v>
      </c>
      <c r="I1306">
        <v>-97.142940699999997</v>
      </c>
      <c r="J1306" s="1" t="str">
        <f t="shared" si="216"/>
        <v>NGR lake sediment grab sample</v>
      </c>
      <c r="K1306" s="1" t="str">
        <f t="shared" si="217"/>
        <v>&lt;177 micron (NGR)</v>
      </c>
      <c r="L1306">
        <v>66</v>
      </c>
      <c r="M1306" t="s">
        <v>345</v>
      </c>
      <c r="N1306">
        <v>1305</v>
      </c>
      <c r="O1306" t="s">
        <v>709</v>
      </c>
      <c r="P1306" t="s">
        <v>54</v>
      </c>
      <c r="Q1306" t="s">
        <v>863</v>
      </c>
      <c r="R1306" t="s">
        <v>381</v>
      </c>
      <c r="S1306" t="s">
        <v>57</v>
      </c>
      <c r="T1306" t="s">
        <v>262</v>
      </c>
      <c r="U1306" t="s">
        <v>88</v>
      </c>
      <c r="V1306" t="s">
        <v>169</v>
      </c>
      <c r="W1306" t="s">
        <v>263</v>
      </c>
      <c r="X1306" t="s">
        <v>62</v>
      </c>
      <c r="Y1306" t="s">
        <v>340</v>
      </c>
      <c r="Z1306" t="s">
        <v>96</v>
      </c>
      <c r="AA1306" t="s">
        <v>64</v>
      </c>
      <c r="AB1306" t="s">
        <v>249</v>
      </c>
      <c r="AC1306" t="s">
        <v>75</v>
      </c>
      <c r="AD1306" t="s">
        <v>67</v>
      </c>
      <c r="AE1306" t="s">
        <v>3853</v>
      </c>
      <c r="AF1306" t="s">
        <v>381</v>
      </c>
      <c r="AG1306" t="s">
        <v>122</v>
      </c>
      <c r="AH1306" t="s">
        <v>173</v>
      </c>
      <c r="AI1306" t="s">
        <v>203</v>
      </c>
      <c r="AJ1306" t="s">
        <v>168</v>
      </c>
      <c r="AK1306" t="s">
        <v>73</v>
      </c>
      <c r="AL1306" t="s">
        <v>103</v>
      </c>
      <c r="AM1306" t="s">
        <v>177</v>
      </c>
      <c r="AN1306" t="s">
        <v>76</v>
      </c>
      <c r="AO1306" t="s">
        <v>77</v>
      </c>
      <c r="AP1306" t="s">
        <v>234</v>
      </c>
      <c r="AQ1306" t="s">
        <v>226</v>
      </c>
      <c r="AR1306" t="s">
        <v>67</v>
      </c>
      <c r="AS1306" t="s">
        <v>170</v>
      </c>
      <c r="AT1306" t="s">
        <v>73</v>
      </c>
      <c r="AU1306" t="s">
        <v>107</v>
      </c>
      <c r="AV1306" t="s">
        <v>6738</v>
      </c>
    </row>
    <row r="1307" spans="1:48" hidden="1" x14ac:dyDescent="0.3">
      <c r="A1307" t="s">
        <v>6739</v>
      </c>
      <c r="B1307" t="s">
        <v>6740</v>
      </c>
      <c r="C1307" s="1" t="str">
        <f t="shared" si="218"/>
        <v>21:0973</v>
      </c>
      <c r="D1307" s="1" t="str">
        <f t="shared" si="215"/>
        <v>21:0112</v>
      </c>
      <c r="E1307" t="s">
        <v>6741</v>
      </c>
      <c r="F1307" t="s">
        <v>6742</v>
      </c>
      <c r="H1307">
        <v>63.586845199999999</v>
      </c>
      <c r="I1307">
        <v>-97.257140100000001</v>
      </c>
      <c r="J1307" s="1" t="str">
        <f t="shared" si="216"/>
        <v>NGR lake sediment grab sample</v>
      </c>
      <c r="K1307" s="1" t="str">
        <f t="shared" si="217"/>
        <v>&lt;177 micron (NGR)</v>
      </c>
      <c r="L1307">
        <v>66</v>
      </c>
      <c r="M1307" t="s">
        <v>289</v>
      </c>
      <c r="N1307">
        <v>1306</v>
      </c>
      <c r="O1307" t="s">
        <v>118</v>
      </c>
      <c r="P1307" t="s">
        <v>54</v>
      </c>
      <c r="Q1307" t="s">
        <v>558</v>
      </c>
      <c r="R1307" t="s">
        <v>151</v>
      </c>
      <c r="S1307" t="s">
        <v>57</v>
      </c>
      <c r="T1307" t="s">
        <v>135</v>
      </c>
      <c r="U1307" t="s">
        <v>88</v>
      </c>
      <c r="V1307" t="s">
        <v>575</v>
      </c>
      <c r="W1307" t="s">
        <v>355</v>
      </c>
      <c r="X1307" t="s">
        <v>67</v>
      </c>
      <c r="Y1307" t="s">
        <v>59</v>
      </c>
      <c r="Z1307" t="s">
        <v>170</v>
      </c>
      <c r="AA1307" t="s">
        <v>64</v>
      </c>
      <c r="AB1307" t="s">
        <v>189</v>
      </c>
      <c r="AC1307" t="s">
        <v>70</v>
      </c>
      <c r="AD1307" t="s">
        <v>62</v>
      </c>
      <c r="AE1307" t="s">
        <v>70</v>
      </c>
      <c r="AF1307" t="s">
        <v>616</v>
      </c>
      <c r="AG1307" t="s">
        <v>691</v>
      </c>
      <c r="AH1307" t="s">
        <v>173</v>
      </c>
      <c r="AI1307" t="s">
        <v>263</v>
      </c>
      <c r="AJ1307" t="s">
        <v>106</v>
      </c>
      <c r="AK1307" t="s">
        <v>73</v>
      </c>
      <c r="AL1307" t="s">
        <v>103</v>
      </c>
      <c r="AM1307" t="s">
        <v>103</v>
      </c>
      <c r="AN1307" t="s">
        <v>76</v>
      </c>
      <c r="AO1307" t="s">
        <v>280</v>
      </c>
      <c r="AP1307" t="s">
        <v>395</v>
      </c>
      <c r="AQ1307" t="s">
        <v>276</v>
      </c>
      <c r="AR1307" t="s">
        <v>67</v>
      </c>
      <c r="AS1307" t="s">
        <v>54</v>
      </c>
      <c r="AT1307" t="s">
        <v>91</v>
      </c>
      <c r="AU1307" t="s">
        <v>107</v>
      </c>
      <c r="AV1307" t="s">
        <v>6743</v>
      </c>
    </row>
    <row r="1308" spans="1:48" hidden="1" x14ac:dyDescent="0.3">
      <c r="A1308" t="s">
        <v>6744</v>
      </c>
      <c r="B1308" t="s">
        <v>6745</v>
      </c>
      <c r="C1308" s="1" t="str">
        <f t="shared" si="218"/>
        <v>21:0973</v>
      </c>
      <c r="D1308" s="1" t="str">
        <f t="shared" si="215"/>
        <v>21:0112</v>
      </c>
      <c r="E1308" t="s">
        <v>6746</v>
      </c>
      <c r="F1308" t="s">
        <v>6747</v>
      </c>
      <c r="H1308">
        <v>63.616303799999997</v>
      </c>
      <c r="I1308">
        <v>-97.2545693</v>
      </c>
      <c r="J1308" s="1" t="str">
        <f t="shared" si="216"/>
        <v>NGR lake sediment grab sample</v>
      </c>
      <c r="K1308" s="1" t="str">
        <f t="shared" si="217"/>
        <v>&lt;177 micron (NGR)</v>
      </c>
      <c r="L1308">
        <v>66</v>
      </c>
      <c r="M1308" t="s">
        <v>301</v>
      </c>
      <c r="N1308">
        <v>1307</v>
      </c>
      <c r="O1308" t="s">
        <v>143</v>
      </c>
      <c r="P1308" t="s">
        <v>54</v>
      </c>
      <c r="Q1308" t="s">
        <v>186</v>
      </c>
      <c r="R1308" t="s">
        <v>347</v>
      </c>
      <c r="S1308" t="s">
        <v>57</v>
      </c>
      <c r="T1308" t="s">
        <v>437</v>
      </c>
      <c r="U1308" t="s">
        <v>203</v>
      </c>
      <c r="V1308" t="s">
        <v>135</v>
      </c>
      <c r="W1308" t="s">
        <v>292</v>
      </c>
      <c r="X1308" t="s">
        <v>170</v>
      </c>
      <c r="Y1308" t="s">
        <v>94</v>
      </c>
      <c r="Z1308" t="s">
        <v>127</v>
      </c>
      <c r="AA1308" t="s">
        <v>64</v>
      </c>
      <c r="AB1308" t="s">
        <v>169</v>
      </c>
      <c r="AC1308" t="s">
        <v>75</v>
      </c>
      <c r="AD1308" t="s">
        <v>67</v>
      </c>
      <c r="AE1308" t="s">
        <v>574</v>
      </c>
      <c r="AF1308" t="s">
        <v>356</v>
      </c>
      <c r="AG1308" t="s">
        <v>291</v>
      </c>
      <c r="AH1308" t="s">
        <v>173</v>
      </c>
      <c r="AI1308" t="s">
        <v>1073</v>
      </c>
      <c r="AJ1308" t="s">
        <v>402</v>
      </c>
      <c r="AK1308" t="s">
        <v>73</v>
      </c>
      <c r="AL1308" t="s">
        <v>224</v>
      </c>
      <c r="AM1308" t="s">
        <v>224</v>
      </c>
      <c r="AN1308" t="s">
        <v>76</v>
      </c>
      <c r="AO1308" t="s">
        <v>290</v>
      </c>
      <c r="AP1308" t="s">
        <v>414</v>
      </c>
      <c r="AQ1308" t="s">
        <v>329</v>
      </c>
      <c r="AR1308" t="s">
        <v>62</v>
      </c>
      <c r="AS1308" t="s">
        <v>54</v>
      </c>
      <c r="AT1308" t="s">
        <v>58</v>
      </c>
      <c r="AU1308" t="s">
        <v>107</v>
      </c>
      <c r="AV1308" t="s">
        <v>6748</v>
      </c>
    </row>
    <row r="1309" spans="1:48" hidden="1" x14ac:dyDescent="0.3">
      <c r="A1309" t="s">
        <v>6749</v>
      </c>
      <c r="B1309" t="s">
        <v>6750</v>
      </c>
      <c r="C1309" s="1" t="str">
        <f t="shared" si="218"/>
        <v>21:0973</v>
      </c>
      <c r="D1309" s="1" t="str">
        <f t="shared" si="215"/>
        <v>21:0112</v>
      </c>
      <c r="E1309" t="s">
        <v>6751</v>
      </c>
      <c r="F1309" t="s">
        <v>6752</v>
      </c>
      <c r="H1309">
        <v>63.616956899999998</v>
      </c>
      <c r="I1309">
        <v>-97.304623199999995</v>
      </c>
      <c r="J1309" s="1" t="str">
        <f t="shared" si="216"/>
        <v>NGR lake sediment grab sample</v>
      </c>
      <c r="K1309" s="1" t="str">
        <f t="shared" si="217"/>
        <v>&lt;177 micron (NGR)</v>
      </c>
      <c r="L1309">
        <v>66</v>
      </c>
      <c r="M1309" t="s">
        <v>314</v>
      </c>
      <c r="N1309">
        <v>1308</v>
      </c>
      <c r="O1309" t="s">
        <v>127</v>
      </c>
      <c r="P1309" t="s">
        <v>54</v>
      </c>
      <c r="Q1309" t="s">
        <v>624</v>
      </c>
      <c r="R1309" t="s">
        <v>356</v>
      </c>
      <c r="S1309" t="s">
        <v>57</v>
      </c>
      <c r="T1309" t="s">
        <v>91</v>
      </c>
      <c r="U1309" t="s">
        <v>168</v>
      </c>
      <c r="V1309" t="s">
        <v>279</v>
      </c>
      <c r="W1309" t="s">
        <v>240</v>
      </c>
      <c r="X1309" t="s">
        <v>62</v>
      </c>
      <c r="Y1309" t="s">
        <v>254</v>
      </c>
      <c r="Z1309" t="s">
        <v>127</v>
      </c>
      <c r="AA1309" t="s">
        <v>64</v>
      </c>
      <c r="AB1309" t="s">
        <v>411</v>
      </c>
      <c r="AC1309" t="s">
        <v>155</v>
      </c>
      <c r="AD1309" t="s">
        <v>67</v>
      </c>
      <c r="AE1309" t="s">
        <v>224</v>
      </c>
      <c r="AF1309" t="s">
        <v>691</v>
      </c>
      <c r="AG1309" t="s">
        <v>153</v>
      </c>
      <c r="AH1309" t="s">
        <v>173</v>
      </c>
      <c r="AI1309" t="s">
        <v>329</v>
      </c>
      <c r="AJ1309" t="s">
        <v>305</v>
      </c>
      <c r="AK1309" t="s">
        <v>73</v>
      </c>
      <c r="AL1309" t="s">
        <v>224</v>
      </c>
      <c r="AM1309" t="s">
        <v>75</v>
      </c>
      <c r="AN1309" t="s">
        <v>76</v>
      </c>
      <c r="AO1309" t="s">
        <v>178</v>
      </c>
      <c r="AP1309" t="s">
        <v>656</v>
      </c>
      <c r="AQ1309" t="s">
        <v>363</v>
      </c>
      <c r="AR1309" t="s">
        <v>67</v>
      </c>
      <c r="AS1309" t="s">
        <v>54</v>
      </c>
      <c r="AT1309" t="s">
        <v>58</v>
      </c>
      <c r="AU1309" t="s">
        <v>107</v>
      </c>
      <c r="AV1309" t="s">
        <v>1670</v>
      </c>
    </row>
    <row r="1310" spans="1:48" hidden="1" x14ac:dyDescent="0.3">
      <c r="A1310" t="s">
        <v>6753</v>
      </c>
      <c r="B1310" t="s">
        <v>6754</v>
      </c>
      <c r="C1310" s="1" t="str">
        <f t="shared" si="218"/>
        <v>21:0973</v>
      </c>
      <c r="D1310" s="1" t="str">
        <f t="shared" si="215"/>
        <v>21:0112</v>
      </c>
      <c r="E1310" t="s">
        <v>6755</v>
      </c>
      <c r="F1310" t="s">
        <v>6756</v>
      </c>
      <c r="H1310">
        <v>63.585714199999998</v>
      </c>
      <c r="I1310">
        <v>-97.306663799999995</v>
      </c>
      <c r="J1310" s="1" t="str">
        <f t="shared" si="216"/>
        <v>NGR lake sediment grab sample</v>
      </c>
      <c r="K1310" s="1" t="str">
        <f t="shared" si="217"/>
        <v>&lt;177 micron (NGR)</v>
      </c>
      <c r="L1310">
        <v>66</v>
      </c>
      <c r="M1310" t="s">
        <v>324</v>
      </c>
      <c r="N1310">
        <v>1309</v>
      </c>
      <c r="O1310" t="s">
        <v>254</v>
      </c>
      <c r="P1310" t="s">
        <v>54</v>
      </c>
      <c r="Q1310" t="s">
        <v>115</v>
      </c>
      <c r="R1310" t="s">
        <v>347</v>
      </c>
      <c r="S1310" t="s">
        <v>57</v>
      </c>
      <c r="T1310" t="s">
        <v>277</v>
      </c>
      <c r="U1310" t="s">
        <v>168</v>
      </c>
      <c r="V1310" t="s">
        <v>223</v>
      </c>
      <c r="W1310" t="s">
        <v>143</v>
      </c>
      <c r="X1310" t="s">
        <v>74</v>
      </c>
      <c r="Y1310" t="s">
        <v>308</v>
      </c>
      <c r="Z1310" t="s">
        <v>96</v>
      </c>
      <c r="AA1310" t="s">
        <v>64</v>
      </c>
      <c r="AB1310" t="s">
        <v>725</v>
      </c>
      <c r="AC1310" t="s">
        <v>155</v>
      </c>
      <c r="AD1310" t="s">
        <v>62</v>
      </c>
      <c r="AE1310" t="s">
        <v>4330</v>
      </c>
      <c r="AF1310" t="s">
        <v>381</v>
      </c>
      <c r="AG1310" t="s">
        <v>188</v>
      </c>
      <c r="AH1310" t="s">
        <v>173</v>
      </c>
      <c r="AI1310" t="s">
        <v>348</v>
      </c>
      <c r="AJ1310" t="s">
        <v>72</v>
      </c>
      <c r="AK1310" t="s">
        <v>73</v>
      </c>
      <c r="AL1310" t="s">
        <v>75</v>
      </c>
      <c r="AM1310" t="s">
        <v>75</v>
      </c>
      <c r="AN1310" t="s">
        <v>76</v>
      </c>
      <c r="AO1310" t="s">
        <v>281</v>
      </c>
      <c r="AP1310" t="s">
        <v>414</v>
      </c>
      <c r="AQ1310" t="s">
        <v>118</v>
      </c>
      <c r="AR1310" t="s">
        <v>74</v>
      </c>
      <c r="AS1310" t="s">
        <v>62</v>
      </c>
      <c r="AT1310" t="s">
        <v>73</v>
      </c>
      <c r="AU1310" t="s">
        <v>107</v>
      </c>
      <c r="AV1310" t="s">
        <v>6757</v>
      </c>
    </row>
    <row r="1311" spans="1:48" hidden="1" x14ac:dyDescent="0.3">
      <c r="A1311" t="s">
        <v>6758</v>
      </c>
      <c r="B1311" t="s">
        <v>6759</v>
      </c>
      <c r="C1311" s="1" t="str">
        <f t="shared" si="218"/>
        <v>21:0973</v>
      </c>
      <c r="D1311" s="1" t="str">
        <f t="shared" si="215"/>
        <v>21:0112</v>
      </c>
      <c r="E1311" t="s">
        <v>6760</v>
      </c>
      <c r="F1311" t="s">
        <v>6761</v>
      </c>
      <c r="H1311">
        <v>63.574463700000003</v>
      </c>
      <c r="I1311">
        <v>-97.356665599999999</v>
      </c>
      <c r="J1311" s="1" t="str">
        <f t="shared" si="216"/>
        <v>NGR lake sediment grab sample</v>
      </c>
      <c r="K1311" s="1" t="str">
        <f t="shared" si="217"/>
        <v>&lt;177 micron (NGR)</v>
      </c>
      <c r="L1311">
        <v>66</v>
      </c>
      <c r="M1311" t="s">
        <v>335</v>
      </c>
      <c r="N1311">
        <v>1310</v>
      </c>
      <c r="O1311" t="s">
        <v>211</v>
      </c>
      <c r="P1311" t="s">
        <v>54</v>
      </c>
      <c r="Q1311" t="s">
        <v>1477</v>
      </c>
      <c r="R1311" t="s">
        <v>347</v>
      </c>
      <c r="S1311" t="s">
        <v>57</v>
      </c>
      <c r="T1311" t="s">
        <v>248</v>
      </c>
      <c r="U1311" t="s">
        <v>168</v>
      </c>
      <c r="V1311" t="s">
        <v>250</v>
      </c>
      <c r="W1311" t="s">
        <v>201</v>
      </c>
      <c r="X1311" t="s">
        <v>62</v>
      </c>
      <c r="Y1311" t="s">
        <v>137</v>
      </c>
      <c r="Z1311" t="s">
        <v>96</v>
      </c>
      <c r="AA1311" t="s">
        <v>64</v>
      </c>
      <c r="AB1311" t="s">
        <v>279</v>
      </c>
      <c r="AC1311" t="s">
        <v>75</v>
      </c>
      <c r="AD1311" t="s">
        <v>74</v>
      </c>
      <c r="AE1311" t="s">
        <v>120</v>
      </c>
      <c r="AF1311" t="s">
        <v>264</v>
      </c>
      <c r="AG1311" t="s">
        <v>58</v>
      </c>
      <c r="AH1311" t="s">
        <v>173</v>
      </c>
      <c r="AI1311" t="s">
        <v>440</v>
      </c>
      <c r="AJ1311" t="s">
        <v>168</v>
      </c>
      <c r="AK1311" t="s">
        <v>73</v>
      </c>
      <c r="AL1311" t="s">
        <v>125</v>
      </c>
      <c r="AM1311" t="s">
        <v>74</v>
      </c>
      <c r="AN1311" t="s">
        <v>76</v>
      </c>
      <c r="AO1311" t="s">
        <v>134</v>
      </c>
      <c r="AP1311" t="s">
        <v>179</v>
      </c>
      <c r="AQ1311" t="s">
        <v>209</v>
      </c>
      <c r="AR1311" t="s">
        <v>74</v>
      </c>
      <c r="AS1311" t="s">
        <v>62</v>
      </c>
      <c r="AT1311" t="s">
        <v>73</v>
      </c>
      <c r="AU1311" t="s">
        <v>593</v>
      </c>
      <c r="AV1311" t="s">
        <v>6762</v>
      </c>
    </row>
    <row r="1312" spans="1:48" hidden="1" x14ac:dyDescent="0.3">
      <c r="A1312" t="s">
        <v>6763</v>
      </c>
      <c r="B1312" t="s">
        <v>6764</v>
      </c>
      <c r="C1312" s="1" t="str">
        <f t="shared" si="218"/>
        <v>21:0973</v>
      </c>
      <c r="D1312" s="1" t="str">
        <f>HYPERLINK("https://geochem.nrcan.gc.ca/cdogs/content/svy/svy_e.htm", "")</f>
        <v/>
      </c>
      <c r="G1312" s="1" t="str">
        <f>HYPERLINK("https://geochem.nrcan.gc.ca/cdogs/content/cr_/cr_00161_e.htm", "161")</f>
        <v>161</v>
      </c>
      <c r="J1312" t="s">
        <v>230</v>
      </c>
      <c r="K1312" t="s">
        <v>231</v>
      </c>
      <c r="L1312">
        <v>66</v>
      </c>
      <c r="M1312" t="s">
        <v>232</v>
      </c>
      <c r="N1312">
        <v>1311</v>
      </c>
      <c r="O1312" t="s">
        <v>159</v>
      </c>
      <c r="P1312" t="s">
        <v>170</v>
      </c>
      <c r="Q1312" t="s">
        <v>105</v>
      </c>
      <c r="R1312" t="s">
        <v>103</v>
      </c>
      <c r="S1312" t="s">
        <v>57</v>
      </c>
      <c r="T1312" t="s">
        <v>279</v>
      </c>
      <c r="U1312" t="s">
        <v>117</v>
      </c>
      <c r="V1312" t="s">
        <v>252</v>
      </c>
      <c r="W1312" t="s">
        <v>346</v>
      </c>
      <c r="X1312" t="s">
        <v>74</v>
      </c>
      <c r="Y1312" t="s">
        <v>170</v>
      </c>
      <c r="Z1312" t="s">
        <v>178</v>
      </c>
      <c r="AA1312" t="s">
        <v>64</v>
      </c>
      <c r="AB1312" t="s">
        <v>890</v>
      </c>
      <c r="AC1312" t="s">
        <v>177</v>
      </c>
      <c r="AD1312" t="s">
        <v>67</v>
      </c>
      <c r="AE1312" t="s">
        <v>63</v>
      </c>
      <c r="AF1312" t="s">
        <v>347</v>
      </c>
      <c r="AG1312" t="s">
        <v>153</v>
      </c>
      <c r="AH1312" t="s">
        <v>125</v>
      </c>
      <c r="AI1312" t="s">
        <v>290</v>
      </c>
      <c r="AJ1312" t="s">
        <v>348</v>
      </c>
      <c r="AK1312" t="s">
        <v>73</v>
      </c>
      <c r="AL1312" t="s">
        <v>206</v>
      </c>
      <c r="AM1312" t="s">
        <v>74</v>
      </c>
      <c r="AN1312" t="s">
        <v>76</v>
      </c>
      <c r="AO1312" t="s">
        <v>92</v>
      </c>
      <c r="AP1312" t="s">
        <v>239</v>
      </c>
      <c r="AQ1312" t="s">
        <v>193</v>
      </c>
      <c r="AR1312" t="s">
        <v>62</v>
      </c>
      <c r="AS1312" t="s">
        <v>127</v>
      </c>
      <c r="AT1312" t="s">
        <v>73</v>
      </c>
      <c r="AU1312" t="s">
        <v>521</v>
      </c>
      <c r="AV1312" t="s">
        <v>4677</v>
      </c>
    </row>
    <row r="1313" spans="1:48" hidden="1" x14ac:dyDescent="0.3">
      <c r="A1313" t="s">
        <v>6765</v>
      </c>
      <c r="B1313" t="s">
        <v>6766</v>
      </c>
      <c r="C1313" s="1" t="str">
        <f t="shared" si="218"/>
        <v>21:0973</v>
      </c>
      <c r="D1313" s="1" t="str">
        <f>HYPERLINK("https://geochem.nrcan.gc.ca/cdogs/content/svy/svy210112_e.htm", "21:0112")</f>
        <v>21:0112</v>
      </c>
      <c r="E1313" t="s">
        <v>6767</v>
      </c>
      <c r="F1313" t="s">
        <v>6768</v>
      </c>
      <c r="H1313">
        <v>63.622370500000002</v>
      </c>
      <c r="I1313">
        <v>-97.351739800000004</v>
      </c>
      <c r="J1313" s="1" t="str">
        <f>HYPERLINK("https://geochem.nrcan.gc.ca/cdogs/content/kwd/kwd020027_e.htm", "NGR lake sediment grab sample")</f>
        <v>NGR lake sediment grab sample</v>
      </c>
      <c r="K1313" s="1" t="str">
        <f>HYPERLINK("https://geochem.nrcan.gc.ca/cdogs/content/kwd/kwd080006_e.htm", "&lt;177 micron (NGR)")</f>
        <v>&lt;177 micron (NGR)</v>
      </c>
      <c r="L1313">
        <v>66</v>
      </c>
      <c r="M1313" t="s">
        <v>354</v>
      </c>
      <c r="N1313">
        <v>1312</v>
      </c>
      <c r="O1313" t="s">
        <v>240</v>
      </c>
      <c r="P1313" t="s">
        <v>54</v>
      </c>
      <c r="Q1313" t="s">
        <v>731</v>
      </c>
      <c r="R1313" t="s">
        <v>77</v>
      </c>
      <c r="S1313" t="s">
        <v>57</v>
      </c>
      <c r="T1313" t="s">
        <v>91</v>
      </c>
      <c r="U1313" t="s">
        <v>117</v>
      </c>
      <c r="V1313" t="s">
        <v>223</v>
      </c>
      <c r="W1313" t="s">
        <v>292</v>
      </c>
      <c r="X1313" t="s">
        <v>74</v>
      </c>
      <c r="Y1313" t="s">
        <v>238</v>
      </c>
      <c r="Z1313" t="s">
        <v>59</v>
      </c>
      <c r="AA1313" t="s">
        <v>64</v>
      </c>
      <c r="AB1313" t="s">
        <v>153</v>
      </c>
      <c r="AC1313" t="s">
        <v>224</v>
      </c>
      <c r="AD1313" t="s">
        <v>67</v>
      </c>
      <c r="AE1313" t="s">
        <v>74</v>
      </c>
      <c r="AF1313" t="s">
        <v>151</v>
      </c>
      <c r="AG1313" t="s">
        <v>152</v>
      </c>
      <c r="AH1313" t="s">
        <v>70</v>
      </c>
      <c r="AI1313" t="s">
        <v>329</v>
      </c>
      <c r="AJ1313" t="s">
        <v>429</v>
      </c>
      <c r="AK1313" t="s">
        <v>73</v>
      </c>
      <c r="AL1313" t="s">
        <v>74</v>
      </c>
      <c r="AM1313" t="s">
        <v>177</v>
      </c>
      <c r="AN1313" t="s">
        <v>76</v>
      </c>
      <c r="AO1313" t="s">
        <v>281</v>
      </c>
      <c r="AP1313" t="s">
        <v>158</v>
      </c>
      <c r="AQ1313" t="s">
        <v>292</v>
      </c>
      <c r="AR1313" t="s">
        <v>67</v>
      </c>
      <c r="AS1313" t="s">
        <v>54</v>
      </c>
      <c r="AT1313" t="s">
        <v>152</v>
      </c>
      <c r="AU1313" t="s">
        <v>479</v>
      </c>
      <c r="AV1313" t="s">
        <v>3550</v>
      </c>
    </row>
    <row r="1314" spans="1:48" hidden="1" x14ac:dyDescent="0.3">
      <c r="A1314" t="s">
        <v>6769</v>
      </c>
      <c r="B1314" t="s">
        <v>6770</v>
      </c>
      <c r="C1314" s="1" t="str">
        <f t="shared" si="218"/>
        <v>21:0973</v>
      </c>
      <c r="D1314" s="1" t="str">
        <f>HYPERLINK("https://geochem.nrcan.gc.ca/cdogs/content/svy/svy210112_e.htm", "21:0112")</f>
        <v>21:0112</v>
      </c>
      <c r="E1314" t="s">
        <v>6771</v>
      </c>
      <c r="F1314" t="s">
        <v>6772</v>
      </c>
      <c r="H1314">
        <v>63.658378900000002</v>
      </c>
      <c r="I1314">
        <v>-96.954742899999999</v>
      </c>
      <c r="J1314" s="1" t="str">
        <f>HYPERLINK("https://geochem.nrcan.gc.ca/cdogs/content/kwd/kwd020027_e.htm", "NGR lake sediment grab sample")</f>
        <v>NGR lake sediment grab sample</v>
      </c>
      <c r="K1314" s="1" t="str">
        <f>HYPERLINK("https://geochem.nrcan.gc.ca/cdogs/content/kwd/kwd080006_e.htm", "&lt;177 micron (NGR)")</f>
        <v>&lt;177 micron (NGR)</v>
      </c>
      <c r="L1314">
        <v>67</v>
      </c>
      <c r="M1314" t="s">
        <v>52</v>
      </c>
      <c r="N1314">
        <v>1313</v>
      </c>
      <c r="O1314" t="s">
        <v>292</v>
      </c>
      <c r="P1314" t="s">
        <v>54</v>
      </c>
      <c r="Q1314" t="s">
        <v>521</v>
      </c>
      <c r="R1314" t="s">
        <v>192</v>
      </c>
      <c r="S1314" t="s">
        <v>57</v>
      </c>
      <c r="T1314" t="s">
        <v>175</v>
      </c>
      <c r="U1314" t="s">
        <v>203</v>
      </c>
      <c r="V1314" t="s">
        <v>221</v>
      </c>
      <c r="W1314" t="s">
        <v>226</v>
      </c>
      <c r="X1314" t="s">
        <v>67</v>
      </c>
      <c r="Y1314" t="s">
        <v>62</v>
      </c>
      <c r="Z1314" t="s">
        <v>170</v>
      </c>
      <c r="AA1314" t="s">
        <v>64</v>
      </c>
      <c r="AB1314" t="s">
        <v>264</v>
      </c>
      <c r="AC1314" t="s">
        <v>70</v>
      </c>
      <c r="AD1314" t="s">
        <v>67</v>
      </c>
      <c r="AE1314" t="s">
        <v>2032</v>
      </c>
      <c r="AF1314" t="s">
        <v>151</v>
      </c>
      <c r="AG1314" t="s">
        <v>139</v>
      </c>
      <c r="AH1314" t="s">
        <v>173</v>
      </c>
      <c r="AI1314" t="s">
        <v>156</v>
      </c>
      <c r="AJ1314" t="s">
        <v>226</v>
      </c>
      <c r="AK1314" t="s">
        <v>73</v>
      </c>
      <c r="AL1314" t="s">
        <v>103</v>
      </c>
      <c r="AM1314" t="s">
        <v>103</v>
      </c>
      <c r="AN1314" t="s">
        <v>76</v>
      </c>
      <c r="AO1314" t="s">
        <v>439</v>
      </c>
      <c r="AP1314" t="s">
        <v>2741</v>
      </c>
      <c r="AQ1314" t="s">
        <v>61</v>
      </c>
      <c r="AR1314" t="s">
        <v>67</v>
      </c>
      <c r="AS1314" t="s">
        <v>54</v>
      </c>
      <c r="AT1314" t="s">
        <v>91</v>
      </c>
      <c r="AU1314" t="s">
        <v>107</v>
      </c>
      <c r="AV1314" t="s">
        <v>926</v>
      </c>
    </row>
    <row r="1315" spans="1:48" hidden="1" x14ac:dyDescent="0.3">
      <c r="A1315" t="s">
        <v>6773</v>
      </c>
      <c r="B1315" t="s">
        <v>6774</v>
      </c>
      <c r="C1315" s="1" t="str">
        <f t="shared" si="218"/>
        <v>21:0973</v>
      </c>
      <c r="D1315" s="1" t="str">
        <f>HYPERLINK("https://geochem.nrcan.gc.ca/cdogs/content/svy/svy_e.htm", "")</f>
        <v/>
      </c>
      <c r="G1315" s="1" t="str">
        <f>HYPERLINK("https://geochem.nrcan.gc.ca/cdogs/content/cr_/cr_00125_e.htm", "125")</f>
        <v>125</v>
      </c>
      <c r="J1315" t="s">
        <v>230</v>
      </c>
      <c r="K1315" t="s">
        <v>231</v>
      </c>
      <c r="L1315">
        <v>67</v>
      </c>
      <c r="M1315" t="s">
        <v>232</v>
      </c>
      <c r="N1315">
        <v>1314</v>
      </c>
      <c r="O1315" t="s">
        <v>550</v>
      </c>
      <c r="P1315" t="s">
        <v>170</v>
      </c>
      <c r="Q1315" t="s">
        <v>2145</v>
      </c>
      <c r="R1315" t="s">
        <v>203</v>
      </c>
      <c r="S1315" t="s">
        <v>57</v>
      </c>
      <c r="T1315" t="s">
        <v>317</v>
      </c>
      <c r="U1315" t="s">
        <v>203</v>
      </c>
      <c r="V1315" t="s">
        <v>550</v>
      </c>
      <c r="W1315" t="s">
        <v>157</v>
      </c>
      <c r="X1315" t="s">
        <v>74</v>
      </c>
      <c r="Y1315" t="s">
        <v>136</v>
      </c>
      <c r="Z1315" t="s">
        <v>127</v>
      </c>
      <c r="AA1315" t="s">
        <v>64</v>
      </c>
      <c r="AB1315" t="s">
        <v>290</v>
      </c>
      <c r="AC1315" t="s">
        <v>75</v>
      </c>
      <c r="AD1315" t="s">
        <v>203</v>
      </c>
      <c r="AE1315" t="s">
        <v>302</v>
      </c>
      <c r="AF1315" t="s">
        <v>90</v>
      </c>
      <c r="AG1315" t="s">
        <v>282</v>
      </c>
      <c r="AH1315" t="s">
        <v>68</v>
      </c>
      <c r="AI1315" t="s">
        <v>168</v>
      </c>
      <c r="AJ1315" t="s">
        <v>226</v>
      </c>
      <c r="AK1315" t="s">
        <v>73</v>
      </c>
      <c r="AL1315" t="s">
        <v>103</v>
      </c>
      <c r="AM1315" t="s">
        <v>177</v>
      </c>
      <c r="AN1315" t="s">
        <v>76</v>
      </c>
      <c r="AO1315" t="s">
        <v>137</v>
      </c>
      <c r="AP1315" t="s">
        <v>551</v>
      </c>
      <c r="AQ1315" t="s">
        <v>168</v>
      </c>
      <c r="AR1315" t="s">
        <v>67</v>
      </c>
      <c r="AS1315" t="s">
        <v>170</v>
      </c>
      <c r="AT1315" t="s">
        <v>1295</v>
      </c>
      <c r="AU1315" t="s">
        <v>107</v>
      </c>
      <c r="AV1315" t="s">
        <v>6775</v>
      </c>
    </row>
    <row r="1316" spans="1:48" hidden="1" x14ac:dyDescent="0.3">
      <c r="A1316" t="s">
        <v>6776</v>
      </c>
      <c r="B1316" t="s">
        <v>6777</v>
      </c>
      <c r="C1316" s="1" t="str">
        <f t="shared" si="218"/>
        <v>21:0973</v>
      </c>
      <c r="D1316" s="1" t="str">
        <f t="shared" ref="D1316:D1346" si="219">HYPERLINK("https://geochem.nrcan.gc.ca/cdogs/content/svy/svy210112_e.htm", "21:0112")</f>
        <v>21:0112</v>
      </c>
      <c r="E1316" t="s">
        <v>6778</v>
      </c>
      <c r="F1316" t="s">
        <v>6779</v>
      </c>
      <c r="H1316">
        <v>63.625506399999999</v>
      </c>
      <c r="I1316">
        <v>-97.433065900000003</v>
      </c>
      <c r="J1316" s="1" t="str">
        <f t="shared" ref="J1316:J1346" si="220">HYPERLINK("https://geochem.nrcan.gc.ca/cdogs/content/kwd/kwd020027_e.htm", "NGR lake sediment grab sample")</f>
        <v>NGR lake sediment grab sample</v>
      </c>
      <c r="K1316" s="1" t="str">
        <f t="shared" ref="K1316:K1346" si="221">HYPERLINK("https://geochem.nrcan.gc.ca/cdogs/content/kwd/kwd080006_e.htm", "&lt;177 micron (NGR)")</f>
        <v>&lt;177 micron (NGR)</v>
      </c>
      <c r="L1316">
        <v>67</v>
      </c>
      <c r="M1316" t="s">
        <v>86</v>
      </c>
      <c r="N1316">
        <v>1315</v>
      </c>
      <c r="O1316" t="s">
        <v>308</v>
      </c>
      <c r="P1316" t="s">
        <v>62</v>
      </c>
      <c r="Q1316" t="s">
        <v>420</v>
      </c>
      <c r="R1316" t="s">
        <v>151</v>
      </c>
      <c r="S1316" t="s">
        <v>57</v>
      </c>
      <c r="T1316" t="s">
        <v>248</v>
      </c>
      <c r="U1316" t="s">
        <v>88</v>
      </c>
      <c r="V1316" t="s">
        <v>93</v>
      </c>
      <c r="W1316" t="s">
        <v>211</v>
      </c>
      <c r="X1316" t="s">
        <v>74</v>
      </c>
      <c r="Y1316" t="s">
        <v>263</v>
      </c>
      <c r="Z1316" t="s">
        <v>96</v>
      </c>
      <c r="AA1316" t="s">
        <v>64</v>
      </c>
      <c r="AB1316" t="s">
        <v>100</v>
      </c>
      <c r="AC1316" t="s">
        <v>75</v>
      </c>
      <c r="AD1316" t="s">
        <v>74</v>
      </c>
      <c r="AE1316" t="s">
        <v>2236</v>
      </c>
      <c r="AF1316" t="s">
        <v>192</v>
      </c>
      <c r="AG1316" t="s">
        <v>411</v>
      </c>
      <c r="AH1316" t="s">
        <v>173</v>
      </c>
      <c r="AI1316" t="s">
        <v>114</v>
      </c>
      <c r="AJ1316" t="s">
        <v>123</v>
      </c>
      <c r="AK1316" t="s">
        <v>73</v>
      </c>
      <c r="AL1316" t="s">
        <v>103</v>
      </c>
      <c r="AM1316" t="s">
        <v>177</v>
      </c>
      <c r="AN1316" t="s">
        <v>76</v>
      </c>
      <c r="AO1316" t="s">
        <v>281</v>
      </c>
      <c r="AP1316" t="s">
        <v>105</v>
      </c>
      <c r="AQ1316" t="s">
        <v>106</v>
      </c>
      <c r="AR1316" t="s">
        <v>67</v>
      </c>
      <c r="AS1316" t="s">
        <v>62</v>
      </c>
      <c r="AT1316" t="s">
        <v>315</v>
      </c>
      <c r="AU1316" t="s">
        <v>107</v>
      </c>
      <c r="AV1316" t="s">
        <v>6780</v>
      </c>
    </row>
    <row r="1317" spans="1:48" hidden="1" x14ac:dyDescent="0.3">
      <c r="A1317" t="s">
        <v>6781</v>
      </c>
      <c r="B1317" t="s">
        <v>6782</v>
      </c>
      <c r="C1317" s="1" t="str">
        <f t="shared" si="218"/>
        <v>21:0973</v>
      </c>
      <c r="D1317" s="1" t="str">
        <f t="shared" si="219"/>
        <v>21:0112</v>
      </c>
      <c r="E1317" t="s">
        <v>6783</v>
      </c>
      <c r="F1317" t="s">
        <v>6784</v>
      </c>
      <c r="H1317">
        <v>63.660783799999997</v>
      </c>
      <c r="I1317">
        <v>-97.503837200000007</v>
      </c>
      <c r="J1317" s="1" t="str">
        <f t="shared" si="220"/>
        <v>NGR lake sediment grab sample</v>
      </c>
      <c r="K1317" s="1" t="str">
        <f t="shared" si="221"/>
        <v>&lt;177 micron (NGR)</v>
      </c>
      <c r="L1317">
        <v>67</v>
      </c>
      <c r="M1317" t="s">
        <v>149</v>
      </c>
      <c r="N1317">
        <v>1316</v>
      </c>
      <c r="O1317" t="s">
        <v>346</v>
      </c>
      <c r="P1317" t="s">
        <v>54</v>
      </c>
      <c r="Q1317" t="s">
        <v>89</v>
      </c>
      <c r="R1317" t="s">
        <v>92</v>
      </c>
      <c r="S1317" t="s">
        <v>57</v>
      </c>
      <c r="T1317" t="s">
        <v>204</v>
      </c>
      <c r="U1317" t="s">
        <v>57</v>
      </c>
      <c r="V1317" t="s">
        <v>139</v>
      </c>
      <c r="W1317" t="s">
        <v>94</v>
      </c>
      <c r="X1317" t="s">
        <v>74</v>
      </c>
      <c r="Y1317" t="s">
        <v>206</v>
      </c>
      <c r="Z1317" t="s">
        <v>138</v>
      </c>
      <c r="AA1317" t="s">
        <v>64</v>
      </c>
      <c r="AB1317" t="s">
        <v>890</v>
      </c>
      <c r="AC1317" t="s">
        <v>155</v>
      </c>
      <c r="AD1317" t="s">
        <v>67</v>
      </c>
      <c r="AE1317" t="s">
        <v>68</v>
      </c>
      <c r="AF1317" t="s">
        <v>282</v>
      </c>
      <c r="AG1317" t="s">
        <v>293</v>
      </c>
      <c r="AH1317" t="s">
        <v>173</v>
      </c>
      <c r="AI1317" t="s">
        <v>233</v>
      </c>
      <c r="AJ1317" t="s">
        <v>336</v>
      </c>
      <c r="AK1317" t="s">
        <v>73</v>
      </c>
      <c r="AL1317" t="s">
        <v>177</v>
      </c>
      <c r="AM1317" t="s">
        <v>224</v>
      </c>
      <c r="AN1317" t="s">
        <v>76</v>
      </c>
      <c r="AO1317" t="s">
        <v>168</v>
      </c>
      <c r="AP1317" t="s">
        <v>225</v>
      </c>
      <c r="AQ1317" t="s">
        <v>308</v>
      </c>
      <c r="AR1317" t="s">
        <v>67</v>
      </c>
      <c r="AS1317" t="s">
        <v>54</v>
      </c>
      <c r="AT1317" t="s">
        <v>73</v>
      </c>
      <c r="AU1317" t="s">
        <v>107</v>
      </c>
      <c r="AV1317" t="s">
        <v>6785</v>
      </c>
    </row>
    <row r="1318" spans="1:48" hidden="1" x14ac:dyDescent="0.3">
      <c r="A1318" t="s">
        <v>6786</v>
      </c>
      <c r="B1318" t="s">
        <v>6787</v>
      </c>
      <c r="C1318" s="1" t="str">
        <f t="shared" si="218"/>
        <v>21:0973</v>
      </c>
      <c r="D1318" s="1" t="str">
        <f t="shared" si="219"/>
        <v>21:0112</v>
      </c>
      <c r="E1318" t="s">
        <v>6788</v>
      </c>
      <c r="F1318" t="s">
        <v>6789</v>
      </c>
      <c r="H1318">
        <v>63.644013399999999</v>
      </c>
      <c r="I1318">
        <v>-97.418051899999995</v>
      </c>
      <c r="J1318" s="1" t="str">
        <f t="shared" si="220"/>
        <v>NGR lake sediment grab sample</v>
      </c>
      <c r="K1318" s="1" t="str">
        <f t="shared" si="221"/>
        <v>&lt;177 micron (NGR)</v>
      </c>
      <c r="L1318">
        <v>67</v>
      </c>
      <c r="M1318" t="s">
        <v>165</v>
      </c>
      <c r="N1318">
        <v>1317</v>
      </c>
      <c r="O1318" t="s">
        <v>143</v>
      </c>
      <c r="P1318" t="s">
        <v>54</v>
      </c>
      <c r="Q1318" t="s">
        <v>1477</v>
      </c>
      <c r="R1318" t="s">
        <v>134</v>
      </c>
      <c r="S1318" t="s">
        <v>57</v>
      </c>
      <c r="T1318" t="s">
        <v>91</v>
      </c>
      <c r="U1318" t="s">
        <v>117</v>
      </c>
      <c r="V1318" t="s">
        <v>189</v>
      </c>
      <c r="W1318" t="s">
        <v>127</v>
      </c>
      <c r="X1318" t="s">
        <v>62</v>
      </c>
      <c r="Y1318" t="s">
        <v>79</v>
      </c>
      <c r="Z1318" t="s">
        <v>96</v>
      </c>
      <c r="AA1318" t="s">
        <v>64</v>
      </c>
      <c r="AB1318" t="s">
        <v>60</v>
      </c>
      <c r="AC1318" t="s">
        <v>155</v>
      </c>
      <c r="AD1318" t="s">
        <v>67</v>
      </c>
      <c r="AE1318" t="s">
        <v>120</v>
      </c>
      <c r="AF1318" t="s">
        <v>121</v>
      </c>
      <c r="AG1318" t="s">
        <v>380</v>
      </c>
      <c r="AH1318" t="s">
        <v>70</v>
      </c>
      <c r="AI1318" t="s">
        <v>305</v>
      </c>
      <c r="AJ1318" t="s">
        <v>340</v>
      </c>
      <c r="AK1318" t="s">
        <v>73</v>
      </c>
      <c r="AL1318" t="s">
        <v>125</v>
      </c>
      <c r="AM1318" t="s">
        <v>177</v>
      </c>
      <c r="AN1318" t="s">
        <v>76</v>
      </c>
      <c r="AO1318" t="s">
        <v>178</v>
      </c>
      <c r="AP1318" t="s">
        <v>414</v>
      </c>
      <c r="AQ1318" t="s">
        <v>709</v>
      </c>
      <c r="AR1318" t="s">
        <v>67</v>
      </c>
      <c r="AS1318" t="s">
        <v>54</v>
      </c>
      <c r="AT1318" t="s">
        <v>73</v>
      </c>
      <c r="AU1318" t="s">
        <v>107</v>
      </c>
      <c r="AV1318" t="s">
        <v>6790</v>
      </c>
    </row>
    <row r="1319" spans="1:48" hidden="1" x14ac:dyDescent="0.3">
      <c r="A1319" t="s">
        <v>6791</v>
      </c>
      <c r="B1319" t="s">
        <v>6792</v>
      </c>
      <c r="C1319" s="1" t="str">
        <f t="shared" si="218"/>
        <v>21:0973</v>
      </c>
      <c r="D1319" s="1" t="str">
        <f t="shared" si="219"/>
        <v>21:0112</v>
      </c>
      <c r="E1319" t="s">
        <v>6793</v>
      </c>
      <c r="F1319" t="s">
        <v>6794</v>
      </c>
      <c r="H1319">
        <v>63.6451365</v>
      </c>
      <c r="I1319">
        <v>-97.346340299999994</v>
      </c>
      <c r="J1319" s="1" t="str">
        <f t="shared" si="220"/>
        <v>NGR lake sediment grab sample</v>
      </c>
      <c r="K1319" s="1" t="str">
        <f t="shared" si="221"/>
        <v>&lt;177 micron (NGR)</v>
      </c>
      <c r="L1319">
        <v>67</v>
      </c>
      <c r="M1319" t="s">
        <v>185</v>
      </c>
      <c r="N1319">
        <v>1318</v>
      </c>
      <c r="O1319" t="s">
        <v>240</v>
      </c>
      <c r="P1319" t="s">
        <v>170</v>
      </c>
      <c r="Q1319" t="s">
        <v>202</v>
      </c>
      <c r="R1319" t="s">
        <v>290</v>
      </c>
      <c r="S1319" t="s">
        <v>57</v>
      </c>
      <c r="T1319" t="s">
        <v>91</v>
      </c>
      <c r="U1319" t="s">
        <v>59</v>
      </c>
      <c r="V1319" t="s">
        <v>411</v>
      </c>
      <c r="W1319" t="s">
        <v>254</v>
      </c>
      <c r="X1319" t="s">
        <v>62</v>
      </c>
      <c r="Y1319" t="s">
        <v>448</v>
      </c>
      <c r="Z1319" t="s">
        <v>59</v>
      </c>
      <c r="AA1319" t="s">
        <v>64</v>
      </c>
      <c r="AB1319" t="s">
        <v>411</v>
      </c>
      <c r="AC1319" t="s">
        <v>224</v>
      </c>
      <c r="AD1319" t="s">
        <v>74</v>
      </c>
      <c r="AE1319" t="s">
        <v>74</v>
      </c>
      <c r="AF1319" t="s">
        <v>381</v>
      </c>
      <c r="AG1319" t="s">
        <v>58</v>
      </c>
      <c r="AH1319" t="s">
        <v>70</v>
      </c>
      <c r="AI1319" t="s">
        <v>123</v>
      </c>
      <c r="AJ1319" t="s">
        <v>402</v>
      </c>
      <c r="AK1319" t="s">
        <v>73</v>
      </c>
      <c r="AL1319" t="s">
        <v>74</v>
      </c>
      <c r="AM1319" t="s">
        <v>177</v>
      </c>
      <c r="AN1319" t="s">
        <v>76</v>
      </c>
      <c r="AO1319" t="s">
        <v>281</v>
      </c>
      <c r="AP1319" t="s">
        <v>267</v>
      </c>
      <c r="AQ1319" t="s">
        <v>193</v>
      </c>
      <c r="AR1319" t="s">
        <v>74</v>
      </c>
      <c r="AS1319" t="s">
        <v>54</v>
      </c>
      <c r="AT1319" t="s">
        <v>73</v>
      </c>
      <c r="AU1319" t="s">
        <v>107</v>
      </c>
      <c r="AV1319" t="s">
        <v>6795</v>
      </c>
    </row>
    <row r="1320" spans="1:48" hidden="1" x14ac:dyDescent="0.3">
      <c r="A1320" t="s">
        <v>6796</v>
      </c>
      <c r="B1320" t="s">
        <v>6797</v>
      </c>
      <c r="C1320" s="1" t="str">
        <f t="shared" si="218"/>
        <v>21:0973</v>
      </c>
      <c r="D1320" s="1" t="str">
        <f t="shared" si="219"/>
        <v>21:0112</v>
      </c>
      <c r="E1320" t="s">
        <v>6798</v>
      </c>
      <c r="F1320" t="s">
        <v>6799</v>
      </c>
      <c r="H1320">
        <v>63.6455865</v>
      </c>
      <c r="I1320">
        <v>-97.319333900000004</v>
      </c>
      <c r="J1320" s="1" t="str">
        <f t="shared" si="220"/>
        <v>NGR lake sediment grab sample</v>
      </c>
      <c r="K1320" s="1" t="str">
        <f t="shared" si="221"/>
        <v>&lt;177 micron (NGR)</v>
      </c>
      <c r="L1320">
        <v>67</v>
      </c>
      <c r="M1320" t="s">
        <v>200</v>
      </c>
      <c r="N1320">
        <v>1319</v>
      </c>
      <c r="O1320" t="s">
        <v>106</v>
      </c>
      <c r="P1320" t="s">
        <v>54</v>
      </c>
      <c r="Q1320" t="s">
        <v>920</v>
      </c>
      <c r="R1320" t="s">
        <v>290</v>
      </c>
      <c r="S1320" t="s">
        <v>57</v>
      </c>
      <c r="T1320" t="s">
        <v>91</v>
      </c>
      <c r="U1320" t="s">
        <v>117</v>
      </c>
      <c r="V1320" t="s">
        <v>339</v>
      </c>
      <c r="W1320" t="s">
        <v>263</v>
      </c>
      <c r="X1320" t="s">
        <v>74</v>
      </c>
      <c r="Y1320" t="s">
        <v>448</v>
      </c>
      <c r="Z1320" t="s">
        <v>59</v>
      </c>
      <c r="AA1320" t="s">
        <v>64</v>
      </c>
      <c r="AB1320" t="s">
        <v>411</v>
      </c>
      <c r="AC1320" t="s">
        <v>155</v>
      </c>
      <c r="AD1320" t="s">
        <v>67</v>
      </c>
      <c r="AE1320" t="s">
        <v>74</v>
      </c>
      <c r="AF1320" t="s">
        <v>616</v>
      </c>
      <c r="AG1320" t="s">
        <v>152</v>
      </c>
      <c r="AH1320" t="s">
        <v>70</v>
      </c>
      <c r="AI1320" t="s">
        <v>101</v>
      </c>
      <c r="AJ1320" t="s">
        <v>402</v>
      </c>
      <c r="AK1320" t="s">
        <v>73</v>
      </c>
      <c r="AL1320" t="s">
        <v>74</v>
      </c>
      <c r="AM1320" t="s">
        <v>177</v>
      </c>
      <c r="AN1320" t="s">
        <v>76</v>
      </c>
      <c r="AO1320" t="s">
        <v>281</v>
      </c>
      <c r="AP1320" t="s">
        <v>295</v>
      </c>
      <c r="AQ1320" t="s">
        <v>388</v>
      </c>
      <c r="AR1320" t="s">
        <v>62</v>
      </c>
      <c r="AS1320" t="s">
        <v>54</v>
      </c>
      <c r="AT1320" t="s">
        <v>73</v>
      </c>
      <c r="AU1320" t="s">
        <v>462</v>
      </c>
      <c r="AV1320" t="s">
        <v>3123</v>
      </c>
    </row>
    <row r="1321" spans="1:48" hidden="1" x14ac:dyDescent="0.3">
      <c r="A1321" t="s">
        <v>6800</v>
      </c>
      <c r="B1321" t="s">
        <v>6801</v>
      </c>
      <c r="C1321" s="1" t="str">
        <f t="shared" si="218"/>
        <v>21:0973</v>
      </c>
      <c r="D1321" s="1" t="str">
        <f t="shared" si="219"/>
        <v>21:0112</v>
      </c>
      <c r="E1321" t="s">
        <v>6802</v>
      </c>
      <c r="F1321" t="s">
        <v>6803</v>
      </c>
      <c r="H1321">
        <v>63.6981319</v>
      </c>
      <c r="I1321">
        <v>-97.354641000000001</v>
      </c>
      <c r="J1321" s="1" t="str">
        <f t="shared" si="220"/>
        <v>NGR lake sediment grab sample</v>
      </c>
      <c r="K1321" s="1" t="str">
        <f t="shared" si="221"/>
        <v>&lt;177 micron (NGR)</v>
      </c>
      <c r="L1321">
        <v>67</v>
      </c>
      <c r="M1321" t="s">
        <v>217</v>
      </c>
      <c r="N1321">
        <v>1320</v>
      </c>
      <c r="O1321" t="s">
        <v>87</v>
      </c>
      <c r="P1321" t="s">
        <v>54</v>
      </c>
      <c r="Q1321" t="s">
        <v>470</v>
      </c>
      <c r="R1321" t="s">
        <v>550</v>
      </c>
      <c r="S1321" t="s">
        <v>57</v>
      </c>
      <c r="T1321" t="s">
        <v>315</v>
      </c>
      <c r="U1321" t="s">
        <v>168</v>
      </c>
      <c r="V1321" t="s">
        <v>853</v>
      </c>
      <c r="W1321" t="s">
        <v>254</v>
      </c>
      <c r="X1321" t="s">
        <v>62</v>
      </c>
      <c r="Y1321" t="s">
        <v>193</v>
      </c>
      <c r="Z1321" t="s">
        <v>96</v>
      </c>
      <c r="AA1321" t="s">
        <v>64</v>
      </c>
      <c r="AB1321" t="s">
        <v>316</v>
      </c>
      <c r="AC1321" t="s">
        <v>224</v>
      </c>
      <c r="AD1321" t="s">
        <v>67</v>
      </c>
      <c r="AE1321" t="s">
        <v>779</v>
      </c>
      <c r="AF1321" t="s">
        <v>69</v>
      </c>
      <c r="AG1321" t="s">
        <v>304</v>
      </c>
      <c r="AH1321" t="s">
        <v>70</v>
      </c>
      <c r="AI1321" t="s">
        <v>117</v>
      </c>
      <c r="AJ1321" t="s">
        <v>329</v>
      </c>
      <c r="AK1321" t="s">
        <v>73</v>
      </c>
      <c r="AL1321" t="s">
        <v>157</v>
      </c>
      <c r="AM1321" t="s">
        <v>177</v>
      </c>
      <c r="AN1321" t="s">
        <v>76</v>
      </c>
      <c r="AO1321" t="s">
        <v>281</v>
      </c>
      <c r="AP1321" t="s">
        <v>126</v>
      </c>
      <c r="AQ1321" t="s">
        <v>692</v>
      </c>
      <c r="AR1321" t="s">
        <v>62</v>
      </c>
      <c r="AS1321" t="s">
        <v>54</v>
      </c>
      <c r="AT1321" t="s">
        <v>73</v>
      </c>
      <c r="AU1321" t="s">
        <v>479</v>
      </c>
      <c r="AV1321" t="s">
        <v>5876</v>
      </c>
    </row>
    <row r="1322" spans="1:48" hidden="1" x14ac:dyDescent="0.3">
      <c r="A1322" t="s">
        <v>6804</v>
      </c>
      <c r="B1322" t="s">
        <v>6805</v>
      </c>
      <c r="C1322" s="1" t="str">
        <f t="shared" si="218"/>
        <v>21:0973</v>
      </c>
      <c r="D1322" s="1" t="str">
        <f t="shared" si="219"/>
        <v>21:0112</v>
      </c>
      <c r="E1322" t="s">
        <v>6806</v>
      </c>
      <c r="F1322" t="s">
        <v>6807</v>
      </c>
      <c r="H1322">
        <v>63.699168700000001</v>
      </c>
      <c r="I1322">
        <v>-97.273000999999994</v>
      </c>
      <c r="J1322" s="1" t="str">
        <f t="shared" si="220"/>
        <v>NGR lake sediment grab sample</v>
      </c>
      <c r="K1322" s="1" t="str">
        <f t="shared" si="221"/>
        <v>&lt;177 micron (NGR)</v>
      </c>
      <c r="L1322">
        <v>67</v>
      </c>
      <c r="M1322" t="s">
        <v>246</v>
      </c>
      <c r="N1322">
        <v>1321</v>
      </c>
      <c r="O1322" t="s">
        <v>340</v>
      </c>
      <c r="P1322" t="s">
        <v>54</v>
      </c>
      <c r="Q1322" t="s">
        <v>395</v>
      </c>
      <c r="R1322" t="s">
        <v>264</v>
      </c>
      <c r="S1322" t="s">
        <v>57</v>
      </c>
      <c r="T1322" t="s">
        <v>152</v>
      </c>
      <c r="U1322" t="s">
        <v>117</v>
      </c>
      <c r="V1322" t="s">
        <v>65</v>
      </c>
      <c r="W1322" t="s">
        <v>240</v>
      </c>
      <c r="X1322" t="s">
        <v>74</v>
      </c>
      <c r="Y1322" t="s">
        <v>62</v>
      </c>
      <c r="Z1322" t="s">
        <v>59</v>
      </c>
      <c r="AA1322" t="s">
        <v>64</v>
      </c>
      <c r="AB1322" t="s">
        <v>172</v>
      </c>
      <c r="AC1322" t="s">
        <v>155</v>
      </c>
      <c r="AD1322" t="s">
        <v>170</v>
      </c>
      <c r="AE1322" t="s">
        <v>154</v>
      </c>
      <c r="AF1322" t="s">
        <v>151</v>
      </c>
      <c r="AG1322" t="s">
        <v>58</v>
      </c>
      <c r="AH1322" t="s">
        <v>70</v>
      </c>
      <c r="AI1322" t="s">
        <v>71</v>
      </c>
      <c r="AJ1322" t="s">
        <v>71</v>
      </c>
      <c r="AK1322" t="s">
        <v>73</v>
      </c>
      <c r="AL1322" t="s">
        <v>157</v>
      </c>
      <c r="AM1322" t="s">
        <v>75</v>
      </c>
      <c r="AN1322" t="s">
        <v>76</v>
      </c>
      <c r="AO1322" t="s">
        <v>104</v>
      </c>
      <c r="AP1322" t="s">
        <v>596</v>
      </c>
      <c r="AQ1322" t="s">
        <v>193</v>
      </c>
      <c r="AR1322" t="s">
        <v>74</v>
      </c>
      <c r="AS1322" t="s">
        <v>54</v>
      </c>
      <c r="AT1322" t="s">
        <v>73</v>
      </c>
      <c r="AU1322" t="s">
        <v>107</v>
      </c>
      <c r="AV1322" t="s">
        <v>6808</v>
      </c>
    </row>
    <row r="1323" spans="1:48" hidden="1" x14ac:dyDescent="0.3">
      <c r="A1323" t="s">
        <v>6809</v>
      </c>
      <c r="B1323" t="s">
        <v>6810</v>
      </c>
      <c r="C1323" s="1" t="str">
        <f t="shared" si="218"/>
        <v>21:0973</v>
      </c>
      <c r="D1323" s="1" t="str">
        <f t="shared" si="219"/>
        <v>21:0112</v>
      </c>
      <c r="E1323" t="s">
        <v>6811</v>
      </c>
      <c r="F1323" t="s">
        <v>6812</v>
      </c>
      <c r="H1323">
        <v>63.686863899999999</v>
      </c>
      <c r="I1323">
        <v>-97.245010899999997</v>
      </c>
      <c r="J1323" s="1" t="str">
        <f t="shared" si="220"/>
        <v>NGR lake sediment grab sample</v>
      </c>
      <c r="K1323" s="1" t="str">
        <f t="shared" si="221"/>
        <v>&lt;177 micron (NGR)</v>
      </c>
      <c r="L1323">
        <v>67</v>
      </c>
      <c r="M1323" t="s">
        <v>260</v>
      </c>
      <c r="N1323">
        <v>1322</v>
      </c>
      <c r="O1323" t="s">
        <v>318</v>
      </c>
      <c r="P1323" t="s">
        <v>62</v>
      </c>
      <c r="Q1323" t="s">
        <v>202</v>
      </c>
      <c r="R1323" t="s">
        <v>381</v>
      </c>
      <c r="S1323" t="s">
        <v>57</v>
      </c>
      <c r="T1323" t="s">
        <v>58</v>
      </c>
      <c r="U1323" t="s">
        <v>117</v>
      </c>
      <c r="V1323" t="s">
        <v>139</v>
      </c>
      <c r="W1323" t="s">
        <v>254</v>
      </c>
      <c r="X1323" t="s">
        <v>62</v>
      </c>
      <c r="Y1323" t="s">
        <v>62</v>
      </c>
      <c r="Z1323" t="s">
        <v>59</v>
      </c>
      <c r="AA1323" t="s">
        <v>64</v>
      </c>
      <c r="AB1323" t="s">
        <v>303</v>
      </c>
      <c r="AC1323" t="s">
        <v>155</v>
      </c>
      <c r="AD1323" t="s">
        <v>96</v>
      </c>
      <c r="AE1323" t="s">
        <v>157</v>
      </c>
      <c r="AF1323" t="s">
        <v>436</v>
      </c>
      <c r="AG1323" t="s">
        <v>152</v>
      </c>
      <c r="AH1323" t="s">
        <v>70</v>
      </c>
      <c r="AI1323" t="s">
        <v>72</v>
      </c>
      <c r="AJ1323" t="s">
        <v>114</v>
      </c>
      <c r="AK1323" t="s">
        <v>73</v>
      </c>
      <c r="AL1323" t="s">
        <v>68</v>
      </c>
      <c r="AM1323" t="s">
        <v>177</v>
      </c>
      <c r="AN1323" t="s">
        <v>76</v>
      </c>
      <c r="AO1323" t="s">
        <v>104</v>
      </c>
      <c r="AP1323" t="s">
        <v>158</v>
      </c>
      <c r="AQ1323" t="s">
        <v>127</v>
      </c>
      <c r="AR1323" t="s">
        <v>62</v>
      </c>
      <c r="AS1323" t="s">
        <v>54</v>
      </c>
      <c r="AT1323" t="s">
        <v>73</v>
      </c>
      <c r="AU1323" t="s">
        <v>107</v>
      </c>
      <c r="AV1323" t="s">
        <v>6813</v>
      </c>
    </row>
    <row r="1324" spans="1:48" hidden="1" x14ac:dyDescent="0.3">
      <c r="A1324" t="s">
        <v>6814</v>
      </c>
      <c r="B1324" t="s">
        <v>6815</v>
      </c>
      <c r="C1324" s="1" t="str">
        <f t="shared" si="218"/>
        <v>21:0973</v>
      </c>
      <c r="D1324" s="1" t="str">
        <f t="shared" si="219"/>
        <v>21:0112</v>
      </c>
      <c r="E1324" t="s">
        <v>6816</v>
      </c>
      <c r="F1324" t="s">
        <v>6817</v>
      </c>
      <c r="H1324">
        <v>63.648298099999998</v>
      </c>
      <c r="I1324">
        <v>-97.256057999999996</v>
      </c>
      <c r="J1324" s="1" t="str">
        <f t="shared" si="220"/>
        <v>NGR lake sediment grab sample</v>
      </c>
      <c r="K1324" s="1" t="str">
        <f t="shared" si="221"/>
        <v>&lt;177 micron (NGR)</v>
      </c>
      <c r="L1324">
        <v>67</v>
      </c>
      <c r="M1324" t="s">
        <v>273</v>
      </c>
      <c r="N1324">
        <v>1323</v>
      </c>
      <c r="O1324" t="s">
        <v>61</v>
      </c>
      <c r="P1324" t="s">
        <v>54</v>
      </c>
      <c r="Q1324" t="s">
        <v>863</v>
      </c>
      <c r="R1324" t="s">
        <v>616</v>
      </c>
      <c r="S1324" t="s">
        <v>57</v>
      </c>
      <c r="T1324" t="s">
        <v>249</v>
      </c>
      <c r="U1324" t="s">
        <v>88</v>
      </c>
      <c r="V1324" t="s">
        <v>223</v>
      </c>
      <c r="W1324" t="s">
        <v>363</v>
      </c>
      <c r="X1324" t="s">
        <v>62</v>
      </c>
      <c r="Y1324" t="s">
        <v>526</v>
      </c>
      <c r="Z1324" t="s">
        <v>138</v>
      </c>
      <c r="AA1324" t="s">
        <v>64</v>
      </c>
      <c r="AB1324" t="s">
        <v>236</v>
      </c>
      <c r="AC1324" t="s">
        <v>70</v>
      </c>
      <c r="AD1324" t="s">
        <v>67</v>
      </c>
      <c r="AE1324" t="s">
        <v>1056</v>
      </c>
      <c r="AF1324" t="s">
        <v>381</v>
      </c>
      <c r="AG1324" t="s">
        <v>404</v>
      </c>
      <c r="AH1324" t="s">
        <v>173</v>
      </c>
      <c r="AI1324" t="s">
        <v>72</v>
      </c>
      <c r="AJ1324" t="s">
        <v>709</v>
      </c>
      <c r="AK1324" t="s">
        <v>73</v>
      </c>
      <c r="AL1324" t="s">
        <v>177</v>
      </c>
      <c r="AM1324" t="s">
        <v>103</v>
      </c>
      <c r="AN1324" t="s">
        <v>76</v>
      </c>
      <c r="AO1324" t="s">
        <v>203</v>
      </c>
      <c r="AP1324" t="s">
        <v>225</v>
      </c>
      <c r="AQ1324" t="s">
        <v>220</v>
      </c>
      <c r="AR1324" t="s">
        <v>74</v>
      </c>
      <c r="AS1324" t="s">
        <v>54</v>
      </c>
      <c r="AT1324" t="s">
        <v>73</v>
      </c>
      <c r="AU1324" t="s">
        <v>107</v>
      </c>
      <c r="AV1324" t="s">
        <v>6818</v>
      </c>
    </row>
    <row r="1325" spans="1:48" hidden="1" x14ac:dyDescent="0.3">
      <c r="A1325" t="s">
        <v>6819</v>
      </c>
      <c r="B1325" t="s">
        <v>6820</v>
      </c>
      <c r="C1325" s="1" t="str">
        <f t="shared" si="218"/>
        <v>21:0973</v>
      </c>
      <c r="D1325" s="1" t="str">
        <f t="shared" si="219"/>
        <v>21:0112</v>
      </c>
      <c r="E1325" t="s">
        <v>6821</v>
      </c>
      <c r="F1325" t="s">
        <v>6822</v>
      </c>
      <c r="H1325">
        <v>63.663517800000001</v>
      </c>
      <c r="I1325">
        <v>-97.165398300000007</v>
      </c>
      <c r="J1325" s="1" t="str">
        <f t="shared" si="220"/>
        <v>NGR lake sediment grab sample</v>
      </c>
      <c r="K1325" s="1" t="str">
        <f t="shared" si="221"/>
        <v>&lt;177 micron (NGR)</v>
      </c>
      <c r="L1325">
        <v>67</v>
      </c>
      <c r="M1325" t="s">
        <v>289</v>
      </c>
      <c r="N1325">
        <v>1324</v>
      </c>
      <c r="O1325" t="s">
        <v>338</v>
      </c>
      <c r="P1325" t="s">
        <v>54</v>
      </c>
      <c r="Q1325" t="s">
        <v>1216</v>
      </c>
      <c r="R1325" t="s">
        <v>381</v>
      </c>
      <c r="S1325" t="s">
        <v>57</v>
      </c>
      <c r="T1325" t="s">
        <v>248</v>
      </c>
      <c r="U1325" t="s">
        <v>203</v>
      </c>
      <c r="V1325" t="s">
        <v>250</v>
      </c>
      <c r="W1325" t="s">
        <v>292</v>
      </c>
      <c r="X1325" t="s">
        <v>62</v>
      </c>
      <c r="Y1325" t="s">
        <v>254</v>
      </c>
      <c r="Z1325" t="s">
        <v>96</v>
      </c>
      <c r="AA1325" t="s">
        <v>64</v>
      </c>
      <c r="AB1325" t="s">
        <v>698</v>
      </c>
      <c r="AC1325" t="s">
        <v>224</v>
      </c>
      <c r="AD1325" t="s">
        <v>67</v>
      </c>
      <c r="AE1325" t="s">
        <v>1807</v>
      </c>
      <c r="AF1325" t="s">
        <v>356</v>
      </c>
      <c r="AG1325" t="s">
        <v>250</v>
      </c>
      <c r="AH1325" t="s">
        <v>173</v>
      </c>
      <c r="AI1325" t="s">
        <v>1073</v>
      </c>
      <c r="AJ1325" t="s">
        <v>101</v>
      </c>
      <c r="AK1325" t="s">
        <v>73</v>
      </c>
      <c r="AL1325" t="s">
        <v>125</v>
      </c>
      <c r="AM1325" t="s">
        <v>75</v>
      </c>
      <c r="AN1325" t="s">
        <v>76</v>
      </c>
      <c r="AO1325" t="s">
        <v>290</v>
      </c>
      <c r="AP1325" t="s">
        <v>307</v>
      </c>
      <c r="AQ1325" t="s">
        <v>94</v>
      </c>
      <c r="AR1325" t="s">
        <v>62</v>
      </c>
      <c r="AS1325" t="s">
        <v>62</v>
      </c>
      <c r="AT1325" t="s">
        <v>91</v>
      </c>
      <c r="AU1325" t="s">
        <v>107</v>
      </c>
      <c r="AV1325" t="s">
        <v>5778</v>
      </c>
    </row>
    <row r="1326" spans="1:48" hidden="1" x14ac:dyDescent="0.3">
      <c r="A1326" t="s">
        <v>6823</v>
      </c>
      <c r="B1326" t="s">
        <v>6824</v>
      </c>
      <c r="C1326" s="1" t="str">
        <f t="shared" si="218"/>
        <v>21:0973</v>
      </c>
      <c r="D1326" s="1" t="str">
        <f t="shared" si="219"/>
        <v>21:0112</v>
      </c>
      <c r="E1326" t="s">
        <v>6825</v>
      </c>
      <c r="F1326" t="s">
        <v>6826</v>
      </c>
      <c r="H1326">
        <v>63.678407200000002</v>
      </c>
      <c r="I1326">
        <v>-97.132287000000005</v>
      </c>
      <c r="J1326" s="1" t="str">
        <f t="shared" si="220"/>
        <v>NGR lake sediment grab sample</v>
      </c>
      <c r="K1326" s="1" t="str">
        <f t="shared" si="221"/>
        <v>&lt;177 micron (NGR)</v>
      </c>
      <c r="L1326">
        <v>67</v>
      </c>
      <c r="M1326" t="s">
        <v>301</v>
      </c>
      <c r="N1326">
        <v>1325</v>
      </c>
      <c r="O1326" t="s">
        <v>87</v>
      </c>
      <c r="P1326" t="s">
        <v>54</v>
      </c>
      <c r="Q1326" t="s">
        <v>1583</v>
      </c>
      <c r="R1326" t="s">
        <v>187</v>
      </c>
      <c r="S1326" t="s">
        <v>57</v>
      </c>
      <c r="T1326" t="s">
        <v>248</v>
      </c>
      <c r="U1326" t="s">
        <v>203</v>
      </c>
      <c r="V1326" t="s">
        <v>119</v>
      </c>
      <c r="W1326" t="s">
        <v>220</v>
      </c>
      <c r="X1326" t="s">
        <v>74</v>
      </c>
      <c r="Y1326" t="s">
        <v>193</v>
      </c>
      <c r="Z1326" t="s">
        <v>170</v>
      </c>
      <c r="AA1326" t="s">
        <v>64</v>
      </c>
      <c r="AB1326" t="s">
        <v>97</v>
      </c>
      <c r="AC1326" t="s">
        <v>224</v>
      </c>
      <c r="AD1326" t="s">
        <v>67</v>
      </c>
      <c r="AE1326" t="s">
        <v>2039</v>
      </c>
      <c r="AF1326" t="s">
        <v>616</v>
      </c>
      <c r="AG1326" t="s">
        <v>139</v>
      </c>
      <c r="AH1326" t="s">
        <v>173</v>
      </c>
      <c r="AI1326" t="s">
        <v>318</v>
      </c>
      <c r="AJ1326" t="s">
        <v>156</v>
      </c>
      <c r="AK1326" t="s">
        <v>73</v>
      </c>
      <c r="AL1326" t="s">
        <v>224</v>
      </c>
      <c r="AM1326" t="s">
        <v>177</v>
      </c>
      <c r="AN1326" t="s">
        <v>76</v>
      </c>
      <c r="AO1326" t="s">
        <v>92</v>
      </c>
      <c r="AP1326" t="s">
        <v>2741</v>
      </c>
      <c r="AQ1326" t="s">
        <v>220</v>
      </c>
      <c r="AR1326" t="s">
        <v>74</v>
      </c>
      <c r="AS1326" t="s">
        <v>62</v>
      </c>
      <c r="AT1326" t="s">
        <v>73</v>
      </c>
      <c r="AU1326" t="s">
        <v>107</v>
      </c>
      <c r="AV1326" t="s">
        <v>6827</v>
      </c>
    </row>
    <row r="1327" spans="1:48" hidden="1" x14ac:dyDescent="0.3">
      <c r="A1327" t="s">
        <v>6828</v>
      </c>
      <c r="B1327" t="s">
        <v>6829</v>
      </c>
      <c r="C1327" s="1" t="str">
        <f t="shared" si="218"/>
        <v>21:0973</v>
      </c>
      <c r="D1327" s="1" t="str">
        <f t="shared" si="219"/>
        <v>21:0112</v>
      </c>
      <c r="E1327" t="s">
        <v>6830</v>
      </c>
      <c r="F1327" t="s">
        <v>6831</v>
      </c>
      <c r="H1327">
        <v>63.659418500000001</v>
      </c>
      <c r="I1327">
        <v>-97.0999537</v>
      </c>
      <c r="J1327" s="1" t="str">
        <f t="shared" si="220"/>
        <v>NGR lake sediment grab sample</v>
      </c>
      <c r="K1327" s="1" t="str">
        <f t="shared" si="221"/>
        <v>&lt;177 micron (NGR)</v>
      </c>
      <c r="L1327">
        <v>67</v>
      </c>
      <c r="M1327" t="s">
        <v>314</v>
      </c>
      <c r="N1327">
        <v>1326</v>
      </c>
      <c r="O1327" t="s">
        <v>96</v>
      </c>
      <c r="P1327" t="s">
        <v>54</v>
      </c>
      <c r="Q1327" t="s">
        <v>186</v>
      </c>
      <c r="R1327" t="s">
        <v>347</v>
      </c>
      <c r="S1327" t="s">
        <v>57</v>
      </c>
      <c r="T1327" t="s">
        <v>91</v>
      </c>
      <c r="U1327" t="s">
        <v>88</v>
      </c>
      <c r="V1327" t="s">
        <v>725</v>
      </c>
      <c r="W1327" t="s">
        <v>143</v>
      </c>
      <c r="X1327" t="s">
        <v>62</v>
      </c>
      <c r="Y1327" t="s">
        <v>448</v>
      </c>
      <c r="Z1327" t="s">
        <v>96</v>
      </c>
      <c r="AA1327" t="s">
        <v>64</v>
      </c>
      <c r="AB1327" t="s">
        <v>725</v>
      </c>
      <c r="AC1327" t="s">
        <v>155</v>
      </c>
      <c r="AD1327" t="s">
        <v>67</v>
      </c>
      <c r="AE1327" t="s">
        <v>2716</v>
      </c>
      <c r="AF1327" t="s">
        <v>151</v>
      </c>
      <c r="AG1327" t="s">
        <v>412</v>
      </c>
      <c r="AH1327" t="s">
        <v>70</v>
      </c>
      <c r="AI1327" t="s">
        <v>328</v>
      </c>
      <c r="AJ1327" t="s">
        <v>124</v>
      </c>
      <c r="AK1327" t="s">
        <v>73</v>
      </c>
      <c r="AL1327" t="s">
        <v>75</v>
      </c>
      <c r="AM1327" t="s">
        <v>75</v>
      </c>
      <c r="AN1327" t="s">
        <v>76</v>
      </c>
      <c r="AO1327" t="s">
        <v>92</v>
      </c>
      <c r="AP1327" t="s">
        <v>656</v>
      </c>
      <c r="AQ1327" t="s">
        <v>106</v>
      </c>
      <c r="AR1327" t="s">
        <v>74</v>
      </c>
      <c r="AS1327" t="s">
        <v>54</v>
      </c>
      <c r="AT1327" t="s">
        <v>73</v>
      </c>
      <c r="AU1327" t="s">
        <v>107</v>
      </c>
      <c r="AV1327" t="s">
        <v>1826</v>
      </c>
    </row>
    <row r="1328" spans="1:48" hidden="1" x14ac:dyDescent="0.3">
      <c r="A1328" t="s">
        <v>6832</v>
      </c>
      <c r="B1328" t="s">
        <v>6833</v>
      </c>
      <c r="C1328" s="1" t="str">
        <f t="shared" si="218"/>
        <v>21:0973</v>
      </c>
      <c r="D1328" s="1" t="str">
        <f t="shared" si="219"/>
        <v>21:0112</v>
      </c>
      <c r="E1328" t="s">
        <v>6834</v>
      </c>
      <c r="F1328" t="s">
        <v>6835</v>
      </c>
      <c r="H1328">
        <v>63.684502500000001</v>
      </c>
      <c r="I1328">
        <v>-97.073681100000002</v>
      </c>
      <c r="J1328" s="1" t="str">
        <f t="shared" si="220"/>
        <v>NGR lake sediment grab sample</v>
      </c>
      <c r="K1328" s="1" t="str">
        <f t="shared" si="221"/>
        <v>&lt;177 micron (NGR)</v>
      </c>
      <c r="L1328">
        <v>67</v>
      </c>
      <c r="M1328" t="s">
        <v>113</v>
      </c>
      <c r="N1328">
        <v>1327</v>
      </c>
      <c r="O1328" t="s">
        <v>159</v>
      </c>
      <c r="P1328" t="s">
        <v>170</v>
      </c>
      <c r="Q1328" t="s">
        <v>89</v>
      </c>
      <c r="R1328" t="s">
        <v>357</v>
      </c>
      <c r="S1328" t="s">
        <v>57</v>
      </c>
      <c r="T1328" t="s">
        <v>91</v>
      </c>
      <c r="U1328" t="s">
        <v>88</v>
      </c>
      <c r="V1328" t="s">
        <v>93</v>
      </c>
      <c r="W1328" t="s">
        <v>292</v>
      </c>
      <c r="X1328" t="s">
        <v>62</v>
      </c>
      <c r="Y1328" t="s">
        <v>171</v>
      </c>
      <c r="Z1328" t="s">
        <v>138</v>
      </c>
      <c r="AA1328" t="s">
        <v>64</v>
      </c>
      <c r="AB1328" t="s">
        <v>221</v>
      </c>
      <c r="AC1328" t="s">
        <v>155</v>
      </c>
      <c r="AD1328" t="s">
        <v>62</v>
      </c>
      <c r="AE1328" t="s">
        <v>74</v>
      </c>
      <c r="AF1328" t="s">
        <v>616</v>
      </c>
      <c r="AG1328" t="s">
        <v>249</v>
      </c>
      <c r="AH1328" t="s">
        <v>70</v>
      </c>
      <c r="AI1328" t="s">
        <v>102</v>
      </c>
      <c r="AJ1328" t="s">
        <v>305</v>
      </c>
      <c r="AK1328" t="s">
        <v>73</v>
      </c>
      <c r="AL1328" t="s">
        <v>177</v>
      </c>
      <c r="AM1328" t="s">
        <v>103</v>
      </c>
      <c r="AN1328" t="s">
        <v>76</v>
      </c>
      <c r="AO1328" t="s">
        <v>203</v>
      </c>
      <c r="AP1328" t="s">
        <v>414</v>
      </c>
      <c r="AQ1328" t="s">
        <v>226</v>
      </c>
      <c r="AR1328" t="s">
        <v>74</v>
      </c>
      <c r="AS1328" t="s">
        <v>54</v>
      </c>
      <c r="AT1328" t="s">
        <v>73</v>
      </c>
      <c r="AU1328" t="s">
        <v>275</v>
      </c>
      <c r="AV1328" t="s">
        <v>6836</v>
      </c>
    </row>
    <row r="1329" spans="1:48" hidden="1" x14ac:dyDescent="0.3">
      <c r="A1329" t="s">
        <v>6837</v>
      </c>
      <c r="B1329" t="s">
        <v>6838</v>
      </c>
      <c r="C1329" s="1" t="str">
        <f t="shared" si="218"/>
        <v>21:0973</v>
      </c>
      <c r="D1329" s="1" t="str">
        <f t="shared" si="219"/>
        <v>21:0112</v>
      </c>
      <c r="E1329" t="s">
        <v>6834</v>
      </c>
      <c r="F1329" t="s">
        <v>6839</v>
      </c>
      <c r="H1329">
        <v>63.684502500000001</v>
      </c>
      <c r="I1329">
        <v>-97.073681100000002</v>
      </c>
      <c r="J1329" s="1" t="str">
        <f t="shared" si="220"/>
        <v>NGR lake sediment grab sample</v>
      </c>
      <c r="K1329" s="1" t="str">
        <f t="shared" si="221"/>
        <v>&lt;177 micron (NGR)</v>
      </c>
      <c r="L1329">
        <v>67</v>
      </c>
      <c r="M1329" t="s">
        <v>132</v>
      </c>
      <c r="N1329">
        <v>1328</v>
      </c>
      <c r="O1329" t="s">
        <v>87</v>
      </c>
      <c r="P1329" t="s">
        <v>54</v>
      </c>
      <c r="Q1329" t="s">
        <v>202</v>
      </c>
      <c r="R1329" t="s">
        <v>290</v>
      </c>
      <c r="S1329" t="s">
        <v>57</v>
      </c>
      <c r="T1329" t="s">
        <v>58</v>
      </c>
      <c r="U1329" t="s">
        <v>59</v>
      </c>
      <c r="V1329" t="s">
        <v>303</v>
      </c>
      <c r="W1329" t="s">
        <v>118</v>
      </c>
      <c r="X1329" t="s">
        <v>74</v>
      </c>
      <c r="Y1329" t="s">
        <v>421</v>
      </c>
      <c r="Z1329" t="s">
        <v>59</v>
      </c>
      <c r="AA1329" t="s">
        <v>64</v>
      </c>
      <c r="AB1329" t="s">
        <v>139</v>
      </c>
      <c r="AC1329" t="s">
        <v>155</v>
      </c>
      <c r="AD1329" t="s">
        <v>67</v>
      </c>
      <c r="AE1329" t="s">
        <v>68</v>
      </c>
      <c r="AF1329" t="s">
        <v>357</v>
      </c>
      <c r="AG1329" t="s">
        <v>249</v>
      </c>
      <c r="AH1329" t="s">
        <v>70</v>
      </c>
      <c r="AI1329" t="s">
        <v>429</v>
      </c>
      <c r="AJ1329" t="s">
        <v>56</v>
      </c>
      <c r="AK1329" t="s">
        <v>73</v>
      </c>
      <c r="AL1329" t="s">
        <v>75</v>
      </c>
      <c r="AM1329" t="s">
        <v>103</v>
      </c>
      <c r="AN1329" t="s">
        <v>76</v>
      </c>
      <c r="AO1329" t="s">
        <v>203</v>
      </c>
      <c r="AP1329" t="s">
        <v>414</v>
      </c>
      <c r="AQ1329" t="s">
        <v>94</v>
      </c>
      <c r="AR1329" t="s">
        <v>74</v>
      </c>
      <c r="AS1329" t="s">
        <v>54</v>
      </c>
      <c r="AT1329" t="s">
        <v>73</v>
      </c>
      <c r="AU1329" t="s">
        <v>643</v>
      </c>
      <c r="AV1329" t="s">
        <v>6840</v>
      </c>
    </row>
    <row r="1330" spans="1:48" hidden="1" x14ac:dyDescent="0.3">
      <c r="A1330" t="s">
        <v>6841</v>
      </c>
      <c r="B1330" t="s">
        <v>6842</v>
      </c>
      <c r="C1330" s="1" t="str">
        <f t="shared" si="218"/>
        <v>21:0973</v>
      </c>
      <c r="D1330" s="1" t="str">
        <f t="shared" si="219"/>
        <v>21:0112</v>
      </c>
      <c r="E1330" t="s">
        <v>6843</v>
      </c>
      <c r="F1330" t="s">
        <v>6844</v>
      </c>
      <c r="H1330">
        <v>63.664663599999997</v>
      </c>
      <c r="I1330">
        <v>-97.019570599999994</v>
      </c>
      <c r="J1330" s="1" t="str">
        <f t="shared" si="220"/>
        <v>NGR lake sediment grab sample</v>
      </c>
      <c r="K1330" s="1" t="str">
        <f t="shared" si="221"/>
        <v>&lt;177 micron (NGR)</v>
      </c>
      <c r="L1330">
        <v>67</v>
      </c>
      <c r="M1330" t="s">
        <v>324</v>
      </c>
      <c r="N1330">
        <v>1329</v>
      </c>
      <c r="O1330" t="s">
        <v>87</v>
      </c>
      <c r="P1330" t="s">
        <v>54</v>
      </c>
      <c r="Q1330" t="s">
        <v>1210</v>
      </c>
      <c r="R1330" t="s">
        <v>69</v>
      </c>
      <c r="S1330" t="s">
        <v>57</v>
      </c>
      <c r="T1330" t="s">
        <v>167</v>
      </c>
      <c r="U1330" t="s">
        <v>117</v>
      </c>
      <c r="V1330" t="s">
        <v>236</v>
      </c>
      <c r="W1330" t="s">
        <v>79</v>
      </c>
      <c r="X1330" t="s">
        <v>74</v>
      </c>
      <c r="Y1330" t="s">
        <v>61</v>
      </c>
      <c r="Z1330" t="s">
        <v>170</v>
      </c>
      <c r="AA1330" t="s">
        <v>64</v>
      </c>
      <c r="AB1330" t="s">
        <v>890</v>
      </c>
      <c r="AC1330" t="s">
        <v>70</v>
      </c>
      <c r="AD1330" t="s">
        <v>67</v>
      </c>
      <c r="AE1330" t="s">
        <v>5744</v>
      </c>
      <c r="AF1330" t="s">
        <v>281</v>
      </c>
      <c r="AG1330" t="s">
        <v>236</v>
      </c>
      <c r="AH1330" t="s">
        <v>173</v>
      </c>
      <c r="AI1330" t="s">
        <v>71</v>
      </c>
      <c r="AJ1330" t="s">
        <v>106</v>
      </c>
      <c r="AK1330" t="s">
        <v>73</v>
      </c>
      <c r="AL1330" t="s">
        <v>103</v>
      </c>
      <c r="AM1330" t="s">
        <v>103</v>
      </c>
      <c r="AN1330" t="s">
        <v>76</v>
      </c>
      <c r="AO1330" t="s">
        <v>88</v>
      </c>
      <c r="AP1330" t="s">
        <v>2741</v>
      </c>
      <c r="AQ1330" t="s">
        <v>94</v>
      </c>
      <c r="AR1330" t="s">
        <v>67</v>
      </c>
      <c r="AS1330" t="s">
        <v>54</v>
      </c>
      <c r="AT1330" t="s">
        <v>152</v>
      </c>
      <c r="AU1330" t="s">
        <v>107</v>
      </c>
      <c r="AV1330" t="s">
        <v>546</v>
      </c>
    </row>
    <row r="1331" spans="1:48" hidden="1" x14ac:dyDescent="0.3">
      <c r="A1331" t="s">
        <v>6845</v>
      </c>
      <c r="B1331" t="s">
        <v>6846</v>
      </c>
      <c r="C1331" s="1" t="str">
        <f t="shared" si="218"/>
        <v>21:0973</v>
      </c>
      <c r="D1331" s="1" t="str">
        <f t="shared" si="219"/>
        <v>21:0112</v>
      </c>
      <c r="E1331" t="s">
        <v>6847</v>
      </c>
      <c r="F1331" t="s">
        <v>6848</v>
      </c>
      <c r="H1331">
        <v>63.692179699999997</v>
      </c>
      <c r="I1331">
        <v>-96.975630600000002</v>
      </c>
      <c r="J1331" s="1" t="str">
        <f t="shared" si="220"/>
        <v>NGR lake sediment grab sample</v>
      </c>
      <c r="K1331" s="1" t="str">
        <f t="shared" si="221"/>
        <v>&lt;177 micron (NGR)</v>
      </c>
      <c r="L1331">
        <v>67</v>
      </c>
      <c r="M1331" t="s">
        <v>335</v>
      </c>
      <c r="N1331">
        <v>1330</v>
      </c>
      <c r="O1331" t="s">
        <v>209</v>
      </c>
      <c r="P1331" t="s">
        <v>54</v>
      </c>
      <c r="Q1331" t="s">
        <v>325</v>
      </c>
      <c r="R1331" t="s">
        <v>77</v>
      </c>
      <c r="S1331" t="s">
        <v>57</v>
      </c>
      <c r="T1331" t="s">
        <v>91</v>
      </c>
      <c r="U1331" t="s">
        <v>88</v>
      </c>
      <c r="V1331" t="s">
        <v>316</v>
      </c>
      <c r="W1331" t="s">
        <v>143</v>
      </c>
      <c r="X1331" t="s">
        <v>62</v>
      </c>
      <c r="Y1331" t="s">
        <v>171</v>
      </c>
      <c r="Z1331" t="s">
        <v>59</v>
      </c>
      <c r="AA1331" t="s">
        <v>64</v>
      </c>
      <c r="AB1331" t="s">
        <v>65</v>
      </c>
      <c r="AC1331" t="s">
        <v>155</v>
      </c>
      <c r="AD1331" t="s">
        <v>67</v>
      </c>
      <c r="AE1331" t="s">
        <v>74</v>
      </c>
      <c r="AF1331" t="s">
        <v>347</v>
      </c>
      <c r="AG1331" t="s">
        <v>207</v>
      </c>
      <c r="AH1331" t="s">
        <v>70</v>
      </c>
      <c r="AI1331" t="s">
        <v>150</v>
      </c>
      <c r="AJ1331" t="s">
        <v>53</v>
      </c>
      <c r="AK1331" t="s">
        <v>73</v>
      </c>
      <c r="AL1331" t="s">
        <v>177</v>
      </c>
      <c r="AM1331" t="s">
        <v>75</v>
      </c>
      <c r="AN1331" t="s">
        <v>76</v>
      </c>
      <c r="AO1331" t="s">
        <v>203</v>
      </c>
      <c r="AP1331" t="s">
        <v>210</v>
      </c>
      <c r="AQ1331" t="s">
        <v>170</v>
      </c>
      <c r="AR1331" t="s">
        <v>74</v>
      </c>
      <c r="AS1331" t="s">
        <v>54</v>
      </c>
      <c r="AT1331" t="s">
        <v>73</v>
      </c>
      <c r="AU1331" t="s">
        <v>1128</v>
      </c>
      <c r="AV1331" t="s">
        <v>6849</v>
      </c>
    </row>
    <row r="1332" spans="1:48" hidden="1" x14ac:dyDescent="0.3">
      <c r="A1332" t="s">
        <v>6850</v>
      </c>
      <c r="B1332" t="s">
        <v>6851</v>
      </c>
      <c r="C1332" s="1" t="str">
        <f t="shared" si="218"/>
        <v>21:0973</v>
      </c>
      <c r="D1332" s="1" t="str">
        <f t="shared" si="219"/>
        <v>21:0112</v>
      </c>
      <c r="E1332" t="s">
        <v>6852</v>
      </c>
      <c r="F1332" t="s">
        <v>6853</v>
      </c>
      <c r="H1332">
        <v>63.672019300000002</v>
      </c>
      <c r="I1332">
        <v>-96.952425599999998</v>
      </c>
      <c r="J1332" s="1" t="str">
        <f t="shared" si="220"/>
        <v>NGR lake sediment grab sample</v>
      </c>
      <c r="K1332" s="1" t="str">
        <f t="shared" si="221"/>
        <v>&lt;177 micron (NGR)</v>
      </c>
      <c r="L1332">
        <v>67</v>
      </c>
      <c r="M1332" t="s">
        <v>354</v>
      </c>
      <c r="N1332">
        <v>1331</v>
      </c>
      <c r="O1332" t="s">
        <v>388</v>
      </c>
      <c r="P1332" t="s">
        <v>54</v>
      </c>
      <c r="Q1332" t="s">
        <v>186</v>
      </c>
      <c r="R1332" t="s">
        <v>151</v>
      </c>
      <c r="S1332" t="s">
        <v>57</v>
      </c>
      <c r="T1332" t="s">
        <v>58</v>
      </c>
      <c r="U1332" t="s">
        <v>88</v>
      </c>
      <c r="V1332" t="s">
        <v>221</v>
      </c>
      <c r="W1332" t="s">
        <v>94</v>
      </c>
      <c r="X1332" t="s">
        <v>62</v>
      </c>
      <c r="Y1332" t="s">
        <v>62</v>
      </c>
      <c r="Z1332" t="s">
        <v>96</v>
      </c>
      <c r="AA1332" t="s">
        <v>64</v>
      </c>
      <c r="AB1332" t="s">
        <v>189</v>
      </c>
      <c r="AC1332" t="s">
        <v>70</v>
      </c>
      <c r="AD1332" t="s">
        <v>74</v>
      </c>
      <c r="AE1332" t="s">
        <v>140</v>
      </c>
      <c r="AF1332" t="s">
        <v>141</v>
      </c>
      <c r="AG1332" t="s">
        <v>97</v>
      </c>
      <c r="AH1332" t="s">
        <v>70</v>
      </c>
      <c r="AI1332" t="s">
        <v>348</v>
      </c>
      <c r="AJ1332" t="s">
        <v>201</v>
      </c>
      <c r="AK1332" t="s">
        <v>73</v>
      </c>
      <c r="AL1332" t="s">
        <v>103</v>
      </c>
      <c r="AM1332" t="s">
        <v>224</v>
      </c>
      <c r="AN1332" t="s">
        <v>76</v>
      </c>
      <c r="AO1332" t="s">
        <v>168</v>
      </c>
      <c r="AP1332" t="s">
        <v>234</v>
      </c>
      <c r="AQ1332" t="s">
        <v>94</v>
      </c>
      <c r="AR1332" t="s">
        <v>67</v>
      </c>
      <c r="AS1332" t="s">
        <v>54</v>
      </c>
      <c r="AT1332" t="s">
        <v>73</v>
      </c>
      <c r="AU1332" t="s">
        <v>107</v>
      </c>
      <c r="AV1332" t="s">
        <v>6854</v>
      </c>
    </row>
    <row r="1333" spans="1:48" hidden="1" x14ac:dyDescent="0.3">
      <c r="A1333" t="s">
        <v>6855</v>
      </c>
      <c r="B1333" t="s">
        <v>6856</v>
      </c>
      <c r="C1333" s="1" t="str">
        <f t="shared" si="218"/>
        <v>21:0973</v>
      </c>
      <c r="D1333" s="1" t="str">
        <f t="shared" si="219"/>
        <v>21:0112</v>
      </c>
      <c r="E1333" t="s">
        <v>6771</v>
      </c>
      <c r="F1333" t="s">
        <v>6857</v>
      </c>
      <c r="H1333">
        <v>63.658378900000002</v>
      </c>
      <c r="I1333">
        <v>-96.954742899999999</v>
      </c>
      <c r="J1333" s="1" t="str">
        <f t="shared" si="220"/>
        <v>NGR lake sediment grab sample</v>
      </c>
      <c r="K1333" s="1" t="str">
        <f t="shared" si="221"/>
        <v>&lt;177 micron (NGR)</v>
      </c>
      <c r="L1333">
        <v>67</v>
      </c>
      <c r="M1333" t="s">
        <v>345</v>
      </c>
      <c r="N1333">
        <v>1332</v>
      </c>
      <c r="O1333" t="s">
        <v>106</v>
      </c>
      <c r="P1333" t="s">
        <v>54</v>
      </c>
      <c r="Q1333" t="s">
        <v>1216</v>
      </c>
      <c r="R1333" t="s">
        <v>550</v>
      </c>
      <c r="S1333" t="s">
        <v>57</v>
      </c>
      <c r="T1333" t="s">
        <v>207</v>
      </c>
      <c r="U1333" t="s">
        <v>203</v>
      </c>
      <c r="V1333" t="s">
        <v>326</v>
      </c>
      <c r="W1333" t="s">
        <v>193</v>
      </c>
      <c r="X1333" t="s">
        <v>74</v>
      </c>
      <c r="Y1333" t="s">
        <v>95</v>
      </c>
      <c r="Z1333" t="s">
        <v>170</v>
      </c>
      <c r="AA1333" t="s">
        <v>64</v>
      </c>
      <c r="AB1333" t="s">
        <v>471</v>
      </c>
      <c r="AC1333" t="s">
        <v>70</v>
      </c>
      <c r="AD1333" t="s">
        <v>67</v>
      </c>
      <c r="AE1333" t="s">
        <v>5585</v>
      </c>
      <c r="AF1333" t="s">
        <v>141</v>
      </c>
      <c r="AG1333" t="s">
        <v>172</v>
      </c>
      <c r="AH1333" t="s">
        <v>173</v>
      </c>
      <c r="AI1333" t="s">
        <v>123</v>
      </c>
      <c r="AJ1333" t="s">
        <v>240</v>
      </c>
      <c r="AK1333" t="s">
        <v>73</v>
      </c>
      <c r="AL1333" t="s">
        <v>103</v>
      </c>
      <c r="AM1333" t="s">
        <v>103</v>
      </c>
      <c r="AN1333" t="s">
        <v>76</v>
      </c>
      <c r="AO1333" t="s">
        <v>150</v>
      </c>
      <c r="AP1333" t="s">
        <v>2741</v>
      </c>
      <c r="AQ1333" t="s">
        <v>327</v>
      </c>
      <c r="AR1333" t="s">
        <v>67</v>
      </c>
      <c r="AS1333" t="s">
        <v>54</v>
      </c>
      <c r="AT1333" t="s">
        <v>91</v>
      </c>
      <c r="AU1333" t="s">
        <v>107</v>
      </c>
      <c r="AV1333" t="s">
        <v>6858</v>
      </c>
    </row>
    <row r="1334" spans="1:48" hidden="1" x14ac:dyDescent="0.3">
      <c r="A1334" t="s">
        <v>6859</v>
      </c>
      <c r="B1334" t="s">
        <v>6860</v>
      </c>
      <c r="C1334" s="1" t="str">
        <f t="shared" si="218"/>
        <v>21:0973</v>
      </c>
      <c r="D1334" s="1" t="str">
        <f t="shared" si="219"/>
        <v>21:0112</v>
      </c>
      <c r="E1334" t="s">
        <v>6861</v>
      </c>
      <c r="F1334" t="s">
        <v>6862</v>
      </c>
      <c r="H1334">
        <v>63.632486700000001</v>
      </c>
      <c r="I1334">
        <v>-96.361790299999996</v>
      </c>
      <c r="J1334" s="1" t="str">
        <f t="shared" si="220"/>
        <v>NGR lake sediment grab sample</v>
      </c>
      <c r="K1334" s="1" t="str">
        <f t="shared" si="221"/>
        <v>&lt;177 micron (NGR)</v>
      </c>
      <c r="L1334">
        <v>68</v>
      </c>
      <c r="M1334" t="s">
        <v>52</v>
      </c>
      <c r="N1334">
        <v>1333</v>
      </c>
      <c r="O1334" t="s">
        <v>280</v>
      </c>
      <c r="P1334" t="s">
        <v>54</v>
      </c>
      <c r="Q1334" t="s">
        <v>900</v>
      </c>
      <c r="R1334" t="s">
        <v>290</v>
      </c>
      <c r="S1334" t="s">
        <v>57</v>
      </c>
      <c r="T1334" t="s">
        <v>277</v>
      </c>
      <c r="U1334" t="s">
        <v>104</v>
      </c>
      <c r="V1334" t="s">
        <v>428</v>
      </c>
      <c r="W1334" t="s">
        <v>209</v>
      </c>
      <c r="X1334" t="s">
        <v>62</v>
      </c>
      <c r="Y1334" t="s">
        <v>263</v>
      </c>
      <c r="Z1334" t="s">
        <v>96</v>
      </c>
      <c r="AA1334" t="s">
        <v>64</v>
      </c>
      <c r="AB1334" t="s">
        <v>326</v>
      </c>
      <c r="AC1334" t="s">
        <v>224</v>
      </c>
      <c r="AD1334" t="s">
        <v>170</v>
      </c>
      <c r="AE1334" t="s">
        <v>140</v>
      </c>
      <c r="AF1334" t="s">
        <v>347</v>
      </c>
      <c r="AG1334" t="s">
        <v>152</v>
      </c>
      <c r="AH1334" t="s">
        <v>70</v>
      </c>
      <c r="AI1334" t="s">
        <v>117</v>
      </c>
      <c r="AJ1334" t="s">
        <v>439</v>
      </c>
      <c r="AK1334" t="s">
        <v>73</v>
      </c>
      <c r="AL1334" t="s">
        <v>74</v>
      </c>
      <c r="AM1334" t="s">
        <v>125</v>
      </c>
      <c r="AN1334" t="s">
        <v>76</v>
      </c>
      <c r="AO1334" t="s">
        <v>134</v>
      </c>
      <c r="AP1334" t="s">
        <v>158</v>
      </c>
      <c r="AQ1334" t="s">
        <v>138</v>
      </c>
      <c r="AR1334" t="s">
        <v>62</v>
      </c>
      <c r="AS1334" t="s">
        <v>54</v>
      </c>
      <c r="AT1334" t="s">
        <v>152</v>
      </c>
      <c r="AU1334" t="s">
        <v>107</v>
      </c>
      <c r="AV1334" t="s">
        <v>6863</v>
      </c>
    </row>
    <row r="1335" spans="1:48" hidden="1" x14ac:dyDescent="0.3">
      <c r="A1335" t="s">
        <v>6864</v>
      </c>
      <c r="B1335" t="s">
        <v>6865</v>
      </c>
      <c r="C1335" s="1" t="str">
        <f t="shared" si="218"/>
        <v>21:0973</v>
      </c>
      <c r="D1335" s="1" t="str">
        <f t="shared" si="219"/>
        <v>21:0112</v>
      </c>
      <c r="E1335" t="s">
        <v>6866</v>
      </c>
      <c r="F1335" t="s">
        <v>6867</v>
      </c>
      <c r="H1335">
        <v>63.671422</v>
      </c>
      <c r="I1335">
        <v>-96.880176199999994</v>
      </c>
      <c r="J1335" s="1" t="str">
        <f t="shared" si="220"/>
        <v>NGR lake sediment grab sample</v>
      </c>
      <c r="K1335" s="1" t="str">
        <f t="shared" si="221"/>
        <v>&lt;177 micron (NGR)</v>
      </c>
      <c r="L1335">
        <v>68</v>
      </c>
      <c r="M1335" t="s">
        <v>113</v>
      </c>
      <c r="N1335">
        <v>1334</v>
      </c>
      <c r="O1335" t="s">
        <v>104</v>
      </c>
      <c r="P1335" t="s">
        <v>54</v>
      </c>
      <c r="Q1335" t="s">
        <v>920</v>
      </c>
      <c r="R1335" t="s">
        <v>141</v>
      </c>
      <c r="S1335" t="s">
        <v>57</v>
      </c>
      <c r="T1335" t="s">
        <v>277</v>
      </c>
      <c r="U1335" t="s">
        <v>203</v>
      </c>
      <c r="V1335" t="s">
        <v>93</v>
      </c>
      <c r="W1335" t="s">
        <v>209</v>
      </c>
      <c r="X1335" t="s">
        <v>74</v>
      </c>
      <c r="Y1335" t="s">
        <v>205</v>
      </c>
      <c r="Z1335" t="s">
        <v>59</v>
      </c>
      <c r="AA1335" t="s">
        <v>64</v>
      </c>
      <c r="AB1335" t="s">
        <v>316</v>
      </c>
      <c r="AC1335" t="s">
        <v>155</v>
      </c>
      <c r="AD1335" t="s">
        <v>62</v>
      </c>
      <c r="AE1335" t="s">
        <v>2187</v>
      </c>
      <c r="AF1335" t="s">
        <v>616</v>
      </c>
      <c r="AG1335" t="s">
        <v>277</v>
      </c>
      <c r="AH1335" t="s">
        <v>75</v>
      </c>
      <c r="AI1335" t="s">
        <v>440</v>
      </c>
      <c r="AJ1335" t="s">
        <v>439</v>
      </c>
      <c r="AK1335" t="s">
        <v>73</v>
      </c>
      <c r="AL1335" t="s">
        <v>206</v>
      </c>
      <c r="AM1335" t="s">
        <v>177</v>
      </c>
      <c r="AN1335" t="s">
        <v>76</v>
      </c>
      <c r="AO1335" t="s">
        <v>121</v>
      </c>
      <c r="AP1335" t="s">
        <v>482</v>
      </c>
      <c r="AQ1335" t="s">
        <v>308</v>
      </c>
      <c r="AR1335" t="s">
        <v>62</v>
      </c>
      <c r="AS1335" t="s">
        <v>54</v>
      </c>
      <c r="AT1335" t="s">
        <v>73</v>
      </c>
      <c r="AU1335" t="s">
        <v>107</v>
      </c>
      <c r="AV1335" t="s">
        <v>6868</v>
      </c>
    </row>
    <row r="1336" spans="1:48" hidden="1" x14ac:dyDescent="0.3">
      <c r="A1336" t="s">
        <v>6869</v>
      </c>
      <c r="B1336" t="s">
        <v>6870</v>
      </c>
      <c r="C1336" s="1" t="str">
        <f t="shared" si="218"/>
        <v>21:0973</v>
      </c>
      <c r="D1336" s="1" t="str">
        <f t="shared" si="219"/>
        <v>21:0112</v>
      </c>
      <c r="E1336" t="s">
        <v>6866</v>
      </c>
      <c r="F1336" t="s">
        <v>6871</v>
      </c>
      <c r="H1336">
        <v>63.671422</v>
      </c>
      <c r="I1336">
        <v>-96.880176199999994</v>
      </c>
      <c r="J1336" s="1" t="str">
        <f t="shared" si="220"/>
        <v>NGR lake sediment grab sample</v>
      </c>
      <c r="K1336" s="1" t="str">
        <f t="shared" si="221"/>
        <v>&lt;177 micron (NGR)</v>
      </c>
      <c r="L1336">
        <v>68</v>
      </c>
      <c r="M1336" t="s">
        <v>132</v>
      </c>
      <c r="N1336">
        <v>1335</v>
      </c>
      <c r="O1336" t="s">
        <v>104</v>
      </c>
      <c r="P1336" t="s">
        <v>62</v>
      </c>
      <c r="Q1336" t="s">
        <v>736</v>
      </c>
      <c r="R1336" t="s">
        <v>282</v>
      </c>
      <c r="S1336" t="s">
        <v>57</v>
      </c>
      <c r="T1336" t="s">
        <v>277</v>
      </c>
      <c r="U1336" t="s">
        <v>92</v>
      </c>
      <c r="V1336" t="s">
        <v>60</v>
      </c>
      <c r="W1336" t="s">
        <v>56</v>
      </c>
      <c r="X1336" t="s">
        <v>74</v>
      </c>
      <c r="Y1336" t="s">
        <v>276</v>
      </c>
      <c r="Z1336" t="s">
        <v>138</v>
      </c>
      <c r="AA1336" t="s">
        <v>64</v>
      </c>
      <c r="AB1336" t="s">
        <v>853</v>
      </c>
      <c r="AC1336" t="s">
        <v>155</v>
      </c>
      <c r="AD1336" t="s">
        <v>62</v>
      </c>
      <c r="AE1336" t="s">
        <v>2678</v>
      </c>
      <c r="AF1336" t="s">
        <v>356</v>
      </c>
      <c r="AG1336" t="s">
        <v>277</v>
      </c>
      <c r="AH1336" t="s">
        <v>75</v>
      </c>
      <c r="AI1336" t="s">
        <v>440</v>
      </c>
      <c r="AJ1336" t="s">
        <v>117</v>
      </c>
      <c r="AK1336" t="s">
        <v>73</v>
      </c>
      <c r="AL1336" t="s">
        <v>74</v>
      </c>
      <c r="AM1336" t="s">
        <v>125</v>
      </c>
      <c r="AN1336" t="s">
        <v>76</v>
      </c>
      <c r="AO1336" t="s">
        <v>116</v>
      </c>
      <c r="AP1336" t="s">
        <v>482</v>
      </c>
      <c r="AQ1336" t="s">
        <v>308</v>
      </c>
      <c r="AR1336" t="s">
        <v>62</v>
      </c>
      <c r="AS1336" t="s">
        <v>54</v>
      </c>
      <c r="AT1336" t="s">
        <v>73</v>
      </c>
      <c r="AU1336" t="s">
        <v>107</v>
      </c>
      <c r="AV1336" t="s">
        <v>3015</v>
      </c>
    </row>
    <row r="1337" spans="1:48" hidden="1" x14ac:dyDescent="0.3">
      <c r="A1337" t="s">
        <v>6872</v>
      </c>
      <c r="B1337" t="s">
        <v>6873</v>
      </c>
      <c r="C1337" s="1" t="str">
        <f t="shared" si="218"/>
        <v>21:0973</v>
      </c>
      <c r="D1337" s="1" t="str">
        <f t="shared" si="219"/>
        <v>21:0112</v>
      </c>
      <c r="E1337" t="s">
        <v>6874</v>
      </c>
      <c r="F1337" t="s">
        <v>6875</v>
      </c>
      <c r="H1337">
        <v>63.647829100000003</v>
      </c>
      <c r="I1337">
        <v>-96.858485400000006</v>
      </c>
      <c r="J1337" s="1" t="str">
        <f t="shared" si="220"/>
        <v>NGR lake sediment grab sample</v>
      </c>
      <c r="K1337" s="1" t="str">
        <f t="shared" si="221"/>
        <v>&lt;177 micron (NGR)</v>
      </c>
      <c r="L1337">
        <v>68</v>
      </c>
      <c r="M1337" t="s">
        <v>86</v>
      </c>
      <c r="N1337">
        <v>1336</v>
      </c>
      <c r="O1337" t="s">
        <v>102</v>
      </c>
      <c r="P1337" t="s">
        <v>54</v>
      </c>
      <c r="Q1337" t="s">
        <v>830</v>
      </c>
      <c r="R1337" t="s">
        <v>178</v>
      </c>
      <c r="S1337" t="s">
        <v>57</v>
      </c>
      <c r="T1337" t="s">
        <v>248</v>
      </c>
      <c r="U1337" t="s">
        <v>168</v>
      </c>
      <c r="V1337" t="s">
        <v>339</v>
      </c>
      <c r="W1337" t="s">
        <v>156</v>
      </c>
      <c r="X1337" t="s">
        <v>62</v>
      </c>
      <c r="Y1337" t="s">
        <v>205</v>
      </c>
      <c r="Z1337" t="s">
        <v>59</v>
      </c>
      <c r="AA1337" t="s">
        <v>64</v>
      </c>
      <c r="AB1337" t="s">
        <v>122</v>
      </c>
      <c r="AC1337" t="s">
        <v>224</v>
      </c>
      <c r="AD1337" t="s">
        <v>74</v>
      </c>
      <c r="AE1337" t="s">
        <v>2106</v>
      </c>
      <c r="AF1337" t="s">
        <v>317</v>
      </c>
      <c r="AG1337" t="s">
        <v>91</v>
      </c>
      <c r="AH1337" t="s">
        <v>155</v>
      </c>
      <c r="AI1337" t="s">
        <v>208</v>
      </c>
      <c r="AJ1337" t="s">
        <v>168</v>
      </c>
      <c r="AK1337" t="s">
        <v>73</v>
      </c>
      <c r="AL1337" t="s">
        <v>206</v>
      </c>
      <c r="AM1337" t="s">
        <v>157</v>
      </c>
      <c r="AN1337" t="s">
        <v>76</v>
      </c>
      <c r="AO1337" t="s">
        <v>121</v>
      </c>
      <c r="AP1337" t="s">
        <v>295</v>
      </c>
      <c r="AQ1337" t="s">
        <v>263</v>
      </c>
      <c r="AR1337" t="s">
        <v>62</v>
      </c>
      <c r="AS1337" t="s">
        <v>54</v>
      </c>
      <c r="AT1337" t="s">
        <v>73</v>
      </c>
      <c r="AU1337" t="s">
        <v>80</v>
      </c>
      <c r="AV1337" t="s">
        <v>6876</v>
      </c>
    </row>
    <row r="1338" spans="1:48" hidden="1" x14ac:dyDescent="0.3">
      <c r="A1338" t="s">
        <v>6877</v>
      </c>
      <c r="B1338" t="s">
        <v>6878</v>
      </c>
      <c r="C1338" s="1" t="str">
        <f t="shared" si="218"/>
        <v>21:0973</v>
      </c>
      <c r="D1338" s="1" t="str">
        <f t="shared" si="219"/>
        <v>21:0112</v>
      </c>
      <c r="E1338" t="s">
        <v>6879</v>
      </c>
      <c r="F1338" t="s">
        <v>6880</v>
      </c>
      <c r="H1338">
        <v>63.642974899999999</v>
      </c>
      <c r="I1338">
        <v>-96.802159799999998</v>
      </c>
      <c r="J1338" s="1" t="str">
        <f t="shared" si="220"/>
        <v>NGR lake sediment grab sample</v>
      </c>
      <c r="K1338" s="1" t="str">
        <f t="shared" si="221"/>
        <v>&lt;177 micron (NGR)</v>
      </c>
      <c r="L1338">
        <v>68</v>
      </c>
      <c r="M1338" t="s">
        <v>149</v>
      </c>
      <c r="N1338">
        <v>1337</v>
      </c>
      <c r="O1338" t="s">
        <v>178</v>
      </c>
      <c r="P1338" t="s">
        <v>170</v>
      </c>
      <c r="Q1338" t="s">
        <v>261</v>
      </c>
      <c r="R1338" t="s">
        <v>282</v>
      </c>
      <c r="S1338" t="s">
        <v>57</v>
      </c>
      <c r="T1338" t="s">
        <v>315</v>
      </c>
      <c r="U1338" t="s">
        <v>92</v>
      </c>
      <c r="V1338" t="s">
        <v>153</v>
      </c>
      <c r="W1338" t="s">
        <v>56</v>
      </c>
      <c r="X1338" t="s">
        <v>62</v>
      </c>
      <c r="Y1338" t="s">
        <v>276</v>
      </c>
      <c r="Z1338" t="s">
        <v>138</v>
      </c>
      <c r="AA1338" t="s">
        <v>64</v>
      </c>
      <c r="AB1338" t="s">
        <v>100</v>
      </c>
      <c r="AC1338" t="s">
        <v>155</v>
      </c>
      <c r="AD1338" t="s">
        <v>62</v>
      </c>
      <c r="AE1338" t="s">
        <v>74</v>
      </c>
      <c r="AF1338" t="s">
        <v>317</v>
      </c>
      <c r="AG1338" t="s">
        <v>277</v>
      </c>
      <c r="AH1338" t="s">
        <v>75</v>
      </c>
      <c r="AI1338" t="s">
        <v>514</v>
      </c>
      <c r="AJ1338" t="s">
        <v>439</v>
      </c>
      <c r="AK1338" t="s">
        <v>73</v>
      </c>
      <c r="AL1338" t="s">
        <v>68</v>
      </c>
      <c r="AM1338" t="s">
        <v>177</v>
      </c>
      <c r="AN1338" t="s">
        <v>76</v>
      </c>
      <c r="AO1338" t="s">
        <v>121</v>
      </c>
      <c r="AP1338" t="s">
        <v>482</v>
      </c>
      <c r="AQ1338" t="s">
        <v>136</v>
      </c>
      <c r="AR1338" t="s">
        <v>62</v>
      </c>
      <c r="AS1338" t="s">
        <v>54</v>
      </c>
      <c r="AT1338" t="s">
        <v>73</v>
      </c>
      <c r="AU1338" t="s">
        <v>107</v>
      </c>
      <c r="AV1338" t="s">
        <v>6881</v>
      </c>
    </row>
    <row r="1339" spans="1:48" hidden="1" x14ac:dyDescent="0.3">
      <c r="A1339" t="s">
        <v>6882</v>
      </c>
      <c r="B1339" t="s">
        <v>6883</v>
      </c>
      <c r="C1339" s="1" t="str">
        <f t="shared" si="218"/>
        <v>21:0973</v>
      </c>
      <c r="D1339" s="1" t="str">
        <f t="shared" si="219"/>
        <v>21:0112</v>
      </c>
      <c r="E1339" t="s">
        <v>6884</v>
      </c>
      <c r="F1339" t="s">
        <v>6885</v>
      </c>
      <c r="H1339">
        <v>63.675394699999998</v>
      </c>
      <c r="I1339">
        <v>-96.797950099999994</v>
      </c>
      <c r="J1339" s="1" t="str">
        <f t="shared" si="220"/>
        <v>NGR lake sediment grab sample</v>
      </c>
      <c r="K1339" s="1" t="str">
        <f t="shared" si="221"/>
        <v>&lt;177 micron (NGR)</v>
      </c>
      <c r="L1339">
        <v>68</v>
      </c>
      <c r="M1339" t="s">
        <v>165</v>
      </c>
      <c r="N1339">
        <v>1338</v>
      </c>
      <c r="O1339" t="s">
        <v>233</v>
      </c>
      <c r="P1339" t="s">
        <v>54</v>
      </c>
      <c r="Q1339" t="s">
        <v>387</v>
      </c>
      <c r="R1339" t="s">
        <v>178</v>
      </c>
      <c r="S1339" t="s">
        <v>57</v>
      </c>
      <c r="T1339" t="s">
        <v>449</v>
      </c>
      <c r="U1339" t="s">
        <v>88</v>
      </c>
      <c r="V1339" t="s">
        <v>97</v>
      </c>
      <c r="W1339" t="s">
        <v>136</v>
      </c>
      <c r="X1339" t="s">
        <v>74</v>
      </c>
      <c r="Y1339" t="s">
        <v>421</v>
      </c>
      <c r="Z1339" t="s">
        <v>59</v>
      </c>
      <c r="AA1339" t="s">
        <v>64</v>
      </c>
      <c r="AB1339" t="s">
        <v>478</v>
      </c>
      <c r="AC1339" t="s">
        <v>70</v>
      </c>
      <c r="AD1339" t="s">
        <v>67</v>
      </c>
      <c r="AE1339" t="s">
        <v>68</v>
      </c>
      <c r="AF1339" t="s">
        <v>347</v>
      </c>
      <c r="AG1339" t="s">
        <v>1089</v>
      </c>
      <c r="AH1339" t="s">
        <v>173</v>
      </c>
      <c r="AI1339" t="s">
        <v>429</v>
      </c>
      <c r="AJ1339" t="s">
        <v>159</v>
      </c>
      <c r="AK1339" t="s">
        <v>73</v>
      </c>
      <c r="AL1339" t="s">
        <v>75</v>
      </c>
      <c r="AM1339" t="s">
        <v>75</v>
      </c>
      <c r="AN1339" t="s">
        <v>76</v>
      </c>
      <c r="AO1339" t="s">
        <v>168</v>
      </c>
      <c r="AP1339" t="s">
        <v>307</v>
      </c>
      <c r="AQ1339" t="s">
        <v>211</v>
      </c>
      <c r="AR1339" t="s">
        <v>74</v>
      </c>
      <c r="AS1339" t="s">
        <v>54</v>
      </c>
      <c r="AT1339" t="s">
        <v>73</v>
      </c>
      <c r="AU1339" t="s">
        <v>479</v>
      </c>
      <c r="AV1339" t="s">
        <v>6886</v>
      </c>
    </row>
    <row r="1340" spans="1:48" hidden="1" x14ac:dyDescent="0.3">
      <c r="A1340" t="s">
        <v>6887</v>
      </c>
      <c r="B1340" t="s">
        <v>6888</v>
      </c>
      <c r="C1340" s="1" t="str">
        <f t="shared" si="218"/>
        <v>21:0973</v>
      </c>
      <c r="D1340" s="1" t="str">
        <f t="shared" si="219"/>
        <v>21:0112</v>
      </c>
      <c r="E1340" t="s">
        <v>6889</v>
      </c>
      <c r="F1340" t="s">
        <v>6890</v>
      </c>
      <c r="H1340">
        <v>63.679353999999996</v>
      </c>
      <c r="I1340">
        <v>-96.746317199999993</v>
      </c>
      <c r="J1340" s="1" t="str">
        <f t="shared" si="220"/>
        <v>NGR lake sediment grab sample</v>
      </c>
      <c r="K1340" s="1" t="str">
        <f t="shared" si="221"/>
        <v>&lt;177 micron (NGR)</v>
      </c>
      <c r="L1340">
        <v>68</v>
      </c>
      <c r="M1340" t="s">
        <v>185</v>
      </c>
      <c r="N1340">
        <v>1339</v>
      </c>
      <c r="O1340" t="s">
        <v>59</v>
      </c>
      <c r="P1340" t="s">
        <v>54</v>
      </c>
      <c r="Q1340" t="s">
        <v>186</v>
      </c>
      <c r="R1340" t="s">
        <v>90</v>
      </c>
      <c r="S1340" t="s">
        <v>57</v>
      </c>
      <c r="T1340" t="s">
        <v>58</v>
      </c>
      <c r="U1340" t="s">
        <v>88</v>
      </c>
      <c r="V1340" t="s">
        <v>189</v>
      </c>
      <c r="W1340" t="s">
        <v>63</v>
      </c>
      <c r="X1340" t="s">
        <v>74</v>
      </c>
      <c r="Y1340" t="s">
        <v>240</v>
      </c>
      <c r="Z1340" t="s">
        <v>127</v>
      </c>
      <c r="AA1340" t="s">
        <v>64</v>
      </c>
      <c r="AB1340" t="s">
        <v>492</v>
      </c>
      <c r="AC1340" t="s">
        <v>70</v>
      </c>
      <c r="AD1340" t="s">
        <v>67</v>
      </c>
      <c r="AE1340" t="s">
        <v>191</v>
      </c>
      <c r="AF1340" t="s">
        <v>90</v>
      </c>
      <c r="AG1340" t="s">
        <v>575</v>
      </c>
      <c r="AH1340" t="s">
        <v>173</v>
      </c>
      <c r="AI1340" t="s">
        <v>329</v>
      </c>
      <c r="AJ1340" t="s">
        <v>233</v>
      </c>
      <c r="AK1340" t="s">
        <v>73</v>
      </c>
      <c r="AL1340" t="s">
        <v>103</v>
      </c>
      <c r="AM1340" t="s">
        <v>224</v>
      </c>
      <c r="AN1340" t="s">
        <v>76</v>
      </c>
      <c r="AO1340" t="s">
        <v>203</v>
      </c>
      <c r="AP1340" t="s">
        <v>2741</v>
      </c>
      <c r="AQ1340" t="s">
        <v>63</v>
      </c>
      <c r="AR1340" t="s">
        <v>74</v>
      </c>
      <c r="AS1340" t="s">
        <v>54</v>
      </c>
      <c r="AT1340" t="s">
        <v>73</v>
      </c>
      <c r="AU1340" t="s">
        <v>107</v>
      </c>
      <c r="AV1340" t="s">
        <v>1098</v>
      </c>
    </row>
    <row r="1341" spans="1:48" hidden="1" x14ac:dyDescent="0.3">
      <c r="A1341" t="s">
        <v>6891</v>
      </c>
      <c r="B1341" t="s">
        <v>6892</v>
      </c>
      <c r="C1341" s="1" t="str">
        <f t="shared" si="218"/>
        <v>21:0973</v>
      </c>
      <c r="D1341" s="1" t="str">
        <f t="shared" si="219"/>
        <v>21:0112</v>
      </c>
      <c r="E1341" t="s">
        <v>6893</v>
      </c>
      <c r="F1341" t="s">
        <v>6894</v>
      </c>
      <c r="H1341">
        <v>63.644345299999998</v>
      </c>
      <c r="I1341">
        <v>-96.714979900000003</v>
      </c>
      <c r="J1341" s="1" t="str">
        <f t="shared" si="220"/>
        <v>NGR lake sediment grab sample</v>
      </c>
      <c r="K1341" s="1" t="str">
        <f t="shared" si="221"/>
        <v>&lt;177 micron (NGR)</v>
      </c>
      <c r="L1341">
        <v>68</v>
      </c>
      <c r="M1341" t="s">
        <v>200</v>
      </c>
      <c r="N1341">
        <v>1340</v>
      </c>
      <c r="O1341" t="s">
        <v>176</v>
      </c>
      <c r="P1341" t="s">
        <v>54</v>
      </c>
      <c r="Q1341" t="s">
        <v>736</v>
      </c>
      <c r="R1341" t="s">
        <v>189</v>
      </c>
      <c r="S1341" t="s">
        <v>57</v>
      </c>
      <c r="T1341" t="s">
        <v>91</v>
      </c>
      <c r="U1341" t="s">
        <v>88</v>
      </c>
      <c r="V1341" t="s">
        <v>617</v>
      </c>
      <c r="W1341" t="s">
        <v>254</v>
      </c>
      <c r="X1341" t="s">
        <v>62</v>
      </c>
      <c r="Y1341" t="s">
        <v>346</v>
      </c>
      <c r="Z1341" t="s">
        <v>59</v>
      </c>
      <c r="AA1341" t="s">
        <v>64</v>
      </c>
      <c r="AB1341" t="s">
        <v>411</v>
      </c>
      <c r="AC1341" t="s">
        <v>224</v>
      </c>
      <c r="AD1341" t="s">
        <v>62</v>
      </c>
      <c r="AE1341" t="s">
        <v>68</v>
      </c>
      <c r="AF1341" t="s">
        <v>436</v>
      </c>
      <c r="AG1341" t="s">
        <v>152</v>
      </c>
      <c r="AH1341" t="s">
        <v>70</v>
      </c>
      <c r="AI1341" t="s">
        <v>102</v>
      </c>
      <c r="AJ1341" t="s">
        <v>72</v>
      </c>
      <c r="AK1341" t="s">
        <v>73</v>
      </c>
      <c r="AL1341" t="s">
        <v>157</v>
      </c>
      <c r="AM1341" t="s">
        <v>177</v>
      </c>
      <c r="AN1341" t="s">
        <v>76</v>
      </c>
      <c r="AO1341" t="s">
        <v>281</v>
      </c>
      <c r="AP1341" t="s">
        <v>267</v>
      </c>
      <c r="AQ1341" t="s">
        <v>127</v>
      </c>
      <c r="AR1341" t="s">
        <v>62</v>
      </c>
      <c r="AS1341" t="s">
        <v>54</v>
      </c>
      <c r="AT1341" t="s">
        <v>73</v>
      </c>
      <c r="AU1341" t="s">
        <v>107</v>
      </c>
      <c r="AV1341" t="s">
        <v>2454</v>
      </c>
    </row>
    <row r="1342" spans="1:48" hidden="1" x14ac:dyDescent="0.3">
      <c r="A1342" t="s">
        <v>6895</v>
      </c>
      <c r="B1342" t="s">
        <v>6896</v>
      </c>
      <c r="C1342" s="1" t="str">
        <f t="shared" si="218"/>
        <v>21:0973</v>
      </c>
      <c r="D1342" s="1" t="str">
        <f t="shared" si="219"/>
        <v>21:0112</v>
      </c>
      <c r="E1342" t="s">
        <v>6897</v>
      </c>
      <c r="F1342" t="s">
        <v>6898</v>
      </c>
      <c r="H1342">
        <v>63.645305399999998</v>
      </c>
      <c r="I1342">
        <v>-96.663535699999997</v>
      </c>
      <c r="J1342" s="1" t="str">
        <f t="shared" si="220"/>
        <v>NGR lake sediment grab sample</v>
      </c>
      <c r="K1342" s="1" t="str">
        <f t="shared" si="221"/>
        <v>&lt;177 micron (NGR)</v>
      </c>
      <c r="L1342">
        <v>68</v>
      </c>
      <c r="M1342" t="s">
        <v>217</v>
      </c>
      <c r="N1342">
        <v>1341</v>
      </c>
      <c r="O1342" t="s">
        <v>56</v>
      </c>
      <c r="P1342" t="s">
        <v>62</v>
      </c>
      <c r="Q1342" t="s">
        <v>55</v>
      </c>
      <c r="R1342" t="s">
        <v>357</v>
      </c>
      <c r="S1342" t="s">
        <v>57</v>
      </c>
      <c r="T1342" t="s">
        <v>152</v>
      </c>
      <c r="U1342" t="s">
        <v>88</v>
      </c>
      <c r="V1342" t="s">
        <v>223</v>
      </c>
      <c r="W1342" t="s">
        <v>240</v>
      </c>
      <c r="X1342" t="s">
        <v>74</v>
      </c>
      <c r="Y1342" t="s">
        <v>171</v>
      </c>
      <c r="Z1342" t="s">
        <v>138</v>
      </c>
      <c r="AA1342" t="s">
        <v>64</v>
      </c>
      <c r="AB1342" t="s">
        <v>303</v>
      </c>
      <c r="AC1342" t="s">
        <v>155</v>
      </c>
      <c r="AD1342" t="s">
        <v>62</v>
      </c>
      <c r="AE1342" t="s">
        <v>157</v>
      </c>
      <c r="AF1342" t="s">
        <v>616</v>
      </c>
      <c r="AG1342" t="s">
        <v>252</v>
      </c>
      <c r="AH1342" t="s">
        <v>70</v>
      </c>
      <c r="AI1342" t="s">
        <v>280</v>
      </c>
      <c r="AJ1342" t="s">
        <v>156</v>
      </c>
      <c r="AK1342" t="s">
        <v>73</v>
      </c>
      <c r="AL1342" t="s">
        <v>125</v>
      </c>
      <c r="AM1342" t="s">
        <v>75</v>
      </c>
      <c r="AN1342" t="s">
        <v>76</v>
      </c>
      <c r="AO1342" t="s">
        <v>104</v>
      </c>
      <c r="AP1342" t="s">
        <v>158</v>
      </c>
      <c r="AQ1342" t="s">
        <v>61</v>
      </c>
      <c r="AR1342" t="s">
        <v>67</v>
      </c>
      <c r="AS1342" t="s">
        <v>54</v>
      </c>
      <c r="AT1342" t="s">
        <v>73</v>
      </c>
      <c r="AU1342" t="s">
        <v>479</v>
      </c>
      <c r="AV1342" t="s">
        <v>5262</v>
      </c>
    </row>
    <row r="1343" spans="1:48" hidden="1" x14ac:dyDescent="0.3">
      <c r="A1343" t="s">
        <v>6899</v>
      </c>
      <c r="B1343" t="s">
        <v>6900</v>
      </c>
      <c r="C1343" s="1" t="str">
        <f t="shared" si="218"/>
        <v>21:0973</v>
      </c>
      <c r="D1343" s="1" t="str">
        <f t="shared" si="219"/>
        <v>21:0112</v>
      </c>
      <c r="E1343" t="s">
        <v>6901</v>
      </c>
      <c r="F1343" t="s">
        <v>6902</v>
      </c>
      <c r="H1343">
        <v>63.669071500000001</v>
      </c>
      <c r="I1343">
        <v>-96.639259999999993</v>
      </c>
      <c r="J1343" s="1" t="str">
        <f t="shared" si="220"/>
        <v>NGR lake sediment grab sample</v>
      </c>
      <c r="K1343" s="1" t="str">
        <f t="shared" si="221"/>
        <v>&lt;177 micron (NGR)</v>
      </c>
      <c r="L1343">
        <v>68</v>
      </c>
      <c r="M1343" t="s">
        <v>246</v>
      </c>
      <c r="N1343">
        <v>1342</v>
      </c>
      <c r="O1343" t="s">
        <v>138</v>
      </c>
      <c r="P1343" t="s">
        <v>54</v>
      </c>
      <c r="Q1343" t="s">
        <v>410</v>
      </c>
      <c r="R1343" t="s">
        <v>282</v>
      </c>
      <c r="S1343" t="s">
        <v>57</v>
      </c>
      <c r="T1343" t="s">
        <v>152</v>
      </c>
      <c r="U1343" t="s">
        <v>203</v>
      </c>
      <c r="V1343" t="s">
        <v>428</v>
      </c>
      <c r="W1343" t="s">
        <v>193</v>
      </c>
      <c r="X1343" t="s">
        <v>74</v>
      </c>
      <c r="Y1343" t="s">
        <v>336</v>
      </c>
      <c r="Z1343" t="s">
        <v>96</v>
      </c>
      <c r="AA1343" t="s">
        <v>64</v>
      </c>
      <c r="AB1343" t="s">
        <v>119</v>
      </c>
      <c r="AC1343" t="s">
        <v>155</v>
      </c>
      <c r="AD1343" t="s">
        <v>67</v>
      </c>
      <c r="AE1343" t="s">
        <v>2236</v>
      </c>
      <c r="AF1343" t="s">
        <v>151</v>
      </c>
      <c r="AG1343" t="s">
        <v>100</v>
      </c>
      <c r="AH1343" t="s">
        <v>173</v>
      </c>
      <c r="AI1343" t="s">
        <v>203</v>
      </c>
      <c r="AJ1343" t="s">
        <v>233</v>
      </c>
      <c r="AK1343" t="s">
        <v>73</v>
      </c>
      <c r="AL1343" t="s">
        <v>224</v>
      </c>
      <c r="AM1343" t="s">
        <v>103</v>
      </c>
      <c r="AN1343" t="s">
        <v>76</v>
      </c>
      <c r="AO1343" t="s">
        <v>203</v>
      </c>
      <c r="AP1343" t="s">
        <v>105</v>
      </c>
      <c r="AQ1343" t="s">
        <v>95</v>
      </c>
      <c r="AR1343" t="s">
        <v>67</v>
      </c>
      <c r="AS1343" t="s">
        <v>54</v>
      </c>
      <c r="AT1343" t="s">
        <v>58</v>
      </c>
      <c r="AU1343" t="s">
        <v>107</v>
      </c>
      <c r="AV1343" t="s">
        <v>6903</v>
      </c>
    </row>
    <row r="1344" spans="1:48" hidden="1" x14ac:dyDescent="0.3">
      <c r="A1344" t="s">
        <v>6904</v>
      </c>
      <c r="B1344" t="s">
        <v>6905</v>
      </c>
      <c r="C1344" s="1" t="str">
        <f t="shared" si="218"/>
        <v>21:0973</v>
      </c>
      <c r="D1344" s="1" t="str">
        <f t="shared" si="219"/>
        <v>21:0112</v>
      </c>
      <c r="E1344" t="s">
        <v>6906</v>
      </c>
      <c r="F1344" t="s">
        <v>6907</v>
      </c>
      <c r="H1344">
        <v>63.665288099999998</v>
      </c>
      <c r="I1344">
        <v>-96.590332599999996</v>
      </c>
      <c r="J1344" s="1" t="str">
        <f t="shared" si="220"/>
        <v>NGR lake sediment grab sample</v>
      </c>
      <c r="K1344" s="1" t="str">
        <f t="shared" si="221"/>
        <v>&lt;177 micron (NGR)</v>
      </c>
      <c r="L1344">
        <v>68</v>
      </c>
      <c r="M1344" t="s">
        <v>260</v>
      </c>
      <c r="N1344">
        <v>1343</v>
      </c>
      <c r="O1344" t="s">
        <v>305</v>
      </c>
      <c r="P1344" t="s">
        <v>54</v>
      </c>
      <c r="Q1344" t="s">
        <v>166</v>
      </c>
      <c r="R1344" t="s">
        <v>192</v>
      </c>
      <c r="S1344" t="s">
        <v>57</v>
      </c>
      <c r="T1344" t="s">
        <v>91</v>
      </c>
      <c r="U1344" t="s">
        <v>104</v>
      </c>
      <c r="V1344" t="s">
        <v>304</v>
      </c>
      <c r="W1344" t="s">
        <v>106</v>
      </c>
      <c r="X1344" t="s">
        <v>62</v>
      </c>
      <c r="Y1344" t="s">
        <v>59</v>
      </c>
      <c r="Z1344" t="s">
        <v>96</v>
      </c>
      <c r="AA1344" t="s">
        <v>64</v>
      </c>
      <c r="AB1344" t="s">
        <v>221</v>
      </c>
      <c r="AC1344" t="s">
        <v>155</v>
      </c>
      <c r="AD1344" t="s">
        <v>67</v>
      </c>
      <c r="AE1344" t="s">
        <v>1911</v>
      </c>
      <c r="AF1344" t="s">
        <v>187</v>
      </c>
      <c r="AG1344" t="s">
        <v>316</v>
      </c>
      <c r="AH1344" t="s">
        <v>173</v>
      </c>
      <c r="AI1344" t="s">
        <v>203</v>
      </c>
      <c r="AJ1344" t="s">
        <v>692</v>
      </c>
      <c r="AK1344" t="s">
        <v>73</v>
      </c>
      <c r="AL1344" t="s">
        <v>75</v>
      </c>
      <c r="AM1344" t="s">
        <v>103</v>
      </c>
      <c r="AN1344" t="s">
        <v>76</v>
      </c>
      <c r="AO1344" t="s">
        <v>92</v>
      </c>
      <c r="AP1344" t="s">
        <v>225</v>
      </c>
      <c r="AQ1344" t="s">
        <v>62</v>
      </c>
      <c r="AR1344" t="s">
        <v>74</v>
      </c>
      <c r="AS1344" t="s">
        <v>54</v>
      </c>
      <c r="AT1344" t="s">
        <v>91</v>
      </c>
      <c r="AU1344" t="s">
        <v>107</v>
      </c>
      <c r="AV1344" t="s">
        <v>6908</v>
      </c>
    </row>
    <row r="1345" spans="1:48" hidden="1" x14ac:dyDescent="0.3">
      <c r="A1345" t="s">
        <v>6909</v>
      </c>
      <c r="B1345" t="s">
        <v>6910</v>
      </c>
      <c r="C1345" s="1" t="str">
        <f t="shared" si="218"/>
        <v>21:0973</v>
      </c>
      <c r="D1345" s="1" t="str">
        <f t="shared" si="219"/>
        <v>21:0112</v>
      </c>
      <c r="E1345" t="s">
        <v>6911</v>
      </c>
      <c r="F1345" t="s">
        <v>6912</v>
      </c>
      <c r="H1345">
        <v>63.635159399999999</v>
      </c>
      <c r="I1345">
        <v>-96.599268199999997</v>
      </c>
      <c r="J1345" s="1" t="str">
        <f t="shared" si="220"/>
        <v>NGR lake sediment grab sample</v>
      </c>
      <c r="K1345" s="1" t="str">
        <f t="shared" si="221"/>
        <v>&lt;177 micron (NGR)</v>
      </c>
      <c r="L1345">
        <v>68</v>
      </c>
      <c r="M1345" t="s">
        <v>273</v>
      </c>
      <c r="N1345">
        <v>1344</v>
      </c>
      <c r="O1345" t="s">
        <v>124</v>
      </c>
      <c r="P1345" t="s">
        <v>54</v>
      </c>
      <c r="Q1345" t="s">
        <v>731</v>
      </c>
      <c r="R1345" t="s">
        <v>357</v>
      </c>
      <c r="S1345" t="s">
        <v>57</v>
      </c>
      <c r="T1345" t="s">
        <v>152</v>
      </c>
      <c r="U1345" t="s">
        <v>117</v>
      </c>
      <c r="V1345" t="s">
        <v>223</v>
      </c>
      <c r="W1345" t="s">
        <v>308</v>
      </c>
      <c r="X1345" t="s">
        <v>74</v>
      </c>
      <c r="Y1345" t="s">
        <v>302</v>
      </c>
      <c r="Z1345" t="s">
        <v>59</v>
      </c>
      <c r="AA1345" t="s">
        <v>64</v>
      </c>
      <c r="AB1345" t="s">
        <v>303</v>
      </c>
      <c r="AC1345" t="s">
        <v>155</v>
      </c>
      <c r="AD1345" t="s">
        <v>62</v>
      </c>
      <c r="AE1345" t="s">
        <v>68</v>
      </c>
      <c r="AF1345" t="s">
        <v>90</v>
      </c>
      <c r="AG1345" t="s">
        <v>58</v>
      </c>
      <c r="AH1345" t="s">
        <v>70</v>
      </c>
      <c r="AI1345" t="s">
        <v>429</v>
      </c>
      <c r="AJ1345" t="s">
        <v>209</v>
      </c>
      <c r="AK1345" t="s">
        <v>73</v>
      </c>
      <c r="AL1345" t="s">
        <v>125</v>
      </c>
      <c r="AM1345" t="s">
        <v>224</v>
      </c>
      <c r="AN1345" t="s">
        <v>76</v>
      </c>
      <c r="AO1345" t="s">
        <v>178</v>
      </c>
      <c r="AP1345" t="s">
        <v>210</v>
      </c>
      <c r="AQ1345" t="s">
        <v>94</v>
      </c>
      <c r="AR1345" t="s">
        <v>74</v>
      </c>
      <c r="AS1345" t="s">
        <v>54</v>
      </c>
      <c r="AT1345" t="s">
        <v>73</v>
      </c>
      <c r="AU1345" t="s">
        <v>107</v>
      </c>
      <c r="AV1345" t="s">
        <v>6913</v>
      </c>
    </row>
    <row r="1346" spans="1:48" hidden="1" x14ac:dyDescent="0.3">
      <c r="A1346" t="s">
        <v>6914</v>
      </c>
      <c r="B1346" t="s">
        <v>6915</v>
      </c>
      <c r="C1346" s="1" t="str">
        <f t="shared" ref="C1346:C1409" si="222">HYPERLINK("https://geochem.nrcan.gc.ca/cdogs/content/bdl/bdl210973_e.htm", "21:0973")</f>
        <v>21:0973</v>
      </c>
      <c r="D1346" s="1" t="str">
        <f t="shared" si="219"/>
        <v>21:0112</v>
      </c>
      <c r="E1346" t="s">
        <v>6916</v>
      </c>
      <c r="F1346" t="s">
        <v>6917</v>
      </c>
      <c r="H1346">
        <v>63.643449099999998</v>
      </c>
      <c r="I1346">
        <v>-96.514316300000004</v>
      </c>
      <c r="J1346" s="1" t="str">
        <f t="shared" si="220"/>
        <v>NGR lake sediment grab sample</v>
      </c>
      <c r="K1346" s="1" t="str">
        <f t="shared" si="221"/>
        <v>&lt;177 micron (NGR)</v>
      </c>
      <c r="L1346">
        <v>68</v>
      </c>
      <c r="M1346" t="s">
        <v>289</v>
      </c>
      <c r="N1346">
        <v>1345</v>
      </c>
      <c r="O1346" t="s">
        <v>61</v>
      </c>
      <c r="P1346" t="s">
        <v>54</v>
      </c>
      <c r="Q1346" t="s">
        <v>1134</v>
      </c>
      <c r="R1346" t="s">
        <v>357</v>
      </c>
      <c r="S1346" t="s">
        <v>57</v>
      </c>
      <c r="T1346" t="s">
        <v>219</v>
      </c>
      <c r="U1346" t="s">
        <v>117</v>
      </c>
      <c r="V1346" t="s">
        <v>172</v>
      </c>
      <c r="W1346" t="s">
        <v>355</v>
      </c>
      <c r="X1346" t="s">
        <v>74</v>
      </c>
      <c r="Y1346" t="s">
        <v>276</v>
      </c>
      <c r="Z1346" t="s">
        <v>127</v>
      </c>
      <c r="AA1346" t="s">
        <v>64</v>
      </c>
      <c r="AB1346" t="s">
        <v>691</v>
      </c>
      <c r="AC1346" t="s">
        <v>173</v>
      </c>
      <c r="AD1346" t="s">
        <v>67</v>
      </c>
      <c r="AE1346" t="s">
        <v>3162</v>
      </c>
      <c r="AF1346" t="s">
        <v>121</v>
      </c>
      <c r="AG1346" t="s">
        <v>172</v>
      </c>
      <c r="AH1346" t="s">
        <v>173</v>
      </c>
      <c r="AI1346" t="s">
        <v>71</v>
      </c>
      <c r="AJ1346" t="s">
        <v>292</v>
      </c>
      <c r="AK1346" t="s">
        <v>73</v>
      </c>
      <c r="AL1346" t="s">
        <v>103</v>
      </c>
      <c r="AM1346" t="s">
        <v>103</v>
      </c>
      <c r="AN1346" t="s">
        <v>76</v>
      </c>
      <c r="AO1346" t="s">
        <v>1073</v>
      </c>
      <c r="AP1346" t="s">
        <v>105</v>
      </c>
      <c r="AQ1346" t="s">
        <v>396</v>
      </c>
      <c r="AR1346" t="s">
        <v>74</v>
      </c>
      <c r="AS1346" t="s">
        <v>54</v>
      </c>
      <c r="AT1346" t="s">
        <v>73</v>
      </c>
      <c r="AU1346" t="s">
        <v>107</v>
      </c>
      <c r="AV1346" t="s">
        <v>6918</v>
      </c>
    </row>
    <row r="1347" spans="1:48" hidden="1" x14ac:dyDescent="0.3">
      <c r="A1347" t="s">
        <v>6919</v>
      </c>
      <c r="B1347" t="s">
        <v>6920</v>
      </c>
      <c r="C1347" s="1" t="str">
        <f t="shared" si="222"/>
        <v>21:0973</v>
      </c>
      <c r="D1347" s="1" t="str">
        <f>HYPERLINK("https://geochem.nrcan.gc.ca/cdogs/content/svy/svy_e.htm", "")</f>
        <v/>
      </c>
      <c r="G1347" s="1" t="str">
        <f>HYPERLINK("https://geochem.nrcan.gc.ca/cdogs/content/cr_/cr_00161_e.htm", "161")</f>
        <v>161</v>
      </c>
      <c r="J1347" t="s">
        <v>230</v>
      </c>
      <c r="K1347" t="s">
        <v>231</v>
      </c>
      <c r="L1347">
        <v>68</v>
      </c>
      <c r="M1347" t="s">
        <v>232</v>
      </c>
      <c r="N1347">
        <v>1346</v>
      </c>
      <c r="O1347" t="s">
        <v>201</v>
      </c>
      <c r="P1347" t="s">
        <v>88</v>
      </c>
      <c r="Q1347" t="s">
        <v>105</v>
      </c>
      <c r="R1347" t="s">
        <v>75</v>
      </c>
      <c r="S1347" t="s">
        <v>57</v>
      </c>
      <c r="T1347" t="s">
        <v>249</v>
      </c>
      <c r="U1347" t="s">
        <v>88</v>
      </c>
      <c r="V1347" t="s">
        <v>152</v>
      </c>
      <c r="W1347" t="s">
        <v>355</v>
      </c>
      <c r="X1347" t="s">
        <v>62</v>
      </c>
      <c r="Y1347" t="s">
        <v>308</v>
      </c>
      <c r="Z1347" t="s">
        <v>104</v>
      </c>
      <c r="AA1347" t="s">
        <v>64</v>
      </c>
      <c r="AB1347" t="s">
        <v>236</v>
      </c>
      <c r="AC1347" t="s">
        <v>157</v>
      </c>
      <c r="AD1347" t="s">
        <v>67</v>
      </c>
      <c r="AE1347" t="s">
        <v>276</v>
      </c>
      <c r="AF1347" t="s">
        <v>347</v>
      </c>
      <c r="AG1347" t="s">
        <v>60</v>
      </c>
      <c r="AH1347" t="s">
        <v>125</v>
      </c>
      <c r="AI1347" t="s">
        <v>116</v>
      </c>
      <c r="AJ1347" t="s">
        <v>123</v>
      </c>
      <c r="AK1347" t="s">
        <v>73</v>
      </c>
      <c r="AL1347" t="s">
        <v>206</v>
      </c>
      <c r="AM1347" t="s">
        <v>68</v>
      </c>
      <c r="AN1347" t="s">
        <v>76</v>
      </c>
      <c r="AO1347" t="s">
        <v>92</v>
      </c>
      <c r="AP1347" t="s">
        <v>1300</v>
      </c>
      <c r="AQ1347" t="s">
        <v>240</v>
      </c>
      <c r="AR1347" t="s">
        <v>62</v>
      </c>
      <c r="AS1347" t="s">
        <v>96</v>
      </c>
      <c r="AT1347" t="s">
        <v>73</v>
      </c>
      <c r="AU1347" t="s">
        <v>775</v>
      </c>
      <c r="AV1347" t="s">
        <v>6921</v>
      </c>
    </row>
    <row r="1348" spans="1:48" hidden="1" x14ac:dyDescent="0.3">
      <c r="A1348" t="s">
        <v>6922</v>
      </c>
      <c r="B1348" t="s">
        <v>6923</v>
      </c>
      <c r="C1348" s="1" t="str">
        <f t="shared" si="222"/>
        <v>21:0973</v>
      </c>
      <c r="D1348" s="1" t="str">
        <f t="shared" ref="D1348:D1369" si="223">HYPERLINK("https://geochem.nrcan.gc.ca/cdogs/content/svy/svy210112_e.htm", "21:0112")</f>
        <v>21:0112</v>
      </c>
      <c r="E1348" t="s">
        <v>6924</v>
      </c>
      <c r="F1348" t="s">
        <v>6925</v>
      </c>
      <c r="H1348">
        <v>63.658523500000001</v>
      </c>
      <c r="I1348">
        <v>-96.486278299999995</v>
      </c>
      <c r="J1348" s="1" t="str">
        <f t="shared" ref="J1348:J1369" si="224">HYPERLINK("https://geochem.nrcan.gc.ca/cdogs/content/kwd/kwd020027_e.htm", "NGR lake sediment grab sample")</f>
        <v>NGR lake sediment grab sample</v>
      </c>
      <c r="K1348" s="1" t="str">
        <f t="shared" ref="K1348:K1369" si="225">HYPERLINK("https://geochem.nrcan.gc.ca/cdogs/content/kwd/kwd080006_e.htm", "&lt;177 micron (NGR)")</f>
        <v>&lt;177 micron (NGR)</v>
      </c>
      <c r="L1348">
        <v>68</v>
      </c>
      <c r="M1348" t="s">
        <v>301</v>
      </c>
      <c r="N1348">
        <v>1347</v>
      </c>
      <c r="O1348" t="s">
        <v>193</v>
      </c>
      <c r="P1348" t="s">
        <v>54</v>
      </c>
      <c r="Q1348" t="s">
        <v>403</v>
      </c>
      <c r="R1348" t="s">
        <v>357</v>
      </c>
      <c r="S1348" t="s">
        <v>57</v>
      </c>
      <c r="T1348" t="s">
        <v>204</v>
      </c>
      <c r="U1348" t="s">
        <v>88</v>
      </c>
      <c r="V1348" t="s">
        <v>221</v>
      </c>
      <c r="W1348" t="s">
        <v>170</v>
      </c>
      <c r="X1348" t="s">
        <v>67</v>
      </c>
      <c r="Y1348" t="s">
        <v>338</v>
      </c>
      <c r="Z1348" t="s">
        <v>127</v>
      </c>
      <c r="AA1348" t="s">
        <v>64</v>
      </c>
      <c r="AB1348" t="s">
        <v>550</v>
      </c>
      <c r="AC1348" t="s">
        <v>70</v>
      </c>
      <c r="AD1348" t="s">
        <v>67</v>
      </c>
      <c r="AE1348" t="s">
        <v>5846</v>
      </c>
      <c r="AF1348" t="s">
        <v>357</v>
      </c>
      <c r="AG1348" t="s">
        <v>615</v>
      </c>
      <c r="AH1348" t="s">
        <v>173</v>
      </c>
      <c r="AI1348" t="s">
        <v>329</v>
      </c>
      <c r="AJ1348" t="s">
        <v>327</v>
      </c>
      <c r="AK1348" t="s">
        <v>73</v>
      </c>
      <c r="AL1348" t="s">
        <v>103</v>
      </c>
      <c r="AM1348" t="s">
        <v>103</v>
      </c>
      <c r="AN1348" t="s">
        <v>76</v>
      </c>
      <c r="AO1348" t="s">
        <v>265</v>
      </c>
      <c r="AP1348" t="s">
        <v>2033</v>
      </c>
      <c r="AQ1348" t="s">
        <v>206</v>
      </c>
      <c r="AR1348" t="s">
        <v>67</v>
      </c>
      <c r="AS1348" t="s">
        <v>54</v>
      </c>
      <c r="AT1348" t="s">
        <v>91</v>
      </c>
      <c r="AU1348" t="s">
        <v>107</v>
      </c>
      <c r="AV1348" t="s">
        <v>6926</v>
      </c>
    </row>
    <row r="1349" spans="1:48" hidden="1" x14ac:dyDescent="0.3">
      <c r="A1349" t="s">
        <v>6927</v>
      </c>
      <c r="B1349" t="s">
        <v>6928</v>
      </c>
      <c r="C1349" s="1" t="str">
        <f t="shared" si="222"/>
        <v>21:0973</v>
      </c>
      <c r="D1349" s="1" t="str">
        <f t="shared" si="223"/>
        <v>21:0112</v>
      </c>
      <c r="E1349" t="s">
        <v>6929</v>
      </c>
      <c r="F1349" t="s">
        <v>6930</v>
      </c>
      <c r="H1349">
        <v>63.628936299999999</v>
      </c>
      <c r="I1349">
        <v>-96.454208399999999</v>
      </c>
      <c r="J1349" s="1" t="str">
        <f t="shared" si="224"/>
        <v>NGR lake sediment grab sample</v>
      </c>
      <c r="K1349" s="1" t="str">
        <f t="shared" si="225"/>
        <v>&lt;177 micron (NGR)</v>
      </c>
      <c r="L1349">
        <v>68</v>
      </c>
      <c r="M1349" t="s">
        <v>314</v>
      </c>
      <c r="N1349">
        <v>1348</v>
      </c>
      <c r="O1349" t="s">
        <v>692</v>
      </c>
      <c r="P1349" t="s">
        <v>54</v>
      </c>
      <c r="Q1349" t="s">
        <v>410</v>
      </c>
      <c r="R1349" t="s">
        <v>357</v>
      </c>
      <c r="S1349" t="s">
        <v>57</v>
      </c>
      <c r="T1349" t="s">
        <v>152</v>
      </c>
      <c r="U1349" t="s">
        <v>203</v>
      </c>
      <c r="V1349" t="s">
        <v>175</v>
      </c>
      <c r="W1349" t="s">
        <v>127</v>
      </c>
      <c r="X1349" t="s">
        <v>62</v>
      </c>
      <c r="Y1349" t="s">
        <v>171</v>
      </c>
      <c r="Z1349" t="s">
        <v>138</v>
      </c>
      <c r="AA1349" t="s">
        <v>64</v>
      </c>
      <c r="AB1349" t="s">
        <v>303</v>
      </c>
      <c r="AC1349" t="s">
        <v>70</v>
      </c>
      <c r="AD1349" t="s">
        <v>67</v>
      </c>
      <c r="AE1349" t="s">
        <v>668</v>
      </c>
      <c r="AF1349" t="s">
        <v>356</v>
      </c>
      <c r="AG1349" t="s">
        <v>279</v>
      </c>
      <c r="AH1349" t="s">
        <v>173</v>
      </c>
      <c r="AI1349" t="s">
        <v>176</v>
      </c>
      <c r="AJ1349" t="s">
        <v>306</v>
      </c>
      <c r="AK1349" t="s">
        <v>73</v>
      </c>
      <c r="AL1349" t="s">
        <v>125</v>
      </c>
      <c r="AM1349" t="s">
        <v>75</v>
      </c>
      <c r="AN1349" t="s">
        <v>76</v>
      </c>
      <c r="AO1349" t="s">
        <v>178</v>
      </c>
      <c r="AP1349" t="s">
        <v>179</v>
      </c>
      <c r="AQ1349" t="s">
        <v>355</v>
      </c>
      <c r="AR1349" t="s">
        <v>74</v>
      </c>
      <c r="AS1349" t="s">
        <v>54</v>
      </c>
      <c r="AT1349" t="s">
        <v>58</v>
      </c>
      <c r="AU1349" t="s">
        <v>275</v>
      </c>
      <c r="AV1349" t="s">
        <v>266</v>
      </c>
    </row>
    <row r="1350" spans="1:48" hidden="1" x14ac:dyDescent="0.3">
      <c r="A1350" t="s">
        <v>6931</v>
      </c>
      <c r="B1350" t="s">
        <v>6932</v>
      </c>
      <c r="C1350" s="1" t="str">
        <f t="shared" si="222"/>
        <v>21:0973</v>
      </c>
      <c r="D1350" s="1" t="str">
        <f t="shared" si="223"/>
        <v>21:0112</v>
      </c>
      <c r="E1350" t="s">
        <v>6861</v>
      </c>
      <c r="F1350" t="s">
        <v>6933</v>
      </c>
      <c r="H1350">
        <v>63.632486700000001</v>
      </c>
      <c r="I1350">
        <v>-96.361790299999996</v>
      </c>
      <c r="J1350" s="1" t="str">
        <f t="shared" si="224"/>
        <v>NGR lake sediment grab sample</v>
      </c>
      <c r="K1350" s="1" t="str">
        <f t="shared" si="225"/>
        <v>&lt;177 micron (NGR)</v>
      </c>
      <c r="L1350">
        <v>68</v>
      </c>
      <c r="M1350" t="s">
        <v>345</v>
      </c>
      <c r="N1350">
        <v>1349</v>
      </c>
      <c r="O1350" t="s">
        <v>439</v>
      </c>
      <c r="P1350" t="s">
        <v>54</v>
      </c>
      <c r="Q1350" t="s">
        <v>2705</v>
      </c>
      <c r="R1350" t="s">
        <v>77</v>
      </c>
      <c r="S1350" t="s">
        <v>57</v>
      </c>
      <c r="T1350" t="s">
        <v>248</v>
      </c>
      <c r="U1350" t="s">
        <v>104</v>
      </c>
      <c r="V1350" t="s">
        <v>698</v>
      </c>
      <c r="W1350" t="s">
        <v>709</v>
      </c>
      <c r="X1350" t="s">
        <v>62</v>
      </c>
      <c r="Y1350" t="s">
        <v>201</v>
      </c>
      <c r="Z1350" t="s">
        <v>138</v>
      </c>
      <c r="AA1350" t="s">
        <v>64</v>
      </c>
      <c r="AB1350" t="s">
        <v>617</v>
      </c>
      <c r="AC1350" t="s">
        <v>224</v>
      </c>
      <c r="AD1350" t="s">
        <v>67</v>
      </c>
      <c r="AE1350" t="s">
        <v>2106</v>
      </c>
      <c r="AF1350" t="s">
        <v>99</v>
      </c>
      <c r="AG1350" t="s">
        <v>152</v>
      </c>
      <c r="AH1350" t="s">
        <v>70</v>
      </c>
      <c r="AI1350" t="s">
        <v>88</v>
      </c>
      <c r="AJ1350" t="s">
        <v>440</v>
      </c>
      <c r="AK1350" t="s">
        <v>73</v>
      </c>
      <c r="AL1350" t="s">
        <v>74</v>
      </c>
      <c r="AM1350" t="s">
        <v>157</v>
      </c>
      <c r="AN1350" t="s">
        <v>76</v>
      </c>
      <c r="AO1350" t="s">
        <v>134</v>
      </c>
      <c r="AP1350" t="s">
        <v>283</v>
      </c>
      <c r="AQ1350" t="s">
        <v>338</v>
      </c>
      <c r="AR1350" t="s">
        <v>74</v>
      </c>
      <c r="AS1350" t="s">
        <v>54</v>
      </c>
      <c r="AT1350" t="s">
        <v>277</v>
      </c>
      <c r="AU1350" t="s">
        <v>107</v>
      </c>
      <c r="AV1350" t="s">
        <v>6934</v>
      </c>
    </row>
    <row r="1351" spans="1:48" hidden="1" x14ac:dyDescent="0.3">
      <c r="A1351" t="s">
        <v>6935</v>
      </c>
      <c r="B1351" t="s">
        <v>6936</v>
      </c>
      <c r="C1351" s="1" t="str">
        <f t="shared" si="222"/>
        <v>21:0973</v>
      </c>
      <c r="D1351" s="1" t="str">
        <f t="shared" si="223"/>
        <v>21:0112</v>
      </c>
      <c r="E1351" t="s">
        <v>6937</v>
      </c>
      <c r="F1351" t="s">
        <v>6938</v>
      </c>
      <c r="H1351">
        <v>63.680446000000003</v>
      </c>
      <c r="I1351">
        <v>-96.389127799999997</v>
      </c>
      <c r="J1351" s="1" t="str">
        <f t="shared" si="224"/>
        <v>NGR lake sediment grab sample</v>
      </c>
      <c r="K1351" s="1" t="str">
        <f t="shared" si="225"/>
        <v>&lt;177 micron (NGR)</v>
      </c>
      <c r="L1351">
        <v>68</v>
      </c>
      <c r="M1351" t="s">
        <v>324</v>
      </c>
      <c r="N1351">
        <v>1350</v>
      </c>
      <c r="O1351" t="s">
        <v>306</v>
      </c>
      <c r="P1351" t="s">
        <v>54</v>
      </c>
      <c r="Q1351" t="s">
        <v>410</v>
      </c>
      <c r="R1351" t="s">
        <v>357</v>
      </c>
      <c r="S1351" t="s">
        <v>57</v>
      </c>
      <c r="T1351" t="s">
        <v>152</v>
      </c>
      <c r="U1351" t="s">
        <v>92</v>
      </c>
      <c r="V1351" t="s">
        <v>449</v>
      </c>
      <c r="W1351" t="s">
        <v>336</v>
      </c>
      <c r="X1351" t="s">
        <v>74</v>
      </c>
      <c r="Y1351" t="s">
        <v>448</v>
      </c>
      <c r="Z1351" t="s">
        <v>96</v>
      </c>
      <c r="AA1351" t="s">
        <v>64</v>
      </c>
      <c r="AB1351" t="s">
        <v>93</v>
      </c>
      <c r="AC1351" t="s">
        <v>155</v>
      </c>
      <c r="AD1351" t="s">
        <v>74</v>
      </c>
      <c r="AE1351" t="s">
        <v>779</v>
      </c>
      <c r="AF1351" t="s">
        <v>575</v>
      </c>
      <c r="AG1351" t="s">
        <v>304</v>
      </c>
      <c r="AH1351" t="s">
        <v>70</v>
      </c>
      <c r="AI1351" t="s">
        <v>203</v>
      </c>
      <c r="AJ1351" t="s">
        <v>305</v>
      </c>
      <c r="AK1351" t="s">
        <v>73</v>
      </c>
      <c r="AL1351" t="s">
        <v>224</v>
      </c>
      <c r="AM1351" t="s">
        <v>75</v>
      </c>
      <c r="AN1351" t="s">
        <v>76</v>
      </c>
      <c r="AO1351" t="s">
        <v>104</v>
      </c>
      <c r="AP1351" t="s">
        <v>414</v>
      </c>
      <c r="AQ1351" t="s">
        <v>240</v>
      </c>
      <c r="AR1351" t="s">
        <v>62</v>
      </c>
      <c r="AS1351" t="s">
        <v>54</v>
      </c>
      <c r="AT1351" t="s">
        <v>73</v>
      </c>
      <c r="AU1351" t="s">
        <v>593</v>
      </c>
      <c r="AV1351" t="s">
        <v>6939</v>
      </c>
    </row>
    <row r="1352" spans="1:48" hidden="1" x14ac:dyDescent="0.3">
      <c r="A1352" t="s">
        <v>6940</v>
      </c>
      <c r="B1352" t="s">
        <v>6941</v>
      </c>
      <c r="C1352" s="1" t="str">
        <f t="shared" si="222"/>
        <v>21:0973</v>
      </c>
      <c r="D1352" s="1" t="str">
        <f t="shared" si="223"/>
        <v>21:0112</v>
      </c>
      <c r="E1352" t="s">
        <v>6942</v>
      </c>
      <c r="F1352" t="s">
        <v>6943</v>
      </c>
      <c r="H1352">
        <v>63.684662899999999</v>
      </c>
      <c r="I1352">
        <v>-96.293654900000007</v>
      </c>
      <c r="J1352" s="1" t="str">
        <f t="shared" si="224"/>
        <v>NGR lake sediment grab sample</v>
      </c>
      <c r="K1352" s="1" t="str">
        <f t="shared" si="225"/>
        <v>&lt;177 micron (NGR)</v>
      </c>
      <c r="L1352">
        <v>68</v>
      </c>
      <c r="M1352" t="s">
        <v>335</v>
      </c>
      <c r="N1352">
        <v>1351</v>
      </c>
      <c r="O1352" t="s">
        <v>59</v>
      </c>
      <c r="P1352" t="s">
        <v>62</v>
      </c>
      <c r="Q1352" t="s">
        <v>446</v>
      </c>
      <c r="R1352" t="s">
        <v>282</v>
      </c>
      <c r="S1352" t="s">
        <v>57</v>
      </c>
      <c r="T1352" t="s">
        <v>152</v>
      </c>
      <c r="U1352" t="s">
        <v>203</v>
      </c>
      <c r="V1352" t="s">
        <v>58</v>
      </c>
      <c r="W1352" t="s">
        <v>136</v>
      </c>
      <c r="X1352" t="s">
        <v>62</v>
      </c>
      <c r="Y1352" t="s">
        <v>448</v>
      </c>
      <c r="Z1352" t="s">
        <v>96</v>
      </c>
      <c r="AA1352" t="s">
        <v>64</v>
      </c>
      <c r="AB1352" t="s">
        <v>65</v>
      </c>
      <c r="AC1352" t="s">
        <v>70</v>
      </c>
      <c r="AD1352" t="s">
        <v>74</v>
      </c>
      <c r="AE1352" t="s">
        <v>779</v>
      </c>
      <c r="AF1352" t="s">
        <v>890</v>
      </c>
      <c r="AG1352" t="s">
        <v>175</v>
      </c>
      <c r="AH1352" t="s">
        <v>70</v>
      </c>
      <c r="AI1352" t="s">
        <v>203</v>
      </c>
      <c r="AJ1352" t="s">
        <v>305</v>
      </c>
      <c r="AK1352" t="s">
        <v>73</v>
      </c>
      <c r="AL1352" t="s">
        <v>75</v>
      </c>
      <c r="AM1352" t="s">
        <v>75</v>
      </c>
      <c r="AN1352" t="s">
        <v>76</v>
      </c>
      <c r="AO1352" t="s">
        <v>203</v>
      </c>
      <c r="AP1352" t="s">
        <v>225</v>
      </c>
      <c r="AQ1352" t="s">
        <v>136</v>
      </c>
      <c r="AR1352" t="s">
        <v>74</v>
      </c>
      <c r="AS1352" t="s">
        <v>54</v>
      </c>
      <c r="AT1352" t="s">
        <v>73</v>
      </c>
      <c r="AU1352" t="s">
        <v>107</v>
      </c>
      <c r="AV1352" t="s">
        <v>6944</v>
      </c>
    </row>
    <row r="1353" spans="1:48" hidden="1" x14ac:dyDescent="0.3">
      <c r="A1353" t="s">
        <v>6945</v>
      </c>
      <c r="B1353" t="s">
        <v>6946</v>
      </c>
      <c r="C1353" s="1" t="str">
        <f t="shared" si="222"/>
        <v>21:0973</v>
      </c>
      <c r="D1353" s="1" t="str">
        <f t="shared" si="223"/>
        <v>21:0112</v>
      </c>
      <c r="E1353" t="s">
        <v>6947</v>
      </c>
      <c r="F1353" t="s">
        <v>6948</v>
      </c>
      <c r="H1353">
        <v>63.654098099999999</v>
      </c>
      <c r="I1353">
        <v>-96.218619500000003</v>
      </c>
      <c r="J1353" s="1" t="str">
        <f t="shared" si="224"/>
        <v>NGR lake sediment grab sample</v>
      </c>
      <c r="K1353" s="1" t="str">
        <f t="shared" si="225"/>
        <v>&lt;177 micron (NGR)</v>
      </c>
      <c r="L1353">
        <v>68</v>
      </c>
      <c r="M1353" t="s">
        <v>354</v>
      </c>
      <c r="N1353">
        <v>1352</v>
      </c>
      <c r="O1353" t="s">
        <v>138</v>
      </c>
      <c r="P1353" t="s">
        <v>54</v>
      </c>
      <c r="Q1353" t="s">
        <v>261</v>
      </c>
      <c r="R1353" t="s">
        <v>317</v>
      </c>
      <c r="S1353" t="s">
        <v>57</v>
      </c>
      <c r="T1353" t="s">
        <v>404</v>
      </c>
      <c r="U1353" t="s">
        <v>203</v>
      </c>
      <c r="V1353" t="s">
        <v>617</v>
      </c>
      <c r="W1353" t="s">
        <v>220</v>
      </c>
      <c r="X1353" t="s">
        <v>74</v>
      </c>
      <c r="Y1353" t="s">
        <v>709</v>
      </c>
      <c r="Z1353" t="s">
        <v>170</v>
      </c>
      <c r="AA1353" t="s">
        <v>64</v>
      </c>
      <c r="AB1353" t="s">
        <v>192</v>
      </c>
      <c r="AC1353" t="s">
        <v>173</v>
      </c>
      <c r="AD1353" t="s">
        <v>67</v>
      </c>
      <c r="AE1353" t="s">
        <v>5744</v>
      </c>
      <c r="AF1353" t="s">
        <v>691</v>
      </c>
      <c r="AG1353" t="s">
        <v>119</v>
      </c>
      <c r="AH1353" t="s">
        <v>173</v>
      </c>
      <c r="AI1353" t="s">
        <v>102</v>
      </c>
      <c r="AJ1353" t="s">
        <v>327</v>
      </c>
      <c r="AK1353" t="s">
        <v>73</v>
      </c>
      <c r="AL1353" t="s">
        <v>103</v>
      </c>
      <c r="AM1353" t="s">
        <v>103</v>
      </c>
      <c r="AN1353" t="s">
        <v>76</v>
      </c>
      <c r="AO1353" t="s">
        <v>373</v>
      </c>
      <c r="AP1353" t="s">
        <v>1980</v>
      </c>
      <c r="AQ1353" t="s">
        <v>171</v>
      </c>
      <c r="AR1353" t="s">
        <v>67</v>
      </c>
      <c r="AS1353" t="s">
        <v>54</v>
      </c>
      <c r="AT1353" t="s">
        <v>91</v>
      </c>
      <c r="AU1353" t="s">
        <v>107</v>
      </c>
      <c r="AV1353" t="s">
        <v>6949</v>
      </c>
    </row>
    <row r="1354" spans="1:48" hidden="1" x14ac:dyDescent="0.3">
      <c r="A1354" t="s">
        <v>6950</v>
      </c>
      <c r="B1354" t="s">
        <v>6951</v>
      </c>
      <c r="C1354" s="1" t="str">
        <f t="shared" si="222"/>
        <v>21:0973</v>
      </c>
      <c r="D1354" s="1" t="str">
        <f t="shared" si="223"/>
        <v>21:0112</v>
      </c>
      <c r="E1354" t="s">
        <v>6952</v>
      </c>
      <c r="F1354" t="s">
        <v>6953</v>
      </c>
      <c r="H1354">
        <v>63.993369399999999</v>
      </c>
      <c r="I1354">
        <v>-96.163736499999999</v>
      </c>
      <c r="J1354" s="1" t="str">
        <f t="shared" si="224"/>
        <v>NGR lake sediment grab sample</v>
      </c>
      <c r="K1354" s="1" t="str">
        <f t="shared" si="225"/>
        <v>&lt;177 micron (NGR)</v>
      </c>
      <c r="L1354">
        <v>69</v>
      </c>
      <c r="M1354" t="s">
        <v>52</v>
      </c>
      <c r="N1354">
        <v>1353</v>
      </c>
      <c r="O1354" t="s">
        <v>138</v>
      </c>
      <c r="P1354" t="s">
        <v>170</v>
      </c>
      <c r="Q1354" t="s">
        <v>115</v>
      </c>
      <c r="R1354" t="s">
        <v>77</v>
      </c>
      <c r="S1354" t="s">
        <v>57</v>
      </c>
      <c r="T1354" t="s">
        <v>315</v>
      </c>
      <c r="U1354" t="s">
        <v>88</v>
      </c>
      <c r="V1354" t="s">
        <v>326</v>
      </c>
      <c r="W1354" t="s">
        <v>118</v>
      </c>
      <c r="X1354" t="s">
        <v>74</v>
      </c>
      <c r="Y1354" t="s">
        <v>346</v>
      </c>
      <c r="Z1354" t="s">
        <v>96</v>
      </c>
      <c r="AA1354" t="s">
        <v>64</v>
      </c>
      <c r="AB1354" t="s">
        <v>153</v>
      </c>
      <c r="AC1354" t="s">
        <v>155</v>
      </c>
      <c r="AD1354" t="s">
        <v>67</v>
      </c>
      <c r="AE1354" t="s">
        <v>2628</v>
      </c>
      <c r="AF1354" t="s">
        <v>187</v>
      </c>
      <c r="AG1354" t="s">
        <v>169</v>
      </c>
      <c r="AH1354" t="s">
        <v>155</v>
      </c>
      <c r="AI1354" t="s">
        <v>413</v>
      </c>
      <c r="AJ1354" t="s">
        <v>71</v>
      </c>
      <c r="AK1354" t="s">
        <v>73</v>
      </c>
      <c r="AL1354" t="s">
        <v>75</v>
      </c>
      <c r="AM1354" t="s">
        <v>75</v>
      </c>
      <c r="AN1354" t="s">
        <v>76</v>
      </c>
      <c r="AO1354" t="s">
        <v>121</v>
      </c>
      <c r="AP1354" t="s">
        <v>414</v>
      </c>
      <c r="AQ1354" t="s">
        <v>327</v>
      </c>
      <c r="AR1354" t="s">
        <v>74</v>
      </c>
      <c r="AS1354" t="s">
        <v>54</v>
      </c>
      <c r="AT1354" t="s">
        <v>73</v>
      </c>
      <c r="AU1354" t="s">
        <v>107</v>
      </c>
      <c r="AV1354" t="s">
        <v>6954</v>
      </c>
    </row>
    <row r="1355" spans="1:48" hidden="1" x14ac:dyDescent="0.3">
      <c r="A1355" t="s">
        <v>6955</v>
      </c>
      <c r="B1355" t="s">
        <v>6956</v>
      </c>
      <c r="C1355" s="1" t="str">
        <f t="shared" si="222"/>
        <v>21:0973</v>
      </c>
      <c r="D1355" s="1" t="str">
        <f t="shared" si="223"/>
        <v>21:0112</v>
      </c>
      <c r="E1355" t="s">
        <v>6957</v>
      </c>
      <c r="F1355" t="s">
        <v>6958</v>
      </c>
      <c r="H1355">
        <v>63.660623299999997</v>
      </c>
      <c r="I1355">
        <v>-96.146458800000005</v>
      </c>
      <c r="J1355" s="1" t="str">
        <f t="shared" si="224"/>
        <v>NGR lake sediment grab sample</v>
      </c>
      <c r="K1355" s="1" t="str">
        <f t="shared" si="225"/>
        <v>&lt;177 micron (NGR)</v>
      </c>
      <c r="L1355">
        <v>69</v>
      </c>
      <c r="M1355" t="s">
        <v>86</v>
      </c>
      <c r="N1355">
        <v>1354</v>
      </c>
      <c r="O1355" t="s">
        <v>514</v>
      </c>
      <c r="P1355" t="s">
        <v>54</v>
      </c>
      <c r="Q1355" t="s">
        <v>337</v>
      </c>
      <c r="R1355" t="s">
        <v>616</v>
      </c>
      <c r="S1355" t="s">
        <v>57</v>
      </c>
      <c r="T1355" t="s">
        <v>152</v>
      </c>
      <c r="U1355" t="s">
        <v>281</v>
      </c>
      <c r="V1355" t="s">
        <v>58</v>
      </c>
      <c r="W1355" t="s">
        <v>254</v>
      </c>
      <c r="X1355" t="s">
        <v>62</v>
      </c>
      <c r="Y1355" t="s">
        <v>137</v>
      </c>
      <c r="Z1355" t="s">
        <v>138</v>
      </c>
      <c r="AA1355" t="s">
        <v>64</v>
      </c>
      <c r="AB1355" t="s">
        <v>65</v>
      </c>
      <c r="AC1355" t="s">
        <v>224</v>
      </c>
      <c r="AD1355" t="s">
        <v>74</v>
      </c>
      <c r="AE1355" t="s">
        <v>140</v>
      </c>
      <c r="AF1355" t="s">
        <v>172</v>
      </c>
      <c r="AG1355" t="s">
        <v>135</v>
      </c>
      <c r="AH1355" t="s">
        <v>70</v>
      </c>
      <c r="AI1355" t="s">
        <v>92</v>
      </c>
      <c r="AJ1355" t="s">
        <v>101</v>
      </c>
      <c r="AK1355" t="s">
        <v>73</v>
      </c>
      <c r="AL1355" t="s">
        <v>177</v>
      </c>
      <c r="AM1355" t="s">
        <v>177</v>
      </c>
      <c r="AN1355" t="s">
        <v>76</v>
      </c>
      <c r="AO1355" t="s">
        <v>104</v>
      </c>
      <c r="AP1355" t="s">
        <v>283</v>
      </c>
      <c r="AQ1355" t="s">
        <v>159</v>
      </c>
      <c r="AR1355" t="s">
        <v>74</v>
      </c>
      <c r="AS1355" t="s">
        <v>54</v>
      </c>
      <c r="AT1355" t="s">
        <v>73</v>
      </c>
      <c r="AU1355" t="s">
        <v>447</v>
      </c>
      <c r="AV1355" t="s">
        <v>5739</v>
      </c>
    </row>
    <row r="1356" spans="1:48" hidden="1" x14ac:dyDescent="0.3">
      <c r="A1356" t="s">
        <v>6959</v>
      </c>
      <c r="B1356" t="s">
        <v>6960</v>
      </c>
      <c r="C1356" s="1" t="str">
        <f t="shared" si="222"/>
        <v>21:0973</v>
      </c>
      <c r="D1356" s="1" t="str">
        <f t="shared" si="223"/>
        <v>21:0112</v>
      </c>
      <c r="E1356" t="s">
        <v>6961</v>
      </c>
      <c r="F1356" t="s">
        <v>6962</v>
      </c>
      <c r="H1356">
        <v>63.7034047</v>
      </c>
      <c r="I1356">
        <v>-96.136704100000003</v>
      </c>
      <c r="J1356" s="1" t="str">
        <f t="shared" si="224"/>
        <v>NGR lake sediment grab sample</v>
      </c>
      <c r="K1356" s="1" t="str">
        <f t="shared" si="225"/>
        <v>&lt;177 micron (NGR)</v>
      </c>
      <c r="L1356">
        <v>69</v>
      </c>
      <c r="M1356" t="s">
        <v>149</v>
      </c>
      <c r="N1356">
        <v>1355</v>
      </c>
      <c r="O1356" t="s">
        <v>413</v>
      </c>
      <c r="P1356" t="s">
        <v>170</v>
      </c>
      <c r="Q1356" t="s">
        <v>731</v>
      </c>
      <c r="R1356" t="s">
        <v>121</v>
      </c>
      <c r="S1356" t="s">
        <v>57</v>
      </c>
      <c r="T1356" t="s">
        <v>152</v>
      </c>
      <c r="U1356" t="s">
        <v>168</v>
      </c>
      <c r="V1356" t="s">
        <v>153</v>
      </c>
      <c r="W1356" t="s">
        <v>127</v>
      </c>
      <c r="X1356" t="s">
        <v>62</v>
      </c>
      <c r="Y1356" t="s">
        <v>355</v>
      </c>
      <c r="Z1356" t="s">
        <v>127</v>
      </c>
      <c r="AA1356" t="s">
        <v>64</v>
      </c>
      <c r="AB1356" t="s">
        <v>221</v>
      </c>
      <c r="AC1356" t="s">
        <v>155</v>
      </c>
      <c r="AD1356" t="s">
        <v>67</v>
      </c>
      <c r="AE1356" t="s">
        <v>1159</v>
      </c>
      <c r="AF1356" t="s">
        <v>264</v>
      </c>
      <c r="AG1356" t="s">
        <v>204</v>
      </c>
      <c r="AH1356" t="s">
        <v>70</v>
      </c>
      <c r="AI1356" t="s">
        <v>440</v>
      </c>
      <c r="AJ1356" t="s">
        <v>71</v>
      </c>
      <c r="AK1356" t="s">
        <v>73</v>
      </c>
      <c r="AL1356" t="s">
        <v>157</v>
      </c>
      <c r="AM1356" t="s">
        <v>177</v>
      </c>
      <c r="AN1356" t="s">
        <v>76</v>
      </c>
      <c r="AO1356" t="s">
        <v>290</v>
      </c>
      <c r="AP1356" t="s">
        <v>126</v>
      </c>
      <c r="AQ1356" t="s">
        <v>143</v>
      </c>
      <c r="AR1356" t="s">
        <v>62</v>
      </c>
      <c r="AS1356" t="s">
        <v>54</v>
      </c>
      <c r="AT1356" t="s">
        <v>58</v>
      </c>
      <c r="AU1356" t="s">
        <v>107</v>
      </c>
      <c r="AV1356" t="s">
        <v>6963</v>
      </c>
    </row>
    <row r="1357" spans="1:48" hidden="1" x14ac:dyDescent="0.3">
      <c r="A1357" t="s">
        <v>6964</v>
      </c>
      <c r="B1357" t="s">
        <v>6965</v>
      </c>
      <c r="C1357" s="1" t="str">
        <f t="shared" si="222"/>
        <v>21:0973</v>
      </c>
      <c r="D1357" s="1" t="str">
        <f t="shared" si="223"/>
        <v>21:0112</v>
      </c>
      <c r="E1357" t="s">
        <v>6966</v>
      </c>
      <c r="F1357" t="s">
        <v>6967</v>
      </c>
      <c r="H1357">
        <v>63.991764500000002</v>
      </c>
      <c r="I1357">
        <v>-96.132358600000003</v>
      </c>
      <c r="J1357" s="1" t="str">
        <f t="shared" si="224"/>
        <v>NGR lake sediment grab sample</v>
      </c>
      <c r="K1357" s="1" t="str">
        <f t="shared" si="225"/>
        <v>&lt;177 micron (NGR)</v>
      </c>
      <c r="L1357">
        <v>69</v>
      </c>
      <c r="M1357" t="s">
        <v>165</v>
      </c>
      <c r="N1357">
        <v>1356</v>
      </c>
      <c r="O1357" t="s">
        <v>338</v>
      </c>
      <c r="P1357" t="s">
        <v>168</v>
      </c>
      <c r="Q1357" t="s">
        <v>218</v>
      </c>
      <c r="R1357" t="s">
        <v>92</v>
      </c>
      <c r="S1357" t="s">
        <v>57</v>
      </c>
      <c r="T1357" t="s">
        <v>152</v>
      </c>
      <c r="U1357" t="s">
        <v>96</v>
      </c>
      <c r="V1357" t="s">
        <v>236</v>
      </c>
      <c r="W1357" t="s">
        <v>205</v>
      </c>
      <c r="X1357" t="s">
        <v>74</v>
      </c>
      <c r="Y1357" t="s">
        <v>396</v>
      </c>
      <c r="Z1357" t="s">
        <v>59</v>
      </c>
      <c r="AA1357" t="s">
        <v>64</v>
      </c>
      <c r="AB1357" t="s">
        <v>303</v>
      </c>
      <c r="AC1357" t="s">
        <v>70</v>
      </c>
      <c r="AD1357" t="s">
        <v>74</v>
      </c>
      <c r="AE1357" t="s">
        <v>584</v>
      </c>
      <c r="AF1357" t="s">
        <v>121</v>
      </c>
      <c r="AG1357" t="s">
        <v>617</v>
      </c>
      <c r="AH1357" t="s">
        <v>70</v>
      </c>
      <c r="AI1357" t="s">
        <v>124</v>
      </c>
      <c r="AJ1357" t="s">
        <v>340</v>
      </c>
      <c r="AK1357" t="s">
        <v>73</v>
      </c>
      <c r="AL1357" t="s">
        <v>157</v>
      </c>
      <c r="AM1357" t="s">
        <v>177</v>
      </c>
      <c r="AN1357" t="s">
        <v>76</v>
      </c>
      <c r="AO1357" t="s">
        <v>290</v>
      </c>
      <c r="AP1357" t="s">
        <v>126</v>
      </c>
      <c r="AQ1357" t="s">
        <v>79</v>
      </c>
      <c r="AR1357" t="s">
        <v>74</v>
      </c>
      <c r="AS1357" t="s">
        <v>54</v>
      </c>
      <c r="AT1357" t="s">
        <v>73</v>
      </c>
      <c r="AU1357" t="s">
        <v>107</v>
      </c>
      <c r="AV1357" t="s">
        <v>6968</v>
      </c>
    </row>
    <row r="1358" spans="1:48" hidden="1" x14ac:dyDescent="0.3">
      <c r="A1358" t="s">
        <v>6969</v>
      </c>
      <c r="B1358" t="s">
        <v>6970</v>
      </c>
      <c r="C1358" s="1" t="str">
        <f t="shared" si="222"/>
        <v>21:0973</v>
      </c>
      <c r="D1358" s="1" t="str">
        <f t="shared" si="223"/>
        <v>21:0112</v>
      </c>
      <c r="E1358" t="s">
        <v>6952</v>
      </c>
      <c r="F1358" t="s">
        <v>6971</v>
      </c>
      <c r="H1358">
        <v>63.993369399999999</v>
      </c>
      <c r="I1358">
        <v>-96.163736499999999</v>
      </c>
      <c r="J1358" s="1" t="str">
        <f t="shared" si="224"/>
        <v>NGR lake sediment grab sample</v>
      </c>
      <c r="K1358" s="1" t="str">
        <f t="shared" si="225"/>
        <v>&lt;177 micron (NGR)</v>
      </c>
      <c r="L1358">
        <v>69</v>
      </c>
      <c r="M1358" t="s">
        <v>345</v>
      </c>
      <c r="N1358">
        <v>1357</v>
      </c>
      <c r="O1358" t="s">
        <v>306</v>
      </c>
      <c r="P1358" t="s">
        <v>96</v>
      </c>
      <c r="Q1358" t="s">
        <v>470</v>
      </c>
      <c r="R1358" t="s">
        <v>77</v>
      </c>
      <c r="S1358" t="s">
        <v>57</v>
      </c>
      <c r="T1358" t="s">
        <v>91</v>
      </c>
      <c r="U1358" t="s">
        <v>117</v>
      </c>
      <c r="V1358" t="s">
        <v>691</v>
      </c>
      <c r="W1358" t="s">
        <v>363</v>
      </c>
      <c r="X1358" t="s">
        <v>62</v>
      </c>
      <c r="Y1358" t="s">
        <v>137</v>
      </c>
      <c r="Z1358" t="s">
        <v>96</v>
      </c>
      <c r="AA1358" t="s">
        <v>64</v>
      </c>
      <c r="AB1358" t="s">
        <v>411</v>
      </c>
      <c r="AC1358" t="s">
        <v>155</v>
      </c>
      <c r="AD1358" t="s">
        <v>74</v>
      </c>
      <c r="AE1358" t="s">
        <v>2236</v>
      </c>
      <c r="AF1358" t="s">
        <v>69</v>
      </c>
      <c r="AG1358" t="s">
        <v>175</v>
      </c>
      <c r="AH1358" t="s">
        <v>155</v>
      </c>
      <c r="AI1358" t="s">
        <v>72</v>
      </c>
      <c r="AJ1358" t="s">
        <v>71</v>
      </c>
      <c r="AK1358" t="s">
        <v>73</v>
      </c>
      <c r="AL1358" t="s">
        <v>125</v>
      </c>
      <c r="AM1358" t="s">
        <v>75</v>
      </c>
      <c r="AN1358" t="s">
        <v>76</v>
      </c>
      <c r="AO1358" t="s">
        <v>121</v>
      </c>
      <c r="AP1358" t="s">
        <v>566</v>
      </c>
      <c r="AQ1358" t="s">
        <v>143</v>
      </c>
      <c r="AR1358" t="s">
        <v>67</v>
      </c>
      <c r="AS1358" t="s">
        <v>54</v>
      </c>
      <c r="AT1358" t="s">
        <v>73</v>
      </c>
      <c r="AU1358" t="s">
        <v>107</v>
      </c>
      <c r="AV1358" t="s">
        <v>6972</v>
      </c>
    </row>
    <row r="1359" spans="1:48" hidden="1" x14ac:dyDescent="0.3">
      <c r="A1359" t="s">
        <v>6973</v>
      </c>
      <c r="B1359" t="s">
        <v>6974</v>
      </c>
      <c r="C1359" s="1" t="str">
        <f t="shared" si="222"/>
        <v>21:0973</v>
      </c>
      <c r="D1359" s="1" t="str">
        <f t="shared" si="223"/>
        <v>21:0112</v>
      </c>
      <c r="E1359" t="s">
        <v>6975</v>
      </c>
      <c r="F1359" t="s">
        <v>6976</v>
      </c>
      <c r="H1359">
        <v>63.9964388</v>
      </c>
      <c r="I1359">
        <v>-96.222608600000001</v>
      </c>
      <c r="J1359" s="1" t="str">
        <f t="shared" si="224"/>
        <v>NGR lake sediment grab sample</v>
      </c>
      <c r="K1359" s="1" t="str">
        <f t="shared" si="225"/>
        <v>&lt;177 micron (NGR)</v>
      </c>
      <c r="L1359">
        <v>69</v>
      </c>
      <c r="M1359" t="s">
        <v>185</v>
      </c>
      <c r="N1359">
        <v>1358</v>
      </c>
      <c r="O1359" t="s">
        <v>292</v>
      </c>
      <c r="P1359" t="s">
        <v>54</v>
      </c>
      <c r="Q1359" t="s">
        <v>603</v>
      </c>
      <c r="R1359" t="s">
        <v>104</v>
      </c>
      <c r="S1359" t="s">
        <v>57</v>
      </c>
      <c r="T1359" t="s">
        <v>291</v>
      </c>
      <c r="U1359" t="s">
        <v>57</v>
      </c>
      <c r="V1359" t="s">
        <v>616</v>
      </c>
      <c r="W1359" t="s">
        <v>346</v>
      </c>
      <c r="X1359" t="s">
        <v>67</v>
      </c>
      <c r="Y1359" t="s">
        <v>74</v>
      </c>
      <c r="Z1359" t="s">
        <v>138</v>
      </c>
      <c r="AA1359" t="s">
        <v>64</v>
      </c>
      <c r="AB1359" t="s">
        <v>575</v>
      </c>
      <c r="AC1359" t="s">
        <v>70</v>
      </c>
      <c r="AD1359" t="s">
        <v>67</v>
      </c>
      <c r="AE1359" t="s">
        <v>584</v>
      </c>
      <c r="AF1359" t="s">
        <v>178</v>
      </c>
      <c r="AG1359" t="s">
        <v>93</v>
      </c>
      <c r="AH1359" t="s">
        <v>70</v>
      </c>
      <c r="AI1359" t="s">
        <v>263</v>
      </c>
      <c r="AJ1359" t="s">
        <v>388</v>
      </c>
      <c r="AK1359" t="s">
        <v>73</v>
      </c>
      <c r="AL1359" t="s">
        <v>125</v>
      </c>
      <c r="AM1359" t="s">
        <v>103</v>
      </c>
      <c r="AN1359" t="s">
        <v>76</v>
      </c>
      <c r="AO1359" t="s">
        <v>178</v>
      </c>
      <c r="AP1359" t="s">
        <v>656</v>
      </c>
      <c r="AQ1359" t="s">
        <v>205</v>
      </c>
      <c r="AR1359" t="s">
        <v>67</v>
      </c>
      <c r="AS1359" t="s">
        <v>54</v>
      </c>
      <c r="AT1359" t="s">
        <v>73</v>
      </c>
      <c r="AU1359" t="s">
        <v>107</v>
      </c>
      <c r="AV1359" t="s">
        <v>6977</v>
      </c>
    </row>
    <row r="1360" spans="1:48" hidden="1" x14ac:dyDescent="0.3">
      <c r="A1360" t="s">
        <v>6978</v>
      </c>
      <c r="B1360" t="s">
        <v>6979</v>
      </c>
      <c r="C1360" s="1" t="str">
        <f t="shared" si="222"/>
        <v>21:0973</v>
      </c>
      <c r="D1360" s="1" t="str">
        <f t="shared" si="223"/>
        <v>21:0112</v>
      </c>
      <c r="E1360" t="s">
        <v>6980</v>
      </c>
      <c r="F1360" t="s">
        <v>6981</v>
      </c>
      <c r="H1360">
        <v>63.993121199999997</v>
      </c>
      <c r="I1360">
        <v>-96.298537199999998</v>
      </c>
      <c r="J1360" s="1" t="str">
        <f t="shared" si="224"/>
        <v>NGR lake sediment grab sample</v>
      </c>
      <c r="K1360" s="1" t="str">
        <f t="shared" si="225"/>
        <v>&lt;177 micron (NGR)</v>
      </c>
      <c r="L1360">
        <v>69</v>
      </c>
      <c r="M1360" t="s">
        <v>200</v>
      </c>
      <c r="N1360">
        <v>1359</v>
      </c>
      <c r="O1360" t="s">
        <v>348</v>
      </c>
      <c r="P1360" t="s">
        <v>170</v>
      </c>
      <c r="Q1360" t="s">
        <v>435</v>
      </c>
      <c r="R1360" t="s">
        <v>550</v>
      </c>
      <c r="S1360" t="s">
        <v>57</v>
      </c>
      <c r="T1360" t="s">
        <v>91</v>
      </c>
      <c r="U1360" t="s">
        <v>203</v>
      </c>
      <c r="V1360" t="s">
        <v>60</v>
      </c>
      <c r="W1360" t="s">
        <v>276</v>
      </c>
      <c r="X1360" t="s">
        <v>74</v>
      </c>
      <c r="Y1360" t="s">
        <v>201</v>
      </c>
      <c r="Z1360" t="s">
        <v>127</v>
      </c>
      <c r="AA1360" t="s">
        <v>64</v>
      </c>
      <c r="AB1360" t="s">
        <v>172</v>
      </c>
      <c r="AC1360" t="s">
        <v>155</v>
      </c>
      <c r="AD1360" t="s">
        <v>67</v>
      </c>
      <c r="AE1360" t="s">
        <v>2050</v>
      </c>
      <c r="AF1360" t="s">
        <v>436</v>
      </c>
      <c r="AG1360" t="s">
        <v>119</v>
      </c>
      <c r="AH1360" t="s">
        <v>70</v>
      </c>
      <c r="AI1360" t="s">
        <v>348</v>
      </c>
      <c r="AJ1360" t="s">
        <v>709</v>
      </c>
      <c r="AK1360" t="s">
        <v>73</v>
      </c>
      <c r="AL1360" t="s">
        <v>75</v>
      </c>
      <c r="AM1360" t="s">
        <v>224</v>
      </c>
      <c r="AN1360" t="s">
        <v>76</v>
      </c>
      <c r="AO1360" t="s">
        <v>77</v>
      </c>
      <c r="AP1360" t="s">
        <v>2033</v>
      </c>
      <c r="AQ1360" t="s">
        <v>211</v>
      </c>
      <c r="AR1360" t="s">
        <v>74</v>
      </c>
      <c r="AS1360" t="s">
        <v>54</v>
      </c>
      <c r="AT1360" t="s">
        <v>315</v>
      </c>
      <c r="AU1360" t="s">
        <v>107</v>
      </c>
      <c r="AV1360" t="s">
        <v>6184</v>
      </c>
    </row>
    <row r="1361" spans="1:48" hidden="1" x14ac:dyDescent="0.3">
      <c r="A1361" t="s">
        <v>6982</v>
      </c>
      <c r="B1361" t="s">
        <v>6983</v>
      </c>
      <c r="C1361" s="1" t="str">
        <f t="shared" si="222"/>
        <v>21:0973</v>
      </c>
      <c r="D1361" s="1" t="str">
        <f t="shared" si="223"/>
        <v>21:0112</v>
      </c>
      <c r="E1361" t="s">
        <v>6984</v>
      </c>
      <c r="F1361" t="s">
        <v>6985</v>
      </c>
      <c r="H1361">
        <v>63.994471699999998</v>
      </c>
      <c r="I1361">
        <v>-96.361693399999993</v>
      </c>
      <c r="J1361" s="1" t="str">
        <f t="shared" si="224"/>
        <v>NGR lake sediment grab sample</v>
      </c>
      <c r="K1361" s="1" t="str">
        <f t="shared" si="225"/>
        <v>&lt;177 micron (NGR)</v>
      </c>
      <c r="L1361">
        <v>69</v>
      </c>
      <c r="M1361" t="s">
        <v>217</v>
      </c>
      <c r="N1361">
        <v>1360</v>
      </c>
      <c r="O1361" t="s">
        <v>178</v>
      </c>
      <c r="P1361" t="s">
        <v>59</v>
      </c>
      <c r="Q1361" t="s">
        <v>387</v>
      </c>
      <c r="R1361" t="s">
        <v>347</v>
      </c>
      <c r="S1361" t="s">
        <v>57</v>
      </c>
      <c r="T1361" t="s">
        <v>91</v>
      </c>
      <c r="U1361" t="s">
        <v>104</v>
      </c>
      <c r="V1361" t="s">
        <v>223</v>
      </c>
      <c r="W1361" t="s">
        <v>193</v>
      </c>
      <c r="X1361" t="s">
        <v>74</v>
      </c>
      <c r="Y1361" t="s">
        <v>402</v>
      </c>
      <c r="Z1361" t="s">
        <v>96</v>
      </c>
      <c r="AA1361" t="s">
        <v>64</v>
      </c>
      <c r="AB1361" t="s">
        <v>339</v>
      </c>
      <c r="AC1361" t="s">
        <v>224</v>
      </c>
      <c r="AD1361" t="s">
        <v>67</v>
      </c>
      <c r="AE1361" t="s">
        <v>155</v>
      </c>
      <c r="AF1361" t="s">
        <v>347</v>
      </c>
      <c r="AG1361" t="s">
        <v>412</v>
      </c>
      <c r="AH1361" t="s">
        <v>155</v>
      </c>
      <c r="AI1361" t="s">
        <v>265</v>
      </c>
      <c r="AJ1361" t="s">
        <v>56</v>
      </c>
      <c r="AK1361" t="s">
        <v>73</v>
      </c>
      <c r="AL1361" t="s">
        <v>75</v>
      </c>
      <c r="AM1361" t="s">
        <v>224</v>
      </c>
      <c r="AN1361" t="s">
        <v>76</v>
      </c>
      <c r="AO1361" t="s">
        <v>290</v>
      </c>
      <c r="AP1361" t="s">
        <v>2033</v>
      </c>
      <c r="AQ1361" t="s">
        <v>118</v>
      </c>
      <c r="AR1361" t="s">
        <v>74</v>
      </c>
      <c r="AS1361" t="s">
        <v>62</v>
      </c>
      <c r="AT1361" t="s">
        <v>73</v>
      </c>
      <c r="AU1361" t="s">
        <v>107</v>
      </c>
      <c r="AV1361" t="s">
        <v>6986</v>
      </c>
    </row>
    <row r="1362" spans="1:48" hidden="1" x14ac:dyDescent="0.3">
      <c r="A1362" t="s">
        <v>6987</v>
      </c>
      <c r="B1362" t="s">
        <v>6988</v>
      </c>
      <c r="C1362" s="1" t="str">
        <f t="shared" si="222"/>
        <v>21:0973</v>
      </c>
      <c r="D1362" s="1" t="str">
        <f t="shared" si="223"/>
        <v>21:0112</v>
      </c>
      <c r="E1362" t="s">
        <v>6989</v>
      </c>
      <c r="F1362" t="s">
        <v>6990</v>
      </c>
      <c r="H1362">
        <v>63.995434099999997</v>
      </c>
      <c r="I1362">
        <v>-96.455305100000004</v>
      </c>
      <c r="J1362" s="1" t="str">
        <f t="shared" si="224"/>
        <v>NGR lake sediment grab sample</v>
      </c>
      <c r="K1362" s="1" t="str">
        <f t="shared" si="225"/>
        <v>&lt;177 micron (NGR)</v>
      </c>
      <c r="L1362">
        <v>69</v>
      </c>
      <c r="M1362" t="s">
        <v>246</v>
      </c>
      <c r="N1362">
        <v>1361</v>
      </c>
      <c r="O1362" t="s">
        <v>373</v>
      </c>
      <c r="P1362" t="s">
        <v>54</v>
      </c>
      <c r="Q1362" t="s">
        <v>1227</v>
      </c>
      <c r="R1362" t="s">
        <v>134</v>
      </c>
      <c r="S1362" t="s">
        <v>57</v>
      </c>
      <c r="T1362" t="s">
        <v>58</v>
      </c>
      <c r="U1362" t="s">
        <v>59</v>
      </c>
      <c r="V1362" t="s">
        <v>691</v>
      </c>
      <c r="W1362" t="s">
        <v>118</v>
      </c>
      <c r="X1362" t="s">
        <v>74</v>
      </c>
      <c r="Y1362" t="s">
        <v>276</v>
      </c>
      <c r="Z1362" t="s">
        <v>138</v>
      </c>
      <c r="AA1362" t="s">
        <v>64</v>
      </c>
      <c r="AB1362" t="s">
        <v>172</v>
      </c>
      <c r="AC1362" t="s">
        <v>75</v>
      </c>
      <c r="AD1362" t="s">
        <v>138</v>
      </c>
      <c r="AE1362" t="s">
        <v>2716</v>
      </c>
      <c r="AF1362" t="s">
        <v>141</v>
      </c>
      <c r="AG1362" t="s">
        <v>412</v>
      </c>
      <c r="AH1362" t="s">
        <v>70</v>
      </c>
      <c r="AI1362" t="s">
        <v>124</v>
      </c>
      <c r="AJ1362" t="s">
        <v>138</v>
      </c>
      <c r="AK1362" t="s">
        <v>73</v>
      </c>
      <c r="AL1362" t="s">
        <v>75</v>
      </c>
      <c r="AM1362" t="s">
        <v>75</v>
      </c>
      <c r="AN1362" t="s">
        <v>76</v>
      </c>
      <c r="AO1362" t="s">
        <v>77</v>
      </c>
      <c r="AP1362" t="s">
        <v>656</v>
      </c>
      <c r="AQ1362" t="s">
        <v>168</v>
      </c>
      <c r="AR1362" t="s">
        <v>67</v>
      </c>
      <c r="AS1362" t="s">
        <v>54</v>
      </c>
      <c r="AT1362" t="s">
        <v>73</v>
      </c>
      <c r="AU1362" t="s">
        <v>107</v>
      </c>
      <c r="AV1362" t="s">
        <v>6991</v>
      </c>
    </row>
    <row r="1363" spans="1:48" hidden="1" x14ac:dyDescent="0.3">
      <c r="A1363" t="s">
        <v>6992</v>
      </c>
      <c r="B1363" t="s">
        <v>6993</v>
      </c>
      <c r="C1363" s="1" t="str">
        <f t="shared" si="222"/>
        <v>21:0973</v>
      </c>
      <c r="D1363" s="1" t="str">
        <f t="shared" si="223"/>
        <v>21:0112</v>
      </c>
      <c r="E1363" t="s">
        <v>6994</v>
      </c>
      <c r="F1363" t="s">
        <v>6995</v>
      </c>
      <c r="H1363">
        <v>63.9933026</v>
      </c>
      <c r="I1363">
        <v>-96.553259999999995</v>
      </c>
      <c r="J1363" s="1" t="str">
        <f t="shared" si="224"/>
        <v>NGR lake sediment grab sample</v>
      </c>
      <c r="K1363" s="1" t="str">
        <f t="shared" si="225"/>
        <v>&lt;177 micron (NGR)</v>
      </c>
      <c r="L1363">
        <v>69</v>
      </c>
      <c r="M1363" t="s">
        <v>260</v>
      </c>
      <c r="N1363">
        <v>1362</v>
      </c>
      <c r="O1363" t="s">
        <v>123</v>
      </c>
      <c r="P1363" t="s">
        <v>54</v>
      </c>
      <c r="Q1363" t="s">
        <v>2145</v>
      </c>
      <c r="R1363" t="s">
        <v>282</v>
      </c>
      <c r="S1363" t="s">
        <v>57</v>
      </c>
      <c r="T1363" t="s">
        <v>100</v>
      </c>
      <c r="U1363" t="s">
        <v>117</v>
      </c>
      <c r="V1363" t="s">
        <v>2740</v>
      </c>
      <c r="W1363" t="s">
        <v>137</v>
      </c>
      <c r="X1363" t="s">
        <v>67</v>
      </c>
      <c r="Y1363" t="s">
        <v>53</v>
      </c>
      <c r="Z1363" t="s">
        <v>62</v>
      </c>
      <c r="AA1363" t="s">
        <v>64</v>
      </c>
      <c r="AB1363" t="s">
        <v>356</v>
      </c>
      <c r="AC1363" t="s">
        <v>66</v>
      </c>
      <c r="AD1363" t="s">
        <v>67</v>
      </c>
      <c r="AE1363" t="s">
        <v>6996</v>
      </c>
      <c r="AF1363" t="s">
        <v>92</v>
      </c>
      <c r="AG1363" t="s">
        <v>550</v>
      </c>
      <c r="AH1363" t="s">
        <v>70</v>
      </c>
      <c r="AI1363" t="s">
        <v>363</v>
      </c>
      <c r="AJ1363" t="s">
        <v>136</v>
      </c>
      <c r="AK1363" t="s">
        <v>73</v>
      </c>
      <c r="AL1363" t="s">
        <v>103</v>
      </c>
      <c r="AM1363" t="s">
        <v>103</v>
      </c>
      <c r="AN1363" t="s">
        <v>76</v>
      </c>
      <c r="AO1363" t="s">
        <v>168</v>
      </c>
      <c r="AP1363" t="s">
        <v>55</v>
      </c>
      <c r="AQ1363" t="s">
        <v>421</v>
      </c>
      <c r="AR1363" t="s">
        <v>67</v>
      </c>
      <c r="AS1363" t="s">
        <v>54</v>
      </c>
      <c r="AT1363" t="s">
        <v>73</v>
      </c>
      <c r="AU1363" t="s">
        <v>107</v>
      </c>
      <c r="AV1363" t="s">
        <v>6997</v>
      </c>
    </row>
    <row r="1364" spans="1:48" hidden="1" x14ac:dyDescent="0.3">
      <c r="A1364" t="s">
        <v>6998</v>
      </c>
      <c r="B1364" t="s">
        <v>6999</v>
      </c>
      <c r="C1364" s="1" t="str">
        <f t="shared" si="222"/>
        <v>21:0973</v>
      </c>
      <c r="D1364" s="1" t="str">
        <f t="shared" si="223"/>
        <v>21:0112</v>
      </c>
      <c r="E1364" t="s">
        <v>7000</v>
      </c>
      <c r="F1364" t="s">
        <v>7001</v>
      </c>
      <c r="H1364">
        <v>63.997100799999998</v>
      </c>
      <c r="I1364">
        <v>-96.903835000000001</v>
      </c>
      <c r="J1364" s="1" t="str">
        <f t="shared" si="224"/>
        <v>NGR lake sediment grab sample</v>
      </c>
      <c r="K1364" s="1" t="str">
        <f t="shared" si="225"/>
        <v>&lt;177 micron (NGR)</v>
      </c>
      <c r="L1364">
        <v>69</v>
      </c>
      <c r="M1364" t="s">
        <v>113</v>
      </c>
      <c r="N1364">
        <v>1363</v>
      </c>
      <c r="O1364" t="s">
        <v>168</v>
      </c>
      <c r="P1364" t="s">
        <v>54</v>
      </c>
      <c r="Q1364" t="s">
        <v>261</v>
      </c>
      <c r="R1364" t="s">
        <v>439</v>
      </c>
      <c r="S1364" t="s">
        <v>57</v>
      </c>
      <c r="T1364" t="s">
        <v>315</v>
      </c>
      <c r="U1364" t="s">
        <v>59</v>
      </c>
      <c r="V1364" t="s">
        <v>189</v>
      </c>
      <c r="W1364" t="s">
        <v>1073</v>
      </c>
      <c r="X1364" t="s">
        <v>62</v>
      </c>
      <c r="Y1364" t="s">
        <v>137</v>
      </c>
      <c r="Z1364" t="s">
        <v>59</v>
      </c>
      <c r="AA1364" t="s">
        <v>64</v>
      </c>
      <c r="AB1364" t="s">
        <v>339</v>
      </c>
      <c r="AC1364" t="s">
        <v>177</v>
      </c>
      <c r="AD1364" t="s">
        <v>62</v>
      </c>
      <c r="AE1364" t="s">
        <v>70</v>
      </c>
      <c r="AF1364" t="s">
        <v>99</v>
      </c>
      <c r="AG1364" t="s">
        <v>152</v>
      </c>
      <c r="AH1364" t="s">
        <v>155</v>
      </c>
      <c r="AI1364" t="s">
        <v>168</v>
      </c>
      <c r="AJ1364" t="s">
        <v>1073</v>
      </c>
      <c r="AK1364" t="s">
        <v>73</v>
      </c>
      <c r="AL1364" t="s">
        <v>125</v>
      </c>
      <c r="AM1364" t="s">
        <v>74</v>
      </c>
      <c r="AN1364" t="s">
        <v>76</v>
      </c>
      <c r="AO1364" t="s">
        <v>116</v>
      </c>
      <c r="AP1364" t="s">
        <v>210</v>
      </c>
      <c r="AQ1364" t="s">
        <v>201</v>
      </c>
      <c r="AR1364" t="s">
        <v>74</v>
      </c>
      <c r="AS1364" t="s">
        <v>170</v>
      </c>
      <c r="AT1364" t="s">
        <v>73</v>
      </c>
      <c r="AU1364" t="s">
        <v>643</v>
      </c>
      <c r="AV1364" t="s">
        <v>7002</v>
      </c>
    </row>
    <row r="1365" spans="1:48" hidden="1" x14ac:dyDescent="0.3">
      <c r="A1365" t="s">
        <v>7003</v>
      </c>
      <c r="B1365" t="s">
        <v>7004</v>
      </c>
      <c r="C1365" s="1" t="str">
        <f t="shared" si="222"/>
        <v>21:0973</v>
      </c>
      <c r="D1365" s="1" t="str">
        <f t="shared" si="223"/>
        <v>21:0112</v>
      </c>
      <c r="E1365" t="s">
        <v>7000</v>
      </c>
      <c r="F1365" t="s">
        <v>7005</v>
      </c>
      <c r="H1365">
        <v>63.997100799999998</v>
      </c>
      <c r="I1365">
        <v>-96.903835000000001</v>
      </c>
      <c r="J1365" s="1" t="str">
        <f t="shared" si="224"/>
        <v>NGR lake sediment grab sample</v>
      </c>
      <c r="K1365" s="1" t="str">
        <f t="shared" si="225"/>
        <v>&lt;177 micron (NGR)</v>
      </c>
      <c r="L1365">
        <v>69</v>
      </c>
      <c r="M1365" t="s">
        <v>132</v>
      </c>
      <c r="N1365">
        <v>1364</v>
      </c>
      <c r="O1365" t="s">
        <v>592</v>
      </c>
      <c r="P1365" t="s">
        <v>170</v>
      </c>
      <c r="Q1365" t="s">
        <v>261</v>
      </c>
      <c r="R1365" t="s">
        <v>117</v>
      </c>
      <c r="S1365" t="s">
        <v>57</v>
      </c>
      <c r="T1365" t="s">
        <v>315</v>
      </c>
      <c r="U1365" t="s">
        <v>138</v>
      </c>
      <c r="V1365" t="s">
        <v>172</v>
      </c>
      <c r="W1365" t="s">
        <v>592</v>
      </c>
      <c r="X1365" t="s">
        <v>62</v>
      </c>
      <c r="Y1365" t="s">
        <v>95</v>
      </c>
      <c r="Z1365" t="s">
        <v>138</v>
      </c>
      <c r="AA1365" t="s">
        <v>64</v>
      </c>
      <c r="AB1365" t="s">
        <v>223</v>
      </c>
      <c r="AC1365" t="s">
        <v>224</v>
      </c>
      <c r="AD1365" t="s">
        <v>74</v>
      </c>
      <c r="AE1365" t="s">
        <v>983</v>
      </c>
      <c r="AF1365" t="s">
        <v>187</v>
      </c>
      <c r="AG1365" t="s">
        <v>152</v>
      </c>
      <c r="AH1365" t="s">
        <v>155</v>
      </c>
      <c r="AI1365" t="s">
        <v>176</v>
      </c>
      <c r="AJ1365" t="s">
        <v>265</v>
      </c>
      <c r="AK1365" t="s">
        <v>73</v>
      </c>
      <c r="AL1365" t="s">
        <v>125</v>
      </c>
      <c r="AM1365" t="s">
        <v>68</v>
      </c>
      <c r="AN1365" t="s">
        <v>76</v>
      </c>
      <c r="AO1365" t="s">
        <v>116</v>
      </c>
      <c r="AP1365" t="s">
        <v>126</v>
      </c>
      <c r="AQ1365" t="s">
        <v>263</v>
      </c>
      <c r="AR1365" t="s">
        <v>74</v>
      </c>
      <c r="AS1365" t="s">
        <v>62</v>
      </c>
      <c r="AT1365" t="s">
        <v>73</v>
      </c>
      <c r="AU1365" t="s">
        <v>635</v>
      </c>
      <c r="AV1365" t="s">
        <v>7006</v>
      </c>
    </row>
    <row r="1366" spans="1:48" hidden="1" x14ac:dyDescent="0.3">
      <c r="A1366" t="s">
        <v>7007</v>
      </c>
      <c r="B1366" t="s">
        <v>7008</v>
      </c>
      <c r="C1366" s="1" t="str">
        <f t="shared" si="222"/>
        <v>21:0973</v>
      </c>
      <c r="D1366" s="1" t="str">
        <f t="shared" si="223"/>
        <v>21:0112</v>
      </c>
      <c r="E1366" t="s">
        <v>7009</v>
      </c>
      <c r="F1366" t="s">
        <v>7010</v>
      </c>
      <c r="H1366">
        <v>63.997331500000001</v>
      </c>
      <c r="I1366">
        <v>-97.142945400000002</v>
      </c>
      <c r="J1366" s="1" t="str">
        <f t="shared" si="224"/>
        <v>NGR lake sediment grab sample</v>
      </c>
      <c r="K1366" s="1" t="str">
        <f t="shared" si="225"/>
        <v>&lt;177 micron (NGR)</v>
      </c>
      <c r="L1366">
        <v>69</v>
      </c>
      <c r="M1366" t="s">
        <v>273</v>
      </c>
      <c r="N1366">
        <v>1365</v>
      </c>
      <c r="O1366" t="s">
        <v>168</v>
      </c>
      <c r="P1366" t="s">
        <v>54</v>
      </c>
      <c r="Q1366" t="s">
        <v>133</v>
      </c>
      <c r="R1366" t="s">
        <v>116</v>
      </c>
      <c r="S1366" t="s">
        <v>57</v>
      </c>
      <c r="T1366" t="s">
        <v>91</v>
      </c>
      <c r="U1366" t="s">
        <v>138</v>
      </c>
      <c r="V1366" t="s">
        <v>478</v>
      </c>
      <c r="W1366" t="s">
        <v>306</v>
      </c>
      <c r="X1366" t="s">
        <v>74</v>
      </c>
      <c r="Y1366" t="s">
        <v>238</v>
      </c>
      <c r="Z1366" t="s">
        <v>59</v>
      </c>
      <c r="AA1366" t="s">
        <v>64</v>
      </c>
      <c r="AB1366" t="s">
        <v>93</v>
      </c>
      <c r="AC1366" t="s">
        <v>224</v>
      </c>
      <c r="AD1366" t="s">
        <v>74</v>
      </c>
      <c r="AE1366" t="s">
        <v>2039</v>
      </c>
      <c r="AF1366" t="s">
        <v>282</v>
      </c>
      <c r="AG1366" t="s">
        <v>438</v>
      </c>
      <c r="AH1366" t="s">
        <v>155</v>
      </c>
      <c r="AI1366" t="s">
        <v>329</v>
      </c>
      <c r="AJ1366" t="s">
        <v>439</v>
      </c>
      <c r="AK1366" t="s">
        <v>73</v>
      </c>
      <c r="AL1366" t="s">
        <v>157</v>
      </c>
      <c r="AM1366" t="s">
        <v>125</v>
      </c>
      <c r="AN1366" t="s">
        <v>76</v>
      </c>
      <c r="AO1366" t="s">
        <v>290</v>
      </c>
      <c r="AP1366" t="s">
        <v>179</v>
      </c>
      <c r="AQ1366" t="s">
        <v>143</v>
      </c>
      <c r="AR1366" t="s">
        <v>62</v>
      </c>
      <c r="AS1366" t="s">
        <v>54</v>
      </c>
      <c r="AT1366" t="s">
        <v>73</v>
      </c>
      <c r="AU1366" t="s">
        <v>489</v>
      </c>
      <c r="AV1366" t="s">
        <v>5598</v>
      </c>
    </row>
    <row r="1367" spans="1:48" hidden="1" x14ac:dyDescent="0.3">
      <c r="A1367" t="s">
        <v>7011</v>
      </c>
      <c r="B1367" t="s">
        <v>7012</v>
      </c>
      <c r="C1367" s="1" t="str">
        <f t="shared" si="222"/>
        <v>21:0973</v>
      </c>
      <c r="D1367" s="1" t="str">
        <f t="shared" si="223"/>
        <v>21:0112</v>
      </c>
      <c r="E1367" t="s">
        <v>7013</v>
      </c>
      <c r="F1367" t="s">
        <v>7014</v>
      </c>
      <c r="H1367">
        <v>63.997445599999999</v>
      </c>
      <c r="I1367">
        <v>-97.181730799999997</v>
      </c>
      <c r="J1367" s="1" t="str">
        <f t="shared" si="224"/>
        <v>NGR lake sediment grab sample</v>
      </c>
      <c r="K1367" s="1" t="str">
        <f t="shared" si="225"/>
        <v>&lt;177 micron (NGR)</v>
      </c>
      <c r="L1367">
        <v>69</v>
      </c>
      <c r="M1367" t="s">
        <v>289</v>
      </c>
      <c r="N1367">
        <v>1366</v>
      </c>
      <c r="O1367" t="s">
        <v>168</v>
      </c>
      <c r="P1367" t="s">
        <v>62</v>
      </c>
      <c r="Q1367" t="s">
        <v>410</v>
      </c>
      <c r="R1367" t="s">
        <v>134</v>
      </c>
      <c r="S1367" t="s">
        <v>57</v>
      </c>
      <c r="T1367" t="s">
        <v>91</v>
      </c>
      <c r="U1367" t="s">
        <v>138</v>
      </c>
      <c r="V1367" t="s">
        <v>264</v>
      </c>
      <c r="W1367" t="s">
        <v>53</v>
      </c>
      <c r="X1367" t="s">
        <v>74</v>
      </c>
      <c r="Y1367" t="s">
        <v>396</v>
      </c>
      <c r="Z1367" t="s">
        <v>117</v>
      </c>
      <c r="AA1367" t="s">
        <v>64</v>
      </c>
      <c r="AB1367" t="s">
        <v>725</v>
      </c>
      <c r="AC1367" t="s">
        <v>224</v>
      </c>
      <c r="AD1367" t="s">
        <v>74</v>
      </c>
      <c r="AE1367" t="s">
        <v>5585</v>
      </c>
      <c r="AF1367" t="s">
        <v>151</v>
      </c>
      <c r="AG1367" t="s">
        <v>1089</v>
      </c>
      <c r="AH1367" t="s">
        <v>155</v>
      </c>
      <c r="AI1367" t="s">
        <v>429</v>
      </c>
      <c r="AJ1367" t="s">
        <v>439</v>
      </c>
      <c r="AK1367" t="s">
        <v>73</v>
      </c>
      <c r="AL1367" t="s">
        <v>157</v>
      </c>
      <c r="AM1367" t="s">
        <v>125</v>
      </c>
      <c r="AN1367" t="s">
        <v>76</v>
      </c>
      <c r="AO1367" t="s">
        <v>134</v>
      </c>
      <c r="AP1367" t="s">
        <v>179</v>
      </c>
      <c r="AQ1367" t="s">
        <v>143</v>
      </c>
      <c r="AR1367" t="s">
        <v>62</v>
      </c>
      <c r="AS1367" t="s">
        <v>54</v>
      </c>
      <c r="AT1367" t="s">
        <v>73</v>
      </c>
      <c r="AU1367" t="s">
        <v>462</v>
      </c>
      <c r="AV1367" t="s">
        <v>7015</v>
      </c>
    </row>
    <row r="1368" spans="1:48" hidden="1" x14ac:dyDescent="0.3">
      <c r="A1368" t="s">
        <v>7016</v>
      </c>
      <c r="B1368" t="s">
        <v>7017</v>
      </c>
      <c r="C1368" s="1" t="str">
        <f t="shared" si="222"/>
        <v>21:0973</v>
      </c>
      <c r="D1368" s="1" t="str">
        <f t="shared" si="223"/>
        <v>21:0112</v>
      </c>
      <c r="E1368" t="s">
        <v>7018</v>
      </c>
      <c r="F1368" t="s">
        <v>7019</v>
      </c>
      <c r="H1368">
        <v>63.981223900000003</v>
      </c>
      <c r="I1368">
        <v>-97.353045800000004</v>
      </c>
      <c r="J1368" s="1" t="str">
        <f t="shared" si="224"/>
        <v>NGR lake sediment grab sample</v>
      </c>
      <c r="K1368" s="1" t="str">
        <f t="shared" si="225"/>
        <v>&lt;177 micron (NGR)</v>
      </c>
      <c r="L1368">
        <v>69</v>
      </c>
      <c r="M1368" t="s">
        <v>301</v>
      </c>
      <c r="N1368">
        <v>1367</v>
      </c>
      <c r="O1368" t="s">
        <v>59</v>
      </c>
      <c r="P1368" t="s">
        <v>54</v>
      </c>
      <c r="Q1368" t="s">
        <v>997</v>
      </c>
      <c r="R1368" t="s">
        <v>203</v>
      </c>
      <c r="S1368" t="s">
        <v>57</v>
      </c>
      <c r="T1368" t="s">
        <v>58</v>
      </c>
      <c r="U1368" t="s">
        <v>57</v>
      </c>
      <c r="V1368" t="s">
        <v>2740</v>
      </c>
      <c r="W1368" t="s">
        <v>94</v>
      </c>
      <c r="X1368" t="s">
        <v>74</v>
      </c>
      <c r="Y1368" t="s">
        <v>302</v>
      </c>
      <c r="Z1368" t="s">
        <v>59</v>
      </c>
      <c r="AA1368" t="s">
        <v>64</v>
      </c>
      <c r="AB1368" t="s">
        <v>303</v>
      </c>
      <c r="AC1368" t="s">
        <v>155</v>
      </c>
      <c r="AD1368" t="s">
        <v>74</v>
      </c>
      <c r="AE1368" t="s">
        <v>98</v>
      </c>
      <c r="AF1368" t="s">
        <v>76</v>
      </c>
      <c r="AG1368" t="s">
        <v>380</v>
      </c>
      <c r="AH1368" t="s">
        <v>70</v>
      </c>
      <c r="AI1368" t="s">
        <v>226</v>
      </c>
      <c r="AJ1368" t="s">
        <v>101</v>
      </c>
      <c r="AK1368" t="s">
        <v>73</v>
      </c>
      <c r="AL1368" t="s">
        <v>74</v>
      </c>
      <c r="AM1368" t="s">
        <v>177</v>
      </c>
      <c r="AN1368" t="s">
        <v>76</v>
      </c>
      <c r="AO1368" t="s">
        <v>92</v>
      </c>
      <c r="AP1368" t="s">
        <v>307</v>
      </c>
      <c r="AQ1368" t="s">
        <v>136</v>
      </c>
      <c r="AR1368" t="s">
        <v>74</v>
      </c>
      <c r="AS1368" t="s">
        <v>54</v>
      </c>
      <c r="AT1368" t="s">
        <v>73</v>
      </c>
      <c r="AU1368" t="s">
        <v>447</v>
      </c>
      <c r="AV1368" t="s">
        <v>7020</v>
      </c>
    </row>
    <row r="1369" spans="1:48" hidden="1" x14ac:dyDescent="0.3">
      <c r="A1369" t="s">
        <v>7021</v>
      </c>
      <c r="B1369" t="s">
        <v>7022</v>
      </c>
      <c r="C1369" s="1" t="str">
        <f t="shared" si="222"/>
        <v>21:0973</v>
      </c>
      <c r="D1369" s="1" t="str">
        <f t="shared" si="223"/>
        <v>21:0112</v>
      </c>
      <c r="E1369" t="s">
        <v>7023</v>
      </c>
      <c r="F1369" t="s">
        <v>7024</v>
      </c>
      <c r="H1369">
        <v>63.978800399999997</v>
      </c>
      <c r="I1369">
        <v>-97.428265300000007</v>
      </c>
      <c r="J1369" s="1" t="str">
        <f t="shared" si="224"/>
        <v>NGR lake sediment grab sample</v>
      </c>
      <c r="K1369" s="1" t="str">
        <f t="shared" si="225"/>
        <v>&lt;177 micron (NGR)</v>
      </c>
      <c r="L1369">
        <v>69</v>
      </c>
      <c r="M1369" t="s">
        <v>314</v>
      </c>
      <c r="N1369">
        <v>1368</v>
      </c>
      <c r="O1369" t="s">
        <v>203</v>
      </c>
      <c r="P1369" t="s">
        <v>54</v>
      </c>
      <c r="Q1369" t="s">
        <v>89</v>
      </c>
      <c r="R1369" t="s">
        <v>382</v>
      </c>
      <c r="S1369" t="s">
        <v>57</v>
      </c>
      <c r="T1369" t="s">
        <v>277</v>
      </c>
      <c r="U1369" t="s">
        <v>96</v>
      </c>
      <c r="V1369" t="s">
        <v>356</v>
      </c>
      <c r="W1369" t="s">
        <v>96</v>
      </c>
      <c r="X1369" t="s">
        <v>74</v>
      </c>
      <c r="Y1369" t="s">
        <v>137</v>
      </c>
      <c r="Z1369" t="s">
        <v>117</v>
      </c>
      <c r="AA1369" t="s">
        <v>64</v>
      </c>
      <c r="AB1369" t="s">
        <v>339</v>
      </c>
      <c r="AC1369" t="s">
        <v>75</v>
      </c>
      <c r="AD1369" t="s">
        <v>74</v>
      </c>
      <c r="AE1369" t="s">
        <v>943</v>
      </c>
      <c r="AF1369" t="s">
        <v>104</v>
      </c>
      <c r="AG1369" t="s">
        <v>58</v>
      </c>
      <c r="AH1369" t="s">
        <v>155</v>
      </c>
      <c r="AI1369" t="s">
        <v>209</v>
      </c>
      <c r="AJ1369" t="s">
        <v>208</v>
      </c>
      <c r="AK1369" t="s">
        <v>73</v>
      </c>
      <c r="AL1369" t="s">
        <v>206</v>
      </c>
      <c r="AM1369" t="s">
        <v>125</v>
      </c>
      <c r="AN1369" t="s">
        <v>76</v>
      </c>
      <c r="AO1369" t="s">
        <v>77</v>
      </c>
      <c r="AP1369" t="s">
        <v>295</v>
      </c>
      <c r="AQ1369" t="s">
        <v>96</v>
      </c>
      <c r="AR1369" t="s">
        <v>62</v>
      </c>
      <c r="AS1369" t="s">
        <v>54</v>
      </c>
      <c r="AT1369" t="s">
        <v>73</v>
      </c>
      <c r="AU1369" t="s">
        <v>479</v>
      </c>
      <c r="AV1369" t="s">
        <v>2776</v>
      </c>
    </row>
    <row r="1370" spans="1:48" hidden="1" x14ac:dyDescent="0.3">
      <c r="A1370" t="s">
        <v>7025</v>
      </c>
      <c r="B1370" t="s">
        <v>7026</v>
      </c>
      <c r="C1370" s="1" t="str">
        <f t="shared" si="222"/>
        <v>21:0973</v>
      </c>
      <c r="D1370" s="1" t="str">
        <f>HYPERLINK("https://geochem.nrcan.gc.ca/cdogs/content/svy/svy_e.htm", "")</f>
        <v/>
      </c>
      <c r="G1370" s="1" t="str">
        <f>HYPERLINK("https://geochem.nrcan.gc.ca/cdogs/content/cr_/cr_00160_e.htm", "160")</f>
        <v>160</v>
      </c>
      <c r="J1370" t="s">
        <v>230</v>
      </c>
      <c r="K1370" t="s">
        <v>231</v>
      </c>
      <c r="L1370">
        <v>69</v>
      </c>
      <c r="M1370" t="s">
        <v>232</v>
      </c>
      <c r="N1370">
        <v>1369</v>
      </c>
      <c r="O1370" t="s">
        <v>168</v>
      </c>
      <c r="P1370" t="s">
        <v>138</v>
      </c>
      <c r="Q1370" t="s">
        <v>566</v>
      </c>
      <c r="R1370" t="s">
        <v>177</v>
      </c>
      <c r="S1370" t="s">
        <v>57</v>
      </c>
      <c r="T1370" t="s">
        <v>175</v>
      </c>
      <c r="U1370" t="s">
        <v>117</v>
      </c>
      <c r="V1370" t="s">
        <v>100</v>
      </c>
      <c r="W1370" t="s">
        <v>205</v>
      </c>
      <c r="X1370" t="s">
        <v>62</v>
      </c>
      <c r="Y1370" t="s">
        <v>205</v>
      </c>
      <c r="Z1370" t="s">
        <v>88</v>
      </c>
      <c r="AA1370" t="s">
        <v>64</v>
      </c>
      <c r="AB1370" t="s">
        <v>251</v>
      </c>
      <c r="AC1370" t="s">
        <v>75</v>
      </c>
      <c r="AD1370" t="s">
        <v>67</v>
      </c>
      <c r="AE1370" t="s">
        <v>171</v>
      </c>
      <c r="AF1370" t="s">
        <v>141</v>
      </c>
      <c r="AG1370" t="s">
        <v>428</v>
      </c>
      <c r="AH1370" t="s">
        <v>68</v>
      </c>
      <c r="AI1370" t="s">
        <v>178</v>
      </c>
      <c r="AJ1370" t="s">
        <v>72</v>
      </c>
      <c r="AK1370" t="s">
        <v>73</v>
      </c>
      <c r="AL1370" t="s">
        <v>526</v>
      </c>
      <c r="AM1370" t="s">
        <v>157</v>
      </c>
      <c r="AN1370" t="s">
        <v>76</v>
      </c>
      <c r="AO1370" t="s">
        <v>203</v>
      </c>
      <c r="AP1370" t="s">
        <v>4339</v>
      </c>
      <c r="AQ1370" t="s">
        <v>226</v>
      </c>
      <c r="AR1370" t="s">
        <v>62</v>
      </c>
      <c r="AS1370" t="s">
        <v>170</v>
      </c>
      <c r="AT1370" t="s">
        <v>73</v>
      </c>
      <c r="AU1370" t="s">
        <v>489</v>
      </c>
      <c r="AV1370" t="s">
        <v>3754</v>
      </c>
    </row>
    <row r="1371" spans="1:48" hidden="1" x14ac:dyDescent="0.3">
      <c r="A1371" t="s">
        <v>7027</v>
      </c>
      <c r="B1371" t="s">
        <v>7028</v>
      </c>
      <c r="C1371" s="1" t="str">
        <f t="shared" si="222"/>
        <v>21:0973</v>
      </c>
      <c r="D1371" s="1" t="str">
        <f t="shared" ref="D1371:D1390" si="226">HYPERLINK("https://geochem.nrcan.gc.ca/cdogs/content/svy/svy210112_e.htm", "21:0112")</f>
        <v>21:0112</v>
      </c>
      <c r="E1371" t="s">
        <v>7029</v>
      </c>
      <c r="F1371" t="s">
        <v>7030</v>
      </c>
      <c r="H1371">
        <v>63.982748299999997</v>
      </c>
      <c r="I1371">
        <v>-97.510609400000007</v>
      </c>
      <c r="J1371" s="1" t="str">
        <f t="shared" ref="J1371:J1390" si="227">HYPERLINK("https://geochem.nrcan.gc.ca/cdogs/content/kwd/kwd020027_e.htm", "NGR lake sediment grab sample")</f>
        <v>NGR lake sediment grab sample</v>
      </c>
      <c r="K1371" s="1" t="str">
        <f t="shared" ref="K1371:K1390" si="228">HYPERLINK("https://geochem.nrcan.gc.ca/cdogs/content/kwd/kwd080006_e.htm", "&lt;177 micron (NGR)")</f>
        <v>&lt;177 micron (NGR)</v>
      </c>
      <c r="L1371">
        <v>69</v>
      </c>
      <c r="M1371" t="s">
        <v>324</v>
      </c>
      <c r="N1371">
        <v>1370</v>
      </c>
      <c r="O1371" t="s">
        <v>203</v>
      </c>
      <c r="P1371" t="s">
        <v>127</v>
      </c>
      <c r="Q1371" t="s">
        <v>676</v>
      </c>
      <c r="R1371" t="s">
        <v>203</v>
      </c>
      <c r="S1371" t="s">
        <v>57</v>
      </c>
      <c r="T1371" t="s">
        <v>91</v>
      </c>
      <c r="U1371" t="s">
        <v>138</v>
      </c>
      <c r="V1371" t="s">
        <v>317</v>
      </c>
      <c r="W1371" t="s">
        <v>193</v>
      </c>
      <c r="X1371" t="s">
        <v>62</v>
      </c>
      <c r="Y1371" t="s">
        <v>95</v>
      </c>
      <c r="Z1371" t="s">
        <v>117</v>
      </c>
      <c r="AA1371" t="s">
        <v>64</v>
      </c>
      <c r="AB1371" t="s">
        <v>60</v>
      </c>
      <c r="AC1371" t="s">
        <v>224</v>
      </c>
      <c r="AD1371" t="s">
        <v>62</v>
      </c>
      <c r="AE1371" t="s">
        <v>2716</v>
      </c>
      <c r="AF1371" t="s">
        <v>104</v>
      </c>
      <c r="AG1371" t="s">
        <v>135</v>
      </c>
      <c r="AH1371" t="s">
        <v>155</v>
      </c>
      <c r="AI1371" t="s">
        <v>159</v>
      </c>
      <c r="AJ1371" t="s">
        <v>514</v>
      </c>
      <c r="AK1371" t="s">
        <v>73</v>
      </c>
      <c r="AL1371" t="s">
        <v>68</v>
      </c>
      <c r="AM1371" t="s">
        <v>125</v>
      </c>
      <c r="AN1371" t="s">
        <v>76</v>
      </c>
      <c r="AO1371" t="s">
        <v>104</v>
      </c>
      <c r="AP1371" t="s">
        <v>283</v>
      </c>
      <c r="AQ1371" t="s">
        <v>56</v>
      </c>
      <c r="AR1371" t="s">
        <v>62</v>
      </c>
      <c r="AS1371" t="s">
        <v>54</v>
      </c>
      <c r="AT1371" t="s">
        <v>73</v>
      </c>
      <c r="AU1371" t="s">
        <v>80</v>
      </c>
      <c r="AV1371" t="s">
        <v>7031</v>
      </c>
    </row>
    <row r="1372" spans="1:48" hidden="1" x14ac:dyDescent="0.3">
      <c r="A1372" t="s">
        <v>7032</v>
      </c>
      <c r="B1372" t="s">
        <v>7033</v>
      </c>
      <c r="C1372" s="1" t="str">
        <f t="shared" si="222"/>
        <v>21:0973</v>
      </c>
      <c r="D1372" s="1" t="str">
        <f t="shared" si="226"/>
        <v>21:0112</v>
      </c>
      <c r="E1372" t="s">
        <v>7034</v>
      </c>
      <c r="F1372" t="s">
        <v>7035</v>
      </c>
      <c r="H1372">
        <v>63.981496700000001</v>
      </c>
      <c r="I1372">
        <v>-97.585531700000004</v>
      </c>
      <c r="J1372" s="1" t="str">
        <f t="shared" si="227"/>
        <v>NGR lake sediment grab sample</v>
      </c>
      <c r="K1372" s="1" t="str">
        <f t="shared" si="228"/>
        <v>&lt;177 micron (NGR)</v>
      </c>
      <c r="L1372">
        <v>69</v>
      </c>
      <c r="M1372" t="s">
        <v>335</v>
      </c>
      <c r="N1372">
        <v>1371</v>
      </c>
      <c r="O1372" t="s">
        <v>203</v>
      </c>
      <c r="P1372" t="s">
        <v>54</v>
      </c>
      <c r="Q1372" t="s">
        <v>202</v>
      </c>
      <c r="R1372" t="s">
        <v>170</v>
      </c>
      <c r="S1372" t="s">
        <v>57</v>
      </c>
      <c r="T1372" t="s">
        <v>315</v>
      </c>
      <c r="U1372" t="s">
        <v>96</v>
      </c>
      <c r="V1372" t="s">
        <v>139</v>
      </c>
      <c r="W1372" t="s">
        <v>305</v>
      </c>
      <c r="X1372" t="s">
        <v>74</v>
      </c>
      <c r="Y1372" t="s">
        <v>95</v>
      </c>
      <c r="Z1372" t="s">
        <v>59</v>
      </c>
      <c r="AA1372" t="s">
        <v>64</v>
      </c>
      <c r="AB1372" t="s">
        <v>365</v>
      </c>
      <c r="AC1372" t="s">
        <v>155</v>
      </c>
      <c r="AD1372" t="s">
        <v>67</v>
      </c>
      <c r="AE1372" t="s">
        <v>2236</v>
      </c>
      <c r="AF1372" t="s">
        <v>121</v>
      </c>
      <c r="AG1372" t="s">
        <v>91</v>
      </c>
      <c r="AH1372" t="s">
        <v>155</v>
      </c>
      <c r="AI1372" t="s">
        <v>318</v>
      </c>
      <c r="AJ1372" t="s">
        <v>265</v>
      </c>
      <c r="AK1372" t="s">
        <v>73</v>
      </c>
      <c r="AL1372" t="s">
        <v>206</v>
      </c>
      <c r="AM1372" t="s">
        <v>125</v>
      </c>
      <c r="AN1372" t="s">
        <v>76</v>
      </c>
      <c r="AO1372" t="s">
        <v>116</v>
      </c>
      <c r="AP1372" t="s">
        <v>253</v>
      </c>
      <c r="AQ1372" t="s">
        <v>136</v>
      </c>
      <c r="AR1372" t="s">
        <v>62</v>
      </c>
      <c r="AS1372" t="s">
        <v>54</v>
      </c>
      <c r="AT1372" t="s">
        <v>73</v>
      </c>
      <c r="AU1372" t="s">
        <v>107</v>
      </c>
      <c r="AV1372" t="s">
        <v>7036</v>
      </c>
    </row>
    <row r="1373" spans="1:48" hidden="1" x14ac:dyDescent="0.3">
      <c r="A1373" t="s">
        <v>7037</v>
      </c>
      <c r="B1373" t="s">
        <v>7038</v>
      </c>
      <c r="C1373" s="1" t="str">
        <f t="shared" si="222"/>
        <v>21:0973</v>
      </c>
      <c r="D1373" s="1" t="str">
        <f t="shared" si="226"/>
        <v>21:0112</v>
      </c>
      <c r="E1373" t="s">
        <v>7039</v>
      </c>
      <c r="F1373" t="s">
        <v>7040</v>
      </c>
      <c r="H1373">
        <v>63.995649200000003</v>
      </c>
      <c r="I1373">
        <v>-97.623560900000001</v>
      </c>
      <c r="J1373" s="1" t="str">
        <f t="shared" si="227"/>
        <v>NGR lake sediment grab sample</v>
      </c>
      <c r="K1373" s="1" t="str">
        <f t="shared" si="228"/>
        <v>&lt;177 micron (NGR)</v>
      </c>
      <c r="L1373">
        <v>69</v>
      </c>
      <c r="M1373" t="s">
        <v>354</v>
      </c>
      <c r="N1373">
        <v>1372</v>
      </c>
      <c r="O1373" t="s">
        <v>413</v>
      </c>
      <c r="P1373" t="s">
        <v>54</v>
      </c>
      <c r="Q1373" t="s">
        <v>89</v>
      </c>
      <c r="R1373" t="s">
        <v>305</v>
      </c>
      <c r="S1373" t="s">
        <v>57</v>
      </c>
      <c r="T1373" t="s">
        <v>91</v>
      </c>
      <c r="U1373" t="s">
        <v>138</v>
      </c>
      <c r="V1373" t="s">
        <v>550</v>
      </c>
      <c r="W1373" t="s">
        <v>233</v>
      </c>
      <c r="X1373" t="s">
        <v>62</v>
      </c>
      <c r="Y1373" t="s">
        <v>62</v>
      </c>
      <c r="Z1373" t="s">
        <v>59</v>
      </c>
      <c r="AA1373" t="s">
        <v>64</v>
      </c>
      <c r="AB1373" t="s">
        <v>725</v>
      </c>
      <c r="AC1373" t="s">
        <v>155</v>
      </c>
      <c r="AD1373" t="s">
        <v>67</v>
      </c>
      <c r="AE1373" t="s">
        <v>584</v>
      </c>
      <c r="AF1373" t="s">
        <v>281</v>
      </c>
      <c r="AG1373" t="s">
        <v>152</v>
      </c>
      <c r="AH1373" t="s">
        <v>155</v>
      </c>
      <c r="AI1373" t="s">
        <v>306</v>
      </c>
      <c r="AJ1373" t="s">
        <v>439</v>
      </c>
      <c r="AK1373" t="s">
        <v>73</v>
      </c>
      <c r="AL1373" t="s">
        <v>526</v>
      </c>
      <c r="AM1373" t="s">
        <v>125</v>
      </c>
      <c r="AN1373" t="s">
        <v>76</v>
      </c>
      <c r="AO1373" t="s">
        <v>77</v>
      </c>
      <c r="AP1373" t="s">
        <v>596</v>
      </c>
      <c r="AQ1373" t="s">
        <v>143</v>
      </c>
      <c r="AR1373" t="s">
        <v>62</v>
      </c>
      <c r="AS1373" t="s">
        <v>54</v>
      </c>
      <c r="AT1373" t="s">
        <v>73</v>
      </c>
      <c r="AU1373" t="s">
        <v>80</v>
      </c>
      <c r="AV1373" t="s">
        <v>7041</v>
      </c>
    </row>
    <row r="1374" spans="1:48" hidden="1" x14ac:dyDescent="0.3">
      <c r="A1374" t="s">
        <v>7042</v>
      </c>
      <c r="B1374" t="s">
        <v>7043</v>
      </c>
      <c r="C1374" s="1" t="str">
        <f t="shared" si="222"/>
        <v>21:0973</v>
      </c>
      <c r="D1374" s="1" t="str">
        <f t="shared" si="226"/>
        <v>21:0112</v>
      </c>
      <c r="E1374" t="s">
        <v>7044</v>
      </c>
      <c r="F1374" t="s">
        <v>7045</v>
      </c>
      <c r="H1374">
        <v>63.822045000000003</v>
      </c>
      <c r="I1374">
        <v>-97.903093400000003</v>
      </c>
      <c r="J1374" s="1" t="str">
        <f t="shared" si="227"/>
        <v>NGR lake sediment grab sample</v>
      </c>
      <c r="K1374" s="1" t="str">
        <f t="shared" si="228"/>
        <v>&lt;177 micron (NGR)</v>
      </c>
      <c r="L1374">
        <v>70</v>
      </c>
      <c r="M1374" t="s">
        <v>52</v>
      </c>
      <c r="N1374">
        <v>1373</v>
      </c>
      <c r="O1374" t="s">
        <v>127</v>
      </c>
      <c r="P1374" t="s">
        <v>54</v>
      </c>
      <c r="Q1374" t="s">
        <v>676</v>
      </c>
      <c r="R1374" t="s">
        <v>116</v>
      </c>
      <c r="S1374" t="s">
        <v>57</v>
      </c>
      <c r="T1374" t="s">
        <v>315</v>
      </c>
      <c r="U1374" t="s">
        <v>57</v>
      </c>
      <c r="V1374" t="s">
        <v>550</v>
      </c>
      <c r="W1374" t="s">
        <v>136</v>
      </c>
      <c r="X1374" t="s">
        <v>62</v>
      </c>
      <c r="Y1374" t="s">
        <v>421</v>
      </c>
      <c r="Z1374" t="s">
        <v>59</v>
      </c>
      <c r="AA1374" t="s">
        <v>64</v>
      </c>
      <c r="AB1374" t="s">
        <v>698</v>
      </c>
      <c r="AC1374" t="s">
        <v>75</v>
      </c>
      <c r="AD1374" t="s">
        <v>62</v>
      </c>
      <c r="AE1374" t="s">
        <v>490</v>
      </c>
      <c r="AF1374" t="s">
        <v>104</v>
      </c>
      <c r="AG1374" t="s">
        <v>135</v>
      </c>
      <c r="AH1374" t="s">
        <v>70</v>
      </c>
      <c r="AI1374" t="s">
        <v>709</v>
      </c>
      <c r="AJ1374" t="s">
        <v>1250</v>
      </c>
      <c r="AK1374" t="s">
        <v>73</v>
      </c>
      <c r="AL1374" t="s">
        <v>68</v>
      </c>
      <c r="AM1374" t="s">
        <v>68</v>
      </c>
      <c r="AN1374" t="s">
        <v>76</v>
      </c>
      <c r="AO1374" t="s">
        <v>104</v>
      </c>
      <c r="AP1374" t="s">
        <v>158</v>
      </c>
      <c r="AQ1374" t="s">
        <v>123</v>
      </c>
      <c r="AR1374" t="s">
        <v>74</v>
      </c>
      <c r="AS1374" t="s">
        <v>62</v>
      </c>
      <c r="AT1374" t="s">
        <v>152</v>
      </c>
      <c r="AU1374" t="s">
        <v>107</v>
      </c>
      <c r="AV1374" t="s">
        <v>7046</v>
      </c>
    </row>
    <row r="1375" spans="1:48" hidden="1" x14ac:dyDescent="0.3">
      <c r="A1375" t="s">
        <v>7047</v>
      </c>
      <c r="B1375" t="s">
        <v>7048</v>
      </c>
      <c r="C1375" s="1" t="str">
        <f t="shared" si="222"/>
        <v>21:0973</v>
      </c>
      <c r="D1375" s="1" t="str">
        <f t="shared" si="226"/>
        <v>21:0112</v>
      </c>
      <c r="E1375" t="s">
        <v>7049</v>
      </c>
      <c r="F1375" t="s">
        <v>7050</v>
      </c>
      <c r="H1375">
        <v>63.989734300000002</v>
      </c>
      <c r="I1375">
        <v>-97.816913999999997</v>
      </c>
      <c r="J1375" s="1" t="str">
        <f t="shared" si="227"/>
        <v>NGR lake sediment grab sample</v>
      </c>
      <c r="K1375" s="1" t="str">
        <f t="shared" si="228"/>
        <v>&lt;177 micron (NGR)</v>
      </c>
      <c r="L1375">
        <v>70</v>
      </c>
      <c r="M1375" t="s">
        <v>86</v>
      </c>
      <c r="N1375">
        <v>1374</v>
      </c>
      <c r="O1375" t="s">
        <v>102</v>
      </c>
      <c r="P1375" t="s">
        <v>54</v>
      </c>
      <c r="Q1375" t="s">
        <v>166</v>
      </c>
      <c r="R1375" t="s">
        <v>156</v>
      </c>
      <c r="S1375" t="s">
        <v>57</v>
      </c>
      <c r="T1375" t="s">
        <v>152</v>
      </c>
      <c r="U1375" t="s">
        <v>138</v>
      </c>
      <c r="V1375" t="s">
        <v>381</v>
      </c>
      <c r="W1375" t="s">
        <v>193</v>
      </c>
      <c r="X1375" t="s">
        <v>74</v>
      </c>
      <c r="Y1375" t="s">
        <v>448</v>
      </c>
      <c r="Z1375" t="s">
        <v>59</v>
      </c>
      <c r="AA1375" t="s">
        <v>64</v>
      </c>
      <c r="AB1375" t="s">
        <v>119</v>
      </c>
      <c r="AC1375" t="s">
        <v>155</v>
      </c>
      <c r="AD1375" t="s">
        <v>62</v>
      </c>
      <c r="AE1375" t="s">
        <v>584</v>
      </c>
      <c r="AF1375" t="s">
        <v>121</v>
      </c>
      <c r="AG1375" t="s">
        <v>58</v>
      </c>
      <c r="AH1375" t="s">
        <v>155</v>
      </c>
      <c r="AI1375" t="s">
        <v>233</v>
      </c>
      <c r="AJ1375" t="s">
        <v>318</v>
      </c>
      <c r="AK1375" t="s">
        <v>73</v>
      </c>
      <c r="AL1375" t="s">
        <v>74</v>
      </c>
      <c r="AM1375" t="s">
        <v>75</v>
      </c>
      <c r="AN1375" t="s">
        <v>76</v>
      </c>
      <c r="AO1375" t="s">
        <v>104</v>
      </c>
      <c r="AP1375" t="s">
        <v>179</v>
      </c>
      <c r="AQ1375" t="s">
        <v>327</v>
      </c>
      <c r="AR1375" t="s">
        <v>62</v>
      </c>
      <c r="AS1375" t="s">
        <v>54</v>
      </c>
      <c r="AT1375" t="s">
        <v>73</v>
      </c>
      <c r="AU1375" t="s">
        <v>479</v>
      </c>
      <c r="AV1375" t="s">
        <v>1799</v>
      </c>
    </row>
    <row r="1376" spans="1:48" hidden="1" x14ac:dyDescent="0.3">
      <c r="A1376" t="s">
        <v>7051</v>
      </c>
      <c r="B1376" t="s">
        <v>7052</v>
      </c>
      <c r="C1376" s="1" t="str">
        <f t="shared" si="222"/>
        <v>21:0973</v>
      </c>
      <c r="D1376" s="1" t="str">
        <f t="shared" si="226"/>
        <v>21:0112</v>
      </c>
      <c r="E1376" t="s">
        <v>7053</v>
      </c>
      <c r="F1376" t="s">
        <v>7054</v>
      </c>
      <c r="H1376">
        <v>63.991457099999998</v>
      </c>
      <c r="I1376">
        <v>-97.876734200000001</v>
      </c>
      <c r="J1376" s="1" t="str">
        <f t="shared" si="227"/>
        <v>NGR lake sediment grab sample</v>
      </c>
      <c r="K1376" s="1" t="str">
        <f t="shared" si="228"/>
        <v>&lt;177 micron (NGR)</v>
      </c>
      <c r="L1376">
        <v>70</v>
      </c>
      <c r="M1376" t="s">
        <v>149</v>
      </c>
      <c r="N1376">
        <v>1375</v>
      </c>
      <c r="O1376" t="s">
        <v>402</v>
      </c>
      <c r="P1376" t="s">
        <v>54</v>
      </c>
      <c r="Q1376" t="s">
        <v>731</v>
      </c>
      <c r="R1376" t="s">
        <v>134</v>
      </c>
      <c r="S1376" t="s">
        <v>57</v>
      </c>
      <c r="T1376" t="s">
        <v>315</v>
      </c>
      <c r="U1376" t="s">
        <v>59</v>
      </c>
      <c r="V1376" t="s">
        <v>264</v>
      </c>
      <c r="W1376" t="s">
        <v>87</v>
      </c>
      <c r="X1376" t="s">
        <v>62</v>
      </c>
      <c r="Y1376" t="s">
        <v>276</v>
      </c>
      <c r="Z1376" t="s">
        <v>59</v>
      </c>
      <c r="AA1376" t="s">
        <v>64</v>
      </c>
      <c r="AB1376" t="s">
        <v>617</v>
      </c>
      <c r="AC1376" t="s">
        <v>75</v>
      </c>
      <c r="AD1376" t="s">
        <v>74</v>
      </c>
      <c r="AE1376" t="s">
        <v>177</v>
      </c>
      <c r="AF1376" t="s">
        <v>357</v>
      </c>
      <c r="AG1376" t="s">
        <v>167</v>
      </c>
      <c r="AH1376" t="s">
        <v>70</v>
      </c>
      <c r="AI1376" t="s">
        <v>340</v>
      </c>
      <c r="AJ1376" t="s">
        <v>168</v>
      </c>
      <c r="AK1376" t="s">
        <v>73</v>
      </c>
      <c r="AL1376" t="s">
        <v>68</v>
      </c>
      <c r="AM1376" t="s">
        <v>157</v>
      </c>
      <c r="AN1376" t="s">
        <v>76</v>
      </c>
      <c r="AO1376" t="s">
        <v>77</v>
      </c>
      <c r="AP1376" t="s">
        <v>295</v>
      </c>
      <c r="AQ1376" t="s">
        <v>56</v>
      </c>
      <c r="AR1376" t="s">
        <v>62</v>
      </c>
      <c r="AS1376" t="s">
        <v>62</v>
      </c>
      <c r="AT1376" t="s">
        <v>73</v>
      </c>
      <c r="AU1376" t="s">
        <v>479</v>
      </c>
      <c r="AV1376" t="s">
        <v>7055</v>
      </c>
    </row>
    <row r="1377" spans="1:48" hidden="1" x14ac:dyDescent="0.3">
      <c r="A1377" t="s">
        <v>7056</v>
      </c>
      <c r="B1377" t="s">
        <v>7057</v>
      </c>
      <c r="C1377" s="1" t="str">
        <f t="shared" si="222"/>
        <v>21:0973</v>
      </c>
      <c r="D1377" s="1" t="str">
        <f t="shared" si="226"/>
        <v>21:0112</v>
      </c>
      <c r="E1377" t="s">
        <v>7058</v>
      </c>
      <c r="F1377" t="s">
        <v>7059</v>
      </c>
      <c r="H1377">
        <v>63.994469799999997</v>
      </c>
      <c r="I1377">
        <v>-97.946978799999997</v>
      </c>
      <c r="J1377" s="1" t="str">
        <f t="shared" si="227"/>
        <v>NGR lake sediment grab sample</v>
      </c>
      <c r="K1377" s="1" t="str">
        <f t="shared" si="228"/>
        <v>&lt;177 micron (NGR)</v>
      </c>
      <c r="L1377">
        <v>70</v>
      </c>
      <c r="M1377" t="s">
        <v>165</v>
      </c>
      <c r="N1377">
        <v>1376</v>
      </c>
      <c r="O1377" t="s">
        <v>168</v>
      </c>
      <c r="P1377" t="s">
        <v>54</v>
      </c>
      <c r="Q1377" t="s">
        <v>274</v>
      </c>
      <c r="R1377" t="s">
        <v>193</v>
      </c>
      <c r="S1377" t="s">
        <v>57</v>
      </c>
      <c r="T1377" t="s">
        <v>91</v>
      </c>
      <c r="U1377" t="s">
        <v>59</v>
      </c>
      <c r="V1377" t="s">
        <v>172</v>
      </c>
      <c r="W1377" t="s">
        <v>159</v>
      </c>
      <c r="X1377" t="s">
        <v>62</v>
      </c>
      <c r="Y1377" t="s">
        <v>95</v>
      </c>
      <c r="Z1377" t="s">
        <v>59</v>
      </c>
      <c r="AA1377" t="s">
        <v>64</v>
      </c>
      <c r="AB1377" t="s">
        <v>411</v>
      </c>
      <c r="AC1377" t="s">
        <v>70</v>
      </c>
      <c r="AD1377" t="s">
        <v>67</v>
      </c>
      <c r="AE1377" t="s">
        <v>177</v>
      </c>
      <c r="AF1377" t="s">
        <v>141</v>
      </c>
      <c r="AG1377" t="s">
        <v>91</v>
      </c>
      <c r="AH1377" t="s">
        <v>155</v>
      </c>
      <c r="AI1377" t="s">
        <v>156</v>
      </c>
      <c r="AJ1377" t="s">
        <v>440</v>
      </c>
      <c r="AK1377" t="s">
        <v>73</v>
      </c>
      <c r="AL1377" t="s">
        <v>68</v>
      </c>
      <c r="AM1377" t="s">
        <v>125</v>
      </c>
      <c r="AN1377" t="s">
        <v>76</v>
      </c>
      <c r="AO1377" t="s">
        <v>290</v>
      </c>
      <c r="AP1377" t="s">
        <v>482</v>
      </c>
      <c r="AQ1377" t="s">
        <v>118</v>
      </c>
      <c r="AR1377" t="s">
        <v>62</v>
      </c>
      <c r="AS1377" t="s">
        <v>54</v>
      </c>
      <c r="AT1377" t="s">
        <v>73</v>
      </c>
      <c r="AU1377" t="s">
        <v>593</v>
      </c>
      <c r="AV1377" t="s">
        <v>7060</v>
      </c>
    </row>
    <row r="1378" spans="1:48" hidden="1" x14ac:dyDescent="0.3">
      <c r="A1378" t="s">
        <v>7061</v>
      </c>
      <c r="B1378" t="s">
        <v>7062</v>
      </c>
      <c r="C1378" s="1" t="str">
        <f t="shared" si="222"/>
        <v>21:0973</v>
      </c>
      <c r="D1378" s="1" t="str">
        <f t="shared" si="226"/>
        <v>21:0112</v>
      </c>
      <c r="E1378" t="s">
        <v>7063</v>
      </c>
      <c r="F1378" t="s">
        <v>7064</v>
      </c>
      <c r="H1378">
        <v>63.967854899999999</v>
      </c>
      <c r="I1378">
        <v>-97.962622699999997</v>
      </c>
      <c r="J1378" s="1" t="str">
        <f t="shared" si="227"/>
        <v>NGR lake sediment grab sample</v>
      </c>
      <c r="K1378" s="1" t="str">
        <f t="shared" si="228"/>
        <v>&lt;177 micron (NGR)</v>
      </c>
      <c r="L1378">
        <v>70</v>
      </c>
      <c r="M1378" t="s">
        <v>113</v>
      </c>
      <c r="N1378">
        <v>1377</v>
      </c>
      <c r="O1378" t="s">
        <v>308</v>
      </c>
      <c r="P1378" t="s">
        <v>54</v>
      </c>
      <c r="Q1378" t="s">
        <v>166</v>
      </c>
      <c r="R1378" t="s">
        <v>282</v>
      </c>
      <c r="S1378" t="s">
        <v>57</v>
      </c>
      <c r="T1378" t="s">
        <v>152</v>
      </c>
      <c r="U1378" t="s">
        <v>59</v>
      </c>
      <c r="V1378" t="s">
        <v>189</v>
      </c>
      <c r="W1378" t="s">
        <v>308</v>
      </c>
      <c r="X1378" t="s">
        <v>74</v>
      </c>
      <c r="Y1378" t="s">
        <v>396</v>
      </c>
      <c r="Z1378" t="s">
        <v>138</v>
      </c>
      <c r="AA1378" t="s">
        <v>64</v>
      </c>
      <c r="AB1378" t="s">
        <v>223</v>
      </c>
      <c r="AC1378" t="s">
        <v>155</v>
      </c>
      <c r="AD1378" t="s">
        <v>62</v>
      </c>
      <c r="AE1378" t="s">
        <v>864</v>
      </c>
      <c r="AF1378" t="s">
        <v>90</v>
      </c>
      <c r="AG1378" t="s">
        <v>250</v>
      </c>
      <c r="AH1378" t="s">
        <v>70</v>
      </c>
      <c r="AI1378" t="s">
        <v>336</v>
      </c>
      <c r="AJ1378" t="s">
        <v>117</v>
      </c>
      <c r="AK1378" t="s">
        <v>73</v>
      </c>
      <c r="AL1378" t="s">
        <v>125</v>
      </c>
      <c r="AM1378" t="s">
        <v>125</v>
      </c>
      <c r="AN1378" t="s">
        <v>76</v>
      </c>
      <c r="AO1378" t="s">
        <v>203</v>
      </c>
      <c r="AP1378" t="s">
        <v>307</v>
      </c>
      <c r="AQ1378" t="s">
        <v>61</v>
      </c>
      <c r="AR1378" t="s">
        <v>74</v>
      </c>
      <c r="AS1378" t="s">
        <v>54</v>
      </c>
      <c r="AT1378" t="s">
        <v>73</v>
      </c>
      <c r="AU1378" t="s">
        <v>107</v>
      </c>
      <c r="AV1378" t="s">
        <v>2730</v>
      </c>
    </row>
    <row r="1379" spans="1:48" hidden="1" x14ac:dyDescent="0.3">
      <c r="A1379" t="s">
        <v>7065</v>
      </c>
      <c r="B1379" t="s">
        <v>7066</v>
      </c>
      <c r="C1379" s="1" t="str">
        <f t="shared" si="222"/>
        <v>21:0973</v>
      </c>
      <c r="D1379" s="1" t="str">
        <f t="shared" si="226"/>
        <v>21:0112</v>
      </c>
      <c r="E1379" t="s">
        <v>7063</v>
      </c>
      <c r="F1379" t="s">
        <v>7067</v>
      </c>
      <c r="H1379">
        <v>63.967854899999999</v>
      </c>
      <c r="I1379">
        <v>-97.962622699999997</v>
      </c>
      <c r="J1379" s="1" t="str">
        <f t="shared" si="227"/>
        <v>NGR lake sediment grab sample</v>
      </c>
      <c r="K1379" s="1" t="str">
        <f t="shared" si="228"/>
        <v>&lt;177 micron (NGR)</v>
      </c>
      <c r="L1379">
        <v>70</v>
      </c>
      <c r="M1379" t="s">
        <v>132</v>
      </c>
      <c r="N1379">
        <v>1378</v>
      </c>
      <c r="O1379" t="s">
        <v>136</v>
      </c>
      <c r="P1379" t="s">
        <v>170</v>
      </c>
      <c r="Q1379" t="s">
        <v>572</v>
      </c>
      <c r="R1379" t="s">
        <v>151</v>
      </c>
      <c r="S1379" t="s">
        <v>57</v>
      </c>
      <c r="T1379" t="s">
        <v>152</v>
      </c>
      <c r="U1379" t="s">
        <v>138</v>
      </c>
      <c r="V1379" t="s">
        <v>890</v>
      </c>
      <c r="W1379" t="s">
        <v>211</v>
      </c>
      <c r="X1379" t="s">
        <v>74</v>
      </c>
      <c r="Y1379" t="s">
        <v>238</v>
      </c>
      <c r="Z1379" t="s">
        <v>138</v>
      </c>
      <c r="AA1379" t="s">
        <v>64</v>
      </c>
      <c r="AB1379" t="s">
        <v>60</v>
      </c>
      <c r="AC1379" t="s">
        <v>155</v>
      </c>
      <c r="AD1379" t="s">
        <v>67</v>
      </c>
      <c r="AE1379" t="s">
        <v>140</v>
      </c>
      <c r="AF1379" t="s">
        <v>121</v>
      </c>
      <c r="AG1379" t="s">
        <v>204</v>
      </c>
      <c r="AH1379" t="s">
        <v>70</v>
      </c>
      <c r="AI1379" t="s">
        <v>692</v>
      </c>
      <c r="AJ1379" t="s">
        <v>429</v>
      </c>
      <c r="AK1379" t="s">
        <v>73</v>
      </c>
      <c r="AL1379" t="s">
        <v>177</v>
      </c>
      <c r="AM1379" t="s">
        <v>125</v>
      </c>
      <c r="AN1379" t="s">
        <v>76</v>
      </c>
      <c r="AO1379" t="s">
        <v>203</v>
      </c>
      <c r="AP1379" t="s">
        <v>414</v>
      </c>
      <c r="AQ1379" t="s">
        <v>136</v>
      </c>
      <c r="AR1379" t="s">
        <v>67</v>
      </c>
      <c r="AS1379" t="s">
        <v>54</v>
      </c>
      <c r="AT1379" t="s">
        <v>73</v>
      </c>
      <c r="AU1379" t="s">
        <v>479</v>
      </c>
      <c r="AV1379" t="s">
        <v>7068</v>
      </c>
    </row>
    <row r="1380" spans="1:48" hidden="1" x14ac:dyDescent="0.3">
      <c r="A1380" t="s">
        <v>7069</v>
      </c>
      <c r="B1380" t="s">
        <v>7070</v>
      </c>
      <c r="C1380" s="1" t="str">
        <f t="shared" si="222"/>
        <v>21:0973</v>
      </c>
      <c r="D1380" s="1" t="str">
        <f t="shared" si="226"/>
        <v>21:0112</v>
      </c>
      <c r="E1380" t="s">
        <v>7071</v>
      </c>
      <c r="F1380" t="s">
        <v>7072</v>
      </c>
      <c r="H1380">
        <v>63.954303500000002</v>
      </c>
      <c r="I1380">
        <v>-97.851970199999997</v>
      </c>
      <c r="J1380" s="1" t="str">
        <f t="shared" si="227"/>
        <v>NGR lake sediment grab sample</v>
      </c>
      <c r="K1380" s="1" t="str">
        <f t="shared" si="228"/>
        <v>&lt;177 micron (NGR)</v>
      </c>
      <c r="L1380">
        <v>70</v>
      </c>
      <c r="M1380" t="s">
        <v>185</v>
      </c>
      <c r="N1380">
        <v>1379</v>
      </c>
      <c r="O1380" t="s">
        <v>240</v>
      </c>
      <c r="P1380" t="s">
        <v>54</v>
      </c>
      <c r="Q1380" t="s">
        <v>863</v>
      </c>
      <c r="R1380" t="s">
        <v>90</v>
      </c>
      <c r="S1380" t="s">
        <v>57</v>
      </c>
      <c r="T1380" t="s">
        <v>277</v>
      </c>
      <c r="U1380" t="s">
        <v>57</v>
      </c>
      <c r="V1380" t="s">
        <v>471</v>
      </c>
      <c r="W1380" t="s">
        <v>226</v>
      </c>
      <c r="X1380" t="s">
        <v>74</v>
      </c>
      <c r="Y1380" t="s">
        <v>238</v>
      </c>
      <c r="Z1380" t="s">
        <v>59</v>
      </c>
      <c r="AA1380" t="s">
        <v>64</v>
      </c>
      <c r="AB1380" t="s">
        <v>365</v>
      </c>
      <c r="AC1380" t="s">
        <v>75</v>
      </c>
      <c r="AD1380" t="s">
        <v>67</v>
      </c>
      <c r="AE1380" t="s">
        <v>2181</v>
      </c>
      <c r="AF1380" t="s">
        <v>290</v>
      </c>
      <c r="AG1380" t="s">
        <v>454</v>
      </c>
      <c r="AH1380" t="s">
        <v>70</v>
      </c>
      <c r="AI1380" t="s">
        <v>338</v>
      </c>
      <c r="AJ1380" t="s">
        <v>168</v>
      </c>
      <c r="AK1380" t="s">
        <v>73</v>
      </c>
      <c r="AL1380" t="s">
        <v>74</v>
      </c>
      <c r="AM1380" t="s">
        <v>157</v>
      </c>
      <c r="AN1380" t="s">
        <v>76</v>
      </c>
      <c r="AO1380" t="s">
        <v>104</v>
      </c>
      <c r="AP1380" t="s">
        <v>158</v>
      </c>
      <c r="AQ1380" t="s">
        <v>53</v>
      </c>
      <c r="AR1380" t="s">
        <v>62</v>
      </c>
      <c r="AS1380" t="s">
        <v>54</v>
      </c>
      <c r="AT1380" t="s">
        <v>73</v>
      </c>
      <c r="AU1380" t="s">
        <v>80</v>
      </c>
      <c r="AV1380" t="s">
        <v>7073</v>
      </c>
    </row>
    <row r="1381" spans="1:48" hidden="1" x14ac:dyDescent="0.3">
      <c r="A1381" t="s">
        <v>7074</v>
      </c>
      <c r="B1381" t="s">
        <v>7075</v>
      </c>
      <c r="C1381" s="1" t="str">
        <f t="shared" si="222"/>
        <v>21:0973</v>
      </c>
      <c r="D1381" s="1" t="str">
        <f t="shared" si="226"/>
        <v>21:0112</v>
      </c>
      <c r="E1381" t="s">
        <v>7076</v>
      </c>
      <c r="F1381" t="s">
        <v>7077</v>
      </c>
      <c r="H1381">
        <v>63.949921699999997</v>
      </c>
      <c r="I1381">
        <v>-97.8182264</v>
      </c>
      <c r="J1381" s="1" t="str">
        <f t="shared" si="227"/>
        <v>NGR lake sediment grab sample</v>
      </c>
      <c r="K1381" s="1" t="str">
        <f t="shared" si="228"/>
        <v>&lt;177 micron (NGR)</v>
      </c>
      <c r="L1381">
        <v>70</v>
      </c>
      <c r="M1381" t="s">
        <v>200</v>
      </c>
      <c r="N1381">
        <v>1380</v>
      </c>
      <c r="O1381" t="s">
        <v>94</v>
      </c>
      <c r="P1381" t="s">
        <v>54</v>
      </c>
      <c r="Q1381" t="s">
        <v>1227</v>
      </c>
      <c r="R1381" t="s">
        <v>203</v>
      </c>
      <c r="S1381" t="s">
        <v>57</v>
      </c>
      <c r="T1381" t="s">
        <v>142</v>
      </c>
      <c r="U1381" t="s">
        <v>57</v>
      </c>
      <c r="V1381" t="s">
        <v>2740</v>
      </c>
      <c r="W1381" t="s">
        <v>346</v>
      </c>
      <c r="X1381" t="s">
        <v>67</v>
      </c>
      <c r="Y1381" t="s">
        <v>526</v>
      </c>
      <c r="Z1381" t="s">
        <v>138</v>
      </c>
      <c r="AA1381" t="s">
        <v>64</v>
      </c>
      <c r="AB1381" t="s">
        <v>251</v>
      </c>
      <c r="AC1381" t="s">
        <v>70</v>
      </c>
      <c r="AD1381" t="s">
        <v>67</v>
      </c>
      <c r="AE1381" t="s">
        <v>2236</v>
      </c>
      <c r="AF1381" t="s">
        <v>76</v>
      </c>
      <c r="AG1381" t="s">
        <v>617</v>
      </c>
      <c r="AH1381" t="s">
        <v>173</v>
      </c>
      <c r="AI1381" t="s">
        <v>136</v>
      </c>
      <c r="AJ1381" t="s">
        <v>692</v>
      </c>
      <c r="AK1381" t="s">
        <v>73</v>
      </c>
      <c r="AL1381" t="s">
        <v>125</v>
      </c>
      <c r="AM1381" t="s">
        <v>224</v>
      </c>
      <c r="AN1381" t="s">
        <v>76</v>
      </c>
      <c r="AO1381" t="s">
        <v>208</v>
      </c>
      <c r="AP1381" t="s">
        <v>105</v>
      </c>
      <c r="AQ1381" t="s">
        <v>79</v>
      </c>
      <c r="AR1381" t="s">
        <v>67</v>
      </c>
      <c r="AS1381" t="s">
        <v>54</v>
      </c>
      <c r="AT1381" t="s">
        <v>73</v>
      </c>
      <c r="AU1381" t="s">
        <v>107</v>
      </c>
      <c r="AV1381" t="s">
        <v>2927</v>
      </c>
    </row>
    <row r="1382" spans="1:48" hidden="1" x14ac:dyDescent="0.3">
      <c r="A1382" t="s">
        <v>7078</v>
      </c>
      <c r="B1382" t="s">
        <v>7079</v>
      </c>
      <c r="C1382" s="1" t="str">
        <f t="shared" si="222"/>
        <v>21:0973</v>
      </c>
      <c r="D1382" s="1" t="str">
        <f t="shared" si="226"/>
        <v>21:0112</v>
      </c>
      <c r="E1382" t="s">
        <v>7080</v>
      </c>
      <c r="F1382" t="s">
        <v>7081</v>
      </c>
      <c r="H1382">
        <v>63.919165200000002</v>
      </c>
      <c r="I1382">
        <v>-97.795584300000002</v>
      </c>
      <c r="J1382" s="1" t="str">
        <f t="shared" si="227"/>
        <v>NGR lake sediment grab sample</v>
      </c>
      <c r="K1382" s="1" t="str">
        <f t="shared" si="228"/>
        <v>&lt;177 micron (NGR)</v>
      </c>
      <c r="L1382">
        <v>70</v>
      </c>
      <c r="M1382" t="s">
        <v>217</v>
      </c>
      <c r="N1382">
        <v>1381</v>
      </c>
      <c r="O1382" t="s">
        <v>233</v>
      </c>
      <c r="P1382" t="s">
        <v>54</v>
      </c>
      <c r="Q1382" t="s">
        <v>676</v>
      </c>
      <c r="R1382" t="s">
        <v>90</v>
      </c>
      <c r="S1382" t="s">
        <v>57</v>
      </c>
      <c r="T1382" t="s">
        <v>248</v>
      </c>
      <c r="U1382" t="s">
        <v>138</v>
      </c>
      <c r="V1382" t="s">
        <v>192</v>
      </c>
      <c r="W1382" t="s">
        <v>127</v>
      </c>
      <c r="X1382" t="s">
        <v>62</v>
      </c>
      <c r="Y1382" t="s">
        <v>302</v>
      </c>
      <c r="Z1382" t="s">
        <v>117</v>
      </c>
      <c r="AA1382" t="s">
        <v>64</v>
      </c>
      <c r="AB1382" t="s">
        <v>204</v>
      </c>
      <c r="AC1382" t="s">
        <v>75</v>
      </c>
      <c r="AD1382" t="s">
        <v>67</v>
      </c>
      <c r="AE1382" t="s">
        <v>278</v>
      </c>
      <c r="AF1382" t="s">
        <v>290</v>
      </c>
      <c r="AG1382" t="s">
        <v>454</v>
      </c>
      <c r="AH1382" t="s">
        <v>70</v>
      </c>
      <c r="AI1382" t="s">
        <v>156</v>
      </c>
      <c r="AJ1382" t="s">
        <v>1395</v>
      </c>
      <c r="AK1382" t="s">
        <v>73</v>
      </c>
      <c r="AL1382" t="s">
        <v>68</v>
      </c>
      <c r="AM1382" t="s">
        <v>74</v>
      </c>
      <c r="AN1382" t="s">
        <v>76</v>
      </c>
      <c r="AO1382" t="s">
        <v>104</v>
      </c>
      <c r="AP1382" t="s">
        <v>283</v>
      </c>
      <c r="AQ1382" t="s">
        <v>56</v>
      </c>
      <c r="AR1382" t="s">
        <v>62</v>
      </c>
      <c r="AS1382" t="s">
        <v>170</v>
      </c>
      <c r="AT1382" t="s">
        <v>73</v>
      </c>
      <c r="AU1382" t="s">
        <v>593</v>
      </c>
      <c r="AV1382" t="s">
        <v>7082</v>
      </c>
    </row>
    <row r="1383" spans="1:48" hidden="1" x14ac:dyDescent="0.3">
      <c r="A1383" t="s">
        <v>7083</v>
      </c>
      <c r="B1383" t="s">
        <v>7084</v>
      </c>
      <c r="C1383" s="1" t="str">
        <f t="shared" si="222"/>
        <v>21:0973</v>
      </c>
      <c r="D1383" s="1" t="str">
        <f t="shared" si="226"/>
        <v>21:0112</v>
      </c>
      <c r="E1383" t="s">
        <v>7085</v>
      </c>
      <c r="F1383" t="s">
        <v>7086</v>
      </c>
      <c r="H1383">
        <v>63.925773399999997</v>
      </c>
      <c r="I1383">
        <v>-97.892618400000003</v>
      </c>
      <c r="J1383" s="1" t="str">
        <f t="shared" si="227"/>
        <v>NGR lake sediment grab sample</v>
      </c>
      <c r="K1383" s="1" t="str">
        <f t="shared" si="228"/>
        <v>&lt;177 micron (NGR)</v>
      </c>
      <c r="L1383">
        <v>70</v>
      </c>
      <c r="M1383" t="s">
        <v>246</v>
      </c>
      <c r="N1383">
        <v>1382</v>
      </c>
      <c r="O1383" t="s">
        <v>170</v>
      </c>
      <c r="P1383" t="s">
        <v>54</v>
      </c>
      <c r="Q1383" t="s">
        <v>997</v>
      </c>
      <c r="R1383" t="s">
        <v>116</v>
      </c>
      <c r="S1383" t="s">
        <v>57</v>
      </c>
      <c r="T1383" t="s">
        <v>449</v>
      </c>
      <c r="U1383" t="s">
        <v>57</v>
      </c>
      <c r="V1383" t="s">
        <v>90</v>
      </c>
      <c r="W1383" t="s">
        <v>95</v>
      </c>
      <c r="X1383" t="s">
        <v>74</v>
      </c>
      <c r="Y1383" t="s">
        <v>79</v>
      </c>
      <c r="Z1383" t="s">
        <v>127</v>
      </c>
      <c r="AA1383" t="s">
        <v>64</v>
      </c>
      <c r="AB1383" t="s">
        <v>575</v>
      </c>
      <c r="AC1383" t="s">
        <v>70</v>
      </c>
      <c r="AD1383" t="s">
        <v>67</v>
      </c>
      <c r="AE1383" t="s">
        <v>3778</v>
      </c>
      <c r="AF1383" t="s">
        <v>203</v>
      </c>
      <c r="AG1383" t="s">
        <v>575</v>
      </c>
      <c r="AH1383" t="s">
        <v>70</v>
      </c>
      <c r="AI1383" t="s">
        <v>106</v>
      </c>
      <c r="AJ1383" t="s">
        <v>106</v>
      </c>
      <c r="AK1383" t="s">
        <v>73</v>
      </c>
      <c r="AL1383" t="s">
        <v>103</v>
      </c>
      <c r="AM1383" t="s">
        <v>103</v>
      </c>
      <c r="AN1383" t="s">
        <v>76</v>
      </c>
      <c r="AO1383" t="s">
        <v>305</v>
      </c>
      <c r="AP1383" t="s">
        <v>1980</v>
      </c>
      <c r="AQ1383" t="s">
        <v>302</v>
      </c>
      <c r="AR1383" t="s">
        <v>67</v>
      </c>
      <c r="AS1383" t="s">
        <v>54</v>
      </c>
      <c r="AT1383" t="s">
        <v>73</v>
      </c>
      <c r="AU1383" t="s">
        <v>107</v>
      </c>
      <c r="AV1383" t="s">
        <v>1365</v>
      </c>
    </row>
    <row r="1384" spans="1:48" hidden="1" x14ac:dyDescent="0.3">
      <c r="A1384" t="s">
        <v>7087</v>
      </c>
      <c r="B1384" t="s">
        <v>7088</v>
      </c>
      <c r="C1384" s="1" t="str">
        <f t="shared" si="222"/>
        <v>21:0973</v>
      </c>
      <c r="D1384" s="1" t="str">
        <f t="shared" si="226"/>
        <v>21:0112</v>
      </c>
      <c r="E1384" t="s">
        <v>7089</v>
      </c>
      <c r="F1384" t="s">
        <v>7090</v>
      </c>
      <c r="H1384">
        <v>63.893577299999997</v>
      </c>
      <c r="I1384">
        <v>-97.930572799999993</v>
      </c>
      <c r="J1384" s="1" t="str">
        <f t="shared" si="227"/>
        <v>NGR lake sediment grab sample</v>
      </c>
      <c r="K1384" s="1" t="str">
        <f t="shared" si="228"/>
        <v>&lt;177 micron (NGR)</v>
      </c>
      <c r="L1384">
        <v>70</v>
      </c>
      <c r="M1384" t="s">
        <v>260</v>
      </c>
      <c r="N1384">
        <v>1383</v>
      </c>
      <c r="O1384" t="s">
        <v>226</v>
      </c>
      <c r="P1384" t="s">
        <v>54</v>
      </c>
      <c r="Q1384" t="s">
        <v>1134</v>
      </c>
      <c r="R1384" t="s">
        <v>77</v>
      </c>
      <c r="S1384" t="s">
        <v>57</v>
      </c>
      <c r="T1384" t="s">
        <v>58</v>
      </c>
      <c r="U1384" t="s">
        <v>168</v>
      </c>
      <c r="V1384" t="s">
        <v>58</v>
      </c>
      <c r="W1384" t="s">
        <v>170</v>
      </c>
      <c r="X1384" t="s">
        <v>62</v>
      </c>
      <c r="Y1384" t="s">
        <v>211</v>
      </c>
      <c r="Z1384" t="s">
        <v>96</v>
      </c>
      <c r="AA1384" t="s">
        <v>64</v>
      </c>
      <c r="AB1384" t="s">
        <v>236</v>
      </c>
      <c r="AC1384" t="s">
        <v>155</v>
      </c>
      <c r="AD1384" t="s">
        <v>67</v>
      </c>
      <c r="AE1384" t="s">
        <v>75</v>
      </c>
      <c r="AF1384" t="s">
        <v>616</v>
      </c>
      <c r="AG1384" t="s">
        <v>326</v>
      </c>
      <c r="AH1384" t="s">
        <v>173</v>
      </c>
      <c r="AI1384" t="s">
        <v>88</v>
      </c>
      <c r="AJ1384" t="s">
        <v>336</v>
      </c>
      <c r="AK1384" t="s">
        <v>73</v>
      </c>
      <c r="AL1384" t="s">
        <v>103</v>
      </c>
      <c r="AM1384" t="s">
        <v>103</v>
      </c>
      <c r="AN1384" t="s">
        <v>76</v>
      </c>
      <c r="AO1384" t="s">
        <v>329</v>
      </c>
      <c r="AP1384" t="s">
        <v>105</v>
      </c>
      <c r="AQ1384" t="s">
        <v>171</v>
      </c>
      <c r="AR1384" t="s">
        <v>67</v>
      </c>
      <c r="AS1384" t="s">
        <v>62</v>
      </c>
      <c r="AT1384" t="s">
        <v>58</v>
      </c>
      <c r="AU1384" t="s">
        <v>107</v>
      </c>
      <c r="AV1384" t="s">
        <v>7091</v>
      </c>
    </row>
    <row r="1385" spans="1:48" hidden="1" x14ac:dyDescent="0.3">
      <c r="A1385" t="s">
        <v>7092</v>
      </c>
      <c r="B1385" t="s">
        <v>7093</v>
      </c>
      <c r="C1385" s="1" t="str">
        <f t="shared" si="222"/>
        <v>21:0973</v>
      </c>
      <c r="D1385" s="1" t="str">
        <f t="shared" si="226"/>
        <v>21:0112</v>
      </c>
      <c r="E1385" t="s">
        <v>7094</v>
      </c>
      <c r="F1385" t="s">
        <v>7095</v>
      </c>
      <c r="H1385">
        <v>63.890688599999997</v>
      </c>
      <c r="I1385">
        <v>-97.872777200000002</v>
      </c>
      <c r="J1385" s="1" t="str">
        <f t="shared" si="227"/>
        <v>NGR lake sediment grab sample</v>
      </c>
      <c r="K1385" s="1" t="str">
        <f t="shared" si="228"/>
        <v>&lt;177 micron (NGR)</v>
      </c>
      <c r="L1385">
        <v>70</v>
      </c>
      <c r="M1385" t="s">
        <v>273</v>
      </c>
      <c r="N1385">
        <v>1384</v>
      </c>
      <c r="O1385" t="s">
        <v>136</v>
      </c>
      <c r="P1385" t="s">
        <v>54</v>
      </c>
      <c r="Q1385" t="s">
        <v>1216</v>
      </c>
      <c r="R1385" t="s">
        <v>121</v>
      </c>
      <c r="S1385" t="s">
        <v>57</v>
      </c>
      <c r="T1385" t="s">
        <v>152</v>
      </c>
      <c r="U1385" t="s">
        <v>57</v>
      </c>
      <c r="V1385" t="s">
        <v>725</v>
      </c>
      <c r="W1385" t="s">
        <v>363</v>
      </c>
      <c r="X1385" t="s">
        <v>62</v>
      </c>
      <c r="Y1385" t="s">
        <v>346</v>
      </c>
      <c r="Z1385" t="s">
        <v>138</v>
      </c>
      <c r="AA1385" t="s">
        <v>64</v>
      </c>
      <c r="AB1385" t="s">
        <v>172</v>
      </c>
      <c r="AC1385" t="s">
        <v>155</v>
      </c>
      <c r="AD1385" t="s">
        <v>67</v>
      </c>
      <c r="AE1385" t="s">
        <v>779</v>
      </c>
      <c r="AF1385" t="s">
        <v>121</v>
      </c>
      <c r="AG1385" t="s">
        <v>427</v>
      </c>
      <c r="AH1385" t="s">
        <v>173</v>
      </c>
      <c r="AI1385" t="s">
        <v>114</v>
      </c>
      <c r="AJ1385" t="s">
        <v>124</v>
      </c>
      <c r="AK1385" t="s">
        <v>73</v>
      </c>
      <c r="AL1385" t="s">
        <v>75</v>
      </c>
      <c r="AM1385" t="s">
        <v>177</v>
      </c>
      <c r="AN1385" t="s">
        <v>76</v>
      </c>
      <c r="AO1385" t="s">
        <v>592</v>
      </c>
      <c r="AP1385" t="s">
        <v>656</v>
      </c>
      <c r="AQ1385" t="s">
        <v>95</v>
      </c>
      <c r="AR1385" t="s">
        <v>74</v>
      </c>
      <c r="AS1385" t="s">
        <v>62</v>
      </c>
      <c r="AT1385" t="s">
        <v>73</v>
      </c>
      <c r="AU1385" t="s">
        <v>107</v>
      </c>
      <c r="AV1385" t="s">
        <v>3640</v>
      </c>
    </row>
    <row r="1386" spans="1:48" hidden="1" x14ac:dyDescent="0.3">
      <c r="A1386" t="s">
        <v>7096</v>
      </c>
      <c r="B1386" t="s">
        <v>7097</v>
      </c>
      <c r="C1386" s="1" t="str">
        <f t="shared" si="222"/>
        <v>21:0973</v>
      </c>
      <c r="D1386" s="1" t="str">
        <f t="shared" si="226"/>
        <v>21:0112</v>
      </c>
      <c r="E1386" t="s">
        <v>7098</v>
      </c>
      <c r="F1386" t="s">
        <v>7099</v>
      </c>
      <c r="H1386">
        <v>63.883085299999998</v>
      </c>
      <c r="I1386">
        <v>-97.773305100000002</v>
      </c>
      <c r="J1386" s="1" t="str">
        <f t="shared" si="227"/>
        <v>NGR lake sediment grab sample</v>
      </c>
      <c r="K1386" s="1" t="str">
        <f t="shared" si="228"/>
        <v>&lt;177 micron (NGR)</v>
      </c>
      <c r="L1386">
        <v>70</v>
      </c>
      <c r="M1386" t="s">
        <v>289</v>
      </c>
      <c r="N1386">
        <v>1385</v>
      </c>
      <c r="O1386" t="s">
        <v>254</v>
      </c>
      <c r="P1386" t="s">
        <v>54</v>
      </c>
      <c r="Q1386" t="s">
        <v>446</v>
      </c>
      <c r="R1386" t="s">
        <v>88</v>
      </c>
      <c r="S1386" t="s">
        <v>57</v>
      </c>
      <c r="T1386" t="s">
        <v>562</v>
      </c>
      <c r="U1386" t="s">
        <v>57</v>
      </c>
      <c r="V1386" t="s">
        <v>187</v>
      </c>
      <c r="W1386" t="s">
        <v>127</v>
      </c>
      <c r="X1386" t="s">
        <v>62</v>
      </c>
      <c r="Y1386" t="s">
        <v>346</v>
      </c>
      <c r="Z1386" t="s">
        <v>59</v>
      </c>
      <c r="AA1386" t="s">
        <v>64</v>
      </c>
      <c r="AB1386" t="s">
        <v>219</v>
      </c>
      <c r="AC1386" t="s">
        <v>75</v>
      </c>
      <c r="AD1386" t="s">
        <v>67</v>
      </c>
      <c r="AE1386" t="s">
        <v>1547</v>
      </c>
      <c r="AF1386" t="s">
        <v>104</v>
      </c>
      <c r="AG1386" t="s">
        <v>249</v>
      </c>
      <c r="AH1386" t="s">
        <v>70</v>
      </c>
      <c r="AI1386" t="s">
        <v>709</v>
      </c>
      <c r="AJ1386" t="s">
        <v>203</v>
      </c>
      <c r="AK1386" t="s">
        <v>73</v>
      </c>
      <c r="AL1386" t="s">
        <v>74</v>
      </c>
      <c r="AM1386" t="s">
        <v>74</v>
      </c>
      <c r="AN1386" t="s">
        <v>76</v>
      </c>
      <c r="AO1386" t="s">
        <v>92</v>
      </c>
      <c r="AP1386" t="s">
        <v>210</v>
      </c>
      <c r="AQ1386" t="s">
        <v>308</v>
      </c>
      <c r="AR1386" t="s">
        <v>74</v>
      </c>
      <c r="AS1386" t="s">
        <v>170</v>
      </c>
      <c r="AT1386" t="s">
        <v>73</v>
      </c>
      <c r="AU1386" t="s">
        <v>107</v>
      </c>
      <c r="AV1386" t="s">
        <v>7100</v>
      </c>
    </row>
    <row r="1387" spans="1:48" hidden="1" x14ac:dyDescent="0.3">
      <c r="A1387" t="s">
        <v>7101</v>
      </c>
      <c r="B1387" t="s">
        <v>7102</v>
      </c>
      <c r="C1387" s="1" t="str">
        <f t="shared" si="222"/>
        <v>21:0973</v>
      </c>
      <c r="D1387" s="1" t="str">
        <f t="shared" si="226"/>
        <v>21:0112</v>
      </c>
      <c r="E1387" t="s">
        <v>7103</v>
      </c>
      <c r="F1387" t="s">
        <v>7104</v>
      </c>
      <c r="H1387">
        <v>63.853311099999999</v>
      </c>
      <c r="I1387">
        <v>-97.804096999999999</v>
      </c>
      <c r="J1387" s="1" t="str">
        <f t="shared" si="227"/>
        <v>NGR lake sediment grab sample</v>
      </c>
      <c r="K1387" s="1" t="str">
        <f t="shared" si="228"/>
        <v>&lt;177 micron (NGR)</v>
      </c>
      <c r="L1387">
        <v>70</v>
      </c>
      <c r="M1387" t="s">
        <v>301</v>
      </c>
      <c r="N1387">
        <v>1386</v>
      </c>
      <c r="O1387" t="s">
        <v>127</v>
      </c>
      <c r="P1387" t="s">
        <v>62</v>
      </c>
      <c r="Q1387" t="s">
        <v>676</v>
      </c>
      <c r="R1387" t="s">
        <v>290</v>
      </c>
      <c r="S1387" t="s">
        <v>57</v>
      </c>
      <c r="T1387" t="s">
        <v>437</v>
      </c>
      <c r="U1387" t="s">
        <v>138</v>
      </c>
      <c r="V1387" t="s">
        <v>381</v>
      </c>
      <c r="W1387" t="s">
        <v>263</v>
      </c>
      <c r="X1387" t="s">
        <v>62</v>
      </c>
      <c r="Y1387" t="s">
        <v>526</v>
      </c>
      <c r="Z1387" t="s">
        <v>59</v>
      </c>
      <c r="AA1387" t="s">
        <v>64</v>
      </c>
      <c r="AB1387" t="s">
        <v>207</v>
      </c>
      <c r="AC1387" t="s">
        <v>75</v>
      </c>
      <c r="AD1387" t="s">
        <v>67</v>
      </c>
      <c r="AE1387" t="s">
        <v>992</v>
      </c>
      <c r="AF1387" t="s">
        <v>77</v>
      </c>
      <c r="AG1387" t="s">
        <v>152</v>
      </c>
      <c r="AH1387" t="s">
        <v>70</v>
      </c>
      <c r="AI1387" t="s">
        <v>306</v>
      </c>
      <c r="AJ1387" t="s">
        <v>203</v>
      </c>
      <c r="AK1387" t="s">
        <v>73</v>
      </c>
      <c r="AL1387" t="s">
        <v>157</v>
      </c>
      <c r="AM1387" t="s">
        <v>74</v>
      </c>
      <c r="AN1387" t="s">
        <v>76</v>
      </c>
      <c r="AO1387" t="s">
        <v>178</v>
      </c>
      <c r="AP1387" t="s">
        <v>126</v>
      </c>
      <c r="AQ1387" t="s">
        <v>306</v>
      </c>
      <c r="AR1387" t="s">
        <v>74</v>
      </c>
      <c r="AS1387" t="s">
        <v>170</v>
      </c>
      <c r="AT1387" t="s">
        <v>73</v>
      </c>
      <c r="AU1387" t="s">
        <v>80</v>
      </c>
      <c r="AV1387" t="s">
        <v>5756</v>
      </c>
    </row>
    <row r="1388" spans="1:48" hidden="1" x14ac:dyDescent="0.3">
      <c r="A1388" t="s">
        <v>7105</v>
      </c>
      <c r="B1388" t="s">
        <v>7106</v>
      </c>
      <c r="C1388" s="1" t="str">
        <f t="shared" si="222"/>
        <v>21:0973</v>
      </c>
      <c r="D1388" s="1" t="str">
        <f t="shared" si="226"/>
        <v>21:0112</v>
      </c>
      <c r="E1388" t="s">
        <v>7107</v>
      </c>
      <c r="F1388" t="s">
        <v>7108</v>
      </c>
      <c r="H1388">
        <v>63.854141900000002</v>
      </c>
      <c r="I1388">
        <v>-97.885631500000002</v>
      </c>
      <c r="J1388" s="1" t="str">
        <f t="shared" si="227"/>
        <v>NGR lake sediment grab sample</v>
      </c>
      <c r="K1388" s="1" t="str">
        <f t="shared" si="228"/>
        <v>&lt;177 micron (NGR)</v>
      </c>
      <c r="L1388">
        <v>70</v>
      </c>
      <c r="M1388" t="s">
        <v>314</v>
      </c>
      <c r="N1388">
        <v>1387</v>
      </c>
      <c r="O1388" t="s">
        <v>355</v>
      </c>
      <c r="P1388" t="s">
        <v>54</v>
      </c>
      <c r="Q1388" t="s">
        <v>572</v>
      </c>
      <c r="R1388" t="s">
        <v>168</v>
      </c>
      <c r="S1388" t="s">
        <v>57</v>
      </c>
      <c r="T1388" t="s">
        <v>152</v>
      </c>
      <c r="U1388" t="s">
        <v>57</v>
      </c>
      <c r="V1388" t="s">
        <v>151</v>
      </c>
      <c r="W1388" t="s">
        <v>205</v>
      </c>
      <c r="X1388" t="s">
        <v>62</v>
      </c>
      <c r="Y1388" t="s">
        <v>68</v>
      </c>
      <c r="Z1388" t="s">
        <v>138</v>
      </c>
      <c r="AA1388" t="s">
        <v>64</v>
      </c>
      <c r="AB1388" t="s">
        <v>411</v>
      </c>
      <c r="AC1388" t="s">
        <v>155</v>
      </c>
      <c r="AD1388" t="s">
        <v>67</v>
      </c>
      <c r="AE1388" t="s">
        <v>74</v>
      </c>
      <c r="AF1388" t="s">
        <v>168</v>
      </c>
      <c r="AG1388" t="s">
        <v>454</v>
      </c>
      <c r="AH1388" t="s">
        <v>173</v>
      </c>
      <c r="AI1388" t="s">
        <v>240</v>
      </c>
      <c r="AJ1388" t="s">
        <v>382</v>
      </c>
      <c r="AK1388" t="s">
        <v>73</v>
      </c>
      <c r="AL1388" t="s">
        <v>157</v>
      </c>
      <c r="AM1388" t="s">
        <v>177</v>
      </c>
      <c r="AN1388" t="s">
        <v>76</v>
      </c>
      <c r="AO1388" t="s">
        <v>176</v>
      </c>
      <c r="AP1388" t="s">
        <v>210</v>
      </c>
      <c r="AQ1388" t="s">
        <v>170</v>
      </c>
      <c r="AR1388" t="s">
        <v>74</v>
      </c>
      <c r="AS1388" t="s">
        <v>54</v>
      </c>
      <c r="AT1388" t="s">
        <v>73</v>
      </c>
      <c r="AU1388" t="s">
        <v>107</v>
      </c>
      <c r="AV1388" t="s">
        <v>7109</v>
      </c>
    </row>
    <row r="1389" spans="1:48" hidden="1" x14ac:dyDescent="0.3">
      <c r="A1389" t="s">
        <v>7110</v>
      </c>
      <c r="B1389" t="s">
        <v>7111</v>
      </c>
      <c r="C1389" s="1" t="str">
        <f t="shared" si="222"/>
        <v>21:0973</v>
      </c>
      <c r="D1389" s="1" t="str">
        <f t="shared" si="226"/>
        <v>21:0112</v>
      </c>
      <c r="E1389" t="s">
        <v>7044</v>
      </c>
      <c r="F1389" t="s">
        <v>7112</v>
      </c>
      <c r="H1389">
        <v>63.822045000000003</v>
      </c>
      <c r="I1389">
        <v>-97.903093400000003</v>
      </c>
      <c r="J1389" s="1" t="str">
        <f t="shared" si="227"/>
        <v>NGR lake sediment grab sample</v>
      </c>
      <c r="K1389" s="1" t="str">
        <f t="shared" si="228"/>
        <v>&lt;177 micron (NGR)</v>
      </c>
      <c r="L1389">
        <v>70</v>
      </c>
      <c r="M1389" t="s">
        <v>345</v>
      </c>
      <c r="N1389">
        <v>1388</v>
      </c>
      <c r="O1389" t="s">
        <v>118</v>
      </c>
      <c r="P1389" t="s">
        <v>54</v>
      </c>
      <c r="Q1389" t="s">
        <v>274</v>
      </c>
      <c r="R1389" t="s">
        <v>121</v>
      </c>
      <c r="S1389" t="s">
        <v>57</v>
      </c>
      <c r="T1389" t="s">
        <v>248</v>
      </c>
      <c r="U1389" t="s">
        <v>138</v>
      </c>
      <c r="V1389" t="s">
        <v>492</v>
      </c>
      <c r="W1389" t="s">
        <v>118</v>
      </c>
      <c r="X1389" t="s">
        <v>74</v>
      </c>
      <c r="Y1389" t="s">
        <v>171</v>
      </c>
      <c r="Z1389" t="s">
        <v>59</v>
      </c>
      <c r="AA1389" t="s">
        <v>64</v>
      </c>
      <c r="AB1389" t="s">
        <v>169</v>
      </c>
      <c r="AC1389" t="s">
        <v>75</v>
      </c>
      <c r="AD1389" t="s">
        <v>74</v>
      </c>
      <c r="AE1389" t="s">
        <v>174</v>
      </c>
      <c r="AF1389" t="s">
        <v>290</v>
      </c>
      <c r="AG1389" t="s">
        <v>58</v>
      </c>
      <c r="AH1389" t="s">
        <v>70</v>
      </c>
      <c r="AI1389" t="s">
        <v>138</v>
      </c>
      <c r="AJ1389" t="s">
        <v>1038</v>
      </c>
      <c r="AK1389" t="s">
        <v>73</v>
      </c>
      <c r="AL1389" t="s">
        <v>68</v>
      </c>
      <c r="AM1389" t="s">
        <v>68</v>
      </c>
      <c r="AN1389" t="s">
        <v>76</v>
      </c>
      <c r="AO1389" t="s">
        <v>104</v>
      </c>
      <c r="AP1389" t="s">
        <v>158</v>
      </c>
      <c r="AQ1389" t="s">
        <v>402</v>
      </c>
      <c r="AR1389" t="s">
        <v>62</v>
      </c>
      <c r="AS1389" t="s">
        <v>62</v>
      </c>
      <c r="AT1389" t="s">
        <v>152</v>
      </c>
      <c r="AU1389" t="s">
        <v>107</v>
      </c>
      <c r="AV1389" t="s">
        <v>7113</v>
      </c>
    </row>
    <row r="1390" spans="1:48" hidden="1" x14ac:dyDescent="0.3">
      <c r="A1390" t="s">
        <v>7114</v>
      </c>
      <c r="B1390" t="s">
        <v>7115</v>
      </c>
      <c r="C1390" s="1" t="str">
        <f t="shared" si="222"/>
        <v>21:0973</v>
      </c>
      <c r="D1390" s="1" t="str">
        <f t="shared" si="226"/>
        <v>21:0112</v>
      </c>
      <c r="E1390" t="s">
        <v>7116</v>
      </c>
      <c r="F1390" t="s">
        <v>7117</v>
      </c>
      <c r="H1390">
        <v>63.789739699999998</v>
      </c>
      <c r="I1390">
        <v>-97.812025300000002</v>
      </c>
      <c r="J1390" s="1" t="str">
        <f t="shared" si="227"/>
        <v>NGR lake sediment grab sample</v>
      </c>
      <c r="K1390" s="1" t="str">
        <f t="shared" si="228"/>
        <v>&lt;177 micron (NGR)</v>
      </c>
      <c r="L1390">
        <v>70</v>
      </c>
      <c r="M1390" t="s">
        <v>324</v>
      </c>
      <c r="N1390">
        <v>1389</v>
      </c>
      <c r="O1390" t="s">
        <v>79</v>
      </c>
      <c r="P1390" t="s">
        <v>54</v>
      </c>
      <c r="Q1390" t="s">
        <v>115</v>
      </c>
      <c r="R1390" t="s">
        <v>382</v>
      </c>
      <c r="S1390" t="s">
        <v>57</v>
      </c>
      <c r="T1390" t="s">
        <v>279</v>
      </c>
      <c r="U1390" t="s">
        <v>57</v>
      </c>
      <c r="V1390" t="s">
        <v>357</v>
      </c>
      <c r="W1390" t="s">
        <v>355</v>
      </c>
      <c r="X1390" t="s">
        <v>67</v>
      </c>
      <c r="Y1390" t="s">
        <v>125</v>
      </c>
      <c r="Z1390" t="s">
        <v>138</v>
      </c>
      <c r="AA1390" t="s">
        <v>64</v>
      </c>
      <c r="AB1390" t="s">
        <v>236</v>
      </c>
      <c r="AC1390" t="s">
        <v>155</v>
      </c>
      <c r="AD1390" t="s">
        <v>67</v>
      </c>
      <c r="AE1390" t="s">
        <v>1090</v>
      </c>
      <c r="AF1390" t="s">
        <v>76</v>
      </c>
      <c r="AG1390" t="s">
        <v>604</v>
      </c>
      <c r="AH1390" t="s">
        <v>173</v>
      </c>
      <c r="AI1390" t="s">
        <v>61</v>
      </c>
      <c r="AJ1390" t="s">
        <v>340</v>
      </c>
      <c r="AK1390" t="s">
        <v>73</v>
      </c>
      <c r="AL1390" t="s">
        <v>157</v>
      </c>
      <c r="AM1390" t="s">
        <v>177</v>
      </c>
      <c r="AN1390" t="s">
        <v>76</v>
      </c>
      <c r="AO1390" t="s">
        <v>88</v>
      </c>
      <c r="AP1390" t="s">
        <v>566</v>
      </c>
      <c r="AQ1390" t="s">
        <v>363</v>
      </c>
      <c r="AR1390" t="s">
        <v>74</v>
      </c>
      <c r="AS1390" t="s">
        <v>54</v>
      </c>
      <c r="AT1390" t="s">
        <v>73</v>
      </c>
      <c r="AU1390" t="s">
        <v>479</v>
      </c>
      <c r="AV1390" t="s">
        <v>7118</v>
      </c>
    </row>
    <row r="1391" spans="1:48" hidden="1" x14ac:dyDescent="0.3">
      <c r="A1391" t="s">
        <v>7119</v>
      </c>
      <c r="B1391" t="s">
        <v>7120</v>
      </c>
      <c r="C1391" s="1" t="str">
        <f t="shared" si="222"/>
        <v>21:0973</v>
      </c>
      <c r="D1391" s="1" t="str">
        <f>HYPERLINK("https://geochem.nrcan.gc.ca/cdogs/content/svy/svy_e.htm", "")</f>
        <v/>
      </c>
      <c r="G1391" s="1" t="str">
        <f>HYPERLINK("https://geochem.nrcan.gc.ca/cdogs/content/cr_/cr_00160_e.htm", "160")</f>
        <v>160</v>
      </c>
      <c r="J1391" t="s">
        <v>230</v>
      </c>
      <c r="K1391" t="s">
        <v>231</v>
      </c>
      <c r="L1391">
        <v>70</v>
      </c>
      <c r="M1391" t="s">
        <v>232</v>
      </c>
      <c r="N1391">
        <v>1390</v>
      </c>
      <c r="O1391" t="s">
        <v>168</v>
      </c>
      <c r="P1391" t="s">
        <v>96</v>
      </c>
      <c r="Q1391" t="s">
        <v>566</v>
      </c>
      <c r="R1391" t="s">
        <v>125</v>
      </c>
      <c r="S1391" t="s">
        <v>57</v>
      </c>
      <c r="T1391" t="s">
        <v>219</v>
      </c>
      <c r="U1391" t="s">
        <v>88</v>
      </c>
      <c r="V1391" t="s">
        <v>250</v>
      </c>
      <c r="W1391" t="s">
        <v>276</v>
      </c>
      <c r="X1391" t="s">
        <v>62</v>
      </c>
      <c r="Y1391" t="s">
        <v>79</v>
      </c>
      <c r="Z1391" t="s">
        <v>168</v>
      </c>
      <c r="AA1391" t="s">
        <v>64</v>
      </c>
      <c r="AB1391" t="s">
        <v>575</v>
      </c>
      <c r="AC1391" t="s">
        <v>75</v>
      </c>
      <c r="AD1391" t="s">
        <v>62</v>
      </c>
      <c r="AE1391" t="s">
        <v>62</v>
      </c>
      <c r="AF1391" t="s">
        <v>290</v>
      </c>
      <c r="AG1391" t="s">
        <v>175</v>
      </c>
      <c r="AH1391" t="s">
        <v>68</v>
      </c>
      <c r="AI1391" t="s">
        <v>104</v>
      </c>
      <c r="AJ1391" t="s">
        <v>59</v>
      </c>
      <c r="AK1391" t="s">
        <v>73</v>
      </c>
      <c r="AL1391" t="s">
        <v>526</v>
      </c>
      <c r="AM1391" t="s">
        <v>74</v>
      </c>
      <c r="AN1391" t="s">
        <v>76</v>
      </c>
      <c r="AO1391" t="s">
        <v>203</v>
      </c>
      <c r="AP1391" t="s">
        <v>1434</v>
      </c>
      <c r="AQ1391" t="s">
        <v>193</v>
      </c>
      <c r="AR1391" t="s">
        <v>62</v>
      </c>
      <c r="AS1391" t="s">
        <v>127</v>
      </c>
      <c r="AT1391" t="s">
        <v>73</v>
      </c>
      <c r="AU1391" t="s">
        <v>1814</v>
      </c>
      <c r="AV1391" t="s">
        <v>7121</v>
      </c>
    </row>
    <row r="1392" spans="1:48" hidden="1" x14ac:dyDescent="0.3">
      <c r="A1392" t="s">
        <v>7122</v>
      </c>
      <c r="B1392" t="s">
        <v>7123</v>
      </c>
      <c r="C1392" s="1" t="str">
        <f t="shared" si="222"/>
        <v>21:0973</v>
      </c>
      <c r="D1392" s="1" t="str">
        <f t="shared" ref="D1392:D1409" si="229">HYPERLINK("https://geochem.nrcan.gc.ca/cdogs/content/svy/svy210112_e.htm", "21:0112")</f>
        <v>21:0112</v>
      </c>
      <c r="E1392" t="s">
        <v>7124</v>
      </c>
      <c r="F1392" t="s">
        <v>7125</v>
      </c>
      <c r="H1392">
        <v>63.766582700000001</v>
      </c>
      <c r="I1392">
        <v>-97.792577499999993</v>
      </c>
      <c r="J1392" s="1" t="str">
        <f t="shared" ref="J1392:J1409" si="230">HYPERLINK("https://geochem.nrcan.gc.ca/cdogs/content/kwd/kwd020027_e.htm", "NGR lake sediment grab sample")</f>
        <v>NGR lake sediment grab sample</v>
      </c>
      <c r="K1392" s="1" t="str">
        <f t="shared" ref="K1392:K1409" si="231">HYPERLINK("https://geochem.nrcan.gc.ca/cdogs/content/kwd/kwd080006_e.htm", "&lt;177 micron (NGR)")</f>
        <v>&lt;177 micron (NGR)</v>
      </c>
      <c r="L1392">
        <v>70</v>
      </c>
      <c r="M1392" t="s">
        <v>335</v>
      </c>
      <c r="N1392">
        <v>1391</v>
      </c>
      <c r="O1392" t="s">
        <v>193</v>
      </c>
      <c r="P1392" t="s">
        <v>54</v>
      </c>
      <c r="Q1392" t="s">
        <v>642</v>
      </c>
      <c r="R1392" t="s">
        <v>77</v>
      </c>
      <c r="S1392" t="s">
        <v>57</v>
      </c>
      <c r="T1392" t="s">
        <v>643</v>
      </c>
      <c r="U1392" t="s">
        <v>138</v>
      </c>
      <c r="V1392" t="s">
        <v>471</v>
      </c>
      <c r="W1392" t="s">
        <v>327</v>
      </c>
      <c r="X1392" t="s">
        <v>62</v>
      </c>
      <c r="Y1392" t="s">
        <v>79</v>
      </c>
      <c r="Z1392" t="s">
        <v>138</v>
      </c>
      <c r="AA1392" t="s">
        <v>64</v>
      </c>
      <c r="AB1392" t="s">
        <v>152</v>
      </c>
      <c r="AC1392" t="s">
        <v>157</v>
      </c>
      <c r="AD1392" t="s">
        <v>67</v>
      </c>
      <c r="AE1392" t="s">
        <v>606</v>
      </c>
      <c r="AF1392" t="s">
        <v>134</v>
      </c>
      <c r="AG1392" t="s">
        <v>454</v>
      </c>
      <c r="AH1392" t="s">
        <v>70</v>
      </c>
      <c r="AI1392" t="s">
        <v>156</v>
      </c>
      <c r="AJ1392" t="s">
        <v>7126</v>
      </c>
      <c r="AK1392" t="s">
        <v>73</v>
      </c>
      <c r="AL1392" t="s">
        <v>68</v>
      </c>
      <c r="AM1392" t="s">
        <v>238</v>
      </c>
      <c r="AN1392" t="s">
        <v>76</v>
      </c>
      <c r="AO1392" t="s">
        <v>116</v>
      </c>
      <c r="AP1392" t="s">
        <v>126</v>
      </c>
      <c r="AQ1392" t="s">
        <v>53</v>
      </c>
      <c r="AR1392" t="s">
        <v>74</v>
      </c>
      <c r="AS1392" t="s">
        <v>127</v>
      </c>
      <c r="AT1392" t="s">
        <v>58</v>
      </c>
      <c r="AU1392" t="s">
        <v>107</v>
      </c>
      <c r="AV1392" t="s">
        <v>6669</v>
      </c>
    </row>
    <row r="1393" spans="1:48" hidden="1" x14ac:dyDescent="0.3">
      <c r="A1393" t="s">
        <v>7127</v>
      </c>
      <c r="B1393" t="s">
        <v>7128</v>
      </c>
      <c r="C1393" s="1" t="str">
        <f t="shared" si="222"/>
        <v>21:0973</v>
      </c>
      <c r="D1393" s="1" t="str">
        <f t="shared" si="229"/>
        <v>21:0112</v>
      </c>
      <c r="E1393" t="s">
        <v>7129</v>
      </c>
      <c r="F1393" t="s">
        <v>7130</v>
      </c>
      <c r="H1393">
        <v>63.756222800000003</v>
      </c>
      <c r="I1393">
        <v>-97.879070799999994</v>
      </c>
      <c r="J1393" s="1" t="str">
        <f t="shared" si="230"/>
        <v>NGR lake sediment grab sample</v>
      </c>
      <c r="K1393" s="1" t="str">
        <f t="shared" si="231"/>
        <v>&lt;177 micron (NGR)</v>
      </c>
      <c r="L1393">
        <v>70</v>
      </c>
      <c r="M1393" t="s">
        <v>354</v>
      </c>
      <c r="N1393">
        <v>1392</v>
      </c>
      <c r="O1393" t="s">
        <v>61</v>
      </c>
      <c r="P1393" t="s">
        <v>54</v>
      </c>
      <c r="Q1393" t="s">
        <v>1477</v>
      </c>
      <c r="R1393" t="s">
        <v>116</v>
      </c>
      <c r="S1393" t="s">
        <v>57</v>
      </c>
      <c r="T1393" t="s">
        <v>643</v>
      </c>
      <c r="U1393" t="s">
        <v>96</v>
      </c>
      <c r="V1393" t="s">
        <v>550</v>
      </c>
      <c r="W1393" t="s">
        <v>118</v>
      </c>
      <c r="X1393" t="s">
        <v>62</v>
      </c>
      <c r="Y1393" t="s">
        <v>170</v>
      </c>
      <c r="Z1393" t="s">
        <v>59</v>
      </c>
      <c r="AA1393" t="s">
        <v>64</v>
      </c>
      <c r="AB1393" t="s">
        <v>135</v>
      </c>
      <c r="AC1393" t="s">
        <v>125</v>
      </c>
      <c r="AD1393" t="s">
        <v>62</v>
      </c>
      <c r="AE1393" t="s">
        <v>490</v>
      </c>
      <c r="AF1393" t="s">
        <v>104</v>
      </c>
      <c r="AG1393" t="s">
        <v>454</v>
      </c>
      <c r="AH1393" t="s">
        <v>173</v>
      </c>
      <c r="AI1393" t="s">
        <v>209</v>
      </c>
      <c r="AJ1393" t="s">
        <v>1141</v>
      </c>
      <c r="AK1393" t="s">
        <v>73</v>
      </c>
      <c r="AL1393" t="s">
        <v>68</v>
      </c>
      <c r="AM1393" t="s">
        <v>396</v>
      </c>
      <c r="AN1393" t="s">
        <v>76</v>
      </c>
      <c r="AO1393" t="s">
        <v>281</v>
      </c>
      <c r="AP1393" t="s">
        <v>126</v>
      </c>
      <c r="AQ1393" t="s">
        <v>692</v>
      </c>
      <c r="AR1393" t="s">
        <v>74</v>
      </c>
      <c r="AS1393" t="s">
        <v>127</v>
      </c>
      <c r="AT1393" t="s">
        <v>73</v>
      </c>
      <c r="AU1393" t="s">
        <v>479</v>
      </c>
      <c r="AV1393" t="s">
        <v>7131</v>
      </c>
    </row>
    <row r="1394" spans="1:48" hidden="1" x14ac:dyDescent="0.3">
      <c r="A1394" t="s">
        <v>7132</v>
      </c>
      <c r="B1394" t="s">
        <v>7133</v>
      </c>
      <c r="C1394" s="1" t="str">
        <f t="shared" si="222"/>
        <v>21:0973</v>
      </c>
      <c r="D1394" s="1" t="str">
        <f t="shared" si="229"/>
        <v>21:0112</v>
      </c>
      <c r="E1394" t="s">
        <v>7134</v>
      </c>
      <c r="F1394" t="s">
        <v>7135</v>
      </c>
      <c r="H1394">
        <v>63.699677199999996</v>
      </c>
      <c r="I1394">
        <v>-97.883693500000007</v>
      </c>
      <c r="J1394" s="1" t="str">
        <f t="shared" si="230"/>
        <v>NGR lake sediment grab sample</v>
      </c>
      <c r="K1394" s="1" t="str">
        <f t="shared" si="231"/>
        <v>&lt;177 micron (NGR)</v>
      </c>
      <c r="L1394">
        <v>71</v>
      </c>
      <c r="M1394" t="s">
        <v>52</v>
      </c>
      <c r="N1394">
        <v>1393</v>
      </c>
      <c r="O1394" t="s">
        <v>220</v>
      </c>
      <c r="P1394" t="s">
        <v>54</v>
      </c>
      <c r="Q1394" t="s">
        <v>1210</v>
      </c>
      <c r="R1394" t="s">
        <v>121</v>
      </c>
      <c r="S1394" t="s">
        <v>57</v>
      </c>
      <c r="T1394" t="s">
        <v>552</v>
      </c>
      <c r="U1394" t="s">
        <v>57</v>
      </c>
      <c r="V1394" t="s">
        <v>251</v>
      </c>
      <c r="W1394" t="s">
        <v>340</v>
      </c>
      <c r="X1394" t="s">
        <v>62</v>
      </c>
      <c r="Y1394" t="s">
        <v>157</v>
      </c>
      <c r="Z1394" t="s">
        <v>138</v>
      </c>
      <c r="AA1394" t="s">
        <v>64</v>
      </c>
      <c r="AB1394" t="s">
        <v>91</v>
      </c>
      <c r="AC1394" t="s">
        <v>206</v>
      </c>
      <c r="AD1394" t="s">
        <v>62</v>
      </c>
      <c r="AE1394" t="s">
        <v>2716</v>
      </c>
      <c r="AF1394" t="s">
        <v>282</v>
      </c>
      <c r="AG1394" t="s">
        <v>91</v>
      </c>
      <c r="AH1394" t="s">
        <v>70</v>
      </c>
      <c r="AI1394" t="s">
        <v>159</v>
      </c>
      <c r="AJ1394" t="s">
        <v>121</v>
      </c>
      <c r="AK1394" t="s">
        <v>73</v>
      </c>
      <c r="AL1394" t="s">
        <v>125</v>
      </c>
      <c r="AM1394" t="s">
        <v>62</v>
      </c>
      <c r="AN1394" t="s">
        <v>76</v>
      </c>
      <c r="AO1394" t="s">
        <v>5084</v>
      </c>
      <c r="AP1394" t="s">
        <v>105</v>
      </c>
      <c r="AQ1394" t="s">
        <v>178</v>
      </c>
      <c r="AR1394" t="s">
        <v>74</v>
      </c>
      <c r="AS1394" t="s">
        <v>96</v>
      </c>
      <c r="AT1394" t="s">
        <v>248</v>
      </c>
      <c r="AU1394" t="s">
        <v>107</v>
      </c>
      <c r="AV1394" t="s">
        <v>4169</v>
      </c>
    </row>
    <row r="1395" spans="1:48" hidden="1" x14ac:dyDescent="0.3">
      <c r="A1395" t="s">
        <v>7136</v>
      </c>
      <c r="B1395" t="s">
        <v>7137</v>
      </c>
      <c r="C1395" s="1" t="str">
        <f t="shared" si="222"/>
        <v>21:0973</v>
      </c>
      <c r="D1395" s="1" t="str">
        <f t="shared" si="229"/>
        <v>21:0112</v>
      </c>
      <c r="E1395" t="s">
        <v>7138</v>
      </c>
      <c r="F1395" t="s">
        <v>7139</v>
      </c>
      <c r="H1395">
        <v>63.752091299999996</v>
      </c>
      <c r="I1395">
        <v>-97.9551783</v>
      </c>
      <c r="J1395" s="1" t="str">
        <f t="shared" si="230"/>
        <v>NGR lake sediment grab sample</v>
      </c>
      <c r="K1395" s="1" t="str">
        <f t="shared" si="231"/>
        <v>&lt;177 micron (NGR)</v>
      </c>
      <c r="L1395">
        <v>71</v>
      </c>
      <c r="M1395" t="s">
        <v>86</v>
      </c>
      <c r="N1395">
        <v>1394</v>
      </c>
      <c r="O1395" t="s">
        <v>137</v>
      </c>
      <c r="P1395" t="s">
        <v>54</v>
      </c>
      <c r="Q1395" t="s">
        <v>115</v>
      </c>
      <c r="R1395" t="s">
        <v>203</v>
      </c>
      <c r="S1395" t="s">
        <v>57</v>
      </c>
      <c r="T1395" t="s">
        <v>152</v>
      </c>
      <c r="U1395" t="s">
        <v>57</v>
      </c>
      <c r="V1395" t="s">
        <v>141</v>
      </c>
      <c r="W1395" t="s">
        <v>355</v>
      </c>
      <c r="X1395" t="s">
        <v>74</v>
      </c>
      <c r="Y1395" t="s">
        <v>74</v>
      </c>
      <c r="Z1395" t="s">
        <v>59</v>
      </c>
      <c r="AA1395" t="s">
        <v>64</v>
      </c>
      <c r="AB1395" t="s">
        <v>65</v>
      </c>
      <c r="AC1395" t="s">
        <v>224</v>
      </c>
      <c r="AD1395" t="s">
        <v>67</v>
      </c>
      <c r="AE1395" t="s">
        <v>74</v>
      </c>
      <c r="AF1395" t="s">
        <v>76</v>
      </c>
      <c r="AG1395" t="s">
        <v>449</v>
      </c>
      <c r="AH1395" t="s">
        <v>173</v>
      </c>
      <c r="AI1395" t="s">
        <v>254</v>
      </c>
      <c r="AJ1395" t="s">
        <v>429</v>
      </c>
      <c r="AK1395" t="s">
        <v>73</v>
      </c>
      <c r="AL1395" t="s">
        <v>157</v>
      </c>
      <c r="AM1395" t="s">
        <v>125</v>
      </c>
      <c r="AN1395" t="s">
        <v>76</v>
      </c>
      <c r="AO1395" t="s">
        <v>168</v>
      </c>
      <c r="AP1395" t="s">
        <v>126</v>
      </c>
      <c r="AQ1395" t="s">
        <v>61</v>
      </c>
      <c r="AR1395" t="s">
        <v>67</v>
      </c>
      <c r="AS1395" t="s">
        <v>62</v>
      </c>
      <c r="AT1395" t="s">
        <v>73</v>
      </c>
      <c r="AU1395" t="s">
        <v>593</v>
      </c>
      <c r="AV1395" t="s">
        <v>7140</v>
      </c>
    </row>
    <row r="1396" spans="1:48" hidden="1" x14ac:dyDescent="0.3">
      <c r="A1396" t="s">
        <v>7141</v>
      </c>
      <c r="B1396" t="s">
        <v>7142</v>
      </c>
      <c r="C1396" s="1" t="str">
        <f t="shared" si="222"/>
        <v>21:0973</v>
      </c>
      <c r="D1396" s="1" t="str">
        <f t="shared" si="229"/>
        <v>21:0112</v>
      </c>
      <c r="E1396" t="s">
        <v>7143</v>
      </c>
      <c r="F1396" t="s">
        <v>7144</v>
      </c>
      <c r="H1396">
        <v>63.730257600000002</v>
      </c>
      <c r="I1396">
        <v>-97.919124800000006</v>
      </c>
      <c r="J1396" s="1" t="str">
        <f t="shared" si="230"/>
        <v>NGR lake sediment grab sample</v>
      </c>
      <c r="K1396" s="1" t="str">
        <f t="shared" si="231"/>
        <v>&lt;177 micron (NGR)</v>
      </c>
      <c r="L1396">
        <v>71</v>
      </c>
      <c r="M1396" t="s">
        <v>149</v>
      </c>
      <c r="N1396">
        <v>1395</v>
      </c>
      <c r="O1396" t="s">
        <v>170</v>
      </c>
      <c r="P1396" t="s">
        <v>54</v>
      </c>
      <c r="Q1396" t="s">
        <v>676</v>
      </c>
      <c r="R1396" t="s">
        <v>92</v>
      </c>
      <c r="S1396" t="s">
        <v>57</v>
      </c>
      <c r="T1396" t="s">
        <v>562</v>
      </c>
      <c r="U1396" t="s">
        <v>57</v>
      </c>
      <c r="V1396" t="s">
        <v>99</v>
      </c>
      <c r="W1396" t="s">
        <v>136</v>
      </c>
      <c r="X1396" t="s">
        <v>62</v>
      </c>
      <c r="Y1396" t="s">
        <v>396</v>
      </c>
      <c r="Z1396" t="s">
        <v>59</v>
      </c>
      <c r="AA1396" t="s">
        <v>64</v>
      </c>
      <c r="AB1396" t="s">
        <v>404</v>
      </c>
      <c r="AC1396" t="s">
        <v>75</v>
      </c>
      <c r="AD1396" t="s">
        <v>67</v>
      </c>
      <c r="AE1396" t="s">
        <v>74</v>
      </c>
      <c r="AF1396" t="s">
        <v>203</v>
      </c>
      <c r="AG1396" t="s">
        <v>58</v>
      </c>
      <c r="AH1396" t="s">
        <v>70</v>
      </c>
      <c r="AI1396" t="s">
        <v>709</v>
      </c>
      <c r="AJ1396" t="s">
        <v>450</v>
      </c>
      <c r="AK1396" t="s">
        <v>73</v>
      </c>
      <c r="AL1396" t="s">
        <v>74</v>
      </c>
      <c r="AM1396" t="s">
        <v>206</v>
      </c>
      <c r="AN1396" t="s">
        <v>76</v>
      </c>
      <c r="AO1396" t="s">
        <v>178</v>
      </c>
      <c r="AP1396" t="s">
        <v>179</v>
      </c>
      <c r="AQ1396" t="s">
        <v>240</v>
      </c>
      <c r="AR1396" t="s">
        <v>74</v>
      </c>
      <c r="AS1396" t="s">
        <v>170</v>
      </c>
      <c r="AT1396" t="s">
        <v>73</v>
      </c>
      <c r="AU1396" t="s">
        <v>107</v>
      </c>
      <c r="AV1396" t="s">
        <v>7145</v>
      </c>
    </row>
    <row r="1397" spans="1:48" hidden="1" x14ac:dyDescent="0.3">
      <c r="A1397" t="s">
        <v>7146</v>
      </c>
      <c r="B1397" t="s">
        <v>7147</v>
      </c>
      <c r="C1397" s="1" t="str">
        <f t="shared" si="222"/>
        <v>21:0973</v>
      </c>
      <c r="D1397" s="1" t="str">
        <f t="shared" si="229"/>
        <v>21:0112</v>
      </c>
      <c r="E1397" t="s">
        <v>7148</v>
      </c>
      <c r="F1397" t="s">
        <v>7149</v>
      </c>
      <c r="H1397">
        <v>63.722563399999999</v>
      </c>
      <c r="I1397">
        <v>-97.957806199999993</v>
      </c>
      <c r="J1397" s="1" t="str">
        <f t="shared" si="230"/>
        <v>NGR lake sediment grab sample</v>
      </c>
      <c r="K1397" s="1" t="str">
        <f t="shared" si="231"/>
        <v>&lt;177 micron (NGR)</v>
      </c>
      <c r="L1397">
        <v>71</v>
      </c>
      <c r="M1397" t="s">
        <v>165</v>
      </c>
      <c r="N1397">
        <v>1396</v>
      </c>
      <c r="O1397" t="s">
        <v>170</v>
      </c>
      <c r="P1397" t="s">
        <v>54</v>
      </c>
      <c r="Q1397" t="s">
        <v>676</v>
      </c>
      <c r="R1397" t="s">
        <v>134</v>
      </c>
      <c r="S1397" t="s">
        <v>57</v>
      </c>
      <c r="T1397" t="s">
        <v>315</v>
      </c>
      <c r="U1397" t="s">
        <v>96</v>
      </c>
      <c r="V1397" t="s">
        <v>264</v>
      </c>
      <c r="W1397" t="s">
        <v>170</v>
      </c>
      <c r="X1397" t="s">
        <v>62</v>
      </c>
      <c r="Y1397" t="s">
        <v>526</v>
      </c>
      <c r="Z1397" t="s">
        <v>117</v>
      </c>
      <c r="AA1397" t="s">
        <v>64</v>
      </c>
      <c r="AB1397" t="s">
        <v>100</v>
      </c>
      <c r="AC1397" t="s">
        <v>75</v>
      </c>
      <c r="AD1397" t="s">
        <v>62</v>
      </c>
      <c r="AE1397" t="s">
        <v>68</v>
      </c>
      <c r="AF1397" t="s">
        <v>281</v>
      </c>
      <c r="AG1397" t="s">
        <v>135</v>
      </c>
      <c r="AH1397" t="s">
        <v>70</v>
      </c>
      <c r="AI1397" t="s">
        <v>709</v>
      </c>
      <c r="AJ1397" t="s">
        <v>168</v>
      </c>
      <c r="AK1397" t="s">
        <v>73</v>
      </c>
      <c r="AL1397" t="s">
        <v>74</v>
      </c>
      <c r="AM1397" t="s">
        <v>74</v>
      </c>
      <c r="AN1397" t="s">
        <v>76</v>
      </c>
      <c r="AO1397" t="s">
        <v>104</v>
      </c>
      <c r="AP1397" t="s">
        <v>210</v>
      </c>
      <c r="AQ1397" t="s">
        <v>209</v>
      </c>
      <c r="AR1397" t="s">
        <v>74</v>
      </c>
      <c r="AS1397" t="s">
        <v>170</v>
      </c>
      <c r="AT1397" t="s">
        <v>248</v>
      </c>
      <c r="AU1397" t="s">
        <v>107</v>
      </c>
      <c r="AV1397" t="s">
        <v>7150</v>
      </c>
    </row>
    <row r="1398" spans="1:48" hidden="1" x14ac:dyDescent="0.3">
      <c r="A1398" t="s">
        <v>7151</v>
      </c>
      <c r="B1398" t="s">
        <v>7152</v>
      </c>
      <c r="C1398" s="1" t="str">
        <f t="shared" si="222"/>
        <v>21:0973</v>
      </c>
      <c r="D1398" s="1" t="str">
        <f t="shared" si="229"/>
        <v>21:0112</v>
      </c>
      <c r="E1398" t="s">
        <v>7153</v>
      </c>
      <c r="F1398" t="s">
        <v>7154</v>
      </c>
      <c r="H1398">
        <v>63.695594499999999</v>
      </c>
      <c r="I1398">
        <v>-97.951919899999993</v>
      </c>
      <c r="J1398" s="1" t="str">
        <f t="shared" si="230"/>
        <v>NGR lake sediment grab sample</v>
      </c>
      <c r="K1398" s="1" t="str">
        <f t="shared" si="231"/>
        <v>&lt;177 micron (NGR)</v>
      </c>
      <c r="L1398">
        <v>71</v>
      </c>
      <c r="M1398" t="s">
        <v>185</v>
      </c>
      <c r="N1398">
        <v>1397</v>
      </c>
      <c r="O1398" t="s">
        <v>95</v>
      </c>
      <c r="P1398" t="s">
        <v>54</v>
      </c>
      <c r="Q1398" t="s">
        <v>1477</v>
      </c>
      <c r="R1398" t="s">
        <v>290</v>
      </c>
      <c r="S1398" t="s">
        <v>57</v>
      </c>
      <c r="T1398" t="s">
        <v>447</v>
      </c>
      <c r="U1398" t="s">
        <v>57</v>
      </c>
      <c r="V1398" t="s">
        <v>264</v>
      </c>
      <c r="W1398" t="s">
        <v>118</v>
      </c>
      <c r="X1398" t="s">
        <v>62</v>
      </c>
      <c r="Y1398" t="s">
        <v>526</v>
      </c>
      <c r="Z1398" t="s">
        <v>138</v>
      </c>
      <c r="AA1398" t="s">
        <v>64</v>
      </c>
      <c r="AB1398" t="s">
        <v>293</v>
      </c>
      <c r="AC1398" t="s">
        <v>125</v>
      </c>
      <c r="AD1398" t="s">
        <v>74</v>
      </c>
      <c r="AE1398" t="s">
        <v>1340</v>
      </c>
      <c r="AF1398" t="s">
        <v>281</v>
      </c>
      <c r="AG1398" t="s">
        <v>1089</v>
      </c>
      <c r="AH1398" t="s">
        <v>70</v>
      </c>
      <c r="AI1398" t="s">
        <v>692</v>
      </c>
      <c r="AJ1398" t="s">
        <v>1548</v>
      </c>
      <c r="AK1398" t="s">
        <v>73</v>
      </c>
      <c r="AL1398" t="s">
        <v>68</v>
      </c>
      <c r="AM1398" t="s">
        <v>526</v>
      </c>
      <c r="AN1398" t="s">
        <v>76</v>
      </c>
      <c r="AO1398" t="s">
        <v>290</v>
      </c>
      <c r="AP1398" t="s">
        <v>307</v>
      </c>
      <c r="AQ1398" t="s">
        <v>156</v>
      </c>
      <c r="AR1398" t="s">
        <v>74</v>
      </c>
      <c r="AS1398" t="s">
        <v>127</v>
      </c>
      <c r="AT1398" t="s">
        <v>73</v>
      </c>
      <c r="AU1398" t="s">
        <v>107</v>
      </c>
      <c r="AV1398" t="s">
        <v>7155</v>
      </c>
    </row>
    <row r="1399" spans="1:48" hidden="1" x14ac:dyDescent="0.3">
      <c r="A1399" t="s">
        <v>7156</v>
      </c>
      <c r="B1399" t="s">
        <v>7157</v>
      </c>
      <c r="C1399" s="1" t="str">
        <f t="shared" si="222"/>
        <v>21:0973</v>
      </c>
      <c r="D1399" s="1" t="str">
        <f t="shared" si="229"/>
        <v>21:0112</v>
      </c>
      <c r="E1399" t="s">
        <v>7134</v>
      </c>
      <c r="F1399" t="s">
        <v>7158</v>
      </c>
      <c r="H1399">
        <v>63.699677199999996</v>
      </c>
      <c r="I1399">
        <v>-97.883693500000007</v>
      </c>
      <c r="J1399" s="1" t="str">
        <f t="shared" si="230"/>
        <v>NGR lake sediment grab sample</v>
      </c>
      <c r="K1399" s="1" t="str">
        <f t="shared" si="231"/>
        <v>&lt;177 micron (NGR)</v>
      </c>
      <c r="L1399">
        <v>71</v>
      </c>
      <c r="M1399" t="s">
        <v>345</v>
      </c>
      <c r="N1399">
        <v>1398</v>
      </c>
      <c r="O1399" t="s">
        <v>62</v>
      </c>
      <c r="P1399" t="s">
        <v>54</v>
      </c>
      <c r="Q1399" t="s">
        <v>420</v>
      </c>
      <c r="R1399" t="s">
        <v>116</v>
      </c>
      <c r="S1399" t="s">
        <v>57</v>
      </c>
      <c r="T1399" t="s">
        <v>802</v>
      </c>
      <c r="U1399" t="s">
        <v>57</v>
      </c>
      <c r="V1399" t="s">
        <v>187</v>
      </c>
      <c r="W1399" t="s">
        <v>305</v>
      </c>
      <c r="X1399" t="s">
        <v>170</v>
      </c>
      <c r="Y1399" t="s">
        <v>157</v>
      </c>
      <c r="Z1399" t="s">
        <v>138</v>
      </c>
      <c r="AA1399" t="s">
        <v>64</v>
      </c>
      <c r="AB1399" t="s">
        <v>152</v>
      </c>
      <c r="AC1399" t="s">
        <v>206</v>
      </c>
      <c r="AD1399" t="s">
        <v>67</v>
      </c>
      <c r="AE1399" t="s">
        <v>75</v>
      </c>
      <c r="AF1399" t="s">
        <v>116</v>
      </c>
      <c r="AG1399" t="s">
        <v>91</v>
      </c>
      <c r="AH1399" t="s">
        <v>70</v>
      </c>
      <c r="AI1399" t="s">
        <v>233</v>
      </c>
      <c r="AJ1399" t="s">
        <v>3336</v>
      </c>
      <c r="AK1399" t="s">
        <v>73</v>
      </c>
      <c r="AL1399" t="s">
        <v>125</v>
      </c>
      <c r="AM1399" t="s">
        <v>62</v>
      </c>
      <c r="AN1399" t="s">
        <v>76</v>
      </c>
      <c r="AO1399" t="s">
        <v>1150</v>
      </c>
      <c r="AP1399" t="s">
        <v>105</v>
      </c>
      <c r="AQ1399" t="s">
        <v>178</v>
      </c>
      <c r="AR1399" t="s">
        <v>67</v>
      </c>
      <c r="AS1399" t="s">
        <v>96</v>
      </c>
      <c r="AT1399" t="s">
        <v>562</v>
      </c>
      <c r="AU1399" t="s">
        <v>107</v>
      </c>
      <c r="AV1399" t="s">
        <v>7159</v>
      </c>
    </row>
    <row r="1400" spans="1:48" hidden="1" x14ac:dyDescent="0.3">
      <c r="A1400" t="s">
        <v>7160</v>
      </c>
      <c r="B1400" t="s">
        <v>7161</v>
      </c>
      <c r="C1400" s="1" t="str">
        <f t="shared" si="222"/>
        <v>21:0973</v>
      </c>
      <c r="D1400" s="1" t="str">
        <f t="shared" si="229"/>
        <v>21:0112</v>
      </c>
      <c r="E1400" t="s">
        <v>7162</v>
      </c>
      <c r="F1400" t="s">
        <v>7163</v>
      </c>
      <c r="H1400">
        <v>63.686646000000003</v>
      </c>
      <c r="I1400">
        <v>-97.823016100000004</v>
      </c>
      <c r="J1400" s="1" t="str">
        <f t="shared" si="230"/>
        <v>NGR lake sediment grab sample</v>
      </c>
      <c r="K1400" s="1" t="str">
        <f t="shared" si="231"/>
        <v>&lt;177 micron (NGR)</v>
      </c>
      <c r="L1400">
        <v>71</v>
      </c>
      <c r="M1400" t="s">
        <v>200</v>
      </c>
      <c r="N1400">
        <v>1399</v>
      </c>
      <c r="O1400" t="s">
        <v>355</v>
      </c>
      <c r="P1400" t="s">
        <v>54</v>
      </c>
      <c r="Q1400" t="s">
        <v>218</v>
      </c>
      <c r="R1400" t="s">
        <v>104</v>
      </c>
      <c r="S1400" t="s">
        <v>57</v>
      </c>
      <c r="T1400" t="s">
        <v>315</v>
      </c>
      <c r="U1400" t="s">
        <v>57</v>
      </c>
      <c r="V1400" t="s">
        <v>187</v>
      </c>
      <c r="W1400" t="s">
        <v>211</v>
      </c>
      <c r="X1400" t="s">
        <v>62</v>
      </c>
      <c r="Y1400" t="s">
        <v>157</v>
      </c>
      <c r="Z1400" t="s">
        <v>59</v>
      </c>
      <c r="AA1400" t="s">
        <v>64</v>
      </c>
      <c r="AB1400" t="s">
        <v>853</v>
      </c>
      <c r="AC1400" t="s">
        <v>75</v>
      </c>
      <c r="AD1400" t="s">
        <v>67</v>
      </c>
      <c r="AE1400" t="s">
        <v>74</v>
      </c>
      <c r="AF1400" t="s">
        <v>77</v>
      </c>
      <c r="AG1400" t="s">
        <v>449</v>
      </c>
      <c r="AH1400" t="s">
        <v>173</v>
      </c>
      <c r="AI1400" t="s">
        <v>96</v>
      </c>
      <c r="AJ1400" t="s">
        <v>168</v>
      </c>
      <c r="AK1400" t="s">
        <v>73</v>
      </c>
      <c r="AL1400" t="s">
        <v>125</v>
      </c>
      <c r="AM1400" t="s">
        <v>157</v>
      </c>
      <c r="AN1400" t="s">
        <v>76</v>
      </c>
      <c r="AO1400" t="s">
        <v>178</v>
      </c>
      <c r="AP1400" t="s">
        <v>414</v>
      </c>
      <c r="AQ1400" t="s">
        <v>233</v>
      </c>
      <c r="AR1400" t="s">
        <v>67</v>
      </c>
      <c r="AS1400" t="s">
        <v>62</v>
      </c>
      <c r="AT1400" t="s">
        <v>73</v>
      </c>
      <c r="AU1400" t="s">
        <v>107</v>
      </c>
      <c r="AV1400" t="s">
        <v>7164</v>
      </c>
    </row>
    <row r="1401" spans="1:48" hidden="1" x14ac:dyDescent="0.3">
      <c r="A1401" t="s">
        <v>7165</v>
      </c>
      <c r="B1401" t="s">
        <v>7166</v>
      </c>
      <c r="C1401" s="1" t="str">
        <f t="shared" si="222"/>
        <v>21:0973</v>
      </c>
      <c r="D1401" s="1" t="str">
        <f t="shared" si="229"/>
        <v>21:0112</v>
      </c>
      <c r="E1401" t="s">
        <v>7167</v>
      </c>
      <c r="F1401" t="s">
        <v>7168</v>
      </c>
      <c r="H1401">
        <v>63.6883634</v>
      </c>
      <c r="I1401">
        <v>-97.594200000000001</v>
      </c>
      <c r="J1401" s="1" t="str">
        <f t="shared" si="230"/>
        <v>NGR lake sediment grab sample</v>
      </c>
      <c r="K1401" s="1" t="str">
        <f t="shared" si="231"/>
        <v>&lt;177 micron (NGR)</v>
      </c>
      <c r="L1401">
        <v>71</v>
      </c>
      <c r="M1401" t="s">
        <v>217</v>
      </c>
      <c r="N1401">
        <v>1400</v>
      </c>
      <c r="O1401" t="s">
        <v>118</v>
      </c>
      <c r="P1401" t="s">
        <v>54</v>
      </c>
      <c r="Q1401" t="s">
        <v>274</v>
      </c>
      <c r="R1401" t="s">
        <v>290</v>
      </c>
      <c r="S1401" t="s">
        <v>57</v>
      </c>
      <c r="T1401" t="s">
        <v>58</v>
      </c>
      <c r="U1401" t="s">
        <v>138</v>
      </c>
      <c r="V1401" t="s">
        <v>691</v>
      </c>
      <c r="W1401" t="s">
        <v>79</v>
      </c>
      <c r="X1401" t="s">
        <v>74</v>
      </c>
      <c r="Y1401" t="s">
        <v>421</v>
      </c>
      <c r="Z1401" t="s">
        <v>59</v>
      </c>
      <c r="AA1401" t="s">
        <v>64</v>
      </c>
      <c r="AB1401" t="s">
        <v>119</v>
      </c>
      <c r="AC1401" t="s">
        <v>155</v>
      </c>
      <c r="AD1401" t="s">
        <v>62</v>
      </c>
      <c r="AE1401" t="s">
        <v>68</v>
      </c>
      <c r="AF1401" t="s">
        <v>134</v>
      </c>
      <c r="AG1401" t="s">
        <v>293</v>
      </c>
      <c r="AH1401" t="s">
        <v>70</v>
      </c>
      <c r="AI1401" t="s">
        <v>692</v>
      </c>
      <c r="AJ1401" t="s">
        <v>318</v>
      </c>
      <c r="AK1401" t="s">
        <v>73</v>
      </c>
      <c r="AL1401" t="s">
        <v>157</v>
      </c>
      <c r="AM1401" t="s">
        <v>177</v>
      </c>
      <c r="AN1401" t="s">
        <v>76</v>
      </c>
      <c r="AO1401" t="s">
        <v>92</v>
      </c>
      <c r="AP1401" t="s">
        <v>307</v>
      </c>
      <c r="AQ1401" t="s">
        <v>233</v>
      </c>
      <c r="AR1401" t="s">
        <v>74</v>
      </c>
      <c r="AS1401" t="s">
        <v>54</v>
      </c>
      <c r="AT1401" t="s">
        <v>91</v>
      </c>
      <c r="AU1401" t="s">
        <v>635</v>
      </c>
      <c r="AV1401" t="s">
        <v>1418</v>
      </c>
    </row>
    <row r="1402" spans="1:48" hidden="1" x14ac:dyDescent="0.3">
      <c r="A1402" t="s">
        <v>7169</v>
      </c>
      <c r="B1402" t="s">
        <v>7170</v>
      </c>
      <c r="C1402" s="1" t="str">
        <f t="shared" si="222"/>
        <v>21:0973</v>
      </c>
      <c r="D1402" s="1" t="str">
        <f t="shared" si="229"/>
        <v>21:0112</v>
      </c>
      <c r="E1402" t="s">
        <v>7171</v>
      </c>
      <c r="F1402" t="s">
        <v>7172</v>
      </c>
      <c r="H1402">
        <v>63.687589600000003</v>
      </c>
      <c r="I1402">
        <v>-97.646454399999996</v>
      </c>
      <c r="J1402" s="1" t="str">
        <f t="shared" si="230"/>
        <v>NGR lake sediment grab sample</v>
      </c>
      <c r="K1402" s="1" t="str">
        <f t="shared" si="231"/>
        <v>&lt;177 micron (NGR)</v>
      </c>
      <c r="L1402">
        <v>71</v>
      </c>
      <c r="M1402" t="s">
        <v>246</v>
      </c>
      <c r="N1402">
        <v>1401</v>
      </c>
      <c r="O1402" t="s">
        <v>94</v>
      </c>
      <c r="P1402" t="s">
        <v>54</v>
      </c>
      <c r="Q1402" t="s">
        <v>863</v>
      </c>
      <c r="R1402" t="s">
        <v>290</v>
      </c>
      <c r="S1402" t="s">
        <v>57</v>
      </c>
      <c r="T1402" t="s">
        <v>152</v>
      </c>
      <c r="U1402" t="s">
        <v>96</v>
      </c>
      <c r="V1402" t="s">
        <v>471</v>
      </c>
      <c r="W1402" t="s">
        <v>170</v>
      </c>
      <c r="X1402" t="s">
        <v>74</v>
      </c>
      <c r="Y1402" t="s">
        <v>421</v>
      </c>
      <c r="Z1402" t="s">
        <v>59</v>
      </c>
      <c r="AA1402" t="s">
        <v>64</v>
      </c>
      <c r="AB1402" t="s">
        <v>93</v>
      </c>
      <c r="AC1402" t="s">
        <v>224</v>
      </c>
      <c r="AD1402" t="s">
        <v>62</v>
      </c>
      <c r="AE1402" t="s">
        <v>68</v>
      </c>
      <c r="AF1402" t="s">
        <v>134</v>
      </c>
      <c r="AG1402" t="s">
        <v>235</v>
      </c>
      <c r="AH1402" t="s">
        <v>70</v>
      </c>
      <c r="AI1402" t="s">
        <v>159</v>
      </c>
      <c r="AJ1402" t="s">
        <v>101</v>
      </c>
      <c r="AK1402" t="s">
        <v>73</v>
      </c>
      <c r="AL1402" t="s">
        <v>157</v>
      </c>
      <c r="AM1402" t="s">
        <v>177</v>
      </c>
      <c r="AN1402" t="s">
        <v>76</v>
      </c>
      <c r="AO1402" t="s">
        <v>92</v>
      </c>
      <c r="AP1402" t="s">
        <v>414</v>
      </c>
      <c r="AQ1402" t="s">
        <v>96</v>
      </c>
      <c r="AR1402" t="s">
        <v>74</v>
      </c>
      <c r="AS1402" t="s">
        <v>62</v>
      </c>
      <c r="AT1402" t="s">
        <v>277</v>
      </c>
      <c r="AU1402" t="s">
        <v>80</v>
      </c>
      <c r="AV1402" t="s">
        <v>7173</v>
      </c>
    </row>
    <row r="1403" spans="1:48" hidden="1" x14ac:dyDescent="0.3">
      <c r="A1403" t="s">
        <v>7174</v>
      </c>
      <c r="B1403" t="s">
        <v>7175</v>
      </c>
      <c r="C1403" s="1" t="str">
        <f t="shared" si="222"/>
        <v>21:0973</v>
      </c>
      <c r="D1403" s="1" t="str">
        <f t="shared" si="229"/>
        <v>21:0112</v>
      </c>
      <c r="E1403" t="s">
        <v>7176</v>
      </c>
      <c r="F1403" t="s">
        <v>7177</v>
      </c>
      <c r="H1403">
        <v>63.7046353</v>
      </c>
      <c r="I1403">
        <v>-97.741513699999999</v>
      </c>
      <c r="J1403" s="1" t="str">
        <f t="shared" si="230"/>
        <v>NGR lake sediment grab sample</v>
      </c>
      <c r="K1403" s="1" t="str">
        <f t="shared" si="231"/>
        <v>&lt;177 micron (NGR)</v>
      </c>
      <c r="L1403">
        <v>71</v>
      </c>
      <c r="M1403" t="s">
        <v>260</v>
      </c>
      <c r="N1403">
        <v>1402</v>
      </c>
      <c r="O1403" t="s">
        <v>220</v>
      </c>
      <c r="P1403" t="s">
        <v>54</v>
      </c>
      <c r="Q1403" t="s">
        <v>420</v>
      </c>
      <c r="R1403" t="s">
        <v>116</v>
      </c>
      <c r="S1403" t="s">
        <v>57</v>
      </c>
      <c r="T1403" t="s">
        <v>248</v>
      </c>
      <c r="U1403" t="s">
        <v>57</v>
      </c>
      <c r="V1403" t="s">
        <v>522</v>
      </c>
      <c r="W1403" t="s">
        <v>355</v>
      </c>
      <c r="X1403" t="s">
        <v>62</v>
      </c>
      <c r="Y1403" t="s">
        <v>79</v>
      </c>
      <c r="Z1403" t="s">
        <v>127</v>
      </c>
      <c r="AA1403" t="s">
        <v>64</v>
      </c>
      <c r="AB1403" t="s">
        <v>617</v>
      </c>
      <c r="AC1403" t="s">
        <v>75</v>
      </c>
      <c r="AD1403" t="s">
        <v>62</v>
      </c>
      <c r="AE1403" t="s">
        <v>1872</v>
      </c>
      <c r="AF1403" t="s">
        <v>282</v>
      </c>
      <c r="AG1403" t="s">
        <v>153</v>
      </c>
      <c r="AH1403" t="s">
        <v>173</v>
      </c>
      <c r="AI1403" t="s">
        <v>336</v>
      </c>
      <c r="AJ1403" t="s">
        <v>280</v>
      </c>
      <c r="AK1403" t="s">
        <v>73</v>
      </c>
      <c r="AL1403" t="s">
        <v>75</v>
      </c>
      <c r="AM1403" t="s">
        <v>125</v>
      </c>
      <c r="AN1403" t="s">
        <v>76</v>
      </c>
      <c r="AO1403" t="s">
        <v>178</v>
      </c>
      <c r="AP1403" t="s">
        <v>1980</v>
      </c>
      <c r="AQ1403" t="s">
        <v>106</v>
      </c>
      <c r="AR1403" t="s">
        <v>74</v>
      </c>
      <c r="AS1403" t="s">
        <v>170</v>
      </c>
      <c r="AT1403" t="s">
        <v>91</v>
      </c>
      <c r="AU1403" t="s">
        <v>107</v>
      </c>
      <c r="AV1403" t="s">
        <v>7178</v>
      </c>
    </row>
    <row r="1404" spans="1:48" hidden="1" x14ac:dyDescent="0.3">
      <c r="A1404" t="s">
        <v>7179</v>
      </c>
      <c r="B1404" t="s">
        <v>7180</v>
      </c>
      <c r="C1404" s="1" t="str">
        <f t="shared" si="222"/>
        <v>21:0973</v>
      </c>
      <c r="D1404" s="1" t="str">
        <f t="shared" si="229"/>
        <v>21:0112</v>
      </c>
      <c r="E1404" t="s">
        <v>7181</v>
      </c>
      <c r="F1404" t="s">
        <v>7182</v>
      </c>
      <c r="H1404">
        <v>63.724398200000003</v>
      </c>
      <c r="I1404">
        <v>-97.8132473</v>
      </c>
      <c r="J1404" s="1" t="str">
        <f t="shared" si="230"/>
        <v>NGR lake sediment grab sample</v>
      </c>
      <c r="K1404" s="1" t="str">
        <f t="shared" si="231"/>
        <v>&lt;177 micron (NGR)</v>
      </c>
      <c r="L1404">
        <v>71</v>
      </c>
      <c r="M1404" t="s">
        <v>113</v>
      </c>
      <c r="N1404">
        <v>1403</v>
      </c>
      <c r="O1404" t="s">
        <v>346</v>
      </c>
      <c r="P1404" t="s">
        <v>54</v>
      </c>
      <c r="Q1404" t="s">
        <v>166</v>
      </c>
      <c r="R1404" t="s">
        <v>104</v>
      </c>
      <c r="S1404" t="s">
        <v>57</v>
      </c>
      <c r="T1404" t="s">
        <v>248</v>
      </c>
      <c r="U1404" t="s">
        <v>57</v>
      </c>
      <c r="V1404" t="s">
        <v>69</v>
      </c>
      <c r="W1404" t="s">
        <v>94</v>
      </c>
      <c r="X1404" t="s">
        <v>62</v>
      </c>
      <c r="Y1404" t="s">
        <v>68</v>
      </c>
      <c r="Z1404" t="s">
        <v>59</v>
      </c>
      <c r="AA1404" t="s">
        <v>64</v>
      </c>
      <c r="AB1404" t="s">
        <v>100</v>
      </c>
      <c r="AC1404" t="s">
        <v>224</v>
      </c>
      <c r="AD1404" t="s">
        <v>67</v>
      </c>
      <c r="AE1404" t="s">
        <v>74</v>
      </c>
      <c r="AF1404" t="s">
        <v>104</v>
      </c>
      <c r="AG1404" t="s">
        <v>604</v>
      </c>
      <c r="AH1404" t="s">
        <v>173</v>
      </c>
      <c r="AI1404" t="s">
        <v>159</v>
      </c>
      <c r="AJ1404" t="s">
        <v>1440</v>
      </c>
      <c r="AK1404" t="s">
        <v>73</v>
      </c>
      <c r="AL1404" t="s">
        <v>74</v>
      </c>
      <c r="AM1404" t="s">
        <v>74</v>
      </c>
      <c r="AN1404" t="s">
        <v>76</v>
      </c>
      <c r="AO1404" t="s">
        <v>178</v>
      </c>
      <c r="AP1404" t="s">
        <v>126</v>
      </c>
      <c r="AQ1404" t="s">
        <v>363</v>
      </c>
      <c r="AR1404" t="s">
        <v>74</v>
      </c>
      <c r="AS1404" t="s">
        <v>170</v>
      </c>
      <c r="AT1404" t="s">
        <v>73</v>
      </c>
      <c r="AU1404" t="s">
        <v>479</v>
      </c>
      <c r="AV1404" t="s">
        <v>7183</v>
      </c>
    </row>
    <row r="1405" spans="1:48" hidden="1" x14ac:dyDescent="0.3">
      <c r="A1405" t="s">
        <v>7184</v>
      </c>
      <c r="B1405" t="s">
        <v>7185</v>
      </c>
      <c r="C1405" s="1" t="str">
        <f t="shared" si="222"/>
        <v>21:0973</v>
      </c>
      <c r="D1405" s="1" t="str">
        <f t="shared" si="229"/>
        <v>21:0112</v>
      </c>
      <c r="E1405" t="s">
        <v>7181</v>
      </c>
      <c r="F1405" t="s">
        <v>7186</v>
      </c>
      <c r="H1405">
        <v>63.724398200000003</v>
      </c>
      <c r="I1405">
        <v>-97.8132473</v>
      </c>
      <c r="J1405" s="1" t="str">
        <f t="shared" si="230"/>
        <v>NGR lake sediment grab sample</v>
      </c>
      <c r="K1405" s="1" t="str">
        <f t="shared" si="231"/>
        <v>&lt;177 micron (NGR)</v>
      </c>
      <c r="L1405">
        <v>71</v>
      </c>
      <c r="M1405" t="s">
        <v>132</v>
      </c>
      <c r="N1405">
        <v>1404</v>
      </c>
      <c r="O1405" t="s">
        <v>62</v>
      </c>
      <c r="P1405" t="s">
        <v>54</v>
      </c>
      <c r="Q1405" t="s">
        <v>166</v>
      </c>
      <c r="R1405" t="s">
        <v>178</v>
      </c>
      <c r="S1405" t="s">
        <v>57</v>
      </c>
      <c r="T1405" t="s">
        <v>315</v>
      </c>
      <c r="U1405" t="s">
        <v>57</v>
      </c>
      <c r="V1405" t="s">
        <v>381</v>
      </c>
      <c r="W1405" t="s">
        <v>211</v>
      </c>
      <c r="X1405" t="s">
        <v>62</v>
      </c>
      <c r="Y1405" t="s">
        <v>68</v>
      </c>
      <c r="Z1405" t="s">
        <v>59</v>
      </c>
      <c r="AA1405" t="s">
        <v>64</v>
      </c>
      <c r="AB1405" t="s">
        <v>97</v>
      </c>
      <c r="AC1405" t="s">
        <v>224</v>
      </c>
      <c r="AD1405" t="s">
        <v>67</v>
      </c>
      <c r="AE1405" t="s">
        <v>74</v>
      </c>
      <c r="AF1405" t="s">
        <v>178</v>
      </c>
      <c r="AG1405" t="s">
        <v>561</v>
      </c>
      <c r="AH1405" t="s">
        <v>173</v>
      </c>
      <c r="AI1405" t="s">
        <v>233</v>
      </c>
      <c r="AJ1405" t="s">
        <v>168</v>
      </c>
      <c r="AK1405" t="s">
        <v>73</v>
      </c>
      <c r="AL1405" t="s">
        <v>74</v>
      </c>
      <c r="AM1405" t="s">
        <v>74</v>
      </c>
      <c r="AN1405" t="s">
        <v>76</v>
      </c>
      <c r="AO1405" t="s">
        <v>92</v>
      </c>
      <c r="AP1405" t="s">
        <v>126</v>
      </c>
      <c r="AQ1405" t="s">
        <v>61</v>
      </c>
      <c r="AR1405" t="s">
        <v>67</v>
      </c>
      <c r="AS1405" t="s">
        <v>170</v>
      </c>
      <c r="AT1405" t="s">
        <v>73</v>
      </c>
      <c r="AU1405" t="s">
        <v>643</v>
      </c>
      <c r="AV1405" t="s">
        <v>7187</v>
      </c>
    </row>
    <row r="1406" spans="1:48" hidden="1" x14ac:dyDescent="0.3">
      <c r="A1406" t="s">
        <v>7188</v>
      </c>
      <c r="B1406" t="s">
        <v>7189</v>
      </c>
      <c r="C1406" s="1" t="str">
        <f t="shared" si="222"/>
        <v>21:0973</v>
      </c>
      <c r="D1406" s="1" t="str">
        <f t="shared" si="229"/>
        <v>21:0112</v>
      </c>
      <c r="E1406" t="s">
        <v>7190</v>
      </c>
      <c r="F1406" t="s">
        <v>7191</v>
      </c>
      <c r="H1406">
        <v>63.7350961</v>
      </c>
      <c r="I1406">
        <v>-97.715730699999995</v>
      </c>
      <c r="J1406" s="1" t="str">
        <f t="shared" si="230"/>
        <v>NGR lake sediment grab sample</v>
      </c>
      <c r="K1406" s="1" t="str">
        <f t="shared" si="231"/>
        <v>&lt;177 micron (NGR)</v>
      </c>
      <c r="L1406">
        <v>71</v>
      </c>
      <c r="M1406" t="s">
        <v>273</v>
      </c>
      <c r="N1406">
        <v>1405</v>
      </c>
      <c r="O1406" t="s">
        <v>95</v>
      </c>
      <c r="P1406" t="s">
        <v>54</v>
      </c>
      <c r="Q1406" t="s">
        <v>218</v>
      </c>
      <c r="R1406" t="s">
        <v>178</v>
      </c>
      <c r="S1406" t="s">
        <v>57</v>
      </c>
      <c r="T1406" t="s">
        <v>277</v>
      </c>
      <c r="U1406" t="s">
        <v>57</v>
      </c>
      <c r="V1406" t="s">
        <v>192</v>
      </c>
      <c r="W1406" t="s">
        <v>211</v>
      </c>
      <c r="X1406" t="s">
        <v>74</v>
      </c>
      <c r="Y1406" t="s">
        <v>74</v>
      </c>
      <c r="Z1406" t="s">
        <v>59</v>
      </c>
      <c r="AA1406" t="s">
        <v>64</v>
      </c>
      <c r="AB1406" t="s">
        <v>172</v>
      </c>
      <c r="AC1406" t="s">
        <v>224</v>
      </c>
      <c r="AD1406" t="s">
        <v>67</v>
      </c>
      <c r="AE1406" t="s">
        <v>1090</v>
      </c>
      <c r="AF1406" t="s">
        <v>203</v>
      </c>
      <c r="AG1406" t="s">
        <v>561</v>
      </c>
      <c r="AH1406" t="s">
        <v>173</v>
      </c>
      <c r="AI1406" t="s">
        <v>96</v>
      </c>
      <c r="AJ1406" t="s">
        <v>440</v>
      </c>
      <c r="AK1406" t="s">
        <v>73</v>
      </c>
      <c r="AL1406" t="s">
        <v>157</v>
      </c>
      <c r="AM1406" t="s">
        <v>125</v>
      </c>
      <c r="AN1406" t="s">
        <v>76</v>
      </c>
      <c r="AO1406" t="s">
        <v>203</v>
      </c>
      <c r="AP1406" t="s">
        <v>414</v>
      </c>
      <c r="AQ1406" t="s">
        <v>363</v>
      </c>
      <c r="AR1406" t="s">
        <v>67</v>
      </c>
      <c r="AS1406" t="s">
        <v>62</v>
      </c>
      <c r="AT1406" t="s">
        <v>73</v>
      </c>
      <c r="AU1406" t="s">
        <v>462</v>
      </c>
      <c r="AV1406" t="s">
        <v>7192</v>
      </c>
    </row>
    <row r="1407" spans="1:48" hidden="1" x14ac:dyDescent="0.3">
      <c r="A1407" t="s">
        <v>7193</v>
      </c>
      <c r="B1407" t="s">
        <v>7194</v>
      </c>
      <c r="C1407" s="1" t="str">
        <f t="shared" si="222"/>
        <v>21:0973</v>
      </c>
      <c r="D1407" s="1" t="str">
        <f t="shared" si="229"/>
        <v>21:0112</v>
      </c>
      <c r="E1407" t="s">
        <v>7195</v>
      </c>
      <c r="F1407" t="s">
        <v>7196</v>
      </c>
      <c r="H1407">
        <v>63.729978699999997</v>
      </c>
      <c r="I1407">
        <v>-97.6729859</v>
      </c>
      <c r="J1407" s="1" t="str">
        <f t="shared" si="230"/>
        <v>NGR lake sediment grab sample</v>
      </c>
      <c r="K1407" s="1" t="str">
        <f t="shared" si="231"/>
        <v>&lt;177 micron (NGR)</v>
      </c>
      <c r="L1407">
        <v>71</v>
      </c>
      <c r="M1407" t="s">
        <v>289</v>
      </c>
      <c r="N1407">
        <v>1406</v>
      </c>
      <c r="O1407" t="s">
        <v>62</v>
      </c>
      <c r="P1407" t="s">
        <v>54</v>
      </c>
      <c r="Q1407" t="s">
        <v>133</v>
      </c>
      <c r="R1407" t="s">
        <v>88</v>
      </c>
      <c r="S1407" t="s">
        <v>57</v>
      </c>
      <c r="T1407" t="s">
        <v>1089</v>
      </c>
      <c r="U1407" t="s">
        <v>57</v>
      </c>
      <c r="V1407" t="s">
        <v>151</v>
      </c>
      <c r="W1407" t="s">
        <v>346</v>
      </c>
      <c r="X1407" t="s">
        <v>67</v>
      </c>
      <c r="Y1407" t="s">
        <v>157</v>
      </c>
      <c r="Z1407" t="s">
        <v>138</v>
      </c>
      <c r="AA1407" t="s">
        <v>64</v>
      </c>
      <c r="AB1407" t="s">
        <v>189</v>
      </c>
      <c r="AC1407" t="s">
        <v>155</v>
      </c>
      <c r="AD1407" t="s">
        <v>67</v>
      </c>
      <c r="AE1407" t="s">
        <v>74</v>
      </c>
      <c r="AF1407" t="s">
        <v>203</v>
      </c>
      <c r="AG1407" t="s">
        <v>404</v>
      </c>
      <c r="AH1407" t="s">
        <v>173</v>
      </c>
      <c r="AI1407" t="s">
        <v>226</v>
      </c>
      <c r="AJ1407" t="s">
        <v>124</v>
      </c>
      <c r="AK1407" t="s">
        <v>73</v>
      </c>
      <c r="AL1407" t="s">
        <v>177</v>
      </c>
      <c r="AM1407" t="s">
        <v>75</v>
      </c>
      <c r="AN1407" t="s">
        <v>76</v>
      </c>
      <c r="AO1407" t="s">
        <v>150</v>
      </c>
      <c r="AP1407" t="s">
        <v>105</v>
      </c>
      <c r="AQ1407" t="s">
        <v>363</v>
      </c>
      <c r="AR1407" t="s">
        <v>67</v>
      </c>
      <c r="AS1407" t="s">
        <v>54</v>
      </c>
      <c r="AT1407" t="s">
        <v>73</v>
      </c>
      <c r="AU1407" t="s">
        <v>107</v>
      </c>
      <c r="AV1407" t="s">
        <v>7197</v>
      </c>
    </row>
    <row r="1408" spans="1:48" hidden="1" x14ac:dyDescent="0.3">
      <c r="A1408" t="s">
        <v>7198</v>
      </c>
      <c r="B1408" t="s">
        <v>7199</v>
      </c>
      <c r="C1408" s="1" t="str">
        <f t="shared" si="222"/>
        <v>21:0973</v>
      </c>
      <c r="D1408" s="1" t="str">
        <f t="shared" si="229"/>
        <v>21:0112</v>
      </c>
      <c r="E1408" t="s">
        <v>7200</v>
      </c>
      <c r="F1408" t="s">
        <v>7201</v>
      </c>
      <c r="H1408">
        <v>63.7432053</v>
      </c>
      <c r="I1408">
        <v>-97.659944899999999</v>
      </c>
      <c r="J1408" s="1" t="str">
        <f t="shared" si="230"/>
        <v>NGR lake sediment grab sample</v>
      </c>
      <c r="K1408" s="1" t="str">
        <f t="shared" si="231"/>
        <v>&lt;177 micron (NGR)</v>
      </c>
      <c r="L1408">
        <v>71</v>
      </c>
      <c r="M1408" t="s">
        <v>301</v>
      </c>
      <c r="N1408">
        <v>1407</v>
      </c>
      <c r="O1408" t="s">
        <v>170</v>
      </c>
      <c r="P1408" t="s">
        <v>54</v>
      </c>
      <c r="Q1408" t="s">
        <v>274</v>
      </c>
      <c r="R1408" t="s">
        <v>104</v>
      </c>
      <c r="S1408" t="s">
        <v>57</v>
      </c>
      <c r="T1408" t="s">
        <v>562</v>
      </c>
      <c r="U1408" t="s">
        <v>57</v>
      </c>
      <c r="V1408" t="s">
        <v>236</v>
      </c>
      <c r="W1408" t="s">
        <v>106</v>
      </c>
      <c r="X1408" t="s">
        <v>62</v>
      </c>
      <c r="Y1408" t="s">
        <v>526</v>
      </c>
      <c r="Z1408" t="s">
        <v>59</v>
      </c>
      <c r="AA1408" t="s">
        <v>64</v>
      </c>
      <c r="AB1408" t="s">
        <v>291</v>
      </c>
      <c r="AC1408" t="s">
        <v>75</v>
      </c>
      <c r="AD1408" t="s">
        <v>67</v>
      </c>
      <c r="AE1408" t="s">
        <v>74</v>
      </c>
      <c r="AF1408" t="s">
        <v>116</v>
      </c>
      <c r="AG1408" t="s">
        <v>152</v>
      </c>
      <c r="AH1408" t="s">
        <v>70</v>
      </c>
      <c r="AI1408" t="s">
        <v>209</v>
      </c>
      <c r="AJ1408" t="s">
        <v>1250</v>
      </c>
      <c r="AK1408" t="s">
        <v>73</v>
      </c>
      <c r="AL1408" t="s">
        <v>68</v>
      </c>
      <c r="AM1408" t="s">
        <v>68</v>
      </c>
      <c r="AN1408" t="s">
        <v>76</v>
      </c>
      <c r="AO1408" t="s">
        <v>104</v>
      </c>
      <c r="AP1408" t="s">
        <v>126</v>
      </c>
      <c r="AQ1408" t="s">
        <v>233</v>
      </c>
      <c r="AR1408" t="s">
        <v>62</v>
      </c>
      <c r="AS1408" t="s">
        <v>170</v>
      </c>
      <c r="AT1408" t="s">
        <v>73</v>
      </c>
      <c r="AU1408" t="s">
        <v>447</v>
      </c>
      <c r="AV1408" t="s">
        <v>7202</v>
      </c>
    </row>
    <row r="1409" spans="1:48" hidden="1" x14ac:dyDescent="0.3">
      <c r="A1409" t="s">
        <v>7203</v>
      </c>
      <c r="B1409" t="s">
        <v>7204</v>
      </c>
      <c r="C1409" s="1" t="str">
        <f t="shared" si="222"/>
        <v>21:0973</v>
      </c>
      <c r="D1409" s="1" t="str">
        <f t="shared" si="229"/>
        <v>21:0112</v>
      </c>
      <c r="E1409" t="s">
        <v>7205</v>
      </c>
      <c r="F1409" t="s">
        <v>7206</v>
      </c>
      <c r="H1409">
        <v>63.759461600000002</v>
      </c>
      <c r="I1409">
        <v>-97.735608099999993</v>
      </c>
      <c r="J1409" s="1" t="str">
        <f t="shared" si="230"/>
        <v>NGR lake sediment grab sample</v>
      </c>
      <c r="K1409" s="1" t="str">
        <f t="shared" si="231"/>
        <v>&lt;177 micron (NGR)</v>
      </c>
      <c r="L1409">
        <v>71</v>
      </c>
      <c r="M1409" t="s">
        <v>314</v>
      </c>
      <c r="N1409">
        <v>1408</v>
      </c>
      <c r="O1409" t="s">
        <v>240</v>
      </c>
      <c r="P1409" t="s">
        <v>54</v>
      </c>
      <c r="Q1409" t="s">
        <v>863</v>
      </c>
      <c r="R1409" t="s">
        <v>347</v>
      </c>
      <c r="S1409" t="s">
        <v>57</v>
      </c>
      <c r="T1409" t="s">
        <v>7207</v>
      </c>
      <c r="U1409" t="s">
        <v>57</v>
      </c>
      <c r="V1409" t="s">
        <v>190</v>
      </c>
      <c r="W1409" t="s">
        <v>265</v>
      </c>
      <c r="X1409" t="s">
        <v>170</v>
      </c>
      <c r="Y1409" t="s">
        <v>302</v>
      </c>
      <c r="Z1409" t="s">
        <v>59</v>
      </c>
      <c r="AA1409" t="s">
        <v>64</v>
      </c>
      <c r="AB1409" t="s">
        <v>364</v>
      </c>
      <c r="AC1409" t="s">
        <v>238</v>
      </c>
      <c r="AD1409" t="s">
        <v>62</v>
      </c>
      <c r="AE1409" t="s">
        <v>3374</v>
      </c>
      <c r="AF1409" t="s">
        <v>92</v>
      </c>
      <c r="AG1409" t="s">
        <v>262</v>
      </c>
      <c r="AH1409" t="s">
        <v>155</v>
      </c>
      <c r="AI1409" t="s">
        <v>382</v>
      </c>
      <c r="AJ1409" t="s">
        <v>192</v>
      </c>
      <c r="AK1409" t="s">
        <v>73</v>
      </c>
      <c r="AL1409" t="s">
        <v>125</v>
      </c>
      <c r="AM1409" t="s">
        <v>94</v>
      </c>
      <c r="AN1409" t="s">
        <v>76</v>
      </c>
      <c r="AO1409" t="s">
        <v>1051</v>
      </c>
      <c r="AP1409" t="s">
        <v>225</v>
      </c>
      <c r="AQ1409" t="s">
        <v>178</v>
      </c>
      <c r="AR1409" t="s">
        <v>74</v>
      </c>
      <c r="AS1409" t="s">
        <v>138</v>
      </c>
      <c r="AT1409" t="s">
        <v>248</v>
      </c>
      <c r="AU1409" t="s">
        <v>107</v>
      </c>
      <c r="AV1409" t="s">
        <v>821</v>
      </c>
    </row>
    <row r="1410" spans="1:48" hidden="1" x14ac:dyDescent="0.3">
      <c r="A1410" t="s">
        <v>7208</v>
      </c>
      <c r="B1410" t="s">
        <v>7209</v>
      </c>
      <c r="C1410" s="1" t="str">
        <f t="shared" ref="C1410:C1473" si="232">HYPERLINK("https://geochem.nrcan.gc.ca/cdogs/content/bdl/bdl210973_e.htm", "21:0973")</f>
        <v>21:0973</v>
      </c>
      <c r="D1410" s="1" t="str">
        <f>HYPERLINK("https://geochem.nrcan.gc.ca/cdogs/content/svy/svy_e.htm", "")</f>
        <v/>
      </c>
      <c r="G1410" s="1" t="str">
        <f>HYPERLINK("https://geochem.nrcan.gc.ca/cdogs/content/cr_/cr_00161_e.htm", "161")</f>
        <v>161</v>
      </c>
      <c r="J1410" t="s">
        <v>230</v>
      </c>
      <c r="K1410" t="s">
        <v>231</v>
      </c>
      <c r="L1410">
        <v>71</v>
      </c>
      <c r="M1410" t="s">
        <v>232</v>
      </c>
      <c r="N1410">
        <v>1409</v>
      </c>
      <c r="O1410" t="s">
        <v>209</v>
      </c>
      <c r="P1410" t="s">
        <v>54</v>
      </c>
      <c r="Q1410" t="s">
        <v>656</v>
      </c>
      <c r="R1410" t="s">
        <v>75</v>
      </c>
      <c r="S1410" t="s">
        <v>57</v>
      </c>
      <c r="T1410" t="s">
        <v>207</v>
      </c>
      <c r="U1410" t="s">
        <v>203</v>
      </c>
      <c r="V1410" t="s">
        <v>58</v>
      </c>
      <c r="W1410" t="s">
        <v>95</v>
      </c>
      <c r="X1410" t="s">
        <v>62</v>
      </c>
      <c r="Y1410" t="s">
        <v>136</v>
      </c>
      <c r="Z1410" t="s">
        <v>178</v>
      </c>
      <c r="AA1410" t="s">
        <v>64</v>
      </c>
      <c r="AB1410" t="s">
        <v>492</v>
      </c>
      <c r="AC1410" t="s">
        <v>125</v>
      </c>
      <c r="AD1410" t="s">
        <v>67</v>
      </c>
      <c r="AE1410" t="s">
        <v>3970</v>
      </c>
      <c r="AF1410" t="s">
        <v>99</v>
      </c>
      <c r="AG1410" t="s">
        <v>60</v>
      </c>
      <c r="AH1410" t="s">
        <v>157</v>
      </c>
      <c r="AI1410" t="s">
        <v>134</v>
      </c>
      <c r="AJ1410" t="s">
        <v>382</v>
      </c>
      <c r="AK1410" t="s">
        <v>73</v>
      </c>
      <c r="AL1410" t="s">
        <v>206</v>
      </c>
      <c r="AM1410" t="s">
        <v>68</v>
      </c>
      <c r="AN1410" t="s">
        <v>76</v>
      </c>
      <c r="AO1410" t="s">
        <v>92</v>
      </c>
      <c r="AP1410" t="s">
        <v>456</v>
      </c>
      <c r="AQ1410" t="s">
        <v>254</v>
      </c>
      <c r="AR1410" t="s">
        <v>62</v>
      </c>
      <c r="AS1410" t="s">
        <v>96</v>
      </c>
      <c r="AT1410" t="s">
        <v>73</v>
      </c>
      <c r="AU1410" t="s">
        <v>2145</v>
      </c>
      <c r="AV1410" t="s">
        <v>4744</v>
      </c>
    </row>
    <row r="1411" spans="1:48" hidden="1" x14ac:dyDescent="0.3">
      <c r="A1411" t="s">
        <v>7210</v>
      </c>
      <c r="B1411" t="s">
        <v>7211</v>
      </c>
      <c r="C1411" s="1" t="str">
        <f t="shared" si="232"/>
        <v>21:0973</v>
      </c>
      <c r="D1411" s="1" t="str">
        <f t="shared" ref="D1411:D1427" si="233">HYPERLINK("https://geochem.nrcan.gc.ca/cdogs/content/svy/svy210112_e.htm", "21:0112")</f>
        <v>21:0112</v>
      </c>
      <c r="E1411" t="s">
        <v>7212</v>
      </c>
      <c r="F1411" t="s">
        <v>7213</v>
      </c>
      <c r="H1411">
        <v>63.782101599999997</v>
      </c>
      <c r="I1411">
        <v>-97.683747600000004</v>
      </c>
      <c r="J1411" s="1" t="str">
        <f t="shared" ref="J1411:J1427" si="234">HYPERLINK("https://geochem.nrcan.gc.ca/cdogs/content/kwd/kwd020027_e.htm", "NGR lake sediment grab sample")</f>
        <v>NGR lake sediment grab sample</v>
      </c>
      <c r="K1411" s="1" t="str">
        <f t="shared" ref="K1411:K1427" si="235">HYPERLINK("https://geochem.nrcan.gc.ca/cdogs/content/kwd/kwd080006_e.htm", "&lt;177 micron (NGR)")</f>
        <v>&lt;177 micron (NGR)</v>
      </c>
      <c r="L1411">
        <v>71</v>
      </c>
      <c r="M1411" t="s">
        <v>324</v>
      </c>
      <c r="N1411">
        <v>1410</v>
      </c>
      <c r="O1411" t="s">
        <v>61</v>
      </c>
      <c r="P1411" t="s">
        <v>117</v>
      </c>
      <c r="Q1411" t="s">
        <v>115</v>
      </c>
      <c r="R1411" t="s">
        <v>123</v>
      </c>
      <c r="S1411" t="s">
        <v>57</v>
      </c>
      <c r="T1411" t="s">
        <v>91</v>
      </c>
      <c r="U1411" t="s">
        <v>57</v>
      </c>
      <c r="V1411" t="s">
        <v>2740</v>
      </c>
      <c r="W1411" t="s">
        <v>61</v>
      </c>
      <c r="X1411" t="s">
        <v>62</v>
      </c>
      <c r="Y1411" t="s">
        <v>421</v>
      </c>
      <c r="Z1411" t="s">
        <v>138</v>
      </c>
      <c r="AA1411" t="s">
        <v>64</v>
      </c>
      <c r="AB1411" t="s">
        <v>65</v>
      </c>
      <c r="AC1411" t="s">
        <v>75</v>
      </c>
      <c r="AD1411" t="s">
        <v>67</v>
      </c>
      <c r="AE1411" t="s">
        <v>74</v>
      </c>
      <c r="AF1411" t="s">
        <v>76</v>
      </c>
      <c r="AG1411" t="s">
        <v>91</v>
      </c>
      <c r="AH1411" t="s">
        <v>70</v>
      </c>
      <c r="AI1411" t="s">
        <v>327</v>
      </c>
      <c r="AJ1411" t="s">
        <v>413</v>
      </c>
      <c r="AK1411" t="s">
        <v>73</v>
      </c>
      <c r="AL1411" t="s">
        <v>74</v>
      </c>
      <c r="AM1411" t="s">
        <v>125</v>
      </c>
      <c r="AN1411" t="s">
        <v>76</v>
      </c>
      <c r="AO1411" t="s">
        <v>203</v>
      </c>
      <c r="AP1411" t="s">
        <v>105</v>
      </c>
      <c r="AQ1411" t="s">
        <v>205</v>
      </c>
      <c r="AR1411" t="s">
        <v>67</v>
      </c>
      <c r="AS1411" t="s">
        <v>170</v>
      </c>
      <c r="AT1411" t="s">
        <v>73</v>
      </c>
      <c r="AU1411" t="s">
        <v>107</v>
      </c>
      <c r="AV1411" t="s">
        <v>7214</v>
      </c>
    </row>
    <row r="1412" spans="1:48" hidden="1" x14ac:dyDescent="0.3">
      <c r="A1412" t="s">
        <v>7215</v>
      </c>
      <c r="B1412" t="s">
        <v>7216</v>
      </c>
      <c r="C1412" s="1" t="str">
        <f t="shared" si="232"/>
        <v>21:0973</v>
      </c>
      <c r="D1412" s="1" t="str">
        <f t="shared" si="233"/>
        <v>21:0112</v>
      </c>
      <c r="E1412" t="s">
        <v>7217</v>
      </c>
      <c r="F1412" t="s">
        <v>7218</v>
      </c>
      <c r="H1412">
        <v>63.789822000000001</v>
      </c>
      <c r="I1412">
        <v>-97.751581799999997</v>
      </c>
      <c r="J1412" s="1" t="str">
        <f t="shared" si="234"/>
        <v>NGR lake sediment grab sample</v>
      </c>
      <c r="K1412" s="1" t="str">
        <f t="shared" si="235"/>
        <v>&lt;177 micron (NGR)</v>
      </c>
      <c r="L1412">
        <v>71</v>
      </c>
      <c r="M1412" t="s">
        <v>335</v>
      </c>
      <c r="N1412">
        <v>1411</v>
      </c>
      <c r="O1412" t="s">
        <v>363</v>
      </c>
      <c r="P1412" t="s">
        <v>54</v>
      </c>
      <c r="Q1412" t="s">
        <v>166</v>
      </c>
      <c r="R1412" t="s">
        <v>168</v>
      </c>
      <c r="S1412" t="s">
        <v>57</v>
      </c>
      <c r="T1412" t="s">
        <v>262</v>
      </c>
      <c r="U1412" t="s">
        <v>57</v>
      </c>
      <c r="V1412" t="s">
        <v>2740</v>
      </c>
      <c r="W1412" t="s">
        <v>143</v>
      </c>
      <c r="X1412" t="s">
        <v>74</v>
      </c>
      <c r="Y1412" t="s">
        <v>74</v>
      </c>
      <c r="Z1412" t="s">
        <v>59</v>
      </c>
      <c r="AA1412" t="s">
        <v>64</v>
      </c>
      <c r="AB1412" t="s">
        <v>428</v>
      </c>
      <c r="AC1412" t="s">
        <v>75</v>
      </c>
      <c r="AD1412" t="s">
        <v>67</v>
      </c>
      <c r="AE1412" t="s">
        <v>1238</v>
      </c>
      <c r="AF1412" t="s">
        <v>92</v>
      </c>
      <c r="AG1412" t="s">
        <v>152</v>
      </c>
      <c r="AH1412" t="s">
        <v>70</v>
      </c>
      <c r="AI1412" t="s">
        <v>327</v>
      </c>
      <c r="AJ1412" t="s">
        <v>1185</v>
      </c>
      <c r="AK1412" t="s">
        <v>73</v>
      </c>
      <c r="AL1412" t="s">
        <v>74</v>
      </c>
      <c r="AM1412" t="s">
        <v>68</v>
      </c>
      <c r="AN1412" t="s">
        <v>76</v>
      </c>
      <c r="AO1412" t="s">
        <v>178</v>
      </c>
      <c r="AP1412" t="s">
        <v>225</v>
      </c>
      <c r="AQ1412" t="s">
        <v>127</v>
      </c>
      <c r="AR1412" t="s">
        <v>74</v>
      </c>
      <c r="AS1412" t="s">
        <v>170</v>
      </c>
      <c r="AT1412" t="s">
        <v>73</v>
      </c>
      <c r="AU1412" t="s">
        <v>107</v>
      </c>
      <c r="AV1412" t="s">
        <v>7219</v>
      </c>
    </row>
    <row r="1413" spans="1:48" hidden="1" x14ac:dyDescent="0.3">
      <c r="A1413" t="s">
        <v>7220</v>
      </c>
      <c r="B1413" t="s">
        <v>7221</v>
      </c>
      <c r="C1413" s="1" t="str">
        <f t="shared" si="232"/>
        <v>21:0973</v>
      </c>
      <c r="D1413" s="1" t="str">
        <f t="shared" si="233"/>
        <v>21:0112</v>
      </c>
      <c r="E1413" t="s">
        <v>7222</v>
      </c>
      <c r="F1413" t="s">
        <v>7223</v>
      </c>
      <c r="H1413">
        <v>63.813149799999998</v>
      </c>
      <c r="I1413">
        <v>-97.730968599999997</v>
      </c>
      <c r="J1413" s="1" t="str">
        <f t="shared" si="234"/>
        <v>NGR lake sediment grab sample</v>
      </c>
      <c r="K1413" s="1" t="str">
        <f t="shared" si="235"/>
        <v>&lt;177 micron (NGR)</v>
      </c>
      <c r="L1413">
        <v>71</v>
      </c>
      <c r="M1413" t="s">
        <v>354</v>
      </c>
      <c r="N1413">
        <v>1412</v>
      </c>
      <c r="O1413" t="s">
        <v>327</v>
      </c>
      <c r="P1413" t="s">
        <v>54</v>
      </c>
      <c r="Q1413" t="s">
        <v>642</v>
      </c>
      <c r="R1413" t="s">
        <v>436</v>
      </c>
      <c r="S1413" t="s">
        <v>57</v>
      </c>
      <c r="T1413" t="s">
        <v>560</v>
      </c>
      <c r="U1413" t="s">
        <v>57</v>
      </c>
      <c r="V1413" t="s">
        <v>471</v>
      </c>
      <c r="W1413" t="s">
        <v>336</v>
      </c>
      <c r="X1413" t="s">
        <v>62</v>
      </c>
      <c r="Y1413" t="s">
        <v>206</v>
      </c>
      <c r="Z1413" t="s">
        <v>59</v>
      </c>
      <c r="AA1413" t="s">
        <v>64</v>
      </c>
      <c r="AB1413" t="s">
        <v>152</v>
      </c>
      <c r="AC1413" t="s">
        <v>157</v>
      </c>
      <c r="AD1413" t="s">
        <v>74</v>
      </c>
      <c r="AE1413" t="s">
        <v>563</v>
      </c>
      <c r="AF1413" t="s">
        <v>281</v>
      </c>
      <c r="AG1413" t="s">
        <v>91</v>
      </c>
      <c r="AH1413" t="s">
        <v>70</v>
      </c>
      <c r="AI1413" t="s">
        <v>201</v>
      </c>
      <c r="AJ1413" t="s">
        <v>678</v>
      </c>
      <c r="AK1413" t="s">
        <v>73</v>
      </c>
      <c r="AL1413" t="s">
        <v>206</v>
      </c>
      <c r="AM1413" t="s">
        <v>302</v>
      </c>
      <c r="AN1413" t="s">
        <v>76</v>
      </c>
      <c r="AO1413" t="s">
        <v>134</v>
      </c>
      <c r="AP1413" t="s">
        <v>225</v>
      </c>
      <c r="AQ1413" t="s">
        <v>306</v>
      </c>
      <c r="AR1413" t="s">
        <v>62</v>
      </c>
      <c r="AS1413" t="s">
        <v>127</v>
      </c>
      <c r="AT1413" t="s">
        <v>152</v>
      </c>
      <c r="AU1413" t="s">
        <v>107</v>
      </c>
      <c r="AV1413" t="s">
        <v>5702</v>
      </c>
    </row>
    <row r="1414" spans="1:48" hidden="1" x14ac:dyDescent="0.3">
      <c r="A1414" t="s">
        <v>7224</v>
      </c>
      <c r="B1414" t="s">
        <v>7225</v>
      </c>
      <c r="C1414" s="1" t="str">
        <f t="shared" si="232"/>
        <v>21:0973</v>
      </c>
      <c r="D1414" s="1" t="str">
        <f t="shared" si="233"/>
        <v>21:0112</v>
      </c>
      <c r="E1414" t="s">
        <v>7226</v>
      </c>
      <c r="F1414" t="s">
        <v>7227</v>
      </c>
      <c r="H1414">
        <v>63.949461999999997</v>
      </c>
      <c r="I1414">
        <v>-97.707576900000007</v>
      </c>
      <c r="J1414" s="1" t="str">
        <f t="shared" si="234"/>
        <v>NGR lake sediment grab sample</v>
      </c>
      <c r="K1414" s="1" t="str">
        <f t="shared" si="235"/>
        <v>&lt;177 micron (NGR)</v>
      </c>
      <c r="L1414">
        <v>72</v>
      </c>
      <c r="M1414" t="s">
        <v>1936</v>
      </c>
      <c r="N1414">
        <v>1413</v>
      </c>
      <c r="O1414" t="s">
        <v>96</v>
      </c>
      <c r="P1414" t="s">
        <v>54</v>
      </c>
      <c r="Q1414" t="s">
        <v>731</v>
      </c>
      <c r="R1414" t="s">
        <v>104</v>
      </c>
      <c r="S1414" t="s">
        <v>57</v>
      </c>
      <c r="T1414" t="s">
        <v>262</v>
      </c>
      <c r="U1414" t="s">
        <v>96</v>
      </c>
      <c r="V1414" t="s">
        <v>436</v>
      </c>
      <c r="W1414" t="s">
        <v>348</v>
      </c>
      <c r="X1414" t="s">
        <v>62</v>
      </c>
      <c r="Y1414" t="s">
        <v>421</v>
      </c>
      <c r="Z1414" t="s">
        <v>138</v>
      </c>
      <c r="AA1414" t="s">
        <v>64</v>
      </c>
      <c r="AB1414" t="s">
        <v>204</v>
      </c>
      <c r="AC1414" t="s">
        <v>177</v>
      </c>
      <c r="AD1414" t="s">
        <v>74</v>
      </c>
      <c r="AE1414" t="s">
        <v>3844</v>
      </c>
      <c r="AF1414" t="s">
        <v>134</v>
      </c>
      <c r="AG1414" t="s">
        <v>277</v>
      </c>
      <c r="AH1414" t="s">
        <v>70</v>
      </c>
      <c r="AI1414" t="s">
        <v>101</v>
      </c>
      <c r="AJ1414" t="s">
        <v>92</v>
      </c>
      <c r="AK1414" t="s">
        <v>73</v>
      </c>
      <c r="AL1414" t="s">
        <v>157</v>
      </c>
      <c r="AM1414" t="s">
        <v>68</v>
      </c>
      <c r="AN1414" t="s">
        <v>76</v>
      </c>
      <c r="AO1414" t="s">
        <v>926</v>
      </c>
      <c r="AP1414" t="s">
        <v>307</v>
      </c>
      <c r="AQ1414" t="s">
        <v>306</v>
      </c>
      <c r="AR1414" t="s">
        <v>74</v>
      </c>
      <c r="AS1414" t="s">
        <v>170</v>
      </c>
      <c r="AT1414" t="s">
        <v>73</v>
      </c>
      <c r="AU1414" t="s">
        <v>107</v>
      </c>
      <c r="AV1414" t="s">
        <v>7228</v>
      </c>
    </row>
    <row r="1415" spans="1:48" hidden="1" x14ac:dyDescent="0.3">
      <c r="A1415" t="s">
        <v>7229</v>
      </c>
      <c r="B1415" t="s">
        <v>7230</v>
      </c>
      <c r="C1415" s="1" t="str">
        <f t="shared" si="232"/>
        <v>21:0973</v>
      </c>
      <c r="D1415" s="1" t="str">
        <f t="shared" si="233"/>
        <v>21:0112</v>
      </c>
      <c r="E1415" t="s">
        <v>7231</v>
      </c>
      <c r="F1415" t="s">
        <v>7232</v>
      </c>
      <c r="H1415">
        <v>63.854004799999998</v>
      </c>
      <c r="I1415">
        <v>-97.703395400000005</v>
      </c>
      <c r="J1415" s="1" t="str">
        <f t="shared" si="234"/>
        <v>NGR lake sediment grab sample</v>
      </c>
      <c r="K1415" s="1" t="str">
        <f t="shared" si="235"/>
        <v>&lt;177 micron (NGR)</v>
      </c>
      <c r="L1415">
        <v>72</v>
      </c>
      <c r="M1415" t="s">
        <v>86</v>
      </c>
      <c r="N1415">
        <v>1414</v>
      </c>
      <c r="O1415" t="s">
        <v>440</v>
      </c>
      <c r="P1415" t="s">
        <v>54</v>
      </c>
      <c r="Q1415" t="s">
        <v>89</v>
      </c>
      <c r="R1415" t="s">
        <v>290</v>
      </c>
      <c r="S1415" t="s">
        <v>57</v>
      </c>
      <c r="T1415" t="s">
        <v>3299</v>
      </c>
      <c r="U1415" t="s">
        <v>59</v>
      </c>
      <c r="V1415" t="s">
        <v>172</v>
      </c>
      <c r="W1415" t="s">
        <v>709</v>
      </c>
      <c r="X1415" t="s">
        <v>170</v>
      </c>
      <c r="Y1415" t="s">
        <v>143</v>
      </c>
      <c r="Z1415" t="s">
        <v>59</v>
      </c>
      <c r="AA1415" t="s">
        <v>64</v>
      </c>
      <c r="AB1415" t="s">
        <v>277</v>
      </c>
      <c r="AC1415" t="s">
        <v>157</v>
      </c>
      <c r="AD1415" t="s">
        <v>62</v>
      </c>
      <c r="AE1415" t="s">
        <v>563</v>
      </c>
      <c r="AF1415" t="s">
        <v>151</v>
      </c>
      <c r="AG1415" t="s">
        <v>277</v>
      </c>
      <c r="AH1415" t="s">
        <v>155</v>
      </c>
      <c r="AI1415" t="s">
        <v>124</v>
      </c>
      <c r="AJ1415" t="s">
        <v>4792</v>
      </c>
      <c r="AK1415" t="s">
        <v>73</v>
      </c>
      <c r="AL1415" t="s">
        <v>206</v>
      </c>
      <c r="AM1415" t="s">
        <v>171</v>
      </c>
      <c r="AN1415" t="s">
        <v>76</v>
      </c>
      <c r="AO1415" t="s">
        <v>121</v>
      </c>
      <c r="AP1415" t="s">
        <v>126</v>
      </c>
      <c r="AQ1415" t="s">
        <v>114</v>
      </c>
      <c r="AR1415" t="s">
        <v>62</v>
      </c>
      <c r="AS1415" t="s">
        <v>127</v>
      </c>
      <c r="AT1415" t="s">
        <v>91</v>
      </c>
      <c r="AU1415" t="s">
        <v>107</v>
      </c>
      <c r="AV1415" t="s">
        <v>3560</v>
      </c>
    </row>
    <row r="1416" spans="1:48" hidden="1" x14ac:dyDescent="0.3">
      <c r="A1416" t="s">
        <v>7233</v>
      </c>
      <c r="B1416" t="s">
        <v>7234</v>
      </c>
      <c r="C1416" s="1" t="str">
        <f t="shared" si="232"/>
        <v>21:0973</v>
      </c>
      <c r="D1416" s="1" t="str">
        <f t="shared" si="233"/>
        <v>21:0112</v>
      </c>
      <c r="E1416" t="s">
        <v>7226</v>
      </c>
      <c r="F1416" t="s">
        <v>7235</v>
      </c>
      <c r="H1416">
        <v>63.949461999999997</v>
      </c>
      <c r="I1416">
        <v>-97.707576900000007</v>
      </c>
      <c r="J1416" s="1" t="str">
        <f t="shared" si="234"/>
        <v>NGR lake sediment grab sample</v>
      </c>
      <c r="K1416" s="1" t="str">
        <f t="shared" si="235"/>
        <v>&lt;177 micron (NGR)</v>
      </c>
      <c r="L1416">
        <v>72</v>
      </c>
      <c r="M1416" t="s">
        <v>1969</v>
      </c>
      <c r="N1416">
        <v>1415</v>
      </c>
      <c r="O1416" t="s">
        <v>96</v>
      </c>
      <c r="P1416" t="s">
        <v>54</v>
      </c>
      <c r="Q1416" t="s">
        <v>731</v>
      </c>
      <c r="R1416" t="s">
        <v>92</v>
      </c>
      <c r="S1416" t="s">
        <v>57</v>
      </c>
      <c r="T1416" t="s">
        <v>262</v>
      </c>
      <c r="U1416" t="s">
        <v>57</v>
      </c>
      <c r="V1416" t="s">
        <v>192</v>
      </c>
      <c r="W1416" t="s">
        <v>402</v>
      </c>
      <c r="X1416" t="s">
        <v>62</v>
      </c>
      <c r="Y1416" t="s">
        <v>302</v>
      </c>
      <c r="Z1416" t="s">
        <v>138</v>
      </c>
      <c r="AA1416" t="s">
        <v>64</v>
      </c>
      <c r="AB1416" t="s">
        <v>188</v>
      </c>
      <c r="AC1416" t="s">
        <v>75</v>
      </c>
      <c r="AD1416" t="s">
        <v>67</v>
      </c>
      <c r="AE1416" t="s">
        <v>2933</v>
      </c>
      <c r="AF1416" t="s">
        <v>281</v>
      </c>
      <c r="AG1416" t="s">
        <v>277</v>
      </c>
      <c r="AH1416" t="s">
        <v>70</v>
      </c>
      <c r="AI1416" t="s">
        <v>348</v>
      </c>
      <c r="AJ1416" t="s">
        <v>1429</v>
      </c>
      <c r="AK1416" t="s">
        <v>73</v>
      </c>
      <c r="AL1416" t="s">
        <v>206</v>
      </c>
      <c r="AM1416" t="s">
        <v>74</v>
      </c>
      <c r="AN1416" t="s">
        <v>76</v>
      </c>
      <c r="AO1416" t="s">
        <v>266</v>
      </c>
      <c r="AP1416" t="s">
        <v>210</v>
      </c>
      <c r="AQ1416" t="s">
        <v>56</v>
      </c>
      <c r="AR1416" t="s">
        <v>62</v>
      </c>
      <c r="AS1416" t="s">
        <v>170</v>
      </c>
      <c r="AT1416" t="s">
        <v>73</v>
      </c>
      <c r="AU1416" t="s">
        <v>107</v>
      </c>
      <c r="AV1416" t="s">
        <v>5938</v>
      </c>
    </row>
    <row r="1417" spans="1:48" hidden="1" x14ac:dyDescent="0.3">
      <c r="A1417" t="s">
        <v>7236</v>
      </c>
      <c r="B1417" t="s">
        <v>7237</v>
      </c>
      <c r="C1417" s="1" t="str">
        <f t="shared" si="232"/>
        <v>21:0973</v>
      </c>
      <c r="D1417" s="1" t="str">
        <f t="shared" si="233"/>
        <v>21:0112</v>
      </c>
      <c r="E1417" t="s">
        <v>7226</v>
      </c>
      <c r="F1417" t="s">
        <v>7238</v>
      </c>
      <c r="H1417">
        <v>63.949461999999997</v>
      </c>
      <c r="I1417">
        <v>-97.707576900000007</v>
      </c>
      <c r="J1417" s="1" t="str">
        <f t="shared" si="234"/>
        <v>NGR lake sediment grab sample</v>
      </c>
      <c r="K1417" s="1" t="str">
        <f t="shared" si="235"/>
        <v>&lt;177 micron (NGR)</v>
      </c>
      <c r="L1417">
        <v>72</v>
      </c>
      <c r="M1417" t="s">
        <v>1961</v>
      </c>
      <c r="N1417">
        <v>1416</v>
      </c>
      <c r="O1417" t="s">
        <v>87</v>
      </c>
      <c r="P1417" t="s">
        <v>54</v>
      </c>
      <c r="Q1417" t="s">
        <v>325</v>
      </c>
      <c r="R1417" t="s">
        <v>178</v>
      </c>
      <c r="S1417" t="s">
        <v>57</v>
      </c>
      <c r="T1417" t="s">
        <v>248</v>
      </c>
      <c r="U1417" t="s">
        <v>138</v>
      </c>
      <c r="V1417" t="s">
        <v>317</v>
      </c>
      <c r="W1417" t="s">
        <v>429</v>
      </c>
      <c r="X1417" t="s">
        <v>62</v>
      </c>
      <c r="Y1417" t="s">
        <v>302</v>
      </c>
      <c r="Z1417" t="s">
        <v>96</v>
      </c>
      <c r="AA1417" t="s">
        <v>64</v>
      </c>
      <c r="AB1417" t="s">
        <v>142</v>
      </c>
      <c r="AC1417" t="s">
        <v>177</v>
      </c>
      <c r="AD1417" t="s">
        <v>62</v>
      </c>
      <c r="AE1417" t="s">
        <v>3792</v>
      </c>
      <c r="AF1417" t="s">
        <v>134</v>
      </c>
      <c r="AG1417" t="s">
        <v>91</v>
      </c>
      <c r="AH1417" t="s">
        <v>70</v>
      </c>
      <c r="AI1417" t="s">
        <v>329</v>
      </c>
      <c r="AJ1417" t="s">
        <v>1423</v>
      </c>
      <c r="AK1417" t="s">
        <v>73</v>
      </c>
      <c r="AL1417" t="s">
        <v>157</v>
      </c>
      <c r="AM1417" t="s">
        <v>68</v>
      </c>
      <c r="AN1417" t="s">
        <v>76</v>
      </c>
      <c r="AO1417" t="s">
        <v>1192</v>
      </c>
      <c r="AP1417" t="s">
        <v>414</v>
      </c>
      <c r="AQ1417" t="s">
        <v>56</v>
      </c>
      <c r="AR1417" t="s">
        <v>62</v>
      </c>
      <c r="AS1417" t="s">
        <v>170</v>
      </c>
      <c r="AT1417" t="s">
        <v>73</v>
      </c>
      <c r="AU1417" t="s">
        <v>107</v>
      </c>
      <c r="AV1417" t="s">
        <v>7239</v>
      </c>
    </row>
    <row r="1418" spans="1:48" hidden="1" x14ac:dyDescent="0.3">
      <c r="A1418" t="s">
        <v>7240</v>
      </c>
      <c r="B1418" t="s">
        <v>7241</v>
      </c>
      <c r="C1418" s="1" t="str">
        <f t="shared" si="232"/>
        <v>21:0973</v>
      </c>
      <c r="D1418" s="1" t="str">
        <f t="shared" si="233"/>
        <v>21:0112</v>
      </c>
      <c r="E1418" t="s">
        <v>7242</v>
      </c>
      <c r="F1418" t="s">
        <v>7243</v>
      </c>
      <c r="H1418">
        <v>63.939221099999997</v>
      </c>
      <c r="I1418">
        <v>-97.671852000000001</v>
      </c>
      <c r="J1418" s="1" t="str">
        <f t="shared" si="234"/>
        <v>NGR lake sediment grab sample</v>
      </c>
      <c r="K1418" s="1" t="str">
        <f t="shared" si="235"/>
        <v>&lt;177 micron (NGR)</v>
      </c>
      <c r="L1418">
        <v>72</v>
      </c>
      <c r="M1418" t="s">
        <v>149</v>
      </c>
      <c r="N1418">
        <v>1417</v>
      </c>
      <c r="O1418" t="s">
        <v>168</v>
      </c>
      <c r="P1418" t="s">
        <v>54</v>
      </c>
      <c r="Q1418" t="s">
        <v>274</v>
      </c>
      <c r="R1418" t="s">
        <v>116</v>
      </c>
      <c r="S1418" t="s">
        <v>57</v>
      </c>
      <c r="T1418" t="s">
        <v>248</v>
      </c>
      <c r="U1418" t="s">
        <v>117</v>
      </c>
      <c r="V1418" t="s">
        <v>575</v>
      </c>
      <c r="W1418" t="s">
        <v>159</v>
      </c>
      <c r="X1418" t="s">
        <v>62</v>
      </c>
      <c r="Y1418" t="s">
        <v>79</v>
      </c>
      <c r="Z1418" t="s">
        <v>59</v>
      </c>
      <c r="AA1418" t="s">
        <v>64</v>
      </c>
      <c r="AB1418" t="s">
        <v>204</v>
      </c>
      <c r="AC1418" t="s">
        <v>177</v>
      </c>
      <c r="AD1418" t="s">
        <v>62</v>
      </c>
      <c r="AE1418" t="s">
        <v>2236</v>
      </c>
      <c r="AF1418" t="s">
        <v>116</v>
      </c>
      <c r="AG1418" t="s">
        <v>152</v>
      </c>
      <c r="AH1418" t="s">
        <v>155</v>
      </c>
      <c r="AI1418" t="s">
        <v>340</v>
      </c>
      <c r="AJ1418" t="s">
        <v>480</v>
      </c>
      <c r="AK1418" t="s">
        <v>73</v>
      </c>
      <c r="AL1418" t="s">
        <v>206</v>
      </c>
      <c r="AM1418" t="s">
        <v>74</v>
      </c>
      <c r="AN1418" t="s">
        <v>76</v>
      </c>
      <c r="AO1418" t="s">
        <v>290</v>
      </c>
      <c r="AP1418" t="s">
        <v>283</v>
      </c>
      <c r="AQ1418" t="s">
        <v>348</v>
      </c>
      <c r="AR1418" t="s">
        <v>62</v>
      </c>
      <c r="AS1418" t="s">
        <v>170</v>
      </c>
      <c r="AT1418" t="s">
        <v>73</v>
      </c>
      <c r="AU1418" t="s">
        <v>593</v>
      </c>
      <c r="AV1418" t="s">
        <v>7244</v>
      </c>
    </row>
    <row r="1419" spans="1:48" hidden="1" x14ac:dyDescent="0.3">
      <c r="A1419" t="s">
        <v>7245</v>
      </c>
      <c r="B1419" t="s">
        <v>7246</v>
      </c>
      <c r="C1419" s="1" t="str">
        <f t="shared" si="232"/>
        <v>21:0973</v>
      </c>
      <c r="D1419" s="1" t="str">
        <f t="shared" si="233"/>
        <v>21:0112</v>
      </c>
      <c r="E1419" t="s">
        <v>7247</v>
      </c>
      <c r="F1419" t="s">
        <v>7248</v>
      </c>
      <c r="H1419">
        <v>63.917986300000003</v>
      </c>
      <c r="I1419">
        <v>-97.655485200000001</v>
      </c>
      <c r="J1419" s="1" t="str">
        <f t="shared" si="234"/>
        <v>NGR lake sediment grab sample</v>
      </c>
      <c r="K1419" s="1" t="str">
        <f t="shared" si="235"/>
        <v>&lt;177 micron (NGR)</v>
      </c>
      <c r="L1419">
        <v>72</v>
      </c>
      <c r="M1419" t="s">
        <v>165</v>
      </c>
      <c r="N1419">
        <v>1418</v>
      </c>
      <c r="O1419" t="s">
        <v>56</v>
      </c>
      <c r="P1419" t="s">
        <v>54</v>
      </c>
      <c r="Q1419" t="s">
        <v>186</v>
      </c>
      <c r="R1419" t="s">
        <v>92</v>
      </c>
      <c r="S1419" t="s">
        <v>57</v>
      </c>
      <c r="T1419" t="s">
        <v>604</v>
      </c>
      <c r="U1419" t="s">
        <v>96</v>
      </c>
      <c r="V1419" t="s">
        <v>90</v>
      </c>
      <c r="W1419" t="s">
        <v>136</v>
      </c>
      <c r="X1419" t="s">
        <v>74</v>
      </c>
      <c r="Y1419" t="s">
        <v>346</v>
      </c>
      <c r="Z1419" t="s">
        <v>59</v>
      </c>
      <c r="AA1419" t="s">
        <v>64</v>
      </c>
      <c r="AB1419" t="s">
        <v>522</v>
      </c>
      <c r="AC1419" t="s">
        <v>155</v>
      </c>
      <c r="AD1419" t="s">
        <v>62</v>
      </c>
      <c r="AE1419" t="s">
        <v>75</v>
      </c>
      <c r="AF1419" t="s">
        <v>76</v>
      </c>
      <c r="AG1419" t="s">
        <v>122</v>
      </c>
      <c r="AH1419" t="s">
        <v>70</v>
      </c>
      <c r="AI1419" t="s">
        <v>226</v>
      </c>
      <c r="AJ1419" t="s">
        <v>59</v>
      </c>
      <c r="AK1419" t="s">
        <v>73</v>
      </c>
      <c r="AL1419" t="s">
        <v>125</v>
      </c>
      <c r="AM1419" t="s">
        <v>75</v>
      </c>
      <c r="AN1419" t="s">
        <v>76</v>
      </c>
      <c r="AO1419" t="s">
        <v>203</v>
      </c>
      <c r="AP1419" t="s">
        <v>414</v>
      </c>
      <c r="AQ1419" t="s">
        <v>127</v>
      </c>
      <c r="AR1419" t="s">
        <v>74</v>
      </c>
      <c r="AS1419" t="s">
        <v>54</v>
      </c>
      <c r="AT1419" t="s">
        <v>73</v>
      </c>
      <c r="AU1419" t="s">
        <v>635</v>
      </c>
      <c r="AV1419" t="s">
        <v>7249</v>
      </c>
    </row>
    <row r="1420" spans="1:48" hidden="1" x14ac:dyDescent="0.3">
      <c r="A1420" t="s">
        <v>7250</v>
      </c>
      <c r="B1420" t="s">
        <v>7251</v>
      </c>
      <c r="C1420" s="1" t="str">
        <f t="shared" si="232"/>
        <v>21:0973</v>
      </c>
      <c r="D1420" s="1" t="str">
        <f t="shared" si="233"/>
        <v>21:0112</v>
      </c>
      <c r="E1420" t="s">
        <v>7252</v>
      </c>
      <c r="F1420" t="s">
        <v>7253</v>
      </c>
      <c r="H1420">
        <v>63.949274699999997</v>
      </c>
      <c r="I1420">
        <v>-97.582891099999998</v>
      </c>
      <c r="J1420" s="1" t="str">
        <f t="shared" si="234"/>
        <v>NGR lake sediment grab sample</v>
      </c>
      <c r="K1420" s="1" t="str">
        <f t="shared" si="235"/>
        <v>&lt;177 micron (NGR)</v>
      </c>
      <c r="L1420">
        <v>72</v>
      </c>
      <c r="M1420" t="s">
        <v>185</v>
      </c>
      <c r="N1420">
        <v>1419</v>
      </c>
      <c r="O1420" t="s">
        <v>168</v>
      </c>
      <c r="P1420" t="s">
        <v>170</v>
      </c>
      <c r="Q1420" t="s">
        <v>731</v>
      </c>
      <c r="R1420" t="s">
        <v>170</v>
      </c>
      <c r="S1420" t="s">
        <v>57</v>
      </c>
      <c r="T1420" t="s">
        <v>277</v>
      </c>
      <c r="U1420" t="s">
        <v>59</v>
      </c>
      <c r="V1420" t="s">
        <v>550</v>
      </c>
      <c r="W1420" t="s">
        <v>124</v>
      </c>
      <c r="X1420" t="s">
        <v>62</v>
      </c>
      <c r="Y1420" t="s">
        <v>95</v>
      </c>
      <c r="Z1420" t="s">
        <v>59</v>
      </c>
      <c r="AA1420" t="s">
        <v>64</v>
      </c>
      <c r="AB1420" t="s">
        <v>100</v>
      </c>
      <c r="AC1420" t="s">
        <v>155</v>
      </c>
      <c r="AD1420" t="s">
        <v>67</v>
      </c>
      <c r="AE1420" t="s">
        <v>2628</v>
      </c>
      <c r="AF1420" t="s">
        <v>282</v>
      </c>
      <c r="AG1420" t="s">
        <v>91</v>
      </c>
      <c r="AH1420" t="s">
        <v>155</v>
      </c>
      <c r="AI1420" t="s">
        <v>71</v>
      </c>
      <c r="AJ1420" t="s">
        <v>88</v>
      </c>
      <c r="AK1420" t="s">
        <v>73</v>
      </c>
      <c r="AL1420" t="s">
        <v>526</v>
      </c>
      <c r="AM1420" t="s">
        <v>157</v>
      </c>
      <c r="AN1420" t="s">
        <v>76</v>
      </c>
      <c r="AO1420" t="s">
        <v>116</v>
      </c>
      <c r="AP1420" t="s">
        <v>253</v>
      </c>
      <c r="AQ1420" t="s">
        <v>308</v>
      </c>
      <c r="AR1420" t="s">
        <v>62</v>
      </c>
      <c r="AS1420" t="s">
        <v>54</v>
      </c>
      <c r="AT1420" t="s">
        <v>73</v>
      </c>
      <c r="AU1420" t="s">
        <v>560</v>
      </c>
      <c r="AV1420" t="s">
        <v>7254</v>
      </c>
    </row>
    <row r="1421" spans="1:48" hidden="1" x14ac:dyDescent="0.3">
      <c r="A1421" t="s">
        <v>7255</v>
      </c>
      <c r="B1421" t="s">
        <v>7256</v>
      </c>
      <c r="C1421" s="1" t="str">
        <f t="shared" si="232"/>
        <v>21:0973</v>
      </c>
      <c r="D1421" s="1" t="str">
        <f t="shared" si="233"/>
        <v>21:0112</v>
      </c>
      <c r="E1421" t="s">
        <v>7257</v>
      </c>
      <c r="F1421" t="s">
        <v>7258</v>
      </c>
      <c r="H1421">
        <v>63.951993700000003</v>
      </c>
      <c r="I1421">
        <v>-97.503362999999993</v>
      </c>
      <c r="J1421" s="1" t="str">
        <f t="shared" si="234"/>
        <v>NGR lake sediment grab sample</v>
      </c>
      <c r="K1421" s="1" t="str">
        <f t="shared" si="235"/>
        <v>&lt;177 micron (NGR)</v>
      </c>
      <c r="L1421">
        <v>72</v>
      </c>
      <c r="M1421" t="s">
        <v>200</v>
      </c>
      <c r="N1421">
        <v>1420</v>
      </c>
      <c r="O1421" t="s">
        <v>429</v>
      </c>
      <c r="P1421" t="s">
        <v>54</v>
      </c>
      <c r="Q1421" t="s">
        <v>89</v>
      </c>
      <c r="R1421" t="s">
        <v>134</v>
      </c>
      <c r="S1421" t="s">
        <v>57</v>
      </c>
      <c r="T1421" t="s">
        <v>248</v>
      </c>
      <c r="U1421" t="s">
        <v>117</v>
      </c>
      <c r="V1421" t="s">
        <v>347</v>
      </c>
      <c r="W1421" t="s">
        <v>263</v>
      </c>
      <c r="X1421" t="s">
        <v>62</v>
      </c>
      <c r="Y1421" t="s">
        <v>220</v>
      </c>
      <c r="Z1421" t="s">
        <v>59</v>
      </c>
      <c r="AA1421" t="s">
        <v>64</v>
      </c>
      <c r="AB1421" t="s">
        <v>250</v>
      </c>
      <c r="AC1421" t="s">
        <v>75</v>
      </c>
      <c r="AD1421" t="s">
        <v>67</v>
      </c>
      <c r="AE1421" t="s">
        <v>3908</v>
      </c>
      <c r="AF1421" t="s">
        <v>357</v>
      </c>
      <c r="AG1421" t="s">
        <v>1089</v>
      </c>
      <c r="AH1421" t="s">
        <v>155</v>
      </c>
      <c r="AI1421" t="s">
        <v>156</v>
      </c>
      <c r="AJ1421" t="s">
        <v>480</v>
      </c>
      <c r="AK1421" t="s">
        <v>73</v>
      </c>
      <c r="AL1421" t="s">
        <v>68</v>
      </c>
      <c r="AM1421" t="s">
        <v>74</v>
      </c>
      <c r="AN1421" t="s">
        <v>76</v>
      </c>
      <c r="AO1421" t="s">
        <v>77</v>
      </c>
      <c r="AP1421" t="s">
        <v>283</v>
      </c>
      <c r="AQ1421" t="s">
        <v>138</v>
      </c>
      <c r="AR1421" t="s">
        <v>74</v>
      </c>
      <c r="AS1421" t="s">
        <v>62</v>
      </c>
      <c r="AT1421" t="s">
        <v>73</v>
      </c>
      <c r="AU1421" t="s">
        <v>107</v>
      </c>
      <c r="AV1421" t="s">
        <v>3090</v>
      </c>
    </row>
    <row r="1422" spans="1:48" hidden="1" x14ac:dyDescent="0.3">
      <c r="A1422" t="s">
        <v>7259</v>
      </c>
      <c r="B1422" t="s">
        <v>7260</v>
      </c>
      <c r="C1422" s="1" t="str">
        <f t="shared" si="232"/>
        <v>21:0973</v>
      </c>
      <c r="D1422" s="1" t="str">
        <f t="shared" si="233"/>
        <v>21:0112</v>
      </c>
      <c r="E1422" t="s">
        <v>7261</v>
      </c>
      <c r="F1422" t="s">
        <v>7262</v>
      </c>
      <c r="H1422">
        <v>63.9503646</v>
      </c>
      <c r="I1422">
        <v>-97.432472500000003</v>
      </c>
      <c r="J1422" s="1" t="str">
        <f t="shared" si="234"/>
        <v>NGR lake sediment grab sample</v>
      </c>
      <c r="K1422" s="1" t="str">
        <f t="shared" si="235"/>
        <v>&lt;177 micron (NGR)</v>
      </c>
      <c r="L1422">
        <v>72</v>
      </c>
      <c r="M1422" t="s">
        <v>217</v>
      </c>
      <c r="N1422">
        <v>1421</v>
      </c>
      <c r="O1422" t="s">
        <v>101</v>
      </c>
      <c r="P1422" t="s">
        <v>54</v>
      </c>
      <c r="Q1422" t="s">
        <v>572</v>
      </c>
      <c r="R1422" t="s">
        <v>282</v>
      </c>
      <c r="S1422" t="s">
        <v>57</v>
      </c>
      <c r="T1422" t="s">
        <v>262</v>
      </c>
      <c r="U1422" t="s">
        <v>59</v>
      </c>
      <c r="V1422" t="s">
        <v>471</v>
      </c>
      <c r="W1422" t="s">
        <v>96</v>
      </c>
      <c r="X1422" t="s">
        <v>74</v>
      </c>
      <c r="Y1422" t="s">
        <v>205</v>
      </c>
      <c r="Z1422" t="s">
        <v>138</v>
      </c>
      <c r="AA1422" t="s">
        <v>64</v>
      </c>
      <c r="AB1422" t="s">
        <v>404</v>
      </c>
      <c r="AC1422" t="s">
        <v>75</v>
      </c>
      <c r="AD1422" t="s">
        <v>67</v>
      </c>
      <c r="AE1422" t="s">
        <v>943</v>
      </c>
      <c r="AF1422" t="s">
        <v>121</v>
      </c>
      <c r="AG1422" t="s">
        <v>249</v>
      </c>
      <c r="AH1422" t="s">
        <v>70</v>
      </c>
      <c r="AI1422" t="s">
        <v>114</v>
      </c>
      <c r="AJ1422" t="s">
        <v>4037</v>
      </c>
      <c r="AK1422" t="s">
        <v>73</v>
      </c>
      <c r="AL1422" t="s">
        <v>68</v>
      </c>
      <c r="AM1422" t="s">
        <v>68</v>
      </c>
      <c r="AN1422" t="s">
        <v>76</v>
      </c>
      <c r="AO1422" t="s">
        <v>290</v>
      </c>
      <c r="AP1422" t="s">
        <v>158</v>
      </c>
      <c r="AQ1422" t="s">
        <v>209</v>
      </c>
      <c r="AR1422" t="s">
        <v>62</v>
      </c>
      <c r="AS1422" t="s">
        <v>170</v>
      </c>
      <c r="AT1422" t="s">
        <v>73</v>
      </c>
      <c r="AU1422" t="s">
        <v>489</v>
      </c>
      <c r="AV1422" t="s">
        <v>587</v>
      </c>
    </row>
    <row r="1423" spans="1:48" hidden="1" x14ac:dyDescent="0.3">
      <c r="A1423" t="s">
        <v>7263</v>
      </c>
      <c r="B1423" t="s">
        <v>7264</v>
      </c>
      <c r="C1423" s="1" t="str">
        <f t="shared" si="232"/>
        <v>21:0973</v>
      </c>
      <c r="D1423" s="1" t="str">
        <f t="shared" si="233"/>
        <v>21:0112</v>
      </c>
      <c r="E1423" t="s">
        <v>7265</v>
      </c>
      <c r="F1423" t="s">
        <v>7266</v>
      </c>
      <c r="H1423">
        <v>63.977693700000003</v>
      </c>
      <c r="I1423">
        <v>-97.051511300000001</v>
      </c>
      <c r="J1423" s="1" t="str">
        <f t="shared" si="234"/>
        <v>NGR lake sediment grab sample</v>
      </c>
      <c r="K1423" s="1" t="str">
        <f t="shared" si="235"/>
        <v>&lt;177 micron (NGR)</v>
      </c>
      <c r="L1423">
        <v>72</v>
      </c>
      <c r="M1423" t="s">
        <v>246</v>
      </c>
      <c r="N1423">
        <v>1422</v>
      </c>
      <c r="O1423" t="s">
        <v>1125</v>
      </c>
      <c r="P1423" t="s">
        <v>54</v>
      </c>
      <c r="Q1423" t="s">
        <v>325</v>
      </c>
      <c r="R1423" t="s">
        <v>92</v>
      </c>
      <c r="S1423" t="s">
        <v>57</v>
      </c>
      <c r="T1423" t="s">
        <v>277</v>
      </c>
      <c r="U1423" t="s">
        <v>59</v>
      </c>
      <c r="V1423" t="s">
        <v>221</v>
      </c>
      <c r="W1423" t="s">
        <v>117</v>
      </c>
      <c r="X1423" t="s">
        <v>62</v>
      </c>
      <c r="Y1423" t="s">
        <v>137</v>
      </c>
      <c r="Z1423" t="s">
        <v>138</v>
      </c>
      <c r="AA1423" t="s">
        <v>64</v>
      </c>
      <c r="AB1423" t="s">
        <v>93</v>
      </c>
      <c r="AC1423" t="s">
        <v>75</v>
      </c>
      <c r="AD1423" t="s">
        <v>67</v>
      </c>
      <c r="AE1423" t="s">
        <v>5744</v>
      </c>
      <c r="AF1423" t="s">
        <v>616</v>
      </c>
      <c r="AG1423" t="s">
        <v>152</v>
      </c>
      <c r="AH1423" t="s">
        <v>155</v>
      </c>
      <c r="AI1423" t="s">
        <v>280</v>
      </c>
      <c r="AJ1423" t="s">
        <v>413</v>
      </c>
      <c r="AK1423" t="s">
        <v>73</v>
      </c>
      <c r="AL1423" t="s">
        <v>75</v>
      </c>
      <c r="AM1423" t="s">
        <v>157</v>
      </c>
      <c r="AN1423" t="s">
        <v>76</v>
      </c>
      <c r="AO1423" t="s">
        <v>134</v>
      </c>
      <c r="AP1423" t="s">
        <v>225</v>
      </c>
      <c r="AQ1423" t="s">
        <v>233</v>
      </c>
      <c r="AR1423" t="s">
        <v>74</v>
      </c>
      <c r="AS1423" t="s">
        <v>62</v>
      </c>
      <c r="AT1423" t="s">
        <v>73</v>
      </c>
      <c r="AU1423" t="s">
        <v>107</v>
      </c>
      <c r="AV1423" t="s">
        <v>2323</v>
      </c>
    </row>
    <row r="1424" spans="1:48" hidden="1" x14ac:dyDescent="0.3">
      <c r="A1424" t="s">
        <v>7267</v>
      </c>
      <c r="B1424" t="s">
        <v>7268</v>
      </c>
      <c r="C1424" s="1" t="str">
        <f t="shared" si="232"/>
        <v>21:0973</v>
      </c>
      <c r="D1424" s="1" t="str">
        <f t="shared" si="233"/>
        <v>21:0112</v>
      </c>
      <c r="E1424" t="s">
        <v>7269</v>
      </c>
      <c r="F1424" t="s">
        <v>7270</v>
      </c>
      <c r="H1424">
        <v>63.975113999999998</v>
      </c>
      <c r="I1424">
        <v>-97.007655</v>
      </c>
      <c r="J1424" s="1" t="str">
        <f t="shared" si="234"/>
        <v>NGR lake sediment grab sample</v>
      </c>
      <c r="K1424" s="1" t="str">
        <f t="shared" si="235"/>
        <v>&lt;177 micron (NGR)</v>
      </c>
      <c r="L1424">
        <v>72</v>
      </c>
      <c r="M1424" t="s">
        <v>260</v>
      </c>
      <c r="N1424">
        <v>1423</v>
      </c>
      <c r="O1424" t="s">
        <v>150</v>
      </c>
      <c r="P1424" t="s">
        <v>54</v>
      </c>
      <c r="Q1424" t="s">
        <v>337</v>
      </c>
      <c r="R1424" t="s">
        <v>203</v>
      </c>
      <c r="S1424" t="s">
        <v>57</v>
      </c>
      <c r="T1424" t="s">
        <v>152</v>
      </c>
      <c r="U1424" t="s">
        <v>59</v>
      </c>
      <c r="V1424" t="s">
        <v>93</v>
      </c>
      <c r="W1424" t="s">
        <v>306</v>
      </c>
      <c r="X1424" t="s">
        <v>62</v>
      </c>
      <c r="Y1424" t="s">
        <v>421</v>
      </c>
      <c r="Z1424" t="s">
        <v>138</v>
      </c>
      <c r="AA1424" t="s">
        <v>64</v>
      </c>
      <c r="AB1424" t="s">
        <v>65</v>
      </c>
      <c r="AC1424" t="s">
        <v>224</v>
      </c>
      <c r="AD1424" t="s">
        <v>67</v>
      </c>
      <c r="AE1424" t="s">
        <v>2933</v>
      </c>
      <c r="AF1424" t="s">
        <v>550</v>
      </c>
      <c r="AG1424" t="s">
        <v>58</v>
      </c>
      <c r="AH1424" t="s">
        <v>155</v>
      </c>
      <c r="AI1424" t="s">
        <v>439</v>
      </c>
      <c r="AJ1424" t="s">
        <v>382</v>
      </c>
      <c r="AK1424" t="s">
        <v>73</v>
      </c>
      <c r="AL1424" t="s">
        <v>157</v>
      </c>
      <c r="AM1424" t="s">
        <v>177</v>
      </c>
      <c r="AN1424" t="s">
        <v>76</v>
      </c>
      <c r="AO1424" t="s">
        <v>290</v>
      </c>
      <c r="AP1424" t="s">
        <v>179</v>
      </c>
      <c r="AQ1424" t="s">
        <v>226</v>
      </c>
      <c r="AR1424" t="s">
        <v>62</v>
      </c>
      <c r="AS1424" t="s">
        <v>54</v>
      </c>
      <c r="AT1424" t="s">
        <v>73</v>
      </c>
      <c r="AU1424" t="s">
        <v>462</v>
      </c>
      <c r="AV1424" t="s">
        <v>7271</v>
      </c>
    </row>
    <row r="1425" spans="1:48" hidden="1" x14ac:dyDescent="0.3">
      <c r="A1425" t="s">
        <v>7272</v>
      </c>
      <c r="B1425" t="s">
        <v>7273</v>
      </c>
      <c r="C1425" s="1" t="str">
        <f t="shared" si="232"/>
        <v>21:0973</v>
      </c>
      <c r="D1425" s="1" t="str">
        <f t="shared" si="233"/>
        <v>21:0112</v>
      </c>
      <c r="E1425" t="s">
        <v>7274</v>
      </c>
      <c r="F1425" t="s">
        <v>7275</v>
      </c>
      <c r="H1425">
        <v>63.983416300000002</v>
      </c>
      <c r="I1425">
        <v>-96.891879799999998</v>
      </c>
      <c r="J1425" s="1" t="str">
        <f t="shared" si="234"/>
        <v>NGR lake sediment grab sample</v>
      </c>
      <c r="K1425" s="1" t="str">
        <f t="shared" si="235"/>
        <v>&lt;177 micron (NGR)</v>
      </c>
      <c r="L1425">
        <v>72</v>
      </c>
      <c r="M1425" t="s">
        <v>273</v>
      </c>
      <c r="N1425">
        <v>1424</v>
      </c>
      <c r="O1425" t="s">
        <v>176</v>
      </c>
      <c r="P1425" t="s">
        <v>54</v>
      </c>
      <c r="Q1425" t="s">
        <v>403</v>
      </c>
      <c r="R1425" t="s">
        <v>134</v>
      </c>
      <c r="S1425" t="s">
        <v>57</v>
      </c>
      <c r="T1425" t="s">
        <v>315</v>
      </c>
      <c r="U1425" t="s">
        <v>117</v>
      </c>
      <c r="V1425" t="s">
        <v>411</v>
      </c>
      <c r="W1425" t="s">
        <v>59</v>
      </c>
      <c r="X1425" t="s">
        <v>62</v>
      </c>
      <c r="Y1425" t="s">
        <v>63</v>
      </c>
      <c r="Z1425" t="s">
        <v>138</v>
      </c>
      <c r="AA1425" t="s">
        <v>64</v>
      </c>
      <c r="AB1425" t="s">
        <v>326</v>
      </c>
      <c r="AC1425" t="s">
        <v>177</v>
      </c>
      <c r="AD1425" t="s">
        <v>74</v>
      </c>
      <c r="AE1425" t="s">
        <v>3989</v>
      </c>
      <c r="AF1425" t="s">
        <v>264</v>
      </c>
      <c r="AG1425" t="s">
        <v>58</v>
      </c>
      <c r="AH1425" t="s">
        <v>155</v>
      </c>
      <c r="AI1425" t="s">
        <v>168</v>
      </c>
      <c r="AJ1425" t="s">
        <v>1395</v>
      </c>
      <c r="AK1425" t="s">
        <v>73</v>
      </c>
      <c r="AL1425" t="s">
        <v>177</v>
      </c>
      <c r="AM1425" t="s">
        <v>68</v>
      </c>
      <c r="AN1425" t="s">
        <v>76</v>
      </c>
      <c r="AO1425" t="s">
        <v>116</v>
      </c>
      <c r="AP1425" t="s">
        <v>307</v>
      </c>
      <c r="AQ1425" t="s">
        <v>263</v>
      </c>
      <c r="AR1425" t="s">
        <v>62</v>
      </c>
      <c r="AS1425" t="s">
        <v>170</v>
      </c>
      <c r="AT1425" t="s">
        <v>73</v>
      </c>
      <c r="AU1425" t="s">
        <v>447</v>
      </c>
      <c r="AV1425" t="s">
        <v>7276</v>
      </c>
    </row>
    <row r="1426" spans="1:48" hidden="1" x14ac:dyDescent="0.3">
      <c r="A1426" t="s">
        <v>7277</v>
      </c>
      <c r="B1426" t="s">
        <v>7278</v>
      </c>
      <c r="C1426" s="1" t="str">
        <f t="shared" si="232"/>
        <v>21:0973</v>
      </c>
      <c r="D1426" s="1" t="str">
        <f t="shared" si="233"/>
        <v>21:0112</v>
      </c>
      <c r="E1426" t="s">
        <v>7279</v>
      </c>
      <c r="F1426" t="s">
        <v>7280</v>
      </c>
      <c r="H1426">
        <v>63.976457600000003</v>
      </c>
      <c r="I1426">
        <v>-96.856272300000001</v>
      </c>
      <c r="J1426" s="1" t="str">
        <f t="shared" si="234"/>
        <v>NGR lake sediment grab sample</v>
      </c>
      <c r="K1426" s="1" t="str">
        <f t="shared" si="235"/>
        <v>&lt;177 micron (NGR)</v>
      </c>
      <c r="L1426">
        <v>72</v>
      </c>
      <c r="M1426" t="s">
        <v>289</v>
      </c>
      <c r="N1426">
        <v>1425</v>
      </c>
      <c r="O1426" t="s">
        <v>92</v>
      </c>
      <c r="P1426" t="s">
        <v>54</v>
      </c>
      <c r="Q1426" t="s">
        <v>4241</v>
      </c>
      <c r="R1426" t="s">
        <v>92</v>
      </c>
      <c r="S1426" t="s">
        <v>57</v>
      </c>
      <c r="T1426" t="s">
        <v>315</v>
      </c>
      <c r="U1426" t="s">
        <v>88</v>
      </c>
      <c r="V1426" t="s">
        <v>339</v>
      </c>
      <c r="W1426" t="s">
        <v>168</v>
      </c>
      <c r="X1426" t="s">
        <v>62</v>
      </c>
      <c r="Y1426" t="s">
        <v>95</v>
      </c>
      <c r="Z1426" t="s">
        <v>117</v>
      </c>
      <c r="AA1426" t="s">
        <v>64</v>
      </c>
      <c r="AB1426" t="s">
        <v>316</v>
      </c>
      <c r="AC1426" t="s">
        <v>177</v>
      </c>
      <c r="AD1426" t="s">
        <v>74</v>
      </c>
      <c r="AE1426" t="s">
        <v>5744</v>
      </c>
      <c r="AF1426" t="s">
        <v>190</v>
      </c>
      <c r="AG1426" t="s">
        <v>277</v>
      </c>
      <c r="AH1426" t="s">
        <v>224</v>
      </c>
      <c r="AI1426" t="s">
        <v>92</v>
      </c>
      <c r="AJ1426" t="s">
        <v>168</v>
      </c>
      <c r="AK1426" t="s">
        <v>73</v>
      </c>
      <c r="AL1426" t="s">
        <v>157</v>
      </c>
      <c r="AM1426" t="s">
        <v>74</v>
      </c>
      <c r="AN1426" t="s">
        <v>76</v>
      </c>
      <c r="AO1426" t="s">
        <v>1251</v>
      </c>
      <c r="AP1426" t="s">
        <v>307</v>
      </c>
      <c r="AQ1426" t="s">
        <v>56</v>
      </c>
      <c r="AR1426" t="s">
        <v>62</v>
      </c>
      <c r="AS1426" t="s">
        <v>170</v>
      </c>
      <c r="AT1426" t="s">
        <v>73</v>
      </c>
      <c r="AU1426" t="s">
        <v>80</v>
      </c>
      <c r="AV1426" t="s">
        <v>7281</v>
      </c>
    </row>
    <row r="1427" spans="1:48" hidden="1" x14ac:dyDescent="0.3">
      <c r="A1427" t="s">
        <v>7282</v>
      </c>
      <c r="B1427" t="s">
        <v>7283</v>
      </c>
      <c r="C1427" s="1" t="str">
        <f t="shared" si="232"/>
        <v>21:0973</v>
      </c>
      <c r="D1427" s="1" t="str">
        <f t="shared" si="233"/>
        <v>21:0112</v>
      </c>
      <c r="E1427" t="s">
        <v>7284</v>
      </c>
      <c r="F1427" t="s">
        <v>7285</v>
      </c>
      <c r="H1427">
        <v>63.9641856</v>
      </c>
      <c r="I1427">
        <v>-96.726043000000004</v>
      </c>
      <c r="J1427" s="1" t="str">
        <f t="shared" si="234"/>
        <v>NGR lake sediment grab sample</v>
      </c>
      <c r="K1427" s="1" t="str">
        <f t="shared" si="235"/>
        <v>&lt;177 micron (NGR)</v>
      </c>
      <c r="L1427">
        <v>72</v>
      </c>
      <c r="M1427" t="s">
        <v>301</v>
      </c>
      <c r="N1427">
        <v>1426</v>
      </c>
      <c r="O1427" t="s">
        <v>265</v>
      </c>
      <c r="P1427" t="s">
        <v>54</v>
      </c>
      <c r="Q1427" t="s">
        <v>642</v>
      </c>
      <c r="R1427" t="s">
        <v>90</v>
      </c>
      <c r="S1427" t="s">
        <v>57</v>
      </c>
      <c r="T1427" t="s">
        <v>262</v>
      </c>
      <c r="U1427" t="s">
        <v>138</v>
      </c>
      <c r="V1427" t="s">
        <v>192</v>
      </c>
      <c r="W1427" t="s">
        <v>143</v>
      </c>
      <c r="X1427" t="s">
        <v>62</v>
      </c>
      <c r="Y1427" t="s">
        <v>137</v>
      </c>
      <c r="Z1427" t="s">
        <v>138</v>
      </c>
      <c r="AA1427" t="s">
        <v>64</v>
      </c>
      <c r="AB1427" t="s">
        <v>175</v>
      </c>
      <c r="AC1427" t="s">
        <v>224</v>
      </c>
      <c r="AD1427" t="s">
        <v>67</v>
      </c>
      <c r="AE1427" t="s">
        <v>2032</v>
      </c>
      <c r="AF1427" t="s">
        <v>381</v>
      </c>
      <c r="AG1427" t="s">
        <v>380</v>
      </c>
      <c r="AH1427" t="s">
        <v>155</v>
      </c>
      <c r="AI1427" t="s">
        <v>413</v>
      </c>
      <c r="AJ1427" t="s">
        <v>1440</v>
      </c>
      <c r="AK1427" t="s">
        <v>73</v>
      </c>
      <c r="AL1427" t="s">
        <v>75</v>
      </c>
      <c r="AM1427" t="s">
        <v>74</v>
      </c>
      <c r="AN1427" t="s">
        <v>76</v>
      </c>
      <c r="AO1427" t="s">
        <v>290</v>
      </c>
      <c r="AP1427" t="s">
        <v>105</v>
      </c>
      <c r="AQ1427" t="s">
        <v>61</v>
      </c>
      <c r="AR1427" t="s">
        <v>67</v>
      </c>
      <c r="AS1427" t="s">
        <v>170</v>
      </c>
      <c r="AT1427" t="s">
        <v>73</v>
      </c>
      <c r="AU1427" t="s">
        <v>107</v>
      </c>
      <c r="AV1427" t="s">
        <v>3798</v>
      </c>
    </row>
    <row r="1428" spans="1:48" hidden="1" x14ac:dyDescent="0.3">
      <c r="A1428" t="s">
        <v>7286</v>
      </c>
      <c r="B1428" t="s">
        <v>7287</v>
      </c>
      <c r="C1428" s="1" t="str">
        <f t="shared" si="232"/>
        <v>21:0973</v>
      </c>
      <c r="D1428" s="1" t="str">
        <f>HYPERLINK("https://geochem.nrcan.gc.ca/cdogs/content/svy/svy_e.htm", "")</f>
        <v/>
      </c>
      <c r="G1428" s="1" t="str">
        <f>HYPERLINK("https://geochem.nrcan.gc.ca/cdogs/content/cr_/cr_00161_e.htm", "161")</f>
        <v>161</v>
      </c>
      <c r="J1428" t="s">
        <v>230</v>
      </c>
      <c r="K1428" t="s">
        <v>231</v>
      </c>
      <c r="L1428">
        <v>72</v>
      </c>
      <c r="M1428" t="s">
        <v>232</v>
      </c>
      <c r="N1428">
        <v>1427</v>
      </c>
      <c r="O1428" t="s">
        <v>56</v>
      </c>
      <c r="P1428" t="s">
        <v>96</v>
      </c>
      <c r="Q1428" t="s">
        <v>656</v>
      </c>
      <c r="R1428" t="s">
        <v>103</v>
      </c>
      <c r="S1428" t="s">
        <v>57</v>
      </c>
      <c r="T1428" t="s">
        <v>304</v>
      </c>
      <c r="U1428" t="s">
        <v>88</v>
      </c>
      <c r="V1428" t="s">
        <v>207</v>
      </c>
      <c r="W1428" t="s">
        <v>355</v>
      </c>
      <c r="X1428" t="s">
        <v>74</v>
      </c>
      <c r="Y1428" t="s">
        <v>211</v>
      </c>
      <c r="Z1428" t="s">
        <v>178</v>
      </c>
      <c r="AA1428" t="s">
        <v>64</v>
      </c>
      <c r="AB1428" t="s">
        <v>890</v>
      </c>
      <c r="AC1428" t="s">
        <v>125</v>
      </c>
      <c r="AD1428" t="s">
        <v>67</v>
      </c>
      <c r="AE1428" t="s">
        <v>4498</v>
      </c>
      <c r="AF1428" t="s">
        <v>317</v>
      </c>
      <c r="AG1428" t="s">
        <v>60</v>
      </c>
      <c r="AH1428" t="s">
        <v>157</v>
      </c>
      <c r="AI1428" t="s">
        <v>77</v>
      </c>
      <c r="AJ1428" t="s">
        <v>382</v>
      </c>
      <c r="AK1428" t="s">
        <v>73</v>
      </c>
      <c r="AL1428" t="s">
        <v>526</v>
      </c>
      <c r="AM1428" t="s">
        <v>206</v>
      </c>
      <c r="AN1428" t="s">
        <v>76</v>
      </c>
      <c r="AO1428" t="s">
        <v>92</v>
      </c>
      <c r="AP1428" t="s">
        <v>4295</v>
      </c>
      <c r="AQ1428" t="s">
        <v>254</v>
      </c>
      <c r="AR1428" t="s">
        <v>62</v>
      </c>
      <c r="AS1428" t="s">
        <v>127</v>
      </c>
      <c r="AT1428" t="s">
        <v>73</v>
      </c>
      <c r="AU1428" t="s">
        <v>775</v>
      </c>
      <c r="AV1428" t="s">
        <v>7288</v>
      </c>
    </row>
    <row r="1429" spans="1:48" hidden="1" x14ac:dyDescent="0.3">
      <c r="A1429" t="s">
        <v>7289</v>
      </c>
      <c r="B1429" t="s">
        <v>7290</v>
      </c>
      <c r="C1429" s="1" t="str">
        <f t="shared" si="232"/>
        <v>21:0973</v>
      </c>
      <c r="D1429" s="1" t="str">
        <f t="shared" ref="D1429:D1445" si="236">HYPERLINK("https://geochem.nrcan.gc.ca/cdogs/content/svy/svy210112_e.htm", "21:0112")</f>
        <v>21:0112</v>
      </c>
      <c r="E1429" t="s">
        <v>7291</v>
      </c>
      <c r="F1429" t="s">
        <v>7292</v>
      </c>
      <c r="H1429">
        <v>63.968959099999999</v>
      </c>
      <c r="I1429">
        <v>-96.541513199999997</v>
      </c>
      <c r="J1429" s="1" t="str">
        <f t="shared" ref="J1429:J1445" si="237">HYPERLINK("https://geochem.nrcan.gc.ca/cdogs/content/kwd/kwd020027_e.htm", "NGR lake sediment grab sample")</f>
        <v>NGR lake sediment grab sample</v>
      </c>
      <c r="K1429" s="1" t="str">
        <f t="shared" ref="K1429:K1445" si="238">HYPERLINK("https://geochem.nrcan.gc.ca/cdogs/content/kwd/kwd080006_e.htm", "&lt;177 micron (NGR)")</f>
        <v>&lt;177 micron (NGR)</v>
      </c>
      <c r="L1429">
        <v>72</v>
      </c>
      <c r="M1429" t="s">
        <v>314</v>
      </c>
      <c r="N1429">
        <v>1428</v>
      </c>
      <c r="O1429" t="s">
        <v>168</v>
      </c>
      <c r="P1429" t="s">
        <v>170</v>
      </c>
      <c r="Q1429" t="s">
        <v>186</v>
      </c>
      <c r="R1429" t="s">
        <v>281</v>
      </c>
      <c r="S1429" t="s">
        <v>57</v>
      </c>
      <c r="T1429" t="s">
        <v>58</v>
      </c>
      <c r="U1429" t="s">
        <v>59</v>
      </c>
      <c r="V1429" t="s">
        <v>251</v>
      </c>
      <c r="W1429" t="s">
        <v>226</v>
      </c>
      <c r="X1429" t="s">
        <v>74</v>
      </c>
      <c r="Y1429" t="s">
        <v>355</v>
      </c>
      <c r="Z1429" t="s">
        <v>138</v>
      </c>
      <c r="AA1429" t="s">
        <v>64</v>
      </c>
      <c r="AB1429" t="s">
        <v>65</v>
      </c>
      <c r="AC1429" t="s">
        <v>155</v>
      </c>
      <c r="AD1429" t="s">
        <v>62</v>
      </c>
      <c r="AE1429" t="s">
        <v>98</v>
      </c>
      <c r="AF1429" t="s">
        <v>77</v>
      </c>
      <c r="AG1429" t="s">
        <v>404</v>
      </c>
      <c r="AH1429" t="s">
        <v>155</v>
      </c>
      <c r="AI1429" t="s">
        <v>156</v>
      </c>
      <c r="AJ1429" t="s">
        <v>71</v>
      </c>
      <c r="AK1429" t="s">
        <v>73</v>
      </c>
      <c r="AL1429" t="s">
        <v>157</v>
      </c>
      <c r="AM1429" t="s">
        <v>75</v>
      </c>
      <c r="AN1429" t="s">
        <v>76</v>
      </c>
      <c r="AO1429" t="s">
        <v>290</v>
      </c>
      <c r="AP1429" t="s">
        <v>414</v>
      </c>
      <c r="AQ1429" t="s">
        <v>363</v>
      </c>
      <c r="AR1429" t="s">
        <v>74</v>
      </c>
      <c r="AS1429" t="s">
        <v>54</v>
      </c>
      <c r="AT1429" t="s">
        <v>73</v>
      </c>
      <c r="AU1429" t="s">
        <v>107</v>
      </c>
      <c r="AV1429" t="s">
        <v>7293</v>
      </c>
    </row>
    <row r="1430" spans="1:48" hidden="1" x14ac:dyDescent="0.3">
      <c r="A1430" t="s">
        <v>7294</v>
      </c>
      <c r="B1430" t="s">
        <v>7295</v>
      </c>
      <c r="C1430" s="1" t="str">
        <f t="shared" si="232"/>
        <v>21:0973</v>
      </c>
      <c r="D1430" s="1" t="str">
        <f t="shared" si="236"/>
        <v>21:0112</v>
      </c>
      <c r="E1430" t="s">
        <v>7296</v>
      </c>
      <c r="F1430" t="s">
        <v>7297</v>
      </c>
      <c r="H1430">
        <v>63.9778175</v>
      </c>
      <c r="I1430">
        <v>-96.447708700000007</v>
      </c>
      <c r="J1430" s="1" t="str">
        <f t="shared" si="237"/>
        <v>NGR lake sediment grab sample</v>
      </c>
      <c r="K1430" s="1" t="str">
        <f t="shared" si="238"/>
        <v>&lt;177 micron (NGR)</v>
      </c>
      <c r="L1430">
        <v>72</v>
      </c>
      <c r="M1430" t="s">
        <v>324</v>
      </c>
      <c r="N1430">
        <v>1429</v>
      </c>
      <c r="O1430" t="s">
        <v>123</v>
      </c>
      <c r="P1430" t="s">
        <v>54</v>
      </c>
      <c r="Q1430" t="s">
        <v>521</v>
      </c>
      <c r="R1430" t="s">
        <v>317</v>
      </c>
      <c r="S1430" t="s">
        <v>57</v>
      </c>
      <c r="T1430" t="s">
        <v>152</v>
      </c>
      <c r="U1430" t="s">
        <v>59</v>
      </c>
      <c r="V1430" t="s">
        <v>192</v>
      </c>
      <c r="W1430" t="s">
        <v>276</v>
      </c>
      <c r="X1430" t="s">
        <v>74</v>
      </c>
      <c r="Y1430" t="s">
        <v>124</v>
      </c>
      <c r="Z1430" t="s">
        <v>170</v>
      </c>
      <c r="AA1430" t="s">
        <v>64</v>
      </c>
      <c r="AB1430" t="s">
        <v>119</v>
      </c>
      <c r="AC1430" t="s">
        <v>70</v>
      </c>
      <c r="AD1430" t="s">
        <v>74</v>
      </c>
      <c r="AE1430" t="s">
        <v>5585</v>
      </c>
      <c r="AF1430" t="s">
        <v>281</v>
      </c>
      <c r="AG1430" t="s">
        <v>119</v>
      </c>
      <c r="AH1430" t="s">
        <v>70</v>
      </c>
      <c r="AI1430" t="s">
        <v>72</v>
      </c>
      <c r="AJ1430" t="s">
        <v>254</v>
      </c>
      <c r="AK1430" t="s">
        <v>73</v>
      </c>
      <c r="AL1430" t="s">
        <v>103</v>
      </c>
      <c r="AM1430" t="s">
        <v>103</v>
      </c>
      <c r="AN1430" t="s">
        <v>76</v>
      </c>
      <c r="AO1430" t="s">
        <v>178</v>
      </c>
      <c r="AP1430" t="s">
        <v>1980</v>
      </c>
      <c r="AQ1430" t="s">
        <v>137</v>
      </c>
      <c r="AR1430" t="s">
        <v>67</v>
      </c>
      <c r="AS1430" t="s">
        <v>54</v>
      </c>
      <c r="AT1430" t="s">
        <v>73</v>
      </c>
      <c r="AU1430" t="s">
        <v>479</v>
      </c>
      <c r="AV1430" t="s">
        <v>7298</v>
      </c>
    </row>
    <row r="1431" spans="1:48" hidden="1" x14ac:dyDescent="0.3">
      <c r="A1431" t="s">
        <v>7299</v>
      </c>
      <c r="B1431" t="s">
        <v>7300</v>
      </c>
      <c r="C1431" s="1" t="str">
        <f t="shared" si="232"/>
        <v>21:0973</v>
      </c>
      <c r="D1431" s="1" t="str">
        <f t="shared" si="236"/>
        <v>21:0112</v>
      </c>
      <c r="E1431" t="s">
        <v>7301</v>
      </c>
      <c r="F1431" t="s">
        <v>7302</v>
      </c>
      <c r="H1431">
        <v>63.977163300000001</v>
      </c>
      <c r="I1431">
        <v>-96.418353699999997</v>
      </c>
      <c r="J1431" s="1" t="str">
        <f t="shared" si="237"/>
        <v>NGR lake sediment grab sample</v>
      </c>
      <c r="K1431" s="1" t="str">
        <f t="shared" si="238"/>
        <v>&lt;177 micron (NGR)</v>
      </c>
      <c r="L1431">
        <v>72</v>
      </c>
      <c r="M1431" t="s">
        <v>335</v>
      </c>
      <c r="N1431">
        <v>1430</v>
      </c>
      <c r="O1431" t="s">
        <v>429</v>
      </c>
      <c r="P1431" t="s">
        <v>54</v>
      </c>
      <c r="Q1431" t="s">
        <v>603</v>
      </c>
      <c r="R1431" t="s">
        <v>347</v>
      </c>
      <c r="S1431" t="s">
        <v>57</v>
      </c>
      <c r="T1431" t="s">
        <v>277</v>
      </c>
      <c r="U1431" t="s">
        <v>168</v>
      </c>
      <c r="V1431" t="s">
        <v>192</v>
      </c>
      <c r="W1431" t="s">
        <v>276</v>
      </c>
      <c r="X1431" t="s">
        <v>62</v>
      </c>
      <c r="Y1431" t="s">
        <v>168</v>
      </c>
      <c r="Z1431" t="s">
        <v>96</v>
      </c>
      <c r="AA1431" t="s">
        <v>64</v>
      </c>
      <c r="AB1431" t="s">
        <v>411</v>
      </c>
      <c r="AC1431" t="s">
        <v>155</v>
      </c>
      <c r="AD1431" t="s">
        <v>67</v>
      </c>
      <c r="AE1431" t="s">
        <v>2050</v>
      </c>
      <c r="AF1431" t="s">
        <v>290</v>
      </c>
      <c r="AG1431" t="s">
        <v>303</v>
      </c>
      <c r="AH1431" t="s">
        <v>155</v>
      </c>
      <c r="AI1431" t="s">
        <v>117</v>
      </c>
      <c r="AJ1431" t="s">
        <v>96</v>
      </c>
      <c r="AK1431" t="s">
        <v>73</v>
      </c>
      <c r="AL1431" t="s">
        <v>224</v>
      </c>
      <c r="AM1431" t="s">
        <v>103</v>
      </c>
      <c r="AN1431" t="s">
        <v>76</v>
      </c>
      <c r="AO1431" t="s">
        <v>104</v>
      </c>
      <c r="AP1431" t="s">
        <v>2741</v>
      </c>
      <c r="AQ1431" t="s">
        <v>62</v>
      </c>
      <c r="AR1431" t="s">
        <v>67</v>
      </c>
      <c r="AS1431" t="s">
        <v>54</v>
      </c>
      <c r="AT1431" t="s">
        <v>58</v>
      </c>
      <c r="AU1431" t="s">
        <v>447</v>
      </c>
      <c r="AV1431" t="s">
        <v>7303</v>
      </c>
    </row>
    <row r="1432" spans="1:48" hidden="1" x14ac:dyDescent="0.3">
      <c r="A1432" t="s">
        <v>7304</v>
      </c>
      <c r="B1432" t="s">
        <v>7305</v>
      </c>
      <c r="C1432" s="1" t="str">
        <f t="shared" si="232"/>
        <v>21:0973</v>
      </c>
      <c r="D1432" s="1" t="str">
        <f t="shared" si="236"/>
        <v>21:0112</v>
      </c>
      <c r="E1432" t="s">
        <v>7306</v>
      </c>
      <c r="F1432" t="s">
        <v>7307</v>
      </c>
      <c r="H1432">
        <v>63.966647299999998</v>
      </c>
      <c r="I1432">
        <v>-96.326144799999994</v>
      </c>
      <c r="J1432" s="1" t="str">
        <f t="shared" si="237"/>
        <v>NGR lake sediment grab sample</v>
      </c>
      <c r="K1432" s="1" t="str">
        <f t="shared" si="238"/>
        <v>&lt;177 micron (NGR)</v>
      </c>
      <c r="L1432">
        <v>72</v>
      </c>
      <c r="M1432" t="s">
        <v>354</v>
      </c>
      <c r="N1432">
        <v>1431</v>
      </c>
      <c r="O1432" t="s">
        <v>382</v>
      </c>
      <c r="P1432" t="s">
        <v>138</v>
      </c>
      <c r="Q1432" t="s">
        <v>420</v>
      </c>
      <c r="R1432" t="s">
        <v>192</v>
      </c>
      <c r="S1432" t="s">
        <v>57</v>
      </c>
      <c r="T1432" t="s">
        <v>152</v>
      </c>
      <c r="U1432" t="s">
        <v>168</v>
      </c>
      <c r="V1432" t="s">
        <v>471</v>
      </c>
      <c r="W1432" t="s">
        <v>136</v>
      </c>
      <c r="X1432" t="s">
        <v>74</v>
      </c>
      <c r="Y1432" t="s">
        <v>263</v>
      </c>
      <c r="Z1432" t="s">
        <v>96</v>
      </c>
      <c r="AA1432" t="s">
        <v>64</v>
      </c>
      <c r="AB1432" t="s">
        <v>65</v>
      </c>
      <c r="AC1432" t="s">
        <v>155</v>
      </c>
      <c r="AD1432" t="s">
        <v>74</v>
      </c>
      <c r="AE1432" t="s">
        <v>2716</v>
      </c>
      <c r="AF1432" t="s">
        <v>436</v>
      </c>
      <c r="AG1432" t="s">
        <v>97</v>
      </c>
      <c r="AH1432" t="s">
        <v>70</v>
      </c>
      <c r="AI1432" t="s">
        <v>439</v>
      </c>
      <c r="AJ1432" t="s">
        <v>263</v>
      </c>
      <c r="AK1432" t="s">
        <v>73</v>
      </c>
      <c r="AL1432" t="s">
        <v>75</v>
      </c>
      <c r="AM1432" t="s">
        <v>103</v>
      </c>
      <c r="AN1432" t="s">
        <v>76</v>
      </c>
      <c r="AO1432" t="s">
        <v>104</v>
      </c>
      <c r="AP1432" t="s">
        <v>105</v>
      </c>
      <c r="AQ1432" t="s">
        <v>276</v>
      </c>
      <c r="AR1432" t="s">
        <v>62</v>
      </c>
      <c r="AS1432" t="s">
        <v>54</v>
      </c>
      <c r="AT1432" t="s">
        <v>73</v>
      </c>
      <c r="AU1432" t="s">
        <v>107</v>
      </c>
      <c r="AV1432" t="s">
        <v>7308</v>
      </c>
    </row>
    <row r="1433" spans="1:48" hidden="1" x14ac:dyDescent="0.3">
      <c r="A1433" t="s">
        <v>7309</v>
      </c>
      <c r="B1433" t="s">
        <v>7310</v>
      </c>
      <c r="C1433" s="1" t="str">
        <f t="shared" si="232"/>
        <v>21:0973</v>
      </c>
      <c r="D1433" s="1" t="str">
        <f t="shared" si="236"/>
        <v>21:0112</v>
      </c>
      <c r="E1433" t="s">
        <v>7311</v>
      </c>
      <c r="F1433" t="s">
        <v>7312</v>
      </c>
      <c r="H1433">
        <v>63.967525999999999</v>
      </c>
      <c r="I1433">
        <v>-96.269679999999994</v>
      </c>
      <c r="J1433" s="1" t="str">
        <f t="shared" si="237"/>
        <v>NGR lake sediment grab sample</v>
      </c>
      <c r="K1433" s="1" t="str">
        <f t="shared" si="238"/>
        <v>&lt;177 micron (NGR)</v>
      </c>
      <c r="L1433">
        <v>72</v>
      </c>
      <c r="M1433" t="s">
        <v>2031</v>
      </c>
      <c r="N1433">
        <v>1432</v>
      </c>
      <c r="O1433" t="s">
        <v>72</v>
      </c>
      <c r="P1433" t="s">
        <v>170</v>
      </c>
      <c r="Q1433" t="s">
        <v>133</v>
      </c>
      <c r="R1433" t="s">
        <v>90</v>
      </c>
      <c r="S1433" t="s">
        <v>57</v>
      </c>
      <c r="T1433" t="s">
        <v>152</v>
      </c>
      <c r="U1433" t="s">
        <v>88</v>
      </c>
      <c r="V1433" t="s">
        <v>139</v>
      </c>
      <c r="W1433" t="s">
        <v>308</v>
      </c>
      <c r="X1433" t="s">
        <v>62</v>
      </c>
      <c r="Y1433" t="s">
        <v>63</v>
      </c>
      <c r="Z1433" t="s">
        <v>138</v>
      </c>
      <c r="AA1433" t="s">
        <v>64</v>
      </c>
      <c r="AB1433" t="s">
        <v>615</v>
      </c>
      <c r="AC1433" t="s">
        <v>155</v>
      </c>
      <c r="AD1433" t="s">
        <v>67</v>
      </c>
      <c r="AE1433" t="s">
        <v>1872</v>
      </c>
      <c r="AF1433" t="s">
        <v>151</v>
      </c>
      <c r="AG1433" t="s">
        <v>427</v>
      </c>
      <c r="AH1433" t="s">
        <v>70</v>
      </c>
      <c r="AI1433" t="s">
        <v>318</v>
      </c>
      <c r="AJ1433" t="s">
        <v>209</v>
      </c>
      <c r="AK1433" t="s">
        <v>73</v>
      </c>
      <c r="AL1433" t="s">
        <v>125</v>
      </c>
      <c r="AM1433" t="s">
        <v>103</v>
      </c>
      <c r="AN1433" t="s">
        <v>76</v>
      </c>
      <c r="AO1433" t="s">
        <v>281</v>
      </c>
      <c r="AP1433" t="s">
        <v>566</v>
      </c>
      <c r="AQ1433" t="s">
        <v>240</v>
      </c>
      <c r="AR1433" t="s">
        <v>74</v>
      </c>
      <c r="AS1433" t="s">
        <v>54</v>
      </c>
      <c r="AT1433" t="s">
        <v>73</v>
      </c>
      <c r="AU1433" t="s">
        <v>107</v>
      </c>
      <c r="AV1433" t="s">
        <v>7313</v>
      </c>
    </row>
    <row r="1434" spans="1:48" hidden="1" x14ac:dyDescent="0.3">
      <c r="A1434" t="s">
        <v>7314</v>
      </c>
      <c r="B1434" t="s">
        <v>7315</v>
      </c>
      <c r="C1434" s="1" t="str">
        <f t="shared" si="232"/>
        <v>21:0973</v>
      </c>
      <c r="D1434" s="1" t="str">
        <f t="shared" si="236"/>
        <v>21:0112</v>
      </c>
      <c r="E1434" t="s">
        <v>7316</v>
      </c>
      <c r="F1434" t="s">
        <v>7317</v>
      </c>
      <c r="H1434">
        <v>63.953715000000003</v>
      </c>
      <c r="I1434">
        <v>-96.812271100000004</v>
      </c>
      <c r="J1434" s="1" t="str">
        <f t="shared" si="237"/>
        <v>NGR lake sediment grab sample</v>
      </c>
      <c r="K1434" s="1" t="str">
        <f t="shared" si="238"/>
        <v>&lt;177 micron (NGR)</v>
      </c>
      <c r="L1434">
        <v>73</v>
      </c>
      <c r="M1434" t="s">
        <v>52</v>
      </c>
      <c r="N1434">
        <v>1433</v>
      </c>
      <c r="O1434" t="s">
        <v>280</v>
      </c>
      <c r="P1434" t="s">
        <v>54</v>
      </c>
      <c r="Q1434" t="s">
        <v>403</v>
      </c>
      <c r="R1434" t="s">
        <v>104</v>
      </c>
      <c r="S1434" t="s">
        <v>57</v>
      </c>
      <c r="T1434" t="s">
        <v>91</v>
      </c>
      <c r="U1434" t="s">
        <v>117</v>
      </c>
      <c r="V1434" t="s">
        <v>93</v>
      </c>
      <c r="W1434" t="s">
        <v>254</v>
      </c>
      <c r="X1434" t="s">
        <v>74</v>
      </c>
      <c r="Y1434" t="s">
        <v>346</v>
      </c>
      <c r="Z1434" t="s">
        <v>138</v>
      </c>
      <c r="AA1434" t="s">
        <v>64</v>
      </c>
      <c r="AB1434" t="s">
        <v>615</v>
      </c>
      <c r="AC1434" t="s">
        <v>224</v>
      </c>
      <c r="AD1434" t="s">
        <v>67</v>
      </c>
      <c r="AE1434" t="s">
        <v>5744</v>
      </c>
      <c r="AF1434" t="s">
        <v>251</v>
      </c>
      <c r="AG1434" t="s">
        <v>204</v>
      </c>
      <c r="AH1434" t="s">
        <v>75</v>
      </c>
      <c r="AI1434" t="s">
        <v>514</v>
      </c>
      <c r="AJ1434" t="s">
        <v>123</v>
      </c>
      <c r="AK1434" t="s">
        <v>73</v>
      </c>
      <c r="AL1434" t="s">
        <v>224</v>
      </c>
      <c r="AM1434" t="s">
        <v>75</v>
      </c>
      <c r="AN1434" t="s">
        <v>76</v>
      </c>
      <c r="AO1434" t="s">
        <v>281</v>
      </c>
      <c r="AP1434" t="s">
        <v>414</v>
      </c>
      <c r="AQ1434" t="s">
        <v>226</v>
      </c>
      <c r="AR1434" t="s">
        <v>62</v>
      </c>
      <c r="AS1434" t="s">
        <v>62</v>
      </c>
      <c r="AT1434" t="s">
        <v>152</v>
      </c>
      <c r="AU1434" t="s">
        <v>107</v>
      </c>
      <c r="AV1434" t="s">
        <v>7318</v>
      </c>
    </row>
    <row r="1435" spans="1:48" hidden="1" x14ac:dyDescent="0.3">
      <c r="A1435" t="s">
        <v>7319</v>
      </c>
      <c r="B1435" t="s">
        <v>7320</v>
      </c>
      <c r="C1435" s="1" t="str">
        <f t="shared" si="232"/>
        <v>21:0973</v>
      </c>
      <c r="D1435" s="1" t="str">
        <f t="shared" si="236"/>
        <v>21:0112</v>
      </c>
      <c r="E1435" t="s">
        <v>7321</v>
      </c>
      <c r="F1435" t="s">
        <v>7322</v>
      </c>
      <c r="H1435">
        <v>63.949424700000002</v>
      </c>
      <c r="I1435">
        <v>-96.032283800000002</v>
      </c>
      <c r="J1435" s="1" t="str">
        <f t="shared" si="237"/>
        <v>NGR lake sediment grab sample</v>
      </c>
      <c r="K1435" s="1" t="str">
        <f t="shared" si="238"/>
        <v>&lt;177 micron (NGR)</v>
      </c>
      <c r="L1435">
        <v>73</v>
      </c>
      <c r="M1435" t="s">
        <v>86</v>
      </c>
      <c r="N1435">
        <v>1434</v>
      </c>
      <c r="O1435" t="s">
        <v>328</v>
      </c>
      <c r="P1435" t="s">
        <v>54</v>
      </c>
      <c r="Q1435" t="s">
        <v>89</v>
      </c>
      <c r="R1435" t="s">
        <v>575</v>
      </c>
      <c r="S1435" t="s">
        <v>57</v>
      </c>
      <c r="T1435" t="s">
        <v>152</v>
      </c>
      <c r="U1435" t="s">
        <v>178</v>
      </c>
      <c r="V1435" t="s">
        <v>575</v>
      </c>
      <c r="W1435" t="s">
        <v>62</v>
      </c>
      <c r="X1435" t="s">
        <v>62</v>
      </c>
      <c r="Y1435" t="s">
        <v>92</v>
      </c>
      <c r="Z1435" t="s">
        <v>127</v>
      </c>
      <c r="AA1435" t="s">
        <v>64</v>
      </c>
      <c r="AB1435" t="s">
        <v>139</v>
      </c>
      <c r="AC1435" t="s">
        <v>75</v>
      </c>
      <c r="AD1435" t="s">
        <v>67</v>
      </c>
      <c r="AE1435" t="s">
        <v>983</v>
      </c>
      <c r="AF1435" t="s">
        <v>381</v>
      </c>
      <c r="AG1435" t="s">
        <v>264</v>
      </c>
      <c r="AH1435" t="s">
        <v>155</v>
      </c>
      <c r="AI1435" t="s">
        <v>382</v>
      </c>
      <c r="AJ1435" t="s">
        <v>114</v>
      </c>
      <c r="AK1435" t="s">
        <v>73</v>
      </c>
      <c r="AL1435" t="s">
        <v>103</v>
      </c>
      <c r="AM1435" t="s">
        <v>177</v>
      </c>
      <c r="AN1435" t="s">
        <v>76</v>
      </c>
      <c r="AO1435" t="s">
        <v>104</v>
      </c>
      <c r="AP1435" t="s">
        <v>4217</v>
      </c>
      <c r="AQ1435" t="s">
        <v>220</v>
      </c>
      <c r="AR1435" t="s">
        <v>74</v>
      </c>
      <c r="AS1435" t="s">
        <v>170</v>
      </c>
      <c r="AT1435" t="s">
        <v>562</v>
      </c>
      <c r="AU1435" t="s">
        <v>107</v>
      </c>
      <c r="AV1435" t="s">
        <v>7323</v>
      </c>
    </row>
    <row r="1436" spans="1:48" hidden="1" x14ac:dyDescent="0.3">
      <c r="A1436" t="s">
        <v>7324</v>
      </c>
      <c r="B1436" t="s">
        <v>7325</v>
      </c>
      <c r="C1436" s="1" t="str">
        <f t="shared" si="232"/>
        <v>21:0973</v>
      </c>
      <c r="D1436" s="1" t="str">
        <f t="shared" si="236"/>
        <v>21:0112</v>
      </c>
      <c r="E1436" t="s">
        <v>7326</v>
      </c>
      <c r="F1436" t="s">
        <v>7327</v>
      </c>
      <c r="H1436">
        <v>63.820068999999997</v>
      </c>
      <c r="I1436">
        <v>-96.015986600000005</v>
      </c>
      <c r="J1436" s="1" t="str">
        <f t="shared" si="237"/>
        <v>NGR lake sediment grab sample</v>
      </c>
      <c r="K1436" s="1" t="str">
        <f t="shared" si="238"/>
        <v>&lt;177 micron (NGR)</v>
      </c>
      <c r="L1436">
        <v>73</v>
      </c>
      <c r="M1436" t="s">
        <v>149</v>
      </c>
      <c r="N1436">
        <v>1435</v>
      </c>
      <c r="O1436" t="s">
        <v>168</v>
      </c>
      <c r="P1436" t="s">
        <v>54</v>
      </c>
      <c r="Q1436" t="s">
        <v>115</v>
      </c>
      <c r="R1436" t="s">
        <v>99</v>
      </c>
      <c r="S1436" t="s">
        <v>57</v>
      </c>
      <c r="T1436" t="s">
        <v>725</v>
      </c>
      <c r="U1436" t="s">
        <v>59</v>
      </c>
      <c r="V1436" t="s">
        <v>69</v>
      </c>
      <c r="W1436" t="s">
        <v>171</v>
      </c>
      <c r="X1436" t="s">
        <v>67</v>
      </c>
      <c r="Y1436" t="s">
        <v>328</v>
      </c>
      <c r="Z1436" t="s">
        <v>62</v>
      </c>
      <c r="AA1436" t="s">
        <v>64</v>
      </c>
      <c r="AB1436" t="s">
        <v>616</v>
      </c>
      <c r="AC1436" t="s">
        <v>70</v>
      </c>
      <c r="AD1436" t="s">
        <v>67</v>
      </c>
      <c r="AE1436" t="s">
        <v>3822</v>
      </c>
      <c r="AF1436" t="s">
        <v>282</v>
      </c>
      <c r="AG1436" t="s">
        <v>187</v>
      </c>
      <c r="AH1436" t="s">
        <v>173</v>
      </c>
      <c r="AI1436" t="s">
        <v>692</v>
      </c>
      <c r="AJ1436" t="s">
        <v>170</v>
      </c>
      <c r="AK1436" t="s">
        <v>73</v>
      </c>
      <c r="AL1436" t="s">
        <v>103</v>
      </c>
      <c r="AM1436" t="s">
        <v>103</v>
      </c>
      <c r="AN1436" t="s">
        <v>76</v>
      </c>
      <c r="AO1436" t="s">
        <v>429</v>
      </c>
      <c r="AP1436" t="s">
        <v>435</v>
      </c>
      <c r="AQ1436" t="s">
        <v>421</v>
      </c>
      <c r="AR1436" t="s">
        <v>67</v>
      </c>
      <c r="AS1436" t="s">
        <v>54</v>
      </c>
      <c r="AT1436" t="s">
        <v>73</v>
      </c>
      <c r="AU1436" t="s">
        <v>107</v>
      </c>
      <c r="AV1436" t="s">
        <v>2634</v>
      </c>
    </row>
    <row r="1437" spans="1:48" hidden="1" x14ac:dyDescent="0.3">
      <c r="A1437" t="s">
        <v>7328</v>
      </c>
      <c r="B1437" t="s">
        <v>7329</v>
      </c>
      <c r="C1437" s="1" t="str">
        <f t="shared" si="232"/>
        <v>21:0973</v>
      </c>
      <c r="D1437" s="1" t="str">
        <f t="shared" si="236"/>
        <v>21:0112</v>
      </c>
      <c r="E1437" t="s">
        <v>7330</v>
      </c>
      <c r="F1437" t="s">
        <v>7331</v>
      </c>
      <c r="H1437">
        <v>63.866846899999999</v>
      </c>
      <c r="I1437">
        <v>-96.048434499999999</v>
      </c>
      <c r="J1437" s="1" t="str">
        <f t="shared" si="237"/>
        <v>NGR lake sediment grab sample</v>
      </c>
      <c r="K1437" s="1" t="str">
        <f t="shared" si="238"/>
        <v>&lt;177 micron (NGR)</v>
      </c>
      <c r="L1437">
        <v>73</v>
      </c>
      <c r="M1437" t="s">
        <v>165</v>
      </c>
      <c r="N1437">
        <v>1436</v>
      </c>
      <c r="O1437" t="s">
        <v>338</v>
      </c>
      <c r="P1437" t="s">
        <v>54</v>
      </c>
      <c r="Q1437" t="s">
        <v>997</v>
      </c>
      <c r="R1437" t="s">
        <v>141</v>
      </c>
      <c r="S1437" t="s">
        <v>57</v>
      </c>
      <c r="T1437" t="s">
        <v>291</v>
      </c>
      <c r="U1437" t="s">
        <v>117</v>
      </c>
      <c r="V1437" t="s">
        <v>251</v>
      </c>
      <c r="W1437" t="s">
        <v>205</v>
      </c>
      <c r="X1437" t="s">
        <v>74</v>
      </c>
      <c r="Y1437" t="s">
        <v>363</v>
      </c>
      <c r="Z1437" t="s">
        <v>96</v>
      </c>
      <c r="AA1437" t="s">
        <v>64</v>
      </c>
      <c r="AB1437" t="s">
        <v>251</v>
      </c>
      <c r="AC1437" t="s">
        <v>70</v>
      </c>
      <c r="AD1437" t="s">
        <v>67</v>
      </c>
      <c r="AE1437" t="s">
        <v>2236</v>
      </c>
      <c r="AF1437" t="s">
        <v>69</v>
      </c>
      <c r="AG1437" t="s">
        <v>153</v>
      </c>
      <c r="AH1437" t="s">
        <v>70</v>
      </c>
      <c r="AI1437" t="s">
        <v>156</v>
      </c>
      <c r="AJ1437" t="s">
        <v>240</v>
      </c>
      <c r="AK1437" t="s">
        <v>73</v>
      </c>
      <c r="AL1437" t="s">
        <v>224</v>
      </c>
      <c r="AM1437" t="s">
        <v>103</v>
      </c>
      <c r="AN1437" t="s">
        <v>76</v>
      </c>
      <c r="AO1437" t="s">
        <v>203</v>
      </c>
      <c r="AP1437" t="s">
        <v>2033</v>
      </c>
      <c r="AQ1437" t="s">
        <v>95</v>
      </c>
      <c r="AR1437" t="s">
        <v>74</v>
      </c>
      <c r="AS1437" t="s">
        <v>54</v>
      </c>
      <c r="AT1437" t="s">
        <v>73</v>
      </c>
      <c r="AU1437" t="s">
        <v>107</v>
      </c>
      <c r="AV1437" t="s">
        <v>831</v>
      </c>
    </row>
    <row r="1438" spans="1:48" hidden="1" x14ac:dyDescent="0.3">
      <c r="A1438" t="s">
        <v>7332</v>
      </c>
      <c r="B1438" t="s">
        <v>7333</v>
      </c>
      <c r="C1438" s="1" t="str">
        <f t="shared" si="232"/>
        <v>21:0973</v>
      </c>
      <c r="D1438" s="1" t="str">
        <f t="shared" si="236"/>
        <v>21:0112</v>
      </c>
      <c r="E1438" t="s">
        <v>7334</v>
      </c>
      <c r="F1438" t="s">
        <v>7335</v>
      </c>
      <c r="H1438">
        <v>63.938247799999999</v>
      </c>
      <c r="I1438">
        <v>-96.055414999999996</v>
      </c>
      <c r="J1438" s="1" t="str">
        <f t="shared" si="237"/>
        <v>NGR lake sediment grab sample</v>
      </c>
      <c r="K1438" s="1" t="str">
        <f t="shared" si="238"/>
        <v>&lt;177 micron (NGR)</v>
      </c>
      <c r="L1438">
        <v>73</v>
      </c>
      <c r="M1438" t="s">
        <v>185</v>
      </c>
      <c r="N1438">
        <v>1437</v>
      </c>
      <c r="O1438" t="s">
        <v>220</v>
      </c>
      <c r="P1438" t="s">
        <v>54</v>
      </c>
      <c r="Q1438" t="s">
        <v>541</v>
      </c>
      <c r="R1438" t="s">
        <v>168</v>
      </c>
      <c r="S1438" t="s">
        <v>57</v>
      </c>
      <c r="T1438" t="s">
        <v>99</v>
      </c>
      <c r="U1438" t="s">
        <v>57</v>
      </c>
      <c r="V1438" t="s">
        <v>2740</v>
      </c>
      <c r="W1438" t="s">
        <v>125</v>
      </c>
      <c r="X1438" t="s">
        <v>67</v>
      </c>
      <c r="Y1438" t="s">
        <v>308</v>
      </c>
      <c r="Z1438" t="s">
        <v>127</v>
      </c>
      <c r="AA1438" t="s">
        <v>64</v>
      </c>
      <c r="AB1438" t="s">
        <v>104</v>
      </c>
      <c r="AC1438" t="s">
        <v>66</v>
      </c>
      <c r="AD1438" t="s">
        <v>67</v>
      </c>
      <c r="AE1438" t="s">
        <v>3162</v>
      </c>
      <c r="AF1438" t="s">
        <v>76</v>
      </c>
      <c r="AG1438" t="s">
        <v>187</v>
      </c>
      <c r="AH1438" t="s">
        <v>173</v>
      </c>
      <c r="AI1438" t="s">
        <v>137</v>
      </c>
      <c r="AJ1438" t="s">
        <v>171</v>
      </c>
      <c r="AK1438" t="s">
        <v>73</v>
      </c>
      <c r="AL1438" t="s">
        <v>103</v>
      </c>
      <c r="AM1438" t="s">
        <v>103</v>
      </c>
      <c r="AN1438" t="s">
        <v>76</v>
      </c>
      <c r="AO1438" t="s">
        <v>254</v>
      </c>
      <c r="AP1438" t="s">
        <v>920</v>
      </c>
      <c r="AQ1438" t="s">
        <v>157</v>
      </c>
      <c r="AR1438" t="s">
        <v>67</v>
      </c>
      <c r="AS1438" t="s">
        <v>54</v>
      </c>
      <c r="AT1438" t="s">
        <v>73</v>
      </c>
      <c r="AU1438" t="s">
        <v>107</v>
      </c>
      <c r="AV1438" t="s">
        <v>7336</v>
      </c>
    </row>
    <row r="1439" spans="1:48" hidden="1" x14ac:dyDescent="0.3">
      <c r="A1439" t="s">
        <v>7337</v>
      </c>
      <c r="B1439" t="s">
        <v>7338</v>
      </c>
      <c r="C1439" s="1" t="str">
        <f t="shared" si="232"/>
        <v>21:0973</v>
      </c>
      <c r="D1439" s="1" t="str">
        <f t="shared" si="236"/>
        <v>21:0112</v>
      </c>
      <c r="E1439" t="s">
        <v>7339</v>
      </c>
      <c r="F1439" t="s">
        <v>7340</v>
      </c>
      <c r="H1439">
        <v>63.932756699999999</v>
      </c>
      <c r="I1439">
        <v>-96.102000799999999</v>
      </c>
      <c r="J1439" s="1" t="str">
        <f t="shared" si="237"/>
        <v>NGR lake sediment grab sample</v>
      </c>
      <c r="K1439" s="1" t="str">
        <f t="shared" si="238"/>
        <v>&lt;177 micron (NGR)</v>
      </c>
      <c r="L1439">
        <v>73</v>
      </c>
      <c r="M1439" t="s">
        <v>200</v>
      </c>
      <c r="N1439">
        <v>1438</v>
      </c>
      <c r="O1439" t="s">
        <v>692</v>
      </c>
      <c r="P1439" t="s">
        <v>170</v>
      </c>
      <c r="Q1439" t="s">
        <v>997</v>
      </c>
      <c r="R1439" t="s">
        <v>178</v>
      </c>
      <c r="S1439" t="s">
        <v>57</v>
      </c>
      <c r="T1439" t="s">
        <v>235</v>
      </c>
      <c r="U1439" t="s">
        <v>59</v>
      </c>
      <c r="V1439" t="s">
        <v>190</v>
      </c>
      <c r="W1439" t="s">
        <v>205</v>
      </c>
      <c r="X1439" t="s">
        <v>74</v>
      </c>
      <c r="Y1439" t="s">
        <v>346</v>
      </c>
      <c r="Z1439" t="s">
        <v>96</v>
      </c>
      <c r="AA1439" t="s">
        <v>64</v>
      </c>
      <c r="AB1439" t="s">
        <v>478</v>
      </c>
      <c r="AC1439" t="s">
        <v>70</v>
      </c>
      <c r="AD1439" t="s">
        <v>67</v>
      </c>
      <c r="AE1439" t="s">
        <v>98</v>
      </c>
      <c r="AF1439" t="s">
        <v>357</v>
      </c>
      <c r="AG1439" t="s">
        <v>93</v>
      </c>
      <c r="AH1439" t="s">
        <v>70</v>
      </c>
      <c r="AI1439" t="s">
        <v>338</v>
      </c>
      <c r="AJ1439" t="s">
        <v>388</v>
      </c>
      <c r="AK1439" t="s">
        <v>73</v>
      </c>
      <c r="AL1439" t="s">
        <v>75</v>
      </c>
      <c r="AM1439" t="s">
        <v>103</v>
      </c>
      <c r="AN1439" t="s">
        <v>76</v>
      </c>
      <c r="AO1439" t="s">
        <v>104</v>
      </c>
      <c r="AP1439" t="s">
        <v>2741</v>
      </c>
      <c r="AQ1439" t="s">
        <v>211</v>
      </c>
      <c r="AR1439" t="s">
        <v>74</v>
      </c>
      <c r="AS1439" t="s">
        <v>54</v>
      </c>
      <c r="AT1439" t="s">
        <v>73</v>
      </c>
      <c r="AU1439" t="s">
        <v>107</v>
      </c>
      <c r="AV1439" t="s">
        <v>7341</v>
      </c>
    </row>
    <row r="1440" spans="1:48" hidden="1" x14ac:dyDescent="0.3">
      <c r="A1440" t="s">
        <v>7342</v>
      </c>
      <c r="B1440" t="s">
        <v>7343</v>
      </c>
      <c r="C1440" s="1" t="str">
        <f t="shared" si="232"/>
        <v>21:0973</v>
      </c>
      <c r="D1440" s="1" t="str">
        <f t="shared" si="236"/>
        <v>21:0112</v>
      </c>
      <c r="E1440" t="s">
        <v>7344</v>
      </c>
      <c r="F1440" t="s">
        <v>7345</v>
      </c>
      <c r="H1440">
        <v>63.915930400000001</v>
      </c>
      <c r="I1440">
        <v>-96.148821499999997</v>
      </c>
      <c r="J1440" s="1" t="str">
        <f t="shared" si="237"/>
        <v>NGR lake sediment grab sample</v>
      </c>
      <c r="K1440" s="1" t="str">
        <f t="shared" si="238"/>
        <v>&lt;177 micron (NGR)</v>
      </c>
      <c r="L1440">
        <v>73</v>
      </c>
      <c r="M1440" t="s">
        <v>217</v>
      </c>
      <c r="N1440">
        <v>1439</v>
      </c>
      <c r="O1440" t="s">
        <v>92</v>
      </c>
      <c r="P1440" t="s">
        <v>62</v>
      </c>
      <c r="Q1440" t="s">
        <v>624</v>
      </c>
      <c r="R1440" t="s">
        <v>121</v>
      </c>
      <c r="S1440" t="s">
        <v>57</v>
      </c>
      <c r="T1440" t="s">
        <v>167</v>
      </c>
      <c r="U1440" t="s">
        <v>88</v>
      </c>
      <c r="V1440" t="s">
        <v>2740</v>
      </c>
      <c r="W1440" t="s">
        <v>68</v>
      </c>
      <c r="X1440" t="s">
        <v>74</v>
      </c>
      <c r="Y1440" t="s">
        <v>209</v>
      </c>
      <c r="Z1440" t="s">
        <v>170</v>
      </c>
      <c r="AA1440" t="s">
        <v>64</v>
      </c>
      <c r="AB1440" t="s">
        <v>890</v>
      </c>
      <c r="AC1440" t="s">
        <v>70</v>
      </c>
      <c r="AD1440" t="s">
        <v>74</v>
      </c>
      <c r="AE1440" t="s">
        <v>3838</v>
      </c>
      <c r="AF1440" t="s">
        <v>281</v>
      </c>
      <c r="AG1440" t="s">
        <v>121</v>
      </c>
      <c r="AH1440" t="s">
        <v>155</v>
      </c>
      <c r="AI1440" t="s">
        <v>327</v>
      </c>
      <c r="AJ1440" t="s">
        <v>336</v>
      </c>
      <c r="AK1440" t="s">
        <v>73</v>
      </c>
      <c r="AL1440" t="s">
        <v>103</v>
      </c>
      <c r="AM1440" t="s">
        <v>224</v>
      </c>
      <c r="AN1440" t="s">
        <v>76</v>
      </c>
      <c r="AO1440" t="s">
        <v>168</v>
      </c>
      <c r="AP1440" t="s">
        <v>863</v>
      </c>
      <c r="AQ1440" t="s">
        <v>170</v>
      </c>
      <c r="AR1440" t="s">
        <v>67</v>
      </c>
      <c r="AS1440" t="s">
        <v>54</v>
      </c>
      <c r="AT1440" t="s">
        <v>73</v>
      </c>
      <c r="AU1440" t="s">
        <v>107</v>
      </c>
      <c r="AV1440" t="s">
        <v>7346</v>
      </c>
    </row>
    <row r="1441" spans="1:48" hidden="1" x14ac:dyDescent="0.3">
      <c r="A1441" t="s">
        <v>7347</v>
      </c>
      <c r="B1441" t="s">
        <v>7348</v>
      </c>
      <c r="C1441" s="1" t="str">
        <f t="shared" si="232"/>
        <v>21:0973</v>
      </c>
      <c r="D1441" s="1" t="str">
        <f t="shared" si="236"/>
        <v>21:0112</v>
      </c>
      <c r="E1441" t="s">
        <v>7349</v>
      </c>
      <c r="F1441" t="s">
        <v>7350</v>
      </c>
      <c r="H1441">
        <v>63.919341600000003</v>
      </c>
      <c r="I1441">
        <v>-96.249032799999995</v>
      </c>
      <c r="J1441" s="1" t="str">
        <f t="shared" si="237"/>
        <v>NGR lake sediment grab sample</v>
      </c>
      <c r="K1441" s="1" t="str">
        <f t="shared" si="238"/>
        <v>&lt;177 micron (NGR)</v>
      </c>
      <c r="L1441">
        <v>73</v>
      </c>
      <c r="M1441" t="s">
        <v>113</v>
      </c>
      <c r="N1441">
        <v>1440</v>
      </c>
      <c r="O1441" t="s">
        <v>114</v>
      </c>
      <c r="P1441" t="s">
        <v>54</v>
      </c>
      <c r="Q1441" t="s">
        <v>1210</v>
      </c>
      <c r="R1441" t="s">
        <v>282</v>
      </c>
      <c r="S1441" t="s">
        <v>57</v>
      </c>
      <c r="T1441" t="s">
        <v>152</v>
      </c>
      <c r="U1441" t="s">
        <v>88</v>
      </c>
      <c r="V1441" t="s">
        <v>326</v>
      </c>
      <c r="W1441" t="s">
        <v>61</v>
      </c>
      <c r="X1441" t="s">
        <v>62</v>
      </c>
      <c r="Y1441" t="s">
        <v>302</v>
      </c>
      <c r="Z1441" t="s">
        <v>96</v>
      </c>
      <c r="AA1441" t="s">
        <v>64</v>
      </c>
      <c r="AB1441" t="s">
        <v>119</v>
      </c>
      <c r="AC1441" t="s">
        <v>155</v>
      </c>
      <c r="AD1441" t="s">
        <v>74</v>
      </c>
      <c r="AE1441" t="s">
        <v>191</v>
      </c>
      <c r="AF1441" t="s">
        <v>187</v>
      </c>
      <c r="AG1441" t="s">
        <v>412</v>
      </c>
      <c r="AH1441" t="s">
        <v>70</v>
      </c>
      <c r="AI1441" t="s">
        <v>280</v>
      </c>
      <c r="AJ1441" t="s">
        <v>114</v>
      </c>
      <c r="AK1441" t="s">
        <v>73</v>
      </c>
      <c r="AL1441" t="s">
        <v>75</v>
      </c>
      <c r="AM1441" t="s">
        <v>75</v>
      </c>
      <c r="AN1441" t="s">
        <v>76</v>
      </c>
      <c r="AO1441" t="s">
        <v>77</v>
      </c>
      <c r="AP1441" t="s">
        <v>234</v>
      </c>
      <c r="AQ1441" t="s">
        <v>143</v>
      </c>
      <c r="AR1441" t="s">
        <v>67</v>
      </c>
      <c r="AS1441" t="s">
        <v>54</v>
      </c>
      <c r="AT1441" t="s">
        <v>58</v>
      </c>
      <c r="AU1441" t="s">
        <v>107</v>
      </c>
      <c r="AV1441" t="s">
        <v>7351</v>
      </c>
    </row>
    <row r="1442" spans="1:48" hidden="1" x14ac:dyDescent="0.3">
      <c r="A1442" t="s">
        <v>7352</v>
      </c>
      <c r="B1442" t="s">
        <v>7353</v>
      </c>
      <c r="C1442" s="1" t="str">
        <f t="shared" si="232"/>
        <v>21:0973</v>
      </c>
      <c r="D1442" s="1" t="str">
        <f t="shared" si="236"/>
        <v>21:0112</v>
      </c>
      <c r="E1442" t="s">
        <v>7349</v>
      </c>
      <c r="F1442" t="s">
        <v>7354</v>
      </c>
      <c r="H1442">
        <v>63.919341600000003</v>
      </c>
      <c r="I1442">
        <v>-96.249032799999995</v>
      </c>
      <c r="J1442" s="1" t="str">
        <f t="shared" si="237"/>
        <v>NGR lake sediment grab sample</v>
      </c>
      <c r="K1442" s="1" t="str">
        <f t="shared" si="238"/>
        <v>&lt;177 micron (NGR)</v>
      </c>
      <c r="L1442">
        <v>73</v>
      </c>
      <c r="M1442" t="s">
        <v>132</v>
      </c>
      <c r="N1442">
        <v>1441</v>
      </c>
      <c r="O1442" t="s">
        <v>138</v>
      </c>
      <c r="P1442" t="s">
        <v>69</v>
      </c>
      <c r="Q1442" t="s">
        <v>1227</v>
      </c>
      <c r="R1442" t="s">
        <v>151</v>
      </c>
      <c r="S1442" t="s">
        <v>57</v>
      </c>
      <c r="T1442" t="s">
        <v>454</v>
      </c>
      <c r="U1442" t="s">
        <v>59</v>
      </c>
      <c r="V1442" t="s">
        <v>153</v>
      </c>
      <c r="W1442" t="s">
        <v>308</v>
      </c>
      <c r="X1442" t="s">
        <v>62</v>
      </c>
      <c r="Y1442" t="s">
        <v>421</v>
      </c>
      <c r="Z1442" t="s">
        <v>96</v>
      </c>
      <c r="AA1442" t="s">
        <v>64</v>
      </c>
      <c r="AB1442" t="s">
        <v>189</v>
      </c>
      <c r="AC1442" t="s">
        <v>70</v>
      </c>
      <c r="AD1442" t="s">
        <v>62</v>
      </c>
      <c r="AE1442" t="s">
        <v>155</v>
      </c>
      <c r="AF1442" t="s">
        <v>356</v>
      </c>
      <c r="AG1442" t="s">
        <v>428</v>
      </c>
      <c r="AH1442" t="s">
        <v>70</v>
      </c>
      <c r="AI1442" t="s">
        <v>429</v>
      </c>
      <c r="AJ1442" t="s">
        <v>124</v>
      </c>
      <c r="AK1442" t="s">
        <v>73</v>
      </c>
      <c r="AL1442" t="s">
        <v>177</v>
      </c>
      <c r="AM1442" t="s">
        <v>75</v>
      </c>
      <c r="AN1442" t="s">
        <v>76</v>
      </c>
      <c r="AO1442" t="s">
        <v>281</v>
      </c>
      <c r="AP1442" t="s">
        <v>105</v>
      </c>
      <c r="AQ1442" t="s">
        <v>363</v>
      </c>
      <c r="AR1442" t="s">
        <v>74</v>
      </c>
      <c r="AS1442" t="s">
        <v>54</v>
      </c>
      <c r="AT1442" t="s">
        <v>73</v>
      </c>
      <c r="AU1442" t="s">
        <v>107</v>
      </c>
      <c r="AV1442" t="s">
        <v>7355</v>
      </c>
    </row>
    <row r="1443" spans="1:48" hidden="1" x14ac:dyDescent="0.3">
      <c r="A1443" t="s">
        <v>7356</v>
      </c>
      <c r="B1443" t="s">
        <v>7357</v>
      </c>
      <c r="C1443" s="1" t="str">
        <f t="shared" si="232"/>
        <v>21:0973</v>
      </c>
      <c r="D1443" s="1" t="str">
        <f t="shared" si="236"/>
        <v>21:0112</v>
      </c>
      <c r="E1443" t="s">
        <v>7358</v>
      </c>
      <c r="F1443" t="s">
        <v>7359</v>
      </c>
      <c r="H1443">
        <v>63.942828200000001</v>
      </c>
      <c r="I1443">
        <v>-96.336666100000002</v>
      </c>
      <c r="J1443" s="1" t="str">
        <f t="shared" si="237"/>
        <v>NGR lake sediment grab sample</v>
      </c>
      <c r="K1443" s="1" t="str">
        <f t="shared" si="238"/>
        <v>&lt;177 micron (NGR)</v>
      </c>
      <c r="L1443">
        <v>73</v>
      </c>
      <c r="M1443" t="s">
        <v>246</v>
      </c>
      <c r="N1443">
        <v>1442</v>
      </c>
      <c r="O1443" t="s">
        <v>87</v>
      </c>
      <c r="P1443" t="s">
        <v>170</v>
      </c>
      <c r="Q1443" t="s">
        <v>1583</v>
      </c>
      <c r="R1443" t="s">
        <v>265</v>
      </c>
      <c r="S1443" t="s">
        <v>57</v>
      </c>
      <c r="T1443" t="s">
        <v>428</v>
      </c>
      <c r="U1443" t="s">
        <v>57</v>
      </c>
      <c r="V1443" t="s">
        <v>317</v>
      </c>
      <c r="W1443" t="s">
        <v>137</v>
      </c>
      <c r="X1443" t="s">
        <v>67</v>
      </c>
      <c r="Y1443" t="s">
        <v>157</v>
      </c>
      <c r="Z1443" t="s">
        <v>138</v>
      </c>
      <c r="AA1443" t="s">
        <v>64</v>
      </c>
      <c r="AB1443" t="s">
        <v>192</v>
      </c>
      <c r="AC1443" t="s">
        <v>70</v>
      </c>
      <c r="AD1443" t="s">
        <v>74</v>
      </c>
      <c r="AE1443" t="s">
        <v>3162</v>
      </c>
      <c r="AF1443" t="s">
        <v>92</v>
      </c>
      <c r="AG1443" t="s">
        <v>172</v>
      </c>
      <c r="AH1443" t="s">
        <v>70</v>
      </c>
      <c r="AI1443" t="s">
        <v>193</v>
      </c>
      <c r="AJ1443" t="s">
        <v>254</v>
      </c>
      <c r="AK1443" t="s">
        <v>73</v>
      </c>
      <c r="AL1443" t="s">
        <v>125</v>
      </c>
      <c r="AM1443" t="s">
        <v>103</v>
      </c>
      <c r="AN1443" t="s">
        <v>76</v>
      </c>
      <c r="AO1443" t="s">
        <v>203</v>
      </c>
      <c r="AP1443" t="s">
        <v>566</v>
      </c>
      <c r="AQ1443" t="s">
        <v>137</v>
      </c>
      <c r="AR1443" t="s">
        <v>74</v>
      </c>
      <c r="AS1443" t="s">
        <v>54</v>
      </c>
      <c r="AT1443" t="s">
        <v>73</v>
      </c>
      <c r="AU1443" t="s">
        <v>107</v>
      </c>
      <c r="AV1443" t="s">
        <v>7360</v>
      </c>
    </row>
    <row r="1444" spans="1:48" hidden="1" x14ac:dyDescent="0.3">
      <c r="A1444" t="s">
        <v>7361</v>
      </c>
      <c r="B1444" t="s">
        <v>7362</v>
      </c>
      <c r="C1444" s="1" t="str">
        <f t="shared" si="232"/>
        <v>21:0973</v>
      </c>
      <c r="D1444" s="1" t="str">
        <f t="shared" si="236"/>
        <v>21:0112</v>
      </c>
      <c r="E1444" t="s">
        <v>7363</v>
      </c>
      <c r="F1444" t="s">
        <v>7364</v>
      </c>
      <c r="H1444">
        <v>63.941631399999999</v>
      </c>
      <c r="I1444">
        <v>-96.413869399999996</v>
      </c>
      <c r="J1444" s="1" t="str">
        <f t="shared" si="237"/>
        <v>NGR lake sediment grab sample</v>
      </c>
      <c r="K1444" s="1" t="str">
        <f t="shared" si="238"/>
        <v>&lt;177 micron (NGR)</v>
      </c>
      <c r="L1444">
        <v>73</v>
      </c>
      <c r="M1444" t="s">
        <v>260</v>
      </c>
      <c r="N1444">
        <v>1443</v>
      </c>
      <c r="O1444" t="s">
        <v>56</v>
      </c>
      <c r="P1444" t="s">
        <v>117</v>
      </c>
      <c r="Q1444" t="s">
        <v>1583</v>
      </c>
      <c r="R1444" t="s">
        <v>168</v>
      </c>
      <c r="S1444" t="s">
        <v>57</v>
      </c>
      <c r="T1444" t="s">
        <v>698</v>
      </c>
      <c r="U1444" t="s">
        <v>57</v>
      </c>
      <c r="V1444" t="s">
        <v>2740</v>
      </c>
      <c r="W1444" t="s">
        <v>95</v>
      </c>
      <c r="X1444" t="s">
        <v>67</v>
      </c>
      <c r="Y1444" t="s">
        <v>206</v>
      </c>
      <c r="Z1444" t="s">
        <v>138</v>
      </c>
      <c r="AA1444" t="s">
        <v>64</v>
      </c>
      <c r="AB1444" t="s">
        <v>691</v>
      </c>
      <c r="AC1444" t="s">
        <v>70</v>
      </c>
      <c r="AD1444" t="s">
        <v>62</v>
      </c>
      <c r="AE1444" t="s">
        <v>1159</v>
      </c>
      <c r="AF1444" t="s">
        <v>281</v>
      </c>
      <c r="AG1444" t="s">
        <v>725</v>
      </c>
      <c r="AH1444" t="s">
        <v>70</v>
      </c>
      <c r="AI1444" t="s">
        <v>292</v>
      </c>
      <c r="AJ1444" t="s">
        <v>201</v>
      </c>
      <c r="AK1444" t="s">
        <v>73</v>
      </c>
      <c r="AL1444" t="s">
        <v>125</v>
      </c>
      <c r="AM1444" t="s">
        <v>103</v>
      </c>
      <c r="AN1444" t="s">
        <v>76</v>
      </c>
      <c r="AO1444" t="s">
        <v>92</v>
      </c>
      <c r="AP1444" t="s">
        <v>225</v>
      </c>
      <c r="AQ1444" t="s">
        <v>346</v>
      </c>
      <c r="AR1444" t="s">
        <v>67</v>
      </c>
      <c r="AS1444" t="s">
        <v>54</v>
      </c>
      <c r="AT1444" t="s">
        <v>73</v>
      </c>
      <c r="AU1444" t="s">
        <v>107</v>
      </c>
      <c r="AV1444" t="s">
        <v>7365</v>
      </c>
    </row>
    <row r="1445" spans="1:48" hidden="1" x14ac:dyDescent="0.3">
      <c r="A1445" t="s">
        <v>7366</v>
      </c>
      <c r="B1445" t="s">
        <v>7367</v>
      </c>
      <c r="C1445" s="1" t="str">
        <f t="shared" si="232"/>
        <v>21:0973</v>
      </c>
      <c r="D1445" s="1" t="str">
        <f t="shared" si="236"/>
        <v>21:0112</v>
      </c>
      <c r="E1445" t="s">
        <v>7368</v>
      </c>
      <c r="F1445" t="s">
        <v>7369</v>
      </c>
      <c r="H1445">
        <v>63.942679800000001</v>
      </c>
      <c r="I1445">
        <v>-96.474325800000003</v>
      </c>
      <c r="J1445" s="1" t="str">
        <f t="shared" si="237"/>
        <v>NGR lake sediment grab sample</v>
      </c>
      <c r="K1445" s="1" t="str">
        <f t="shared" si="238"/>
        <v>&lt;177 micron (NGR)</v>
      </c>
      <c r="L1445">
        <v>73</v>
      </c>
      <c r="M1445" t="s">
        <v>273</v>
      </c>
      <c r="N1445">
        <v>1444</v>
      </c>
      <c r="O1445" t="s">
        <v>77</v>
      </c>
      <c r="P1445" t="s">
        <v>59</v>
      </c>
      <c r="Q1445" t="s">
        <v>446</v>
      </c>
      <c r="R1445" t="s">
        <v>77</v>
      </c>
      <c r="S1445" t="s">
        <v>57</v>
      </c>
      <c r="T1445" t="s">
        <v>152</v>
      </c>
      <c r="U1445" t="s">
        <v>59</v>
      </c>
      <c r="V1445" t="s">
        <v>236</v>
      </c>
      <c r="W1445" t="s">
        <v>127</v>
      </c>
      <c r="X1445" t="s">
        <v>74</v>
      </c>
      <c r="Y1445" t="s">
        <v>170</v>
      </c>
      <c r="Z1445" t="s">
        <v>59</v>
      </c>
      <c r="AA1445" t="s">
        <v>64</v>
      </c>
      <c r="AB1445" t="s">
        <v>172</v>
      </c>
      <c r="AC1445" t="s">
        <v>155</v>
      </c>
      <c r="AD1445" t="s">
        <v>74</v>
      </c>
      <c r="AE1445" t="s">
        <v>1854</v>
      </c>
      <c r="AF1445" t="s">
        <v>116</v>
      </c>
      <c r="AG1445" t="s">
        <v>122</v>
      </c>
      <c r="AH1445" t="s">
        <v>155</v>
      </c>
      <c r="AI1445" t="s">
        <v>305</v>
      </c>
      <c r="AJ1445" t="s">
        <v>329</v>
      </c>
      <c r="AK1445" t="s">
        <v>73</v>
      </c>
      <c r="AL1445" t="s">
        <v>74</v>
      </c>
      <c r="AM1445" t="s">
        <v>75</v>
      </c>
      <c r="AN1445" t="s">
        <v>76</v>
      </c>
      <c r="AO1445" t="s">
        <v>290</v>
      </c>
      <c r="AP1445" t="s">
        <v>307</v>
      </c>
      <c r="AQ1445" t="s">
        <v>61</v>
      </c>
      <c r="AR1445" t="s">
        <v>74</v>
      </c>
      <c r="AS1445" t="s">
        <v>54</v>
      </c>
      <c r="AT1445" t="s">
        <v>73</v>
      </c>
      <c r="AU1445" t="s">
        <v>107</v>
      </c>
      <c r="AV1445" t="s">
        <v>7370</v>
      </c>
    </row>
    <row r="1446" spans="1:48" hidden="1" x14ac:dyDescent="0.3">
      <c r="A1446" t="s">
        <v>7371</v>
      </c>
      <c r="B1446" t="s">
        <v>7372</v>
      </c>
      <c r="C1446" s="1" t="str">
        <f t="shared" si="232"/>
        <v>21:0973</v>
      </c>
      <c r="D1446" s="1" t="str">
        <f>HYPERLINK("https://geochem.nrcan.gc.ca/cdogs/content/svy/svy_e.htm", "")</f>
        <v/>
      </c>
      <c r="G1446" s="1" t="str">
        <f>HYPERLINK("https://geochem.nrcan.gc.ca/cdogs/content/cr_/cr_00161_e.htm", "161")</f>
        <v>161</v>
      </c>
      <c r="J1446" t="s">
        <v>230</v>
      </c>
      <c r="K1446" t="s">
        <v>231</v>
      </c>
      <c r="L1446">
        <v>73</v>
      </c>
      <c r="M1446" t="s">
        <v>232</v>
      </c>
      <c r="N1446">
        <v>1445</v>
      </c>
      <c r="O1446" t="s">
        <v>209</v>
      </c>
      <c r="P1446" t="s">
        <v>96</v>
      </c>
      <c r="Q1446" t="s">
        <v>656</v>
      </c>
      <c r="R1446" t="s">
        <v>75</v>
      </c>
      <c r="S1446" t="s">
        <v>57</v>
      </c>
      <c r="T1446" t="s">
        <v>188</v>
      </c>
      <c r="U1446" t="s">
        <v>88</v>
      </c>
      <c r="V1446" t="s">
        <v>454</v>
      </c>
      <c r="W1446" t="s">
        <v>346</v>
      </c>
      <c r="X1446" t="s">
        <v>62</v>
      </c>
      <c r="Y1446" t="s">
        <v>94</v>
      </c>
      <c r="Z1446" t="s">
        <v>178</v>
      </c>
      <c r="AA1446" t="s">
        <v>64</v>
      </c>
      <c r="AB1446" t="s">
        <v>190</v>
      </c>
      <c r="AC1446" t="s">
        <v>125</v>
      </c>
      <c r="AD1446" t="s">
        <v>67</v>
      </c>
      <c r="AE1446" t="s">
        <v>346</v>
      </c>
      <c r="AF1446" t="s">
        <v>69</v>
      </c>
      <c r="AG1446" t="s">
        <v>316</v>
      </c>
      <c r="AH1446" t="s">
        <v>157</v>
      </c>
      <c r="AI1446" t="s">
        <v>77</v>
      </c>
      <c r="AJ1446" t="s">
        <v>382</v>
      </c>
      <c r="AK1446" t="s">
        <v>73</v>
      </c>
      <c r="AL1446" t="s">
        <v>526</v>
      </c>
      <c r="AM1446" t="s">
        <v>206</v>
      </c>
      <c r="AN1446" t="s">
        <v>76</v>
      </c>
      <c r="AO1446" t="s">
        <v>92</v>
      </c>
      <c r="AP1446" t="s">
        <v>456</v>
      </c>
      <c r="AQ1446" t="s">
        <v>254</v>
      </c>
      <c r="AR1446" t="s">
        <v>62</v>
      </c>
      <c r="AS1446" t="s">
        <v>127</v>
      </c>
      <c r="AT1446" t="s">
        <v>73</v>
      </c>
      <c r="AU1446" t="s">
        <v>1295</v>
      </c>
      <c r="AV1446" t="s">
        <v>7373</v>
      </c>
    </row>
    <row r="1447" spans="1:48" hidden="1" x14ac:dyDescent="0.3">
      <c r="A1447" t="s">
        <v>7374</v>
      </c>
      <c r="B1447" t="s">
        <v>7375</v>
      </c>
      <c r="C1447" s="1" t="str">
        <f t="shared" si="232"/>
        <v>21:0973</v>
      </c>
      <c r="D1447" s="1" t="str">
        <f t="shared" ref="D1447:D1456" si="239">HYPERLINK("https://geochem.nrcan.gc.ca/cdogs/content/svy/svy210112_e.htm", "21:0112")</f>
        <v>21:0112</v>
      </c>
      <c r="E1447" t="s">
        <v>7376</v>
      </c>
      <c r="F1447" t="s">
        <v>7377</v>
      </c>
      <c r="H1447">
        <v>63.936893499999996</v>
      </c>
      <c r="I1447">
        <v>-96.550469100000001</v>
      </c>
      <c r="J1447" s="1" t="str">
        <f t="shared" ref="J1447:J1456" si="240">HYPERLINK("https://geochem.nrcan.gc.ca/cdogs/content/kwd/kwd020027_e.htm", "NGR lake sediment grab sample")</f>
        <v>NGR lake sediment grab sample</v>
      </c>
      <c r="K1447" s="1" t="str">
        <f t="shared" ref="K1447:K1456" si="241">HYPERLINK("https://geochem.nrcan.gc.ca/cdogs/content/kwd/kwd080006_e.htm", "&lt;177 micron (NGR)")</f>
        <v>&lt;177 micron (NGR)</v>
      </c>
      <c r="L1447">
        <v>73</v>
      </c>
      <c r="M1447" t="s">
        <v>289</v>
      </c>
      <c r="N1447">
        <v>1446</v>
      </c>
      <c r="O1447" t="s">
        <v>77</v>
      </c>
      <c r="P1447" t="s">
        <v>54</v>
      </c>
      <c r="Q1447" t="s">
        <v>218</v>
      </c>
      <c r="R1447" t="s">
        <v>290</v>
      </c>
      <c r="S1447" t="s">
        <v>57</v>
      </c>
      <c r="T1447" t="s">
        <v>1089</v>
      </c>
      <c r="U1447" t="s">
        <v>138</v>
      </c>
      <c r="V1447" t="s">
        <v>69</v>
      </c>
      <c r="W1447" t="s">
        <v>327</v>
      </c>
      <c r="X1447" t="s">
        <v>74</v>
      </c>
      <c r="Y1447" t="s">
        <v>79</v>
      </c>
      <c r="Z1447" t="s">
        <v>138</v>
      </c>
      <c r="AA1447" t="s">
        <v>64</v>
      </c>
      <c r="AB1447" t="s">
        <v>615</v>
      </c>
      <c r="AC1447" t="s">
        <v>155</v>
      </c>
      <c r="AD1447" t="s">
        <v>67</v>
      </c>
      <c r="AE1447" t="s">
        <v>3778</v>
      </c>
      <c r="AF1447" t="s">
        <v>121</v>
      </c>
      <c r="AG1447" t="s">
        <v>142</v>
      </c>
      <c r="AH1447" t="s">
        <v>155</v>
      </c>
      <c r="AI1447" t="s">
        <v>138</v>
      </c>
      <c r="AJ1447" t="s">
        <v>59</v>
      </c>
      <c r="AK1447" t="s">
        <v>73</v>
      </c>
      <c r="AL1447" t="s">
        <v>74</v>
      </c>
      <c r="AM1447" t="s">
        <v>75</v>
      </c>
      <c r="AN1447" t="s">
        <v>76</v>
      </c>
      <c r="AO1447" t="s">
        <v>290</v>
      </c>
      <c r="AP1447" t="s">
        <v>126</v>
      </c>
      <c r="AQ1447" t="s">
        <v>363</v>
      </c>
      <c r="AR1447" t="s">
        <v>62</v>
      </c>
      <c r="AS1447" t="s">
        <v>54</v>
      </c>
      <c r="AT1447" t="s">
        <v>73</v>
      </c>
      <c r="AU1447" t="s">
        <v>593</v>
      </c>
      <c r="AV1447" t="s">
        <v>3466</v>
      </c>
    </row>
    <row r="1448" spans="1:48" hidden="1" x14ac:dyDescent="0.3">
      <c r="A1448" t="s">
        <v>7378</v>
      </c>
      <c r="B1448" t="s">
        <v>7379</v>
      </c>
      <c r="C1448" s="1" t="str">
        <f t="shared" si="232"/>
        <v>21:0973</v>
      </c>
      <c r="D1448" s="1" t="str">
        <f t="shared" si="239"/>
        <v>21:0112</v>
      </c>
      <c r="E1448" t="s">
        <v>7380</v>
      </c>
      <c r="F1448" t="s">
        <v>7381</v>
      </c>
      <c r="H1448">
        <v>63.946385300000003</v>
      </c>
      <c r="I1448">
        <v>-96.598803700000005</v>
      </c>
      <c r="J1448" s="1" t="str">
        <f t="shared" si="240"/>
        <v>NGR lake sediment grab sample</v>
      </c>
      <c r="K1448" s="1" t="str">
        <f t="shared" si="241"/>
        <v>&lt;177 micron (NGR)</v>
      </c>
      <c r="L1448">
        <v>73</v>
      </c>
      <c r="M1448" t="s">
        <v>301</v>
      </c>
      <c r="N1448">
        <v>1447</v>
      </c>
      <c r="O1448" t="s">
        <v>178</v>
      </c>
      <c r="P1448" t="s">
        <v>54</v>
      </c>
      <c r="Q1448" t="s">
        <v>115</v>
      </c>
      <c r="R1448" t="s">
        <v>357</v>
      </c>
      <c r="S1448" t="s">
        <v>57</v>
      </c>
      <c r="T1448" t="s">
        <v>277</v>
      </c>
      <c r="U1448" t="s">
        <v>92</v>
      </c>
      <c r="V1448" t="s">
        <v>890</v>
      </c>
      <c r="W1448" t="s">
        <v>87</v>
      </c>
      <c r="X1448" t="s">
        <v>62</v>
      </c>
      <c r="Y1448" t="s">
        <v>308</v>
      </c>
      <c r="Z1448" t="s">
        <v>138</v>
      </c>
      <c r="AA1448" t="s">
        <v>64</v>
      </c>
      <c r="AB1448" t="s">
        <v>326</v>
      </c>
      <c r="AC1448" t="s">
        <v>224</v>
      </c>
      <c r="AD1448" t="s">
        <v>62</v>
      </c>
      <c r="AE1448" t="s">
        <v>1658</v>
      </c>
      <c r="AF1448" t="s">
        <v>616</v>
      </c>
      <c r="AG1448" t="s">
        <v>207</v>
      </c>
      <c r="AH1448" t="s">
        <v>155</v>
      </c>
      <c r="AI1448" t="s">
        <v>440</v>
      </c>
      <c r="AJ1448" t="s">
        <v>440</v>
      </c>
      <c r="AK1448" t="s">
        <v>73</v>
      </c>
      <c r="AL1448" t="s">
        <v>125</v>
      </c>
      <c r="AM1448" t="s">
        <v>177</v>
      </c>
      <c r="AN1448" t="s">
        <v>76</v>
      </c>
      <c r="AO1448" t="s">
        <v>116</v>
      </c>
      <c r="AP1448" t="s">
        <v>307</v>
      </c>
      <c r="AQ1448" t="s">
        <v>127</v>
      </c>
      <c r="AR1448" t="s">
        <v>74</v>
      </c>
      <c r="AS1448" t="s">
        <v>54</v>
      </c>
      <c r="AT1448" t="s">
        <v>73</v>
      </c>
      <c r="AU1448" t="s">
        <v>479</v>
      </c>
      <c r="AV1448" t="s">
        <v>7382</v>
      </c>
    </row>
    <row r="1449" spans="1:48" hidden="1" x14ac:dyDescent="0.3">
      <c r="A1449" t="s">
        <v>7383</v>
      </c>
      <c r="B1449" t="s">
        <v>7384</v>
      </c>
      <c r="C1449" s="1" t="str">
        <f t="shared" si="232"/>
        <v>21:0973</v>
      </c>
      <c r="D1449" s="1" t="str">
        <f t="shared" si="239"/>
        <v>21:0112</v>
      </c>
      <c r="E1449" t="s">
        <v>7385</v>
      </c>
      <c r="F1449" t="s">
        <v>7386</v>
      </c>
      <c r="H1449">
        <v>63.9354224</v>
      </c>
      <c r="I1449">
        <v>-96.665294900000006</v>
      </c>
      <c r="J1449" s="1" t="str">
        <f t="shared" si="240"/>
        <v>NGR lake sediment grab sample</v>
      </c>
      <c r="K1449" s="1" t="str">
        <f t="shared" si="241"/>
        <v>&lt;177 micron (NGR)</v>
      </c>
      <c r="L1449">
        <v>73</v>
      </c>
      <c r="M1449" t="s">
        <v>314</v>
      </c>
      <c r="N1449">
        <v>1448</v>
      </c>
      <c r="O1449" t="s">
        <v>101</v>
      </c>
      <c r="P1449" t="s">
        <v>54</v>
      </c>
      <c r="Q1449" t="s">
        <v>202</v>
      </c>
      <c r="R1449" t="s">
        <v>478</v>
      </c>
      <c r="S1449" t="s">
        <v>57</v>
      </c>
      <c r="T1449" t="s">
        <v>188</v>
      </c>
      <c r="U1449" t="s">
        <v>104</v>
      </c>
      <c r="V1449" t="s">
        <v>616</v>
      </c>
      <c r="W1449" t="s">
        <v>79</v>
      </c>
      <c r="X1449" t="s">
        <v>74</v>
      </c>
      <c r="Y1449" t="s">
        <v>209</v>
      </c>
      <c r="Z1449" t="s">
        <v>127</v>
      </c>
      <c r="AA1449" t="s">
        <v>64</v>
      </c>
      <c r="AB1449" t="s">
        <v>251</v>
      </c>
      <c r="AC1449" t="s">
        <v>155</v>
      </c>
      <c r="AD1449" t="s">
        <v>67</v>
      </c>
      <c r="AE1449" t="s">
        <v>3822</v>
      </c>
      <c r="AF1449" t="s">
        <v>190</v>
      </c>
      <c r="AG1449" t="s">
        <v>119</v>
      </c>
      <c r="AH1449" t="s">
        <v>70</v>
      </c>
      <c r="AI1449" t="s">
        <v>59</v>
      </c>
      <c r="AJ1449" t="s">
        <v>240</v>
      </c>
      <c r="AK1449" t="s">
        <v>73</v>
      </c>
      <c r="AL1449" t="s">
        <v>103</v>
      </c>
      <c r="AM1449" t="s">
        <v>103</v>
      </c>
      <c r="AN1449" t="s">
        <v>76</v>
      </c>
      <c r="AO1449" t="s">
        <v>203</v>
      </c>
      <c r="AP1449" t="s">
        <v>194</v>
      </c>
      <c r="AQ1449" t="s">
        <v>448</v>
      </c>
      <c r="AR1449" t="s">
        <v>67</v>
      </c>
      <c r="AS1449" t="s">
        <v>54</v>
      </c>
      <c r="AT1449" t="s">
        <v>248</v>
      </c>
      <c r="AU1449" t="s">
        <v>107</v>
      </c>
      <c r="AV1449" t="s">
        <v>7387</v>
      </c>
    </row>
    <row r="1450" spans="1:48" hidden="1" x14ac:dyDescent="0.3">
      <c r="A1450" t="s">
        <v>7388</v>
      </c>
      <c r="B1450" t="s">
        <v>7389</v>
      </c>
      <c r="C1450" s="1" t="str">
        <f t="shared" si="232"/>
        <v>21:0973</v>
      </c>
      <c r="D1450" s="1" t="str">
        <f t="shared" si="239"/>
        <v>21:0112</v>
      </c>
      <c r="E1450" t="s">
        <v>7316</v>
      </c>
      <c r="F1450" t="s">
        <v>7390</v>
      </c>
      <c r="H1450">
        <v>63.953715000000003</v>
      </c>
      <c r="I1450">
        <v>-96.812271100000004</v>
      </c>
      <c r="J1450" s="1" t="str">
        <f t="shared" si="240"/>
        <v>NGR lake sediment grab sample</v>
      </c>
      <c r="K1450" s="1" t="str">
        <f t="shared" si="241"/>
        <v>&lt;177 micron (NGR)</v>
      </c>
      <c r="L1450">
        <v>73</v>
      </c>
      <c r="M1450" t="s">
        <v>345</v>
      </c>
      <c r="N1450">
        <v>1449</v>
      </c>
      <c r="O1450" t="s">
        <v>439</v>
      </c>
      <c r="P1450" t="s">
        <v>170</v>
      </c>
      <c r="Q1450" t="s">
        <v>337</v>
      </c>
      <c r="R1450" t="s">
        <v>104</v>
      </c>
      <c r="S1450" t="s">
        <v>57</v>
      </c>
      <c r="T1450" t="s">
        <v>152</v>
      </c>
      <c r="U1450" t="s">
        <v>88</v>
      </c>
      <c r="V1450" t="s">
        <v>119</v>
      </c>
      <c r="W1450" t="s">
        <v>240</v>
      </c>
      <c r="X1450" t="s">
        <v>62</v>
      </c>
      <c r="Y1450" t="s">
        <v>63</v>
      </c>
      <c r="Z1450" t="s">
        <v>138</v>
      </c>
      <c r="AA1450" t="s">
        <v>64</v>
      </c>
      <c r="AB1450" t="s">
        <v>93</v>
      </c>
      <c r="AC1450" t="s">
        <v>224</v>
      </c>
      <c r="AD1450" t="s">
        <v>67</v>
      </c>
      <c r="AE1450" t="s">
        <v>5744</v>
      </c>
      <c r="AF1450" t="s">
        <v>691</v>
      </c>
      <c r="AG1450" t="s">
        <v>169</v>
      </c>
      <c r="AH1450" t="s">
        <v>155</v>
      </c>
      <c r="AI1450" t="s">
        <v>150</v>
      </c>
      <c r="AJ1450" t="s">
        <v>101</v>
      </c>
      <c r="AK1450" t="s">
        <v>73</v>
      </c>
      <c r="AL1450" t="s">
        <v>177</v>
      </c>
      <c r="AM1450" t="s">
        <v>177</v>
      </c>
      <c r="AN1450" t="s">
        <v>76</v>
      </c>
      <c r="AO1450" t="s">
        <v>104</v>
      </c>
      <c r="AP1450" t="s">
        <v>656</v>
      </c>
      <c r="AQ1450" t="s">
        <v>327</v>
      </c>
      <c r="AR1450" t="s">
        <v>74</v>
      </c>
      <c r="AS1450" t="s">
        <v>170</v>
      </c>
      <c r="AT1450" t="s">
        <v>152</v>
      </c>
      <c r="AU1450" t="s">
        <v>107</v>
      </c>
      <c r="AV1450" t="s">
        <v>7391</v>
      </c>
    </row>
    <row r="1451" spans="1:48" hidden="1" x14ac:dyDescent="0.3">
      <c r="A1451" t="s">
        <v>7392</v>
      </c>
      <c r="B1451" t="s">
        <v>7393</v>
      </c>
      <c r="C1451" s="1" t="str">
        <f t="shared" si="232"/>
        <v>21:0973</v>
      </c>
      <c r="D1451" s="1" t="str">
        <f t="shared" si="239"/>
        <v>21:0112</v>
      </c>
      <c r="E1451" t="s">
        <v>7394</v>
      </c>
      <c r="F1451" t="s">
        <v>7395</v>
      </c>
      <c r="H1451">
        <v>63.941955900000004</v>
      </c>
      <c r="I1451">
        <v>-96.893017599999993</v>
      </c>
      <c r="J1451" s="1" t="str">
        <f t="shared" si="240"/>
        <v>NGR lake sediment grab sample</v>
      </c>
      <c r="K1451" s="1" t="str">
        <f t="shared" si="241"/>
        <v>&lt;177 micron (NGR)</v>
      </c>
      <c r="L1451">
        <v>73</v>
      </c>
      <c r="M1451" t="s">
        <v>324</v>
      </c>
      <c r="N1451">
        <v>1450</v>
      </c>
      <c r="O1451" t="s">
        <v>440</v>
      </c>
      <c r="P1451" t="s">
        <v>54</v>
      </c>
      <c r="Q1451" t="s">
        <v>89</v>
      </c>
      <c r="R1451" t="s">
        <v>92</v>
      </c>
      <c r="S1451" t="s">
        <v>57</v>
      </c>
      <c r="T1451" t="s">
        <v>277</v>
      </c>
      <c r="U1451" t="s">
        <v>117</v>
      </c>
      <c r="V1451" t="s">
        <v>725</v>
      </c>
      <c r="W1451" t="s">
        <v>336</v>
      </c>
      <c r="X1451" t="s">
        <v>62</v>
      </c>
      <c r="Y1451" t="s">
        <v>448</v>
      </c>
      <c r="Z1451" t="s">
        <v>138</v>
      </c>
      <c r="AA1451" t="s">
        <v>64</v>
      </c>
      <c r="AB1451" t="s">
        <v>339</v>
      </c>
      <c r="AC1451" t="s">
        <v>224</v>
      </c>
      <c r="AD1451" t="s">
        <v>74</v>
      </c>
      <c r="AE1451" t="s">
        <v>2078</v>
      </c>
      <c r="AF1451" t="s">
        <v>317</v>
      </c>
      <c r="AG1451" t="s">
        <v>561</v>
      </c>
      <c r="AH1451" t="s">
        <v>155</v>
      </c>
      <c r="AI1451" t="s">
        <v>176</v>
      </c>
      <c r="AJ1451" t="s">
        <v>382</v>
      </c>
      <c r="AK1451" t="s">
        <v>73</v>
      </c>
      <c r="AL1451" t="s">
        <v>125</v>
      </c>
      <c r="AM1451" t="s">
        <v>125</v>
      </c>
      <c r="AN1451" t="s">
        <v>76</v>
      </c>
      <c r="AO1451" t="s">
        <v>77</v>
      </c>
      <c r="AP1451" t="s">
        <v>225</v>
      </c>
      <c r="AQ1451" t="s">
        <v>226</v>
      </c>
      <c r="AR1451" t="s">
        <v>62</v>
      </c>
      <c r="AS1451" t="s">
        <v>62</v>
      </c>
      <c r="AT1451" t="s">
        <v>73</v>
      </c>
      <c r="AU1451" t="s">
        <v>479</v>
      </c>
      <c r="AV1451" t="s">
        <v>4749</v>
      </c>
    </row>
    <row r="1452" spans="1:48" hidden="1" x14ac:dyDescent="0.3">
      <c r="A1452" t="s">
        <v>7396</v>
      </c>
      <c r="B1452" t="s">
        <v>7397</v>
      </c>
      <c r="C1452" s="1" t="str">
        <f t="shared" si="232"/>
        <v>21:0973</v>
      </c>
      <c r="D1452" s="1" t="str">
        <f t="shared" si="239"/>
        <v>21:0112</v>
      </c>
      <c r="E1452" t="s">
        <v>7398</v>
      </c>
      <c r="F1452" t="s">
        <v>7399</v>
      </c>
      <c r="H1452">
        <v>63.9489923</v>
      </c>
      <c r="I1452">
        <v>-96.972212799999994</v>
      </c>
      <c r="J1452" s="1" t="str">
        <f t="shared" si="240"/>
        <v>NGR lake sediment grab sample</v>
      </c>
      <c r="K1452" s="1" t="str">
        <f t="shared" si="241"/>
        <v>&lt;177 micron (NGR)</v>
      </c>
      <c r="L1452">
        <v>73</v>
      </c>
      <c r="M1452" t="s">
        <v>335</v>
      </c>
      <c r="N1452">
        <v>1451</v>
      </c>
      <c r="O1452" t="s">
        <v>102</v>
      </c>
      <c r="P1452" t="s">
        <v>54</v>
      </c>
      <c r="Q1452" t="s">
        <v>337</v>
      </c>
      <c r="R1452" t="s">
        <v>203</v>
      </c>
      <c r="S1452" t="s">
        <v>57</v>
      </c>
      <c r="T1452" t="s">
        <v>277</v>
      </c>
      <c r="U1452" t="s">
        <v>117</v>
      </c>
      <c r="V1452" t="s">
        <v>153</v>
      </c>
      <c r="W1452" t="s">
        <v>340</v>
      </c>
      <c r="X1452" t="s">
        <v>62</v>
      </c>
      <c r="Y1452" t="s">
        <v>448</v>
      </c>
      <c r="Z1452" t="s">
        <v>59</v>
      </c>
      <c r="AA1452" t="s">
        <v>64</v>
      </c>
      <c r="AB1452" t="s">
        <v>153</v>
      </c>
      <c r="AC1452" t="s">
        <v>224</v>
      </c>
      <c r="AD1452" t="s">
        <v>67</v>
      </c>
      <c r="AE1452" t="s">
        <v>3844</v>
      </c>
      <c r="AF1452" t="s">
        <v>187</v>
      </c>
      <c r="AG1452" t="s">
        <v>152</v>
      </c>
      <c r="AH1452" t="s">
        <v>155</v>
      </c>
      <c r="AI1452" t="s">
        <v>168</v>
      </c>
      <c r="AJ1452" t="s">
        <v>328</v>
      </c>
      <c r="AK1452" t="s">
        <v>73</v>
      </c>
      <c r="AL1452" t="s">
        <v>125</v>
      </c>
      <c r="AM1452" t="s">
        <v>125</v>
      </c>
      <c r="AN1452" t="s">
        <v>76</v>
      </c>
      <c r="AO1452" t="s">
        <v>290</v>
      </c>
      <c r="AP1452" t="s">
        <v>210</v>
      </c>
      <c r="AQ1452" t="s">
        <v>143</v>
      </c>
      <c r="AR1452" t="s">
        <v>62</v>
      </c>
      <c r="AS1452" t="s">
        <v>62</v>
      </c>
      <c r="AT1452" t="s">
        <v>73</v>
      </c>
      <c r="AU1452" t="s">
        <v>462</v>
      </c>
      <c r="AV1452" t="s">
        <v>7400</v>
      </c>
    </row>
    <row r="1453" spans="1:48" hidden="1" x14ac:dyDescent="0.3">
      <c r="A1453" t="s">
        <v>7401</v>
      </c>
      <c r="B1453" t="s">
        <v>7402</v>
      </c>
      <c r="C1453" s="1" t="str">
        <f t="shared" si="232"/>
        <v>21:0973</v>
      </c>
      <c r="D1453" s="1" t="str">
        <f t="shared" si="239"/>
        <v>21:0112</v>
      </c>
      <c r="E1453" t="s">
        <v>7403</v>
      </c>
      <c r="F1453" t="s">
        <v>7404</v>
      </c>
      <c r="H1453">
        <v>63.933398599999997</v>
      </c>
      <c r="I1453">
        <v>-97.065463899999997</v>
      </c>
      <c r="J1453" s="1" t="str">
        <f t="shared" si="240"/>
        <v>NGR lake sediment grab sample</v>
      </c>
      <c r="K1453" s="1" t="str">
        <f t="shared" si="241"/>
        <v>&lt;177 micron (NGR)</v>
      </c>
      <c r="L1453">
        <v>73</v>
      </c>
      <c r="M1453" t="s">
        <v>354</v>
      </c>
      <c r="N1453">
        <v>1452</v>
      </c>
      <c r="O1453" t="s">
        <v>104</v>
      </c>
      <c r="P1453" t="s">
        <v>54</v>
      </c>
      <c r="Q1453" t="s">
        <v>2705</v>
      </c>
      <c r="R1453" t="s">
        <v>1125</v>
      </c>
      <c r="S1453" t="s">
        <v>57</v>
      </c>
      <c r="T1453" t="s">
        <v>364</v>
      </c>
      <c r="U1453" t="s">
        <v>59</v>
      </c>
      <c r="V1453" t="s">
        <v>97</v>
      </c>
      <c r="W1453" t="s">
        <v>168</v>
      </c>
      <c r="X1453" t="s">
        <v>62</v>
      </c>
      <c r="Y1453" t="s">
        <v>355</v>
      </c>
      <c r="Z1453" t="s">
        <v>117</v>
      </c>
      <c r="AA1453" t="s">
        <v>64</v>
      </c>
      <c r="AB1453" t="s">
        <v>404</v>
      </c>
      <c r="AC1453" t="s">
        <v>75</v>
      </c>
      <c r="AD1453" t="s">
        <v>67</v>
      </c>
      <c r="AE1453" t="s">
        <v>3792</v>
      </c>
      <c r="AF1453" t="s">
        <v>347</v>
      </c>
      <c r="AG1453" t="s">
        <v>277</v>
      </c>
      <c r="AH1453" t="s">
        <v>224</v>
      </c>
      <c r="AI1453" t="s">
        <v>168</v>
      </c>
      <c r="AJ1453" t="s">
        <v>1250</v>
      </c>
      <c r="AK1453" t="s">
        <v>73</v>
      </c>
      <c r="AL1453" t="s">
        <v>74</v>
      </c>
      <c r="AM1453" t="s">
        <v>68</v>
      </c>
      <c r="AN1453" t="s">
        <v>76</v>
      </c>
      <c r="AO1453" t="s">
        <v>926</v>
      </c>
      <c r="AP1453" t="s">
        <v>596</v>
      </c>
      <c r="AQ1453" t="s">
        <v>292</v>
      </c>
      <c r="AR1453" t="s">
        <v>62</v>
      </c>
      <c r="AS1453" t="s">
        <v>170</v>
      </c>
      <c r="AT1453" t="s">
        <v>73</v>
      </c>
      <c r="AU1453" t="s">
        <v>107</v>
      </c>
      <c r="AV1453" t="s">
        <v>7405</v>
      </c>
    </row>
    <row r="1454" spans="1:48" hidden="1" x14ac:dyDescent="0.3">
      <c r="A1454" t="s">
        <v>7406</v>
      </c>
      <c r="B1454" t="s">
        <v>7407</v>
      </c>
      <c r="C1454" s="1" t="str">
        <f t="shared" si="232"/>
        <v>21:0973</v>
      </c>
      <c r="D1454" s="1" t="str">
        <f t="shared" si="239"/>
        <v>21:0112</v>
      </c>
      <c r="E1454" t="s">
        <v>7408</v>
      </c>
      <c r="F1454" t="s">
        <v>7409</v>
      </c>
      <c r="H1454">
        <v>63.915851400000001</v>
      </c>
      <c r="I1454">
        <v>-97.021180900000004</v>
      </c>
      <c r="J1454" s="1" t="str">
        <f t="shared" si="240"/>
        <v>NGR lake sediment grab sample</v>
      </c>
      <c r="K1454" s="1" t="str">
        <f t="shared" si="241"/>
        <v>&lt;177 micron (NGR)</v>
      </c>
      <c r="L1454">
        <v>74</v>
      </c>
      <c r="M1454" t="s">
        <v>52</v>
      </c>
      <c r="N1454">
        <v>1453</v>
      </c>
      <c r="O1454" t="s">
        <v>203</v>
      </c>
      <c r="P1454" t="s">
        <v>54</v>
      </c>
      <c r="Q1454" t="s">
        <v>446</v>
      </c>
      <c r="R1454" t="s">
        <v>263</v>
      </c>
      <c r="S1454" t="s">
        <v>57</v>
      </c>
      <c r="T1454" t="s">
        <v>315</v>
      </c>
      <c r="U1454" t="s">
        <v>57</v>
      </c>
      <c r="V1454" t="s">
        <v>99</v>
      </c>
      <c r="W1454" t="s">
        <v>338</v>
      </c>
      <c r="X1454" t="s">
        <v>74</v>
      </c>
      <c r="Y1454" t="s">
        <v>238</v>
      </c>
      <c r="Z1454" t="s">
        <v>59</v>
      </c>
      <c r="AA1454" t="s">
        <v>64</v>
      </c>
      <c r="AB1454" t="s">
        <v>412</v>
      </c>
      <c r="AC1454" t="s">
        <v>155</v>
      </c>
      <c r="AD1454" t="s">
        <v>67</v>
      </c>
      <c r="AE1454" t="s">
        <v>5585</v>
      </c>
      <c r="AF1454" t="s">
        <v>104</v>
      </c>
      <c r="AG1454" t="s">
        <v>252</v>
      </c>
      <c r="AH1454" t="s">
        <v>155</v>
      </c>
      <c r="AI1454" t="s">
        <v>340</v>
      </c>
      <c r="AJ1454" t="s">
        <v>208</v>
      </c>
      <c r="AK1454" t="s">
        <v>73</v>
      </c>
      <c r="AL1454" t="s">
        <v>206</v>
      </c>
      <c r="AM1454" t="s">
        <v>125</v>
      </c>
      <c r="AN1454" t="s">
        <v>76</v>
      </c>
      <c r="AO1454" t="s">
        <v>281</v>
      </c>
      <c r="AP1454" t="s">
        <v>596</v>
      </c>
      <c r="AQ1454" t="s">
        <v>79</v>
      </c>
      <c r="AR1454" t="s">
        <v>62</v>
      </c>
      <c r="AS1454" t="s">
        <v>54</v>
      </c>
      <c r="AT1454" t="s">
        <v>73</v>
      </c>
      <c r="AU1454" t="s">
        <v>275</v>
      </c>
      <c r="AV1454" t="s">
        <v>7410</v>
      </c>
    </row>
    <row r="1455" spans="1:48" hidden="1" x14ac:dyDescent="0.3">
      <c r="A1455" t="s">
        <v>7411</v>
      </c>
      <c r="B1455" t="s">
        <v>7412</v>
      </c>
      <c r="C1455" s="1" t="str">
        <f t="shared" si="232"/>
        <v>21:0973</v>
      </c>
      <c r="D1455" s="1" t="str">
        <f t="shared" si="239"/>
        <v>21:0112</v>
      </c>
      <c r="E1455" t="s">
        <v>7413</v>
      </c>
      <c r="F1455" t="s">
        <v>7414</v>
      </c>
      <c r="H1455">
        <v>63.950029200000003</v>
      </c>
      <c r="I1455">
        <v>-97.1038815</v>
      </c>
      <c r="J1455" s="1" t="str">
        <f t="shared" si="240"/>
        <v>NGR lake sediment grab sample</v>
      </c>
      <c r="K1455" s="1" t="str">
        <f t="shared" si="241"/>
        <v>&lt;177 micron (NGR)</v>
      </c>
      <c r="L1455">
        <v>74</v>
      </c>
      <c r="M1455" t="s">
        <v>113</v>
      </c>
      <c r="N1455">
        <v>1454</v>
      </c>
      <c r="O1455" t="s">
        <v>203</v>
      </c>
      <c r="P1455" t="s">
        <v>170</v>
      </c>
      <c r="Q1455" t="s">
        <v>247</v>
      </c>
      <c r="R1455" t="s">
        <v>178</v>
      </c>
      <c r="S1455" t="s">
        <v>57</v>
      </c>
      <c r="T1455" t="s">
        <v>277</v>
      </c>
      <c r="U1455" t="s">
        <v>117</v>
      </c>
      <c r="V1455" t="s">
        <v>172</v>
      </c>
      <c r="W1455" t="s">
        <v>102</v>
      </c>
      <c r="X1455" t="s">
        <v>62</v>
      </c>
      <c r="Y1455" t="s">
        <v>171</v>
      </c>
      <c r="Z1455" t="s">
        <v>59</v>
      </c>
      <c r="AA1455" t="s">
        <v>64</v>
      </c>
      <c r="AB1455" t="s">
        <v>223</v>
      </c>
      <c r="AC1455" t="s">
        <v>75</v>
      </c>
      <c r="AD1455" t="s">
        <v>67</v>
      </c>
      <c r="AE1455" t="s">
        <v>3989</v>
      </c>
      <c r="AF1455" t="s">
        <v>356</v>
      </c>
      <c r="AG1455" t="s">
        <v>91</v>
      </c>
      <c r="AH1455" t="s">
        <v>224</v>
      </c>
      <c r="AI1455" t="s">
        <v>265</v>
      </c>
      <c r="AJ1455" t="s">
        <v>117</v>
      </c>
      <c r="AK1455" t="s">
        <v>73</v>
      </c>
      <c r="AL1455" t="s">
        <v>125</v>
      </c>
      <c r="AM1455" t="s">
        <v>125</v>
      </c>
      <c r="AN1455" t="s">
        <v>76</v>
      </c>
      <c r="AO1455" t="s">
        <v>290</v>
      </c>
      <c r="AP1455" t="s">
        <v>414</v>
      </c>
      <c r="AQ1455" t="s">
        <v>328</v>
      </c>
      <c r="AR1455" t="s">
        <v>67</v>
      </c>
      <c r="AS1455" t="s">
        <v>54</v>
      </c>
      <c r="AT1455" t="s">
        <v>73</v>
      </c>
      <c r="AU1455" t="s">
        <v>489</v>
      </c>
      <c r="AV1455" t="s">
        <v>7415</v>
      </c>
    </row>
    <row r="1456" spans="1:48" hidden="1" x14ac:dyDescent="0.3">
      <c r="A1456" t="s">
        <v>7416</v>
      </c>
      <c r="B1456" t="s">
        <v>7417</v>
      </c>
      <c r="C1456" s="1" t="str">
        <f t="shared" si="232"/>
        <v>21:0973</v>
      </c>
      <c r="D1456" s="1" t="str">
        <f t="shared" si="239"/>
        <v>21:0112</v>
      </c>
      <c r="E1456" t="s">
        <v>7413</v>
      </c>
      <c r="F1456" t="s">
        <v>7418</v>
      </c>
      <c r="H1456">
        <v>63.950029200000003</v>
      </c>
      <c r="I1456">
        <v>-97.1038815</v>
      </c>
      <c r="J1456" s="1" t="str">
        <f t="shared" si="240"/>
        <v>NGR lake sediment grab sample</v>
      </c>
      <c r="K1456" s="1" t="str">
        <f t="shared" si="241"/>
        <v>&lt;177 micron (NGR)</v>
      </c>
      <c r="L1456">
        <v>74</v>
      </c>
      <c r="M1456" t="s">
        <v>132</v>
      </c>
      <c r="N1456">
        <v>1455</v>
      </c>
      <c r="O1456" t="s">
        <v>203</v>
      </c>
      <c r="P1456" t="s">
        <v>54</v>
      </c>
      <c r="Q1456" t="s">
        <v>2705</v>
      </c>
      <c r="R1456" t="s">
        <v>281</v>
      </c>
      <c r="S1456" t="s">
        <v>57</v>
      </c>
      <c r="T1456" t="s">
        <v>248</v>
      </c>
      <c r="U1456" t="s">
        <v>117</v>
      </c>
      <c r="V1456" t="s">
        <v>93</v>
      </c>
      <c r="W1456" t="s">
        <v>168</v>
      </c>
      <c r="X1456" t="s">
        <v>62</v>
      </c>
      <c r="Y1456" t="s">
        <v>448</v>
      </c>
      <c r="Z1456" t="s">
        <v>59</v>
      </c>
      <c r="AA1456" t="s">
        <v>64</v>
      </c>
      <c r="AB1456" t="s">
        <v>97</v>
      </c>
      <c r="AC1456" t="s">
        <v>75</v>
      </c>
      <c r="AD1456" t="s">
        <v>62</v>
      </c>
      <c r="AE1456" t="s">
        <v>3989</v>
      </c>
      <c r="AF1456" t="s">
        <v>187</v>
      </c>
      <c r="AG1456" t="s">
        <v>277</v>
      </c>
      <c r="AH1456" t="s">
        <v>224</v>
      </c>
      <c r="AI1456" t="s">
        <v>168</v>
      </c>
      <c r="AJ1456" t="s">
        <v>102</v>
      </c>
      <c r="AK1456" t="s">
        <v>73</v>
      </c>
      <c r="AL1456" t="s">
        <v>125</v>
      </c>
      <c r="AM1456" t="s">
        <v>125</v>
      </c>
      <c r="AN1456" t="s">
        <v>76</v>
      </c>
      <c r="AO1456" t="s">
        <v>134</v>
      </c>
      <c r="AP1456" t="s">
        <v>307</v>
      </c>
      <c r="AQ1456" t="s">
        <v>280</v>
      </c>
      <c r="AR1456" t="s">
        <v>74</v>
      </c>
      <c r="AS1456" t="s">
        <v>62</v>
      </c>
      <c r="AT1456" t="s">
        <v>73</v>
      </c>
      <c r="AU1456" t="s">
        <v>107</v>
      </c>
      <c r="AV1456" t="s">
        <v>671</v>
      </c>
    </row>
    <row r="1457" spans="1:48" hidden="1" x14ac:dyDescent="0.3">
      <c r="A1457" t="s">
        <v>7419</v>
      </c>
      <c r="B1457" t="s">
        <v>7420</v>
      </c>
      <c r="C1457" s="1" t="str">
        <f t="shared" si="232"/>
        <v>21:0973</v>
      </c>
      <c r="D1457" s="1" t="str">
        <f>HYPERLINK("https://geochem.nrcan.gc.ca/cdogs/content/svy/svy_e.htm", "")</f>
        <v/>
      </c>
      <c r="G1457" s="1" t="str">
        <f>HYPERLINK("https://geochem.nrcan.gc.ca/cdogs/content/cr_/cr_00160_e.htm", "160")</f>
        <v>160</v>
      </c>
      <c r="J1457" t="s">
        <v>230</v>
      </c>
      <c r="K1457" t="s">
        <v>231</v>
      </c>
      <c r="L1457">
        <v>74</v>
      </c>
      <c r="M1457" t="s">
        <v>232</v>
      </c>
      <c r="N1457">
        <v>1456</v>
      </c>
      <c r="O1457" t="s">
        <v>168</v>
      </c>
      <c r="P1457" t="s">
        <v>54</v>
      </c>
      <c r="Q1457" t="s">
        <v>105</v>
      </c>
      <c r="R1457" t="s">
        <v>125</v>
      </c>
      <c r="S1457" t="s">
        <v>57</v>
      </c>
      <c r="T1457" t="s">
        <v>175</v>
      </c>
      <c r="U1457" t="s">
        <v>117</v>
      </c>
      <c r="V1457" t="s">
        <v>58</v>
      </c>
      <c r="W1457" t="s">
        <v>346</v>
      </c>
      <c r="X1457" t="s">
        <v>62</v>
      </c>
      <c r="Y1457" t="s">
        <v>170</v>
      </c>
      <c r="Z1457" t="s">
        <v>88</v>
      </c>
      <c r="AA1457" t="s">
        <v>64</v>
      </c>
      <c r="AB1457" t="s">
        <v>251</v>
      </c>
      <c r="AC1457" t="s">
        <v>75</v>
      </c>
      <c r="AD1457" t="s">
        <v>67</v>
      </c>
      <c r="AE1457" t="s">
        <v>137</v>
      </c>
      <c r="AF1457" t="s">
        <v>69</v>
      </c>
      <c r="AG1457" t="s">
        <v>339</v>
      </c>
      <c r="AH1457" t="s">
        <v>68</v>
      </c>
      <c r="AI1457" t="s">
        <v>104</v>
      </c>
      <c r="AJ1457" t="s">
        <v>53</v>
      </c>
      <c r="AK1457" t="s">
        <v>73</v>
      </c>
      <c r="AL1457" t="s">
        <v>125</v>
      </c>
      <c r="AM1457" t="s">
        <v>177</v>
      </c>
      <c r="AN1457" t="s">
        <v>76</v>
      </c>
      <c r="AO1457" t="s">
        <v>168</v>
      </c>
      <c r="AP1457" t="s">
        <v>1300</v>
      </c>
      <c r="AQ1457" t="s">
        <v>226</v>
      </c>
      <c r="AR1457" t="s">
        <v>74</v>
      </c>
      <c r="AS1457" t="s">
        <v>170</v>
      </c>
      <c r="AT1457" t="s">
        <v>73</v>
      </c>
      <c r="AU1457" t="s">
        <v>539</v>
      </c>
      <c r="AV1457" t="s">
        <v>3773</v>
      </c>
    </row>
    <row r="1458" spans="1:48" hidden="1" x14ac:dyDescent="0.3">
      <c r="A1458" t="s">
        <v>7421</v>
      </c>
      <c r="B1458" t="s">
        <v>7422</v>
      </c>
      <c r="C1458" s="1" t="str">
        <f t="shared" si="232"/>
        <v>21:0973</v>
      </c>
      <c r="D1458" s="1" t="str">
        <f t="shared" ref="D1458:D1480" si="242">HYPERLINK("https://geochem.nrcan.gc.ca/cdogs/content/svy/svy210112_e.htm", "21:0112")</f>
        <v>21:0112</v>
      </c>
      <c r="E1458" t="s">
        <v>7423</v>
      </c>
      <c r="F1458" t="s">
        <v>7424</v>
      </c>
      <c r="H1458">
        <v>63.937427200000002</v>
      </c>
      <c r="I1458">
        <v>-97.205538599999997</v>
      </c>
      <c r="J1458" s="1" t="str">
        <f t="shared" ref="J1458:J1480" si="243">HYPERLINK("https://geochem.nrcan.gc.ca/cdogs/content/kwd/kwd020027_e.htm", "NGR lake sediment grab sample")</f>
        <v>NGR lake sediment grab sample</v>
      </c>
      <c r="K1458" s="1" t="str">
        <f t="shared" ref="K1458:K1480" si="244">HYPERLINK("https://geochem.nrcan.gc.ca/cdogs/content/kwd/kwd080006_e.htm", "&lt;177 micron (NGR)")</f>
        <v>&lt;177 micron (NGR)</v>
      </c>
      <c r="L1458">
        <v>74</v>
      </c>
      <c r="M1458" t="s">
        <v>86</v>
      </c>
      <c r="N1458">
        <v>1457</v>
      </c>
      <c r="O1458" t="s">
        <v>265</v>
      </c>
      <c r="P1458" t="s">
        <v>170</v>
      </c>
      <c r="Q1458" t="s">
        <v>89</v>
      </c>
      <c r="R1458" t="s">
        <v>373</v>
      </c>
      <c r="S1458" t="s">
        <v>57</v>
      </c>
      <c r="T1458" t="s">
        <v>58</v>
      </c>
      <c r="U1458" t="s">
        <v>57</v>
      </c>
      <c r="V1458" t="s">
        <v>99</v>
      </c>
      <c r="W1458" t="s">
        <v>193</v>
      </c>
      <c r="X1458" t="s">
        <v>74</v>
      </c>
      <c r="Y1458" t="s">
        <v>74</v>
      </c>
      <c r="Z1458" t="s">
        <v>59</v>
      </c>
      <c r="AA1458" t="s">
        <v>64</v>
      </c>
      <c r="AB1458" t="s">
        <v>303</v>
      </c>
      <c r="AC1458" t="s">
        <v>70</v>
      </c>
      <c r="AD1458" t="s">
        <v>67</v>
      </c>
      <c r="AE1458" t="s">
        <v>1023</v>
      </c>
      <c r="AF1458" t="s">
        <v>281</v>
      </c>
      <c r="AG1458" t="s">
        <v>279</v>
      </c>
      <c r="AH1458" t="s">
        <v>70</v>
      </c>
      <c r="AI1458" t="s">
        <v>201</v>
      </c>
      <c r="AJ1458" t="s">
        <v>429</v>
      </c>
      <c r="AK1458" t="s">
        <v>73</v>
      </c>
      <c r="AL1458" t="s">
        <v>74</v>
      </c>
      <c r="AM1458" t="s">
        <v>177</v>
      </c>
      <c r="AN1458" t="s">
        <v>76</v>
      </c>
      <c r="AO1458" t="s">
        <v>178</v>
      </c>
      <c r="AP1458" t="s">
        <v>283</v>
      </c>
      <c r="AQ1458" t="s">
        <v>211</v>
      </c>
      <c r="AR1458" t="s">
        <v>62</v>
      </c>
      <c r="AS1458" t="s">
        <v>54</v>
      </c>
      <c r="AT1458" t="s">
        <v>73</v>
      </c>
      <c r="AU1458" t="s">
        <v>635</v>
      </c>
      <c r="AV1458" t="s">
        <v>7425</v>
      </c>
    </row>
    <row r="1459" spans="1:48" hidden="1" x14ac:dyDescent="0.3">
      <c r="A1459" t="s">
        <v>7426</v>
      </c>
      <c r="B1459" t="s">
        <v>7427</v>
      </c>
      <c r="C1459" s="1" t="str">
        <f t="shared" si="232"/>
        <v>21:0973</v>
      </c>
      <c r="D1459" s="1" t="str">
        <f t="shared" si="242"/>
        <v>21:0112</v>
      </c>
      <c r="E1459" t="s">
        <v>7428</v>
      </c>
      <c r="F1459" t="s">
        <v>7429</v>
      </c>
      <c r="H1459">
        <v>63.904335199999998</v>
      </c>
      <c r="I1459">
        <v>-97.2337208</v>
      </c>
      <c r="J1459" s="1" t="str">
        <f t="shared" si="243"/>
        <v>NGR lake sediment grab sample</v>
      </c>
      <c r="K1459" s="1" t="str">
        <f t="shared" si="244"/>
        <v>&lt;177 micron (NGR)</v>
      </c>
      <c r="L1459">
        <v>74</v>
      </c>
      <c r="M1459" t="s">
        <v>149</v>
      </c>
      <c r="N1459">
        <v>1458</v>
      </c>
      <c r="O1459" t="s">
        <v>280</v>
      </c>
      <c r="P1459" t="s">
        <v>170</v>
      </c>
      <c r="Q1459" t="s">
        <v>55</v>
      </c>
      <c r="R1459" t="s">
        <v>121</v>
      </c>
      <c r="S1459" t="s">
        <v>57</v>
      </c>
      <c r="T1459" t="s">
        <v>562</v>
      </c>
      <c r="U1459" t="s">
        <v>138</v>
      </c>
      <c r="V1459" t="s">
        <v>192</v>
      </c>
      <c r="W1459" t="s">
        <v>709</v>
      </c>
      <c r="X1459" t="s">
        <v>62</v>
      </c>
      <c r="Y1459" t="s">
        <v>206</v>
      </c>
      <c r="Z1459" t="s">
        <v>59</v>
      </c>
      <c r="AA1459" t="s">
        <v>64</v>
      </c>
      <c r="AB1459" t="s">
        <v>698</v>
      </c>
      <c r="AC1459" t="s">
        <v>75</v>
      </c>
      <c r="AD1459" t="s">
        <v>62</v>
      </c>
      <c r="AE1459" t="s">
        <v>3844</v>
      </c>
      <c r="AF1459" t="s">
        <v>104</v>
      </c>
      <c r="AG1459" t="s">
        <v>604</v>
      </c>
      <c r="AH1459" t="s">
        <v>70</v>
      </c>
      <c r="AI1459" t="s">
        <v>429</v>
      </c>
      <c r="AJ1459" t="s">
        <v>4080</v>
      </c>
      <c r="AK1459" t="s">
        <v>73</v>
      </c>
      <c r="AL1459" t="s">
        <v>157</v>
      </c>
      <c r="AM1459" t="s">
        <v>74</v>
      </c>
      <c r="AN1459" t="s">
        <v>76</v>
      </c>
      <c r="AO1459" t="s">
        <v>281</v>
      </c>
      <c r="AP1459" t="s">
        <v>283</v>
      </c>
      <c r="AQ1459" t="s">
        <v>193</v>
      </c>
      <c r="AR1459" t="s">
        <v>62</v>
      </c>
      <c r="AS1459" t="s">
        <v>170</v>
      </c>
      <c r="AT1459" t="s">
        <v>73</v>
      </c>
      <c r="AU1459" t="s">
        <v>593</v>
      </c>
      <c r="AV1459" t="s">
        <v>7430</v>
      </c>
    </row>
    <row r="1460" spans="1:48" hidden="1" x14ac:dyDescent="0.3">
      <c r="A1460" t="s">
        <v>7431</v>
      </c>
      <c r="B1460" t="s">
        <v>7432</v>
      </c>
      <c r="C1460" s="1" t="str">
        <f t="shared" si="232"/>
        <v>21:0973</v>
      </c>
      <c r="D1460" s="1" t="str">
        <f t="shared" si="242"/>
        <v>21:0112</v>
      </c>
      <c r="E1460" t="s">
        <v>7433</v>
      </c>
      <c r="F1460" t="s">
        <v>7434</v>
      </c>
      <c r="H1460">
        <v>63.916350100000002</v>
      </c>
      <c r="I1460">
        <v>-97.330937500000005</v>
      </c>
      <c r="J1460" s="1" t="str">
        <f t="shared" si="243"/>
        <v>NGR lake sediment grab sample</v>
      </c>
      <c r="K1460" s="1" t="str">
        <f t="shared" si="244"/>
        <v>&lt;177 micron (NGR)</v>
      </c>
      <c r="L1460">
        <v>74</v>
      </c>
      <c r="M1460" t="s">
        <v>165</v>
      </c>
      <c r="N1460">
        <v>1459</v>
      </c>
      <c r="O1460" t="s">
        <v>92</v>
      </c>
      <c r="P1460" t="s">
        <v>54</v>
      </c>
      <c r="Q1460" t="s">
        <v>387</v>
      </c>
      <c r="R1460" t="s">
        <v>203</v>
      </c>
      <c r="S1460" t="s">
        <v>57</v>
      </c>
      <c r="T1460" t="s">
        <v>562</v>
      </c>
      <c r="U1460" t="s">
        <v>138</v>
      </c>
      <c r="V1460" t="s">
        <v>575</v>
      </c>
      <c r="W1460" t="s">
        <v>159</v>
      </c>
      <c r="X1460" t="s">
        <v>62</v>
      </c>
      <c r="Y1460" t="s">
        <v>96</v>
      </c>
      <c r="Z1460" t="s">
        <v>59</v>
      </c>
      <c r="AA1460" t="s">
        <v>64</v>
      </c>
      <c r="AB1460" t="s">
        <v>291</v>
      </c>
      <c r="AC1460" t="s">
        <v>75</v>
      </c>
      <c r="AD1460" t="s">
        <v>62</v>
      </c>
      <c r="AE1460" t="s">
        <v>5846</v>
      </c>
      <c r="AF1460" t="s">
        <v>77</v>
      </c>
      <c r="AG1460" t="s">
        <v>58</v>
      </c>
      <c r="AH1460" t="s">
        <v>70</v>
      </c>
      <c r="AI1460" t="s">
        <v>59</v>
      </c>
      <c r="AJ1460" t="s">
        <v>294</v>
      </c>
      <c r="AK1460" t="s">
        <v>73</v>
      </c>
      <c r="AL1460" t="s">
        <v>157</v>
      </c>
      <c r="AM1460" t="s">
        <v>74</v>
      </c>
      <c r="AN1460" t="s">
        <v>76</v>
      </c>
      <c r="AO1460" t="s">
        <v>77</v>
      </c>
      <c r="AP1460" t="s">
        <v>179</v>
      </c>
      <c r="AQ1460" t="s">
        <v>72</v>
      </c>
      <c r="AR1460" t="s">
        <v>62</v>
      </c>
      <c r="AS1460" t="s">
        <v>62</v>
      </c>
      <c r="AT1460" t="s">
        <v>152</v>
      </c>
      <c r="AU1460" t="s">
        <v>107</v>
      </c>
      <c r="AV1460" t="s">
        <v>7435</v>
      </c>
    </row>
    <row r="1461" spans="1:48" hidden="1" x14ac:dyDescent="0.3">
      <c r="A1461" t="s">
        <v>7436</v>
      </c>
      <c r="B1461" t="s">
        <v>7437</v>
      </c>
      <c r="C1461" s="1" t="str">
        <f t="shared" si="232"/>
        <v>21:0973</v>
      </c>
      <c r="D1461" s="1" t="str">
        <f t="shared" si="242"/>
        <v>21:0112</v>
      </c>
      <c r="E1461" t="s">
        <v>7438</v>
      </c>
      <c r="F1461" t="s">
        <v>7439</v>
      </c>
      <c r="H1461">
        <v>63.907811899999999</v>
      </c>
      <c r="I1461">
        <v>-97.4040289</v>
      </c>
      <c r="J1461" s="1" t="str">
        <f t="shared" si="243"/>
        <v>NGR lake sediment grab sample</v>
      </c>
      <c r="K1461" s="1" t="str">
        <f t="shared" si="244"/>
        <v>&lt;177 micron (NGR)</v>
      </c>
      <c r="L1461">
        <v>74</v>
      </c>
      <c r="M1461" t="s">
        <v>185</v>
      </c>
      <c r="N1461">
        <v>1460</v>
      </c>
      <c r="O1461" t="s">
        <v>306</v>
      </c>
      <c r="P1461" t="s">
        <v>54</v>
      </c>
      <c r="Q1461" t="s">
        <v>261</v>
      </c>
      <c r="R1461" t="s">
        <v>92</v>
      </c>
      <c r="S1461" t="s">
        <v>57</v>
      </c>
      <c r="T1461" t="s">
        <v>562</v>
      </c>
      <c r="U1461" t="s">
        <v>96</v>
      </c>
      <c r="V1461" t="s">
        <v>381</v>
      </c>
      <c r="W1461" t="s">
        <v>306</v>
      </c>
      <c r="X1461" t="s">
        <v>62</v>
      </c>
      <c r="Y1461" t="s">
        <v>302</v>
      </c>
      <c r="Z1461" t="s">
        <v>59</v>
      </c>
      <c r="AA1461" t="s">
        <v>64</v>
      </c>
      <c r="AB1461" t="s">
        <v>204</v>
      </c>
      <c r="AC1461" t="s">
        <v>75</v>
      </c>
      <c r="AD1461" t="s">
        <v>67</v>
      </c>
      <c r="AE1461" t="s">
        <v>1159</v>
      </c>
      <c r="AF1461" t="s">
        <v>357</v>
      </c>
      <c r="AG1461" t="s">
        <v>152</v>
      </c>
      <c r="AH1461" t="s">
        <v>70</v>
      </c>
      <c r="AI1461" t="s">
        <v>402</v>
      </c>
      <c r="AJ1461" t="s">
        <v>1185</v>
      </c>
      <c r="AK1461" t="s">
        <v>73</v>
      </c>
      <c r="AL1461" t="s">
        <v>157</v>
      </c>
      <c r="AM1461" t="s">
        <v>74</v>
      </c>
      <c r="AN1461" t="s">
        <v>76</v>
      </c>
      <c r="AO1461" t="s">
        <v>290</v>
      </c>
      <c r="AP1461" t="s">
        <v>126</v>
      </c>
      <c r="AQ1461" t="s">
        <v>106</v>
      </c>
      <c r="AR1461" t="s">
        <v>62</v>
      </c>
      <c r="AS1461" t="s">
        <v>170</v>
      </c>
      <c r="AT1461" t="s">
        <v>73</v>
      </c>
      <c r="AU1461" t="s">
        <v>593</v>
      </c>
      <c r="AV1461" t="s">
        <v>1523</v>
      </c>
    </row>
    <row r="1462" spans="1:48" hidden="1" x14ac:dyDescent="0.3">
      <c r="A1462" t="s">
        <v>7440</v>
      </c>
      <c r="B1462" t="s">
        <v>7441</v>
      </c>
      <c r="C1462" s="1" t="str">
        <f t="shared" si="232"/>
        <v>21:0973</v>
      </c>
      <c r="D1462" s="1" t="str">
        <f t="shared" si="242"/>
        <v>21:0112</v>
      </c>
      <c r="E1462" t="s">
        <v>7442</v>
      </c>
      <c r="F1462" t="s">
        <v>7443</v>
      </c>
      <c r="H1462">
        <v>63.884474099999998</v>
      </c>
      <c r="I1462">
        <v>-97.596299000000002</v>
      </c>
      <c r="J1462" s="1" t="str">
        <f t="shared" si="243"/>
        <v>NGR lake sediment grab sample</v>
      </c>
      <c r="K1462" s="1" t="str">
        <f t="shared" si="244"/>
        <v>&lt;177 micron (NGR)</v>
      </c>
      <c r="L1462">
        <v>74</v>
      </c>
      <c r="M1462" t="s">
        <v>200</v>
      </c>
      <c r="N1462">
        <v>1461</v>
      </c>
      <c r="O1462" t="s">
        <v>226</v>
      </c>
      <c r="P1462" t="s">
        <v>54</v>
      </c>
      <c r="Q1462" t="s">
        <v>410</v>
      </c>
      <c r="R1462" t="s">
        <v>436</v>
      </c>
      <c r="S1462" t="s">
        <v>57</v>
      </c>
      <c r="T1462" t="s">
        <v>91</v>
      </c>
      <c r="U1462" t="s">
        <v>57</v>
      </c>
      <c r="V1462" t="s">
        <v>478</v>
      </c>
      <c r="W1462" t="s">
        <v>193</v>
      </c>
      <c r="X1462" t="s">
        <v>62</v>
      </c>
      <c r="Y1462" t="s">
        <v>68</v>
      </c>
      <c r="Z1462" t="s">
        <v>59</v>
      </c>
      <c r="AA1462" t="s">
        <v>64</v>
      </c>
      <c r="AB1462" t="s">
        <v>316</v>
      </c>
      <c r="AC1462" t="s">
        <v>224</v>
      </c>
      <c r="AD1462" t="s">
        <v>74</v>
      </c>
      <c r="AE1462" t="s">
        <v>120</v>
      </c>
      <c r="AF1462" t="s">
        <v>290</v>
      </c>
      <c r="AG1462" t="s">
        <v>561</v>
      </c>
      <c r="AH1462" t="s">
        <v>70</v>
      </c>
      <c r="AI1462" t="s">
        <v>56</v>
      </c>
      <c r="AJ1462" t="s">
        <v>592</v>
      </c>
      <c r="AK1462" t="s">
        <v>73</v>
      </c>
      <c r="AL1462" t="s">
        <v>74</v>
      </c>
      <c r="AM1462" t="s">
        <v>157</v>
      </c>
      <c r="AN1462" t="s">
        <v>76</v>
      </c>
      <c r="AO1462" t="s">
        <v>178</v>
      </c>
      <c r="AP1462" t="s">
        <v>126</v>
      </c>
      <c r="AQ1462" t="s">
        <v>201</v>
      </c>
      <c r="AR1462" t="s">
        <v>74</v>
      </c>
      <c r="AS1462" t="s">
        <v>62</v>
      </c>
      <c r="AT1462" t="s">
        <v>73</v>
      </c>
      <c r="AU1462" t="s">
        <v>107</v>
      </c>
      <c r="AV1462" t="s">
        <v>2095</v>
      </c>
    </row>
    <row r="1463" spans="1:48" hidden="1" x14ac:dyDescent="0.3">
      <c r="A1463" t="s">
        <v>7444</v>
      </c>
      <c r="B1463" t="s">
        <v>7445</v>
      </c>
      <c r="C1463" s="1" t="str">
        <f t="shared" si="232"/>
        <v>21:0973</v>
      </c>
      <c r="D1463" s="1" t="str">
        <f t="shared" si="242"/>
        <v>21:0112</v>
      </c>
      <c r="E1463" t="s">
        <v>7446</v>
      </c>
      <c r="F1463" t="s">
        <v>7447</v>
      </c>
      <c r="H1463">
        <v>63.885608499999996</v>
      </c>
      <c r="I1463">
        <v>-97.5009096</v>
      </c>
      <c r="J1463" s="1" t="str">
        <f t="shared" si="243"/>
        <v>NGR lake sediment grab sample</v>
      </c>
      <c r="K1463" s="1" t="str">
        <f t="shared" si="244"/>
        <v>&lt;177 micron (NGR)</v>
      </c>
      <c r="L1463">
        <v>74</v>
      </c>
      <c r="M1463" t="s">
        <v>217</v>
      </c>
      <c r="N1463">
        <v>1462</v>
      </c>
      <c r="O1463" t="s">
        <v>94</v>
      </c>
      <c r="P1463" t="s">
        <v>54</v>
      </c>
      <c r="Q1463" t="s">
        <v>410</v>
      </c>
      <c r="R1463" t="s">
        <v>1125</v>
      </c>
      <c r="S1463" t="s">
        <v>57</v>
      </c>
      <c r="T1463" t="s">
        <v>561</v>
      </c>
      <c r="U1463" t="s">
        <v>57</v>
      </c>
      <c r="V1463" t="s">
        <v>141</v>
      </c>
      <c r="W1463" t="s">
        <v>220</v>
      </c>
      <c r="X1463" t="s">
        <v>74</v>
      </c>
      <c r="Y1463" t="s">
        <v>157</v>
      </c>
      <c r="Z1463" t="s">
        <v>117</v>
      </c>
      <c r="AA1463" t="s">
        <v>64</v>
      </c>
      <c r="AB1463" t="s">
        <v>522</v>
      </c>
      <c r="AC1463" t="s">
        <v>155</v>
      </c>
      <c r="AD1463" t="s">
        <v>67</v>
      </c>
      <c r="AE1463" t="s">
        <v>864</v>
      </c>
      <c r="AF1463" t="s">
        <v>76</v>
      </c>
      <c r="AG1463" t="s">
        <v>219</v>
      </c>
      <c r="AH1463" t="s">
        <v>173</v>
      </c>
      <c r="AI1463" t="s">
        <v>193</v>
      </c>
      <c r="AJ1463" t="s">
        <v>114</v>
      </c>
      <c r="AK1463" t="s">
        <v>73</v>
      </c>
      <c r="AL1463" t="s">
        <v>125</v>
      </c>
      <c r="AM1463" t="s">
        <v>177</v>
      </c>
      <c r="AN1463" t="s">
        <v>76</v>
      </c>
      <c r="AO1463" t="s">
        <v>168</v>
      </c>
      <c r="AP1463" t="s">
        <v>307</v>
      </c>
      <c r="AQ1463" t="s">
        <v>170</v>
      </c>
      <c r="AR1463" t="s">
        <v>74</v>
      </c>
      <c r="AS1463" t="s">
        <v>54</v>
      </c>
      <c r="AT1463" t="s">
        <v>73</v>
      </c>
      <c r="AU1463" t="s">
        <v>643</v>
      </c>
      <c r="AV1463" t="s">
        <v>7448</v>
      </c>
    </row>
    <row r="1464" spans="1:48" hidden="1" x14ac:dyDescent="0.3">
      <c r="A1464" t="s">
        <v>7449</v>
      </c>
      <c r="B1464" t="s">
        <v>7450</v>
      </c>
      <c r="C1464" s="1" t="str">
        <f t="shared" si="232"/>
        <v>21:0973</v>
      </c>
      <c r="D1464" s="1" t="str">
        <f t="shared" si="242"/>
        <v>21:0112</v>
      </c>
      <c r="E1464" t="s">
        <v>7451</v>
      </c>
      <c r="F1464" t="s">
        <v>7452</v>
      </c>
      <c r="H1464">
        <v>63.877401200000001</v>
      </c>
      <c r="I1464">
        <v>-97.399239300000005</v>
      </c>
      <c r="J1464" s="1" t="str">
        <f t="shared" si="243"/>
        <v>NGR lake sediment grab sample</v>
      </c>
      <c r="K1464" s="1" t="str">
        <f t="shared" si="244"/>
        <v>&lt;177 micron (NGR)</v>
      </c>
      <c r="L1464">
        <v>74</v>
      </c>
      <c r="M1464" t="s">
        <v>246</v>
      </c>
      <c r="N1464">
        <v>1463</v>
      </c>
      <c r="O1464" t="s">
        <v>233</v>
      </c>
      <c r="P1464" t="s">
        <v>54</v>
      </c>
      <c r="Q1464" t="s">
        <v>863</v>
      </c>
      <c r="R1464" t="s">
        <v>176</v>
      </c>
      <c r="S1464" t="s">
        <v>57</v>
      </c>
      <c r="T1464" t="s">
        <v>315</v>
      </c>
      <c r="U1464" t="s">
        <v>57</v>
      </c>
      <c r="V1464" t="s">
        <v>356</v>
      </c>
      <c r="W1464" t="s">
        <v>143</v>
      </c>
      <c r="X1464" t="s">
        <v>62</v>
      </c>
      <c r="Y1464" t="s">
        <v>396</v>
      </c>
      <c r="Z1464" t="s">
        <v>59</v>
      </c>
      <c r="AA1464" t="s">
        <v>64</v>
      </c>
      <c r="AB1464" t="s">
        <v>316</v>
      </c>
      <c r="AC1464" t="s">
        <v>224</v>
      </c>
      <c r="AD1464" t="s">
        <v>67</v>
      </c>
      <c r="AE1464" t="s">
        <v>2628</v>
      </c>
      <c r="AF1464" t="s">
        <v>178</v>
      </c>
      <c r="AG1464" t="s">
        <v>235</v>
      </c>
      <c r="AH1464" t="s">
        <v>70</v>
      </c>
      <c r="AI1464" t="s">
        <v>209</v>
      </c>
      <c r="AJ1464" t="s">
        <v>280</v>
      </c>
      <c r="AK1464" t="s">
        <v>73</v>
      </c>
      <c r="AL1464" t="s">
        <v>157</v>
      </c>
      <c r="AM1464" t="s">
        <v>125</v>
      </c>
      <c r="AN1464" t="s">
        <v>76</v>
      </c>
      <c r="AO1464" t="s">
        <v>178</v>
      </c>
      <c r="AP1464" t="s">
        <v>307</v>
      </c>
      <c r="AQ1464" t="s">
        <v>106</v>
      </c>
      <c r="AR1464" t="s">
        <v>62</v>
      </c>
      <c r="AS1464" t="s">
        <v>62</v>
      </c>
      <c r="AT1464" t="s">
        <v>73</v>
      </c>
      <c r="AU1464" t="s">
        <v>479</v>
      </c>
      <c r="AV1464" t="s">
        <v>7453</v>
      </c>
    </row>
    <row r="1465" spans="1:48" hidden="1" x14ac:dyDescent="0.3">
      <c r="A1465" t="s">
        <v>7454</v>
      </c>
      <c r="B1465" t="s">
        <v>7455</v>
      </c>
      <c r="C1465" s="1" t="str">
        <f t="shared" si="232"/>
        <v>21:0973</v>
      </c>
      <c r="D1465" s="1" t="str">
        <f t="shared" si="242"/>
        <v>21:0112</v>
      </c>
      <c r="E1465" t="s">
        <v>7456</v>
      </c>
      <c r="F1465" t="s">
        <v>7457</v>
      </c>
      <c r="H1465">
        <v>63.882749599999997</v>
      </c>
      <c r="I1465">
        <v>-97.366982500000006</v>
      </c>
      <c r="J1465" s="1" t="str">
        <f t="shared" si="243"/>
        <v>NGR lake sediment grab sample</v>
      </c>
      <c r="K1465" s="1" t="str">
        <f t="shared" si="244"/>
        <v>&lt;177 micron (NGR)</v>
      </c>
      <c r="L1465">
        <v>74</v>
      </c>
      <c r="M1465" t="s">
        <v>260</v>
      </c>
      <c r="N1465">
        <v>1464</v>
      </c>
      <c r="O1465" t="s">
        <v>96</v>
      </c>
      <c r="P1465" t="s">
        <v>54</v>
      </c>
      <c r="Q1465" t="s">
        <v>572</v>
      </c>
      <c r="R1465" t="s">
        <v>92</v>
      </c>
      <c r="S1465" t="s">
        <v>57</v>
      </c>
      <c r="T1465" t="s">
        <v>315</v>
      </c>
      <c r="U1465" t="s">
        <v>57</v>
      </c>
      <c r="V1465" t="s">
        <v>575</v>
      </c>
      <c r="W1465" t="s">
        <v>87</v>
      </c>
      <c r="X1465" t="s">
        <v>74</v>
      </c>
      <c r="Y1465" t="s">
        <v>396</v>
      </c>
      <c r="Z1465" t="s">
        <v>138</v>
      </c>
      <c r="AA1465" t="s">
        <v>64</v>
      </c>
      <c r="AB1465" t="s">
        <v>853</v>
      </c>
      <c r="AC1465" t="s">
        <v>224</v>
      </c>
      <c r="AD1465" t="s">
        <v>62</v>
      </c>
      <c r="AE1465" t="s">
        <v>3162</v>
      </c>
      <c r="AF1465" t="s">
        <v>116</v>
      </c>
      <c r="AG1465" t="s">
        <v>249</v>
      </c>
      <c r="AH1465" t="s">
        <v>70</v>
      </c>
      <c r="AI1465" t="s">
        <v>53</v>
      </c>
      <c r="AJ1465" t="s">
        <v>208</v>
      </c>
      <c r="AK1465" t="s">
        <v>73</v>
      </c>
      <c r="AL1465" t="s">
        <v>157</v>
      </c>
      <c r="AM1465" t="s">
        <v>125</v>
      </c>
      <c r="AN1465" t="s">
        <v>76</v>
      </c>
      <c r="AO1465" t="s">
        <v>104</v>
      </c>
      <c r="AP1465" t="s">
        <v>307</v>
      </c>
      <c r="AQ1465" t="s">
        <v>327</v>
      </c>
      <c r="AR1465" t="s">
        <v>74</v>
      </c>
      <c r="AS1465" t="s">
        <v>54</v>
      </c>
      <c r="AT1465" t="s">
        <v>73</v>
      </c>
      <c r="AU1465" t="s">
        <v>107</v>
      </c>
      <c r="AV1465" t="s">
        <v>938</v>
      </c>
    </row>
    <row r="1466" spans="1:48" hidden="1" x14ac:dyDescent="0.3">
      <c r="A1466" t="s">
        <v>7458</v>
      </c>
      <c r="B1466" t="s">
        <v>7459</v>
      </c>
      <c r="C1466" s="1" t="str">
        <f t="shared" si="232"/>
        <v>21:0973</v>
      </c>
      <c r="D1466" s="1" t="str">
        <f t="shared" si="242"/>
        <v>21:0112</v>
      </c>
      <c r="E1466" t="s">
        <v>7460</v>
      </c>
      <c r="F1466" t="s">
        <v>7461</v>
      </c>
      <c r="H1466">
        <v>63.882096099999998</v>
      </c>
      <c r="I1466">
        <v>-97.286417400000005</v>
      </c>
      <c r="J1466" s="1" t="str">
        <f t="shared" si="243"/>
        <v>NGR lake sediment grab sample</v>
      </c>
      <c r="K1466" s="1" t="str">
        <f t="shared" si="244"/>
        <v>&lt;177 micron (NGR)</v>
      </c>
      <c r="L1466">
        <v>74</v>
      </c>
      <c r="M1466" t="s">
        <v>273</v>
      </c>
      <c r="N1466">
        <v>1465</v>
      </c>
      <c r="O1466" t="s">
        <v>233</v>
      </c>
      <c r="P1466" t="s">
        <v>54</v>
      </c>
      <c r="Q1466" t="s">
        <v>274</v>
      </c>
      <c r="R1466" t="s">
        <v>168</v>
      </c>
      <c r="S1466" t="s">
        <v>57</v>
      </c>
      <c r="T1466" t="s">
        <v>479</v>
      </c>
      <c r="U1466" t="s">
        <v>57</v>
      </c>
      <c r="V1466" t="s">
        <v>187</v>
      </c>
      <c r="W1466" t="s">
        <v>106</v>
      </c>
      <c r="X1466" t="s">
        <v>62</v>
      </c>
      <c r="Y1466" t="s">
        <v>68</v>
      </c>
      <c r="Z1466" t="s">
        <v>59</v>
      </c>
      <c r="AA1466" t="s">
        <v>64</v>
      </c>
      <c r="AB1466" t="s">
        <v>316</v>
      </c>
      <c r="AC1466" t="s">
        <v>75</v>
      </c>
      <c r="AD1466" t="s">
        <v>67</v>
      </c>
      <c r="AE1466" t="s">
        <v>75</v>
      </c>
      <c r="AF1466" t="s">
        <v>178</v>
      </c>
      <c r="AG1466" t="s">
        <v>293</v>
      </c>
      <c r="AH1466" t="s">
        <v>70</v>
      </c>
      <c r="AI1466" t="s">
        <v>305</v>
      </c>
      <c r="AJ1466" t="s">
        <v>1395</v>
      </c>
      <c r="AK1466" t="s">
        <v>73</v>
      </c>
      <c r="AL1466" t="s">
        <v>157</v>
      </c>
      <c r="AM1466" t="s">
        <v>74</v>
      </c>
      <c r="AN1466" t="s">
        <v>76</v>
      </c>
      <c r="AO1466" t="s">
        <v>281</v>
      </c>
      <c r="AP1466" t="s">
        <v>283</v>
      </c>
      <c r="AQ1466" t="s">
        <v>327</v>
      </c>
      <c r="AR1466" t="s">
        <v>62</v>
      </c>
      <c r="AS1466" t="s">
        <v>62</v>
      </c>
      <c r="AT1466" t="s">
        <v>73</v>
      </c>
      <c r="AU1466" t="s">
        <v>80</v>
      </c>
      <c r="AV1466" t="s">
        <v>7462</v>
      </c>
    </row>
    <row r="1467" spans="1:48" hidden="1" x14ac:dyDescent="0.3">
      <c r="A1467" t="s">
        <v>7463</v>
      </c>
      <c r="B1467" t="s">
        <v>7464</v>
      </c>
      <c r="C1467" s="1" t="str">
        <f t="shared" si="232"/>
        <v>21:0973</v>
      </c>
      <c r="D1467" s="1" t="str">
        <f t="shared" si="242"/>
        <v>21:0112</v>
      </c>
      <c r="E1467" t="s">
        <v>7465</v>
      </c>
      <c r="F1467" t="s">
        <v>7466</v>
      </c>
      <c r="H1467">
        <v>63.849959200000001</v>
      </c>
      <c r="I1467">
        <v>-97.192746</v>
      </c>
      <c r="J1467" s="1" t="str">
        <f t="shared" si="243"/>
        <v>NGR lake sediment grab sample</v>
      </c>
      <c r="K1467" s="1" t="str">
        <f t="shared" si="244"/>
        <v>&lt;177 micron (NGR)</v>
      </c>
      <c r="L1467">
        <v>74</v>
      </c>
      <c r="M1467" t="s">
        <v>289</v>
      </c>
      <c r="N1467">
        <v>1466</v>
      </c>
      <c r="O1467" t="s">
        <v>156</v>
      </c>
      <c r="P1467" t="s">
        <v>54</v>
      </c>
      <c r="Q1467" t="s">
        <v>166</v>
      </c>
      <c r="R1467" t="s">
        <v>429</v>
      </c>
      <c r="S1467" t="s">
        <v>57</v>
      </c>
      <c r="T1467" t="s">
        <v>277</v>
      </c>
      <c r="U1467" t="s">
        <v>57</v>
      </c>
      <c r="V1467" t="s">
        <v>99</v>
      </c>
      <c r="W1467" t="s">
        <v>61</v>
      </c>
      <c r="X1467" t="s">
        <v>74</v>
      </c>
      <c r="Y1467" t="s">
        <v>526</v>
      </c>
      <c r="Z1467" t="s">
        <v>59</v>
      </c>
      <c r="AA1467" t="s">
        <v>64</v>
      </c>
      <c r="AB1467" t="s">
        <v>153</v>
      </c>
      <c r="AC1467" t="s">
        <v>155</v>
      </c>
      <c r="AD1467" t="s">
        <v>67</v>
      </c>
      <c r="AE1467" t="s">
        <v>574</v>
      </c>
      <c r="AF1467" t="s">
        <v>77</v>
      </c>
      <c r="AG1467" t="s">
        <v>235</v>
      </c>
      <c r="AH1467" t="s">
        <v>70</v>
      </c>
      <c r="AI1467" t="s">
        <v>209</v>
      </c>
      <c r="AJ1467" t="s">
        <v>440</v>
      </c>
      <c r="AK1467" t="s">
        <v>73</v>
      </c>
      <c r="AL1467" t="s">
        <v>206</v>
      </c>
      <c r="AM1467" t="s">
        <v>125</v>
      </c>
      <c r="AN1467" t="s">
        <v>76</v>
      </c>
      <c r="AO1467" t="s">
        <v>104</v>
      </c>
      <c r="AP1467" t="s">
        <v>596</v>
      </c>
      <c r="AQ1467" t="s">
        <v>211</v>
      </c>
      <c r="AR1467" t="s">
        <v>62</v>
      </c>
      <c r="AS1467" t="s">
        <v>54</v>
      </c>
      <c r="AT1467" t="s">
        <v>73</v>
      </c>
      <c r="AU1467" t="s">
        <v>462</v>
      </c>
      <c r="AV1467" t="s">
        <v>7467</v>
      </c>
    </row>
    <row r="1468" spans="1:48" hidden="1" x14ac:dyDescent="0.3">
      <c r="A1468" t="s">
        <v>7468</v>
      </c>
      <c r="B1468" t="s">
        <v>7469</v>
      </c>
      <c r="C1468" s="1" t="str">
        <f t="shared" si="232"/>
        <v>21:0973</v>
      </c>
      <c r="D1468" s="1" t="str">
        <f t="shared" si="242"/>
        <v>21:0112</v>
      </c>
      <c r="E1468" t="s">
        <v>7470</v>
      </c>
      <c r="F1468" t="s">
        <v>7471</v>
      </c>
      <c r="H1468">
        <v>63.866380399999997</v>
      </c>
      <c r="I1468">
        <v>-97.197980799999996</v>
      </c>
      <c r="J1468" s="1" t="str">
        <f t="shared" si="243"/>
        <v>NGR lake sediment grab sample</v>
      </c>
      <c r="K1468" s="1" t="str">
        <f t="shared" si="244"/>
        <v>&lt;177 micron (NGR)</v>
      </c>
      <c r="L1468">
        <v>74</v>
      </c>
      <c r="M1468" t="s">
        <v>301</v>
      </c>
      <c r="N1468">
        <v>1467</v>
      </c>
      <c r="O1468" t="s">
        <v>168</v>
      </c>
      <c r="P1468" t="s">
        <v>54</v>
      </c>
      <c r="Q1468" t="s">
        <v>202</v>
      </c>
      <c r="R1468" t="s">
        <v>134</v>
      </c>
      <c r="S1468" t="s">
        <v>57</v>
      </c>
      <c r="T1468" t="s">
        <v>262</v>
      </c>
      <c r="U1468" t="s">
        <v>138</v>
      </c>
      <c r="V1468" t="s">
        <v>2740</v>
      </c>
      <c r="W1468" t="s">
        <v>61</v>
      </c>
      <c r="X1468" t="s">
        <v>74</v>
      </c>
      <c r="Y1468" t="s">
        <v>117</v>
      </c>
      <c r="Z1468" t="s">
        <v>170</v>
      </c>
      <c r="AA1468" t="s">
        <v>64</v>
      </c>
      <c r="AB1468" t="s">
        <v>428</v>
      </c>
      <c r="AC1468" t="s">
        <v>155</v>
      </c>
      <c r="AD1468" t="s">
        <v>67</v>
      </c>
      <c r="AE1468" t="s">
        <v>7472</v>
      </c>
      <c r="AF1468" t="s">
        <v>69</v>
      </c>
      <c r="AG1468" t="s">
        <v>522</v>
      </c>
      <c r="AH1468" t="s">
        <v>70</v>
      </c>
      <c r="AI1468" t="s">
        <v>114</v>
      </c>
      <c r="AJ1468" t="s">
        <v>117</v>
      </c>
      <c r="AK1468" t="s">
        <v>73</v>
      </c>
      <c r="AL1468" t="s">
        <v>103</v>
      </c>
      <c r="AM1468" t="s">
        <v>177</v>
      </c>
      <c r="AN1468" t="s">
        <v>76</v>
      </c>
      <c r="AO1468" t="s">
        <v>373</v>
      </c>
      <c r="AP1468" t="s">
        <v>747</v>
      </c>
      <c r="AQ1468" t="s">
        <v>79</v>
      </c>
      <c r="AR1468" t="s">
        <v>67</v>
      </c>
      <c r="AS1468" t="s">
        <v>170</v>
      </c>
      <c r="AT1468" t="s">
        <v>315</v>
      </c>
      <c r="AU1468" t="s">
        <v>107</v>
      </c>
      <c r="AV1468" t="s">
        <v>7473</v>
      </c>
    </row>
    <row r="1469" spans="1:48" hidden="1" x14ac:dyDescent="0.3">
      <c r="A1469" t="s">
        <v>7474</v>
      </c>
      <c r="B1469" t="s">
        <v>7475</v>
      </c>
      <c r="C1469" s="1" t="str">
        <f t="shared" si="232"/>
        <v>21:0973</v>
      </c>
      <c r="D1469" s="1" t="str">
        <f t="shared" si="242"/>
        <v>21:0112</v>
      </c>
      <c r="E1469" t="s">
        <v>7476</v>
      </c>
      <c r="F1469" t="s">
        <v>7477</v>
      </c>
      <c r="H1469">
        <v>63.865611000000001</v>
      </c>
      <c r="I1469">
        <v>-97.162513000000004</v>
      </c>
      <c r="J1469" s="1" t="str">
        <f t="shared" si="243"/>
        <v>NGR lake sediment grab sample</v>
      </c>
      <c r="K1469" s="1" t="str">
        <f t="shared" si="244"/>
        <v>&lt;177 micron (NGR)</v>
      </c>
      <c r="L1469">
        <v>74</v>
      </c>
      <c r="M1469" t="s">
        <v>314</v>
      </c>
      <c r="N1469">
        <v>1468</v>
      </c>
      <c r="O1469" t="s">
        <v>102</v>
      </c>
      <c r="P1469" t="s">
        <v>54</v>
      </c>
      <c r="Q1469" t="s">
        <v>337</v>
      </c>
      <c r="R1469" t="s">
        <v>208</v>
      </c>
      <c r="S1469" t="s">
        <v>57</v>
      </c>
      <c r="T1469" t="s">
        <v>562</v>
      </c>
      <c r="U1469" t="s">
        <v>117</v>
      </c>
      <c r="V1469" t="s">
        <v>471</v>
      </c>
      <c r="W1469" t="s">
        <v>59</v>
      </c>
      <c r="X1469" t="s">
        <v>62</v>
      </c>
      <c r="Y1469" t="s">
        <v>448</v>
      </c>
      <c r="Z1469" t="s">
        <v>117</v>
      </c>
      <c r="AA1469" t="s">
        <v>64</v>
      </c>
      <c r="AB1469" t="s">
        <v>427</v>
      </c>
      <c r="AC1469" t="s">
        <v>177</v>
      </c>
      <c r="AD1469" t="s">
        <v>67</v>
      </c>
      <c r="AE1469" t="s">
        <v>3236</v>
      </c>
      <c r="AF1469" t="s">
        <v>151</v>
      </c>
      <c r="AG1469" t="s">
        <v>152</v>
      </c>
      <c r="AH1469" t="s">
        <v>70</v>
      </c>
      <c r="AI1469" t="s">
        <v>1125</v>
      </c>
      <c r="AJ1469" t="s">
        <v>168</v>
      </c>
      <c r="AK1469" t="s">
        <v>73</v>
      </c>
      <c r="AL1469" t="s">
        <v>74</v>
      </c>
      <c r="AM1469" t="s">
        <v>157</v>
      </c>
      <c r="AN1469" t="s">
        <v>76</v>
      </c>
      <c r="AO1469" t="s">
        <v>281</v>
      </c>
      <c r="AP1469" t="s">
        <v>283</v>
      </c>
      <c r="AQ1469" t="s">
        <v>263</v>
      </c>
      <c r="AR1469" t="s">
        <v>62</v>
      </c>
      <c r="AS1469" t="s">
        <v>170</v>
      </c>
      <c r="AT1469" t="s">
        <v>73</v>
      </c>
      <c r="AU1469" t="s">
        <v>541</v>
      </c>
      <c r="AV1469" t="s">
        <v>2387</v>
      </c>
    </row>
    <row r="1470" spans="1:48" hidden="1" x14ac:dyDescent="0.3">
      <c r="A1470" t="s">
        <v>7478</v>
      </c>
      <c r="B1470" t="s">
        <v>7479</v>
      </c>
      <c r="C1470" s="1" t="str">
        <f t="shared" si="232"/>
        <v>21:0973</v>
      </c>
      <c r="D1470" s="1" t="str">
        <f t="shared" si="242"/>
        <v>21:0112</v>
      </c>
      <c r="E1470" t="s">
        <v>7480</v>
      </c>
      <c r="F1470" t="s">
        <v>7481</v>
      </c>
      <c r="H1470">
        <v>63.883428700000003</v>
      </c>
      <c r="I1470">
        <v>-97.076724100000007</v>
      </c>
      <c r="J1470" s="1" t="str">
        <f t="shared" si="243"/>
        <v>NGR lake sediment grab sample</v>
      </c>
      <c r="K1470" s="1" t="str">
        <f t="shared" si="244"/>
        <v>&lt;177 micron (NGR)</v>
      </c>
      <c r="L1470">
        <v>74</v>
      </c>
      <c r="M1470" t="s">
        <v>324</v>
      </c>
      <c r="N1470">
        <v>1469</v>
      </c>
      <c r="O1470" t="s">
        <v>439</v>
      </c>
      <c r="P1470" t="s">
        <v>54</v>
      </c>
      <c r="Q1470" t="s">
        <v>325</v>
      </c>
      <c r="R1470" t="s">
        <v>203</v>
      </c>
      <c r="S1470" t="s">
        <v>57</v>
      </c>
      <c r="T1470" t="s">
        <v>58</v>
      </c>
      <c r="U1470" t="s">
        <v>57</v>
      </c>
      <c r="V1470" t="s">
        <v>691</v>
      </c>
      <c r="W1470" t="s">
        <v>159</v>
      </c>
      <c r="X1470" t="s">
        <v>62</v>
      </c>
      <c r="Y1470" t="s">
        <v>68</v>
      </c>
      <c r="Z1470" t="s">
        <v>59</v>
      </c>
      <c r="AA1470" t="s">
        <v>64</v>
      </c>
      <c r="AB1470" t="s">
        <v>139</v>
      </c>
      <c r="AC1470" t="s">
        <v>155</v>
      </c>
      <c r="AD1470" t="s">
        <v>67</v>
      </c>
      <c r="AE1470" t="s">
        <v>1658</v>
      </c>
      <c r="AF1470" t="s">
        <v>134</v>
      </c>
      <c r="AG1470" t="s">
        <v>58</v>
      </c>
      <c r="AH1470" t="s">
        <v>155</v>
      </c>
      <c r="AI1470" t="s">
        <v>138</v>
      </c>
      <c r="AJ1470" t="s">
        <v>348</v>
      </c>
      <c r="AK1470" t="s">
        <v>73</v>
      </c>
      <c r="AL1470" t="s">
        <v>157</v>
      </c>
      <c r="AM1470" t="s">
        <v>125</v>
      </c>
      <c r="AN1470" t="s">
        <v>76</v>
      </c>
      <c r="AO1470" t="s">
        <v>178</v>
      </c>
      <c r="AP1470" t="s">
        <v>210</v>
      </c>
      <c r="AQ1470" t="s">
        <v>170</v>
      </c>
      <c r="AR1470" t="s">
        <v>62</v>
      </c>
      <c r="AS1470" t="s">
        <v>54</v>
      </c>
      <c r="AT1470" t="s">
        <v>73</v>
      </c>
      <c r="AU1470" t="s">
        <v>635</v>
      </c>
      <c r="AV1470" t="s">
        <v>3863</v>
      </c>
    </row>
    <row r="1471" spans="1:48" hidden="1" x14ac:dyDescent="0.3">
      <c r="A1471" t="s">
        <v>7482</v>
      </c>
      <c r="B1471" t="s">
        <v>7483</v>
      </c>
      <c r="C1471" s="1" t="str">
        <f t="shared" si="232"/>
        <v>21:0973</v>
      </c>
      <c r="D1471" s="1" t="str">
        <f t="shared" si="242"/>
        <v>21:0112</v>
      </c>
      <c r="E1471" t="s">
        <v>7484</v>
      </c>
      <c r="F1471" t="s">
        <v>7485</v>
      </c>
      <c r="H1471">
        <v>63.921207600000002</v>
      </c>
      <c r="I1471">
        <v>-97.044073900000001</v>
      </c>
      <c r="J1471" s="1" t="str">
        <f t="shared" si="243"/>
        <v>NGR lake sediment grab sample</v>
      </c>
      <c r="K1471" s="1" t="str">
        <f t="shared" si="244"/>
        <v>&lt;177 micron (NGR)</v>
      </c>
      <c r="L1471">
        <v>74</v>
      </c>
      <c r="M1471" t="s">
        <v>335</v>
      </c>
      <c r="N1471">
        <v>1470</v>
      </c>
      <c r="O1471" t="s">
        <v>104</v>
      </c>
      <c r="P1471" t="s">
        <v>54</v>
      </c>
      <c r="Q1471" t="s">
        <v>55</v>
      </c>
      <c r="R1471" t="s">
        <v>56</v>
      </c>
      <c r="S1471" t="s">
        <v>57</v>
      </c>
      <c r="T1471" t="s">
        <v>262</v>
      </c>
      <c r="U1471" t="s">
        <v>57</v>
      </c>
      <c r="V1471" t="s">
        <v>691</v>
      </c>
      <c r="W1471" t="s">
        <v>72</v>
      </c>
      <c r="X1471" t="s">
        <v>74</v>
      </c>
      <c r="Y1471" t="s">
        <v>171</v>
      </c>
      <c r="Z1471" t="s">
        <v>117</v>
      </c>
      <c r="AA1471" t="s">
        <v>64</v>
      </c>
      <c r="AB1471" t="s">
        <v>175</v>
      </c>
      <c r="AC1471" t="s">
        <v>224</v>
      </c>
      <c r="AD1471" t="s">
        <v>67</v>
      </c>
      <c r="AE1471" t="s">
        <v>3792</v>
      </c>
      <c r="AF1471" t="s">
        <v>290</v>
      </c>
      <c r="AG1471" t="s">
        <v>58</v>
      </c>
      <c r="AH1471" t="s">
        <v>224</v>
      </c>
      <c r="AI1471" t="s">
        <v>123</v>
      </c>
      <c r="AJ1471" t="s">
        <v>1395</v>
      </c>
      <c r="AK1471" t="s">
        <v>73</v>
      </c>
      <c r="AL1471" t="s">
        <v>68</v>
      </c>
      <c r="AM1471" t="s">
        <v>74</v>
      </c>
      <c r="AN1471" t="s">
        <v>76</v>
      </c>
      <c r="AO1471" t="s">
        <v>134</v>
      </c>
      <c r="AP1471" t="s">
        <v>482</v>
      </c>
      <c r="AQ1471" t="s">
        <v>118</v>
      </c>
      <c r="AR1471" t="s">
        <v>62</v>
      </c>
      <c r="AS1471" t="s">
        <v>62</v>
      </c>
      <c r="AT1471" t="s">
        <v>73</v>
      </c>
      <c r="AU1471" t="s">
        <v>275</v>
      </c>
      <c r="AV1471" t="s">
        <v>7486</v>
      </c>
    </row>
    <row r="1472" spans="1:48" hidden="1" x14ac:dyDescent="0.3">
      <c r="A1472" t="s">
        <v>7487</v>
      </c>
      <c r="B1472" t="s">
        <v>7488</v>
      </c>
      <c r="C1472" s="1" t="str">
        <f t="shared" si="232"/>
        <v>21:0973</v>
      </c>
      <c r="D1472" s="1" t="str">
        <f t="shared" si="242"/>
        <v>21:0112</v>
      </c>
      <c r="E1472" t="s">
        <v>7408</v>
      </c>
      <c r="F1472" t="s">
        <v>7489</v>
      </c>
      <c r="H1472">
        <v>63.915851400000001</v>
      </c>
      <c r="I1472">
        <v>-97.021180900000004</v>
      </c>
      <c r="J1472" s="1" t="str">
        <f t="shared" si="243"/>
        <v>NGR lake sediment grab sample</v>
      </c>
      <c r="K1472" s="1" t="str">
        <f t="shared" si="244"/>
        <v>&lt;177 micron (NGR)</v>
      </c>
      <c r="L1472">
        <v>74</v>
      </c>
      <c r="M1472" t="s">
        <v>345</v>
      </c>
      <c r="N1472">
        <v>1471</v>
      </c>
      <c r="O1472" t="s">
        <v>178</v>
      </c>
      <c r="P1472" t="s">
        <v>54</v>
      </c>
      <c r="Q1472" t="s">
        <v>89</v>
      </c>
      <c r="R1472" t="s">
        <v>709</v>
      </c>
      <c r="S1472" t="s">
        <v>57</v>
      </c>
      <c r="T1472" t="s">
        <v>315</v>
      </c>
      <c r="U1472" t="s">
        <v>57</v>
      </c>
      <c r="V1472" t="s">
        <v>575</v>
      </c>
      <c r="W1472" t="s">
        <v>124</v>
      </c>
      <c r="X1472" t="s">
        <v>62</v>
      </c>
      <c r="Y1472" t="s">
        <v>396</v>
      </c>
      <c r="Z1472" t="s">
        <v>59</v>
      </c>
      <c r="AA1472" t="s">
        <v>64</v>
      </c>
      <c r="AB1472" t="s">
        <v>365</v>
      </c>
      <c r="AC1472" t="s">
        <v>224</v>
      </c>
      <c r="AD1472" t="s">
        <v>67</v>
      </c>
      <c r="AE1472" t="s">
        <v>2039</v>
      </c>
      <c r="AF1472" t="s">
        <v>281</v>
      </c>
      <c r="AG1472" t="s">
        <v>1089</v>
      </c>
      <c r="AH1472" t="s">
        <v>224</v>
      </c>
      <c r="AI1472" t="s">
        <v>340</v>
      </c>
      <c r="AJ1472" t="s">
        <v>176</v>
      </c>
      <c r="AK1472" t="s">
        <v>73</v>
      </c>
      <c r="AL1472" t="s">
        <v>68</v>
      </c>
      <c r="AM1472" t="s">
        <v>157</v>
      </c>
      <c r="AN1472" t="s">
        <v>76</v>
      </c>
      <c r="AO1472" t="s">
        <v>290</v>
      </c>
      <c r="AP1472" t="s">
        <v>295</v>
      </c>
      <c r="AQ1472" t="s">
        <v>94</v>
      </c>
      <c r="AR1472" t="s">
        <v>62</v>
      </c>
      <c r="AS1472" t="s">
        <v>54</v>
      </c>
      <c r="AT1472" t="s">
        <v>73</v>
      </c>
      <c r="AU1472" t="s">
        <v>462</v>
      </c>
      <c r="AV1472" t="s">
        <v>7490</v>
      </c>
    </row>
    <row r="1473" spans="1:48" hidden="1" x14ac:dyDescent="0.3">
      <c r="A1473" t="s">
        <v>7491</v>
      </c>
      <c r="B1473" t="s">
        <v>7492</v>
      </c>
      <c r="C1473" s="1" t="str">
        <f t="shared" si="232"/>
        <v>21:0973</v>
      </c>
      <c r="D1473" s="1" t="str">
        <f t="shared" si="242"/>
        <v>21:0112</v>
      </c>
      <c r="E1473" t="s">
        <v>7493</v>
      </c>
      <c r="F1473" t="s">
        <v>7494</v>
      </c>
      <c r="H1473">
        <v>63.8446979</v>
      </c>
      <c r="I1473">
        <v>-96.874587099999999</v>
      </c>
      <c r="J1473" s="1" t="str">
        <f t="shared" si="243"/>
        <v>NGR lake sediment grab sample</v>
      </c>
      <c r="K1473" s="1" t="str">
        <f t="shared" si="244"/>
        <v>&lt;177 micron (NGR)</v>
      </c>
      <c r="L1473">
        <v>74</v>
      </c>
      <c r="M1473" t="s">
        <v>354</v>
      </c>
      <c r="N1473">
        <v>1472</v>
      </c>
      <c r="O1473" t="s">
        <v>178</v>
      </c>
      <c r="P1473" t="s">
        <v>54</v>
      </c>
      <c r="Q1473" t="s">
        <v>202</v>
      </c>
      <c r="R1473" t="s">
        <v>429</v>
      </c>
      <c r="S1473" t="s">
        <v>57</v>
      </c>
      <c r="T1473" t="s">
        <v>91</v>
      </c>
      <c r="U1473" t="s">
        <v>57</v>
      </c>
      <c r="V1473" t="s">
        <v>192</v>
      </c>
      <c r="W1473" t="s">
        <v>59</v>
      </c>
      <c r="X1473" t="s">
        <v>74</v>
      </c>
      <c r="Y1473" t="s">
        <v>421</v>
      </c>
      <c r="Z1473" t="s">
        <v>117</v>
      </c>
      <c r="AA1473" t="s">
        <v>64</v>
      </c>
      <c r="AB1473" t="s">
        <v>339</v>
      </c>
      <c r="AC1473" t="s">
        <v>155</v>
      </c>
      <c r="AD1473" t="s">
        <v>67</v>
      </c>
      <c r="AE1473" t="s">
        <v>1807</v>
      </c>
      <c r="AF1473" t="s">
        <v>178</v>
      </c>
      <c r="AG1473" t="s">
        <v>152</v>
      </c>
      <c r="AH1473" t="s">
        <v>224</v>
      </c>
      <c r="AI1473" t="s">
        <v>209</v>
      </c>
      <c r="AJ1473" t="s">
        <v>439</v>
      </c>
      <c r="AK1473" t="s">
        <v>73</v>
      </c>
      <c r="AL1473" t="s">
        <v>68</v>
      </c>
      <c r="AM1473" t="s">
        <v>125</v>
      </c>
      <c r="AN1473" t="s">
        <v>76</v>
      </c>
      <c r="AO1473" t="s">
        <v>104</v>
      </c>
      <c r="AP1473" t="s">
        <v>267</v>
      </c>
      <c r="AQ1473" t="s">
        <v>79</v>
      </c>
      <c r="AR1473" t="s">
        <v>62</v>
      </c>
      <c r="AS1473" t="s">
        <v>54</v>
      </c>
      <c r="AT1473" t="s">
        <v>73</v>
      </c>
      <c r="AU1473" t="s">
        <v>635</v>
      </c>
      <c r="AV1473" t="s">
        <v>7495</v>
      </c>
    </row>
    <row r="1474" spans="1:48" hidden="1" x14ac:dyDescent="0.3">
      <c r="A1474" t="s">
        <v>7496</v>
      </c>
      <c r="B1474" t="s">
        <v>7497</v>
      </c>
      <c r="C1474" s="1" t="str">
        <f t="shared" ref="C1474:C1537" si="245">HYPERLINK("https://geochem.nrcan.gc.ca/cdogs/content/bdl/bdl210973_e.htm", "21:0973")</f>
        <v>21:0973</v>
      </c>
      <c r="D1474" s="1" t="str">
        <f t="shared" si="242"/>
        <v>21:0112</v>
      </c>
      <c r="E1474" t="s">
        <v>7498</v>
      </c>
      <c r="F1474" t="s">
        <v>7499</v>
      </c>
      <c r="H1474">
        <v>63.842591800000001</v>
      </c>
      <c r="I1474">
        <v>-97.016994400000002</v>
      </c>
      <c r="J1474" s="1" t="str">
        <f t="shared" si="243"/>
        <v>NGR lake sediment grab sample</v>
      </c>
      <c r="K1474" s="1" t="str">
        <f t="shared" si="244"/>
        <v>&lt;177 micron (NGR)</v>
      </c>
      <c r="L1474">
        <v>75</v>
      </c>
      <c r="M1474" t="s">
        <v>52</v>
      </c>
      <c r="N1474">
        <v>1473</v>
      </c>
      <c r="O1474" t="s">
        <v>178</v>
      </c>
      <c r="P1474" t="s">
        <v>54</v>
      </c>
      <c r="Q1474" t="s">
        <v>387</v>
      </c>
      <c r="R1474" t="s">
        <v>92</v>
      </c>
      <c r="S1474" t="s">
        <v>57</v>
      </c>
      <c r="T1474" t="s">
        <v>315</v>
      </c>
      <c r="U1474" t="s">
        <v>138</v>
      </c>
      <c r="V1474" t="s">
        <v>190</v>
      </c>
      <c r="W1474" t="s">
        <v>123</v>
      </c>
      <c r="X1474" t="s">
        <v>62</v>
      </c>
      <c r="Y1474" t="s">
        <v>448</v>
      </c>
      <c r="Z1474" t="s">
        <v>96</v>
      </c>
      <c r="AA1474" t="s">
        <v>64</v>
      </c>
      <c r="AB1474" t="s">
        <v>428</v>
      </c>
      <c r="AC1474" t="s">
        <v>155</v>
      </c>
      <c r="AD1474" t="s">
        <v>67</v>
      </c>
      <c r="AE1474" t="s">
        <v>2050</v>
      </c>
      <c r="AF1474" t="s">
        <v>151</v>
      </c>
      <c r="AG1474" t="s">
        <v>454</v>
      </c>
      <c r="AH1474" t="s">
        <v>155</v>
      </c>
      <c r="AI1474" t="s">
        <v>59</v>
      </c>
      <c r="AJ1474" t="s">
        <v>208</v>
      </c>
      <c r="AK1474" t="s">
        <v>73</v>
      </c>
      <c r="AL1474" t="s">
        <v>68</v>
      </c>
      <c r="AM1474" t="s">
        <v>177</v>
      </c>
      <c r="AN1474" t="s">
        <v>76</v>
      </c>
      <c r="AO1474" t="s">
        <v>281</v>
      </c>
      <c r="AP1474" t="s">
        <v>596</v>
      </c>
      <c r="AQ1474" t="s">
        <v>226</v>
      </c>
      <c r="AR1474" t="s">
        <v>62</v>
      </c>
      <c r="AS1474" t="s">
        <v>54</v>
      </c>
      <c r="AT1474" t="s">
        <v>73</v>
      </c>
      <c r="AU1474" t="s">
        <v>107</v>
      </c>
      <c r="AV1474" t="s">
        <v>7500</v>
      </c>
    </row>
    <row r="1475" spans="1:48" hidden="1" x14ac:dyDescent="0.3">
      <c r="A1475" t="s">
        <v>7501</v>
      </c>
      <c r="B1475" t="s">
        <v>7502</v>
      </c>
      <c r="C1475" s="1" t="str">
        <f t="shared" si="245"/>
        <v>21:0973</v>
      </c>
      <c r="D1475" s="1" t="str">
        <f t="shared" si="242"/>
        <v>21:0112</v>
      </c>
      <c r="E1475" t="s">
        <v>7503</v>
      </c>
      <c r="F1475" t="s">
        <v>7504</v>
      </c>
      <c r="H1475">
        <v>63.8411744</v>
      </c>
      <c r="I1475">
        <v>-96.906295600000007</v>
      </c>
      <c r="J1475" s="1" t="str">
        <f t="shared" si="243"/>
        <v>NGR lake sediment grab sample</v>
      </c>
      <c r="K1475" s="1" t="str">
        <f t="shared" si="244"/>
        <v>&lt;177 micron (NGR)</v>
      </c>
      <c r="L1475">
        <v>75</v>
      </c>
      <c r="M1475" t="s">
        <v>86</v>
      </c>
      <c r="N1475">
        <v>1474</v>
      </c>
      <c r="O1475" t="s">
        <v>92</v>
      </c>
      <c r="P1475" t="s">
        <v>54</v>
      </c>
      <c r="Q1475" t="s">
        <v>863</v>
      </c>
      <c r="R1475" t="s">
        <v>402</v>
      </c>
      <c r="S1475" t="s">
        <v>57</v>
      </c>
      <c r="T1475" t="s">
        <v>152</v>
      </c>
      <c r="U1475" t="s">
        <v>57</v>
      </c>
      <c r="V1475" t="s">
        <v>347</v>
      </c>
      <c r="W1475" t="s">
        <v>340</v>
      </c>
      <c r="X1475" t="s">
        <v>74</v>
      </c>
      <c r="Y1475" t="s">
        <v>396</v>
      </c>
      <c r="Z1475" t="s">
        <v>59</v>
      </c>
      <c r="AA1475" t="s">
        <v>64</v>
      </c>
      <c r="AB1475" t="s">
        <v>411</v>
      </c>
      <c r="AC1475" t="s">
        <v>155</v>
      </c>
      <c r="AD1475" t="s">
        <v>67</v>
      </c>
      <c r="AE1475" t="s">
        <v>3236</v>
      </c>
      <c r="AF1475" t="s">
        <v>92</v>
      </c>
      <c r="AG1475" t="s">
        <v>58</v>
      </c>
      <c r="AH1475" t="s">
        <v>224</v>
      </c>
      <c r="AI1475" t="s">
        <v>338</v>
      </c>
      <c r="AJ1475" t="s">
        <v>429</v>
      </c>
      <c r="AK1475" t="s">
        <v>73</v>
      </c>
      <c r="AL1475" t="s">
        <v>68</v>
      </c>
      <c r="AM1475" t="s">
        <v>177</v>
      </c>
      <c r="AN1475" t="s">
        <v>76</v>
      </c>
      <c r="AO1475" t="s">
        <v>178</v>
      </c>
      <c r="AP1475" t="s">
        <v>158</v>
      </c>
      <c r="AQ1475" t="s">
        <v>205</v>
      </c>
      <c r="AR1475" t="s">
        <v>62</v>
      </c>
      <c r="AS1475" t="s">
        <v>54</v>
      </c>
      <c r="AT1475" t="s">
        <v>73</v>
      </c>
      <c r="AU1475" t="s">
        <v>479</v>
      </c>
      <c r="AV1475" t="s">
        <v>7505</v>
      </c>
    </row>
    <row r="1476" spans="1:48" hidden="1" x14ac:dyDescent="0.3">
      <c r="A1476" t="s">
        <v>7506</v>
      </c>
      <c r="B1476" t="s">
        <v>7507</v>
      </c>
      <c r="C1476" s="1" t="str">
        <f t="shared" si="245"/>
        <v>21:0973</v>
      </c>
      <c r="D1476" s="1" t="str">
        <f t="shared" si="242"/>
        <v>21:0112</v>
      </c>
      <c r="E1476" t="s">
        <v>7498</v>
      </c>
      <c r="F1476" t="s">
        <v>7508</v>
      </c>
      <c r="H1476">
        <v>63.842591800000001</v>
      </c>
      <c r="I1476">
        <v>-97.016994400000002</v>
      </c>
      <c r="J1476" s="1" t="str">
        <f t="shared" si="243"/>
        <v>NGR lake sediment grab sample</v>
      </c>
      <c r="K1476" s="1" t="str">
        <f t="shared" si="244"/>
        <v>&lt;177 micron (NGR)</v>
      </c>
      <c r="L1476">
        <v>75</v>
      </c>
      <c r="M1476" t="s">
        <v>345</v>
      </c>
      <c r="N1476">
        <v>1475</v>
      </c>
      <c r="O1476" t="s">
        <v>92</v>
      </c>
      <c r="P1476" t="s">
        <v>54</v>
      </c>
      <c r="Q1476" t="s">
        <v>387</v>
      </c>
      <c r="R1476" t="s">
        <v>92</v>
      </c>
      <c r="S1476" t="s">
        <v>57</v>
      </c>
      <c r="T1476" t="s">
        <v>315</v>
      </c>
      <c r="U1476" t="s">
        <v>59</v>
      </c>
      <c r="V1476" t="s">
        <v>615</v>
      </c>
      <c r="W1476" t="s">
        <v>348</v>
      </c>
      <c r="X1476" t="s">
        <v>74</v>
      </c>
      <c r="Y1476" t="s">
        <v>448</v>
      </c>
      <c r="Z1476" t="s">
        <v>138</v>
      </c>
      <c r="AA1476" t="s">
        <v>64</v>
      </c>
      <c r="AB1476" t="s">
        <v>316</v>
      </c>
      <c r="AC1476" t="s">
        <v>155</v>
      </c>
      <c r="AD1476" t="s">
        <v>74</v>
      </c>
      <c r="AE1476" t="s">
        <v>1023</v>
      </c>
      <c r="AF1476" t="s">
        <v>116</v>
      </c>
      <c r="AG1476" t="s">
        <v>135</v>
      </c>
      <c r="AH1476" t="s">
        <v>155</v>
      </c>
      <c r="AI1476" t="s">
        <v>329</v>
      </c>
      <c r="AJ1476" t="s">
        <v>150</v>
      </c>
      <c r="AK1476" t="s">
        <v>73</v>
      </c>
      <c r="AL1476" t="s">
        <v>74</v>
      </c>
      <c r="AM1476" t="s">
        <v>125</v>
      </c>
      <c r="AN1476" t="s">
        <v>76</v>
      </c>
      <c r="AO1476" t="s">
        <v>281</v>
      </c>
      <c r="AP1476" t="s">
        <v>596</v>
      </c>
      <c r="AQ1476" t="s">
        <v>106</v>
      </c>
      <c r="AR1476" t="s">
        <v>62</v>
      </c>
      <c r="AS1476" t="s">
        <v>54</v>
      </c>
      <c r="AT1476" t="s">
        <v>73</v>
      </c>
      <c r="AU1476" t="s">
        <v>107</v>
      </c>
      <c r="AV1476" t="s">
        <v>7509</v>
      </c>
    </row>
    <row r="1477" spans="1:48" hidden="1" x14ac:dyDescent="0.3">
      <c r="A1477" t="s">
        <v>7510</v>
      </c>
      <c r="B1477" t="s">
        <v>7511</v>
      </c>
      <c r="C1477" s="1" t="str">
        <f t="shared" si="245"/>
        <v>21:0973</v>
      </c>
      <c r="D1477" s="1" t="str">
        <f t="shared" si="242"/>
        <v>21:0112</v>
      </c>
      <c r="E1477" t="s">
        <v>7512</v>
      </c>
      <c r="F1477" t="s">
        <v>7513</v>
      </c>
      <c r="H1477">
        <v>63.814510599999998</v>
      </c>
      <c r="I1477">
        <v>-97.020310199999997</v>
      </c>
      <c r="J1477" s="1" t="str">
        <f t="shared" si="243"/>
        <v>NGR lake sediment grab sample</v>
      </c>
      <c r="K1477" s="1" t="str">
        <f t="shared" si="244"/>
        <v>&lt;177 micron (NGR)</v>
      </c>
      <c r="L1477">
        <v>75</v>
      </c>
      <c r="M1477" t="s">
        <v>113</v>
      </c>
      <c r="N1477">
        <v>1476</v>
      </c>
      <c r="O1477" t="s">
        <v>203</v>
      </c>
      <c r="P1477" t="s">
        <v>54</v>
      </c>
      <c r="Q1477" t="s">
        <v>403</v>
      </c>
      <c r="R1477" t="s">
        <v>77</v>
      </c>
      <c r="S1477" t="s">
        <v>57</v>
      </c>
      <c r="T1477" t="s">
        <v>437</v>
      </c>
      <c r="U1477" t="s">
        <v>92</v>
      </c>
      <c r="V1477" t="s">
        <v>189</v>
      </c>
      <c r="W1477" t="s">
        <v>413</v>
      </c>
      <c r="X1477" t="s">
        <v>62</v>
      </c>
      <c r="Y1477" t="s">
        <v>276</v>
      </c>
      <c r="Z1477" t="s">
        <v>59</v>
      </c>
      <c r="AA1477" t="s">
        <v>64</v>
      </c>
      <c r="AB1477" t="s">
        <v>204</v>
      </c>
      <c r="AC1477" t="s">
        <v>75</v>
      </c>
      <c r="AD1477" t="s">
        <v>62</v>
      </c>
      <c r="AE1477" t="s">
        <v>1854</v>
      </c>
      <c r="AF1477" t="s">
        <v>282</v>
      </c>
      <c r="AG1477" t="s">
        <v>91</v>
      </c>
      <c r="AH1477" t="s">
        <v>155</v>
      </c>
      <c r="AI1477" t="s">
        <v>88</v>
      </c>
      <c r="AJ1477" t="s">
        <v>1185</v>
      </c>
      <c r="AK1477" t="s">
        <v>73</v>
      </c>
      <c r="AL1477" t="s">
        <v>68</v>
      </c>
      <c r="AM1477" t="s">
        <v>74</v>
      </c>
      <c r="AN1477" t="s">
        <v>76</v>
      </c>
      <c r="AO1477" t="s">
        <v>134</v>
      </c>
      <c r="AP1477" t="s">
        <v>267</v>
      </c>
      <c r="AQ1477" t="s">
        <v>240</v>
      </c>
      <c r="AR1477" t="s">
        <v>62</v>
      </c>
      <c r="AS1477" t="s">
        <v>62</v>
      </c>
      <c r="AT1477" t="s">
        <v>73</v>
      </c>
      <c r="AU1477" t="s">
        <v>107</v>
      </c>
      <c r="AV1477" t="s">
        <v>7514</v>
      </c>
    </row>
    <row r="1478" spans="1:48" hidden="1" x14ac:dyDescent="0.3">
      <c r="A1478" t="s">
        <v>7515</v>
      </c>
      <c r="B1478" t="s">
        <v>7516</v>
      </c>
      <c r="C1478" s="1" t="str">
        <f t="shared" si="245"/>
        <v>21:0973</v>
      </c>
      <c r="D1478" s="1" t="str">
        <f t="shared" si="242"/>
        <v>21:0112</v>
      </c>
      <c r="E1478" t="s">
        <v>7512</v>
      </c>
      <c r="F1478" t="s">
        <v>7517</v>
      </c>
      <c r="H1478">
        <v>63.814510599999998</v>
      </c>
      <c r="I1478">
        <v>-97.020310199999997</v>
      </c>
      <c r="J1478" s="1" t="str">
        <f t="shared" si="243"/>
        <v>NGR lake sediment grab sample</v>
      </c>
      <c r="K1478" s="1" t="str">
        <f t="shared" si="244"/>
        <v>&lt;177 micron (NGR)</v>
      </c>
      <c r="L1478">
        <v>75</v>
      </c>
      <c r="M1478" t="s">
        <v>132</v>
      </c>
      <c r="N1478">
        <v>1477</v>
      </c>
      <c r="O1478" t="s">
        <v>203</v>
      </c>
      <c r="P1478" t="s">
        <v>170</v>
      </c>
      <c r="Q1478" t="s">
        <v>920</v>
      </c>
      <c r="R1478" t="s">
        <v>281</v>
      </c>
      <c r="S1478" t="s">
        <v>57</v>
      </c>
      <c r="T1478" t="s">
        <v>562</v>
      </c>
      <c r="U1478" t="s">
        <v>168</v>
      </c>
      <c r="V1478" t="s">
        <v>236</v>
      </c>
      <c r="W1478" t="s">
        <v>102</v>
      </c>
      <c r="X1478" t="s">
        <v>62</v>
      </c>
      <c r="Y1478" t="s">
        <v>276</v>
      </c>
      <c r="Z1478" t="s">
        <v>59</v>
      </c>
      <c r="AA1478" t="s">
        <v>64</v>
      </c>
      <c r="AB1478" t="s">
        <v>404</v>
      </c>
      <c r="AC1478" t="s">
        <v>75</v>
      </c>
      <c r="AD1478" t="s">
        <v>67</v>
      </c>
      <c r="AE1478" t="s">
        <v>1159</v>
      </c>
      <c r="AF1478" t="s">
        <v>69</v>
      </c>
      <c r="AG1478" t="s">
        <v>91</v>
      </c>
      <c r="AH1478" t="s">
        <v>155</v>
      </c>
      <c r="AI1478" t="s">
        <v>373</v>
      </c>
      <c r="AJ1478" t="s">
        <v>1631</v>
      </c>
      <c r="AK1478" t="s">
        <v>73</v>
      </c>
      <c r="AL1478" t="s">
        <v>74</v>
      </c>
      <c r="AM1478" t="s">
        <v>68</v>
      </c>
      <c r="AN1478" t="s">
        <v>76</v>
      </c>
      <c r="AO1478" t="s">
        <v>134</v>
      </c>
      <c r="AP1478" t="s">
        <v>267</v>
      </c>
      <c r="AQ1478" t="s">
        <v>193</v>
      </c>
      <c r="AR1478" t="s">
        <v>170</v>
      </c>
      <c r="AS1478" t="s">
        <v>62</v>
      </c>
      <c r="AT1478" t="s">
        <v>73</v>
      </c>
      <c r="AU1478" t="s">
        <v>107</v>
      </c>
      <c r="AV1478" t="s">
        <v>7518</v>
      </c>
    </row>
    <row r="1479" spans="1:48" hidden="1" x14ac:dyDescent="0.3">
      <c r="A1479" t="s">
        <v>7519</v>
      </c>
      <c r="B1479" t="s">
        <v>7520</v>
      </c>
      <c r="C1479" s="1" t="str">
        <f t="shared" si="245"/>
        <v>21:0973</v>
      </c>
      <c r="D1479" s="1" t="str">
        <f t="shared" si="242"/>
        <v>21:0112</v>
      </c>
      <c r="E1479" t="s">
        <v>7521</v>
      </c>
      <c r="F1479" t="s">
        <v>7522</v>
      </c>
      <c r="H1479">
        <v>63.801013900000001</v>
      </c>
      <c r="I1479">
        <v>-97.097513000000006</v>
      </c>
      <c r="J1479" s="1" t="str">
        <f t="shared" si="243"/>
        <v>NGR lake sediment grab sample</v>
      </c>
      <c r="K1479" s="1" t="str">
        <f t="shared" si="244"/>
        <v>&lt;177 micron (NGR)</v>
      </c>
      <c r="L1479">
        <v>75</v>
      </c>
      <c r="M1479" t="s">
        <v>149</v>
      </c>
      <c r="N1479">
        <v>1478</v>
      </c>
      <c r="O1479" t="s">
        <v>59</v>
      </c>
      <c r="P1479" t="s">
        <v>54</v>
      </c>
      <c r="Q1479" t="s">
        <v>863</v>
      </c>
      <c r="R1479" t="s">
        <v>357</v>
      </c>
      <c r="S1479" t="s">
        <v>57</v>
      </c>
      <c r="T1479" t="s">
        <v>277</v>
      </c>
      <c r="U1479" t="s">
        <v>59</v>
      </c>
      <c r="V1479" t="s">
        <v>139</v>
      </c>
      <c r="W1479" t="s">
        <v>233</v>
      </c>
      <c r="X1479" t="s">
        <v>62</v>
      </c>
      <c r="Y1479" t="s">
        <v>62</v>
      </c>
      <c r="Z1479" t="s">
        <v>59</v>
      </c>
      <c r="AA1479" t="s">
        <v>64</v>
      </c>
      <c r="AB1479" t="s">
        <v>316</v>
      </c>
      <c r="AC1479" t="s">
        <v>155</v>
      </c>
      <c r="AD1479" t="s">
        <v>74</v>
      </c>
      <c r="AE1479" t="s">
        <v>563</v>
      </c>
      <c r="AF1479" t="s">
        <v>141</v>
      </c>
      <c r="AG1479" t="s">
        <v>1089</v>
      </c>
      <c r="AH1479" t="s">
        <v>70</v>
      </c>
      <c r="AI1479" t="s">
        <v>329</v>
      </c>
      <c r="AJ1479" t="s">
        <v>413</v>
      </c>
      <c r="AK1479" t="s">
        <v>73</v>
      </c>
      <c r="AL1479" t="s">
        <v>74</v>
      </c>
      <c r="AM1479" t="s">
        <v>177</v>
      </c>
      <c r="AN1479" t="s">
        <v>76</v>
      </c>
      <c r="AO1479" t="s">
        <v>178</v>
      </c>
      <c r="AP1479" t="s">
        <v>283</v>
      </c>
      <c r="AQ1479" t="s">
        <v>363</v>
      </c>
      <c r="AR1479" t="s">
        <v>62</v>
      </c>
      <c r="AS1479" t="s">
        <v>62</v>
      </c>
      <c r="AT1479" t="s">
        <v>73</v>
      </c>
      <c r="AU1479" t="s">
        <v>479</v>
      </c>
      <c r="AV1479" t="s">
        <v>4589</v>
      </c>
    </row>
    <row r="1480" spans="1:48" hidden="1" x14ac:dyDescent="0.3">
      <c r="A1480" t="s">
        <v>7523</v>
      </c>
      <c r="B1480" t="s">
        <v>7524</v>
      </c>
      <c r="C1480" s="1" t="str">
        <f t="shared" si="245"/>
        <v>21:0973</v>
      </c>
      <c r="D1480" s="1" t="str">
        <f t="shared" si="242"/>
        <v>21:0112</v>
      </c>
      <c r="E1480" t="s">
        <v>7525</v>
      </c>
      <c r="F1480" t="s">
        <v>7526</v>
      </c>
      <c r="H1480">
        <v>63.809914200000001</v>
      </c>
      <c r="I1480">
        <v>-97.172175100000004</v>
      </c>
      <c r="J1480" s="1" t="str">
        <f t="shared" si="243"/>
        <v>NGR lake sediment grab sample</v>
      </c>
      <c r="K1480" s="1" t="str">
        <f t="shared" si="244"/>
        <v>&lt;177 micron (NGR)</v>
      </c>
      <c r="L1480">
        <v>75</v>
      </c>
      <c r="M1480" t="s">
        <v>165</v>
      </c>
      <c r="N1480">
        <v>1479</v>
      </c>
      <c r="O1480" t="s">
        <v>306</v>
      </c>
      <c r="P1480" t="s">
        <v>54</v>
      </c>
      <c r="Q1480" t="s">
        <v>133</v>
      </c>
      <c r="R1480" t="s">
        <v>282</v>
      </c>
      <c r="S1480" t="s">
        <v>57</v>
      </c>
      <c r="T1480" t="s">
        <v>152</v>
      </c>
      <c r="U1480" t="s">
        <v>59</v>
      </c>
      <c r="V1480" t="s">
        <v>2740</v>
      </c>
      <c r="W1480" t="s">
        <v>205</v>
      </c>
      <c r="X1480" t="s">
        <v>62</v>
      </c>
      <c r="Y1480" t="s">
        <v>413</v>
      </c>
      <c r="Z1480" t="s">
        <v>170</v>
      </c>
      <c r="AA1480" t="s">
        <v>64</v>
      </c>
      <c r="AB1480" t="s">
        <v>189</v>
      </c>
      <c r="AC1480" t="s">
        <v>155</v>
      </c>
      <c r="AD1480" t="s">
        <v>62</v>
      </c>
      <c r="AE1480" t="s">
        <v>7527</v>
      </c>
      <c r="AF1480" t="s">
        <v>282</v>
      </c>
      <c r="AG1480" t="s">
        <v>478</v>
      </c>
      <c r="AH1480" t="s">
        <v>173</v>
      </c>
      <c r="AI1480" t="s">
        <v>388</v>
      </c>
      <c r="AJ1480" t="s">
        <v>709</v>
      </c>
      <c r="AK1480" t="s">
        <v>73</v>
      </c>
      <c r="AL1480" t="s">
        <v>103</v>
      </c>
      <c r="AM1480" t="s">
        <v>224</v>
      </c>
      <c r="AN1480" t="s">
        <v>76</v>
      </c>
      <c r="AO1480" t="s">
        <v>329</v>
      </c>
      <c r="AP1480" t="s">
        <v>194</v>
      </c>
      <c r="AQ1480" t="s">
        <v>79</v>
      </c>
      <c r="AR1480" t="s">
        <v>67</v>
      </c>
      <c r="AS1480" t="s">
        <v>54</v>
      </c>
      <c r="AT1480" t="s">
        <v>262</v>
      </c>
      <c r="AU1480" t="s">
        <v>107</v>
      </c>
      <c r="AV1480" t="s">
        <v>7528</v>
      </c>
    </row>
    <row r="1481" spans="1:48" hidden="1" x14ac:dyDescent="0.3">
      <c r="A1481" t="s">
        <v>7529</v>
      </c>
      <c r="B1481" t="s">
        <v>7530</v>
      </c>
      <c r="C1481" s="1" t="str">
        <f t="shared" si="245"/>
        <v>21:0973</v>
      </c>
      <c r="D1481" s="1" t="str">
        <f>HYPERLINK("https://geochem.nrcan.gc.ca/cdogs/content/svy/svy_e.htm", "")</f>
        <v/>
      </c>
      <c r="G1481" s="1" t="str">
        <f>HYPERLINK("https://geochem.nrcan.gc.ca/cdogs/content/cr_/cr_00161_e.htm", "161")</f>
        <v>161</v>
      </c>
      <c r="J1481" t="s">
        <v>230</v>
      </c>
      <c r="K1481" t="s">
        <v>231</v>
      </c>
      <c r="L1481">
        <v>75</v>
      </c>
      <c r="M1481" t="s">
        <v>232</v>
      </c>
      <c r="N1481">
        <v>1480</v>
      </c>
      <c r="O1481" t="s">
        <v>692</v>
      </c>
      <c r="P1481" t="s">
        <v>59</v>
      </c>
      <c r="Q1481" t="s">
        <v>656</v>
      </c>
      <c r="R1481" t="s">
        <v>103</v>
      </c>
      <c r="S1481" t="s">
        <v>57</v>
      </c>
      <c r="T1481" t="s">
        <v>250</v>
      </c>
      <c r="U1481" t="s">
        <v>117</v>
      </c>
      <c r="V1481" t="s">
        <v>207</v>
      </c>
      <c r="W1481" t="s">
        <v>355</v>
      </c>
      <c r="X1481" t="s">
        <v>62</v>
      </c>
      <c r="Y1481" t="s">
        <v>170</v>
      </c>
      <c r="Z1481" t="s">
        <v>178</v>
      </c>
      <c r="AA1481" t="s">
        <v>64</v>
      </c>
      <c r="AB1481" t="s">
        <v>471</v>
      </c>
      <c r="AC1481" t="s">
        <v>177</v>
      </c>
      <c r="AD1481" t="s">
        <v>67</v>
      </c>
      <c r="AE1481" t="s">
        <v>812</v>
      </c>
      <c r="AF1481" t="s">
        <v>356</v>
      </c>
      <c r="AG1481" t="s">
        <v>428</v>
      </c>
      <c r="AH1481" t="s">
        <v>157</v>
      </c>
      <c r="AI1481" t="s">
        <v>281</v>
      </c>
      <c r="AJ1481" t="s">
        <v>328</v>
      </c>
      <c r="AK1481" t="s">
        <v>73</v>
      </c>
      <c r="AL1481" t="s">
        <v>206</v>
      </c>
      <c r="AM1481" t="s">
        <v>206</v>
      </c>
      <c r="AN1481" t="s">
        <v>76</v>
      </c>
      <c r="AO1481" t="s">
        <v>92</v>
      </c>
      <c r="AP1481" t="s">
        <v>813</v>
      </c>
      <c r="AQ1481" t="s">
        <v>254</v>
      </c>
      <c r="AR1481" t="s">
        <v>62</v>
      </c>
      <c r="AS1481" t="s">
        <v>170</v>
      </c>
      <c r="AT1481" t="s">
        <v>73</v>
      </c>
      <c r="AU1481" t="s">
        <v>777</v>
      </c>
      <c r="AV1481" t="s">
        <v>7531</v>
      </c>
    </row>
    <row r="1482" spans="1:48" hidden="1" x14ac:dyDescent="0.3">
      <c r="A1482" t="s">
        <v>7532</v>
      </c>
      <c r="B1482" t="s">
        <v>7533</v>
      </c>
      <c r="C1482" s="1" t="str">
        <f t="shared" si="245"/>
        <v>21:0973</v>
      </c>
      <c r="D1482" s="1" t="str">
        <f t="shared" ref="D1482:D1508" si="246">HYPERLINK("https://geochem.nrcan.gc.ca/cdogs/content/svy/svy210112_e.htm", "21:0112")</f>
        <v>21:0112</v>
      </c>
      <c r="E1482" t="s">
        <v>7534</v>
      </c>
      <c r="F1482" t="s">
        <v>7535</v>
      </c>
      <c r="H1482">
        <v>63.8096885</v>
      </c>
      <c r="I1482">
        <v>-97.246637100000001</v>
      </c>
      <c r="J1482" s="1" t="str">
        <f t="shared" ref="J1482:J1508" si="247">HYPERLINK("https://geochem.nrcan.gc.ca/cdogs/content/kwd/kwd020027_e.htm", "NGR lake sediment grab sample")</f>
        <v>NGR lake sediment grab sample</v>
      </c>
      <c r="K1482" s="1" t="str">
        <f t="shared" ref="K1482:K1508" si="248">HYPERLINK("https://geochem.nrcan.gc.ca/cdogs/content/kwd/kwd080006_e.htm", "&lt;177 micron (NGR)")</f>
        <v>&lt;177 micron (NGR)</v>
      </c>
      <c r="L1482">
        <v>75</v>
      </c>
      <c r="M1482" t="s">
        <v>185</v>
      </c>
      <c r="N1482">
        <v>1481</v>
      </c>
      <c r="O1482" t="s">
        <v>306</v>
      </c>
      <c r="P1482" t="s">
        <v>54</v>
      </c>
      <c r="Q1482" t="s">
        <v>337</v>
      </c>
      <c r="R1482" t="s">
        <v>402</v>
      </c>
      <c r="S1482" t="s">
        <v>57</v>
      </c>
      <c r="T1482" t="s">
        <v>277</v>
      </c>
      <c r="U1482" t="s">
        <v>57</v>
      </c>
      <c r="V1482" t="s">
        <v>317</v>
      </c>
      <c r="W1482" t="s">
        <v>254</v>
      </c>
      <c r="X1482" t="s">
        <v>74</v>
      </c>
      <c r="Y1482" t="s">
        <v>238</v>
      </c>
      <c r="Z1482" t="s">
        <v>117</v>
      </c>
      <c r="AA1482" t="s">
        <v>64</v>
      </c>
      <c r="AB1482" t="s">
        <v>97</v>
      </c>
      <c r="AC1482" t="s">
        <v>155</v>
      </c>
      <c r="AD1482" t="s">
        <v>67</v>
      </c>
      <c r="AE1482" t="s">
        <v>4330</v>
      </c>
      <c r="AF1482" t="s">
        <v>290</v>
      </c>
      <c r="AG1482" t="s">
        <v>58</v>
      </c>
      <c r="AH1482" t="s">
        <v>70</v>
      </c>
      <c r="AI1482" t="s">
        <v>306</v>
      </c>
      <c r="AJ1482" t="s">
        <v>102</v>
      </c>
      <c r="AK1482" t="s">
        <v>73</v>
      </c>
      <c r="AL1482" t="s">
        <v>68</v>
      </c>
      <c r="AM1482" t="s">
        <v>125</v>
      </c>
      <c r="AN1482" t="s">
        <v>76</v>
      </c>
      <c r="AO1482" t="s">
        <v>178</v>
      </c>
      <c r="AP1482" t="s">
        <v>596</v>
      </c>
      <c r="AQ1482" t="s">
        <v>79</v>
      </c>
      <c r="AR1482" t="s">
        <v>62</v>
      </c>
      <c r="AS1482" t="s">
        <v>54</v>
      </c>
      <c r="AT1482" t="s">
        <v>73</v>
      </c>
      <c r="AU1482" t="s">
        <v>107</v>
      </c>
      <c r="AV1482" t="s">
        <v>3300</v>
      </c>
    </row>
    <row r="1483" spans="1:48" hidden="1" x14ac:dyDescent="0.3">
      <c r="A1483" t="s">
        <v>7536</v>
      </c>
      <c r="B1483" t="s">
        <v>7537</v>
      </c>
      <c r="C1483" s="1" t="str">
        <f t="shared" si="245"/>
        <v>21:0973</v>
      </c>
      <c r="D1483" s="1" t="str">
        <f t="shared" si="246"/>
        <v>21:0112</v>
      </c>
      <c r="E1483" t="s">
        <v>7538</v>
      </c>
      <c r="F1483" t="s">
        <v>7539</v>
      </c>
      <c r="H1483">
        <v>63.793078199999997</v>
      </c>
      <c r="I1483">
        <v>-97.282971700000004</v>
      </c>
      <c r="J1483" s="1" t="str">
        <f t="shared" si="247"/>
        <v>NGR lake sediment grab sample</v>
      </c>
      <c r="K1483" s="1" t="str">
        <f t="shared" si="248"/>
        <v>&lt;177 micron (NGR)</v>
      </c>
      <c r="L1483">
        <v>75</v>
      </c>
      <c r="M1483" t="s">
        <v>200</v>
      </c>
      <c r="N1483">
        <v>1482</v>
      </c>
      <c r="O1483" t="s">
        <v>338</v>
      </c>
      <c r="P1483" t="s">
        <v>54</v>
      </c>
      <c r="Q1483" t="s">
        <v>676</v>
      </c>
      <c r="R1483" t="s">
        <v>281</v>
      </c>
      <c r="S1483" t="s">
        <v>57</v>
      </c>
      <c r="T1483" t="s">
        <v>91</v>
      </c>
      <c r="U1483" t="s">
        <v>117</v>
      </c>
      <c r="V1483" t="s">
        <v>139</v>
      </c>
      <c r="W1483" t="s">
        <v>226</v>
      </c>
      <c r="X1483" t="s">
        <v>62</v>
      </c>
      <c r="Y1483" t="s">
        <v>193</v>
      </c>
      <c r="Z1483" t="s">
        <v>138</v>
      </c>
      <c r="AA1483" t="s">
        <v>64</v>
      </c>
      <c r="AB1483" t="s">
        <v>60</v>
      </c>
      <c r="AC1483" t="s">
        <v>224</v>
      </c>
      <c r="AD1483" t="s">
        <v>67</v>
      </c>
      <c r="AE1483" t="s">
        <v>1872</v>
      </c>
      <c r="AF1483" t="s">
        <v>151</v>
      </c>
      <c r="AG1483" t="s">
        <v>188</v>
      </c>
      <c r="AH1483" t="s">
        <v>70</v>
      </c>
      <c r="AI1483" t="s">
        <v>440</v>
      </c>
      <c r="AJ1483" t="s">
        <v>138</v>
      </c>
      <c r="AK1483" t="s">
        <v>73</v>
      </c>
      <c r="AL1483" t="s">
        <v>125</v>
      </c>
      <c r="AM1483" t="s">
        <v>75</v>
      </c>
      <c r="AN1483" t="s">
        <v>76</v>
      </c>
      <c r="AO1483" t="s">
        <v>203</v>
      </c>
      <c r="AP1483" t="s">
        <v>414</v>
      </c>
      <c r="AQ1483" t="s">
        <v>346</v>
      </c>
      <c r="AR1483" t="s">
        <v>62</v>
      </c>
      <c r="AS1483" t="s">
        <v>62</v>
      </c>
      <c r="AT1483" t="s">
        <v>248</v>
      </c>
      <c r="AU1483" t="s">
        <v>107</v>
      </c>
      <c r="AV1483" t="s">
        <v>7540</v>
      </c>
    </row>
    <row r="1484" spans="1:48" hidden="1" x14ac:dyDescent="0.3">
      <c r="A1484" t="s">
        <v>7541</v>
      </c>
      <c r="B1484" t="s">
        <v>7542</v>
      </c>
      <c r="C1484" s="1" t="str">
        <f t="shared" si="245"/>
        <v>21:0973</v>
      </c>
      <c r="D1484" s="1" t="str">
        <f t="shared" si="246"/>
        <v>21:0112</v>
      </c>
      <c r="E1484" t="s">
        <v>7543</v>
      </c>
      <c r="F1484" t="s">
        <v>7544</v>
      </c>
      <c r="H1484">
        <v>63.807739499999997</v>
      </c>
      <c r="I1484">
        <v>-97.315166199999993</v>
      </c>
      <c r="J1484" s="1" t="str">
        <f t="shared" si="247"/>
        <v>NGR lake sediment grab sample</v>
      </c>
      <c r="K1484" s="1" t="str">
        <f t="shared" si="248"/>
        <v>&lt;177 micron (NGR)</v>
      </c>
      <c r="L1484">
        <v>75</v>
      </c>
      <c r="M1484" t="s">
        <v>217</v>
      </c>
      <c r="N1484">
        <v>1483</v>
      </c>
      <c r="O1484" t="s">
        <v>211</v>
      </c>
      <c r="P1484" t="s">
        <v>54</v>
      </c>
      <c r="Q1484" t="s">
        <v>470</v>
      </c>
      <c r="R1484" t="s">
        <v>77</v>
      </c>
      <c r="S1484" t="s">
        <v>57</v>
      </c>
      <c r="T1484" t="s">
        <v>449</v>
      </c>
      <c r="U1484" t="s">
        <v>96</v>
      </c>
      <c r="V1484" t="s">
        <v>141</v>
      </c>
      <c r="W1484" t="s">
        <v>448</v>
      </c>
      <c r="X1484" t="s">
        <v>74</v>
      </c>
      <c r="Y1484" t="s">
        <v>388</v>
      </c>
      <c r="Z1484" t="s">
        <v>170</v>
      </c>
      <c r="AA1484" t="s">
        <v>64</v>
      </c>
      <c r="AB1484" t="s">
        <v>471</v>
      </c>
      <c r="AC1484" t="s">
        <v>70</v>
      </c>
      <c r="AD1484" t="s">
        <v>67</v>
      </c>
      <c r="AE1484" t="s">
        <v>2032</v>
      </c>
      <c r="AF1484" t="s">
        <v>357</v>
      </c>
      <c r="AG1484" t="s">
        <v>187</v>
      </c>
      <c r="AH1484" t="s">
        <v>173</v>
      </c>
      <c r="AI1484" t="s">
        <v>233</v>
      </c>
      <c r="AJ1484" t="s">
        <v>143</v>
      </c>
      <c r="AK1484" t="s">
        <v>73</v>
      </c>
      <c r="AL1484" t="s">
        <v>103</v>
      </c>
      <c r="AM1484" t="s">
        <v>103</v>
      </c>
      <c r="AN1484" t="s">
        <v>76</v>
      </c>
      <c r="AO1484" t="s">
        <v>71</v>
      </c>
      <c r="AP1484" t="s">
        <v>395</v>
      </c>
      <c r="AQ1484" t="s">
        <v>62</v>
      </c>
      <c r="AR1484" t="s">
        <v>67</v>
      </c>
      <c r="AS1484" t="s">
        <v>54</v>
      </c>
      <c r="AT1484" t="s">
        <v>73</v>
      </c>
      <c r="AU1484" t="s">
        <v>107</v>
      </c>
      <c r="AV1484" t="s">
        <v>4893</v>
      </c>
    </row>
    <row r="1485" spans="1:48" hidden="1" x14ac:dyDescent="0.3">
      <c r="A1485" t="s">
        <v>7545</v>
      </c>
      <c r="B1485" t="s">
        <v>7546</v>
      </c>
      <c r="C1485" s="1" t="str">
        <f t="shared" si="245"/>
        <v>21:0973</v>
      </c>
      <c r="D1485" s="1" t="str">
        <f t="shared" si="246"/>
        <v>21:0112</v>
      </c>
      <c r="E1485" t="s">
        <v>7547</v>
      </c>
      <c r="F1485" t="s">
        <v>7548</v>
      </c>
      <c r="H1485">
        <v>63.815824800000001</v>
      </c>
      <c r="I1485">
        <v>-97.346783599999995</v>
      </c>
      <c r="J1485" s="1" t="str">
        <f t="shared" si="247"/>
        <v>NGR lake sediment grab sample</v>
      </c>
      <c r="K1485" s="1" t="str">
        <f t="shared" si="248"/>
        <v>&lt;177 micron (NGR)</v>
      </c>
      <c r="L1485">
        <v>75</v>
      </c>
      <c r="M1485" t="s">
        <v>246</v>
      </c>
      <c r="N1485">
        <v>1484</v>
      </c>
      <c r="O1485" t="s">
        <v>209</v>
      </c>
      <c r="P1485" t="s">
        <v>54</v>
      </c>
      <c r="Q1485" t="s">
        <v>4187</v>
      </c>
      <c r="R1485" t="s">
        <v>178</v>
      </c>
      <c r="S1485" t="s">
        <v>57</v>
      </c>
      <c r="T1485" t="s">
        <v>248</v>
      </c>
      <c r="U1485" t="s">
        <v>168</v>
      </c>
      <c r="V1485" t="s">
        <v>339</v>
      </c>
      <c r="W1485" t="s">
        <v>306</v>
      </c>
      <c r="X1485" t="s">
        <v>62</v>
      </c>
      <c r="Y1485" t="s">
        <v>62</v>
      </c>
      <c r="Z1485" t="s">
        <v>59</v>
      </c>
      <c r="AA1485" t="s">
        <v>64</v>
      </c>
      <c r="AB1485" t="s">
        <v>365</v>
      </c>
      <c r="AC1485" t="s">
        <v>224</v>
      </c>
      <c r="AD1485" t="s">
        <v>67</v>
      </c>
      <c r="AE1485" t="s">
        <v>74</v>
      </c>
      <c r="AF1485" t="s">
        <v>141</v>
      </c>
      <c r="AG1485" t="s">
        <v>277</v>
      </c>
      <c r="AH1485" t="s">
        <v>70</v>
      </c>
      <c r="AI1485" t="s">
        <v>208</v>
      </c>
      <c r="AJ1485" t="s">
        <v>514</v>
      </c>
      <c r="AK1485" t="s">
        <v>73</v>
      </c>
      <c r="AL1485" t="s">
        <v>74</v>
      </c>
      <c r="AM1485" t="s">
        <v>177</v>
      </c>
      <c r="AN1485" t="s">
        <v>76</v>
      </c>
      <c r="AO1485" t="s">
        <v>77</v>
      </c>
      <c r="AP1485" t="s">
        <v>596</v>
      </c>
      <c r="AQ1485" t="s">
        <v>226</v>
      </c>
      <c r="AR1485" t="s">
        <v>62</v>
      </c>
      <c r="AS1485" t="s">
        <v>170</v>
      </c>
      <c r="AT1485" t="s">
        <v>277</v>
      </c>
      <c r="AU1485" t="s">
        <v>107</v>
      </c>
      <c r="AV1485" t="s">
        <v>7549</v>
      </c>
    </row>
    <row r="1486" spans="1:48" hidden="1" x14ac:dyDescent="0.3">
      <c r="A1486" t="s">
        <v>7550</v>
      </c>
      <c r="B1486" t="s">
        <v>7551</v>
      </c>
      <c r="C1486" s="1" t="str">
        <f t="shared" si="245"/>
        <v>21:0973</v>
      </c>
      <c r="D1486" s="1" t="str">
        <f t="shared" si="246"/>
        <v>21:0112</v>
      </c>
      <c r="E1486" t="s">
        <v>7552</v>
      </c>
      <c r="F1486" t="s">
        <v>7553</v>
      </c>
      <c r="H1486">
        <v>63.856078599999996</v>
      </c>
      <c r="I1486">
        <v>-97.367593900000003</v>
      </c>
      <c r="J1486" s="1" t="str">
        <f t="shared" si="247"/>
        <v>NGR lake sediment grab sample</v>
      </c>
      <c r="K1486" s="1" t="str">
        <f t="shared" si="248"/>
        <v>&lt;177 micron (NGR)</v>
      </c>
      <c r="L1486">
        <v>75</v>
      </c>
      <c r="M1486" t="s">
        <v>260</v>
      </c>
      <c r="N1486">
        <v>1485</v>
      </c>
      <c r="O1486" t="s">
        <v>96</v>
      </c>
      <c r="P1486" t="s">
        <v>54</v>
      </c>
      <c r="Q1486" t="s">
        <v>410</v>
      </c>
      <c r="R1486" t="s">
        <v>290</v>
      </c>
      <c r="S1486" t="s">
        <v>57</v>
      </c>
      <c r="T1486" t="s">
        <v>437</v>
      </c>
      <c r="U1486" t="s">
        <v>59</v>
      </c>
      <c r="V1486" t="s">
        <v>691</v>
      </c>
      <c r="W1486" t="s">
        <v>388</v>
      </c>
      <c r="X1486" t="s">
        <v>62</v>
      </c>
      <c r="Y1486" t="s">
        <v>336</v>
      </c>
      <c r="Z1486" t="s">
        <v>96</v>
      </c>
      <c r="AA1486" t="s">
        <v>64</v>
      </c>
      <c r="AB1486" t="s">
        <v>188</v>
      </c>
      <c r="AC1486" t="s">
        <v>177</v>
      </c>
      <c r="AD1486" t="s">
        <v>67</v>
      </c>
      <c r="AE1486" t="s">
        <v>191</v>
      </c>
      <c r="AF1486" t="s">
        <v>317</v>
      </c>
      <c r="AG1486" t="s">
        <v>291</v>
      </c>
      <c r="AH1486" t="s">
        <v>173</v>
      </c>
      <c r="AI1486" t="s">
        <v>318</v>
      </c>
      <c r="AJ1486" t="s">
        <v>168</v>
      </c>
      <c r="AK1486" t="s">
        <v>73</v>
      </c>
      <c r="AL1486" t="s">
        <v>75</v>
      </c>
      <c r="AM1486" t="s">
        <v>157</v>
      </c>
      <c r="AN1486" t="s">
        <v>76</v>
      </c>
      <c r="AO1486" t="s">
        <v>178</v>
      </c>
      <c r="AP1486" t="s">
        <v>234</v>
      </c>
      <c r="AQ1486" t="s">
        <v>327</v>
      </c>
      <c r="AR1486" t="s">
        <v>74</v>
      </c>
      <c r="AS1486" t="s">
        <v>170</v>
      </c>
      <c r="AT1486" t="s">
        <v>364</v>
      </c>
      <c r="AU1486" t="s">
        <v>107</v>
      </c>
      <c r="AV1486" t="s">
        <v>7554</v>
      </c>
    </row>
    <row r="1487" spans="1:48" hidden="1" x14ac:dyDescent="0.3">
      <c r="A1487" t="s">
        <v>7555</v>
      </c>
      <c r="B1487" t="s">
        <v>7556</v>
      </c>
      <c r="C1487" s="1" t="str">
        <f t="shared" si="245"/>
        <v>21:0973</v>
      </c>
      <c r="D1487" s="1" t="str">
        <f t="shared" si="246"/>
        <v>21:0112</v>
      </c>
      <c r="E1487" t="s">
        <v>7557</v>
      </c>
      <c r="F1487" t="s">
        <v>7558</v>
      </c>
      <c r="H1487">
        <v>63.835105900000002</v>
      </c>
      <c r="I1487">
        <v>-97.420569700000001</v>
      </c>
      <c r="J1487" s="1" t="str">
        <f t="shared" si="247"/>
        <v>NGR lake sediment grab sample</v>
      </c>
      <c r="K1487" s="1" t="str">
        <f t="shared" si="248"/>
        <v>&lt;177 micron (NGR)</v>
      </c>
      <c r="L1487">
        <v>75</v>
      </c>
      <c r="M1487" t="s">
        <v>273</v>
      </c>
      <c r="N1487">
        <v>1486</v>
      </c>
      <c r="O1487" t="s">
        <v>96</v>
      </c>
      <c r="P1487" t="s">
        <v>54</v>
      </c>
      <c r="Q1487" t="s">
        <v>387</v>
      </c>
      <c r="R1487" t="s">
        <v>203</v>
      </c>
      <c r="S1487" t="s">
        <v>57</v>
      </c>
      <c r="T1487" t="s">
        <v>315</v>
      </c>
      <c r="U1487" t="s">
        <v>96</v>
      </c>
      <c r="V1487" t="s">
        <v>478</v>
      </c>
      <c r="W1487" t="s">
        <v>388</v>
      </c>
      <c r="X1487" t="s">
        <v>62</v>
      </c>
      <c r="Y1487" t="s">
        <v>448</v>
      </c>
      <c r="Z1487" t="s">
        <v>59</v>
      </c>
      <c r="AA1487" t="s">
        <v>64</v>
      </c>
      <c r="AB1487" t="s">
        <v>100</v>
      </c>
      <c r="AC1487" t="s">
        <v>224</v>
      </c>
      <c r="AD1487" t="s">
        <v>67</v>
      </c>
      <c r="AE1487" t="s">
        <v>120</v>
      </c>
      <c r="AF1487" t="s">
        <v>116</v>
      </c>
      <c r="AG1487" t="s">
        <v>438</v>
      </c>
      <c r="AH1487" t="s">
        <v>70</v>
      </c>
      <c r="AI1487" t="s">
        <v>114</v>
      </c>
      <c r="AJ1487" t="s">
        <v>280</v>
      </c>
      <c r="AK1487" t="s">
        <v>73</v>
      </c>
      <c r="AL1487" t="s">
        <v>157</v>
      </c>
      <c r="AM1487" t="s">
        <v>125</v>
      </c>
      <c r="AN1487" t="s">
        <v>76</v>
      </c>
      <c r="AO1487" t="s">
        <v>281</v>
      </c>
      <c r="AP1487" t="s">
        <v>126</v>
      </c>
      <c r="AQ1487" t="s">
        <v>118</v>
      </c>
      <c r="AR1487" t="s">
        <v>74</v>
      </c>
      <c r="AS1487" t="s">
        <v>62</v>
      </c>
      <c r="AT1487" t="s">
        <v>73</v>
      </c>
      <c r="AU1487" t="s">
        <v>80</v>
      </c>
      <c r="AV1487" t="s">
        <v>7559</v>
      </c>
    </row>
    <row r="1488" spans="1:48" hidden="1" x14ac:dyDescent="0.3">
      <c r="A1488" t="s">
        <v>7560</v>
      </c>
      <c r="B1488" t="s">
        <v>7561</v>
      </c>
      <c r="C1488" s="1" t="str">
        <f t="shared" si="245"/>
        <v>21:0973</v>
      </c>
      <c r="D1488" s="1" t="str">
        <f t="shared" si="246"/>
        <v>21:0112</v>
      </c>
      <c r="E1488" t="s">
        <v>7562</v>
      </c>
      <c r="F1488" t="s">
        <v>7563</v>
      </c>
      <c r="H1488">
        <v>63.821850300000001</v>
      </c>
      <c r="I1488">
        <v>-97.449801399999998</v>
      </c>
      <c r="J1488" s="1" t="str">
        <f t="shared" si="247"/>
        <v>NGR lake sediment grab sample</v>
      </c>
      <c r="K1488" s="1" t="str">
        <f t="shared" si="248"/>
        <v>&lt;177 micron (NGR)</v>
      </c>
      <c r="L1488">
        <v>75</v>
      </c>
      <c r="M1488" t="s">
        <v>289</v>
      </c>
      <c r="N1488">
        <v>1487</v>
      </c>
      <c r="O1488" t="s">
        <v>709</v>
      </c>
      <c r="P1488" t="s">
        <v>54</v>
      </c>
      <c r="Q1488" t="s">
        <v>395</v>
      </c>
      <c r="R1488" t="s">
        <v>203</v>
      </c>
      <c r="S1488" t="s">
        <v>57</v>
      </c>
      <c r="T1488" t="s">
        <v>315</v>
      </c>
      <c r="U1488" t="s">
        <v>138</v>
      </c>
      <c r="V1488" t="s">
        <v>65</v>
      </c>
      <c r="W1488" t="s">
        <v>156</v>
      </c>
      <c r="X1488" t="s">
        <v>62</v>
      </c>
      <c r="Y1488" t="s">
        <v>448</v>
      </c>
      <c r="Z1488" t="s">
        <v>138</v>
      </c>
      <c r="AA1488" t="s">
        <v>64</v>
      </c>
      <c r="AB1488" t="s">
        <v>316</v>
      </c>
      <c r="AC1488" t="s">
        <v>224</v>
      </c>
      <c r="AD1488" t="s">
        <v>67</v>
      </c>
      <c r="AE1488" t="s">
        <v>2628</v>
      </c>
      <c r="AF1488" t="s">
        <v>121</v>
      </c>
      <c r="AG1488" t="s">
        <v>91</v>
      </c>
      <c r="AH1488" t="s">
        <v>70</v>
      </c>
      <c r="AI1488" t="s">
        <v>429</v>
      </c>
      <c r="AJ1488" t="s">
        <v>280</v>
      </c>
      <c r="AK1488" t="s">
        <v>73</v>
      </c>
      <c r="AL1488" t="s">
        <v>206</v>
      </c>
      <c r="AM1488" t="s">
        <v>125</v>
      </c>
      <c r="AN1488" t="s">
        <v>76</v>
      </c>
      <c r="AO1488" t="s">
        <v>290</v>
      </c>
      <c r="AP1488" t="s">
        <v>283</v>
      </c>
      <c r="AQ1488" t="s">
        <v>308</v>
      </c>
      <c r="AR1488" t="s">
        <v>74</v>
      </c>
      <c r="AS1488" t="s">
        <v>54</v>
      </c>
      <c r="AT1488" t="s">
        <v>73</v>
      </c>
      <c r="AU1488" t="s">
        <v>462</v>
      </c>
      <c r="AV1488" t="s">
        <v>5294</v>
      </c>
    </row>
    <row r="1489" spans="1:48" hidden="1" x14ac:dyDescent="0.3">
      <c r="A1489" t="s">
        <v>7564</v>
      </c>
      <c r="B1489" t="s">
        <v>7565</v>
      </c>
      <c r="C1489" s="1" t="str">
        <f t="shared" si="245"/>
        <v>21:0973</v>
      </c>
      <c r="D1489" s="1" t="str">
        <f t="shared" si="246"/>
        <v>21:0112</v>
      </c>
      <c r="E1489" t="s">
        <v>7566</v>
      </c>
      <c r="F1489" t="s">
        <v>7567</v>
      </c>
      <c r="H1489">
        <v>63.779974899999999</v>
      </c>
      <c r="I1489">
        <v>-97.609162499999996</v>
      </c>
      <c r="J1489" s="1" t="str">
        <f t="shared" si="247"/>
        <v>NGR lake sediment grab sample</v>
      </c>
      <c r="K1489" s="1" t="str">
        <f t="shared" si="248"/>
        <v>&lt;177 micron (NGR)</v>
      </c>
      <c r="L1489">
        <v>75</v>
      </c>
      <c r="M1489" t="s">
        <v>301</v>
      </c>
      <c r="N1489">
        <v>1488</v>
      </c>
      <c r="O1489" t="s">
        <v>318</v>
      </c>
      <c r="P1489" t="s">
        <v>54</v>
      </c>
      <c r="Q1489" t="s">
        <v>420</v>
      </c>
      <c r="R1489" t="s">
        <v>436</v>
      </c>
      <c r="S1489" t="s">
        <v>57</v>
      </c>
      <c r="T1489" t="s">
        <v>562</v>
      </c>
      <c r="U1489" t="s">
        <v>117</v>
      </c>
      <c r="V1489" t="s">
        <v>550</v>
      </c>
      <c r="W1489" t="s">
        <v>143</v>
      </c>
      <c r="X1489" t="s">
        <v>74</v>
      </c>
      <c r="Y1489" t="s">
        <v>117</v>
      </c>
      <c r="Z1489" t="s">
        <v>96</v>
      </c>
      <c r="AA1489" t="s">
        <v>64</v>
      </c>
      <c r="AB1489" t="s">
        <v>291</v>
      </c>
      <c r="AC1489" t="s">
        <v>75</v>
      </c>
      <c r="AD1489" t="s">
        <v>74</v>
      </c>
      <c r="AE1489" t="s">
        <v>1159</v>
      </c>
      <c r="AF1489" t="s">
        <v>436</v>
      </c>
      <c r="AG1489" t="s">
        <v>698</v>
      </c>
      <c r="AH1489" t="s">
        <v>70</v>
      </c>
      <c r="AI1489" t="s">
        <v>124</v>
      </c>
      <c r="AJ1489" t="s">
        <v>176</v>
      </c>
      <c r="AK1489" t="s">
        <v>73</v>
      </c>
      <c r="AL1489" t="s">
        <v>157</v>
      </c>
      <c r="AM1489" t="s">
        <v>157</v>
      </c>
      <c r="AN1489" t="s">
        <v>76</v>
      </c>
      <c r="AO1489" t="s">
        <v>77</v>
      </c>
      <c r="AP1489" t="s">
        <v>566</v>
      </c>
      <c r="AQ1489" t="s">
        <v>263</v>
      </c>
      <c r="AR1489" t="s">
        <v>74</v>
      </c>
      <c r="AS1489" t="s">
        <v>170</v>
      </c>
      <c r="AT1489" t="s">
        <v>73</v>
      </c>
      <c r="AU1489" t="s">
        <v>107</v>
      </c>
      <c r="AV1489" t="s">
        <v>451</v>
      </c>
    </row>
    <row r="1490" spans="1:48" hidden="1" x14ac:dyDescent="0.3">
      <c r="A1490" t="s">
        <v>7568</v>
      </c>
      <c r="B1490" t="s">
        <v>7569</v>
      </c>
      <c r="C1490" s="1" t="str">
        <f t="shared" si="245"/>
        <v>21:0973</v>
      </c>
      <c r="D1490" s="1" t="str">
        <f t="shared" si="246"/>
        <v>21:0112</v>
      </c>
      <c r="E1490" t="s">
        <v>7570</v>
      </c>
      <c r="F1490" t="s">
        <v>7571</v>
      </c>
      <c r="H1490">
        <v>63.745079599999997</v>
      </c>
      <c r="I1490">
        <v>-97.569153499999999</v>
      </c>
      <c r="J1490" s="1" t="str">
        <f t="shared" si="247"/>
        <v>NGR lake sediment grab sample</v>
      </c>
      <c r="K1490" s="1" t="str">
        <f t="shared" si="248"/>
        <v>&lt;177 micron (NGR)</v>
      </c>
      <c r="L1490">
        <v>75</v>
      </c>
      <c r="M1490" t="s">
        <v>314</v>
      </c>
      <c r="N1490">
        <v>1489</v>
      </c>
      <c r="O1490" t="s">
        <v>226</v>
      </c>
      <c r="P1490" t="s">
        <v>54</v>
      </c>
      <c r="Q1490" t="s">
        <v>274</v>
      </c>
      <c r="R1490" t="s">
        <v>134</v>
      </c>
      <c r="S1490" t="s">
        <v>57</v>
      </c>
      <c r="T1490" t="s">
        <v>315</v>
      </c>
      <c r="U1490" t="s">
        <v>138</v>
      </c>
      <c r="V1490" t="s">
        <v>190</v>
      </c>
      <c r="W1490" t="s">
        <v>106</v>
      </c>
      <c r="X1490" t="s">
        <v>62</v>
      </c>
      <c r="Y1490" t="s">
        <v>448</v>
      </c>
      <c r="Z1490" t="s">
        <v>59</v>
      </c>
      <c r="AA1490" t="s">
        <v>64</v>
      </c>
      <c r="AB1490" t="s">
        <v>97</v>
      </c>
      <c r="AC1490" t="s">
        <v>224</v>
      </c>
      <c r="AD1490" t="s">
        <v>62</v>
      </c>
      <c r="AE1490" t="s">
        <v>1090</v>
      </c>
      <c r="AF1490" t="s">
        <v>436</v>
      </c>
      <c r="AG1490" t="s">
        <v>152</v>
      </c>
      <c r="AH1490" t="s">
        <v>70</v>
      </c>
      <c r="AI1490" t="s">
        <v>138</v>
      </c>
      <c r="AJ1490" t="s">
        <v>439</v>
      </c>
      <c r="AK1490" t="s">
        <v>73</v>
      </c>
      <c r="AL1490" t="s">
        <v>157</v>
      </c>
      <c r="AM1490" t="s">
        <v>177</v>
      </c>
      <c r="AN1490" t="s">
        <v>76</v>
      </c>
      <c r="AO1490" t="s">
        <v>104</v>
      </c>
      <c r="AP1490" t="s">
        <v>307</v>
      </c>
      <c r="AQ1490" t="s">
        <v>292</v>
      </c>
      <c r="AR1490" t="s">
        <v>74</v>
      </c>
      <c r="AS1490" t="s">
        <v>62</v>
      </c>
      <c r="AT1490" t="s">
        <v>73</v>
      </c>
      <c r="AU1490" t="s">
        <v>479</v>
      </c>
      <c r="AV1490" t="s">
        <v>7572</v>
      </c>
    </row>
    <row r="1491" spans="1:48" hidden="1" x14ac:dyDescent="0.3">
      <c r="A1491" t="s">
        <v>7573</v>
      </c>
      <c r="B1491" t="s">
        <v>7574</v>
      </c>
      <c r="C1491" s="1" t="str">
        <f t="shared" si="245"/>
        <v>21:0973</v>
      </c>
      <c r="D1491" s="1" t="str">
        <f t="shared" si="246"/>
        <v>21:0112</v>
      </c>
      <c r="E1491" t="s">
        <v>7575</v>
      </c>
      <c r="F1491" t="s">
        <v>7576</v>
      </c>
      <c r="H1491">
        <v>63.717649999999999</v>
      </c>
      <c r="I1491">
        <v>-97.565700199999995</v>
      </c>
      <c r="J1491" s="1" t="str">
        <f t="shared" si="247"/>
        <v>NGR lake sediment grab sample</v>
      </c>
      <c r="K1491" s="1" t="str">
        <f t="shared" si="248"/>
        <v>&lt;177 micron (NGR)</v>
      </c>
      <c r="L1491">
        <v>75</v>
      </c>
      <c r="M1491" t="s">
        <v>324</v>
      </c>
      <c r="N1491">
        <v>1490</v>
      </c>
      <c r="O1491" t="s">
        <v>388</v>
      </c>
      <c r="P1491" t="s">
        <v>54</v>
      </c>
      <c r="Q1491" t="s">
        <v>731</v>
      </c>
      <c r="R1491" t="s">
        <v>116</v>
      </c>
      <c r="S1491" t="s">
        <v>57</v>
      </c>
      <c r="T1491" t="s">
        <v>315</v>
      </c>
      <c r="U1491" t="s">
        <v>117</v>
      </c>
      <c r="V1491" t="s">
        <v>522</v>
      </c>
      <c r="W1491" t="s">
        <v>226</v>
      </c>
      <c r="X1491" t="s">
        <v>62</v>
      </c>
      <c r="Y1491" t="s">
        <v>171</v>
      </c>
      <c r="Z1491" t="s">
        <v>59</v>
      </c>
      <c r="AA1491" t="s">
        <v>64</v>
      </c>
      <c r="AB1491" t="s">
        <v>428</v>
      </c>
      <c r="AC1491" t="s">
        <v>224</v>
      </c>
      <c r="AD1491" t="s">
        <v>74</v>
      </c>
      <c r="AE1491" t="s">
        <v>174</v>
      </c>
      <c r="AF1491" t="s">
        <v>616</v>
      </c>
      <c r="AG1491" t="s">
        <v>58</v>
      </c>
      <c r="AH1491" t="s">
        <v>70</v>
      </c>
      <c r="AI1491" t="s">
        <v>114</v>
      </c>
      <c r="AJ1491" t="s">
        <v>514</v>
      </c>
      <c r="AK1491" t="s">
        <v>73</v>
      </c>
      <c r="AL1491" t="s">
        <v>74</v>
      </c>
      <c r="AM1491" t="s">
        <v>177</v>
      </c>
      <c r="AN1491" t="s">
        <v>76</v>
      </c>
      <c r="AO1491" t="s">
        <v>281</v>
      </c>
      <c r="AP1491" t="s">
        <v>210</v>
      </c>
      <c r="AQ1491" t="s">
        <v>87</v>
      </c>
      <c r="AR1491" t="s">
        <v>62</v>
      </c>
      <c r="AS1491" t="s">
        <v>54</v>
      </c>
      <c r="AT1491" t="s">
        <v>73</v>
      </c>
      <c r="AU1491" t="s">
        <v>107</v>
      </c>
      <c r="AV1491" t="s">
        <v>7577</v>
      </c>
    </row>
    <row r="1492" spans="1:48" hidden="1" x14ac:dyDescent="0.3">
      <c r="A1492" t="s">
        <v>7578</v>
      </c>
      <c r="B1492" t="s">
        <v>7579</v>
      </c>
      <c r="C1492" s="1" t="str">
        <f t="shared" si="245"/>
        <v>21:0973</v>
      </c>
      <c r="D1492" s="1" t="str">
        <f t="shared" si="246"/>
        <v>21:0112</v>
      </c>
      <c r="E1492" t="s">
        <v>7580</v>
      </c>
      <c r="F1492" t="s">
        <v>7581</v>
      </c>
      <c r="H1492">
        <v>63.684072800000003</v>
      </c>
      <c r="I1492">
        <v>-97.533022000000003</v>
      </c>
      <c r="J1492" s="1" t="str">
        <f t="shared" si="247"/>
        <v>NGR lake sediment grab sample</v>
      </c>
      <c r="K1492" s="1" t="str">
        <f t="shared" si="248"/>
        <v>&lt;177 micron (NGR)</v>
      </c>
      <c r="L1492">
        <v>75</v>
      </c>
      <c r="M1492" t="s">
        <v>335</v>
      </c>
      <c r="N1492">
        <v>1491</v>
      </c>
      <c r="O1492" t="s">
        <v>171</v>
      </c>
      <c r="P1492" t="s">
        <v>54</v>
      </c>
      <c r="Q1492" t="s">
        <v>166</v>
      </c>
      <c r="R1492" t="s">
        <v>168</v>
      </c>
      <c r="S1492" t="s">
        <v>57</v>
      </c>
      <c r="T1492" t="s">
        <v>853</v>
      </c>
      <c r="U1492" t="s">
        <v>57</v>
      </c>
      <c r="V1492" t="s">
        <v>347</v>
      </c>
      <c r="W1492" t="s">
        <v>355</v>
      </c>
      <c r="X1492" t="s">
        <v>67</v>
      </c>
      <c r="Y1492" t="s">
        <v>125</v>
      </c>
      <c r="Z1492" t="s">
        <v>138</v>
      </c>
      <c r="AA1492" t="s">
        <v>64</v>
      </c>
      <c r="AB1492" t="s">
        <v>187</v>
      </c>
      <c r="AC1492" t="s">
        <v>70</v>
      </c>
      <c r="AD1492" t="s">
        <v>67</v>
      </c>
      <c r="AE1492" t="s">
        <v>74</v>
      </c>
      <c r="AF1492" t="s">
        <v>77</v>
      </c>
      <c r="AG1492" t="s">
        <v>122</v>
      </c>
      <c r="AH1492" t="s">
        <v>173</v>
      </c>
      <c r="AI1492" t="s">
        <v>127</v>
      </c>
      <c r="AJ1492" t="s">
        <v>292</v>
      </c>
      <c r="AK1492" t="s">
        <v>73</v>
      </c>
      <c r="AL1492" t="s">
        <v>177</v>
      </c>
      <c r="AM1492" t="s">
        <v>103</v>
      </c>
      <c r="AN1492" t="s">
        <v>76</v>
      </c>
      <c r="AO1492" t="s">
        <v>280</v>
      </c>
      <c r="AP1492" t="s">
        <v>566</v>
      </c>
      <c r="AQ1492" t="s">
        <v>205</v>
      </c>
      <c r="AR1492" t="s">
        <v>74</v>
      </c>
      <c r="AS1492" t="s">
        <v>54</v>
      </c>
      <c r="AT1492" t="s">
        <v>73</v>
      </c>
      <c r="AU1492" t="s">
        <v>107</v>
      </c>
      <c r="AV1492" t="s">
        <v>7582</v>
      </c>
    </row>
    <row r="1493" spans="1:48" hidden="1" x14ac:dyDescent="0.3">
      <c r="A1493" t="s">
        <v>7583</v>
      </c>
      <c r="B1493" t="s">
        <v>7584</v>
      </c>
      <c r="C1493" s="1" t="str">
        <f t="shared" si="245"/>
        <v>21:0973</v>
      </c>
      <c r="D1493" s="1" t="str">
        <f t="shared" si="246"/>
        <v>21:0112</v>
      </c>
      <c r="E1493" t="s">
        <v>7585</v>
      </c>
      <c r="F1493" t="s">
        <v>7586</v>
      </c>
      <c r="H1493">
        <v>63.695206599999999</v>
      </c>
      <c r="I1493">
        <v>-97.450214299999999</v>
      </c>
      <c r="J1493" s="1" t="str">
        <f t="shared" si="247"/>
        <v>NGR lake sediment grab sample</v>
      </c>
      <c r="K1493" s="1" t="str">
        <f t="shared" si="248"/>
        <v>&lt;177 micron (NGR)</v>
      </c>
      <c r="L1493">
        <v>75</v>
      </c>
      <c r="M1493" t="s">
        <v>354</v>
      </c>
      <c r="N1493">
        <v>1492</v>
      </c>
      <c r="O1493" t="s">
        <v>106</v>
      </c>
      <c r="P1493" t="s">
        <v>54</v>
      </c>
      <c r="Q1493" t="s">
        <v>676</v>
      </c>
      <c r="R1493" t="s">
        <v>134</v>
      </c>
      <c r="S1493" t="s">
        <v>57</v>
      </c>
      <c r="T1493" t="s">
        <v>91</v>
      </c>
      <c r="U1493" t="s">
        <v>88</v>
      </c>
      <c r="V1493" t="s">
        <v>412</v>
      </c>
      <c r="W1493" t="s">
        <v>96</v>
      </c>
      <c r="X1493" t="s">
        <v>62</v>
      </c>
      <c r="Y1493" t="s">
        <v>276</v>
      </c>
      <c r="Z1493" t="s">
        <v>59</v>
      </c>
      <c r="AA1493" t="s">
        <v>64</v>
      </c>
      <c r="AB1493" t="s">
        <v>339</v>
      </c>
      <c r="AC1493" t="s">
        <v>224</v>
      </c>
      <c r="AD1493" t="s">
        <v>67</v>
      </c>
      <c r="AE1493" t="s">
        <v>1056</v>
      </c>
      <c r="AF1493" t="s">
        <v>471</v>
      </c>
      <c r="AG1493" t="s">
        <v>293</v>
      </c>
      <c r="AH1493" t="s">
        <v>70</v>
      </c>
      <c r="AI1493" t="s">
        <v>280</v>
      </c>
      <c r="AJ1493" t="s">
        <v>429</v>
      </c>
      <c r="AK1493" t="s">
        <v>73</v>
      </c>
      <c r="AL1493" t="s">
        <v>157</v>
      </c>
      <c r="AM1493" t="s">
        <v>177</v>
      </c>
      <c r="AN1493" t="s">
        <v>76</v>
      </c>
      <c r="AO1493" t="s">
        <v>77</v>
      </c>
      <c r="AP1493" t="s">
        <v>179</v>
      </c>
      <c r="AQ1493" t="s">
        <v>87</v>
      </c>
      <c r="AR1493" t="s">
        <v>62</v>
      </c>
      <c r="AS1493" t="s">
        <v>54</v>
      </c>
      <c r="AT1493" t="s">
        <v>73</v>
      </c>
      <c r="AU1493" t="s">
        <v>107</v>
      </c>
      <c r="AV1493" t="s">
        <v>7587</v>
      </c>
    </row>
    <row r="1494" spans="1:48" hidden="1" x14ac:dyDescent="0.3">
      <c r="A1494" t="s">
        <v>7588</v>
      </c>
      <c r="B1494" t="s">
        <v>7589</v>
      </c>
      <c r="C1494" s="1" t="str">
        <f t="shared" si="245"/>
        <v>21:0973</v>
      </c>
      <c r="D1494" s="1" t="str">
        <f t="shared" si="246"/>
        <v>21:0112</v>
      </c>
      <c r="E1494" t="s">
        <v>7590</v>
      </c>
      <c r="F1494" t="s">
        <v>7591</v>
      </c>
      <c r="H1494">
        <v>63.757574900000002</v>
      </c>
      <c r="I1494">
        <v>-97.210616000000002</v>
      </c>
      <c r="J1494" s="1" t="str">
        <f t="shared" si="247"/>
        <v>NGR lake sediment grab sample</v>
      </c>
      <c r="K1494" s="1" t="str">
        <f t="shared" si="248"/>
        <v>&lt;177 micron (NGR)</v>
      </c>
      <c r="L1494">
        <v>76</v>
      </c>
      <c r="M1494" t="s">
        <v>52</v>
      </c>
      <c r="N1494">
        <v>1493</v>
      </c>
      <c r="O1494" t="s">
        <v>168</v>
      </c>
      <c r="P1494" t="s">
        <v>54</v>
      </c>
      <c r="Q1494" t="s">
        <v>89</v>
      </c>
      <c r="R1494" t="s">
        <v>282</v>
      </c>
      <c r="S1494" t="s">
        <v>57</v>
      </c>
      <c r="T1494" t="s">
        <v>262</v>
      </c>
      <c r="U1494" t="s">
        <v>168</v>
      </c>
      <c r="V1494" t="s">
        <v>100</v>
      </c>
      <c r="W1494" t="s">
        <v>209</v>
      </c>
      <c r="X1494" t="s">
        <v>62</v>
      </c>
      <c r="Y1494" t="s">
        <v>170</v>
      </c>
      <c r="Z1494" t="s">
        <v>138</v>
      </c>
      <c r="AA1494" t="s">
        <v>64</v>
      </c>
      <c r="AB1494" t="s">
        <v>380</v>
      </c>
      <c r="AC1494" t="s">
        <v>155</v>
      </c>
      <c r="AD1494" t="s">
        <v>67</v>
      </c>
      <c r="AE1494" t="s">
        <v>3162</v>
      </c>
      <c r="AF1494" t="s">
        <v>141</v>
      </c>
      <c r="AG1494" t="s">
        <v>152</v>
      </c>
      <c r="AH1494" t="s">
        <v>70</v>
      </c>
      <c r="AI1494" t="s">
        <v>208</v>
      </c>
      <c r="AJ1494" t="s">
        <v>150</v>
      </c>
      <c r="AK1494" t="s">
        <v>73</v>
      </c>
      <c r="AL1494" t="s">
        <v>74</v>
      </c>
      <c r="AM1494" t="s">
        <v>125</v>
      </c>
      <c r="AN1494" t="s">
        <v>76</v>
      </c>
      <c r="AO1494" t="s">
        <v>121</v>
      </c>
      <c r="AP1494" t="s">
        <v>596</v>
      </c>
      <c r="AQ1494" t="s">
        <v>292</v>
      </c>
      <c r="AR1494" t="s">
        <v>62</v>
      </c>
      <c r="AS1494" t="s">
        <v>62</v>
      </c>
      <c r="AT1494" t="s">
        <v>152</v>
      </c>
      <c r="AU1494" t="s">
        <v>107</v>
      </c>
      <c r="AV1494" t="s">
        <v>6723</v>
      </c>
    </row>
    <row r="1495" spans="1:48" hidden="1" x14ac:dyDescent="0.3">
      <c r="A1495" t="s">
        <v>7592</v>
      </c>
      <c r="B1495" t="s">
        <v>7593</v>
      </c>
      <c r="C1495" s="1" t="str">
        <f t="shared" si="245"/>
        <v>21:0973</v>
      </c>
      <c r="D1495" s="1" t="str">
        <f t="shared" si="246"/>
        <v>21:0112</v>
      </c>
      <c r="E1495" t="s">
        <v>7594</v>
      </c>
      <c r="F1495" t="s">
        <v>7595</v>
      </c>
      <c r="H1495">
        <v>63.719617399999997</v>
      </c>
      <c r="I1495">
        <v>-97.438917599999996</v>
      </c>
      <c r="J1495" s="1" t="str">
        <f t="shared" si="247"/>
        <v>NGR lake sediment grab sample</v>
      </c>
      <c r="K1495" s="1" t="str">
        <f t="shared" si="248"/>
        <v>&lt;177 micron (NGR)</v>
      </c>
      <c r="L1495">
        <v>76</v>
      </c>
      <c r="M1495" t="s">
        <v>86</v>
      </c>
      <c r="N1495">
        <v>1494</v>
      </c>
      <c r="O1495" t="s">
        <v>292</v>
      </c>
      <c r="P1495" t="s">
        <v>54</v>
      </c>
      <c r="Q1495" t="s">
        <v>1227</v>
      </c>
      <c r="R1495" t="s">
        <v>381</v>
      </c>
      <c r="S1495" t="s">
        <v>57</v>
      </c>
      <c r="T1495" t="s">
        <v>248</v>
      </c>
      <c r="U1495" t="s">
        <v>88</v>
      </c>
      <c r="V1495" t="s">
        <v>221</v>
      </c>
      <c r="W1495" t="s">
        <v>263</v>
      </c>
      <c r="X1495" t="s">
        <v>62</v>
      </c>
      <c r="Y1495" t="s">
        <v>201</v>
      </c>
      <c r="Z1495" t="s">
        <v>96</v>
      </c>
      <c r="AA1495" t="s">
        <v>64</v>
      </c>
      <c r="AB1495" t="s">
        <v>380</v>
      </c>
      <c r="AC1495" t="s">
        <v>224</v>
      </c>
      <c r="AD1495" t="s">
        <v>67</v>
      </c>
      <c r="AE1495" t="s">
        <v>1023</v>
      </c>
      <c r="AF1495" t="s">
        <v>616</v>
      </c>
      <c r="AG1495" t="s">
        <v>279</v>
      </c>
      <c r="AH1495" t="s">
        <v>70</v>
      </c>
      <c r="AI1495" t="s">
        <v>402</v>
      </c>
      <c r="AJ1495" t="s">
        <v>402</v>
      </c>
      <c r="AK1495" t="s">
        <v>73</v>
      </c>
      <c r="AL1495" t="s">
        <v>75</v>
      </c>
      <c r="AM1495" t="s">
        <v>75</v>
      </c>
      <c r="AN1495" t="s">
        <v>76</v>
      </c>
      <c r="AO1495" t="s">
        <v>104</v>
      </c>
      <c r="AP1495" t="s">
        <v>234</v>
      </c>
      <c r="AQ1495" t="s">
        <v>143</v>
      </c>
      <c r="AR1495" t="s">
        <v>67</v>
      </c>
      <c r="AS1495" t="s">
        <v>62</v>
      </c>
      <c r="AT1495" t="s">
        <v>73</v>
      </c>
      <c r="AU1495" t="s">
        <v>107</v>
      </c>
      <c r="AV1495" t="s">
        <v>7351</v>
      </c>
    </row>
    <row r="1496" spans="1:48" hidden="1" x14ac:dyDescent="0.3">
      <c r="A1496" t="s">
        <v>7596</v>
      </c>
      <c r="B1496" t="s">
        <v>7597</v>
      </c>
      <c r="C1496" s="1" t="str">
        <f t="shared" si="245"/>
        <v>21:0973</v>
      </c>
      <c r="D1496" s="1" t="str">
        <f t="shared" si="246"/>
        <v>21:0112</v>
      </c>
      <c r="E1496" t="s">
        <v>7598</v>
      </c>
      <c r="F1496" t="s">
        <v>7599</v>
      </c>
      <c r="H1496">
        <v>63.723567799999998</v>
      </c>
      <c r="I1496">
        <v>-97.521540799999997</v>
      </c>
      <c r="J1496" s="1" t="str">
        <f t="shared" si="247"/>
        <v>NGR lake sediment grab sample</v>
      </c>
      <c r="K1496" s="1" t="str">
        <f t="shared" si="248"/>
        <v>&lt;177 micron (NGR)</v>
      </c>
      <c r="L1496">
        <v>76</v>
      </c>
      <c r="M1496" t="s">
        <v>149</v>
      </c>
      <c r="N1496">
        <v>1495</v>
      </c>
      <c r="O1496" t="s">
        <v>136</v>
      </c>
      <c r="P1496" t="s">
        <v>54</v>
      </c>
      <c r="Q1496" t="s">
        <v>1210</v>
      </c>
      <c r="R1496" t="s">
        <v>290</v>
      </c>
      <c r="S1496" t="s">
        <v>57</v>
      </c>
      <c r="T1496" t="s">
        <v>438</v>
      </c>
      <c r="U1496" t="s">
        <v>96</v>
      </c>
      <c r="V1496" t="s">
        <v>471</v>
      </c>
      <c r="W1496" t="s">
        <v>63</v>
      </c>
      <c r="X1496" t="s">
        <v>74</v>
      </c>
      <c r="Y1496" t="s">
        <v>79</v>
      </c>
      <c r="Z1496" t="s">
        <v>138</v>
      </c>
      <c r="AA1496" t="s">
        <v>64</v>
      </c>
      <c r="AB1496" t="s">
        <v>189</v>
      </c>
      <c r="AC1496" t="s">
        <v>155</v>
      </c>
      <c r="AD1496" t="s">
        <v>67</v>
      </c>
      <c r="AE1496" t="s">
        <v>222</v>
      </c>
      <c r="AF1496" t="s">
        <v>116</v>
      </c>
      <c r="AG1496" t="s">
        <v>223</v>
      </c>
      <c r="AH1496" t="s">
        <v>173</v>
      </c>
      <c r="AI1496" t="s">
        <v>96</v>
      </c>
      <c r="AJ1496" t="s">
        <v>709</v>
      </c>
      <c r="AK1496" t="s">
        <v>73</v>
      </c>
      <c r="AL1496" t="s">
        <v>177</v>
      </c>
      <c r="AM1496" t="s">
        <v>75</v>
      </c>
      <c r="AN1496" t="s">
        <v>76</v>
      </c>
      <c r="AO1496" t="s">
        <v>203</v>
      </c>
      <c r="AP1496" t="s">
        <v>234</v>
      </c>
      <c r="AQ1496" t="s">
        <v>205</v>
      </c>
      <c r="AR1496" t="s">
        <v>67</v>
      </c>
      <c r="AS1496" t="s">
        <v>54</v>
      </c>
      <c r="AT1496" t="s">
        <v>315</v>
      </c>
      <c r="AU1496" t="s">
        <v>107</v>
      </c>
      <c r="AV1496" t="s">
        <v>7600</v>
      </c>
    </row>
    <row r="1497" spans="1:48" hidden="1" x14ac:dyDescent="0.3">
      <c r="A1497" t="s">
        <v>7601</v>
      </c>
      <c r="B1497" t="s">
        <v>7602</v>
      </c>
      <c r="C1497" s="1" t="str">
        <f t="shared" si="245"/>
        <v>21:0973</v>
      </c>
      <c r="D1497" s="1" t="str">
        <f t="shared" si="246"/>
        <v>21:0112</v>
      </c>
      <c r="E1497" t="s">
        <v>7603</v>
      </c>
      <c r="F1497" t="s">
        <v>7604</v>
      </c>
      <c r="H1497">
        <v>63.753273100000001</v>
      </c>
      <c r="I1497">
        <v>-97.5218129</v>
      </c>
      <c r="J1497" s="1" t="str">
        <f t="shared" si="247"/>
        <v>NGR lake sediment grab sample</v>
      </c>
      <c r="K1497" s="1" t="str">
        <f t="shared" si="248"/>
        <v>&lt;177 micron (NGR)</v>
      </c>
      <c r="L1497">
        <v>76</v>
      </c>
      <c r="M1497" t="s">
        <v>165</v>
      </c>
      <c r="N1497">
        <v>1496</v>
      </c>
      <c r="O1497" t="s">
        <v>193</v>
      </c>
      <c r="P1497" t="s">
        <v>54</v>
      </c>
      <c r="Q1497" t="s">
        <v>1210</v>
      </c>
      <c r="R1497" t="s">
        <v>317</v>
      </c>
      <c r="S1497" t="s">
        <v>57</v>
      </c>
      <c r="T1497" t="s">
        <v>364</v>
      </c>
      <c r="U1497" t="s">
        <v>203</v>
      </c>
      <c r="V1497" t="s">
        <v>691</v>
      </c>
      <c r="W1497" t="s">
        <v>226</v>
      </c>
      <c r="X1497" t="s">
        <v>62</v>
      </c>
      <c r="Y1497" t="s">
        <v>254</v>
      </c>
      <c r="Z1497" t="s">
        <v>127</v>
      </c>
      <c r="AA1497" t="s">
        <v>64</v>
      </c>
      <c r="AB1497" t="s">
        <v>207</v>
      </c>
      <c r="AC1497" t="s">
        <v>75</v>
      </c>
      <c r="AD1497" t="s">
        <v>67</v>
      </c>
      <c r="AE1497" t="s">
        <v>2933</v>
      </c>
      <c r="AF1497" t="s">
        <v>90</v>
      </c>
      <c r="AG1497" t="s">
        <v>97</v>
      </c>
      <c r="AH1497" t="s">
        <v>70</v>
      </c>
      <c r="AI1497" t="s">
        <v>305</v>
      </c>
      <c r="AJ1497" t="s">
        <v>176</v>
      </c>
      <c r="AK1497" t="s">
        <v>73</v>
      </c>
      <c r="AL1497" t="s">
        <v>75</v>
      </c>
      <c r="AM1497" t="s">
        <v>157</v>
      </c>
      <c r="AN1497" t="s">
        <v>76</v>
      </c>
      <c r="AO1497" t="s">
        <v>92</v>
      </c>
      <c r="AP1497" t="s">
        <v>2033</v>
      </c>
      <c r="AQ1497" t="s">
        <v>336</v>
      </c>
      <c r="AR1497" t="s">
        <v>74</v>
      </c>
      <c r="AS1497" t="s">
        <v>170</v>
      </c>
      <c r="AT1497" t="s">
        <v>58</v>
      </c>
      <c r="AU1497" t="s">
        <v>107</v>
      </c>
      <c r="AV1497" t="s">
        <v>7605</v>
      </c>
    </row>
    <row r="1498" spans="1:48" hidden="1" x14ac:dyDescent="0.3">
      <c r="A1498" t="s">
        <v>7606</v>
      </c>
      <c r="B1498" t="s">
        <v>7607</v>
      </c>
      <c r="C1498" s="1" t="str">
        <f t="shared" si="245"/>
        <v>21:0973</v>
      </c>
      <c r="D1498" s="1" t="str">
        <f t="shared" si="246"/>
        <v>21:0112</v>
      </c>
      <c r="E1498" t="s">
        <v>7608</v>
      </c>
      <c r="F1498" t="s">
        <v>7609</v>
      </c>
      <c r="H1498">
        <v>63.786586300000003</v>
      </c>
      <c r="I1498">
        <v>-97.508095900000001</v>
      </c>
      <c r="J1498" s="1" t="str">
        <f t="shared" si="247"/>
        <v>NGR lake sediment grab sample</v>
      </c>
      <c r="K1498" s="1" t="str">
        <f t="shared" si="248"/>
        <v>&lt;177 micron (NGR)</v>
      </c>
      <c r="L1498">
        <v>76</v>
      </c>
      <c r="M1498" t="s">
        <v>113</v>
      </c>
      <c r="N1498">
        <v>1497</v>
      </c>
      <c r="O1498" t="s">
        <v>263</v>
      </c>
      <c r="P1498" t="s">
        <v>54</v>
      </c>
      <c r="Q1498" t="s">
        <v>997</v>
      </c>
      <c r="R1498" t="s">
        <v>616</v>
      </c>
      <c r="S1498" t="s">
        <v>57</v>
      </c>
      <c r="T1498" t="s">
        <v>562</v>
      </c>
      <c r="U1498" t="s">
        <v>203</v>
      </c>
      <c r="V1498" t="s">
        <v>251</v>
      </c>
      <c r="W1498" t="s">
        <v>127</v>
      </c>
      <c r="X1498" t="s">
        <v>62</v>
      </c>
      <c r="Y1498" t="s">
        <v>106</v>
      </c>
      <c r="Z1498" t="s">
        <v>127</v>
      </c>
      <c r="AA1498" t="s">
        <v>64</v>
      </c>
      <c r="AB1498" t="s">
        <v>404</v>
      </c>
      <c r="AC1498" t="s">
        <v>75</v>
      </c>
      <c r="AD1498" t="s">
        <v>67</v>
      </c>
      <c r="AE1498" t="s">
        <v>1658</v>
      </c>
      <c r="AF1498" t="s">
        <v>121</v>
      </c>
      <c r="AG1498" t="s">
        <v>326</v>
      </c>
      <c r="AH1498" t="s">
        <v>70</v>
      </c>
      <c r="AI1498" t="s">
        <v>156</v>
      </c>
      <c r="AJ1498" t="s">
        <v>88</v>
      </c>
      <c r="AK1498" t="s">
        <v>73</v>
      </c>
      <c r="AL1498" t="s">
        <v>224</v>
      </c>
      <c r="AM1498" t="s">
        <v>125</v>
      </c>
      <c r="AN1498" t="s">
        <v>76</v>
      </c>
      <c r="AO1498" t="s">
        <v>92</v>
      </c>
      <c r="AP1498" t="s">
        <v>2033</v>
      </c>
      <c r="AQ1498" t="s">
        <v>263</v>
      </c>
      <c r="AR1498" t="s">
        <v>67</v>
      </c>
      <c r="AS1498" t="s">
        <v>170</v>
      </c>
      <c r="AT1498" t="s">
        <v>73</v>
      </c>
      <c r="AU1498" t="s">
        <v>107</v>
      </c>
      <c r="AV1498" t="s">
        <v>7610</v>
      </c>
    </row>
    <row r="1499" spans="1:48" hidden="1" x14ac:dyDescent="0.3">
      <c r="A1499" t="s">
        <v>7611</v>
      </c>
      <c r="B1499" t="s">
        <v>7612</v>
      </c>
      <c r="C1499" s="1" t="str">
        <f t="shared" si="245"/>
        <v>21:0973</v>
      </c>
      <c r="D1499" s="1" t="str">
        <f t="shared" si="246"/>
        <v>21:0112</v>
      </c>
      <c r="E1499" t="s">
        <v>7608</v>
      </c>
      <c r="F1499" t="s">
        <v>7613</v>
      </c>
      <c r="H1499">
        <v>63.786586300000003</v>
      </c>
      <c r="I1499">
        <v>-97.508095900000001</v>
      </c>
      <c r="J1499" s="1" t="str">
        <f t="shared" si="247"/>
        <v>NGR lake sediment grab sample</v>
      </c>
      <c r="K1499" s="1" t="str">
        <f t="shared" si="248"/>
        <v>&lt;177 micron (NGR)</v>
      </c>
      <c r="L1499">
        <v>76</v>
      </c>
      <c r="M1499" t="s">
        <v>132</v>
      </c>
      <c r="N1499">
        <v>1498</v>
      </c>
      <c r="O1499" t="s">
        <v>308</v>
      </c>
      <c r="P1499" t="s">
        <v>54</v>
      </c>
      <c r="Q1499" t="s">
        <v>55</v>
      </c>
      <c r="R1499" t="s">
        <v>151</v>
      </c>
      <c r="S1499" t="s">
        <v>57</v>
      </c>
      <c r="T1499" t="s">
        <v>315</v>
      </c>
      <c r="U1499" t="s">
        <v>117</v>
      </c>
      <c r="V1499" t="s">
        <v>221</v>
      </c>
      <c r="W1499" t="s">
        <v>240</v>
      </c>
      <c r="X1499" t="s">
        <v>62</v>
      </c>
      <c r="Y1499" t="s">
        <v>396</v>
      </c>
      <c r="Z1499" t="s">
        <v>59</v>
      </c>
      <c r="AA1499" t="s">
        <v>64</v>
      </c>
      <c r="AB1499" t="s">
        <v>380</v>
      </c>
      <c r="AC1499" t="s">
        <v>75</v>
      </c>
      <c r="AD1499" t="s">
        <v>67</v>
      </c>
      <c r="AE1499" t="s">
        <v>543</v>
      </c>
      <c r="AF1499" t="s">
        <v>357</v>
      </c>
      <c r="AG1499" t="s">
        <v>438</v>
      </c>
      <c r="AH1499" t="s">
        <v>173</v>
      </c>
      <c r="AI1499" t="s">
        <v>101</v>
      </c>
      <c r="AJ1499" t="s">
        <v>88</v>
      </c>
      <c r="AK1499" t="s">
        <v>73</v>
      </c>
      <c r="AL1499" t="s">
        <v>157</v>
      </c>
      <c r="AM1499" t="s">
        <v>125</v>
      </c>
      <c r="AN1499" t="s">
        <v>76</v>
      </c>
      <c r="AO1499" t="s">
        <v>178</v>
      </c>
      <c r="AP1499" t="s">
        <v>307</v>
      </c>
      <c r="AQ1499" t="s">
        <v>240</v>
      </c>
      <c r="AR1499" t="s">
        <v>62</v>
      </c>
      <c r="AS1499" t="s">
        <v>62</v>
      </c>
      <c r="AT1499" t="s">
        <v>73</v>
      </c>
      <c r="AU1499" t="s">
        <v>107</v>
      </c>
      <c r="AV1499" t="s">
        <v>7614</v>
      </c>
    </row>
    <row r="1500" spans="1:48" hidden="1" x14ac:dyDescent="0.3">
      <c r="A1500" t="s">
        <v>7615</v>
      </c>
      <c r="B1500" t="s">
        <v>7616</v>
      </c>
      <c r="C1500" s="1" t="str">
        <f t="shared" si="245"/>
        <v>21:0973</v>
      </c>
      <c r="D1500" s="1" t="str">
        <f t="shared" si="246"/>
        <v>21:0112</v>
      </c>
      <c r="E1500" t="s">
        <v>7617</v>
      </c>
      <c r="F1500" t="s">
        <v>7618</v>
      </c>
      <c r="H1500">
        <v>63.780020999999998</v>
      </c>
      <c r="I1500">
        <v>-97.446496999999994</v>
      </c>
      <c r="J1500" s="1" t="str">
        <f t="shared" si="247"/>
        <v>NGR lake sediment grab sample</v>
      </c>
      <c r="K1500" s="1" t="str">
        <f t="shared" si="248"/>
        <v>&lt;177 micron (NGR)</v>
      </c>
      <c r="L1500">
        <v>76</v>
      </c>
      <c r="M1500" t="s">
        <v>185</v>
      </c>
      <c r="N1500">
        <v>1499</v>
      </c>
      <c r="O1500" t="s">
        <v>292</v>
      </c>
      <c r="P1500" t="s">
        <v>54</v>
      </c>
      <c r="Q1500" t="s">
        <v>420</v>
      </c>
      <c r="R1500" t="s">
        <v>141</v>
      </c>
      <c r="S1500" t="s">
        <v>57</v>
      </c>
      <c r="T1500" t="s">
        <v>262</v>
      </c>
      <c r="U1500" t="s">
        <v>168</v>
      </c>
      <c r="V1500" t="s">
        <v>60</v>
      </c>
      <c r="W1500" t="s">
        <v>53</v>
      </c>
      <c r="X1500" t="s">
        <v>62</v>
      </c>
      <c r="Y1500" t="s">
        <v>87</v>
      </c>
      <c r="Z1500" t="s">
        <v>127</v>
      </c>
      <c r="AA1500" t="s">
        <v>64</v>
      </c>
      <c r="AB1500" t="s">
        <v>561</v>
      </c>
      <c r="AC1500" t="s">
        <v>155</v>
      </c>
      <c r="AD1500" t="s">
        <v>67</v>
      </c>
      <c r="AE1500" t="s">
        <v>3792</v>
      </c>
      <c r="AF1500" t="s">
        <v>187</v>
      </c>
      <c r="AG1500" t="s">
        <v>427</v>
      </c>
      <c r="AH1500" t="s">
        <v>173</v>
      </c>
      <c r="AI1500" t="s">
        <v>203</v>
      </c>
      <c r="AJ1500" t="s">
        <v>1125</v>
      </c>
      <c r="AK1500" t="s">
        <v>73</v>
      </c>
      <c r="AL1500" t="s">
        <v>103</v>
      </c>
      <c r="AM1500" t="s">
        <v>157</v>
      </c>
      <c r="AN1500" t="s">
        <v>76</v>
      </c>
      <c r="AO1500" t="s">
        <v>92</v>
      </c>
      <c r="AP1500" t="s">
        <v>2741</v>
      </c>
      <c r="AQ1500" t="s">
        <v>448</v>
      </c>
      <c r="AR1500" t="s">
        <v>67</v>
      </c>
      <c r="AS1500" t="s">
        <v>62</v>
      </c>
      <c r="AT1500" t="s">
        <v>73</v>
      </c>
      <c r="AU1500" t="s">
        <v>107</v>
      </c>
      <c r="AV1500" t="s">
        <v>7619</v>
      </c>
    </row>
    <row r="1501" spans="1:48" hidden="1" x14ac:dyDescent="0.3">
      <c r="A1501" t="s">
        <v>7620</v>
      </c>
      <c r="B1501" t="s">
        <v>7621</v>
      </c>
      <c r="C1501" s="1" t="str">
        <f t="shared" si="245"/>
        <v>21:0973</v>
      </c>
      <c r="D1501" s="1" t="str">
        <f t="shared" si="246"/>
        <v>21:0112</v>
      </c>
      <c r="E1501" t="s">
        <v>7622</v>
      </c>
      <c r="F1501" t="s">
        <v>7623</v>
      </c>
      <c r="H1501">
        <v>63.7732405</v>
      </c>
      <c r="I1501">
        <v>-97.378487199999995</v>
      </c>
      <c r="J1501" s="1" t="str">
        <f t="shared" si="247"/>
        <v>NGR lake sediment grab sample</v>
      </c>
      <c r="K1501" s="1" t="str">
        <f t="shared" si="248"/>
        <v>&lt;177 micron (NGR)</v>
      </c>
      <c r="L1501">
        <v>76</v>
      </c>
      <c r="M1501" t="s">
        <v>200</v>
      </c>
      <c r="N1501">
        <v>1500</v>
      </c>
      <c r="O1501" t="s">
        <v>240</v>
      </c>
      <c r="P1501" t="s">
        <v>54</v>
      </c>
      <c r="Q1501" t="s">
        <v>1216</v>
      </c>
      <c r="R1501" t="s">
        <v>151</v>
      </c>
      <c r="S1501" t="s">
        <v>57</v>
      </c>
      <c r="T1501" t="s">
        <v>277</v>
      </c>
      <c r="U1501" t="s">
        <v>138</v>
      </c>
      <c r="V1501" t="s">
        <v>575</v>
      </c>
      <c r="W1501" t="s">
        <v>106</v>
      </c>
      <c r="X1501" t="s">
        <v>62</v>
      </c>
      <c r="Y1501" t="s">
        <v>201</v>
      </c>
      <c r="Z1501" t="s">
        <v>96</v>
      </c>
      <c r="AA1501" t="s">
        <v>64</v>
      </c>
      <c r="AB1501" t="s">
        <v>153</v>
      </c>
      <c r="AC1501" t="s">
        <v>224</v>
      </c>
      <c r="AD1501" t="s">
        <v>67</v>
      </c>
      <c r="AE1501" t="s">
        <v>1854</v>
      </c>
      <c r="AF1501" t="s">
        <v>134</v>
      </c>
      <c r="AG1501" t="s">
        <v>142</v>
      </c>
      <c r="AH1501" t="s">
        <v>173</v>
      </c>
      <c r="AI1501" t="s">
        <v>72</v>
      </c>
      <c r="AJ1501" t="s">
        <v>53</v>
      </c>
      <c r="AK1501" t="s">
        <v>73</v>
      </c>
      <c r="AL1501" t="s">
        <v>125</v>
      </c>
      <c r="AM1501" t="s">
        <v>177</v>
      </c>
      <c r="AN1501" t="s">
        <v>76</v>
      </c>
      <c r="AO1501" t="s">
        <v>203</v>
      </c>
      <c r="AP1501" t="s">
        <v>105</v>
      </c>
      <c r="AQ1501" t="s">
        <v>136</v>
      </c>
      <c r="AR1501" t="s">
        <v>74</v>
      </c>
      <c r="AS1501" t="s">
        <v>62</v>
      </c>
      <c r="AT1501" t="s">
        <v>73</v>
      </c>
      <c r="AU1501" t="s">
        <v>107</v>
      </c>
      <c r="AV1501" t="s">
        <v>7624</v>
      </c>
    </row>
    <row r="1502" spans="1:48" hidden="1" x14ac:dyDescent="0.3">
      <c r="A1502" t="s">
        <v>7625</v>
      </c>
      <c r="B1502" t="s">
        <v>7626</v>
      </c>
      <c r="C1502" s="1" t="str">
        <f t="shared" si="245"/>
        <v>21:0973</v>
      </c>
      <c r="D1502" s="1" t="str">
        <f t="shared" si="246"/>
        <v>21:0112</v>
      </c>
      <c r="E1502" t="s">
        <v>7627</v>
      </c>
      <c r="F1502" t="s">
        <v>7628</v>
      </c>
      <c r="H1502">
        <v>63.745978600000001</v>
      </c>
      <c r="I1502">
        <v>-97.388885900000005</v>
      </c>
      <c r="J1502" s="1" t="str">
        <f t="shared" si="247"/>
        <v>NGR lake sediment grab sample</v>
      </c>
      <c r="K1502" s="1" t="str">
        <f t="shared" si="248"/>
        <v>&lt;177 micron (NGR)</v>
      </c>
      <c r="L1502">
        <v>76</v>
      </c>
      <c r="M1502" t="s">
        <v>217</v>
      </c>
      <c r="N1502">
        <v>1501</v>
      </c>
      <c r="O1502" t="s">
        <v>340</v>
      </c>
      <c r="P1502" t="s">
        <v>54</v>
      </c>
      <c r="Q1502" t="s">
        <v>736</v>
      </c>
      <c r="R1502" t="s">
        <v>381</v>
      </c>
      <c r="S1502" t="s">
        <v>57</v>
      </c>
      <c r="T1502" t="s">
        <v>277</v>
      </c>
      <c r="U1502" t="s">
        <v>168</v>
      </c>
      <c r="V1502" t="s">
        <v>365</v>
      </c>
      <c r="W1502" t="s">
        <v>233</v>
      </c>
      <c r="X1502" t="s">
        <v>74</v>
      </c>
      <c r="Y1502" t="s">
        <v>63</v>
      </c>
      <c r="Z1502" t="s">
        <v>117</v>
      </c>
      <c r="AA1502" t="s">
        <v>64</v>
      </c>
      <c r="AB1502" t="s">
        <v>412</v>
      </c>
      <c r="AC1502" t="s">
        <v>224</v>
      </c>
      <c r="AD1502" t="s">
        <v>67</v>
      </c>
      <c r="AE1502" t="s">
        <v>74</v>
      </c>
      <c r="AF1502" t="s">
        <v>381</v>
      </c>
      <c r="AG1502" t="s">
        <v>152</v>
      </c>
      <c r="AH1502" t="s">
        <v>70</v>
      </c>
      <c r="AI1502" t="s">
        <v>328</v>
      </c>
      <c r="AJ1502" t="s">
        <v>592</v>
      </c>
      <c r="AK1502" t="s">
        <v>73</v>
      </c>
      <c r="AL1502" t="s">
        <v>74</v>
      </c>
      <c r="AM1502" t="s">
        <v>125</v>
      </c>
      <c r="AN1502" t="s">
        <v>76</v>
      </c>
      <c r="AO1502" t="s">
        <v>281</v>
      </c>
      <c r="AP1502" t="s">
        <v>158</v>
      </c>
      <c r="AQ1502" t="s">
        <v>263</v>
      </c>
      <c r="AR1502" t="s">
        <v>62</v>
      </c>
      <c r="AS1502" t="s">
        <v>54</v>
      </c>
      <c r="AT1502" t="s">
        <v>73</v>
      </c>
      <c r="AU1502" t="s">
        <v>643</v>
      </c>
      <c r="AV1502" t="s">
        <v>6095</v>
      </c>
    </row>
    <row r="1503" spans="1:48" hidden="1" x14ac:dyDescent="0.3">
      <c r="A1503" t="s">
        <v>7629</v>
      </c>
      <c r="B1503" t="s">
        <v>7630</v>
      </c>
      <c r="C1503" s="1" t="str">
        <f t="shared" si="245"/>
        <v>21:0973</v>
      </c>
      <c r="D1503" s="1" t="str">
        <f t="shared" si="246"/>
        <v>21:0112</v>
      </c>
      <c r="E1503" t="s">
        <v>7631</v>
      </c>
      <c r="F1503" t="s">
        <v>7632</v>
      </c>
      <c r="H1503">
        <v>63.728846099999998</v>
      </c>
      <c r="I1503">
        <v>-97.363733100000005</v>
      </c>
      <c r="J1503" s="1" t="str">
        <f t="shared" si="247"/>
        <v>NGR lake sediment grab sample</v>
      </c>
      <c r="K1503" s="1" t="str">
        <f t="shared" si="248"/>
        <v>&lt;177 micron (NGR)</v>
      </c>
      <c r="L1503">
        <v>76</v>
      </c>
      <c r="M1503" t="s">
        <v>246</v>
      </c>
      <c r="N1503">
        <v>1502</v>
      </c>
      <c r="O1503" t="s">
        <v>308</v>
      </c>
      <c r="P1503" t="s">
        <v>54</v>
      </c>
      <c r="Q1503" t="s">
        <v>731</v>
      </c>
      <c r="R1503" t="s">
        <v>151</v>
      </c>
      <c r="S1503" t="s">
        <v>57</v>
      </c>
      <c r="T1503" t="s">
        <v>315</v>
      </c>
      <c r="U1503" t="s">
        <v>88</v>
      </c>
      <c r="V1503" t="s">
        <v>339</v>
      </c>
      <c r="W1503" t="s">
        <v>388</v>
      </c>
      <c r="X1503" t="s">
        <v>62</v>
      </c>
      <c r="Y1503" t="s">
        <v>302</v>
      </c>
      <c r="Z1503" t="s">
        <v>59</v>
      </c>
      <c r="AA1503" t="s">
        <v>64</v>
      </c>
      <c r="AB1503" t="s">
        <v>412</v>
      </c>
      <c r="AC1503" t="s">
        <v>224</v>
      </c>
      <c r="AD1503" t="s">
        <v>62</v>
      </c>
      <c r="AE1503" t="s">
        <v>154</v>
      </c>
      <c r="AF1503" t="s">
        <v>317</v>
      </c>
      <c r="AG1503" t="s">
        <v>58</v>
      </c>
      <c r="AH1503" t="s">
        <v>173</v>
      </c>
      <c r="AI1503" t="s">
        <v>348</v>
      </c>
      <c r="AJ1503" t="s">
        <v>168</v>
      </c>
      <c r="AK1503" t="s">
        <v>73</v>
      </c>
      <c r="AL1503" t="s">
        <v>125</v>
      </c>
      <c r="AM1503" t="s">
        <v>157</v>
      </c>
      <c r="AN1503" t="s">
        <v>76</v>
      </c>
      <c r="AO1503" t="s">
        <v>104</v>
      </c>
      <c r="AP1503" t="s">
        <v>179</v>
      </c>
      <c r="AQ1503" t="s">
        <v>292</v>
      </c>
      <c r="AR1503" t="s">
        <v>67</v>
      </c>
      <c r="AS1503" t="s">
        <v>54</v>
      </c>
      <c r="AT1503" t="s">
        <v>73</v>
      </c>
      <c r="AU1503" t="s">
        <v>80</v>
      </c>
      <c r="AV1503" t="s">
        <v>6184</v>
      </c>
    </row>
    <row r="1504" spans="1:48" hidden="1" x14ac:dyDescent="0.3">
      <c r="A1504" t="s">
        <v>7633</v>
      </c>
      <c r="B1504" t="s">
        <v>7634</v>
      </c>
      <c r="C1504" s="1" t="str">
        <f t="shared" si="245"/>
        <v>21:0973</v>
      </c>
      <c r="D1504" s="1" t="str">
        <f t="shared" si="246"/>
        <v>21:0112</v>
      </c>
      <c r="E1504" t="s">
        <v>7635</v>
      </c>
      <c r="F1504" t="s">
        <v>7636</v>
      </c>
      <c r="H1504">
        <v>63.739164000000002</v>
      </c>
      <c r="I1504">
        <v>-97.273255700000007</v>
      </c>
      <c r="J1504" s="1" t="str">
        <f t="shared" si="247"/>
        <v>NGR lake sediment grab sample</v>
      </c>
      <c r="K1504" s="1" t="str">
        <f t="shared" si="248"/>
        <v>&lt;177 micron (NGR)</v>
      </c>
      <c r="L1504">
        <v>76</v>
      </c>
      <c r="M1504" t="s">
        <v>260</v>
      </c>
      <c r="N1504">
        <v>1503</v>
      </c>
      <c r="O1504" t="s">
        <v>233</v>
      </c>
      <c r="P1504" t="s">
        <v>54</v>
      </c>
      <c r="Q1504" t="s">
        <v>115</v>
      </c>
      <c r="R1504" t="s">
        <v>616</v>
      </c>
      <c r="S1504" t="s">
        <v>57</v>
      </c>
      <c r="T1504" t="s">
        <v>277</v>
      </c>
      <c r="U1504" t="s">
        <v>59</v>
      </c>
      <c r="V1504" t="s">
        <v>575</v>
      </c>
      <c r="W1504" t="s">
        <v>254</v>
      </c>
      <c r="X1504" t="s">
        <v>62</v>
      </c>
      <c r="Y1504" t="s">
        <v>292</v>
      </c>
      <c r="Z1504" t="s">
        <v>96</v>
      </c>
      <c r="AA1504" t="s">
        <v>64</v>
      </c>
      <c r="AB1504" t="s">
        <v>97</v>
      </c>
      <c r="AC1504" t="s">
        <v>224</v>
      </c>
      <c r="AD1504" t="s">
        <v>67</v>
      </c>
      <c r="AE1504" t="s">
        <v>3908</v>
      </c>
      <c r="AF1504" t="s">
        <v>141</v>
      </c>
      <c r="AG1504" t="s">
        <v>291</v>
      </c>
      <c r="AH1504" t="s">
        <v>70</v>
      </c>
      <c r="AI1504" t="s">
        <v>348</v>
      </c>
      <c r="AJ1504" t="s">
        <v>72</v>
      </c>
      <c r="AK1504" t="s">
        <v>73</v>
      </c>
      <c r="AL1504" t="s">
        <v>177</v>
      </c>
      <c r="AM1504" t="s">
        <v>75</v>
      </c>
      <c r="AN1504" t="s">
        <v>76</v>
      </c>
      <c r="AO1504" t="s">
        <v>92</v>
      </c>
      <c r="AP1504" t="s">
        <v>105</v>
      </c>
      <c r="AQ1504" t="s">
        <v>327</v>
      </c>
      <c r="AR1504" t="s">
        <v>74</v>
      </c>
      <c r="AS1504" t="s">
        <v>54</v>
      </c>
      <c r="AT1504" t="s">
        <v>73</v>
      </c>
      <c r="AU1504" t="s">
        <v>107</v>
      </c>
      <c r="AV1504" t="s">
        <v>7637</v>
      </c>
    </row>
    <row r="1505" spans="1:48" hidden="1" x14ac:dyDescent="0.3">
      <c r="A1505" t="s">
        <v>7638</v>
      </c>
      <c r="B1505" t="s">
        <v>7639</v>
      </c>
      <c r="C1505" s="1" t="str">
        <f t="shared" si="245"/>
        <v>21:0973</v>
      </c>
      <c r="D1505" s="1" t="str">
        <f t="shared" si="246"/>
        <v>21:0112</v>
      </c>
      <c r="E1505" t="s">
        <v>7640</v>
      </c>
      <c r="F1505" t="s">
        <v>7641</v>
      </c>
      <c r="H1505">
        <v>63.7152739</v>
      </c>
      <c r="I1505">
        <v>-97.271553699999998</v>
      </c>
      <c r="J1505" s="1" t="str">
        <f t="shared" si="247"/>
        <v>NGR lake sediment grab sample</v>
      </c>
      <c r="K1505" s="1" t="str">
        <f t="shared" si="248"/>
        <v>&lt;177 micron (NGR)</v>
      </c>
      <c r="L1505">
        <v>76</v>
      </c>
      <c r="M1505" t="s">
        <v>273</v>
      </c>
      <c r="N1505">
        <v>1504</v>
      </c>
      <c r="O1505" t="s">
        <v>338</v>
      </c>
      <c r="P1505" t="s">
        <v>54</v>
      </c>
      <c r="Q1505" t="s">
        <v>166</v>
      </c>
      <c r="R1505" t="s">
        <v>141</v>
      </c>
      <c r="S1505" t="s">
        <v>57</v>
      </c>
      <c r="T1505" t="s">
        <v>447</v>
      </c>
      <c r="U1505" t="s">
        <v>88</v>
      </c>
      <c r="V1505" t="s">
        <v>326</v>
      </c>
      <c r="W1505" t="s">
        <v>101</v>
      </c>
      <c r="X1505" t="s">
        <v>62</v>
      </c>
      <c r="Y1505" t="s">
        <v>388</v>
      </c>
      <c r="Z1505" t="s">
        <v>138</v>
      </c>
      <c r="AA1505" t="s">
        <v>64</v>
      </c>
      <c r="AB1505" t="s">
        <v>235</v>
      </c>
      <c r="AC1505" t="s">
        <v>75</v>
      </c>
      <c r="AD1505" t="s">
        <v>67</v>
      </c>
      <c r="AE1505" t="s">
        <v>177</v>
      </c>
      <c r="AF1505" t="s">
        <v>90</v>
      </c>
      <c r="AG1505" t="s">
        <v>58</v>
      </c>
      <c r="AH1505" t="s">
        <v>70</v>
      </c>
      <c r="AI1505" t="s">
        <v>203</v>
      </c>
      <c r="AJ1505" t="s">
        <v>514</v>
      </c>
      <c r="AK1505" t="s">
        <v>73</v>
      </c>
      <c r="AL1505" t="s">
        <v>157</v>
      </c>
      <c r="AM1505" t="s">
        <v>125</v>
      </c>
      <c r="AN1505" t="s">
        <v>76</v>
      </c>
      <c r="AO1505" t="s">
        <v>281</v>
      </c>
      <c r="AP1505" t="s">
        <v>414</v>
      </c>
      <c r="AQ1505" t="s">
        <v>193</v>
      </c>
      <c r="AR1505" t="s">
        <v>62</v>
      </c>
      <c r="AS1505" t="s">
        <v>170</v>
      </c>
      <c r="AT1505" t="s">
        <v>73</v>
      </c>
      <c r="AU1505" t="s">
        <v>107</v>
      </c>
      <c r="AV1505" t="s">
        <v>2908</v>
      </c>
    </row>
    <row r="1506" spans="1:48" hidden="1" x14ac:dyDescent="0.3">
      <c r="A1506" t="s">
        <v>7642</v>
      </c>
      <c r="B1506" t="s">
        <v>7643</v>
      </c>
      <c r="C1506" s="1" t="str">
        <f t="shared" si="245"/>
        <v>21:0973</v>
      </c>
      <c r="D1506" s="1" t="str">
        <f t="shared" si="246"/>
        <v>21:0112</v>
      </c>
      <c r="E1506" t="s">
        <v>7644</v>
      </c>
      <c r="F1506" t="s">
        <v>7645</v>
      </c>
      <c r="H1506">
        <v>63.718753300000003</v>
      </c>
      <c r="I1506">
        <v>-97.236434799999998</v>
      </c>
      <c r="J1506" s="1" t="str">
        <f t="shared" si="247"/>
        <v>NGR lake sediment grab sample</v>
      </c>
      <c r="K1506" s="1" t="str">
        <f t="shared" si="248"/>
        <v>&lt;177 micron (NGR)</v>
      </c>
      <c r="L1506">
        <v>76</v>
      </c>
      <c r="M1506" t="s">
        <v>289</v>
      </c>
      <c r="N1506">
        <v>1505</v>
      </c>
      <c r="O1506" t="s">
        <v>388</v>
      </c>
      <c r="P1506" t="s">
        <v>54</v>
      </c>
      <c r="Q1506" t="s">
        <v>166</v>
      </c>
      <c r="R1506" t="s">
        <v>357</v>
      </c>
      <c r="S1506" t="s">
        <v>57</v>
      </c>
      <c r="T1506" t="s">
        <v>315</v>
      </c>
      <c r="U1506" t="s">
        <v>117</v>
      </c>
      <c r="V1506" t="s">
        <v>97</v>
      </c>
      <c r="W1506" t="s">
        <v>292</v>
      </c>
      <c r="X1506" t="s">
        <v>74</v>
      </c>
      <c r="Y1506" t="s">
        <v>355</v>
      </c>
      <c r="Z1506" t="s">
        <v>138</v>
      </c>
      <c r="AA1506" t="s">
        <v>64</v>
      </c>
      <c r="AB1506" t="s">
        <v>97</v>
      </c>
      <c r="AC1506" t="s">
        <v>155</v>
      </c>
      <c r="AD1506" t="s">
        <v>67</v>
      </c>
      <c r="AE1506" t="s">
        <v>2187</v>
      </c>
      <c r="AF1506" t="s">
        <v>151</v>
      </c>
      <c r="AG1506" t="s">
        <v>304</v>
      </c>
      <c r="AH1506" t="s">
        <v>173</v>
      </c>
      <c r="AI1506" t="s">
        <v>429</v>
      </c>
      <c r="AJ1506" t="s">
        <v>305</v>
      </c>
      <c r="AK1506" t="s">
        <v>73</v>
      </c>
      <c r="AL1506" t="s">
        <v>177</v>
      </c>
      <c r="AM1506" t="s">
        <v>75</v>
      </c>
      <c r="AN1506" t="s">
        <v>76</v>
      </c>
      <c r="AO1506" t="s">
        <v>92</v>
      </c>
      <c r="AP1506" t="s">
        <v>566</v>
      </c>
      <c r="AQ1506" t="s">
        <v>94</v>
      </c>
      <c r="AR1506" t="s">
        <v>62</v>
      </c>
      <c r="AS1506" t="s">
        <v>62</v>
      </c>
      <c r="AT1506" t="s">
        <v>73</v>
      </c>
      <c r="AU1506" t="s">
        <v>479</v>
      </c>
      <c r="AV1506" t="s">
        <v>1478</v>
      </c>
    </row>
    <row r="1507" spans="1:48" hidden="1" x14ac:dyDescent="0.3">
      <c r="A1507" t="s">
        <v>7646</v>
      </c>
      <c r="B1507" t="s">
        <v>7647</v>
      </c>
      <c r="C1507" s="1" t="str">
        <f t="shared" si="245"/>
        <v>21:0973</v>
      </c>
      <c r="D1507" s="1" t="str">
        <f t="shared" si="246"/>
        <v>21:0112</v>
      </c>
      <c r="E1507" t="s">
        <v>7590</v>
      </c>
      <c r="F1507" t="s">
        <v>7648</v>
      </c>
      <c r="H1507">
        <v>63.757574900000002</v>
      </c>
      <c r="I1507">
        <v>-97.210616000000002</v>
      </c>
      <c r="J1507" s="1" t="str">
        <f t="shared" si="247"/>
        <v>NGR lake sediment grab sample</v>
      </c>
      <c r="K1507" s="1" t="str">
        <f t="shared" si="248"/>
        <v>&lt;177 micron (NGR)</v>
      </c>
      <c r="L1507">
        <v>76</v>
      </c>
      <c r="M1507" t="s">
        <v>345</v>
      </c>
      <c r="N1507">
        <v>1506</v>
      </c>
      <c r="O1507" t="s">
        <v>176</v>
      </c>
      <c r="P1507" t="s">
        <v>54</v>
      </c>
      <c r="Q1507" t="s">
        <v>410</v>
      </c>
      <c r="R1507" t="s">
        <v>151</v>
      </c>
      <c r="S1507" t="s">
        <v>57</v>
      </c>
      <c r="T1507" t="s">
        <v>262</v>
      </c>
      <c r="U1507" t="s">
        <v>117</v>
      </c>
      <c r="V1507" t="s">
        <v>365</v>
      </c>
      <c r="W1507" t="s">
        <v>56</v>
      </c>
      <c r="X1507" t="s">
        <v>62</v>
      </c>
      <c r="Y1507" t="s">
        <v>211</v>
      </c>
      <c r="Z1507" t="s">
        <v>138</v>
      </c>
      <c r="AA1507" t="s">
        <v>64</v>
      </c>
      <c r="AB1507" t="s">
        <v>169</v>
      </c>
      <c r="AC1507" t="s">
        <v>155</v>
      </c>
      <c r="AD1507" t="s">
        <v>67</v>
      </c>
      <c r="AE1507" t="s">
        <v>1159</v>
      </c>
      <c r="AF1507" t="s">
        <v>282</v>
      </c>
      <c r="AG1507" t="s">
        <v>438</v>
      </c>
      <c r="AH1507" t="s">
        <v>70</v>
      </c>
      <c r="AI1507" t="s">
        <v>592</v>
      </c>
      <c r="AJ1507" t="s">
        <v>373</v>
      </c>
      <c r="AK1507" t="s">
        <v>73</v>
      </c>
      <c r="AL1507" t="s">
        <v>157</v>
      </c>
      <c r="AM1507" t="s">
        <v>125</v>
      </c>
      <c r="AN1507" t="s">
        <v>76</v>
      </c>
      <c r="AO1507" t="s">
        <v>116</v>
      </c>
      <c r="AP1507" t="s">
        <v>283</v>
      </c>
      <c r="AQ1507" t="s">
        <v>106</v>
      </c>
      <c r="AR1507" t="s">
        <v>74</v>
      </c>
      <c r="AS1507" t="s">
        <v>62</v>
      </c>
      <c r="AT1507" t="s">
        <v>73</v>
      </c>
      <c r="AU1507" t="s">
        <v>107</v>
      </c>
      <c r="AV1507" t="s">
        <v>7649</v>
      </c>
    </row>
    <row r="1508" spans="1:48" hidden="1" x14ac:dyDescent="0.3">
      <c r="A1508" t="s">
        <v>7650</v>
      </c>
      <c r="B1508" t="s">
        <v>7651</v>
      </c>
      <c r="C1508" s="1" t="str">
        <f t="shared" si="245"/>
        <v>21:0973</v>
      </c>
      <c r="D1508" s="1" t="str">
        <f t="shared" si="246"/>
        <v>21:0112</v>
      </c>
      <c r="E1508" t="s">
        <v>7652</v>
      </c>
      <c r="F1508" t="s">
        <v>7653</v>
      </c>
      <c r="H1508">
        <v>63.778218600000002</v>
      </c>
      <c r="I1508">
        <v>-97.193765999999997</v>
      </c>
      <c r="J1508" s="1" t="str">
        <f t="shared" si="247"/>
        <v>NGR lake sediment grab sample</v>
      </c>
      <c r="K1508" s="1" t="str">
        <f t="shared" si="248"/>
        <v>&lt;177 micron (NGR)</v>
      </c>
      <c r="L1508">
        <v>76</v>
      </c>
      <c r="M1508" t="s">
        <v>301</v>
      </c>
      <c r="N1508">
        <v>1507</v>
      </c>
      <c r="O1508" t="s">
        <v>150</v>
      </c>
      <c r="P1508" t="s">
        <v>54</v>
      </c>
      <c r="Q1508" t="s">
        <v>830</v>
      </c>
      <c r="R1508" t="s">
        <v>134</v>
      </c>
      <c r="S1508" t="s">
        <v>57</v>
      </c>
      <c r="T1508" t="s">
        <v>364</v>
      </c>
      <c r="U1508" t="s">
        <v>203</v>
      </c>
      <c r="V1508" t="s">
        <v>190</v>
      </c>
      <c r="W1508" t="s">
        <v>87</v>
      </c>
      <c r="X1508" t="s">
        <v>62</v>
      </c>
      <c r="Y1508" t="s">
        <v>193</v>
      </c>
      <c r="Z1508" t="s">
        <v>59</v>
      </c>
      <c r="AA1508" t="s">
        <v>64</v>
      </c>
      <c r="AB1508" t="s">
        <v>188</v>
      </c>
      <c r="AC1508" t="s">
        <v>224</v>
      </c>
      <c r="AD1508" t="s">
        <v>67</v>
      </c>
      <c r="AE1508" t="s">
        <v>75</v>
      </c>
      <c r="AF1508" t="s">
        <v>282</v>
      </c>
      <c r="AG1508" t="s">
        <v>252</v>
      </c>
      <c r="AH1508" t="s">
        <v>70</v>
      </c>
      <c r="AI1508" t="s">
        <v>348</v>
      </c>
      <c r="AJ1508" t="s">
        <v>1125</v>
      </c>
      <c r="AK1508" t="s">
        <v>73</v>
      </c>
      <c r="AL1508" t="s">
        <v>157</v>
      </c>
      <c r="AM1508" t="s">
        <v>157</v>
      </c>
      <c r="AN1508" t="s">
        <v>76</v>
      </c>
      <c r="AO1508" t="s">
        <v>104</v>
      </c>
      <c r="AP1508" t="s">
        <v>179</v>
      </c>
      <c r="AQ1508" t="s">
        <v>363</v>
      </c>
      <c r="AR1508" t="s">
        <v>62</v>
      </c>
      <c r="AS1508" t="s">
        <v>170</v>
      </c>
      <c r="AT1508" t="s">
        <v>73</v>
      </c>
      <c r="AU1508" t="s">
        <v>107</v>
      </c>
      <c r="AV1508" t="s">
        <v>7654</v>
      </c>
    </row>
    <row r="1509" spans="1:48" hidden="1" x14ac:dyDescent="0.3">
      <c r="A1509" t="s">
        <v>7655</v>
      </c>
      <c r="B1509" t="s">
        <v>7656</v>
      </c>
      <c r="C1509" s="1" t="str">
        <f t="shared" si="245"/>
        <v>21:0973</v>
      </c>
      <c r="D1509" s="1" t="str">
        <f>HYPERLINK("https://geochem.nrcan.gc.ca/cdogs/content/svy/svy_e.htm", "")</f>
        <v/>
      </c>
      <c r="G1509" s="1" t="str">
        <f>HYPERLINK("https://geochem.nrcan.gc.ca/cdogs/content/cr_/cr_00160_e.htm", "160")</f>
        <v>160</v>
      </c>
      <c r="J1509" t="s">
        <v>230</v>
      </c>
      <c r="K1509" t="s">
        <v>231</v>
      </c>
      <c r="L1509">
        <v>76</v>
      </c>
      <c r="M1509" t="s">
        <v>232</v>
      </c>
      <c r="N1509">
        <v>1508</v>
      </c>
      <c r="O1509" t="s">
        <v>168</v>
      </c>
      <c r="P1509" t="s">
        <v>59</v>
      </c>
      <c r="Q1509" t="s">
        <v>656</v>
      </c>
      <c r="R1509" t="s">
        <v>224</v>
      </c>
      <c r="S1509" t="s">
        <v>57</v>
      </c>
      <c r="T1509" t="s">
        <v>279</v>
      </c>
      <c r="U1509" t="s">
        <v>88</v>
      </c>
      <c r="V1509" t="s">
        <v>188</v>
      </c>
      <c r="W1509" t="s">
        <v>63</v>
      </c>
      <c r="X1509" t="s">
        <v>62</v>
      </c>
      <c r="Y1509" t="s">
        <v>79</v>
      </c>
      <c r="Z1509" t="s">
        <v>88</v>
      </c>
      <c r="AA1509" t="s">
        <v>64</v>
      </c>
      <c r="AB1509" t="s">
        <v>190</v>
      </c>
      <c r="AC1509" t="s">
        <v>75</v>
      </c>
      <c r="AD1509" t="s">
        <v>62</v>
      </c>
      <c r="AE1509" t="s">
        <v>4168</v>
      </c>
      <c r="AF1509" t="s">
        <v>290</v>
      </c>
      <c r="AG1509" t="s">
        <v>100</v>
      </c>
      <c r="AH1509" t="s">
        <v>68</v>
      </c>
      <c r="AI1509" t="s">
        <v>281</v>
      </c>
      <c r="AJ1509" t="s">
        <v>340</v>
      </c>
      <c r="AK1509" t="s">
        <v>73</v>
      </c>
      <c r="AL1509" t="s">
        <v>526</v>
      </c>
      <c r="AM1509" t="s">
        <v>157</v>
      </c>
      <c r="AN1509" t="s">
        <v>76</v>
      </c>
      <c r="AO1509" t="s">
        <v>203</v>
      </c>
      <c r="AP1509" t="s">
        <v>5602</v>
      </c>
      <c r="AQ1509" t="s">
        <v>127</v>
      </c>
      <c r="AR1509" t="s">
        <v>74</v>
      </c>
      <c r="AS1509" t="s">
        <v>127</v>
      </c>
      <c r="AT1509" t="s">
        <v>73</v>
      </c>
      <c r="AU1509" t="s">
        <v>573</v>
      </c>
      <c r="AV1509" t="s">
        <v>5506</v>
      </c>
    </row>
    <row r="1510" spans="1:48" hidden="1" x14ac:dyDescent="0.3">
      <c r="A1510" t="s">
        <v>7657</v>
      </c>
      <c r="B1510" t="s">
        <v>7658</v>
      </c>
      <c r="C1510" s="1" t="str">
        <f t="shared" si="245"/>
        <v>21:0973</v>
      </c>
      <c r="D1510" s="1" t="str">
        <f t="shared" ref="D1510:D1522" si="249">HYPERLINK("https://geochem.nrcan.gc.ca/cdogs/content/svy/svy210112_e.htm", "21:0112")</f>
        <v>21:0112</v>
      </c>
      <c r="E1510" t="s">
        <v>7659</v>
      </c>
      <c r="F1510" t="s">
        <v>7660</v>
      </c>
      <c r="H1510">
        <v>63.771288900000002</v>
      </c>
      <c r="I1510">
        <v>-97.150594699999999</v>
      </c>
      <c r="J1510" s="1" t="str">
        <f t="shared" ref="J1510:J1522" si="250">HYPERLINK("https://geochem.nrcan.gc.ca/cdogs/content/kwd/kwd020027_e.htm", "NGR lake sediment grab sample")</f>
        <v>NGR lake sediment grab sample</v>
      </c>
      <c r="K1510" s="1" t="str">
        <f t="shared" ref="K1510:K1522" si="251">HYPERLINK("https://geochem.nrcan.gc.ca/cdogs/content/kwd/kwd080006_e.htm", "&lt;177 micron (NGR)")</f>
        <v>&lt;177 micron (NGR)</v>
      </c>
      <c r="L1510">
        <v>76</v>
      </c>
      <c r="M1510" t="s">
        <v>314</v>
      </c>
      <c r="N1510">
        <v>1509</v>
      </c>
      <c r="O1510" t="s">
        <v>209</v>
      </c>
      <c r="P1510" t="s">
        <v>54</v>
      </c>
      <c r="Q1510" t="s">
        <v>403</v>
      </c>
      <c r="R1510" t="s">
        <v>336</v>
      </c>
      <c r="S1510" t="s">
        <v>57</v>
      </c>
      <c r="T1510" t="s">
        <v>304</v>
      </c>
      <c r="U1510" t="s">
        <v>57</v>
      </c>
      <c r="V1510" t="s">
        <v>616</v>
      </c>
      <c r="W1510" t="s">
        <v>79</v>
      </c>
      <c r="X1510" t="s">
        <v>74</v>
      </c>
      <c r="Y1510" t="s">
        <v>171</v>
      </c>
      <c r="Z1510" t="s">
        <v>117</v>
      </c>
      <c r="AA1510" t="s">
        <v>64</v>
      </c>
      <c r="AB1510" t="s">
        <v>575</v>
      </c>
      <c r="AC1510" t="s">
        <v>70</v>
      </c>
      <c r="AD1510" t="s">
        <v>74</v>
      </c>
      <c r="AE1510" t="s">
        <v>543</v>
      </c>
      <c r="AF1510" t="s">
        <v>281</v>
      </c>
      <c r="AG1510" t="s">
        <v>235</v>
      </c>
      <c r="AH1510" t="s">
        <v>70</v>
      </c>
      <c r="AI1510" t="s">
        <v>263</v>
      </c>
      <c r="AJ1510" t="s">
        <v>233</v>
      </c>
      <c r="AK1510" t="s">
        <v>73</v>
      </c>
      <c r="AL1510" t="s">
        <v>177</v>
      </c>
      <c r="AM1510" t="s">
        <v>75</v>
      </c>
      <c r="AN1510" t="s">
        <v>76</v>
      </c>
      <c r="AO1510" t="s">
        <v>176</v>
      </c>
      <c r="AP1510" t="s">
        <v>414</v>
      </c>
      <c r="AQ1510" t="s">
        <v>62</v>
      </c>
      <c r="AR1510" t="s">
        <v>74</v>
      </c>
      <c r="AS1510" t="s">
        <v>54</v>
      </c>
      <c r="AT1510" t="s">
        <v>73</v>
      </c>
      <c r="AU1510" t="s">
        <v>462</v>
      </c>
      <c r="AV1510" t="s">
        <v>7661</v>
      </c>
    </row>
    <row r="1511" spans="1:48" hidden="1" x14ac:dyDescent="0.3">
      <c r="A1511" t="s">
        <v>7662</v>
      </c>
      <c r="B1511" t="s">
        <v>7663</v>
      </c>
      <c r="C1511" s="1" t="str">
        <f t="shared" si="245"/>
        <v>21:0973</v>
      </c>
      <c r="D1511" s="1" t="str">
        <f t="shared" si="249"/>
        <v>21:0112</v>
      </c>
      <c r="E1511" t="s">
        <v>7664</v>
      </c>
      <c r="F1511" t="s">
        <v>7665</v>
      </c>
      <c r="H1511">
        <v>63.788634100000003</v>
      </c>
      <c r="I1511">
        <v>-97.100234999999998</v>
      </c>
      <c r="J1511" s="1" t="str">
        <f t="shared" si="250"/>
        <v>NGR lake sediment grab sample</v>
      </c>
      <c r="K1511" s="1" t="str">
        <f t="shared" si="251"/>
        <v>&lt;177 micron (NGR)</v>
      </c>
      <c r="L1511">
        <v>76</v>
      </c>
      <c r="M1511" t="s">
        <v>324</v>
      </c>
      <c r="N1511">
        <v>1510</v>
      </c>
      <c r="O1511" t="s">
        <v>59</v>
      </c>
      <c r="P1511" t="s">
        <v>54</v>
      </c>
      <c r="Q1511" t="s">
        <v>4187</v>
      </c>
      <c r="R1511" t="s">
        <v>104</v>
      </c>
      <c r="S1511" t="s">
        <v>57</v>
      </c>
      <c r="T1511" t="s">
        <v>562</v>
      </c>
      <c r="U1511" t="s">
        <v>92</v>
      </c>
      <c r="V1511" t="s">
        <v>152</v>
      </c>
      <c r="W1511" t="s">
        <v>305</v>
      </c>
      <c r="X1511" t="s">
        <v>62</v>
      </c>
      <c r="Y1511" t="s">
        <v>355</v>
      </c>
      <c r="Z1511" t="s">
        <v>59</v>
      </c>
      <c r="AA1511" t="s">
        <v>64</v>
      </c>
      <c r="AB1511" t="s">
        <v>250</v>
      </c>
      <c r="AC1511" t="s">
        <v>224</v>
      </c>
      <c r="AD1511" t="s">
        <v>67</v>
      </c>
      <c r="AE1511" t="s">
        <v>174</v>
      </c>
      <c r="AF1511" t="s">
        <v>251</v>
      </c>
      <c r="AG1511" t="s">
        <v>152</v>
      </c>
      <c r="AH1511" t="s">
        <v>70</v>
      </c>
      <c r="AI1511" t="s">
        <v>178</v>
      </c>
      <c r="AJ1511" t="s">
        <v>514</v>
      </c>
      <c r="AK1511" t="s">
        <v>73</v>
      </c>
      <c r="AL1511" t="s">
        <v>157</v>
      </c>
      <c r="AM1511" t="s">
        <v>125</v>
      </c>
      <c r="AN1511" t="s">
        <v>76</v>
      </c>
      <c r="AO1511" t="s">
        <v>281</v>
      </c>
      <c r="AP1511" t="s">
        <v>158</v>
      </c>
      <c r="AQ1511" t="s">
        <v>233</v>
      </c>
      <c r="AR1511" t="s">
        <v>62</v>
      </c>
      <c r="AS1511" t="s">
        <v>54</v>
      </c>
      <c r="AT1511" t="s">
        <v>73</v>
      </c>
      <c r="AU1511" t="s">
        <v>107</v>
      </c>
      <c r="AV1511" t="s">
        <v>7666</v>
      </c>
    </row>
    <row r="1512" spans="1:48" hidden="1" x14ac:dyDescent="0.3">
      <c r="A1512" t="s">
        <v>7667</v>
      </c>
      <c r="B1512" t="s">
        <v>7668</v>
      </c>
      <c r="C1512" s="1" t="str">
        <f t="shared" si="245"/>
        <v>21:0973</v>
      </c>
      <c r="D1512" s="1" t="str">
        <f t="shared" si="249"/>
        <v>21:0112</v>
      </c>
      <c r="E1512" t="s">
        <v>7669</v>
      </c>
      <c r="F1512" t="s">
        <v>7670</v>
      </c>
      <c r="H1512">
        <v>63.776285899999998</v>
      </c>
      <c r="I1512">
        <v>-97.011302200000003</v>
      </c>
      <c r="J1512" s="1" t="str">
        <f t="shared" si="250"/>
        <v>NGR lake sediment grab sample</v>
      </c>
      <c r="K1512" s="1" t="str">
        <f t="shared" si="251"/>
        <v>&lt;177 micron (NGR)</v>
      </c>
      <c r="L1512">
        <v>76</v>
      </c>
      <c r="M1512" t="s">
        <v>335</v>
      </c>
      <c r="N1512">
        <v>1511</v>
      </c>
      <c r="O1512" t="s">
        <v>265</v>
      </c>
      <c r="P1512" t="s">
        <v>54</v>
      </c>
      <c r="Q1512" t="s">
        <v>133</v>
      </c>
      <c r="R1512" t="s">
        <v>187</v>
      </c>
      <c r="S1512" t="s">
        <v>57</v>
      </c>
      <c r="T1512" t="s">
        <v>248</v>
      </c>
      <c r="U1512" t="s">
        <v>203</v>
      </c>
      <c r="V1512" t="s">
        <v>175</v>
      </c>
      <c r="W1512" t="s">
        <v>168</v>
      </c>
      <c r="X1512" t="s">
        <v>62</v>
      </c>
      <c r="Y1512" t="s">
        <v>346</v>
      </c>
      <c r="Z1512" t="s">
        <v>96</v>
      </c>
      <c r="AA1512" t="s">
        <v>64</v>
      </c>
      <c r="AB1512" t="s">
        <v>617</v>
      </c>
      <c r="AC1512" t="s">
        <v>224</v>
      </c>
      <c r="AD1512" t="s">
        <v>74</v>
      </c>
      <c r="AE1512" t="s">
        <v>3162</v>
      </c>
      <c r="AF1512" t="s">
        <v>317</v>
      </c>
      <c r="AG1512" t="s">
        <v>167</v>
      </c>
      <c r="AH1512" t="s">
        <v>155</v>
      </c>
      <c r="AI1512" t="s">
        <v>92</v>
      </c>
      <c r="AJ1512" t="s">
        <v>101</v>
      </c>
      <c r="AK1512" t="s">
        <v>73</v>
      </c>
      <c r="AL1512" t="s">
        <v>177</v>
      </c>
      <c r="AM1512" t="s">
        <v>177</v>
      </c>
      <c r="AN1512" t="s">
        <v>76</v>
      </c>
      <c r="AO1512" t="s">
        <v>92</v>
      </c>
      <c r="AP1512" t="s">
        <v>414</v>
      </c>
      <c r="AQ1512" t="s">
        <v>61</v>
      </c>
      <c r="AR1512" t="s">
        <v>62</v>
      </c>
      <c r="AS1512" t="s">
        <v>62</v>
      </c>
      <c r="AT1512" t="s">
        <v>73</v>
      </c>
      <c r="AU1512" t="s">
        <v>447</v>
      </c>
      <c r="AV1512" t="s">
        <v>6178</v>
      </c>
    </row>
    <row r="1513" spans="1:48" hidden="1" x14ac:dyDescent="0.3">
      <c r="A1513" t="s">
        <v>7671</v>
      </c>
      <c r="B1513" t="s">
        <v>7672</v>
      </c>
      <c r="C1513" s="1" t="str">
        <f t="shared" si="245"/>
        <v>21:0973</v>
      </c>
      <c r="D1513" s="1" t="str">
        <f t="shared" si="249"/>
        <v>21:0112</v>
      </c>
      <c r="E1513" t="s">
        <v>7673</v>
      </c>
      <c r="F1513" t="s">
        <v>7674</v>
      </c>
      <c r="H1513">
        <v>63.779291200000003</v>
      </c>
      <c r="I1513">
        <v>-96.904552899999999</v>
      </c>
      <c r="J1513" s="1" t="str">
        <f t="shared" si="250"/>
        <v>NGR lake sediment grab sample</v>
      </c>
      <c r="K1513" s="1" t="str">
        <f t="shared" si="251"/>
        <v>&lt;177 micron (NGR)</v>
      </c>
      <c r="L1513">
        <v>76</v>
      </c>
      <c r="M1513" t="s">
        <v>354</v>
      </c>
      <c r="N1513">
        <v>1512</v>
      </c>
      <c r="O1513" t="s">
        <v>168</v>
      </c>
      <c r="P1513" t="s">
        <v>54</v>
      </c>
      <c r="Q1513" t="s">
        <v>325</v>
      </c>
      <c r="R1513" t="s">
        <v>116</v>
      </c>
      <c r="S1513" t="s">
        <v>57</v>
      </c>
      <c r="T1513" t="s">
        <v>315</v>
      </c>
      <c r="U1513" t="s">
        <v>92</v>
      </c>
      <c r="V1513" t="s">
        <v>204</v>
      </c>
      <c r="W1513" t="s">
        <v>709</v>
      </c>
      <c r="X1513" t="s">
        <v>62</v>
      </c>
      <c r="Y1513" t="s">
        <v>53</v>
      </c>
      <c r="Z1513" t="s">
        <v>138</v>
      </c>
      <c r="AA1513" t="s">
        <v>64</v>
      </c>
      <c r="AB1513" t="s">
        <v>326</v>
      </c>
      <c r="AC1513" t="s">
        <v>155</v>
      </c>
      <c r="AD1513" t="s">
        <v>67</v>
      </c>
      <c r="AE1513" t="s">
        <v>1547</v>
      </c>
      <c r="AF1513" t="s">
        <v>347</v>
      </c>
      <c r="AG1513" t="s">
        <v>58</v>
      </c>
      <c r="AH1513" t="s">
        <v>70</v>
      </c>
      <c r="AI1513" t="s">
        <v>92</v>
      </c>
      <c r="AJ1513" t="s">
        <v>156</v>
      </c>
      <c r="AK1513" t="s">
        <v>73</v>
      </c>
      <c r="AL1513" t="s">
        <v>177</v>
      </c>
      <c r="AM1513" t="s">
        <v>75</v>
      </c>
      <c r="AN1513" t="s">
        <v>76</v>
      </c>
      <c r="AO1513" t="s">
        <v>92</v>
      </c>
      <c r="AP1513" t="s">
        <v>307</v>
      </c>
      <c r="AQ1513" t="s">
        <v>276</v>
      </c>
      <c r="AR1513" t="s">
        <v>62</v>
      </c>
      <c r="AS1513" t="s">
        <v>62</v>
      </c>
      <c r="AT1513" t="s">
        <v>73</v>
      </c>
      <c r="AU1513" t="s">
        <v>479</v>
      </c>
      <c r="AV1513" t="s">
        <v>7675</v>
      </c>
    </row>
    <row r="1514" spans="1:48" hidden="1" x14ac:dyDescent="0.3">
      <c r="A1514" t="s">
        <v>7676</v>
      </c>
      <c r="B1514" t="s">
        <v>7677</v>
      </c>
      <c r="C1514" s="1" t="str">
        <f t="shared" si="245"/>
        <v>21:0973</v>
      </c>
      <c r="D1514" s="1" t="str">
        <f t="shared" si="249"/>
        <v>21:0112</v>
      </c>
      <c r="E1514" t="s">
        <v>7678</v>
      </c>
      <c r="F1514" t="s">
        <v>7679</v>
      </c>
      <c r="H1514">
        <v>63.711809100000004</v>
      </c>
      <c r="I1514">
        <v>-97.030304400000006</v>
      </c>
      <c r="J1514" s="1" t="str">
        <f t="shared" si="250"/>
        <v>NGR lake sediment grab sample</v>
      </c>
      <c r="K1514" s="1" t="str">
        <f t="shared" si="251"/>
        <v>&lt;177 micron (NGR)</v>
      </c>
      <c r="L1514">
        <v>77</v>
      </c>
      <c r="M1514" t="s">
        <v>52</v>
      </c>
      <c r="N1514">
        <v>1513</v>
      </c>
      <c r="O1514" t="s">
        <v>159</v>
      </c>
      <c r="P1514" t="s">
        <v>54</v>
      </c>
      <c r="Q1514" t="s">
        <v>676</v>
      </c>
      <c r="R1514" t="s">
        <v>116</v>
      </c>
      <c r="S1514" t="s">
        <v>57</v>
      </c>
      <c r="T1514" t="s">
        <v>277</v>
      </c>
      <c r="U1514" t="s">
        <v>88</v>
      </c>
      <c r="V1514" t="s">
        <v>93</v>
      </c>
      <c r="W1514" t="s">
        <v>233</v>
      </c>
      <c r="X1514" t="s">
        <v>62</v>
      </c>
      <c r="Y1514" t="s">
        <v>171</v>
      </c>
      <c r="Z1514" t="s">
        <v>138</v>
      </c>
      <c r="AA1514" t="s">
        <v>64</v>
      </c>
      <c r="AB1514" t="s">
        <v>411</v>
      </c>
      <c r="AC1514" t="s">
        <v>224</v>
      </c>
      <c r="AD1514" t="s">
        <v>67</v>
      </c>
      <c r="AE1514" t="s">
        <v>278</v>
      </c>
      <c r="AF1514" t="s">
        <v>436</v>
      </c>
      <c r="AG1514" t="s">
        <v>122</v>
      </c>
      <c r="AH1514" t="s">
        <v>173</v>
      </c>
      <c r="AI1514" t="s">
        <v>102</v>
      </c>
      <c r="AJ1514" t="s">
        <v>124</v>
      </c>
      <c r="AK1514" t="s">
        <v>73</v>
      </c>
      <c r="AL1514" t="s">
        <v>75</v>
      </c>
      <c r="AM1514" t="s">
        <v>75</v>
      </c>
      <c r="AN1514" t="s">
        <v>76</v>
      </c>
      <c r="AO1514" t="s">
        <v>92</v>
      </c>
      <c r="AP1514" t="s">
        <v>210</v>
      </c>
      <c r="AQ1514" t="s">
        <v>388</v>
      </c>
      <c r="AR1514" t="s">
        <v>74</v>
      </c>
      <c r="AS1514" t="s">
        <v>54</v>
      </c>
      <c r="AT1514" t="s">
        <v>73</v>
      </c>
      <c r="AU1514" t="s">
        <v>107</v>
      </c>
      <c r="AV1514" t="s">
        <v>1569</v>
      </c>
    </row>
    <row r="1515" spans="1:48" hidden="1" x14ac:dyDescent="0.3">
      <c r="A1515" t="s">
        <v>7680</v>
      </c>
      <c r="B1515" t="s">
        <v>7681</v>
      </c>
      <c r="C1515" s="1" t="str">
        <f t="shared" si="245"/>
        <v>21:0973</v>
      </c>
      <c r="D1515" s="1" t="str">
        <f t="shared" si="249"/>
        <v>21:0112</v>
      </c>
      <c r="E1515" t="s">
        <v>7682</v>
      </c>
      <c r="F1515" t="s">
        <v>7683</v>
      </c>
      <c r="H1515">
        <v>63.809603299999999</v>
      </c>
      <c r="I1515">
        <v>-96.909066100000004</v>
      </c>
      <c r="J1515" s="1" t="str">
        <f t="shared" si="250"/>
        <v>NGR lake sediment grab sample</v>
      </c>
      <c r="K1515" s="1" t="str">
        <f t="shared" si="251"/>
        <v>&lt;177 micron (NGR)</v>
      </c>
      <c r="L1515">
        <v>77</v>
      </c>
      <c r="M1515" t="s">
        <v>113</v>
      </c>
      <c r="N1515">
        <v>1514</v>
      </c>
      <c r="O1515" t="s">
        <v>203</v>
      </c>
      <c r="P1515" t="s">
        <v>54</v>
      </c>
      <c r="Q1515" t="s">
        <v>247</v>
      </c>
      <c r="R1515" t="s">
        <v>290</v>
      </c>
      <c r="S1515" t="s">
        <v>57</v>
      </c>
      <c r="T1515" t="s">
        <v>152</v>
      </c>
      <c r="U1515" t="s">
        <v>117</v>
      </c>
      <c r="V1515" t="s">
        <v>478</v>
      </c>
      <c r="W1515" t="s">
        <v>338</v>
      </c>
      <c r="X1515" t="s">
        <v>62</v>
      </c>
      <c r="Y1515" t="s">
        <v>421</v>
      </c>
      <c r="Z1515" t="s">
        <v>88</v>
      </c>
      <c r="AA1515" t="s">
        <v>64</v>
      </c>
      <c r="AB1515" t="s">
        <v>303</v>
      </c>
      <c r="AC1515" t="s">
        <v>155</v>
      </c>
      <c r="AD1515" t="s">
        <v>62</v>
      </c>
      <c r="AE1515" t="s">
        <v>1090</v>
      </c>
      <c r="AF1515" t="s">
        <v>282</v>
      </c>
      <c r="AG1515" t="s">
        <v>152</v>
      </c>
      <c r="AH1515" t="s">
        <v>224</v>
      </c>
      <c r="AI1515" t="s">
        <v>413</v>
      </c>
      <c r="AJ1515" t="s">
        <v>72</v>
      </c>
      <c r="AK1515" t="s">
        <v>73</v>
      </c>
      <c r="AL1515" t="s">
        <v>157</v>
      </c>
      <c r="AM1515" t="s">
        <v>75</v>
      </c>
      <c r="AN1515" t="s">
        <v>76</v>
      </c>
      <c r="AO1515" t="s">
        <v>178</v>
      </c>
      <c r="AP1515" t="s">
        <v>158</v>
      </c>
      <c r="AQ1515" t="s">
        <v>136</v>
      </c>
      <c r="AR1515" t="s">
        <v>62</v>
      </c>
      <c r="AS1515" t="s">
        <v>54</v>
      </c>
      <c r="AT1515" t="s">
        <v>73</v>
      </c>
      <c r="AU1515" t="s">
        <v>573</v>
      </c>
      <c r="AV1515" t="s">
        <v>7684</v>
      </c>
    </row>
    <row r="1516" spans="1:48" hidden="1" x14ac:dyDescent="0.3">
      <c r="A1516" t="s">
        <v>7685</v>
      </c>
      <c r="B1516" t="s">
        <v>7686</v>
      </c>
      <c r="C1516" s="1" t="str">
        <f t="shared" si="245"/>
        <v>21:0973</v>
      </c>
      <c r="D1516" s="1" t="str">
        <f t="shared" si="249"/>
        <v>21:0112</v>
      </c>
      <c r="E1516" t="s">
        <v>7682</v>
      </c>
      <c r="F1516" t="s">
        <v>7687</v>
      </c>
      <c r="H1516">
        <v>63.809603299999999</v>
      </c>
      <c r="I1516">
        <v>-96.909066100000004</v>
      </c>
      <c r="J1516" s="1" t="str">
        <f t="shared" si="250"/>
        <v>NGR lake sediment grab sample</v>
      </c>
      <c r="K1516" s="1" t="str">
        <f t="shared" si="251"/>
        <v>&lt;177 micron (NGR)</v>
      </c>
      <c r="L1516">
        <v>77</v>
      </c>
      <c r="M1516" t="s">
        <v>132</v>
      </c>
      <c r="N1516">
        <v>1515</v>
      </c>
      <c r="O1516" t="s">
        <v>203</v>
      </c>
      <c r="P1516" t="s">
        <v>54</v>
      </c>
      <c r="Q1516" t="s">
        <v>920</v>
      </c>
      <c r="R1516" t="s">
        <v>134</v>
      </c>
      <c r="S1516" t="s">
        <v>57</v>
      </c>
      <c r="T1516" t="s">
        <v>152</v>
      </c>
      <c r="U1516" t="s">
        <v>117</v>
      </c>
      <c r="V1516" t="s">
        <v>725</v>
      </c>
      <c r="W1516" t="s">
        <v>318</v>
      </c>
      <c r="X1516" t="s">
        <v>62</v>
      </c>
      <c r="Y1516" t="s">
        <v>396</v>
      </c>
      <c r="Z1516" t="s">
        <v>59</v>
      </c>
      <c r="AA1516" t="s">
        <v>64</v>
      </c>
      <c r="AB1516" t="s">
        <v>119</v>
      </c>
      <c r="AC1516" t="s">
        <v>155</v>
      </c>
      <c r="AD1516" t="s">
        <v>67</v>
      </c>
      <c r="AE1516" t="s">
        <v>1872</v>
      </c>
      <c r="AF1516" t="s">
        <v>282</v>
      </c>
      <c r="AG1516" t="s">
        <v>91</v>
      </c>
      <c r="AH1516" t="s">
        <v>224</v>
      </c>
      <c r="AI1516" t="s">
        <v>429</v>
      </c>
      <c r="AJ1516" t="s">
        <v>123</v>
      </c>
      <c r="AK1516" t="s">
        <v>73</v>
      </c>
      <c r="AL1516" t="s">
        <v>157</v>
      </c>
      <c r="AM1516" t="s">
        <v>177</v>
      </c>
      <c r="AN1516" t="s">
        <v>76</v>
      </c>
      <c r="AO1516" t="s">
        <v>281</v>
      </c>
      <c r="AP1516" t="s">
        <v>179</v>
      </c>
      <c r="AQ1516" t="s">
        <v>127</v>
      </c>
      <c r="AR1516" t="s">
        <v>170</v>
      </c>
      <c r="AS1516" t="s">
        <v>54</v>
      </c>
      <c r="AT1516" t="s">
        <v>73</v>
      </c>
      <c r="AU1516" t="s">
        <v>1814</v>
      </c>
      <c r="AV1516" t="s">
        <v>6057</v>
      </c>
    </row>
    <row r="1517" spans="1:48" hidden="1" x14ac:dyDescent="0.3">
      <c r="A1517" t="s">
        <v>7688</v>
      </c>
      <c r="B1517" t="s">
        <v>7689</v>
      </c>
      <c r="C1517" s="1" t="str">
        <f t="shared" si="245"/>
        <v>21:0973</v>
      </c>
      <c r="D1517" s="1" t="str">
        <f t="shared" si="249"/>
        <v>21:0112</v>
      </c>
      <c r="E1517" t="s">
        <v>7690</v>
      </c>
      <c r="F1517" t="s">
        <v>7691</v>
      </c>
      <c r="H1517">
        <v>63.815194499999997</v>
      </c>
      <c r="I1517">
        <v>-96.827414399999995</v>
      </c>
      <c r="J1517" s="1" t="str">
        <f t="shared" si="250"/>
        <v>NGR lake sediment grab sample</v>
      </c>
      <c r="K1517" s="1" t="str">
        <f t="shared" si="251"/>
        <v>&lt;177 micron (NGR)</v>
      </c>
      <c r="L1517">
        <v>77</v>
      </c>
      <c r="M1517" t="s">
        <v>86</v>
      </c>
      <c r="N1517">
        <v>1516</v>
      </c>
      <c r="O1517" t="s">
        <v>203</v>
      </c>
      <c r="P1517" t="s">
        <v>54</v>
      </c>
      <c r="Q1517" t="s">
        <v>387</v>
      </c>
      <c r="R1517" t="s">
        <v>471</v>
      </c>
      <c r="S1517" t="s">
        <v>57</v>
      </c>
      <c r="T1517" t="s">
        <v>91</v>
      </c>
      <c r="U1517" t="s">
        <v>117</v>
      </c>
      <c r="V1517" t="s">
        <v>339</v>
      </c>
      <c r="W1517" t="s">
        <v>439</v>
      </c>
      <c r="X1517" t="s">
        <v>62</v>
      </c>
      <c r="Y1517" t="s">
        <v>336</v>
      </c>
      <c r="Z1517" t="s">
        <v>138</v>
      </c>
      <c r="AA1517" t="s">
        <v>64</v>
      </c>
      <c r="AB1517" t="s">
        <v>60</v>
      </c>
      <c r="AC1517" t="s">
        <v>155</v>
      </c>
      <c r="AD1517" t="s">
        <v>67</v>
      </c>
      <c r="AE1517" t="s">
        <v>1023</v>
      </c>
      <c r="AF1517" t="s">
        <v>90</v>
      </c>
      <c r="AG1517" t="s">
        <v>175</v>
      </c>
      <c r="AH1517" t="s">
        <v>155</v>
      </c>
      <c r="AI1517" t="s">
        <v>203</v>
      </c>
      <c r="AJ1517" t="s">
        <v>71</v>
      </c>
      <c r="AK1517" t="s">
        <v>73</v>
      </c>
      <c r="AL1517" t="s">
        <v>75</v>
      </c>
      <c r="AM1517" t="s">
        <v>177</v>
      </c>
      <c r="AN1517" t="s">
        <v>76</v>
      </c>
      <c r="AO1517" t="s">
        <v>178</v>
      </c>
      <c r="AP1517" t="s">
        <v>566</v>
      </c>
      <c r="AQ1517" t="s">
        <v>95</v>
      </c>
      <c r="AR1517" t="s">
        <v>62</v>
      </c>
      <c r="AS1517" t="s">
        <v>62</v>
      </c>
      <c r="AT1517" t="s">
        <v>73</v>
      </c>
      <c r="AU1517" t="s">
        <v>80</v>
      </c>
      <c r="AV1517" t="s">
        <v>3657</v>
      </c>
    </row>
    <row r="1518" spans="1:48" hidden="1" x14ac:dyDescent="0.3">
      <c r="A1518" t="s">
        <v>7692</v>
      </c>
      <c r="B1518" t="s">
        <v>7693</v>
      </c>
      <c r="C1518" s="1" t="str">
        <f t="shared" si="245"/>
        <v>21:0973</v>
      </c>
      <c r="D1518" s="1" t="str">
        <f t="shared" si="249"/>
        <v>21:0112</v>
      </c>
      <c r="E1518" t="s">
        <v>7694</v>
      </c>
      <c r="F1518" t="s">
        <v>7695</v>
      </c>
      <c r="H1518">
        <v>63.7828625</v>
      </c>
      <c r="I1518">
        <v>-96.841674299999994</v>
      </c>
      <c r="J1518" s="1" t="str">
        <f t="shared" si="250"/>
        <v>NGR lake sediment grab sample</v>
      </c>
      <c r="K1518" s="1" t="str">
        <f t="shared" si="251"/>
        <v>&lt;177 micron (NGR)</v>
      </c>
      <c r="L1518">
        <v>77</v>
      </c>
      <c r="M1518" t="s">
        <v>149</v>
      </c>
      <c r="N1518">
        <v>1517</v>
      </c>
      <c r="O1518" t="s">
        <v>178</v>
      </c>
      <c r="P1518" t="s">
        <v>54</v>
      </c>
      <c r="Q1518" t="s">
        <v>247</v>
      </c>
      <c r="R1518" t="s">
        <v>616</v>
      </c>
      <c r="S1518" t="s">
        <v>57</v>
      </c>
      <c r="T1518" t="s">
        <v>248</v>
      </c>
      <c r="U1518" t="s">
        <v>77</v>
      </c>
      <c r="V1518" t="s">
        <v>167</v>
      </c>
      <c r="W1518" t="s">
        <v>305</v>
      </c>
      <c r="X1518" t="s">
        <v>62</v>
      </c>
      <c r="Y1518" t="s">
        <v>94</v>
      </c>
      <c r="Z1518" t="s">
        <v>138</v>
      </c>
      <c r="AA1518" t="s">
        <v>64</v>
      </c>
      <c r="AB1518" t="s">
        <v>365</v>
      </c>
      <c r="AC1518" t="s">
        <v>224</v>
      </c>
      <c r="AD1518" t="s">
        <v>62</v>
      </c>
      <c r="AE1518" t="s">
        <v>74</v>
      </c>
      <c r="AF1518" t="s">
        <v>251</v>
      </c>
      <c r="AG1518" t="s">
        <v>91</v>
      </c>
      <c r="AH1518" t="s">
        <v>224</v>
      </c>
      <c r="AI1518" t="s">
        <v>178</v>
      </c>
      <c r="AJ1518" t="s">
        <v>440</v>
      </c>
      <c r="AK1518" t="s">
        <v>73</v>
      </c>
      <c r="AL1518" t="s">
        <v>177</v>
      </c>
      <c r="AM1518" t="s">
        <v>177</v>
      </c>
      <c r="AN1518" t="s">
        <v>76</v>
      </c>
      <c r="AO1518" t="s">
        <v>104</v>
      </c>
      <c r="AP1518" t="s">
        <v>210</v>
      </c>
      <c r="AQ1518" t="s">
        <v>292</v>
      </c>
      <c r="AR1518" t="s">
        <v>62</v>
      </c>
      <c r="AS1518" t="s">
        <v>62</v>
      </c>
      <c r="AT1518" t="s">
        <v>91</v>
      </c>
      <c r="AU1518" t="s">
        <v>107</v>
      </c>
      <c r="AV1518" t="s">
        <v>7696</v>
      </c>
    </row>
    <row r="1519" spans="1:48" hidden="1" x14ac:dyDescent="0.3">
      <c r="A1519" t="s">
        <v>7697</v>
      </c>
      <c r="B1519" t="s">
        <v>7698</v>
      </c>
      <c r="C1519" s="1" t="str">
        <f t="shared" si="245"/>
        <v>21:0973</v>
      </c>
      <c r="D1519" s="1" t="str">
        <f t="shared" si="249"/>
        <v>21:0112</v>
      </c>
      <c r="E1519" t="s">
        <v>7699</v>
      </c>
      <c r="F1519" t="s">
        <v>7700</v>
      </c>
      <c r="H1519">
        <v>63.750144400000003</v>
      </c>
      <c r="I1519">
        <v>-96.865701599999994</v>
      </c>
      <c r="J1519" s="1" t="str">
        <f t="shared" si="250"/>
        <v>NGR lake sediment grab sample</v>
      </c>
      <c r="K1519" s="1" t="str">
        <f t="shared" si="251"/>
        <v>&lt;177 micron (NGR)</v>
      </c>
      <c r="L1519">
        <v>77</v>
      </c>
      <c r="M1519" t="s">
        <v>165</v>
      </c>
      <c r="N1519">
        <v>1518</v>
      </c>
      <c r="O1519" t="s">
        <v>92</v>
      </c>
      <c r="P1519" t="s">
        <v>62</v>
      </c>
      <c r="Q1519" t="s">
        <v>1980</v>
      </c>
      <c r="R1519" t="s">
        <v>134</v>
      </c>
      <c r="S1519" t="s">
        <v>57</v>
      </c>
      <c r="T1519" t="s">
        <v>315</v>
      </c>
      <c r="U1519" t="s">
        <v>77</v>
      </c>
      <c r="V1519" t="s">
        <v>91</v>
      </c>
      <c r="W1519" t="s">
        <v>318</v>
      </c>
      <c r="X1519" t="s">
        <v>62</v>
      </c>
      <c r="Y1519" t="s">
        <v>79</v>
      </c>
      <c r="Z1519" t="s">
        <v>59</v>
      </c>
      <c r="AA1519" t="s">
        <v>64</v>
      </c>
      <c r="AB1519" t="s">
        <v>617</v>
      </c>
      <c r="AC1519" t="s">
        <v>224</v>
      </c>
      <c r="AD1519" t="s">
        <v>74</v>
      </c>
      <c r="AE1519" t="s">
        <v>206</v>
      </c>
      <c r="AF1519" t="s">
        <v>478</v>
      </c>
      <c r="AG1519" t="s">
        <v>248</v>
      </c>
      <c r="AH1519" t="s">
        <v>155</v>
      </c>
      <c r="AI1519" t="s">
        <v>104</v>
      </c>
      <c r="AJ1519" t="s">
        <v>514</v>
      </c>
      <c r="AK1519" t="s">
        <v>73</v>
      </c>
      <c r="AL1519" t="s">
        <v>177</v>
      </c>
      <c r="AM1519" t="s">
        <v>177</v>
      </c>
      <c r="AN1519" t="s">
        <v>76</v>
      </c>
      <c r="AO1519" t="s">
        <v>104</v>
      </c>
      <c r="AP1519" t="s">
        <v>596</v>
      </c>
      <c r="AQ1519" t="s">
        <v>96</v>
      </c>
      <c r="AR1519" t="s">
        <v>62</v>
      </c>
      <c r="AS1519" t="s">
        <v>54</v>
      </c>
      <c r="AT1519" t="s">
        <v>73</v>
      </c>
      <c r="AU1519" t="s">
        <v>107</v>
      </c>
      <c r="AV1519" t="s">
        <v>7701</v>
      </c>
    </row>
    <row r="1520" spans="1:48" hidden="1" x14ac:dyDescent="0.3">
      <c r="A1520" t="s">
        <v>7702</v>
      </c>
      <c r="B1520" t="s">
        <v>7703</v>
      </c>
      <c r="C1520" s="1" t="str">
        <f t="shared" si="245"/>
        <v>21:0973</v>
      </c>
      <c r="D1520" s="1" t="str">
        <f t="shared" si="249"/>
        <v>21:0112</v>
      </c>
      <c r="E1520" t="s">
        <v>7704</v>
      </c>
      <c r="F1520" t="s">
        <v>7705</v>
      </c>
      <c r="H1520">
        <v>63.735801500000001</v>
      </c>
      <c r="I1520">
        <v>-96.910104200000006</v>
      </c>
      <c r="J1520" s="1" t="str">
        <f t="shared" si="250"/>
        <v>NGR lake sediment grab sample</v>
      </c>
      <c r="K1520" s="1" t="str">
        <f t="shared" si="251"/>
        <v>&lt;177 micron (NGR)</v>
      </c>
      <c r="L1520">
        <v>77</v>
      </c>
      <c r="M1520" t="s">
        <v>185</v>
      </c>
      <c r="N1520">
        <v>1519</v>
      </c>
      <c r="O1520" t="s">
        <v>168</v>
      </c>
      <c r="P1520" t="s">
        <v>54</v>
      </c>
      <c r="Q1520" t="s">
        <v>736</v>
      </c>
      <c r="R1520" t="s">
        <v>151</v>
      </c>
      <c r="S1520" t="s">
        <v>57</v>
      </c>
      <c r="T1520" t="s">
        <v>315</v>
      </c>
      <c r="U1520" t="s">
        <v>178</v>
      </c>
      <c r="V1520" t="s">
        <v>1089</v>
      </c>
      <c r="W1520" t="s">
        <v>692</v>
      </c>
      <c r="X1520" t="s">
        <v>62</v>
      </c>
      <c r="Y1520" t="s">
        <v>355</v>
      </c>
      <c r="Z1520" t="s">
        <v>59</v>
      </c>
      <c r="AA1520" t="s">
        <v>64</v>
      </c>
      <c r="AB1520" t="s">
        <v>316</v>
      </c>
      <c r="AC1520" t="s">
        <v>155</v>
      </c>
      <c r="AD1520" t="s">
        <v>62</v>
      </c>
      <c r="AE1520" t="s">
        <v>1238</v>
      </c>
      <c r="AF1520" t="s">
        <v>550</v>
      </c>
      <c r="AG1520" t="s">
        <v>91</v>
      </c>
      <c r="AH1520" t="s">
        <v>70</v>
      </c>
      <c r="AI1520" t="s">
        <v>203</v>
      </c>
      <c r="AJ1520" t="s">
        <v>440</v>
      </c>
      <c r="AK1520" t="s">
        <v>73</v>
      </c>
      <c r="AL1520" t="s">
        <v>177</v>
      </c>
      <c r="AM1520" t="s">
        <v>125</v>
      </c>
      <c r="AN1520" t="s">
        <v>76</v>
      </c>
      <c r="AO1520" t="s">
        <v>104</v>
      </c>
      <c r="AP1520" t="s">
        <v>179</v>
      </c>
      <c r="AQ1520" t="s">
        <v>87</v>
      </c>
      <c r="AR1520" t="s">
        <v>62</v>
      </c>
      <c r="AS1520" t="s">
        <v>54</v>
      </c>
      <c r="AT1520" t="s">
        <v>73</v>
      </c>
      <c r="AU1520" t="s">
        <v>80</v>
      </c>
      <c r="AV1520" t="s">
        <v>1040</v>
      </c>
    </row>
    <row r="1521" spans="1:48" hidden="1" x14ac:dyDescent="0.3">
      <c r="A1521" t="s">
        <v>7706</v>
      </c>
      <c r="B1521" t="s">
        <v>7707</v>
      </c>
      <c r="C1521" s="1" t="str">
        <f t="shared" si="245"/>
        <v>21:0973</v>
      </c>
      <c r="D1521" s="1" t="str">
        <f t="shared" si="249"/>
        <v>21:0112</v>
      </c>
      <c r="E1521" t="s">
        <v>7708</v>
      </c>
      <c r="F1521" t="s">
        <v>7709</v>
      </c>
      <c r="H1521">
        <v>63.748164000000003</v>
      </c>
      <c r="I1521">
        <v>-97.008414900000005</v>
      </c>
      <c r="J1521" s="1" t="str">
        <f t="shared" si="250"/>
        <v>NGR lake sediment grab sample</v>
      </c>
      <c r="K1521" s="1" t="str">
        <f t="shared" si="251"/>
        <v>&lt;177 micron (NGR)</v>
      </c>
      <c r="L1521">
        <v>77</v>
      </c>
      <c r="M1521" t="s">
        <v>200</v>
      </c>
      <c r="N1521">
        <v>1520</v>
      </c>
      <c r="O1521" t="s">
        <v>592</v>
      </c>
      <c r="P1521" t="s">
        <v>54</v>
      </c>
      <c r="Q1521" t="s">
        <v>4187</v>
      </c>
      <c r="R1521" t="s">
        <v>134</v>
      </c>
      <c r="S1521" t="s">
        <v>57</v>
      </c>
      <c r="T1521" t="s">
        <v>315</v>
      </c>
      <c r="U1521" t="s">
        <v>92</v>
      </c>
      <c r="V1521" t="s">
        <v>404</v>
      </c>
      <c r="W1521" t="s">
        <v>72</v>
      </c>
      <c r="X1521" t="s">
        <v>62</v>
      </c>
      <c r="Y1521" t="s">
        <v>137</v>
      </c>
      <c r="Z1521" t="s">
        <v>59</v>
      </c>
      <c r="AA1521" t="s">
        <v>64</v>
      </c>
      <c r="AB1521" t="s">
        <v>326</v>
      </c>
      <c r="AC1521" t="s">
        <v>224</v>
      </c>
      <c r="AD1521" t="s">
        <v>74</v>
      </c>
      <c r="AE1521" t="s">
        <v>157</v>
      </c>
      <c r="AF1521" t="s">
        <v>251</v>
      </c>
      <c r="AG1521" t="s">
        <v>277</v>
      </c>
      <c r="AH1521" t="s">
        <v>155</v>
      </c>
      <c r="AI1521" t="s">
        <v>168</v>
      </c>
      <c r="AJ1521" t="s">
        <v>440</v>
      </c>
      <c r="AK1521" t="s">
        <v>73</v>
      </c>
      <c r="AL1521" t="s">
        <v>157</v>
      </c>
      <c r="AM1521" t="s">
        <v>177</v>
      </c>
      <c r="AN1521" t="s">
        <v>76</v>
      </c>
      <c r="AO1521" t="s">
        <v>281</v>
      </c>
      <c r="AP1521" t="s">
        <v>283</v>
      </c>
      <c r="AQ1521" t="s">
        <v>87</v>
      </c>
      <c r="AR1521" t="s">
        <v>62</v>
      </c>
      <c r="AS1521" t="s">
        <v>54</v>
      </c>
      <c r="AT1521" t="s">
        <v>73</v>
      </c>
      <c r="AU1521" t="s">
        <v>447</v>
      </c>
      <c r="AV1521" t="s">
        <v>7710</v>
      </c>
    </row>
    <row r="1522" spans="1:48" hidden="1" x14ac:dyDescent="0.3">
      <c r="A1522" t="s">
        <v>7711</v>
      </c>
      <c r="B1522" t="s">
        <v>7712</v>
      </c>
      <c r="C1522" s="1" t="str">
        <f t="shared" si="245"/>
        <v>21:0973</v>
      </c>
      <c r="D1522" s="1" t="str">
        <f t="shared" si="249"/>
        <v>21:0112</v>
      </c>
      <c r="E1522" t="s">
        <v>7713</v>
      </c>
      <c r="F1522" t="s">
        <v>7714</v>
      </c>
      <c r="H1522">
        <v>63.755796199999999</v>
      </c>
      <c r="I1522">
        <v>-97.073934800000004</v>
      </c>
      <c r="J1522" s="1" t="str">
        <f t="shared" si="250"/>
        <v>NGR lake sediment grab sample</v>
      </c>
      <c r="K1522" s="1" t="str">
        <f t="shared" si="251"/>
        <v>&lt;177 micron (NGR)</v>
      </c>
      <c r="L1522">
        <v>77</v>
      </c>
      <c r="M1522" t="s">
        <v>217</v>
      </c>
      <c r="N1522">
        <v>1521</v>
      </c>
      <c r="O1522" t="s">
        <v>71</v>
      </c>
      <c r="P1522" t="s">
        <v>54</v>
      </c>
      <c r="Q1522" t="s">
        <v>747</v>
      </c>
      <c r="R1522" t="s">
        <v>290</v>
      </c>
      <c r="S1522" t="s">
        <v>57</v>
      </c>
      <c r="T1522" t="s">
        <v>315</v>
      </c>
      <c r="U1522" t="s">
        <v>203</v>
      </c>
      <c r="V1522" t="s">
        <v>427</v>
      </c>
      <c r="W1522" t="s">
        <v>263</v>
      </c>
      <c r="X1522" t="s">
        <v>62</v>
      </c>
      <c r="Y1522" t="s">
        <v>346</v>
      </c>
      <c r="Z1522" t="s">
        <v>138</v>
      </c>
      <c r="AA1522" t="s">
        <v>64</v>
      </c>
      <c r="AB1522" t="s">
        <v>316</v>
      </c>
      <c r="AC1522" t="s">
        <v>155</v>
      </c>
      <c r="AD1522" t="s">
        <v>62</v>
      </c>
      <c r="AE1522" t="s">
        <v>1211</v>
      </c>
      <c r="AF1522" t="s">
        <v>99</v>
      </c>
      <c r="AG1522" t="s">
        <v>152</v>
      </c>
      <c r="AH1522" t="s">
        <v>70</v>
      </c>
      <c r="AI1522" t="s">
        <v>208</v>
      </c>
      <c r="AJ1522" t="s">
        <v>328</v>
      </c>
      <c r="AK1522" t="s">
        <v>73</v>
      </c>
      <c r="AL1522" t="s">
        <v>125</v>
      </c>
      <c r="AM1522" t="s">
        <v>75</v>
      </c>
      <c r="AN1522" t="s">
        <v>76</v>
      </c>
      <c r="AO1522" t="s">
        <v>178</v>
      </c>
      <c r="AP1522" t="s">
        <v>179</v>
      </c>
      <c r="AQ1522" t="s">
        <v>118</v>
      </c>
      <c r="AR1522" t="s">
        <v>62</v>
      </c>
      <c r="AS1522" t="s">
        <v>54</v>
      </c>
      <c r="AT1522" t="s">
        <v>73</v>
      </c>
      <c r="AU1522" t="s">
        <v>3299</v>
      </c>
      <c r="AV1522" t="s">
        <v>7715</v>
      </c>
    </row>
    <row r="1523" spans="1:48" hidden="1" x14ac:dyDescent="0.3">
      <c r="A1523" t="s">
        <v>7716</v>
      </c>
      <c r="B1523" t="s">
        <v>7717</v>
      </c>
      <c r="C1523" s="1" t="str">
        <f t="shared" si="245"/>
        <v>21:0973</v>
      </c>
      <c r="D1523" s="1" t="str">
        <f>HYPERLINK("https://geochem.nrcan.gc.ca/cdogs/content/svy/svy_e.htm", "")</f>
        <v/>
      </c>
      <c r="G1523" s="1" t="str">
        <f>HYPERLINK("https://geochem.nrcan.gc.ca/cdogs/content/cr_/cr_00128_e.htm", "128")</f>
        <v>128</v>
      </c>
      <c r="J1523" t="s">
        <v>230</v>
      </c>
      <c r="K1523" t="s">
        <v>231</v>
      </c>
      <c r="L1523">
        <v>77</v>
      </c>
      <c r="M1523" t="s">
        <v>232</v>
      </c>
      <c r="N1523">
        <v>1522</v>
      </c>
      <c r="O1523" t="s">
        <v>281</v>
      </c>
      <c r="P1523" t="s">
        <v>54</v>
      </c>
      <c r="Q1523" t="s">
        <v>1814</v>
      </c>
      <c r="R1523" t="s">
        <v>522</v>
      </c>
      <c r="S1523" t="s">
        <v>57</v>
      </c>
      <c r="T1523" t="s">
        <v>223</v>
      </c>
      <c r="U1523" t="s">
        <v>203</v>
      </c>
      <c r="V1523" t="s">
        <v>317</v>
      </c>
      <c r="W1523" t="s">
        <v>206</v>
      </c>
      <c r="X1523" t="s">
        <v>67</v>
      </c>
      <c r="Y1523" t="s">
        <v>79</v>
      </c>
      <c r="Z1523" t="s">
        <v>170</v>
      </c>
      <c r="AA1523" t="s">
        <v>64</v>
      </c>
      <c r="AB1523" t="s">
        <v>347</v>
      </c>
      <c r="AC1523" t="s">
        <v>155</v>
      </c>
      <c r="AD1523" t="s">
        <v>170</v>
      </c>
      <c r="AE1523" t="s">
        <v>75</v>
      </c>
      <c r="AF1523" t="s">
        <v>187</v>
      </c>
      <c r="AG1523" t="s">
        <v>357</v>
      </c>
      <c r="AH1523" t="s">
        <v>421</v>
      </c>
      <c r="AI1523" t="s">
        <v>402</v>
      </c>
      <c r="AJ1523" t="s">
        <v>201</v>
      </c>
      <c r="AK1523" t="s">
        <v>73</v>
      </c>
      <c r="AL1523" t="s">
        <v>103</v>
      </c>
      <c r="AM1523" t="s">
        <v>75</v>
      </c>
      <c r="AN1523" t="s">
        <v>76</v>
      </c>
      <c r="AO1523" t="s">
        <v>87</v>
      </c>
      <c r="AP1523" t="s">
        <v>225</v>
      </c>
      <c r="AQ1523" t="s">
        <v>5672</v>
      </c>
      <c r="AR1523" t="s">
        <v>67</v>
      </c>
      <c r="AS1523" t="s">
        <v>170</v>
      </c>
      <c r="AT1523" t="s">
        <v>479</v>
      </c>
      <c r="AU1523" t="s">
        <v>107</v>
      </c>
      <c r="AV1523" t="s">
        <v>7718</v>
      </c>
    </row>
    <row r="1524" spans="1:48" hidden="1" x14ac:dyDescent="0.3">
      <c r="A1524" t="s">
        <v>7719</v>
      </c>
      <c r="B1524" t="s">
        <v>7720</v>
      </c>
      <c r="C1524" s="1" t="str">
        <f t="shared" si="245"/>
        <v>21:0973</v>
      </c>
      <c r="D1524" s="1" t="str">
        <f t="shared" ref="D1524:D1550" si="252">HYPERLINK("https://geochem.nrcan.gc.ca/cdogs/content/svy/svy210112_e.htm", "21:0112")</f>
        <v>21:0112</v>
      </c>
      <c r="E1524" t="s">
        <v>7721</v>
      </c>
      <c r="F1524" t="s">
        <v>7722</v>
      </c>
      <c r="H1524">
        <v>63.724314399999997</v>
      </c>
      <c r="I1524">
        <v>-97.082172700000001</v>
      </c>
      <c r="J1524" s="1" t="str">
        <f t="shared" ref="J1524:J1550" si="253">HYPERLINK("https://geochem.nrcan.gc.ca/cdogs/content/kwd/kwd020027_e.htm", "NGR lake sediment grab sample")</f>
        <v>NGR lake sediment grab sample</v>
      </c>
      <c r="K1524" s="1" t="str">
        <f t="shared" ref="K1524:K1550" si="254">HYPERLINK("https://geochem.nrcan.gc.ca/cdogs/content/kwd/kwd080006_e.htm", "&lt;177 micron (NGR)")</f>
        <v>&lt;177 micron (NGR)</v>
      </c>
      <c r="L1524">
        <v>77</v>
      </c>
      <c r="M1524" t="s">
        <v>246</v>
      </c>
      <c r="N1524">
        <v>1523</v>
      </c>
      <c r="O1524" t="s">
        <v>440</v>
      </c>
      <c r="P1524" t="s">
        <v>54</v>
      </c>
      <c r="Q1524" t="s">
        <v>836</v>
      </c>
      <c r="R1524" t="s">
        <v>168</v>
      </c>
      <c r="S1524" t="s">
        <v>57</v>
      </c>
      <c r="T1524" t="s">
        <v>152</v>
      </c>
      <c r="U1524" t="s">
        <v>138</v>
      </c>
      <c r="V1524" t="s">
        <v>119</v>
      </c>
      <c r="W1524" t="s">
        <v>226</v>
      </c>
      <c r="X1524" t="s">
        <v>74</v>
      </c>
      <c r="Y1524" t="s">
        <v>276</v>
      </c>
      <c r="Z1524" t="s">
        <v>117</v>
      </c>
      <c r="AA1524" t="s">
        <v>64</v>
      </c>
      <c r="AB1524" t="s">
        <v>93</v>
      </c>
      <c r="AC1524" t="s">
        <v>155</v>
      </c>
      <c r="AD1524" t="s">
        <v>74</v>
      </c>
      <c r="AE1524" t="s">
        <v>543</v>
      </c>
      <c r="AF1524" t="s">
        <v>77</v>
      </c>
      <c r="AG1524" t="s">
        <v>1089</v>
      </c>
      <c r="AH1524" t="s">
        <v>70</v>
      </c>
      <c r="AI1524" t="s">
        <v>340</v>
      </c>
      <c r="AJ1524" t="s">
        <v>71</v>
      </c>
      <c r="AK1524" t="s">
        <v>73</v>
      </c>
      <c r="AL1524" t="s">
        <v>74</v>
      </c>
      <c r="AM1524" t="s">
        <v>177</v>
      </c>
      <c r="AN1524" t="s">
        <v>76</v>
      </c>
      <c r="AO1524" t="s">
        <v>178</v>
      </c>
      <c r="AP1524" t="s">
        <v>596</v>
      </c>
      <c r="AQ1524" t="s">
        <v>276</v>
      </c>
      <c r="AR1524" t="s">
        <v>62</v>
      </c>
      <c r="AS1524" t="s">
        <v>54</v>
      </c>
      <c r="AT1524" t="s">
        <v>73</v>
      </c>
      <c r="AU1524" t="s">
        <v>1128</v>
      </c>
      <c r="AV1524" t="s">
        <v>7723</v>
      </c>
    </row>
    <row r="1525" spans="1:48" hidden="1" x14ac:dyDescent="0.3">
      <c r="A1525" t="s">
        <v>7724</v>
      </c>
      <c r="B1525" t="s">
        <v>7725</v>
      </c>
      <c r="C1525" s="1" t="str">
        <f t="shared" si="245"/>
        <v>21:0973</v>
      </c>
      <c r="D1525" s="1" t="str">
        <f t="shared" si="252"/>
        <v>21:0112</v>
      </c>
      <c r="E1525" t="s">
        <v>7678</v>
      </c>
      <c r="F1525" t="s">
        <v>7726</v>
      </c>
      <c r="H1525">
        <v>63.711809100000004</v>
      </c>
      <c r="I1525">
        <v>-97.030304400000006</v>
      </c>
      <c r="J1525" s="1" t="str">
        <f t="shared" si="253"/>
        <v>NGR lake sediment grab sample</v>
      </c>
      <c r="K1525" s="1" t="str">
        <f t="shared" si="254"/>
        <v>&lt;177 micron (NGR)</v>
      </c>
      <c r="L1525">
        <v>77</v>
      </c>
      <c r="M1525" t="s">
        <v>345</v>
      </c>
      <c r="N1525">
        <v>1524</v>
      </c>
      <c r="O1525" t="s">
        <v>53</v>
      </c>
      <c r="P1525" t="s">
        <v>54</v>
      </c>
      <c r="Q1525" t="s">
        <v>863</v>
      </c>
      <c r="R1525" t="s">
        <v>357</v>
      </c>
      <c r="S1525" t="s">
        <v>57</v>
      </c>
      <c r="T1525" t="s">
        <v>91</v>
      </c>
      <c r="U1525" t="s">
        <v>59</v>
      </c>
      <c r="V1525" t="s">
        <v>522</v>
      </c>
      <c r="W1525" t="s">
        <v>388</v>
      </c>
      <c r="X1525" t="s">
        <v>62</v>
      </c>
      <c r="Y1525" t="s">
        <v>302</v>
      </c>
      <c r="Z1525" t="s">
        <v>138</v>
      </c>
      <c r="AA1525" t="s">
        <v>64</v>
      </c>
      <c r="AB1525" t="s">
        <v>303</v>
      </c>
      <c r="AC1525" t="s">
        <v>155</v>
      </c>
      <c r="AD1525" t="s">
        <v>67</v>
      </c>
      <c r="AE1525" t="s">
        <v>75</v>
      </c>
      <c r="AF1525" t="s">
        <v>116</v>
      </c>
      <c r="AG1525" t="s">
        <v>454</v>
      </c>
      <c r="AH1525" t="s">
        <v>70</v>
      </c>
      <c r="AI1525" t="s">
        <v>59</v>
      </c>
      <c r="AJ1525" t="s">
        <v>156</v>
      </c>
      <c r="AK1525" t="s">
        <v>73</v>
      </c>
      <c r="AL1525" t="s">
        <v>157</v>
      </c>
      <c r="AM1525" t="s">
        <v>75</v>
      </c>
      <c r="AN1525" t="s">
        <v>76</v>
      </c>
      <c r="AO1525" t="s">
        <v>178</v>
      </c>
      <c r="AP1525" t="s">
        <v>126</v>
      </c>
      <c r="AQ1525" t="s">
        <v>96</v>
      </c>
      <c r="AR1525" t="s">
        <v>67</v>
      </c>
      <c r="AS1525" t="s">
        <v>54</v>
      </c>
      <c r="AT1525" t="s">
        <v>73</v>
      </c>
      <c r="AU1525" t="s">
        <v>107</v>
      </c>
      <c r="AV1525" t="s">
        <v>7727</v>
      </c>
    </row>
    <row r="1526" spans="1:48" hidden="1" x14ac:dyDescent="0.3">
      <c r="A1526" t="s">
        <v>7728</v>
      </c>
      <c r="B1526" t="s">
        <v>7729</v>
      </c>
      <c r="C1526" s="1" t="str">
        <f t="shared" si="245"/>
        <v>21:0973</v>
      </c>
      <c r="D1526" s="1" t="str">
        <f t="shared" si="252"/>
        <v>21:0112</v>
      </c>
      <c r="E1526" t="s">
        <v>7730</v>
      </c>
      <c r="F1526" t="s">
        <v>7731</v>
      </c>
      <c r="H1526">
        <v>63.703757099999997</v>
      </c>
      <c r="I1526">
        <v>-96.925501800000006</v>
      </c>
      <c r="J1526" s="1" t="str">
        <f t="shared" si="253"/>
        <v>NGR lake sediment grab sample</v>
      </c>
      <c r="K1526" s="1" t="str">
        <f t="shared" si="254"/>
        <v>&lt;177 micron (NGR)</v>
      </c>
      <c r="L1526">
        <v>77</v>
      </c>
      <c r="M1526" t="s">
        <v>260</v>
      </c>
      <c r="N1526">
        <v>1525</v>
      </c>
      <c r="O1526" t="s">
        <v>440</v>
      </c>
      <c r="P1526" t="s">
        <v>54</v>
      </c>
      <c r="Q1526" t="s">
        <v>731</v>
      </c>
      <c r="R1526" t="s">
        <v>357</v>
      </c>
      <c r="S1526" t="s">
        <v>57</v>
      </c>
      <c r="T1526" t="s">
        <v>277</v>
      </c>
      <c r="U1526" t="s">
        <v>168</v>
      </c>
      <c r="V1526" t="s">
        <v>142</v>
      </c>
      <c r="W1526" t="s">
        <v>53</v>
      </c>
      <c r="X1526" t="s">
        <v>62</v>
      </c>
      <c r="Y1526" t="s">
        <v>137</v>
      </c>
      <c r="Z1526" t="s">
        <v>138</v>
      </c>
      <c r="AA1526" t="s">
        <v>64</v>
      </c>
      <c r="AB1526" t="s">
        <v>725</v>
      </c>
      <c r="AC1526" t="s">
        <v>155</v>
      </c>
      <c r="AD1526" t="s">
        <v>67</v>
      </c>
      <c r="AE1526" t="s">
        <v>1872</v>
      </c>
      <c r="AF1526" t="s">
        <v>691</v>
      </c>
      <c r="AG1526" t="s">
        <v>58</v>
      </c>
      <c r="AH1526" t="s">
        <v>155</v>
      </c>
      <c r="AI1526" t="s">
        <v>265</v>
      </c>
      <c r="AJ1526" t="s">
        <v>402</v>
      </c>
      <c r="AK1526" t="s">
        <v>73</v>
      </c>
      <c r="AL1526" t="s">
        <v>177</v>
      </c>
      <c r="AM1526" t="s">
        <v>75</v>
      </c>
      <c r="AN1526" t="s">
        <v>76</v>
      </c>
      <c r="AO1526" t="s">
        <v>104</v>
      </c>
      <c r="AP1526" t="s">
        <v>210</v>
      </c>
      <c r="AQ1526" t="s">
        <v>292</v>
      </c>
      <c r="AR1526" t="s">
        <v>67</v>
      </c>
      <c r="AS1526" t="s">
        <v>54</v>
      </c>
      <c r="AT1526" t="s">
        <v>73</v>
      </c>
      <c r="AU1526" t="s">
        <v>107</v>
      </c>
      <c r="AV1526" t="s">
        <v>7732</v>
      </c>
    </row>
    <row r="1527" spans="1:48" hidden="1" x14ac:dyDescent="0.3">
      <c r="A1527" t="s">
        <v>7733</v>
      </c>
      <c r="B1527" t="s">
        <v>7734</v>
      </c>
      <c r="C1527" s="1" t="str">
        <f t="shared" si="245"/>
        <v>21:0973</v>
      </c>
      <c r="D1527" s="1" t="str">
        <f t="shared" si="252"/>
        <v>21:0112</v>
      </c>
      <c r="E1527" t="s">
        <v>7735</v>
      </c>
      <c r="F1527" t="s">
        <v>7736</v>
      </c>
      <c r="H1527">
        <v>63.717623600000003</v>
      </c>
      <c r="I1527">
        <v>-96.863151400000007</v>
      </c>
      <c r="J1527" s="1" t="str">
        <f t="shared" si="253"/>
        <v>NGR lake sediment grab sample</v>
      </c>
      <c r="K1527" s="1" t="str">
        <f t="shared" si="254"/>
        <v>&lt;177 micron (NGR)</v>
      </c>
      <c r="L1527">
        <v>77</v>
      </c>
      <c r="M1527" t="s">
        <v>273</v>
      </c>
      <c r="N1527">
        <v>1526</v>
      </c>
      <c r="O1527" t="s">
        <v>1073</v>
      </c>
      <c r="P1527" t="s">
        <v>54</v>
      </c>
      <c r="Q1527" t="s">
        <v>1980</v>
      </c>
      <c r="R1527" t="s">
        <v>134</v>
      </c>
      <c r="S1527" t="s">
        <v>57</v>
      </c>
      <c r="T1527" t="s">
        <v>58</v>
      </c>
      <c r="U1527" t="s">
        <v>203</v>
      </c>
      <c r="V1527" t="s">
        <v>617</v>
      </c>
      <c r="W1527" t="s">
        <v>254</v>
      </c>
      <c r="X1527" t="s">
        <v>74</v>
      </c>
      <c r="Y1527" t="s">
        <v>137</v>
      </c>
      <c r="Z1527" t="s">
        <v>138</v>
      </c>
      <c r="AA1527" t="s">
        <v>64</v>
      </c>
      <c r="AB1527" t="s">
        <v>522</v>
      </c>
      <c r="AC1527" t="s">
        <v>155</v>
      </c>
      <c r="AD1527" t="s">
        <v>62</v>
      </c>
      <c r="AE1527" t="s">
        <v>68</v>
      </c>
      <c r="AF1527" t="s">
        <v>381</v>
      </c>
      <c r="AG1527" t="s">
        <v>277</v>
      </c>
      <c r="AH1527" t="s">
        <v>155</v>
      </c>
      <c r="AI1527" t="s">
        <v>514</v>
      </c>
      <c r="AJ1527" t="s">
        <v>59</v>
      </c>
      <c r="AK1527" t="s">
        <v>73</v>
      </c>
      <c r="AL1527" t="s">
        <v>177</v>
      </c>
      <c r="AM1527" t="s">
        <v>177</v>
      </c>
      <c r="AN1527" t="s">
        <v>76</v>
      </c>
      <c r="AO1527" t="s">
        <v>178</v>
      </c>
      <c r="AP1527" t="s">
        <v>283</v>
      </c>
      <c r="AQ1527" t="s">
        <v>106</v>
      </c>
      <c r="AR1527" t="s">
        <v>62</v>
      </c>
      <c r="AS1527" t="s">
        <v>54</v>
      </c>
      <c r="AT1527" t="s">
        <v>73</v>
      </c>
      <c r="AU1527" t="s">
        <v>593</v>
      </c>
      <c r="AV1527" t="s">
        <v>7737</v>
      </c>
    </row>
    <row r="1528" spans="1:48" hidden="1" x14ac:dyDescent="0.3">
      <c r="A1528" t="s">
        <v>7738</v>
      </c>
      <c r="B1528" t="s">
        <v>7739</v>
      </c>
      <c r="C1528" s="1" t="str">
        <f t="shared" si="245"/>
        <v>21:0973</v>
      </c>
      <c r="D1528" s="1" t="str">
        <f t="shared" si="252"/>
        <v>21:0112</v>
      </c>
      <c r="E1528" t="s">
        <v>7740</v>
      </c>
      <c r="F1528" t="s">
        <v>7741</v>
      </c>
      <c r="H1528">
        <v>63.707560000000001</v>
      </c>
      <c r="I1528">
        <v>-96.777778299999994</v>
      </c>
      <c r="J1528" s="1" t="str">
        <f t="shared" si="253"/>
        <v>NGR lake sediment grab sample</v>
      </c>
      <c r="K1528" s="1" t="str">
        <f t="shared" si="254"/>
        <v>&lt;177 micron (NGR)</v>
      </c>
      <c r="L1528">
        <v>77</v>
      </c>
      <c r="M1528" t="s">
        <v>289</v>
      </c>
      <c r="N1528">
        <v>1527</v>
      </c>
      <c r="O1528" t="s">
        <v>176</v>
      </c>
      <c r="P1528" t="s">
        <v>54</v>
      </c>
      <c r="Q1528" t="s">
        <v>194</v>
      </c>
      <c r="R1528" t="s">
        <v>77</v>
      </c>
      <c r="S1528" t="s">
        <v>57</v>
      </c>
      <c r="T1528" t="s">
        <v>135</v>
      </c>
      <c r="U1528" t="s">
        <v>203</v>
      </c>
      <c r="V1528" t="s">
        <v>293</v>
      </c>
      <c r="W1528" t="s">
        <v>106</v>
      </c>
      <c r="X1528" t="s">
        <v>62</v>
      </c>
      <c r="Y1528" t="s">
        <v>137</v>
      </c>
      <c r="Z1528" t="s">
        <v>59</v>
      </c>
      <c r="AA1528" t="s">
        <v>64</v>
      </c>
      <c r="AB1528" t="s">
        <v>139</v>
      </c>
      <c r="AC1528" t="s">
        <v>155</v>
      </c>
      <c r="AD1528" t="s">
        <v>170</v>
      </c>
      <c r="AE1528" t="s">
        <v>206</v>
      </c>
      <c r="AF1528" t="s">
        <v>99</v>
      </c>
      <c r="AG1528" t="s">
        <v>277</v>
      </c>
      <c r="AH1528" t="s">
        <v>155</v>
      </c>
      <c r="AI1528" t="s">
        <v>265</v>
      </c>
      <c r="AJ1528" t="s">
        <v>114</v>
      </c>
      <c r="AK1528" t="s">
        <v>73</v>
      </c>
      <c r="AL1528" t="s">
        <v>177</v>
      </c>
      <c r="AM1528" t="s">
        <v>75</v>
      </c>
      <c r="AN1528" t="s">
        <v>76</v>
      </c>
      <c r="AO1528" t="s">
        <v>178</v>
      </c>
      <c r="AP1528" t="s">
        <v>283</v>
      </c>
      <c r="AQ1528" t="s">
        <v>106</v>
      </c>
      <c r="AR1528" t="s">
        <v>62</v>
      </c>
      <c r="AS1528" t="s">
        <v>54</v>
      </c>
      <c r="AT1528" t="s">
        <v>73</v>
      </c>
      <c r="AU1528" t="s">
        <v>107</v>
      </c>
      <c r="AV1528" t="s">
        <v>7365</v>
      </c>
    </row>
    <row r="1529" spans="1:48" hidden="1" x14ac:dyDescent="0.3">
      <c r="A1529" t="s">
        <v>7742</v>
      </c>
      <c r="B1529" t="s">
        <v>7743</v>
      </c>
      <c r="C1529" s="1" t="str">
        <f t="shared" si="245"/>
        <v>21:0973</v>
      </c>
      <c r="D1529" s="1" t="str">
        <f t="shared" si="252"/>
        <v>21:0112</v>
      </c>
      <c r="E1529" t="s">
        <v>7744</v>
      </c>
      <c r="F1529" t="s">
        <v>7745</v>
      </c>
      <c r="H1529">
        <v>63.711744099999997</v>
      </c>
      <c r="I1529">
        <v>-96.688224599999998</v>
      </c>
      <c r="J1529" s="1" t="str">
        <f t="shared" si="253"/>
        <v>NGR lake sediment grab sample</v>
      </c>
      <c r="K1529" s="1" t="str">
        <f t="shared" si="254"/>
        <v>&lt;177 micron (NGR)</v>
      </c>
      <c r="L1529">
        <v>77</v>
      </c>
      <c r="M1529" t="s">
        <v>301</v>
      </c>
      <c r="N1529">
        <v>1528</v>
      </c>
      <c r="O1529" t="s">
        <v>263</v>
      </c>
      <c r="P1529" t="s">
        <v>54</v>
      </c>
      <c r="Q1529" t="s">
        <v>115</v>
      </c>
      <c r="R1529" t="s">
        <v>99</v>
      </c>
      <c r="S1529" t="s">
        <v>57</v>
      </c>
      <c r="T1529" t="s">
        <v>58</v>
      </c>
      <c r="U1529" t="s">
        <v>92</v>
      </c>
      <c r="V1529" t="s">
        <v>380</v>
      </c>
      <c r="W1529" t="s">
        <v>240</v>
      </c>
      <c r="X1529" t="s">
        <v>74</v>
      </c>
      <c r="Y1529" t="s">
        <v>308</v>
      </c>
      <c r="Z1529" t="s">
        <v>127</v>
      </c>
      <c r="AA1529" t="s">
        <v>64</v>
      </c>
      <c r="AB1529" t="s">
        <v>522</v>
      </c>
      <c r="AC1529" t="s">
        <v>155</v>
      </c>
      <c r="AD1529" t="s">
        <v>67</v>
      </c>
      <c r="AE1529" t="s">
        <v>3778</v>
      </c>
      <c r="AF1529" t="s">
        <v>264</v>
      </c>
      <c r="AG1529" t="s">
        <v>427</v>
      </c>
      <c r="AH1529" t="s">
        <v>173</v>
      </c>
      <c r="AI1529" t="s">
        <v>168</v>
      </c>
      <c r="AJ1529" t="s">
        <v>233</v>
      </c>
      <c r="AK1529" t="s">
        <v>73</v>
      </c>
      <c r="AL1529" t="s">
        <v>103</v>
      </c>
      <c r="AM1529" t="s">
        <v>224</v>
      </c>
      <c r="AN1529" t="s">
        <v>76</v>
      </c>
      <c r="AO1529" t="s">
        <v>203</v>
      </c>
      <c r="AP1529" t="s">
        <v>234</v>
      </c>
      <c r="AQ1529" t="s">
        <v>95</v>
      </c>
      <c r="AR1529" t="s">
        <v>74</v>
      </c>
      <c r="AS1529" t="s">
        <v>54</v>
      </c>
      <c r="AT1529" t="s">
        <v>73</v>
      </c>
      <c r="AU1529" t="s">
        <v>107</v>
      </c>
      <c r="AV1529" t="s">
        <v>2411</v>
      </c>
    </row>
    <row r="1530" spans="1:48" hidden="1" x14ac:dyDescent="0.3">
      <c r="A1530" t="s">
        <v>7746</v>
      </c>
      <c r="B1530" t="s">
        <v>7747</v>
      </c>
      <c r="C1530" s="1" t="str">
        <f t="shared" si="245"/>
        <v>21:0973</v>
      </c>
      <c r="D1530" s="1" t="str">
        <f t="shared" si="252"/>
        <v>21:0112</v>
      </c>
      <c r="E1530" t="s">
        <v>7748</v>
      </c>
      <c r="F1530" t="s">
        <v>7749</v>
      </c>
      <c r="H1530">
        <v>63.710619000000001</v>
      </c>
      <c r="I1530">
        <v>-96.610489599999994</v>
      </c>
      <c r="J1530" s="1" t="str">
        <f t="shared" si="253"/>
        <v>NGR lake sediment grab sample</v>
      </c>
      <c r="K1530" s="1" t="str">
        <f t="shared" si="254"/>
        <v>&lt;177 micron (NGR)</v>
      </c>
      <c r="L1530">
        <v>77</v>
      </c>
      <c r="M1530" t="s">
        <v>314</v>
      </c>
      <c r="N1530">
        <v>1529</v>
      </c>
      <c r="O1530" t="s">
        <v>233</v>
      </c>
      <c r="P1530" t="s">
        <v>54</v>
      </c>
      <c r="Q1530" t="s">
        <v>446</v>
      </c>
      <c r="R1530" t="s">
        <v>282</v>
      </c>
      <c r="S1530" t="s">
        <v>57</v>
      </c>
      <c r="T1530" t="s">
        <v>152</v>
      </c>
      <c r="U1530" t="s">
        <v>203</v>
      </c>
      <c r="V1530" t="s">
        <v>142</v>
      </c>
      <c r="W1530" t="s">
        <v>226</v>
      </c>
      <c r="X1530" t="s">
        <v>62</v>
      </c>
      <c r="Y1530" t="s">
        <v>94</v>
      </c>
      <c r="Z1530" t="s">
        <v>127</v>
      </c>
      <c r="AA1530" t="s">
        <v>64</v>
      </c>
      <c r="AB1530" t="s">
        <v>119</v>
      </c>
      <c r="AC1530" t="s">
        <v>70</v>
      </c>
      <c r="AD1530" t="s">
        <v>67</v>
      </c>
      <c r="AE1530" t="s">
        <v>1854</v>
      </c>
      <c r="AF1530" t="s">
        <v>381</v>
      </c>
      <c r="AG1530" t="s">
        <v>428</v>
      </c>
      <c r="AH1530" t="s">
        <v>173</v>
      </c>
      <c r="AI1530" t="s">
        <v>168</v>
      </c>
      <c r="AJ1530" t="s">
        <v>138</v>
      </c>
      <c r="AK1530" t="s">
        <v>73</v>
      </c>
      <c r="AL1530" t="s">
        <v>224</v>
      </c>
      <c r="AM1530" t="s">
        <v>224</v>
      </c>
      <c r="AN1530" t="s">
        <v>76</v>
      </c>
      <c r="AO1530" t="s">
        <v>178</v>
      </c>
      <c r="AP1530" t="s">
        <v>656</v>
      </c>
      <c r="AQ1530" t="s">
        <v>95</v>
      </c>
      <c r="AR1530" t="s">
        <v>74</v>
      </c>
      <c r="AS1530" t="s">
        <v>54</v>
      </c>
      <c r="AT1530" t="s">
        <v>73</v>
      </c>
      <c r="AU1530" t="s">
        <v>107</v>
      </c>
      <c r="AV1530" t="s">
        <v>7750</v>
      </c>
    </row>
    <row r="1531" spans="1:48" hidden="1" x14ac:dyDescent="0.3">
      <c r="A1531" t="s">
        <v>7751</v>
      </c>
      <c r="B1531" t="s">
        <v>7752</v>
      </c>
      <c r="C1531" s="1" t="str">
        <f t="shared" si="245"/>
        <v>21:0973</v>
      </c>
      <c r="D1531" s="1" t="str">
        <f t="shared" si="252"/>
        <v>21:0112</v>
      </c>
      <c r="E1531" t="s">
        <v>7753</v>
      </c>
      <c r="F1531" t="s">
        <v>7754</v>
      </c>
      <c r="H1531">
        <v>63.7214125</v>
      </c>
      <c r="I1531">
        <v>-96.540631700000006</v>
      </c>
      <c r="J1531" s="1" t="str">
        <f t="shared" si="253"/>
        <v>NGR lake sediment grab sample</v>
      </c>
      <c r="K1531" s="1" t="str">
        <f t="shared" si="254"/>
        <v>&lt;177 micron (NGR)</v>
      </c>
      <c r="L1531">
        <v>77</v>
      </c>
      <c r="M1531" t="s">
        <v>324</v>
      </c>
      <c r="N1531">
        <v>1530</v>
      </c>
      <c r="O1531" t="s">
        <v>709</v>
      </c>
      <c r="P1531" t="s">
        <v>170</v>
      </c>
      <c r="Q1531" t="s">
        <v>863</v>
      </c>
      <c r="R1531" t="s">
        <v>381</v>
      </c>
      <c r="S1531" t="s">
        <v>57</v>
      </c>
      <c r="T1531" t="s">
        <v>91</v>
      </c>
      <c r="U1531" t="s">
        <v>168</v>
      </c>
      <c r="V1531" t="s">
        <v>449</v>
      </c>
      <c r="W1531" t="s">
        <v>127</v>
      </c>
      <c r="X1531" t="s">
        <v>62</v>
      </c>
      <c r="Y1531" t="s">
        <v>171</v>
      </c>
      <c r="Z1531" t="s">
        <v>138</v>
      </c>
      <c r="AA1531" t="s">
        <v>64</v>
      </c>
      <c r="AB1531" t="s">
        <v>93</v>
      </c>
      <c r="AC1531" t="s">
        <v>155</v>
      </c>
      <c r="AD1531" t="s">
        <v>62</v>
      </c>
      <c r="AE1531" t="s">
        <v>157</v>
      </c>
      <c r="AF1531" t="s">
        <v>317</v>
      </c>
      <c r="AG1531" t="s">
        <v>604</v>
      </c>
      <c r="AH1531" t="s">
        <v>70</v>
      </c>
      <c r="AI1531" t="s">
        <v>168</v>
      </c>
      <c r="AJ1531" t="s">
        <v>156</v>
      </c>
      <c r="AK1531" t="s">
        <v>73</v>
      </c>
      <c r="AL1531" t="s">
        <v>177</v>
      </c>
      <c r="AM1531" t="s">
        <v>75</v>
      </c>
      <c r="AN1531" t="s">
        <v>76</v>
      </c>
      <c r="AO1531" t="s">
        <v>104</v>
      </c>
      <c r="AP1531" t="s">
        <v>126</v>
      </c>
      <c r="AQ1531" t="s">
        <v>61</v>
      </c>
      <c r="AR1531" t="s">
        <v>62</v>
      </c>
      <c r="AS1531" t="s">
        <v>54</v>
      </c>
      <c r="AT1531" t="s">
        <v>73</v>
      </c>
      <c r="AU1531" t="s">
        <v>107</v>
      </c>
      <c r="AV1531" t="s">
        <v>7755</v>
      </c>
    </row>
    <row r="1532" spans="1:48" hidden="1" x14ac:dyDescent="0.3">
      <c r="A1532" t="s">
        <v>7756</v>
      </c>
      <c r="B1532" t="s">
        <v>7757</v>
      </c>
      <c r="C1532" s="1" t="str">
        <f t="shared" si="245"/>
        <v>21:0973</v>
      </c>
      <c r="D1532" s="1" t="str">
        <f t="shared" si="252"/>
        <v>21:0112</v>
      </c>
      <c r="E1532" t="s">
        <v>7758</v>
      </c>
      <c r="F1532" t="s">
        <v>7759</v>
      </c>
      <c r="H1532">
        <v>63.690276900000001</v>
      </c>
      <c r="I1532">
        <v>-96.359469200000007</v>
      </c>
      <c r="J1532" s="1" t="str">
        <f t="shared" si="253"/>
        <v>NGR lake sediment grab sample</v>
      </c>
      <c r="K1532" s="1" t="str">
        <f t="shared" si="254"/>
        <v>&lt;177 micron (NGR)</v>
      </c>
      <c r="L1532">
        <v>77</v>
      </c>
      <c r="M1532" t="s">
        <v>335</v>
      </c>
      <c r="N1532">
        <v>1531</v>
      </c>
      <c r="O1532" t="s">
        <v>138</v>
      </c>
      <c r="P1532" t="s">
        <v>54</v>
      </c>
      <c r="Q1532" t="s">
        <v>55</v>
      </c>
      <c r="R1532" t="s">
        <v>436</v>
      </c>
      <c r="S1532" t="s">
        <v>57</v>
      </c>
      <c r="T1532" t="s">
        <v>58</v>
      </c>
      <c r="U1532" t="s">
        <v>178</v>
      </c>
      <c r="V1532" t="s">
        <v>604</v>
      </c>
      <c r="W1532" t="s">
        <v>143</v>
      </c>
      <c r="X1532" t="s">
        <v>62</v>
      </c>
      <c r="Y1532" t="s">
        <v>127</v>
      </c>
      <c r="Z1532" t="s">
        <v>96</v>
      </c>
      <c r="AA1532" t="s">
        <v>64</v>
      </c>
      <c r="AB1532" t="s">
        <v>522</v>
      </c>
      <c r="AC1532" t="s">
        <v>70</v>
      </c>
      <c r="AD1532" t="s">
        <v>67</v>
      </c>
      <c r="AE1532" t="s">
        <v>2181</v>
      </c>
      <c r="AF1532" t="s">
        <v>251</v>
      </c>
      <c r="AG1532" t="s">
        <v>122</v>
      </c>
      <c r="AH1532" t="s">
        <v>173</v>
      </c>
      <c r="AI1532" t="s">
        <v>203</v>
      </c>
      <c r="AJ1532" t="s">
        <v>159</v>
      </c>
      <c r="AK1532" t="s">
        <v>73</v>
      </c>
      <c r="AL1532" t="s">
        <v>75</v>
      </c>
      <c r="AM1532" t="s">
        <v>103</v>
      </c>
      <c r="AN1532" t="s">
        <v>76</v>
      </c>
      <c r="AO1532" t="s">
        <v>92</v>
      </c>
      <c r="AP1532" t="s">
        <v>414</v>
      </c>
      <c r="AQ1532" t="s">
        <v>355</v>
      </c>
      <c r="AR1532" t="s">
        <v>74</v>
      </c>
      <c r="AS1532" t="s">
        <v>54</v>
      </c>
      <c r="AT1532" t="s">
        <v>58</v>
      </c>
      <c r="AU1532" t="s">
        <v>107</v>
      </c>
      <c r="AV1532" t="s">
        <v>7760</v>
      </c>
    </row>
    <row r="1533" spans="1:48" hidden="1" x14ac:dyDescent="0.3">
      <c r="A1533" t="s">
        <v>7761</v>
      </c>
      <c r="B1533" t="s">
        <v>7762</v>
      </c>
      <c r="C1533" s="1" t="str">
        <f t="shared" si="245"/>
        <v>21:0973</v>
      </c>
      <c r="D1533" s="1" t="str">
        <f t="shared" si="252"/>
        <v>21:0112</v>
      </c>
      <c r="E1533" t="s">
        <v>7763</v>
      </c>
      <c r="F1533" t="s">
        <v>7764</v>
      </c>
      <c r="H1533">
        <v>63.701006800000002</v>
      </c>
      <c r="I1533">
        <v>-96.265110000000007</v>
      </c>
      <c r="J1533" s="1" t="str">
        <f t="shared" si="253"/>
        <v>NGR lake sediment grab sample</v>
      </c>
      <c r="K1533" s="1" t="str">
        <f t="shared" si="254"/>
        <v>&lt;177 micron (NGR)</v>
      </c>
      <c r="L1533">
        <v>77</v>
      </c>
      <c r="M1533" t="s">
        <v>354</v>
      </c>
      <c r="N1533">
        <v>1532</v>
      </c>
      <c r="O1533" t="s">
        <v>114</v>
      </c>
      <c r="P1533" t="s">
        <v>54</v>
      </c>
      <c r="Q1533" t="s">
        <v>89</v>
      </c>
      <c r="R1533" t="s">
        <v>104</v>
      </c>
      <c r="S1533" t="s">
        <v>57</v>
      </c>
      <c r="T1533" t="s">
        <v>58</v>
      </c>
      <c r="U1533" t="s">
        <v>117</v>
      </c>
      <c r="V1533" t="s">
        <v>427</v>
      </c>
      <c r="W1533" t="s">
        <v>363</v>
      </c>
      <c r="X1533" t="s">
        <v>62</v>
      </c>
      <c r="Y1533" t="s">
        <v>302</v>
      </c>
      <c r="Z1533" t="s">
        <v>138</v>
      </c>
      <c r="AA1533" t="s">
        <v>64</v>
      </c>
      <c r="AB1533" t="s">
        <v>303</v>
      </c>
      <c r="AC1533" t="s">
        <v>155</v>
      </c>
      <c r="AD1533" t="s">
        <v>67</v>
      </c>
      <c r="AE1533" t="s">
        <v>2106</v>
      </c>
      <c r="AF1533" t="s">
        <v>347</v>
      </c>
      <c r="AG1533" t="s">
        <v>235</v>
      </c>
      <c r="AH1533" t="s">
        <v>70</v>
      </c>
      <c r="AI1533" t="s">
        <v>102</v>
      </c>
      <c r="AJ1533" t="s">
        <v>306</v>
      </c>
      <c r="AK1533" t="s">
        <v>73</v>
      </c>
      <c r="AL1533" t="s">
        <v>125</v>
      </c>
      <c r="AM1533" t="s">
        <v>75</v>
      </c>
      <c r="AN1533" t="s">
        <v>76</v>
      </c>
      <c r="AO1533" t="s">
        <v>178</v>
      </c>
      <c r="AP1533" t="s">
        <v>307</v>
      </c>
      <c r="AQ1533" t="s">
        <v>363</v>
      </c>
      <c r="AR1533" t="s">
        <v>74</v>
      </c>
      <c r="AS1533" t="s">
        <v>54</v>
      </c>
      <c r="AT1533" t="s">
        <v>73</v>
      </c>
      <c r="AU1533" t="s">
        <v>107</v>
      </c>
      <c r="AV1533" t="s">
        <v>6272</v>
      </c>
    </row>
    <row r="1534" spans="1:48" hidden="1" x14ac:dyDescent="0.3">
      <c r="A1534" t="s">
        <v>7765</v>
      </c>
      <c r="B1534" t="s">
        <v>7766</v>
      </c>
      <c r="C1534" s="1" t="str">
        <f t="shared" si="245"/>
        <v>21:0973</v>
      </c>
      <c r="D1534" s="1" t="str">
        <f t="shared" si="252"/>
        <v>21:0112</v>
      </c>
      <c r="E1534" t="s">
        <v>7767</v>
      </c>
      <c r="F1534" t="s">
        <v>7768</v>
      </c>
      <c r="H1534">
        <v>63.824794400000002</v>
      </c>
      <c r="I1534">
        <v>-96.277928000000003</v>
      </c>
      <c r="J1534" s="1" t="str">
        <f t="shared" si="253"/>
        <v>NGR lake sediment grab sample</v>
      </c>
      <c r="K1534" s="1" t="str">
        <f t="shared" si="254"/>
        <v>&lt;177 micron (NGR)</v>
      </c>
      <c r="L1534">
        <v>78</v>
      </c>
      <c r="M1534" t="s">
        <v>52</v>
      </c>
      <c r="N1534">
        <v>1533</v>
      </c>
      <c r="O1534" t="s">
        <v>138</v>
      </c>
      <c r="P1534" t="s">
        <v>54</v>
      </c>
      <c r="Q1534" t="s">
        <v>642</v>
      </c>
      <c r="R1534" t="s">
        <v>134</v>
      </c>
      <c r="S1534" t="s">
        <v>57</v>
      </c>
      <c r="T1534" t="s">
        <v>204</v>
      </c>
      <c r="U1534" t="s">
        <v>59</v>
      </c>
      <c r="V1534" t="s">
        <v>251</v>
      </c>
      <c r="W1534" t="s">
        <v>94</v>
      </c>
      <c r="X1534" t="s">
        <v>74</v>
      </c>
      <c r="Y1534" t="s">
        <v>238</v>
      </c>
      <c r="Z1534" t="s">
        <v>138</v>
      </c>
      <c r="AA1534" t="s">
        <v>64</v>
      </c>
      <c r="AB1534" t="s">
        <v>691</v>
      </c>
      <c r="AC1534" t="s">
        <v>70</v>
      </c>
      <c r="AD1534" t="s">
        <v>74</v>
      </c>
      <c r="AE1534" t="s">
        <v>584</v>
      </c>
      <c r="AF1534" t="s">
        <v>151</v>
      </c>
      <c r="AG1534" t="s">
        <v>304</v>
      </c>
      <c r="AH1534" t="s">
        <v>70</v>
      </c>
      <c r="AI1534" t="s">
        <v>709</v>
      </c>
      <c r="AJ1534" t="s">
        <v>96</v>
      </c>
      <c r="AK1534" t="s">
        <v>73</v>
      </c>
      <c r="AL1534" t="s">
        <v>157</v>
      </c>
      <c r="AM1534" t="s">
        <v>103</v>
      </c>
      <c r="AN1534" t="s">
        <v>76</v>
      </c>
      <c r="AO1534" t="s">
        <v>178</v>
      </c>
      <c r="AP1534" t="s">
        <v>414</v>
      </c>
      <c r="AQ1534" t="s">
        <v>276</v>
      </c>
      <c r="AR1534" t="s">
        <v>67</v>
      </c>
      <c r="AS1534" t="s">
        <v>54</v>
      </c>
      <c r="AT1534" t="s">
        <v>73</v>
      </c>
      <c r="AU1534" t="s">
        <v>107</v>
      </c>
      <c r="AV1534" t="s">
        <v>7769</v>
      </c>
    </row>
    <row r="1535" spans="1:48" hidden="1" x14ac:dyDescent="0.3">
      <c r="A1535" t="s">
        <v>7770</v>
      </c>
      <c r="B1535" t="s">
        <v>7771</v>
      </c>
      <c r="C1535" s="1" t="str">
        <f t="shared" si="245"/>
        <v>21:0973</v>
      </c>
      <c r="D1535" s="1" t="str">
        <f t="shared" si="252"/>
        <v>21:0112</v>
      </c>
      <c r="E1535" t="s">
        <v>7772</v>
      </c>
      <c r="F1535" t="s">
        <v>7773</v>
      </c>
      <c r="H1535">
        <v>63.698256200000003</v>
      </c>
      <c r="I1535">
        <v>-96.217646200000004</v>
      </c>
      <c r="J1535" s="1" t="str">
        <f t="shared" si="253"/>
        <v>NGR lake sediment grab sample</v>
      </c>
      <c r="K1535" s="1" t="str">
        <f t="shared" si="254"/>
        <v>&lt;177 micron (NGR)</v>
      </c>
      <c r="L1535">
        <v>78</v>
      </c>
      <c r="M1535" t="s">
        <v>113</v>
      </c>
      <c r="N1535">
        <v>1534</v>
      </c>
      <c r="O1535" t="s">
        <v>592</v>
      </c>
      <c r="P1535" t="s">
        <v>54</v>
      </c>
      <c r="Q1535" t="s">
        <v>55</v>
      </c>
      <c r="R1535" t="s">
        <v>102</v>
      </c>
      <c r="S1535" t="s">
        <v>57</v>
      </c>
      <c r="T1535" t="s">
        <v>58</v>
      </c>
      <c r="U1535" t="s">
        <v>59</v>
      </c>
      <c r="V1535" t="s">
        <v>725</v>
      </c>
      <c r="W1535" t="s">
        <v>106</v>
      </c>
      <c r="X1535" t="s">
        <v>74</v>
      </c>
      <c r="Y1535" t="s">
        <v>302</v>
      </c>
      <c r="Z1535" t="s">
        <v>59</v>
      </c>
      <c r="AA1535" t="s">
        <v>64</v>
      </c>
      <c r="AB1535" t="s">
        <v>119</v>
      </c>
      <c r="AC1535" t="s">
        <v>155</v>
      </c>
      <c r="AD1535" t="s">
        <v>74</v>
      </c>
      <c r="AE1535" t="s">
        <v>2628</v>
      </c>
      <c r="AF1535" t="s">
        <v>616</v>
      </c>
      <c r="AG1535" t="s">
        <v>58</v>
      </c>
      <c r="AH1535" t="s">
        <v>224</v>
      </c>
      <c r="AI1535" t="s">
        <v>329</v>
      </c>
      <c r="AJ1535" t="s">
        <v>71</v>
      </c>
      <c r="AK1535" t="s">
        <v>73</v>
      </c>
      <c r="AL1535" t="s">
        <v>157</v>
      </c>
      <c r="AM1535" t="s">
        <v>177</v>
      </c>
      <c r="AN1535" t="s">
        <v>76</v>
      </c>
      <c r="AO1535" t="s">
        <v>281</v>
      </c>
      <c r="AP1535" t="s">
        <v>158</v>
      </c>
      <c r="AQ1535" t="s">
        <v>340</v>
      </c>
      <c r="AR1535" t="s">
        <v>62</v>
      </c>
      <c r="AS1535" t="s">
        <v>54</v>
      </c>
      <c r="AT1535" t="s">
        <v>73</v>
      </c>
      <c r="AU1535" t="s">
        <v>447</v>
      </c>
      <c r="AV1535" t="s">
        <v>7774</v>
      </c>
    </row>
    <row r="1536" spans="1:48" hidden="1" x14ac:dyDescent="0.3">
      <c r="A1536" t="s">
        <v>7775</v>
      </c>
      <c r="B1536" t="s">
        <v>7776</v>
      </c>
      <c r="C1536" s="1" t="str">
        <f t="shared" si="245"/>
        <v>21:0973</v>
      </c>
      <c r="D1536" s="1" t="str">
        <f t="shared" si="252"/>
        <v>21:0112</v>
      </c>
      <c r="E1536" t="s">
        <v>7772</v>
      </c>
      <c r="F1536" t="s">
        <v>7777</v>
      </c>
      <c r="H1536">
        <v>63.698256200000003</v>
      </c>
      <c r="I1536">
        <v>-96.217646200000004</v>
      </c>
      <c r="J1536" s="1" t="str">
        <f t="shared" si="253"/>
        <v>NGR lake sediment grab sample</v>
      </c>
      <c r="K1536" s="1" t="str">
        <f t="shared" si="254"/>
        <v>&lt;177 micron (NGR)</v>
      </c>
      <c r="L1536">
        <v>78</v>
      </c>
      <c r="M1536" t="s">
        <v>132</v>
      </c>
      <c r="N1536">
        <v>1535</v>
      </c>
      <c r="O1536" t="s">
        <v>373</v>
      </c>
      <c r="P1536" t="s">
        <v>54</v>
      </c>
      <c r="Q1536" t="s">
        <v>387</v>
      </c>
      <c r="R1536" t="s">
        <v>121</v>
      </c>
      <c r="S1536" t="s">
        <v>57</v>
      </c>
      <c r="T1536" t="s">
        <v>152</v>
      </c>
      <c r="U1536" t="s">
        <v>92</v>
      </c>
      <c r="V1536" t="s">
        <v>316</v>
      </c>
      <c r="W1536" t="s">
        <v>201</v>
      </c>
      <c r="X1536" t="s">
        <v>74</v>
      </c>
      <c r="Y1536" t="s">
        <v>421</v>
      </c>
      <c r="Z1536" t="s">
        <v>96</v>
      </c>
      <c r="AA1536" t="s">
        <v>64</v>
      </c>
      <c r="AB1536" t="s">
        <v>93</v>
      </c>
      <c r="AC1536" t="s">
        <v>155</v>
      </c>
      <c r="AD1536" t="s">
        <v>67</v>
      </c>
      <c r="AE1536" t="s">
        <v>1159</v>
      </c>
      <c r="AF1536" t="s">
        <v>492</v>
      </c>
      <c r="AG1536" t="s">
        <v>58</v>
      </c>
      <c r="AH1536" t="s">
        <v>155</v>
      </c>
      <c r="AI1536" t="s">
        <v>265</v>
      </c>
      <c r="AJ1536" t="s">
        <v>318</v>
      </c>
      <c r="AK1536" t="s">
        <v>73</v>
      </c>
      <c r="AL1536" t="s">
        <v>75</v>
      </c>
      <c r="AM1536" t="s">
        <v>177</v>
      </c>
      <c r="AN1536" t="s">
        <v>76</v>
      </c>
      <c r="AO1536" t="s">
        <v>77</v>
      </c>
      <c r="AP1536" t="s">
        <v>126</v>
      </c>
      <c r="AQ1536" t="s">
        <v>233</v>
      </c>
      <c r="AR1536" t="s">
        <v>74</v>
      </c>
      <c r="AS1536" t="s">
        <v>54</v>
      </c>
      <c r="AT1536" t="s">
        <v>73</v>
      </c>
      <c r="AU1536" t="s">
        <v>107</v>
      </c>
      <c r="AV1536" t="s">
        <v>7778</v>
      </c>
    </row>
    <row r="1537" spans="1:48" hidden="1" x14ac:dyDescent="0.3">
      <c r="A1537" t="s">
        <v>7779</v>
      </c>
      <c r="B1537" t="s">
        <v>7780</v>
      </c>
      <c r="C1537" s="1" t="str">
        <f t="shared" si="245"/>
        <v>21:0973</v>
      </c>
      <c r="D1537" s="1" t="str">
        <f t="shared" si="252"/>
        <v>21:0112</v>
      </c>
      <c r="E1537" t="s">
        <v>7781</v>
      </c>
      <c r="F1537" t="s">
        <v>7782</v>
      </c>
      <c r="H1537">
        <v>63.726889399999997</v>
      </c>
      <c r="I1537">
        <v>-96.123568500000005</v>
      </c>
      <c r="J1537" s="1" t="str">
        <f t="shared" si="253"/>
        <v>NGR lake sediment grab sample</v>
      </c>
      <c r="K1537" s="1" t="str">
        <f t="shared" si="254"/>
        <v>&lt;177 micron (NGR)</v>
      </c>
      <c r="L1537">
        <v>78</v>
      </c>
      <c r="M1537" t="s">
        <v>86</v>
      </c>
      <c r="N1537">
        <v>1536</v>
      </c>
      <c r="O1537" t="s">
        <v>114</v>
      </c>
      <c r="P1537" t="s">
        <v>54</v>
      </c>
      <c r="Q1537" t="s">
        <v>572</v>
      </c>
      <c r="R1537" t="s">
        <v>90</v>
      </c>
      <c r="S1537" t="s">
        <v>57</v>
      </c>
      <c r="T1537" t="s">
        <v>252</v>
      </c>
      <c r="U1537" t="s">
        <v>59</v>
      </c>
      <c r="V1537" t="s">
        <v>615</v>
      </c>
      <c r="W1537" t="s">
        <v>87</v>
      </c>
      <c r="X1537" t="s">
        <v>74</v>
      </c>
      <c r="Y1537" t="s">
        <v>346</v>
      </c>
      <c r="Z1537" t="s">
        <v>127</v>
      </c>
      <c r="AA1537" t="s">
        <v>64</v>
      </c>
      <c r="AB1537" t="s">
        <v>890</v>
      </c>
      <c r="AC1537" t="s">
        <v>155</v>
      </c>
      <c r="AD1537" t="s">
        <v>67</v>
      </c>
      <c r="AE1537" t="s">
        <v>5473</v>
      </c>
      <c r="AF1537" t="s">
        <v>616</v>
      </c>
      <c r="AG1537" t="s">
        <v>122</v>
      </c>
      <c r="AH1537" t="s">
        <v>70</v>
      </c>
      <c r="AI1537" t="s">
        <v>402</v>
      </c>
      <c r="AJ1537" t="s">
        <v>56</v>
      </c>
      <c r="AK1537" t="s">
        <v>73</v>
      </c>
      <c r="AL1537" t="s">
        <v>103</v>
      </c>
      <c r="AM1537" t="s">
        <v>224</v>
      </c>
      <c r="AN1537" t="s">
        <v>76</v>
      </c>
      <c r="AO1537" t="s">
        <v>281</v>
      </c>
      <c r="AP1537" t="s">
        <v>2741</v>
      </c>
      <c r="AQ1537" t="s">
        <v>292</v>
      </c>
      <c r="AR1537" t="s">
        <v>67</v>
      </c>
      <c r="AS1537" t="s">
        <v>54</v>
      </c>
      <c r="AT1537" t="s">
        <v>73</v>
      </c>
      <c r="AU1537" t="s">
        <v>107</v>
      </c>
      <c r="AV1537" t="s">
        <v>7783</v>
      </c>
    </row>
    <row r="1538" spans="1:48" hidden="1" x14ac:dyDescent="0.3">
      <c r="A1538" t="s">
        <v>7784</v>
      </c>
      <c r="B1538" t="s">
        <v>7785</v>
      </c>
      <c r="C1538" s="1" t="str">
        <f t="shared" ref="C1538:C1586" si="255">HYPERLINK("https://geochem.nrcan.gc.ca/cdogs/content/bdl/bdl210973_e.htm", "21:0973")</f>
        <v>21:0973</v>
      </c>
      <c r="D1538" s="1" t="str">
        <f t="shared" si="252"/>
        <v>21:0112</v>
      </c>
      <c r="E1538" t="s">
        <v>7786</v>
      </c>
      <c r="F1538" t="s">
        <v>7787</v>
      </c>
      <c r="H1538">
        <v>63.733462600000003</v>
      </c>
      <c r="I1538">
        <v>-96.037529899999996</v>
      </c>
      <c r="J1538" s="1" t="str">
        <f t="shared" si="253"/>
        <v>NGR lake sediment grab sample</v>
      </c>
      <c r="K1538" s="1" t="str">
        <f t="shared" si="254"/>
        <v>&lt;177 micron (NGR)</v>
      </c>
      <c r="L1538">
        <v>78</v>
      </c>
      <c r="M1538" t="s">
        <v>149</v>
      </c>
      <c r="N1538">
        <v>1537</v>
      </c>
      <c r="O1538" t="s">
        <v>136</v>
      </c>
      <c r="P1538" t="s">
        <v>54</v>
      </c>
      <c r="Q1538" t="s">
        <v>3719</v>
      </c>
      <c r="R1538" t="s">
        <v>203</v>
      </c>
      <c r="S1538" t="s">
        <v>57</v>
      </c>
      <c r="T1538" t="s">
        <v>615</v>
      </c>
      <c r="U1538" t="s">
        <v>57</v>
      </c>
      <c r="V1538" t="s">
        <v>141</v>
      </c>
      <c r="W1538" t="s">
        <v>137</v>
      </c>
      <c r="X1538" t="s">
        <v>67</v>
      </c>
      <c r="Y1538" t="s">
        <v>157</v>
      </c>
      <c r="Z1538" t="s">
        <v>96</v>
      </c>
      <c r="AA1538" t="s">
        <v>64</v>
      </c>
      <c r="AB1538" t="s">
        <v>141</v>
      </c>
      <c r="AC1538" t="s">
        <v>70</v>
      </c>
      <c r="AD1538" t="s">
        <v>67</v>
      </c>
      <c r="AE1538" t="s">
        <v>3778</v>
      </c>
      <c r="AF1538" t="s">
        <v>290</v>
      </c>
      <c r="AG1538" t="s">
        <v>223</v>
      </c>
      <c r="AH1538" t="s">
        <v>173</v>
      </c>
      <c r="AI1538" t="s">
        <v>327</v>
      </c>
      <c r="AJ1538" t="s">
        <v>118</v>
      </c>
      <c r="AK1538" t="s">
        <v>73</v>
      </c>
      <c r="AL1538" t="s">
        <v>75</v>
      </c>
      <c r="AM1538" t="s">
        <v>103</v>
      </c>
      <c r="AN1538" t="s">
        <v>76</v>
      </c>
      <c r="AO1538" t="s">
        <v>439</v>
      </c>
      <c r="AP1538" t="s">
        <v>234</v>
      </c>
      <c r="AQ1538" t="s">
        <v>448</v>
      </c>
      <c r="AR1538" t="s">
        <v>67</v>
      </c>
      <c r="AS1538" t="s">
        <v>54</v>
      </c>
      <c r="AT1538" t="s">
        <v>73</v>
      </c>
      <c r="AU1538" t="s">
        <v>107</v>
      </c>
      <c r="AV1538" t="s">
        <v>7788</v>
      </c>
    </row>
    <row r="1539" spans="1:48" hidden="1" x14ac:dyDescent="0.3">
      <c r="A1539" t="s">
        <v>7789</v>
      </c>
      <c r="B1539" t="s">
        <v>7790</v>
      </c>
      <c r="C1539" s="1" t="str">
        <f t="shared" si="255"/>
        <v>21:0973</v>
      </c>
      <c r="D1539" s="1" t="str">
        <f t="shared" si="252"/>
        <v>21:0112</v>
      </c>
      <c r="E1539" t="s">
        <v>7791</v>
      </c>
      <c r="F1539" t="s">
        <v>7792</v>
      </c>
      <c r="H1539">
        <v>63.808170400000002</v>
      </c>
      <c r="I1539">
        <v>-96.040088400000002</v>
      </c>
      <c r="J1539" s="1" t="str">
        <f t="shared" si="253"/>
        <v>NGR lake sediment grab sample</v>
      </c>
      <c r="K1539" s="1" t="str">
        <f t="shared" si="254"/>
        <v>&lt;177 micron (NGR)</v>
      </c>
      <c r="L1539">
        <v>78</v>
      </c>
      <c r="M1539" t="s">
        <v>165</v>
      </c>
      <c r="N1539">
        <v>1538</v>
      </c>
      <c r="O1539" t="s">
        <v>143</v>
      </c>
      <c r="P1539" t="s">
        <v>62</v>
      </c>
      <c r="Q1539" t="s">
        <v>1210</v>
      </c>
      <c r="R1539" t="s">
        <v>124</v>
      </c>
      <c r="S1539" t="s">
        <v>57</v>
      </c>
      <c r="T1539" t="s">
        <v>236</v>
      </c>
      <c r="U1539" t="s">
        <v>57</v>
      </c>
      <c r="V1539" t="s">
        <v>436</v>
      </c>
      <c r="W1539" t="s">
        <v>448</v>
      </c>
      <c r="X1539" t="s">
        <v>67</v>
      </c>
      <c r="Y1539" t="s">
        <v>157</v>
      </c>
      <c r="Z1539" t="s">
        <v>138</v>
      </c>
      <c r="AA1539" t="s">
        <v>64</v>
      </c>
      <c r="AB1539" t="s">
        <v>282</v>
      </c>
      <c r="AC1539" t="s">
        <v>173</v>
      </c>
      <c r="AD1539" t="s">
        <v>67</v>
      </c>
      <c r="AE1539" t="s">
        <v>2716</v>
      </c>
      <c r="AF1539" t="s">
        <v>168</v>
      </c>
      <c r="AG1539" t="s">
        <v>428</v>
      </c>
      <c r="AH1539" t="s">
        <v>70</v>
      </c>
      <c r="AI1539" t="s">
        <v>61</v>
      </c>
      <c r="AJ1539" t="s">
        <v>327</v>
      </c>
      <c r="AK1539" t="s">
        <v>73</v>
      </c>
      <c r="AL1539" t="s">
        <v>157</v>
      </c>
      <c r="AM1539" t="s">
        <v>103</v>
      </c>
      <c r="AN1539" t="s">
        <v>76</v>
      </c>
      <c r="AO1539" t="s">
        <v>88</v>
      </c>
      <c r="AP1539" t="s">
        <v>225</v>
      </c>
      <c r="AQ1539" t="s">
        <v>171</v>
      </c>
      <c r="AR1539" t="s">
        <v>74</v>
      </c>
      <c r="AS1539" t="s">
        <v>54</v>
      </c>
      <c r="AT1539" t="s">
        <v>73</v>
      </c>
      <c r="AU1539" t="s">
        <v>107</v>
      </c>
      <c r="AV1539" t="s">
        <v>7793</v>
      </c>
    </row>
    <row r="1540" spans="1:48" hidden="1" x14ac:dyDescent="0.3">
      <c r="A1540" t="s">
        <v>7794</v>
      </c>
      <c r="B1540" t="s">
        <v>7795</v>
      </c>
      <c r="C1540" s="1" t="str">
        <f t="shared" si="255"/>
        <v>21:0973</v>
      </c>
      <c r="D1540" s="1" t="str">
        <f t="shared" si="252"/>
        <v>21:0112</v>
      </c>
      <c r="E1540" t="s">
        <v>7796</v>
      </c>
      <c r="F1540" t="s">
        <v>7797</v>
      </c>
      <c r="H1540">
        <v>63.874231000000002</v>
      </c>
      <c r="I1540">
        <v>-96.180854600000004</v>
      </c>
      <c r="J1540" s="1" t="str">
        <f t="shared" si="253"/>
        <v>NGR lake sediment grab sample</v>
      </c>
      <c r="K1540" s="1" t="str">
        <f t="shared" si="254"/>
        <v>&lt;177 micron (NGR)</v>
      </c>
      <c r="L1540">
        <v>78</v>
      </c>
      <c r="M1540" t="s">
        <v>185</v>
      </c>
      <c r="N1540">
        <v>1539</v>
      </c>
      <c r="O1540" t="s">
        <v>101</v>
      </c>
      <c r="P1540" t="s">
        <v>54</v>
      </c>
      <c r="Q1540" t="s">
        <v>572</v>
      </c>
      <c r="R1540" t="s">
        <v>151</v>
      </c>
      <c r="S1540" t="s">
        <v>57</v>
      </c>
      <c r="T1540" t="s">
        <v>91</v>
      </c>
      <c r="U1540" t="s">
        <v>88</v>
      </c>
      <c r="V1540" t="s">
        <v>412</v>
      </c>
      <c r="W1540" t="s">
        <v>254</v>
      </c>
      <c r="X1540" t="s">
        <v>62</v>
      </c>
      <c r="Y1540" t="s">
        <v>137</v>
      </c>
      <c r="Z1540" t="s">
        <v>127</v>
      </c>
      <c r="AA1540" t="s">
        <v>64</v>
      </c>
      <c r="AB1540" t="s">
        <v>60</v>
      </c>
      <c r="AC1540" t="s">
        <v>155</v>
      </c>
      <c r="AD1540" t="s">
        <v>67</v>
      </c>
      <c r="AE1540" t="s">
        <v>5473</v>
      </c>
      <c r="AF1540" t="s">
        <v>190</v>
      </c>
      <c r="AG1540" t="s">
        <v>412</v>
      </c>
      <c r="AH1540" t="s">
        <v>70</v>
      </c>
      <c r="AI1540" t="s">
        <v>102</v>
      </c>
      <c r="AJ1540" t="s">
        <v>117</v>
      </c>
      <c r="AK1540" t="s">
        <v>73</v>
      </c>
      <c r="AL1540" t="s">
        <v>103</v>
      </c>
      <c r="AM1540" t="s">
        <v>177</v>
      </c>
      <c r="AN1540" t="s">
        <v>76</v>
      </c>
      <c r="AO1540" t="s">
        <v>104</v>
      </c>
      <c r="AP1540" t="s">
        <v>2741</v>
      </c>
      <c r="AQ1540" t="s">
        <v>193</v>
      </c>
      <c r="AR1540" t="s">
        <v>74</v>
      </c>
      <c r="AS1540" t="s">
        <v>54</v>
      </c>
      <c r="AT1540" t="s">
        <v>73</v>
      </c>
      <c r="AU1540" t="s">
        <v>107</v>
      </c>
      <c r="AV1540" t="s">
        <v>7798</v>
      </c>
    </row>
    <row r="1541" spans="1:48" hidden="1" x14ac:dyDescent="0.3">
      <c r="A1541" t="s">
        <v>7799</v>
      </c>
      <c r="B1541" t="s">
        <v>7800</v>
      </c>
      <c r="C1541" s="1" t="str">
        <f t="shared" si="255"/>
        <v>21:0973</v>
      </c>
      <c r="D1541" s="1" t="str">
        <f t="shared" si="252"/>
        <v>21:0112</v>
      </c>
      <c r="E1541" t="s">
        <v>7801</v>
      </c>
      <c r="F1541" t="s">
        <v>7802</v>
      </c>
      <c r="H1541">
        <v>63.899474300000001</v>
      </c>
      <c r="I1541">
        <v>-96.245597000000004</v>
      </c>
      <c r="J1541" s="1" t="str">
        <f t="shared" si="253"/>
        <v>NGR lake sediment grab sample</v>
      </c>
      <c r="K1541" s="1" t="str">
        <f t="shared" si="254"/>
        <v>&lt;177 micron (NGR)</v>
      </c>
      <c r="L1541">
        <v>78</v>
      </c>
      <c r="M1541" t="s">
        <v>200</v>
      </c>
      <c r="N1541">
        <v>1540</v>
      </c>
      <c r="O1541" t="s">
        <v>209</v>
      </c>
      <c r="P1541" t="s">
        <v>59</v>
      </c>
      <c r="Q1541" t="s">
        <v>1158</v>
      </c>
      <c r="R1541" t="s">
        <v>121</v>
      </c>
      <c r="S1541" t="s">
        <v>57</v>
      </c>
      <c r="T1541" t="s">
        <v>235</v>
      </c>
      <c r="U1541" t="s">
        <v>117</v>
      </c>
      <c r="V1541" t="s">
        <v>139</v>
      </c>
      <c r="W1541" t="s">
        <v>276</v>
      </c>
      <c r="X1541" t="s">
        <v>67</v>
      </c>
      <c r="Y1541" t="s">
        <v>302</v>
      </c>
      <c r="Z1541" t="s">
        <v>138</v>
      </c>
      <c r="AA1541" t="s">
        <v>64</v>
      </c>
      <c r="AB1541" t="s">
        <v>190</v>
      </c>
      <c r="AC1541" t="s">
        <v>155</v>
      </c>
      <c r="AD1541" t="s">
        <v>62</v>
      </c>
      <c r="AE1541" t="s">
        <v>574</v>
      </c>
      <c r="AF1541" t="s">
        <v>99</v>
      </c>
      <c r="AG1541" t="s">
        <v>100</v>
      </c>
      <c r="AH1541" t="s">
        <v>70</v>
      </c>
      <c r="AI1541" t="s">
        <v>305</v>
      </c>
      <c r="AJ1541" t="s">
        <v>233</v>
      </c>
      <c r="AK1541" t="s">
        <v>73</v>
      </c>
      <c r="AL1541" t="s">
        <v>177</v>
      </c>
      <c r="AM1541" t="s">
        <v>103</v>
      </c>
      <c r="AN1541" t="s">
        <v>76</v>
      </c>
      <c r="AO1541" t="s">
        <v>178</v>
      </c>
      <c r="AP1541" t="s">
        <v>566</v>
      </c>
      <c r="AQ1541" t="s">
        <v>211</v>
      </c>
      <c r="AR1541" t="s">
        <v>74</v>
      </c>
      <c r="AS1541" t="s">
        <v>54</v>
      </c>
      <c r="AT1541" t="s">
        <v>73</v>
      </c>
      <c r="AU1541" t="s">
        <v>447</v>
      </c>
      <c r="AV1541" t="s">
        <v>7803</v>
      </c>
    </row>
    <row r="1542" spans="1:48" hidden="1" x14ac:dyDescent="0.3">
      <c r="A1542" t="s">
        <v>7804</v>
      </c>
      <c r="B1542" t="s">
        <v>7805</v>
      </c>
      <c r="C1542" s="1" t="str">
        <f t="shared" si="255"/>
        <v>21:0973</v>
      </c>
      <c r="D1542" s="1" t="str">
        <f t="shared" si="252"/>
        <v>21:0112</v>
      </c>
      <c r="E1542" t="s">
        <v>7806</v>
      </c>
      <c r="F1542" t="s">
        <v>7807</v>
      </c>
      <c r="H1542">
        <v>63.900663299999998</v>
      </c>
      <c r="I1542">
        <v>-96.312186199999999</v>
      </c>
      <c r="J1542" s="1" t="str">
        <f t="shared" si="253"/>
        <v>NGR lake sediment grab sample</v>
      </c>
      <c r="K1542" s="1" t="str">
        <f t="shared" si="254"/>
        <v>&lt;177 micron (NGR)</v>
      </c>
      <c r="L1542">
        <v>78</v>
      </c>
      <c r="M1542" t="s">
        <v>217</v>
      </c>
      <c r="N1542">
        <v>1541</v>
      </c>
      <c r="O1542" t="s">
        <v>338</v>
      </c>
      <c r="P1542" t="s">
        <v>54</v>
      </c>
      <c r="Q1542" t="s">
        <v>133</v>
      </c>
      <c r="R1542" t="s">
        <v>436</v>
      </c>
      <c r="S1542" t="s">
        <v>57</v>
      </c>
      <c r="T1542" t="s">
        <v>365</v>
      </c>
      <c r="U1542" t="s">
        <v>59</v>
      </c>
      <c r="V1542" t="s">
        <v>190</v>
      </c>
      <c r="W1542" t="s">
        <v>205</v>
      </c>
      <c r="X1542" t="s">
        <v>67</v>
      </c>
      <c r="Y1542" t="s">
        <v>448</v>
      </c>
      <c r="Z1542" t="s">
        <v>127</v>
      </c>
      <c r="AA1542" t="s">
        <v>64</v>
      </c>
      <c r="AB1542" t="s">
        <v>264</v>
      </c>
      <c r="AC1542" t="s">
        <v>70</v>
      </c>
      <c r="AD1542" t="s">
        <v>67</v>
      </c>
      <c r="AE1542" t="s">
        <v>5585</v>
      </c>
      <c r="AF1542" t="s">
        <v>282</v>
      </c>
      <c r="AG1542" t="s">
        <v>172</v>
      </c>
      <c r="AH1542" t="s">
        <v>173</v>
      </c>
      <c r="AI1542" t="s">
        <v>138</v>
      </c>
      <c r="AJ1542" t="s">
        <v>226</v>
      </c>
      <c r="AK1542" t="s">
        <v>73</v>
      </c>
      <c r="AL1542" t="s">
        <v>224</v>
      </c>
      <c r="AM1542" t="s">
        <v>103</v>
      </c>
      <c r="AN1542" t="s">
        <v>76</v>
      </c>
      <c r="AO1542" t="s">
        <v>203</v>
      </c>
      <c r="AP1542" t="s">
        <v>2033</v>
      </c>
      <c r="AQ1542" t="s">
        <v>193</v>
      </c>
      <c r="AR1542" t="s">
        <v>74</v>
      </c>
      <c r="AS1542" t="s">
        <v>54</v>
      </c>
      <c r="AT1542" t="s">
        <v>73</v>
      </c>
      <c r="AU1542" t="s">
        <v>107</v>
      </c>
      <c r="AV1542" t="s">
        <v>1957</v>
      </c>
    </row>
    <row r="1543" spans="1:48" hidden="1" x14ac:dyDescent="0.3">
      <c r="A1543" t="s">
        <v>7808</v>
      </c>
      <c r="B1543" t="s">
        <v>7809</v>
      </c>
      <c r="C1543" s="1" t="str">
        <f t="shared" si="255"/>
        <v>21:0973</v>
      </c>
      <c r="D1543" s="1" t="str">
        <f t="shared" si="252"/>
        <v>21:0112</v>
      </c>
      <c r="E1543" t="s">
        <v>7810</v>
      </c>
      <c r="F1543" t="s">
        <v>7811</v>
      </c>
      <c r="H1543">
        <v>63.879451400000001</v>
      </c>
      <c r="I1543">
        <v>-96.427230399999999</v>
      </c>
      <c r="J1543" s="1" t="str">
        <f t="shared" si="253"/>
        <v>NGR lake sediment grab sample</v>
      </c>
      <c r="K1543" s="1" t="str">
        <f t="shared" si="254"/>
        <v>&lt;177 micron (NGR)</v>
      </c>
      <c r="L1543">
        <v>78</v>
      </c>
      <c r="M1543" t="s">
        <v>246</v>
      </c>
      <c r="N1543">
        <v>1542</v>
      </c>
      <c r="O1543" t="s">
        <v>72</v>
      </c>
      <c r="P1543" t="s">
        <v>54</v>
      </c>
      <c r="Q1543" t="s">
        <v>836</v>
      </c>
      <c r="R1543" t="s">
        <v>92</v>
      </c>
      <c r="S1543" t="s">
        <v>57</v>
      </c>
      <c r="T1543" t="s">
        <v>454</v>
      </c>
      <c r="U1543" t="s">
        <v>96</v>
      </c>
      <c r="V1543" t="s">
        <v>890</v>
      </c>
      <c r="W1543" t="s">
        <v>114</v>
      </c>
      <c r="X1543" t="s">
        <v>67</v>
      </c>
      <c r="Y1543" t="s">
        <v>238</v>
      </c>
      <c r="Z1543" t="s">
        <v>127</v>
      </c>
      <c r="AA1543" t="s">
        <v>64</v>
      </c>
      <c r="AB1543" t="s">
        <v>478</v>
      </c>
      <c r="AC1543" t="s">
        <v>155</v>
      </c>
      <c r="AD1543" t="s">
        <v>67</v>
      </c>
      <c r="AE1543" t="s">
        <v>5473</v>
      </c>
      <c r="AF1543" t="s">
        <v>282</v>
      </c>
      <c r="AG1543" t="s">
        <v>561</v>
      </c>
      <c r="AH1543" t="s">
        <v>70</v>
      </c>
      <c r="AI1543" t="s">
        <v>305</v>
      </c>
      <c r="AJ1543" t="s">
        <v>138</v>
      </c>
      <c r="AK1543" t="s">
        <v>73</v>
      </c>
      <c r="AL1543" t="s">
        <v>75</v>
      </c>
      <c r="AM1543" t="s">
        <v>75</v>
      </c>
      <c r="AN1543" t="s">
        <v>76</v>
      </c>
      <c r="AO1543" t="s">
        <v>281</v>
      </c>
      <c r="AP1543" t="s">
        <v>1980</v>
      </c>
      <c r="AQ1543" t="s">
        <v>143</v>
      </c>
      <c r="AR1543" t="s">
        <v>67</v>
      </c>
      <c r="AS1543" t="s">
        <v>54</v>
      </c>
      <c r="AT1543" t="s">
        <v>73</v>
      </c>
      <c r="AU1543" t="s">
        <v>107</v>
      </c>
      <c r="AV1543" t="s">
        <v>383</v>
      </c>
    </row>
    <row r="1544" spans="1:48" hidden="1" x14ac:dyDescent="0.3">
      <c r="A1544" t="s">
        <v>7812</v>
      </c>
      <c r="B1544" t="s">
        <v>7813</v>
      </c>
      <c r="C1544" s="1" t="str">
        <f t="shared" si="255"/>
        <v>21:0973</v>
      </c>
      <c r="D1544" s="1" t="str">
        <f t="shared" si="252"/>
        <v>21:0112</v>
      </c>
      <c r="E1544" t="s">
        <v>7814</v>
      </c>
      <c r="F1544" t="s">
        <v>7815</v>
      </c>
      <c r="H1544">
        <v>63.869334100000003</v>
      </c>
      <c r="I1544">
        <v>-96.564824999999999</v>
      </c>
      <c r="J1544" s="1" t="str">
        <f t="shared" si="253"/>
        <v>NGR lake sediment grab sample</v>
      </c>
      <c r="K1544" s="1" t="str">
        <f t="shared" si="254"/>
        <v>&lt;177 micron (NGR)</v>
      </c>
      <c r="L1544">
        <v>78</v>
      </c>
      <c r="M1544" t="s">
        <v>260</v>
      </c>
      <c r="N1544">
        <v>1543</v>
      </c>
      <c r="O1544" t="s">
        <v>1073</v>
      </c>
      <c r="P1544" t="s">
        <v>54</v>
      </c>
      <c r="Q1544" t="s">
        <v>997</v>
      </c>
      <c r="R1544" t="s">
        <v>340</v>
      </c>
      <c r="S1544" t="s">
        <v>57</v>
      </c>
      <c r="T1544" t="s">
        <v>404</v>
      </c>
      <c r="U1544" t="s">
        <v>138</v>
      </c>
      <c r="V1544" t="s">
        <v>69</v>
      </c>
      <c r="W1544" t="s">
        <v>308</v>
      </c>
      <c r="X1544" t="s">
        <v>74</v>
      </c>
      <c r="Y1544" t="s">
        <v>355</v>
      </c>
      <c r="Z1544" t="s">
        <v>59</v>
      </c>
      <c r="AA1544" t="s">
        <v>64</v>
      </c>
      <c r="AB1544" t="s">
        <v>691</v>
      </c>
      <c r="AC1544" t="s">
        <v>70</v>
      </c>
      <c r="AD1544" t="s">
        <v>67</v>
      </c>
      <c r="AE1544" t="s">
        <v>1159</v>
      </c>
      <c r="AF1544" t="s">
        <v>116</v>
      </c>
      <c r="AG1544" t="s">
        <v>698</v>
      </c>
      <c r="AH1544" t="s">
        <v>155</v>
      </c>
      <c r="AI1544" t="s">
        <v>87</v>
      </c>
      <c r="AJ1544" t="s">
        <v>336</v>
      </c>
      <c r="AK1544" t="s">
        <v>73</v>
      </c>
      <c r="AL1544" t="s">
        <v>157</v>
      </c>
      <c r="AM1544" t="s">
        <v>103</v>
      </c>
      <c r="AN1544" t="s">
        <v>76</v>
      </c>
      <c r="AO1544" t="s">
        <v>92</v>
      </c>
      <c r="AP1544" t="s">
        <v>126</v>
      </c>
      <c r="AQ1544" t="s">
        <v>276</v>
      </c>
      <c r="AR1544" t="s">
        <v>67</v>
      </c>
      <c r="AS1544" t="s">
        <v>54</v>
      </c>
      <c r="AT1544" t="s">
        <v>73</v>
      </c>
      <c r="AU1544" t="s">
        <v>107</v>
      </c>
      <c r="AV1544" t="s">
        <v>7666</v>
      </c>
    </row>
    <row r="1545" spans="1:48" hidden="1" x14ac:dyDescent="0.3">
      <c r="A1545" t="s">
        <v>7816</v>
      </c>
      <c r="B1545" t="s">
        <v>7817</v>
      </c>
      <c r="C1545" s="1" t="str">
        <f t="shared" si="255"/>
        <v>21:0973</v>
      </c>
      <c r="D1545" s="1" t="str">
        <f t="shared" si="252"/>
        <v>21:0112</v>
      </c>
      <c r="E1545" t="s">
        <v>7818</v>
      </c>
      <c r="F1545" t="s">
        <v>7819</v>
      </c>
      <c r="H1545">
        <v>63.908184200000001</v>
      </c>
      <c r="I1545">
        <v>-96.642217099999996</v>
      </c>
      <c r="J1545" s="1" t="str">
        <f t="shared" si="253"/>
        <v>NGR lake sediment grab sample</v>
      </c>
      <c r="K1545" s="1" t="str">
        <f t="shared" si="254"/>
        <v>&lt;177 micron (NGR)</v>
      </c>
      <c r="L1545">
        <v>78</v>
      </c>
      <c r="M1545" t="s">
        <v>273</v>
      </c>
      <c r="N1545">
        <v>1544</v>
      </c>
      <c r="O1545" t="s">
        <v>104</v>
      </c>
      <c r="P1545" t="s">
        <v>62</v>
      </c>
      <c r="Q1545" t="s">
        <v>89</v>
      </c>
      <c r="R1545" t="s">
        <v>290</v>
      </c>
      <c r="S1545" t="s">
        <v>57</v>
      </c>
      <c r="T1545" t="s">
        <v>315</v>
      </c>
      <c r="U1545" t="s">
        <v>203</v>
      </c>
      <c r="V1545" t="s">
        <v>478</v>
      </c>
      <c r="W1545" t="s">
        <v>114</v>
      </c>
      <c r="X1545" t="s">
        <v>62</v>
      </c>
      <c r="Y1545" t="s">
        <v>276</v>
      </c>
      <c r="Z1545" t="s">
        <v>138</v>
      </c>
      <c r="AA1545" t="s">
        <v>64</v>
      </c>
      <c r="AB1545" t="s">
        <v>412</v>
      </c>
      <c r="AC1545" t="s">
        <v>224</v>
      </c>
      <c r="AD1545" t="s">
        <v>62</v>
      </c>
      <c r="AE1545" t="s">
        <v>5846</v>
      </c>
      <c r="AF1545" t="s">
        <v>187</v>
      </c>
      <c r="AG1545" t="s">
        <v>152</v>
      </c>
      <c r="AH1545" t="s">
        <v>224</v>
      </c>
      <c r="AI1545" t="s">
        <v>117</v>
      </c>
      <c r="AJ1545" t="s">
        <v>1073</v>
      </c>
      <c r="AK1545" t="s">
        <v>73</v>
      </c>
      <c r="AL1545" t="s">
        <v>68</v>
      </c>
      <c r="AM1545" t="s">
        <v>157</v>
      </c>
      <c r="AN1545" t="s">
        <v>76</v>
      </c>
      <c r="AO1545" t="s">
        <v>1402</v>
      </c>
      <c r="AP1545" t="s">
        <v>158</v>
      </c>
      <c r="AQ1545" t="s">
        <v>240</v>
      </c>
      <c r="AR1545" t="s">
        <v>62</v>
      </c>
      <c r="AS1545" t="s">
        <v>54</v>
      </c>
      <c r="AT1545" t="s">
        <v>152</v>
      </c>
      <c r="AU1545" t="s">
        <v>107</v>
      </c>
      <c r="AV1545" t="s">
        <v>7820</v>
      </c>
    </row>
    <row r="1546" spans="1:48" hidden="1" x14ac:dyDescent="0.3">
      <c r="A1546" t="s">
        <v>7821</v>
      </c>
      <c r="B1546" t="s">
        <v>7822</v>
      </c>
      <c r="C1546" s="1" t="str">
        <f t="shared" si="255"/>
        <v>21:0973</v>
      </c>
      <c r="D1546" s="1" t="str">
        <f t="shared" si="252"/>
        <v>21:0112</v>
      </c>
      <c r="E1546" t="s">
        <v>7823</v>
      </c>
      <c r="F1546" t="s">
        <v>7824</v>
      </c>
      <c r="H1546">
        <v>63.878844800000003</v>
      </c>
      <c r="I1546">
        <v>-96.645186800000005</v>
      </c>
      <c r="J1546" s="1" t="str">
        <f t="shared" si="253"/>
        <v>NGR lake sediment grab sample</v>
      </c>
      <c r="K1546" s="1" t="str">
        <f t="shared" si="254"/>
        <v>&lt;177 micron (NGR)</v>
      </c>
      <c r="L1546">
        <v>78</v>
      </c>
      <c r="M1546" t="s">
        <v>289</v>
      </c>
      <c r="N1546">
        <v>1545</v>
      </c>
      <c r="O1546" t="s">
        <v>92</v>
      </c>
      <c r="P1546" t="s">
        <v>54</v>
      </c>
      <c r="Q1546" t="s">
        <v>55</v>
      </c>
      <c r="R1546" t="s">
        <v>150</v>
      </c>
      <c r="S1546" t="s">
        <v>57</v>
      </c>
      <c r="T1546" t="s">
        <v>91</v>
      </c>
      <c r="U1546" t="s">
        <v>59</v>
      </c>
      <c r="V1546" t="s">
        <v>139</v>
      </c>
      <c r="W1546" t="s">
        <v>338</v>
      </c>
      <c r="X1546" t="s">
        <v>62</v>
      </c>
      <c r="Y1546" t="s">
        <v>448</v>
      </c>
      <c r="Z1546" t="s">
        <v>117</v>
      </c>
      <c r="AA1546" t="s">
        <v>64</v>
      </c>
      <c r="AB1546" t="s">
        <v>97</v>
      </c>
      <c r="AC1546" t="s">
        <v>155</v>
      </c>
      <c r="AD1546" t="s">
        <v>67</v>
      </c>
      <c r="AE1546" t="s">
        <v>3162</v>
      </c>
      <c r="AF1546" t="s">
        <v>116</v>
      </c>
      <c r="AG1546" t="s">
        <v>58</v>
      </c>
      <c r="AH1546" t="s">
        <v>75</v>
      </c>
      <c r="AI1546" t="s">
        <v>71</v>
      </c>
      <c r="AJ1546" t="s">
        <v>413</v>
      </c>
      <c r="AK1546" t="s">
        <v>73</v>
      </c>
      <c r="AL1546" t="s">
        <v>206</v>
      </c>
      <c r="AM1546" t="s">
        <v>125</v>
      </c>
      <c r="AN1546" t="s">
        <v>76</v>
      </c>
      <c r="AO1546" t="s">
        <v>134</v>
      </c>
      <c r="AP1546" t="s">
        <v>482</v>
      </c>
      <c r="AQ1546" t="s">
        <v>327</v>
      </c>
      <c r="AR1546" t="s">
        <v>62</v>
      </c>
      <c r="AS1546" t="s">
        <v>54</v>
      </c>
      <c r="AT1546" t="s">
        <v>73</v>
      </c>
      <c r="AU1546" t="s">
        <v>3299</v>
      </c>
      <c r="AV1546" t="s">
        <v>7825</v>
      </c>
    </row>
    <row r="1547" spans="1:48" hidden="1" x14ac:dyDescent="0.3">
      <c r="A1547" t="s">
        <v>7826</v>
      </c>
      <c r="B1547" t="s">
        <v>7827</v>
      </c>
      <c r="C1547" s="1" t="str">
        <f t="shared" si="255"/>
        <v>21:0973</v>
      </c>
      <c r="D1547" s="1" t="str">
        <f t="shared" si="252"/>
        <v>21:0112</v>
      </c>
      <c r="E1547" t="s">
        <v>7828</v>
      </c>
      <c r="F1547" t="s">
        <v>7829</v>
      </c>
      <c r="H1547">
        <v>63.871334900000001</v>
      </c>
      <c r="I1547">
        <v>-96.724044300000003</v>
      </c>
      <c r="J1547" s="1" t="str">
        <f t="shared" si="253"/>
        <v>NGR lake sediment grab sample</v>
      </c>
      <c r="K1547" s="1" t="str">
        <f t="shared" si="254"/>
        <v>&lt;177 micron (NGR)</v>
      </c>
      <c r="L1547">
        <v>78</v>
      </c>
      <c r="M1547" t="s">
        <v>301</v>
      </c>
      <c r="N1547">
        <v>1546</v>
      </c>
      <c r="O1547" t="s">
        <v>92</v>
      </c>
      <c r="P1547" t="s">
        <v>54</v>
      </c>
      <c r="Q1547" t="s">
        <v>133</v>
      </c>
      <c r="R1547" t="s">
        <v>203</v>
      </c>
      <c r="S1547" t="s">
        <v>57</v>
      </c>
      <c r="T1547" t="s">
        <v>277</v>
      </c>
      <c r="U1547" t="s">
        <v>59</v>
      </c>
      <c r="V1547" t="s">
        <v>356</v>
      </c>
      <c r="W1547" t="s">
        <v>209</v>
      </c>
      <c r="X1547" t="s">
        <v>74</v>
      </c>
      <c r="Y1547" t="s">
        <v>448</v>
      </c>
      <c r="Z1547" t="s">
        <v>59</v>
      </c>
      <c r="AA1547" t="s">
        <v>64</v>
      </c>
      <c r="AB1547" t="s">
        <v>153</v>
      </c>
      <c r="AC1547" t="s">
        <v>155</v>
      </c>
      <c r="AD1547" t="s">
        <v>62</v>
      </c>
      <c r="AE1547" t="s">
        <v>5846</v>
      </c>
      <c r="AF1547" t="s">
        <v>116</v>
      </c>
      <c r="AG1547" t="s">
        <v>58</v>
      </c>
      <c r="AH1547" t="s">
        <v>224</v>
      </c>
      <c r="AI1547" t="s">
        <v>114</v>
      </c>
      <c r="AJ1547" t="s">
        <v>439</v>
      </c>
      <c r="AK1547" t="s">
        <v>73</v>
      </c>
      <c r="AL1547" t="s">
        <v>68</v>
      </c>
      <c r="AM1547" t="s">
        <v>177</v>
      </c>
      <c r="AN1547" t="s">
        <v>76</v>
      </c>
      <c r="AO1547" t="s">
        <v>290</v>
      </c>
      <c r="AP1547" t="s">
        <v>267</v>
      </c>
      <c r="AQ1547" t="s">
        <v>94</v>
      </c>
      <c r="AR1547" t="s">
        <v>62</v>
      </c>
      <c r="AS1547" t="s">
        <v>54</v>
      </c>
      <c r="AT1547" t="s">
        <v>73</v>
      </c>
      <c r="AU1547" t="s">
        <v>643</v>
      </c>
      <c r="AV1547" t="s">
        <v>6949</v>
      </c>
    </row>
    <row r="1548" spans="1:48" hidden="1" x14ac:dyDescent="0.3">
      <c r="A1548" t="s">
        <v>7830</v>
      </c>
      <c r="B1548" t="s">
        <v>7831</v>
      </c>
      <c r="C1548" s="1" t="str">
        <f t="shared" si="255"/>
        <v>21:0973</v>
      </c>
      <c r="D1548" s="1" t="str">
        <f t="shared" si="252"/>
        <v>21:0112</v>
      </c>
      <c r="E1548" t="s">
        <v>7832</v>
      </c>
      <c r="F1548" t="s">
        <v>7833</v>
      </c>
      <c r="H1548">
        <v>63.851195400000002</v>
      </c>
      <c r="I1548">
        <v>-96.714339600000002</v>
      </c>
      <c r="J1548" s="1" t="str">
        <f t="shared" si="253"/>
        <v>NGR lake sediment grab sample</v>
      </c>
      <c r="K1548" s="1" t="str">
        <f t="shared" si="254"/>
        <v>&lt;177 micron (NGR)</v>
      </c>
      <c r="L1548">
        <v>78</v>
      </c>
      <c r="M1548" t="s">
        <v>314</v>
      </c>
      <c r="N1548">
        <v>1547</v>
      </c>
      <c r="O1548" t="s">
        <v>168</v>
      </c>
      <c r="P1548" t="s">
        <v>62</v>
      </c>
      <c r="Q1548" t="s">
        <v>572</v>
      </c>
      <c r="R1548" t="s">
        <v>77</v>
      </c>
      <c r="S1548" t="s">
        <v>57</v>
      </c>
      <c r="T1548" t="s">
        <v>91</v>
      </c>
      <c r="U1548" t="s">
        <v>138</v>
      </c>
      <c r="V1548" t="s">
        <v>190</v>
      </c>
      <c r="W1548" t="s">
        <v>233</v>
      </c>
      <c r="X1548" t="s">
        <v>74</v>
      </c>
      <c r="Y1548" t="s">
        <v>421</v>
      </c>
      <c r="Z1548" t="s">
        <v>117</v>
      </c>
      <c r="AA1548" t="s">
        <v>64</v>
      </c>
      <c r="AB1548" t="s">
        <v>60</v>
      </c>
      <c r="AC1548" t="s">
        <v>155</v>
      </c>
      <c r="AD1548" t="s">
        <v>62</v>
      </c>
      <c r="AE1548" t="s">
        <v>1159</v>
      </c>
      <c r="AF1548" t="s">
        <v>121</v>
      </c>
      <c r="AG1548" t="s">
        <v>561</v>
      </c>
      <c r="AH1548" t="s">
        <v>155</v>
      </c>
      <c r="AI1548" t="s">
        <v>156</v>
      </c>
      <c r="AJ1548" t="s">
        <v>328</v>
      </c>
      <c r="AK1548" t="s">
        <v>73</v>
      </c>
      <c r="AL1548" t="s">
        <v>68</v>
      </c>
      <c r="AM1548" t="s">
        <v>177</v>
      </c>
      <c r="AN1548" t="s">
        <v>76</v>
      </c>
      <c r="AO1548" t="s">
        <v>281</v>
      </c>
      <c r="AP1548" t="s">
        <v>295</v>
      </c>
      <c r="AQ1548" t="s">
        <v>118</v>
      </c>
      <c r="AR1548" t="s">
        <v>74</v>
      </c>
      <c r="AS1548" t="s">
        <v>54</v>
      </c>
      <c r="AT1548" t="s">
        <v>73</v>
      </c>
      <c r="AU1548" t="s">
        <v>560</v>
      </c>
      <c r="AV1548" t="s">
        <v>7834</v>
      </c>
    </row>
    <row r="1549" spans="1:48" hidden="1" x14ac:dyDescent="0.3">
      <c r="A1549" t="s">
        <v>7835</v>
      </c>
      <c r="B1549" t="s">
        <v>7836</v>
      </c>
      <c r="C1549" s="1" t="str">
        <f t="shared" si="255"/>
        <v>21:0973</v>
      </c>
      <c r="D1549" s="1" t="str">
        <f t="shared" si="252"/>
        <v>21:0112</v>
      </c>
      <c r="E1549" t="s">
        <v>7837</v>
      </c>
      <c r="F1549" t="s">
        <v>7838</v>
      </c>
      <c r="H1549">
        <v>63.845331999999999</v>
      </c>
      <c r="I1549">
        <v>-96.641113599999997</v>
      </c>
      <c r="J1549" s="1" t="str">
        <f t="shared" si="253"/>
        <v>NGR lake sediment grab sample</v>
      </c>
      <c r="K1549" s="1" t="str">
        <f t="shared" si="254"/>
        <v>&lt;177 micron (NGR)</v>
      </c>
      <c r="L1549">
        <v>78</v>
      </c>
      <c r="M1549" t="s">
        <v>324</v>
      </c>
      <c r="N1549">
        <v>1548</v>
      </c>
      <c r="O1549" t="s">
        <v>281</v>
      </c>
      <c r="P1549" t="s">
        <v>54</v>
      </c>
      <c r="Q1549" t="s">
        <v>410</v>
      </c>
      <c r="R1549" t="s">
        <v>193</v>
      </c>
      <c r="S1549" t="s">
        <v>57</v>
      </c>
      <c r="T1549" t="s">
        <v>277</v>
      </c>
      <c r="U1549" t="s">
        <v>59</v>
      </c>
      <c r="V1549" t="s">
        <v>615</v>
      </c>
      <c r="W1549" t="s">
        <v>87</v>
      </c>
      <c r="X1549" t="s">
        <v>62</v>
      </c>
      <c r="Y1549" t="s">
        <v>346</v>
      </c>
      <c r="Z1549" t="s">
        <v>117</v>
      </c>
      <c r="AA1549" t="s">
        <v>64</v>
      </c>
      <c r="AB1549" t="s">
        <v>725</v>
      </c>
      <c r="AC1549" t="s">
        <v>155</v>
      </c>
      <c r="AD1549" t="s">
        <v>62</v>
      </c>
      <c r="AE1549" t="s">
        <v>2716</v>
      </c>
      <c r="AF1549" t="s">
        <v>347</v>
      </c>
      <c r="AG1549" t="s">
        <v>167</v>
      </c>
      <c r="AH1549" t="s">
        <v>177</v>
      </c>
      <c r="AI1549" t="s">
        <v>114</v>
      </c>
      <c r="AJ1549" t="s">
        <v>328</v>
      </c>
      <c r="AK1549" t="s">
        <v>73</v>
      </c>
      <c r="AL1549" t="s">
        <v>206</v>
      </c>
      <c r="AM1549" t="s">
        <v>177</v>
      </c>
      <c r="AN1549" t="s">
        <v>76</v>
      </c>
      <c r="AO1549" t="s">
        <v>116</v>
      </c>
      <c r="AP1549" t="s">
        <v>253</v>
      </c>
      <c r="AQ1549" t="s">
        <v>143</v>
      </c>
      <c r="AR1549" t="s">
        <v>74</v>
      </c>
      <c r="AS1549" t="s">
        <v>54</v>
      </c>
      <c r="AT1549" t="s">
        <v>73</v>
      </c>
      <c r="AU1549" t="s">
        <v>489</v>
      </c>
      <c r="AV1549" t="s">
        <v>7839</v>
      </c>
    </row>
    <row r="1550" spans="1:48" hidden="1" x14ac:dyDescent="0.3">
      <c r="A1550" t="s">
        <v>7840</v>
      </c>
      <c r="B1550" t="s">
        <v>7841</v>
      </c>
      <c r="C1550" s="1" t="str">
        <f t="shared" si="255"/>
        <v>21:0973</v>
      </c>
      <c r="D1550" s="1" t="str">
        <f t="shared" si="252"/>
        <v>21:0112</v>
      </c>
      <c r="E1550" t="s">
        <v>7842</v>
      </c>
      <c r="F1550" t="s">
        <v>7843</v>
      </c>
      <c r="H1550">
        <v>63.820229300000001</v>
      </c>
      <c r="I1550">
        <v>-96.307946799999996</v>
      </c>
      <c r="J1550" s="1" t="str">
        <f t="shared" si="253"/>
        <v>NGR lake sediment grab sample</v>
      </c>
      <c r="K1550" s="1" t="str">
        <f t="shared" si="254"/>
        <v>&lt;177 micron (NGR)</v>
      </c>
      <c r="L1550">
        <v>78</v>
      </c>
      <c r="M1550" t="s">
        <v>335</v>
      </c>
      <c r="N1550">
        <v>1549</v>
      </c>
      <c r="O1550" t="s">
        <v>328</v>
      </c>
      <c r="P1550" t="s">
        <v>62</v>
      </c>
      <c r="Q1550" t="s">
        <v>89</v>
      </c>
      <c r="R1550" t="s">
        <v>550</v>
      </c>
      <c r="S1550" t="s">
        <v>57</v>
      </c>
      <c r="T1550" t="s">
        <v>167</v>
      </c>
      <c r="U1550" t="s">
        <v>59</v>
      </c>
      <c r="V1550" t="s">
        <v>65</v>
      </c>
      <c r="W1550" t="s">
        <v>292</v>
      </c>
      <c r="X1550" t="s">
        <v>74</v>
      </c>
      <c r="Y1550" t="s">
        <v>302</v>
      </c>
      <c r="Z1550" t="s">
        <v>138</v>
      </c>
      <c r="AA1550" t="s">
        <v>64</v>
      </c>
      <c r="AB1550" t="s">
        <v>492</v>
      </c>
      <c r="AC1550" t="s">
        <v>155</v>
      </c>
      <c r="AD1550" t="s">
        <v>74</v>
      </c>
      <c r="AE1550" t="s">
        <v>75</v>
      </c>
      <c r="AF1550" t="s">
        <v>436</v>
      </c>
      <c r="AG1550" t="s">
        <v>449</v>
      </c>
      <c r="AH1550" t="s">
        <v>70</v>
      </c>
      <c r="AI1550" t="s">
        <v>156</v>
      </c>
      <c r="AJ1550" t="s">
        <v>338</v>
      </c>
      <c r="AK1550" t="s">
        <v>73</v>
      </c>
      <c r="AL1550" t="s">
        <v>74</v>
      </c>
      <c r="AM1550" t="s">
        <v>75</v>
      </c>
      <c r="AN1550" t="s">
        <v>76</v>
      </c>
      <c r="AO1550" t="s">
        <v>281</v>
      </c>
      <c r="AP1550" t="s">
        <v>210</v>
      </c>
      <c r="AQ1550" t="s">
        <v>226</v>
      </c>
      <c r="AR1550" t="s">
        <v>74</v>
      </c>
      <c r="AS1550" t="s">
        <v>54</v>
      </c>
      <c r="AT1550" t="s">
        <v>73</v>
      </c>
      <c r="AU1550" t="s">
        <v>107</v>
      </c>
      <c r="AV1550" t="s">
        <v>7844</v>
      </c>
    </row>
    <row r="1551" spans="1:48" hidden="1" x14ac:dyDescent="0.3">
      <c r="A1551" t="s">
        <v>7845</v>
      </c>
      <c r="B1551" t="s">
        <v>7846</v>
      </c>
      <c r="C1551" s="1" t="str">
        <f t="shared" si="255"/>
        <v>21:0973</v>
      </c>
      <c r="D1551" s="1" t="str">
        <f>HYPERLINK("https://geochem.nrcan.gc.ca/cdogs/content/svy/svy_e.htm", "")</f>
        <v/>
      </c>
      <c r="G1551" s="1" t="str">
        <f>HYPERLINK("https://geochem.nrcan.gc.ca/cdogs/content/cr_/cr_00160_e.htm", "160")</f>
        <v>160</v>
      </c>
      <c r="J1551" t="s">
        <v>230</v>
      </c>
      <c r="K1551" t="s">
        <v>231</v>
      </c>
      <c r="L1551">
        <v>78</v>
      </c>
      <c r="M1551" t="s">
        <v>232</v>
      </c>
      <c r="N1551">
        <v>1550</v>
      </c>
      <c r="O1551" t="s">
        <v>168</v>
      </c>
      <c r="P1551" t="s">
        <v>62</v>
      </c>
      <c r="Q1551" t="s">
        <v>566</v>
      </c>
      <c r="R1551" t="s">
        <v>125</v>
      </c>
      <c r="S1551" t="s">
        <v>57</v>
      </c>
      <c r="T1551" t="s">
        <v>304</v>
      </c>
      <c r="U1551" t="s">
        <v>117</v>
      </c>
      <c r="V1551" t="s">
        <v>188</v>
      </c>
      <c r="W1551" t="s">
        <v>355</v>
      </c>
      <c r="X1551" t="s">
        <v>62</v>
      </c>
      <c r="Y1551" t="s">
        <v>79</v>
      </c>
      <c r="Z1551" t="s">
        <v>168</v>
      </c>
      <c r="AA1551" t="s">
        <v>64</v>
      </c>
      <c r="AB1551" t="s">
        <v>471</v>
      </c>
      <c r="AC1551" t="s">
        <v>75</v>
      </c>
      <c r="AD1551" t="s">
        <v>67</v>
      </c>
      <c r="AE1551" t="s">
        <v>62</v>
      </c>
      <c r="AF1551" t="s">
        <v>121</v>
      </c>
      <c r="AG1551" t="s">
        <v>365</v>
      </c>
      <c r="AH1551" t="s">
        <v>68</v>
      </c>
      <c r="AI1551" t="s">
        <v>104</v>
      </c>
      <c r="AJ1551" t="s">
        <v>329</v>
      </c>
      <c r="AK1551" t="s">
        <v>73</v>
      </c>
      <c r="AL1551" t="s">
        <v>206</v>
      </c>
      <c r="AM1551" t="s">
        <v>74</v>
      </c>
      <c r="AN1551" t="s">
        <v>76</v>
      </c>
      <c r="AO1551" t="s">
        <v>203</v>
      </c>
      <c r="AP1551" t="s">
        <v>1127</v>
      </c>
      <c r="AQ1551" t="s">
        <v>292</v>
      </c>
      <c r="AR1551" t="s">
        <v>62</v>
      </c>
      <c r="AS1551" t="s">
        <v>170</v>
      </c>
      <c r="AT1551" t="s">
        <v>73</v>
      </c>
      <c r="AU1551" t="s">
        <v>802</v>
      </c>
      <c r="AV1551" t="s">
        <v>7847</v>
      </c>
    </row>
    <row r="1552" spans="1:48" hidden="1" x14ac:dyDescent="0.3">
      <c r="A1552" t="s">
        <v>7848</v>
      </c>
      <c r="B1552" t="s">
        <v>7849</v>
      </c>
      <c r="C1552" s="1" t="str">
        <f t="shared" si="255"/>
        <v>21:0973</v>
      </c>
      <c r="D1552" s="1" t="str">
        <f t="shared" ref="D1552:D1568" si="256">HYPERLINK("https://geochem.nrcan.gc.ca/cdogs/content/svy/svy210112_e.htm", "21:0112")</f>
        <v>21:0112</v>
      </c>
      <c r="E1552" t="s">
        <v>7767</v>
      </c>
      <c r="F1552" t="s">
        <v>7850</v>
      </c>
      <c r="H1552">
        <v>63.824794400000002</v>
      </c>
      <c r="I1552">
        <v>-96.277928000000003</v>
      </c>
      <c r="J1552" s="1" t="str">
        <f t="shared" ref="J1552:J1568" si="257">HYPERLINK("https://geochem.nrcan.gc.ca/cdogs/content/kwd/kwd020027_e.htm", "NGR lake sediment grab sample")</f>
        <v>NGR lake sediment grab sample</v>
      </c>
      <c r="K1552" s="1" t="str">
        <f t="shared" ref="K1552:K1568" si="258">HYPERLINK("https://geochem.nrcan.gc.ca/cdogs/content/kwd/kwd080006_e.htm", "&lt;177 micron (NGR)")</f>
        <v>&lt;177 micron (NGR)</v>
      </c>
      <c r="L1552">
        <v>78</v>
      </c>
      <c r="M1552" t="s">
        <v>345</v>
      </c>
      <c r="N1552">
        <v>1551</v>
      </c>
      <c r="O1552" t="s">
        <v>306</v>
      </c>
      <c r="P1552" t="s">
        <v>54</v>
      </c>
      <c r="Q1552" t="s">
        <v>470</v>
      </c>
      <c r="R1552" t="s">
        <v>290</v>
      </c>
      <c r="S1552" t="s">
        <v>57</v>
      </c>
      <c r="T1552" t="s">
        <v>142</v>
      </c>
      <c r="U1552" t="s">
        <v>138</v>
      </c>
      <c r="V1552" t="s">
        <v>381</v>
      </c>
      <c r="W1552" t="s">
        <v>61</v>
      </c>
      <c r="X1552" t="s">
        <v>67</v>
      </c>
      <c r="Y1552" t="s">
        <v>526</v>
      </c>
      <c r="Z1552" t="s">
        <v>96</v>
      </c>
      <c r="AA1552" t="s">
        <v>64</v>
      </c>
      <c r="AB1552" t="s">
        <v>251</v>
      </c>
      <c r="AC1552" t="s">
        <v>70</v>
      </c>
      <c r="AD1552" t="s">
        <v>67</v>
      </c>
      <c r="AE1552" t="s">
        <v>943</v>
      </c>
      <c r="AF1552" t="s">
        <v>436</v>
      </c>
      <c r="AG1552" t="s">
        <v>404</v>
      </c>
      <c r="AH1552" t="s">
        <v>70</v>
      </c>
      <c r="AI1552" t="s">
        <v>159</v>
      </c>
      <c r="AJ1552" t="s">
        <v>96</v>
      </c>
      <c r="AK1552" t="s">
        <v>73</v>
      </c>
      <c r="AL1552" t="s">
        <v>125</v>
      </c>
      <c r="AM1552" t="s">
        <v>224</v>
      </c>
      <c r="AN1552" t="s">
        <v>76</v>
      </c>
      <c r="AO1552" t="s">
        <v>178</v>
      </c>
      <c r="AP1552" t="s">
        <v>414</v>
      </c>
      <c r="AQ1552" t="s">
        <v>276</v>
      </c>
      <c r="AR1552" t="s">
        <v>74</v>
      </c>
      <c r="AS1552" t="s">
        <v>54</v>
      </c>
      <c r="AT1552" t="s">
        <v>73</v>
      </c>
      <c r="AU1552" t="s">
        <v>107</v>
      </c>
      <c r="AV1552" t="s">
        <v>7851</v>
      </c>
    </row>
    <row r="1553" spans="1:48" hidden="1" x14ac:dyDescent="0.3">
      <c r="A1553" t="s">
        <v>7852</v>
      </c>
      <c r="B1553" t="s">
        <v>7853</v>
      </c>
      <c r="C1553" s="1" t="str">
        <f t="shared" si="255"/>
        <v>21:0973</v>
      </c>
      <c r="D1553" s="1" t="str">
        <f t="shared" si="256"/>
        <v>21:0112</v>
      </c>
      <c r="E1553" t="s">
        <v>7854</v>
      </c>
      <c r="F1553" t="s">
        <v>7855</v>
      </c>
      <c r="H1553">
        <v>63.819508399999997</v>
      </c>
      <c r="I1553">
        <v>-96.195498099999995</v>
      </c>
      <c r="J1553" s="1" t="str">
        <f t="shared" si="257"/>
        <v>NGR lake sediment grab sample</v>
      </c>
      <c r="K1553" s="1" t="str">
        <f t="shared" si="258"/>
        <v>&lt;177 micron (NGR)</v>
      </c>
      <c r="L1553">
        <v>78</v>
      </c>
      <c r="M1553" t="s">
        <v>354</v>
      </c>
      <c r="N1553">
        <v>1552</v>
      </c>
      <c r="O1553" t="s">
        <v>59</v>
      </c>
      <c r="P1553" t="s">
        <v>54</v>
      </c>
      <c r="Q1553" t="s">
        <v>470</v>
      </c>
      <c r="R1553" t="s">
        <v>92</v>
      </c>
      <c r="S1553" t="s">
        <v>57</v>
      </c>
      <c r="T1553" t="s">
        <v>279</v>
      </c>
      <c r="U1553" t="s">
        <v>59</v>
      </c>
      <c r="V1553" t="s">
        <v>190</v>
      </c>
      <c r="W1553" t="s">
        <v>308</v>
      </c>
      <c r="X1553" t="s">
        <v>74</v>
      </c>
      <c r="Y1553" t="s">
        <v>171</v>
      </c>
      <c r="Z1553" t="s">
        <v>59</v>
      </c>
      <c r="AA1553" t="s">
        <v>64</v>
      </c>
      <c r="AB1553" t="s">
        <v>478</v>
      </c>
      <c r="AC1553" t="s">
        <v>70</v>
      </c>
      <c r="AD1553" t="s">
        <v>62</v>
      </c>
      <c r="AE1553" t="s">
        <v>584</v>
      </c>
      <c r="AF1553" t="s">
        <v>90</v>
      </c>
      <c r="AG1553" t="s">
        <v>219</v>
      </c>
      <c r="AH1553" t="s">
        <v>70</v>
      </c>
      <c r="AI1553" t="s">
        <v>56</v>
      </c>
      <c r="AJ1553" t="s">
        <v>138</v>
      </c>
      <c r="AK1553" t="s">
        <v>73</v>
      </c>
      <c r="AL1553" t="s">
        <v>74</v>
      </c>
      <c r="AM1553" t="s">
        <v>224</v>
      </c>
      <c r="AN1553" t="s">
        <v>76</v>
      </c>
      <c r="AO1553" t="s">
        <v>104</v>
      </c>
      <c r="AP1553" t="s">
        <v>126</v>
      </c>
      <c r="AQ1553" t="s">
        <v>205</v>
      </c>
      <c r="AR1553" t="s">
        <v>62</v>
      </c>
      <c r="AS1553" t="s">
        <v>54</v>
      </c>
      <c r="AT1553" t="s">
        <v>73</v>
      </c>
      <c r="AU1553" t="s">
        <v>107</v>
      </c>
      <c r="AV1553" t="s">
        <v>7856</v>
      </c>
    </row>
    <row r="1554" spans="1:48" hidden="1" x14ac:dyDescent="0.3">
      <c r="A1554" t="s">
        <v>7857</v>
      </c>
      <c r="B1554" t="s">
        <v>7858</v>
      </c>
      <c r="C1554" s="1" t="str">
        <f t="shared" si="255"/>
        <v>21:0973</v>
      </c>
      <c r="D1554" s="1" t="str">
        <f t="shared" si="256"/>
        <v>21:0112</v>
      </c>
      <c r="E1554" t="s">
        <v>7859</v>
      </c>
      <c r="F1554" t="s">
        <v>7860</v>
      </c>
      <c r="H1554">
        <v>63.807128499999997</v>
      </c>
      <c r="I1554">
        <v>-96.134000400000005</v>
      </c>
      <c r="J1554" s="1" t="str">
        <f t="shared" si="257"/>
        <v>NGR lake sediment grab sample</v>
      </c>
      <c r="K1554" s="1" t="str">
        <f t="shared" si="258"/>
        <v>&lt;177 micron (NGR)</v>
      </c>
      <c r="L1554">
        <v>79</v>
      </c>
      <c r="M1554" t="s">
        <v>1936</v>
      </c>
      <c r="N1554">
        <v>1553</v>
      </c>
      <c r="O1554" t="s">
        <v>318</v>
      </c>
      <c r="P1554" t="s">
        <v>54</v>
      </c>
      <c r="Q1554" t="s">
        <v>1477</v>
      </c>
      <c r="R1554" t="s">
        <v>178</v>
      </c>
      <c r="S1554" t="s">
        <v>57</v>
      </c>
      <c r="T1554" t="s">
        <v>293</v>
      </c>
      <c r="U1554" t="s">
        <v>138</v>
      </c>
      <c r="V1554" t="s">
        <v>471</v>
      </c>
      <c r="W1554" t="s">
        <v>327</v>
      </c>
      <c r="X1554" t="s">
        <v>67</v>
      </c>
      <c r="Y1554" t="s">
        <v>421</v>
      </c>
      <c r="Z1554" t="s">
        <v>138</v>
      </c>
      <c r="AA1554" t="s">
        <v>64</v>
      </c>
      <c r="AB1554" t="s">
        <v>236</v>
      </c>
      <c r="AC1554" t="s">
        <v>70</v>
      </c>
      <c r="AD1554" t="s">
        <v>62</v>
      </c>
      <c r="AE1554" t="s">
        <v>3908</v>
      </c>
      <c r="AF1554" t="s">
        <v>121</v>
      </c>
      <c r="AG1554" t="s">
        <v>235</v>
      </c>
      <c r="AH1554" t="s">
        <v>70</v>
      </c>
      <c r="AI1554" t="s">
        <v>209</v>
      </c>
      <c r="AJ1554" t="s">
        <v>124</v>
      </c>
      <c r="AK1554" t="s">
        <v>73</v>
      </c>
      <c r="AL1554" t="s">
        <v>157</v>
      </c>
      <c r="AM1554" t="s">
        <v>75</v>
      </c>
      <c r="AN1554" t="s">
        <v>76</v>
      </c>
      <c r="AO1554" t="s">
        <v>77</v>
      </c>
      <c r="AP1554" t="s">
        <v>210</v>
      </c>
      <c r="AQ1554" t="s">
        <v>170</v>
      </c>
      <c r="AR1554" t="s">
        <v>62</v>
      </c>
      <c r="AS1554" t="s">
        <v>54</v>
      </c>
      <c r="AT1554" t="s">
        <v>73</v>
      </c>
      <c r="AU1554" t="s">
        <v>107</v>
      </c>
      <c r="AV1554" t="s">
        <v>389</v>
      </c>
    </row>
    <row r="1555" spans="1:48" hidden="1" x14ac:dyDescent="0.3">
      <c r="A1555" t="s">
        <v>7861</v>
      </c>
      <c r="B1555" t="s">
        <v>7862</v>
      </c>
      <c r="C1555" s="1" t="str">
        <f t="shared" si="255"/>
        <v>21:0973</v>
      </c>
      <c r="D1555" s="1" t="str">
        <f t="shared" si="256"/>
        <v>21:0112</v>
      </c>
      <c r="E1555" t="s">
        <v>7863</v>
      </c>
      <c r="F1555" t="s">
        <v>7864</v>
      </c>
      <c r="H1555">
        <v>63.821707000000004</v>
      </c>
      <c r="I1555">
        <v>-96.125523900000005</v>
      </c>
      <c r="J1555" s="1" t="str">
        <f t="shared" si="257"/>
        <v>NGR lake sediment grab sample</v>
      </c>
      <c r="K1555" s="1" t="str">
        <f t="shared" si="258"/>
        <v>&lt;177 micron (NGR)</v>
      </c>
      <c r="L1555">
        <v>79</v>
      </c>
      <c r="M1555" t="s">
        <v>86</v>
      </c>
      <c r="N1555">
        <v>1554</v>
      </c>
      <c r="O1555" t="s">
        <v>178</v>
      </c>
      <c r="P1555" t="s">
        <v>88</v>
      </c>
      <c r="Q1555" t="s">
        <v>55</v>
      </c>
      <c r="R1555" t="s">
        <v>347</v>
      </c>
      <c r="S1555" t="s">
        <v>57</v>
      </c>
      <c r="T1555" t="s">
        <v>152</v>
      </c>
      <c r="U1555" t="s">
        <v>117</v>
      </c>
      <c r="V1555" t="s">
        <v>60</v>
      </c>
      <c r="W1555" t="s">
        <v>106</v>
      </c>
      <c r="X1555" t="s">
        <v>67</v>
      </c>
      <c r="Y1555" t="s">
        <v>302</v>
      </c>
      <c r="Z1555" t="s">
        <v>59</v>
      </c>
      <c r="AA1555" t="s">
        <v>64</v>
      </c>
      <c r="AB1555" t="s">
        <v>411</v>
      </c>
      <c r="AC1555" t="s">
        <v>70</v>
      </c>
      <c r="AD1555" t="s">
        <v>127</v>
      </c>
      <c r="AE1555" t="s">
        <v>4330</v>
      </c>
      <c r="AF1555" t="s">
        <v>116</v>
      </c>
      <c r="AG1555" t="s">
        <v>58</v>
      </c>
      <c r="AH1555" t="s">
        <v>75</v>
      </c>
      <c r="AI1555" t="s">
        <v>340</v>
      </c>
      <c r="AJ1555" t="s">
        <v>101</v>
      </c>
      <c r="AK1555" t="s">
        <v>73</v>
      </c>
      <c r="AL1555" t="s">
        <v>68</v>
      </c>
      <c r="AM1555" t="s">
        <v>125</v>
      </c>
      <c r="AN1555" t="s">
        <v>76</v>
      </c>
      <c r="AO1555" t="s">
        <v>116</v>
      </c>
      <c r="AP1555" t="s">
        <v>267</v>
      </c>
      <c r="AQ1555" t="s">
        <v>143</v>
      </c>
      <c r="AR1555" t="s">
        <v>74</v>
      </c>
      <c r="AS1555" t="s">
        <v>54</v>
      </c>
      <c r="AT1555" t="s">
        <v>73</v>
      </c>
      <c r="AU1555" t="s">
        <v>107</v>
      </c>
      <c r="AV1555" t="s">
        <v>7865</v>
      </c>
    </row>
    <row r="1556" spans="1:48" hidden="1" x14ac:dyDescent="0.3">
      <c r="A1556" t="s">
        <v>7866</v>
      </c>
      <c r="B1556" t="s">
        <v>7867</v>
      </c>
      <c r="C1556" s="1" t="str">
        <f t="shared" si="255"/>
        <v>21:0973</v>
      </c>
      <c r="D1556" s="1" t="str">
        <f t="shared" si="256"/>
        <v>21:0112</v>
      </c>
      <c r="E1556" t="s">
        <v>7859</v>
      </c>
      <c r="F1556" t="s">
        <v>7868</v>
      </c>
      <c r="H1556">
        <v>63.807128499999997</v>
      </c>
      <c r="I1556">
        <v>-96.134000400000005</v>
      </c>
      <c r="J1556" s="1" t="str">
        <f t="shared" si="257"/>
        <v>NGR lake sediment grab sample</v>
      </c>
      <c r="K1556" s="1" t="str">
        <f t="shared" si="258"/>
        <v>&lt;177 micron (NGR)</v>
      </c>
      <c r="L1556">
        <v>79</v>
      </c>
      <c r="M1556" t="s">
        <v>1961</v>
      </c>
      <c r="N1556">
        <v>1555</v>
      </c>
      <c r="O1556" t="s">
        <v>101</v>
      </c>
      <c r="P1556" t="s">
        <v>170</v>
      </c>
      <c r="Q1556" t="s">
        <v>1477</v>
      </c>
      <c r="R1556" t="s">
        <v>92</v>
      </c>
      <c r="S1556" t="s">
        <v>57</v>
      </c>
      <c r="T1556" t="s">
        <v>252</v>
      </c>
      <c r="U1556" t="s">
        <v>59</v>
      </c>
      <c r="V1556" t="s">
        <v>522</v>
      </c>
      <c r="W1556" t="s">
        <v>363</v>
      </c>
      <c r="X1556" t="s">
        <v>62</v>
      </c>
      <c r="Y1556" t="s">
        <v>396</v>
      </c>
      <c r="Z1556" t="s">
        <v>138</v>
      </c>
      <c r="AA1556" t="s">
        <v>64</v>
      </c>
      <c r="AB1556" t="s">
        <v>236</v>
      </c>
      <c r="AC1556" t="s">
        <v>70</v>
      </c>
      <c r="AD1556" t="s">
        <v>74</v>
      </c>
      <c r="AE1556" t="s">
        <v>1807</v>
      </c>
      <c r="AF1556" t="s">
        <v>90</v>
      </c>
      <c r="AG1556" t="s">
        <v>279</v>
      </c>
      <c r="AH1556" t="s">
        <v>70</v>
      </c>
      <c r="AI1556" t="s">
        <v>338</v>
      </c>
      <c r="AJ1556" t="s">
        <v>124</v>
      </c>
      <c r="AK1556" t="s">
        <v>73</v>
      </c>
      <c r="AL1556" t="s">
        <v>157</v>
      </c>
      <c r="AM1556" t="s">
        <v>177</v>
      </c>
      <c r="AN1556" t="s">
        <v>76</v>
      </c>
      <c r="AO1556" t="s">
        <v>77</v>
      </c>
      <c r="AP1556" t="s">
        <v>210</v>
      </c>
      <c r="AQ1556" t="s">
        <v>79</v>
      </c>
      <c r="AR1556" t="s">
        <v>62</v>
      </c>
      <c r="AS1556" t="s">
        <v>54</v>
      </c>
      <c r="AT1556" t="s">
        <v>73</v>
      </c>
      <c r="AU1556" t="s">
        <v>107</v>
      </c>
      <c r="AV1556" t="s">
        <v>6972</v>
      </c>
    </row>
    <row r="1557" spans="1:48" hidden="1" x14ac:dyDescent="0.3">
      <c r="A1557" t="s">
        <v>7869</v>
      </c>
      <c r="B1557" t="s">
        <v>7870</v>
      </c>
      <c r="C1557" s="1" t="str">
        <f t="shared" si="255"/>
        <v>21:0973</v>
      </c>
      <c r="D1557" s="1" t="str">
        <f t="shared" si="256"/>
        <v>21:0112</v>
      </c>
      <c r="E1557" t="s">
        <v>7859</v>
      </c>
      <c r="F1557" t="s">
        <v>7871</v>
      </c>
      <c r="H1557">
        <v>63.807128499999997</v>
      </c>
      <c r="I1557">
        <v>-96.134000400000005</v>
      </c>
      <c r="J1557" s="1" t="str">
        <f t="shared" si="257"/>
        <v>NGR lake sediment grab sample</v>
      </c>
      <c r="K1557" s="1" t="str">
        <f t="shared" si="258"/>
        <v>&lt;177 micron (NGR)</v>
      </c>
      <c r="L1557">
        <v>79</v>
      </c>
      <c r="M1557" t="s">
        <v>1969</v>
      </c>
      <c r="N1557">
        <v>1556</v>
      </c>
      <c r="O1557" t="s">
        <v>429</v>
      </c>
      <c r="P1557" t="s">
        <v>54</v>
      </c>
      <c r="Q1557" t="s">
        <v>133</v>
      </c>
      <c r="R1557" t="s">
        <v>104</v>
      </c>
      <c r="S1557" t="s">
        <v>57</v>
      </c>
      <c r="T1557" t="s">
        <v>1089</v>
      </c>
      <c r="U1557" t="s">
        <v>138</v>
      </c>
      <c r="V1557" t="s">
        <v>236</v>
      </c>
      <c r="W1557" t="s">
        <v>226</v>
      </c>
      <c r="X1557" t="s">
        <v>74</v>
      </c>
      <c r="Y1557" t="s">
        <v>302</v>
      </c>
      <c r="Z1557" t="s">
        <v>138</v>
      </c>
      <c r="AA1557" t="s">
        <v>64</v>
      </c>
      <c r="AB1557" t="s">
        <v>615</v>
      </c>
      <c r="AC1557" t="s">
        <v>70</v>
      </c>
      <c r="AD1557" t="s">
        <v>74</v>
      </c>
      <c r="AE1557" t="s">
        <v>75</v>
      </c>
      <c r="AF1557" t="s">
        <v>616</v>
      </c>
      <c r="AG1557" t="s">
        <v>561</v>
      </c>
      <c r="AH1557" t="s">
        <v>155</v>
      </c>
      <c r="AI1557" t="s">
        <v>124</v>
      </c>
      <c r="AJ1557" t="s">
        <v>114</v>
      </c>
      <c r="AK1557" t="s">
        <v>73</v>
      </c>
      <c r="AL1557" t="s">
        <v>74</v>
      </c>
      <c r="AM1557" t="s">
        <v>75</v>
      </c>
      <c r="AN1557" t="s">
        <v>76</v>
      </c>
      <c r="AO1557" t="s">
        <v>290</v>
      </c>
      <c r="AP1557" t="s">
        <v>179</v>
      </c>
      <c r="AQ1557" t="s">
        <v>211</v>
      </c>
      <c r="AR1557" t="s">
        <v>62</v>
      </c>
      <c r="AS1557" t="s">
        <v>54</v>
      </c>
      <c r="AT1557" t="s">
        <v>73</v>
      </c>
      <c r="AU1557" t="s">
        <v>462</v>
      </c>
      <c r="AV1557" t="s">
        <v>7559</v>
      </c>
    </row>
    <row r="1558" spans="1:48" hidden="1" x14ac:dyDescent="0.3">
      <c r="A1558" t="s">
        <v>7872</v>
      </c>
      <c r="B1558" t="s">
        <v>7873</v>
      </c>
      <c r="C1558" s="1" t="str">
        <f t="shared" si="255"/>
        <v>21:0973</v>
      </c>
      <c r="D1558" s="1" t="str">
        <f t="shared" si="256"/>
        <v>21:0112</v>
      </c>
      <c r="E1558" t="s">
        <v>7874</v>
      </c>
      <c r="F1558" t="s">
        <v>7875</v>
      </c>
      <c r="H1558">
        <v>63.808461200000004</v>
      </c>
      <c r="I1558">
        <v>-96.180705700000004</v>
      </c>
      <c r="J1558" s="1" t="str">
        <f t="shared" si="257"/>
        <v>NGR lake sediment grab sample</v>
      </c>
      <c r="K1558" s="1" t="str">
        <f t="shared" si="258"/>
        <v>&lt;177 micron (NGR)</v>
      </c>
      <c r="L1558">
        <v>79</v>
      </c>
      <c r="M1558" t="s">
        <v>149</v>
      </c>
      <c r="N1558">
        <v>1557</v>
      </c>
      <c r="O1558" t="s">
        <v>178</v>
      </c>
      <c r="P1558" t="s">
        <v>96</v>
      </c>
      <c r="Q1558" t="s">
        <v>89</v>
      </c>
      <c r="R1558" t="s">
        <v>104</v>
      </c>
      <c r="S1558" t="s">
        <v>57</v>
      </c>
      <c r="T1558" t="s">
        <v>152</v>
      </c>
      <c r="U1558" t="s">
        <v>59</v>
      </c>
      <c r="V1558" t="s">
        <v>615</v>
      </c>
      <c r="W1558" t="s">
        <v>254</v>
      </c>
      <c r="X1558" t="s">
        <v>74</v>
      </c>
      <c r="Y1558" t="s">
        <v>448</v>
      </c>
      <c r="Z1558" t="s">
        <v>59</v>
      </c>
      <c r="AA1558" t="s">
        <v>64</v>
      </c>
      <c r="AB1558" t="s">
        <v>223</v>
      </c>
      <c r="AC1558" t="s">
        <v>155</v>
      </c>
      <c r="AD1558" t="s">
        <v>62</v>
      </c>
      <c r="AE1558" t="s">
        <v>4330</v>
      </c>
      <c r="AF1558" t="s">
        <v>121</v>
      </c>
      <c r="AG1558" t="s">
        <v>152</v>
      </c>
      <c r="AH1558" t="s">
        <v>224</v>
      </c>
      <c r="AI1558" t="s">
        <v>114</v>
      </c>
      <c r="AJ1558" t="s">
        <v>123</v>
      </c>
      <c r="AK1558" t="s">
        <v>73</v>
      </c>
      <c r="AL1558" t="s">
        <v>206</v>
      </c>
      <c r="AM1558" t="s">
        <v>177</v>
      </c>
      <c r="AN1558" t="s">
        <v>76</v>
      </c>
      <c r="AO1558" t="s">
        <v>134</v>
      </c>
      <c r="AP1558" t="s">
        <v>295</v>
      </c>
      <c r="AQ1558" t="s">
        <v>308</v>
      </c>
      <c r="AR1558" t="s">
        <v>62</v>
      </c>
      <c r="AS1558" t="s">
        <v>54</v>
      </c>
      <c r="AT1558" t="s">
        <v>73</v>
      </c>
      <c r="AU1558" t="s">
        <v>462</v>
      </c>
      <c r="AV1558" t="s">
        <v>7876</v>
      </c>
    </row>
    <row r="1559" spans="1:48" hidden="1" x14ac:dyDescent="0.3">
      <c r="A1559" t="s">
        <v>7877</v>
      </c>
      <c r="B1559" t="s">
        <v>7878</v>
      </c>
      <c r="C1559" s="1" t="str">
        <f t="shared" si="255"/>
        <v>21:0973</v>
      </c>
      <c r="D1559" s="1" t="str">
        <f t="shared" si="256"/>
        <v>21:0112</v>
      </c>
      <c r="E1559" t="s">
        <v>7879</v>
      </c>
      <c r="F1559" t="s">
        <v>7880</v>
      </c>
      <c r="H1559">
        <v>63.792692099999996</v>
      </c>
      <c r="I1559">
        <v>-96.269042900000002</v>
      </c>
      <c r="J1559" s="1" t="str">
        <f t="shared" si="257"/>
        <v>NGR lake sediment grab sample</v>
      </c>
      <c r="K1559" s="1" t="str">
        <f t="shared" si="258"/>
        <v>&lt;177 micron (NGR)</v>
      </c>
      <c r="L1559">
        <v>79</v>
      </c>
      <c r="M1559" t="s">
        <v>165</v>
      </c>
      <c r="N1559">
        <v>1558</v>
      </c>
      <c r="O1559" t="s">
        <v>318</v>
      </c>
      <c r="P1559" t="s">
        <v>62</v>
      </c>
      <c r="Q1559" t="s">
        <v>1477</v>
      </c>
      <c r="R1559" t="s">
        <v>413</v>
      </c>
      <c r="S1559" t="s">
        <v>57</v>
      </c>
      <c r="T1559" t="s">
        <v>279</v>
      </c>
      <c r="U1559" t="s">
        <v>57</v>
      </c>
      <c r="V1559" t="s">
        <v>356</v>
      </c>
      <c r="W1559" t="s">
        <v>308</v>
      </c>
      <c r="X1559" t="s">
        <v>74</v>
      </c>
      <c r="Y1559" t="s">
        <v>526</v>
      </c>
      <c r="Z1559" t="s">
        <v>59</v>
      </c>
      <c r="AA1559" t="s">
        <v>64</v>
      </c>
      <c r="AB1559" t="s">
        <v>575</v>
      </c>
      <c r="AC1559" t="s">
        <v>70</v>
      </c>
      <c r="AD1559" t="s">
        <v>74</v>
      </c>
      <c r="AE1559" t="s">
        <v>3236</v>
      </c>
      <c r="AF1559" t="s">
        <v>77</v>
      </c>
      <c r="AG1559" t="s">
        <v>142</v>
      </c>
      <c r="AH1559" t="s">
        <v>70</v>
      </c>
      <c r="AI1559" t="s">
        <v>263</v>
      </c>
      <c r="AJ1559" t="s">
        <v>709</v>
      </c>
      <c r="AK1559" t="s">
        <v>73</v>
      </c>
      <c r="AL1559" t="s">
        <v>74</v>
      </c>
      <c r="AM1559" t="s">
        <v>224</v>
      </c>
      <c r="AN1559" t="s">
        <v>76</v>
      </c>
      <c r="AO1559" t="s">
        <v>104</v>
      </c>
      <c r="AP1559" t="s">
        <v>210</v>
      </c>
      <c r="AQ1559" t="s">
        <v>220</v>
      </c>
      <c r="AR1559" t="s">
        <v>67</v>
      </c>
      <c r="AS1559" t="s">
        <v>54</v>
      </c>
      <c r="AT1559" t="s">
        <v>73</v>
      </c>
      <c r="AU1559" t="s">
        <v>107</v>
      </c>
      <c r="AV1559" t="s">
        <v>7881</v>
      </c>
    </row>
    <row r="1560" spans="1:48" hidden="1" x14ac:dyDescent="0.3">
      <c r="A1560" t="s">
        <v>7882</v>
      </c>
      <c r="B1560" t="s">
        <v>7883</v>
      </c>
      <c r="C1560" s="1" t="str">
        <f t="shared" si="255"/>
        <v>21:0973</v>
      </c>
      <c r="D1560" s="1" t="str">
        <f t="shared" si="256"/>
        <v>21:0112</v>
      </c>
      <c r="E1560" t="s">
        <v>7884</v>
      </c>
      <c r="F1560" t="s">
        <v>7885</v>
      </c>
      <c r="H1560">
        <v>63.777866099999997</v>
      </c>
      <c r="I1560">
        <v>-96.354387900000006</v>
      </c>
      <c r="J1560" s="1" t="str">
        <f t="shared" si="257"/>
        <v>NGR lake sediment grab sample</v>
      </c>
      <c r="K1560" s="1" t="str">
        <f t="shared" si="258"/>
        <v>&lt;177 micron (NGR)</v>
      </c>
      <c r="L1560">
        <v>79</v>
      </c>
      <c r="M1560" t="s">
        <v>185</v>
      </c>
      <c r="N1560">
        <v>1559</v>
      </c>
      <c r="O1560" t="s">
        <v>336</v>
      </c>
      <c r="P1560" t="s">
        <v>54</v>
      </c>
      <c r="Q1560" t="s">
        <v>997</v>
      </c>
      <c r="R1560" t="s">
        <v>208</v>
      </c>
      <c r="S1560" t="s">
        <v>57</v>
      </c>
      <c r="T1560" t="s">
        <v>100</v>
      </c>
      <c r="U1560" t="s">
        <v>57</v>
      </c>
      <c r="V1560" t="s">
        <v>99</v>
      </c>
      <c r="W1560" t="s">
        <v>205</v>
      </c>
      <c r="X1560" t="s">
        <v>67</v>
      </c>
      <c r="Y1560" t="s">
        <v>157</v>
      </c>
      <c r="Z1560" t="s">
        <v>138</v>
      </c>
      <c r="AA1560" t="s">
        <v>64</v>
      </c>
      <c r="AB1560" t="s">
        <v>356</v>
      </c>
      <c r="AC1560" t="s">
        <v>70</v>
      </c>
      <c r="AD1560" t="s">
        <v>67</v>
      </c>
      <c r="AE1560" t="s">
        <v>75</v>
      </c>
      <c r="AF1560" t="s">
        <v>77</v>
      </c>
      <c r="AG1560" t="s">
        <v>142</v>
      </c>
      <c r="AH1560" t="s">
        <v>70</v>
      </c>
      <c r="AI1560" t="s">
        <v>292</v>
      </c>
      <c r="AJ1560" t="s">
        <v>106</v>
      </c>
      <c r="AK1560" t="s">
        <v>73</v>
      </c>
      <c r="AL1560" t="s">
        <v>157</v>
      </c>
      <c r="AM1560" t="s">
        <v>103</v>
      </c>
      <c r="AN1560" t="s">
        <v>76</v>
      </c>
      <c r="AO1560" t="s">
        <v>203</v>
      </c>
      <c r="AP1560" t="s">
        <v>566</v>
      </c>
      <c r="AQ1560" t="s">
        <v>137</v>
      </c>
      <c r="AR1560" t="s">
        <v>67</v>
      </c>
      <c r="AS1560" t="s">
        <v>54</v>
      </c>
      <c r="AT1560" t="s">
        <v>73</v>
      </c>
      <c r="AU1560" t="s">
        <v>107</v>
      </c>
      <c r="AV1560" t="s">
        <v>6785</v>
      </c>
    </row>
    <row r="1561" spans="1:48" hidden="1" x14ac:dyDescent="0.3">
      <c r="A1561" t="s">
        <v>7886</v>
      </c>
      <c r="B1561" t="s">
        <v>7887</v>
      </c>
      <c r="C1561" s="1" t="str">
        <f t="shared" si="255"/>
        <v>21:0973</v>
      </c>
      <c r="D1561" s="1" t="str">
        <f t="shared" si="256"/>
        <v>21:0112</v>
      </c>
      <c r="E1561" t="s">
        <v>7888</v>
      </c>
      <c r="F1561" t="s">
        <v>7889</v>
      </c>
      <c r="H1561">
        <v>63.788691999999998</v>
      </c>
      <c r="I1561">
        <v>-96.419120399999997</v>
      </c>
      <c r="J1561" s="1" t="str">
        <f t="shared" si="257"/>
        <v>NGR lake sediment grab sample</v>
      </c>
      <c r="K1561" s="1" t="str">
        <f t="shared" si="258"/>
        <v>&lt;177 micron (NGR)</v>
      </c>
      <c r="L1561">
        <v>79</v>
      </c>
      <c r="M1561" t="s">
        <v>200</v>
      </c>
      <c r="N1561">
        <v>1560</v>
      </c>
      <c r="O1561" t="s">
        <v>233</v>
      </c>
      <c r="P1561" t="s">
        <v>54</v>
      </c>
      <c r="Q1561" t="s">
        <v>747</v>
      </c>
      <c r="R1561" t="s">
        <v>550</v>
      </c>
      <c r="S1561" t="s">
        <v>57</v>
      </c>
      <c r="T1561" t="s">
        <v>449</v>
      </c>
      <c r="U1561" t="s">
        <v>88</v>
      </c>
      <c r="V1561" t="s">
        <v>139</v>
      </c>
      <c r="W1561" t="s">
        <v>329</v>
      </c>
      <c r="X1561" t="s">
        <v>74</v>
      </c>
      <c r="Y1561" t="s">
        <v>276</v>
      </c>
      <c r="Z1561" t="s">
        <v>127</v>
      </c>
      <c r="AA1561" t="s">
        <v>64</v>
      </c>
      <c r="AB1561" t="s">
        <v>550</v>
      </c>
      <c r="AC1561" t="s">
        <v>155</v>
      </c>
      <c r="AD1561" t="s">
        <v>67</v>
      </c>
      <c r="AE1561" t="s">
        <v>5744</v>
      </c>
      <c r="AF1561" t="s">
        <v>356</v>
      </c>
      <c r="AG1561" t="s">
        <v>204</v>
      </c>
      <c r="AH1561" t="s">
        <v>70</v>
      </c>
      <c r="AI1561" t="s">
        <v>440</v>
      </c>
      <c r="AJ1561" t="s">
        <v>87</v>
      </c>
      <c r="AK1561" t="s">
        <v>73</v>
      </c>
      <c r="AL1561" t="s">
        <v>103</v>
      </c>
      <c r="AM1561" t="s">
        <v>103</v>
      </c>
      <c r="AN1561" t="s">
        <v>76</v>
      </c>
      <c r="AO1561" t="s">
        <v>203</v>
      </c>
      <c r="AP1561" t="s">
        <v>234</v>
      </c>
      <c r="AQ1561" t="s">
        <v>170</v>
      </c>
      <c r="AR1561" t="s">
        <v>67</v>
      </c>
      <c r="AS1561" t="s">
        <v>54</v>
      </c>
      <c r="AT1561" t="s">
        <v>73</v>
      </c>
      <c r="AU1561" t="s">
        <v>107</v>
      </c>
      <c r="AV1561" t="s">
        <v>3803</v>
      </c>
    </row>
    <row r="1562" spans="1:48" hidden="1" x14ac:dyDescent="0.3">
      <c r="A1562" t="s">
        <v>7890</v>
      </c>
      <c r="B1562" t="s">
        <v>7891</v>
      </c>
      <c r="C1562" s="1" t="str">
        <f t="shared" si="255"/>
        <v>21:0973</v>
      </c>
      <c r="D1562" s="1" t="str">
        <f t="shared" si="256"/>
        <v>21:0112</v>
      </c>
      <c r="E1562" t="s">
        <v>7892</v>
      </c>
      <c r="F1562" t="s">
        <v>7893</v>
      </c>
      <c r="H1562">
        <v>63.796129499999999</v>
      </c>
      <c r="I1562">
        <v>-96.456683400000003</v>
      </c>
      <c r="J1562" s="1" t="str">
        <f t="shared" si="257"/>
        <v>NGR lake sediment grab sample</v>
      </c>
      <c r="K1562" s="1" t="str">
        <f t="shared" si="258"/>
        <v>&lt;177 micron (NGR)</v>
      </c>
      <c r="L1562">
        <v>79</v>
      </c>
      <c r="M1562" t="s">
        <v>217</v>
      </c>
      <c r="N1562">
        <v>1561</v>
      </c>
      <c r="O1562" t="s">
        <v>209</v>
      </c>
      <c r="P1562" t="s">
        <v>54</v>
      </c>
      <c r="Q1562" t="s">
        <v>186</v>
      </c>
      <c r="R1562" t="s">
        <v>92</v>
      </c>
      <c r="S1562" t="s">
        <v>57</v>
      </c>
      <c r="T1562" t="s">
        <v>365</v>
      </c>
      <c r="U1562" t="s">
        <v>138</v>
      </c>
      <c r="V1562" t="s">
        <v>192</v>
      </c>
      <c r="W1562" t="s">
        <v>118</v>
      </c>
      <c r="X1562" t="s">
        <v>67</v>
      </c>
      <c r="Y1562" t="s">
        <v>68</v>
      </c>
      <c r="Z1562" t="s">
        <v>138</v>
      </c>
      <c r="AA1562" t="s">
        <v>64</v>
      </c>
      <c r="AB1562" t="s">
        <v>381</v>
      </c>
      <c r="AC1562" t="s">
        <v>70</v>
      </c>
      <c r="AD1562" t="s">
        <v>67</v>
      </c>
      <c r="AE1562" t="s">
        <v>1807</v>
      </c>
      <c r="AF1562" t="s">
        <v>436</v>
      </c>
      <c r="AG1562" t="s">
        <v>142</v>
      </c>
      <c r="AH1562" t="s">
        <v>70</v>
      </c>
      <c r="AI1562" t="s">
        <v>263</v>
      </c>
      <c r="AJ1562" t="s">
        <v>263</v>
      </c>
      <c r="AK1562" t="s">
        <v>73</v>
      </c>
      <c r="AL1562" t="s">
        <v>177</v>
      </c>
      <c r="AM1562" t="s">
        <v>224</v>
      </c>
      <c r="AN1562" t="s">
        <v>76</v>
      </c>
      <c r="AO1562" t="s">
        <v>203</v>
      </c>
      <c r="AP1562" t="s">
        <v>307</v>
      </c>
      <c r="AQ1562" t="s">
        <v>346</v>
      </c>
      <c r="AR1562" t="s">
        <v>74</v>
      </c>
      <c r="AS1562" t="s">
        <v>54</v>
      </c>
      <c r="AT1562" t="s">
        <v>73</v>
      </c>
      <c r="AU1562" t="s">
        <v>635</v>
      </c>
      <c r="AV1562" t="s">
        <v>7894</v>
      </c>
    </row>
    <row r="1563" spans="1:48" hidden="1" x14ac:dyDescent="0.3">
      <c r="A1563" t="s">
        <v>7895</v>
      </c>
      <c r="B1563" t="s">
        <v>7896</v>
      </c>
      <c r="C1563" s="1" t="str">
        <f t="shared" si="255"/>
        <v>21:0973</v>
      </c>
      <c r="D1563" s="1" t="str">
        <f t="shared" si="256"/>
        <v>21:0112</v>
      </c>
      <c r="E1563" t="s">
        <v>7897</v>
      </c>
      <c r="F1563" t="s">
        <v>7898</v>
      </c>
      <c r="H1563">
        <v>63.7958541</v>
      </c>
      <c r="I1563">
        <v>-96.574762500000006</v>
      </c>
      <c r="J1563" s="1" t="str">
        <f t="shared" si="257"/>
        <v>NGR lake sediment grab sample</v>
      </c>
      <c r="K1563" s="1" t="str">
        <f t="shared" si="258"/>
        <v>&lt;177 micron (NGR)</v>
      </c>
      <c r="L1563">
        <v>79</v>
      </c>
      <c r="M1563" t="s">
        <v>246</v>
      </c>
      <c r="N1563">
        <v>1562</v>
      </c>
      <c r="O1563" t="s">
        <v>150</v>
      </c>
      <c r="P1563" t="s">
        <v>54</v>
      </c>
      <c r="Q1563" t="s">
        <v>4241</v>
      </c>
      <c r="R1563" t="s">
        <v>357</v>
      </c>
      <c r="S1563" t="s">
        <v>57</v>
      </c>
      <c r="T1563" t="s">
        <v>152</v>
      </c>
      <c r="U1563" t="s">
        <v>117</v>
      </c>
      <c r="V1563" t="s">
        <v>303</v>
      </c>
      <c r="W1563" t="s">
        <v>254</v>
      </c>
      <c r="X1563" t="s">
        <v>74</v>
      </c>
      <c r="Y1563" t="s">
        <v>79</v>
      </c>
      <c r="Z1563" t="s">
        <v>138</v>
      </c>
      <c r="AA1563" t="s">
        <v>64</v>
      </c>
      <c r="AB1563" t="s">
        <v>303</v>
      </c>
      <c r="AC1563" t="s">
        <v>155</v>
      </c>
      <c r="AD1563" t="s">
        <v>67</v>
      </c>
      <c r="AE1563" t="s">
        <v>120</v>
      </c>
      <c r="AF1563" t="s">
        <v>90</v>
      </c>
      <c r="AG1563" t="s">
        <v>438</v>
      </c>
      <c r="AH1563" t="s">
        <v>155</v>
      </c>
      <c r="AI1563" t="s">
        <v>123</v>
      </c>
      <c r="AJ1563" t="s">
        <v>305</v>
      </c>
      <c r="AK1563" t="s">
        <v>73</v>
      </c>
      <c r="AL1563" t="s">
        <v>157</v>
      </c>
      <c r="AM1563" t="s">
        <v>75</v>
      </c>
      <c r="AN1563" t="s">
        <v>76</v>
      </c>
      <c r="AO1563" t="s">
        <v>281</v>
      </c>
      <c r="AP1563" t="s">
        <v>210</v>
      </c>
      <c r="AQ1563" t="s">
        <v>205</v>
      </c>
      <c r="AR1563" t="s">
        <v>62</v>
      </c>
      <c r="AS1563" t="s">
        <v>54</v>
      </c>
      <c r="AT1563" t="s">
        <v>73</v>
      </c>
      <c r="AU1563" t="s">
        <v>107</v>
      </c>
      <c r="AV1563" t="s">
        <v>3695</v>
      </c>
    </row>
    <row r="1564" spans="1:48" hidden="1" x14ac:dyDescent="0.3">
      <c r="A1564" t="s">
        <v>7899</v>
      </c>
      <c r="B1564" t="s">
        <v>7900</v>
      </c>
      <c r="C1564" s="1" t="str">
        <f t="shared" si="255"/>
        <v>21:0973</v>
      </c>
      <c r="D1564" s="1" t="str">
        <f t="shared" si="256"/>
        <v>21:0112</v>
      </c>
      <c r="E1564" t="s">
        <v>7901</v>
      </c>
      <c r="F1564" t="s">
        <v>7902</v>
      </c>
      <c r="H1564">
        <v>63.820417900000002</v>
      </c>
      <c r="I1564">
        <v>-96.628097100000005</v>
      </c>
      <c r="J1564" s="1" t="str">
        <f t="shared" si="257"/>
        <v>NGR lake sediment grab sample</v>
      </c>
      <c r="K1564" s="1" t="str">
        <f t="shared" si="258"/>
        <v>&lt;177 micron (NGR)</v>
      </c>
      <c r="L1564">
        <v>79</v>
      </c>
      <c r="M1564" t="s">
        <v>260</v>
      </c>
      <c r="N1564">
        <v>1563</v>
      </c>
      <c r="O1564" t="s">
        <v>92</v>
      </c>
      <c r="P1564" t="s">
        <v>54</v>
      </c>
      <c r="Q1564" t="s">
        <v>166</v>
      </c>
      <c r="R1564" t="s">
        <v>92</v>
      </c>
      <c r="S1564" t="s">
        <v>57</v>
      </c>
      <c r="T1564" t="s">
        <v>277</v>
      </c>
      <c r="U1564" t="s">
        <v>138</v>
      </c>
      <c r="V1564" t="s">
        <v>189</v>
      </c>
      <c r="W1564" t="s">
        <v>124</v>
      </c>
      <c r="X1564" t="s">
        <v>62</v>
      </c>
      <c r="Y1564" t="s">
        <v>137</v>
      </c>
      <c r="Z1564" t="s">
        <v>117</v>
      </c>
      <c r="AA1564" t="s">
        <v>64</v>
      </c>
      <c r="AB1564" t="s">
        <v>100</v>
      </c>
      <c r="AC1564" t="s">
        <v>224</v>
      </c>
      <c r="AD1564" t="s">
        <v>67</v>
      </c>
      <c r="AE1564" t="s">
        <v>3908</v>
      </c>
      <c r="AF1564" t="s">
        <v>357</v>
      </c>
      <c r="AG1564" t="s">
        <v>152</v>
      </c>
      <c r="AH1564" t="s">
        <v>224</v>
      </c>
      <c r="AI1564" t="s">
        <v>123</v>
      </c>
      <c r="AJ1564" t="s">
        <v>413</v>
      </c>
      <c r="AK1564" t="s">
        <v>73</v>
      </c>
      <c r="AL1564" t="s">
        <v>68</v>
      </c>
      <c r="AM1564" t="s">
        <v>125</v>
      </c>
      <c r="AN1564" t="s">
        <v>76</v>
      </c>
      <c r="AO1564" t="s">
        <v>290</v>
      </c>
      <c r="AP1564" t="s">
        <v>295</v>
      </c>
      <c r="AQ1564" t="s">
        <v>211</v>
      </c>
      <c r="AR1564" t="s">
        <v>62</v>
      </c>
      <c r="AS1564" t="s">
        <v>62</v>
      </c>
      <c r="AT1564" t="s">
        <v>73</v>
      </c>
      <c r="AU1564" t="s">
        <v>643</v>
      </c>
      <c r="AV1564" t="s">
        <v>2885</v>
      </c>
    </row>
    <row r="1565" spans="1:48" hidden="1" x14ac:dyDescent="0.3">
      <c r="A1565" t="s">
        <v>7903</v>
      </c>
      <c r="B1565" t="s">
        <v>7904</v>
      </c>
      <c r="C1565" s="1" t="str">
        <f t="shared" si="255"/>
        <v>21:0973</v>
      </c>
      <c r="D1565" s="1" t="str">
        <f t="shared" si="256"/>
        <v>21:0112</v>
      </c>
      <c r="E1565" t="s">
        <v>7905</v>
      </c>
      <c r="F1565" t="s">
        <v>7906</v>
      </c>
      <c r="H1565">
        <v>63.803572600000003</v>
      </c>
      <c r="I1565">
        <v>-96.755532599999995</v>
      </c>
      <c r="J1565" s="1" t="str">
        <f t="shared" si="257"/>
        <v>NGR lake sediment grab sample</v>
      </c>
      <c r="K1565" s="1" t="str">
        <f t="shared" si="258"/>
        <v>&lt;177 micron (NGR)</v>
      </c>
      <c r="L1565">
        <v>79</v>
      </c>
      <c r="M1565" t="s">
        <v>273</v>
      </c>
      <c r="N1565">
        <v>1564</v>
      </c>
      <c r="O1565" t="s">
        <v>328</v>
      </c>
      <c r="P1565" t="s">
        <v>54</v>
      </c>
      <c r="Q1565" t="s">
        <v>325</v>
      </c>
      <c r="R1565" t="s">
        <v>90</v>
      </c>
      <c r="S1565" t="s">
        <v>57</v>
      </c>
      <c r="T1565" t="s">
        <v>152</v>
      </c>
      <c r="U1565" t="s">
        <v>117</v>
      </c>
      <c r="V1565" t="s">
        <v>223</v>
      </c>
      <c r="W1565" t="s">
        <v>193</v>
      </c>
      <c r="X1565" t="s">
        <v>74</v>
      </c>
      <c r="Y1565" t="s">
        <v>302</v>
      </c>
      <c r="Z1565" t="s">
        <v>138</v>
      </c>
      <c r="AA1565" t="s">
        <v>64</v>
      </c>
      <c r="AB1565" t="s">
        <v>139</v>
      </c>
      <c r="AC1565" t="s">
        <v>70</v>
      </c>
      <c r="AD1565" t="s">
        <v>67</v>
      </c>
      <c r="AE1565" t="s">
        <v>2181</v>
      </c>
      <c r="AF1565" t="s">
        <v>436</v>
      </c>
      <c r="AG1565" t="s">
        <v>1089</v>
      </c>
      <c r="AH1565" t="s">
        <v>155</v>
      </c>
      <c r="AI1565" t="s">
        <v>123</v>
      </c>
      <c r="AJ1565" t="s">
        <v>124</v>
      </c>
      <c r="AK1565" t="s">
        <v>73</v>
      </c>
      <c r="AL1565" t="s">
        <v>177</v>
      </c>
      <c r="AM1565" t="s">
        <v>75</v>
      </c>
      <c r="AN1565" t="s">
        <v>76</v>
      </c>
      <c r="AO1565" t="s">
        <v>92</v>
      </c>
      <c r="AP1565" t="s">
        <v>126</v>
      </c>
      <c r="AQ1565" t="s">
        <v>211</v>
      </c>
      <c r="AR1565" t="s">
        <v>62</v>
      </c>
      <c r="AS1565" t="s">
        <v>54</v>
      </c>
      <c r="AT1565" t="s">
        <v>73</v>
      </c>
      <c r="AU1565" t="s">
        <v>107</v>
      </c>
      <c r="AV1565" t="s">
        <v>7907</v>
      </c>
    </row>
    <row r="1566" spans="1:48" hidden="1" x14ac:dyDescent="0.3">
      <c r="A1566" t="s">
        <v>7908</v>
      </c>
      <c r="B1566" t="s">
        <v>7909</v>
      </c>
      <c r="C1566" s="1" t="str">
        <f t="shared" si="255"/>
        <v>21:0973</v>
      </c>
      <c r="D1566" s="1" t="str">
        <f t="shared" si="256"/>
        <v>21:0112</v>
      </c>
      <c r="E1566" t="s">
        <v>7910</v>
      </c>
      <c r="F1566" t="s">
        <v>7911</v>
      </c>
      <c r="H1566">
        <v>63.768148799999999</v>
      </c>
      <c r="I1566">
        <v>-96.802530700000005</v>
      </c>
      <c r="J1566" s="1" t="str">
        <f t="shared" si="257"/>
        <v>NGR lake sediment grab sample</v>
      </c>
      <c r="K1566" s="1" t="str">
        <f t="shared" si="258"/>
        <v>&lt;177 micron (NGR)</v>
      </c>
      <c r="L1566">
        <v>79</v>
      </c>
      <c r="M1566" t="s">
        <v>289</v>
      </c>
      <c r="N1566">
        <v>1565</v>
      </c>
      <c r="O1566" t="s">
        <v>203</v>
      </c>
      <c r="P1566" t="s">
        <v>54</v>
      </c>
      <c r="Q1566" t="s">
        <v>2741</v>
      </c>
      <c r="R1566" t="s">
        <v>104</v>
      </c>
      <c r="S1566" t="s">
        <v>57</v>
      </c>
      <c r="T1566" t="s">
        <v>152</v>
      </c>
      <c r="U1566" t="s">
        <v>178</v>
      </c>
      <c r="V1566" t="s">
        <v>58</v>
      </c>
      <c r="W1566" t="s">
        <v>254</v>
      </c>
      <c r="X1566" t="s">
        <v>62</v>
      </c>
      <c r="Y1566" t="s">
        <v>95</v>
      </c>
      <c r="Z1566" t="s">
        <v>138</v>
      </c>
      <c r="AA1566" t="s">
        <v>64</v>
      </c>
      <c r="AB1566" t="s">
        <v>172</v>
      </c>
      <c r="AC1566" t="s">
        <v>155</v>
      </c>
      <c r="AD1566" t="s">
        <v>74</v>
      </c>
      <c r="AE1566" t="s">
        <v>396</v>
      </c>
      <c r="AF1566" t="s">
        <v>356</v>
      </c>
      <c r="AG1566" t="s">
        <v>248</v>
      </c>
      <c r="AH1566" t="s">
        <v>155</v>
      </c>
      <c r="AI1566" t="s">
        <v>203</v>
      </c>
      <c r="AJ1566" t="s">
        <v>71</v>
      </c>
      <c r="AK1566" t="s">
        <v>73</v>
      </c>
      <c r="AL1566" t="s">
        <v>177</v>
      </c>
      <c r="AM1566" t="s">
        <v>75</v>
      </c>
      <c r="AN1566" t="s">
        <v>76</v>
      </c>
      <c r="AO1566" t="s">
        <v>203</v>
      </c>
      <c r="AP1566" t="s">
        <v>267</v>
      </c>
      <c r="AQ1566" t="s">
        <v>327</v>
      </c>
      <c r="AR1566" t="s">
        <v>62</v>
      </c>
      <c r="AS1566" t="s">
        <v>54</v>
      </c>
      <c r="AT1566" t="s">
        <v>73</v>
      </c>
      <c r="AU1566" t="s">
        <v>107</v>
      </c>
      <c r="AV1566" t="s">
        <v>7912</v>
      </c>
    </row>
    <row r="1567" spans="1:48" hidden="1" x14ac:dyDescent="0.3">
      <c r="A1567" t="s">
        <v>7913</v>
      </c>
      <c r="B1567" t="s">
        <v>7914</v>
      </c>
      <c r="C1567" s="1" t="str">
        <f t="shared" si="255"/>
        <v>21:0973</v>
      </c>
      <c r="D1567" s="1" t="str">
        <f t="shared" si="256"/>
        <v>21:0112</v>
      </c>
      <c r="E1567" t="s">
        <v>7915</v>
      </c>
      <c r="F1567" t="s">
        <v>7916</v>
      </c>
      <c r="H1567">
        <v>63.750661800000003</v>
      </c>
      <c r="I1567">
        <v>-96.781609000000003</v>
      </c>
      <c r="J1567" s="1" t="str">
        <f t="shared" si="257"/>
        <v>NGR lake sediment grab sample</v>
      </c>
      <c r="K1567" s="1" t="str">
        <f t="shared" si="258"/>
        <v>&lt;177 micron (NGR)</v>
      </c>
      <c r="L1567">
        <v>79</v>
      </c>
      <c r="M1567" t="s">
        <v>301</v>
      </c>
      <c r="N1567">
        <v>1566</v>
      </c>
      <c r="O1567" t="s">
        <v>92</v>
      </c>
      <c r="P1567" t="s">
        <v>54</v>
      </c>
      <c r="Q1567" t="s">
        <v>4241</v>
      </c>
      <c r="R1567" t="s">
        <v>356</v>
      </c>
      <c r="S1567" t="s">
        <v>57</v>
      </c>
      <c r="T1567" t="s">
        <v>315</v>
      </c>
      <c r="U1567" t="s">
        <v>281</v>
      </c>
      <c r="V1567" t="s">
        <v>91</v>
      </c>
      <c r="W1567" t="s">
        <v>56</v>
      </c>
      <c r="X1567" t="s">
        <v>62</v>
      </c>
      <c r="Y1567" t="s">
        <v>205</v>
      </c>
      <c r="Z1567" t="s">
        <v>138</v>
      </c>
      <c r="AA1567" t="s">
        <v>64</v>
      </c>
      <c r="AB1567" t="s">
        <v>326</v>
      </c>
      <c r="AC1567" t="s">
        <v>224</v>
      </c>
      <c r="AD1567" t="s">
        <v>62</v>
      </c>
      <c r="AE1567" t="s">
        <v>206</v>
      </c>
      <c r="AF1567" t="s">
        <v>190</v>
      </c>
      <c r="AG1567" t="s">
        <v>91</v>
      </c>
      <c r="AH1567" t="s">
        <v>155</v>
      </c>
      <c r="AI1567" t="s">
        <v>178</v>
      </c>
      <c r="AJ1567" t="s">
        <v>328</v>
      </c>
      <c r="AK1567" t="s">
        <v>73</v>
      </c>
      <c r="AL1567" t="s">
        <v>177</v>
      </c>
      <c r="AM1567" t="s">
        <v>177</v>
      </c>
      <c r="AN1567" t="s">
        <v>76</v>
      </c>
      <c r="AO1567" t="s">
        <v>178</v>
      </c>
      <c r="AP1567" t="s">
        <v>283</v>
      </c>
      <c r="AQ1567" t="s">
        <v>159</v>
      </c>
      <c r="AR1567" t="s">
        <v>62</v>
      </c>
      <c r="AS1567" t="s">
        <v>62</v>
      </c>
      <c r="AT1567" t="s">
        <v>58</v>
      </c>
      <c r="AU1567" t="s">
        <v>275</v>
      </c>
      <c r="AV1567" t="s">
        <v>1732</v>
      </c>
    </row>
    <row r="1568" spans="1:48" hidden="1" x14ac:dyDescent="0.3">
      <c r="A1568" t="s">
        <v>7917</v>
      </c>
      <c r="B1568" t="s">
        <v>7918</v>
      </c>
      <c r="C1568" s="1" t="str">
        <f t="shared" si="255"/>
        <v>21:0973</v>
      </c>
      <c r="D1568" s="1" t="str">
        <f t="shared" si="256"/>
        <v>21:0112</v>
      </c>
      <c r="E1568" t="s">
        <v>7919</v>
      </c>
      <c r="F1568" t="s">
        <v>7920</v>
      </c>
      <c r="H1568">
        <v>63.735249899999999</v>
      </c>
      <c r="I1568">
        <v>-96.697712600000003</v>
      </c>
      <c r="J1568" s="1" t="str">
        <f t="shared" si="257"/>
        <v>NGR lake sediment grab sample</v>
      </c>
      <c r="K1568" s="1" t="str">
        <f t="shared" si="258"/>
        <v>&lt;177 micron (NGR)</v>
      </c>
      <c r="L1568">
        <v>79</v>
      </c>
      <c r="M1568" t="s">
        <v>314</v>
      </c>
      <c r="N1568">
        <v>1567</v>
      </c>
      <c r="O1568" t="s">
        <v>254</v>
      </c>
      <c r="P1568" t="s">
        <v>54</v>
      </c>
      <c r="Q1568" t="s">
        <v>420</v>
      </c>
      <c r="R1568" t="s">
        <v>116</v>
      </c>
      <c r="S1568" t="s">
        <v>57</v>
      </c>
      <c r="T1568" t="s">
        <v>142</v>
      </c>
      <c r="U1568" t="s">
        <v>59</v>
      </c>
      <c r="V1568" t="s">
        <v>189</v>
      </c>
      <c r="W1568" t="s">
        <v>226</v>
      </c>
      <c r="X1568" t="s">
        <v>62</v>
      </c>
      <c r="Y1568" t="s">
        <v>171</v>
      </c>
      <c r="Z1568" t="s">
        <v>170</v>
      </c>
      <c r="AA1568" t="s">
        <v>64</v>
      </c>
      <c r="AB1568" t="s">
        <v>264</v>
      </c>
      <c r="AC1568" t="s">
        <v>173</v>
      </c>
      <c r="AD1568" t="s">
        <v>67</v>
      </c>
      <c r="AE1568" t="s">
        <v>983</v>
      </c>
      <c r="AF1568" t="s">
        <v>151</v>
      </c>
      <c r="AG1568" t="s">
        <v>172</v>
      </c>
      <c r="AH1568" t="s">
        <v>173</v>
      </c>
      <c r="AI1568" t="s">
        <v>328</v>
      </c>
      <c r="AJ1568" t="s">
        <v>240</v>
      </c>
      <c r="AK1568" t="s">
        <v>73</v>
      </c>
      <c r="AL1568" t="s">
        <v>103</v>
      </c>
      <c r="AM1568" t="s">
        <v>103</v>
      </c>
      <c r="AN1568" t="s">
        <v>76</v>
      </c>
      <c r="AO1568" t="s">
        <v>328</v>
      </c>
      <c r="AP1568" t="s">
        <v>900</v>
      </c>
      <c r="AQ1568" t="s">
        <v>63</v>
      </c>
      <c r="AR1568" t="s">
        <v>67</v>
      </c>
      <c r="AS1568" t="s">
        <v>54</v>
      </c>
      <c r="AT1568" t="s">
        <v>73</v>
      </c>
      <c r="AU1568" t="s">
        <v>107</v>
      </c>
      <c r="AV1568" t="s">
        <v>7921</v>
      </c>
    </row>
    <row r="1569" spans="1:48" hidden="1" x14ac:dyDescent="0.3">
      <c r="A1569" t="s">
        <v>7922</v>
      </c>
      <c r="B1569" t="s">
        <v>7923</v>
      </c>
      <c r="C1569" s="1" t="str">
        <f t="shared" si="255"/>
        <v>21:0973</v>
      </c>
      <c r="D1569" s="1" t="str">
        <f>HYPERLINK("https://geochem.nrcan.gc.ca/cdogs/content/svy/svy_e.htm", "")</f>
        <v/>
      </c>
      <c r="G1569" s="1" t="str">
        <f>HYPERLINK("https://geochem.nrcan.gc.ca/cdogs/content/cr_/cr_00160_e.htm", "160")</f>
        <v>160</v>
      </c>
      <c r="J1569" t="s">
        <v>230</v>
      </c>
      <c r="K1569" t="s">
        <v>231</v>
      </c>
      <c r="L1569">
        <v>79</v>
      </c>
      <c r="M1569" t="s">
        <v>232</v>
      </c>
      <c r="N1569">
        <v>1568</v>
      </c>
      <c r="O1569" t="s">
        <v>168</v>
      </c>
      <c r="P1569" t="s">
        <v>117</v>
      </c>
      <c r="Q1569" t="s">
        <v>656</v>
      </c>
      <c r="R1569" t="s">
        <v>75</v>
      </c>
      <c r="S1569" t="s">
        <v>57</v>
      </c>
      <c r="T1569" t="s">
        <v>279</v>
      </c>
      <c r="U1569" t="s">
        <v>117</v>
      </c>
      <c r="V1569" t="s">
        <v>219</v>
      </c>
      <c r="W1569" t="s">
        <v>346</v>
      </c>
      <c r="X1569" t="s">
        <v>62</v>
      </c>
      <c r="Y1569" t="s">
        <v>170</v>
      </c>
      <c r="Z1569" t="s">
        <v>168</v>
      </c>
      <c r="AA1569" t="s">
        <v>64</v>
      </c>
      <c r="AB1569" t="s">
        <v>575</v>
      </c>
      <c r="AC1569" t="s">
        <v>177</v>
      </c>
      <c r="AD1569" t="s">
        <v>67</v>
      </c>
      <c r="AE1569" t="s">
        <v>7924</v>
      </c>
      <c r="AF1569" t="s">
        <v>121</v>
      </c>
      <c r="AG1569" t="s">
        <v>100</v>
      </c>
      <c r="AH1569" t="s">
        <v>68</v>
      </c>
      <c r="AI1569" t="s">
        <v>104</v>
      </c>
      <c r="AJ1569" t="s">
        <v>340</v>
      </c>
      <c r="AK1569" t="s">
        <v>73</v>
      </c>
      <c r="AL1569" t="s">
        <v>68</v>
      </c>
      <c r="AM1569" t="s">
        <v>157</v>
      </c>
      <c r="AN1569" t="s">
        <v>76</v>
      </c>
      <c r="AO1569" t="s">
        <v>203</v>
      </c>
      <c r="AP1569" t="s">
        <v>4339</v>
      </c>
      <c r="AQ1569" t="s">
        <v>127</v>
      </c>
      <c r="AR1569" t="s">
        <v>62</v>
      </c>
      <c r="AS1569" t="s">
        <v>127</v>
      </c>
      <c r="AT1569" t="s">
        <v>73</v>
      </c>
      <c r="AU1569" t="s">
        <v>489</v>
      </c>
      <c r="AV1569" t="s">
        <v>7925</v>
      </c>
    </row>
    <row r="1570" spans="1:48" hidden="1" x14ac:dyDescent="0.3">
      <c r="A1570" t="s">
        <v>7926</v>
      </c>
      <c r="B1570" t="s">
        <v>7927</v>
      </c>
      <c r="C1570" s="1" t="str">
        <f t="shared" si="255"/>
        <v>21:0973</v>
      </c>
      <c r="D1570" s="1" t="str">
        <f t="shared" ref="D1570:D1579" si="259">HYPERLINK("https://geochem.nrcan.gc.ca/cdogs/content/svy/svy210112_e.htm", "21:0112")</f>
        <v>21:0112</v>
      </c>
      <c r="E1570" t="s">
        <v>7928</v>
      </c>
      <c r="F1570" t="s">
        <v>7929</v>
      </c>
      <c r="H1570">
        <v>63.7776882</v>
      </c>
      <c r="I1570">
        <v>-96.640758199999993</v>
      </c>
      <c r="J1570" s="1" t="str">
        <f t="shared" ref="J1570:J1579" si="260">HYPERLINK("https://geochem.nrcan.gc.ca/cdogs/content/kwd/kwd020027_e.htm", "NGR lake sediment grab sample")</f>
        <v>NGR lake sediment grab sample</v>
      </c>
      <c r="K1570" s="1" t="str">
        <f t="shared" ref="K1570:K1579" si="261">HYPERLINK("https://geochem.nrcan.gc.ca/cdogs/content/kwd/kwd080006_e.htm", "&lt;177 micron (NGR)")</f>
        <v>&lt;177 micron (NGR)</v>
      </c>
      <c r="L1570">
        <v>79</v>
      </c>
      <c r="M1570" t="s">
        <v>324</v>
      </c>
      <c r="N1570">
        <v>1569</v>
      </c>
      <c r="O1570" t="s">
        <v>318</v>
      </c>
      <c r="P1570" t="s">
        <v>54</v>
      </c>
      <c r="Q1570" t="s">
        <v>4187</v>
      </c>
      <c r="R1570" t="s">
        <v>338</v>
      </c>
      <c r="S1570" t="s">
        <v>57</v>
      </c>
      <c r="T1570" t="s">
        <v>380</v>
      </c>
      <c r="U1570" t="s">
        <v>138</v>
      </c>
      <c r="V1570" t="s">
        <v>189</v>
      </c>
      <c r="W1570" t="s">
        <v>276</v>
      </c>
      <c r="X1570" t="s">
        <v>67</v>
      </c>
      <c r="Y1570" t="s">
        <v>95</v>
      </c>
      <c r="Z1570" t="s">
        <v>138</v>
      </c>
      <c r="AA1570" t="s">
        <v>64</v>
      </c>
      <c r="AB1570" t="s">
        <v>192</v>
      </c>
      <c r="AC1570" t="s">
        <v>70</v>
      </c>
      <c r="AD1570" t="s">
        <v>67</v>
      </c>
      <c r="AE1570" t="s">
        <v>74</v>
      </c>
      <c r="AF1570" t="s">
        <v>178</v>
      </c>
      <c r="AG1570" t="s">
        <v>58</v>
      </c>
      <c r="AH1570" t="s">
        <v>70</v>
      </c>
      <c r="AI1570" t="s">
        <v>336</v>
      </c>
      <c r="AJ1570" t="s">
        <v>240</v>
      </c>
      <c r="AK1570" t="s">
        <v>73</v>
      </c>
      <c r="AL1570" t="s">
        <v>75</v>
      </c>
      <c r="AM1570" t="s">
        <v>103</v>
      </c>
      <c r="AN1570" t="s">
        <v>76</v>
      </c>
      <c r="AO1570" t="s">
        <v>88</v>
      </c>
      <c r="AP1570" t="s">
        <v>414</v>
      </c>
      <c r="AQ1570" t="s">
        <v>302</v>
      </c>
      <c r="AR1570" t="s">
        <v>74</v>
      </c>
      <c r="AS1570" t="s">
        <v>54</v>
      </c>
      <c r="AT1570" t="s">
        <v>73</v>
      </c>
      <c r="AU1570" t="s">
        <v>107</v>
      </c>
      <c r="AV1570" t="s">
        <v>7930</v>
      </c>
    </row>
    <row r="1571" spans="1:48" hidden="1" x14ac:dyDescent="0.3">
      <c r="A1571" t="s">
        <v>7931</v>
      </c>
      <c r="B1571" t="s">
        <v>7932</v>
      </c>
      <c r="C1571" s="1" t="str">
        <f t="shared" si="255"/>
        <v>21:0973</v>
      </c>
      <c r="D1571" s="1" t="str">
        <f t="shared" si="259"/>
        <v>21:0112</v>
      </c>
      <c r="E1571" t="s">
        <v>7933</v>
      </c>
      <c r="F1571" t="s">
        <v>7934</v>
      </c>
      <c r="H1571">
        <v>63.761200600000002</v>
      </c>
      <c r="I1571">
        <v>-96.577797399999994</v>
      </c>
      <c r="J1571" s="1" t="str">
        <f t="shared" si="260"/>
        <v>NGR lake sediment grab sample</v>
      </c>
      <c r="K1571" s="1" t="str">
        <f t="shared" si="261"/>
        <v>&lt;177 micron (NGR)</v>
      </c>
      <c r="L1571">
        <v>79</v>
      </c>
      <c r="M1571" t="s">
        <v>335</v>
      </c>
      <c r="N1571">
        <v>1570</v>
      </c>
      <c r="O1571" t="s">
        <v>402</v>
      </c>
      <c r="P1571" t="s">
        <v>54</v>
      </c>
      <c r="Q1571" t="s">
        <v>676</v>
      </c>
      <c r="R1571" t="s">
        <v>436</v>
      </c>
      <c r="S1571" t="s">
        <v>57</v>
      </c>
      <c r="T1571" t="s">
        <v>152</v>
      </c>
      <c r="U1571" t="s">
        <v>168</v>
      </c>
      <c r="V1571" t="s">
        <v>204</v>
      </c>
      <c r="W1571" t="s">
        <v>240</v>
      </c>
      <c r="X1571" t="s">
        <v>62</v>
      </c>
      <c r="Y1571" t="s">
        <v>211</v>
      </c>
      <c r="Z1571" t="s">
        <v>127</v>
      </c>
      <c r="AA1571" t="s">
        <v>64</v>
      </c>
      <c r="AB1571" t="s">
        <v>65</v>
      </c>
      <c r="AC1571" t="s">
        <v>155</v>
      </c>
      <c r="AD1571" t="s">
        <v>67</v>
      </c>
      <c r="AE1571" t="s">
        <v>75</v>
      </c>
      <c r="AF1571" t="s">
        <v>356</v>
      </c>
      <c r="AG1571" t="s">
        <v>380</v>
      </c>
      <c r="AH1571" t="s">
        <v>70</v>
      </c>
      <c r="AI1571" t="s">
        <v>203</v>
      </c>
      <c r="AJ1571" t="s">
        <v>138</v>
      </c>
      <c r="AK1571" t="s">
        <v>73</v>
      </c>
      <c r="AL1571" t="s">
        <v>103</v>
      </c>
      <c r="AM1571" t="s">
        <v>224</v>
      </c>
      <c r="AN1571" t="s">
        <v>76</v>
      </c>
      <c r="AO1571" t="s">
        <v>92</v>
      </c>
      <c r="AP1571" t="s">
        <v>225</v>
      </c>
      <c r="AQ1571" t="s">
        <v>170</v>
      </c>
      <c r="AR1571" t="s">
        <v>62</v>
      </c>
      <c r="AS1571" t="s">
        <v>54</v>
      </c>
      <c r="AT1571" t="s">
        <v>73</v>
      </c>
      <c r="AU1571" t="s">
        <v>107</v>
      </c>
      <c r="AV1571" t="s">
        <v>7935</v>
      </c>
    </row>
    <row r="1572" spans="1:48" hidden="1" x14ac:dyDescent="0.3">
      <c r="A1572" t="s">
        <v>7936</v>
      </c>
      <c r="B1572" t="s">
        <v>7937</v>
      </c>
      <c r="C1572" s="1" t="str">
        <f t="shared" si="255"/>
        <v>21:0973</v>
      </c>
      <c r="D1572" s="1" t="str">
        <f t="shared" si="259"/>
        <v>21:0112</v>
      </c>
      <c r="E1572" t="s">
        <v>7938</v>
      </c>
      <c r="F1572" t="s">
        <v>7939</v>
      </c>
      <c r="H1572">
        <v>63.733294399999998</v>
      </c>
      <c r="I1572">
        <v>-96.563489599999997</v>
      </c>
      <c r="J1572" s="1" t="str">
        <f t="shared" si="260"/>
        <v>NGR lake sediment grab sample</v>
      </c>
      <c r="K1572" s="1" t="str">
        <f t="shared" si="261"/>
        <v>&lt;177 micron (NGR)</v>
      </c>
      <c r="L1572">
        <v>79</v>
      </c>
      <c r="M1572" t="s">
        <v>354</v>
      </c>
      <c r="N1572">
        <v>1571</v>
      </c>
      <c r="O1572" t="s">
        <v>306</v>
      </c>
      <c r="P1572" t="s">
        <v>54</v>
      </c>
      <c r="Q1572" t="s">
        <v>435</v>
      </c>
      <c r="R1572" t="s">
        <v>190</v>
      </c>
      <c r="S1572" t="s">
        <v>57</v>
      </c>
      <c r="T1572" t="s">
        <v>152</v>
      </c>
      <c r="U1572" t="s">
        <v>168</v>
      </c>
      <c r="V1572" t="s">
        <v>235</v>
      </c>
      <c r="W1572" t="s">
        <v>118</v>
      </c>
      <c r="X1572" t="s">
        <v>74</v>
      </c>
      <c r="Y1572" t="s">
        <v>388</v>
      </c>
      <c r="Z1572" t="s">
        <v>127</v>
      </c>
      <c r="AA1572" t="s">
        <v>64</v>
      </c>
      <c r="AB1572" t="s">
        <v>236</v>
      </c>
      <c r="AC1572" t="s">
        <v>70</v>
      </c>
      <c r="AD1572" t="s">
        <v>67</v>
      </c>
      <c r="AE1572" t="s">
        <v>75</v>
      </c>
      <c r="AF1572" t="s">
        <v>575</v>
      </c>
      <c r="AG1572" t="s">
        <v>428</v>
      </c>
      <c r="AH1572" t="s">
        <v>70</v>
      </c>
      <c r="AI1572" t="s">
        <v>168</v>
      </c>
      <c r="AJ1572" t="s">
        <v>233</v>
      </c>
      <c r="AK1572" t="s">
        <v>73</v>
      </c>
      <c r="AL1572" t="s">
        <v>103</v>
      </c>
      <c r="AM1572" t="s">
        <v>103</v>
      </c>
      <c r="AN1572" t="s">
        <v>76</v>
      </c>
      <c r="AO1572" t="s">
        <v>203</v>
      </c>
      <c r="AP1572" t="s">
        <v>225</v>
      </c>
      <c r="AQ1572" t="s">
        <v>63</v>
      </c>
      <c r="AR1572" t="s">
        <v>62</v>
      </c>
      <c r="AS1572" t="s">
        <v>54</v>
      </c>
      <c r="AT1572" t="s">
        <v>277</v>
      </c>
      <c r="AU1572" t="s">
        <v>107</v>
      </c>
      <c r="AV1572" t="s">
        <v>4248</v>
      </c>
    </row>
    <row r="1573" spans="1:48" hidden="1" x14ac:dyDescent="0.3">
      <c r="A1573" t="s">
        <v>7940</v>
      </c>
      <c r="B1573" t="s">
        <v>7941</v>
      </c>
      <c r="C1573" s="1" t="str">
        <f t="shared" si="255"/>
        <v>21:0973</v>
      </c>
      <c r="D1573" s="1" t="str">
        <f t="shared" si="259"/>
        <v>21:0112</v>
      </c>
      <c r="E1573" t="s">
        <v>7942</v>
      </c>
      <c r="F1573" t="s">
        <v>7943</v>
      </c>
      <c r="H1573">
        <v>63.761572100000002</v>
      </c>
      <c r="I1573">
        <v>-96.495981299999997</v>
      </c>
      <c r="J1573" s="1" t="str">
        <f t="shared" si="260"/>
        <v>NGR lake sediment grab sample</v>
      </c>
      <c r="K1573" s="1" t="str">
        <f t="shared" si="261"/>
        <v>&lt;177 micron (NGR)</v>
      </c>
      <c r="L1573">
        <v>79</v>
      </c>
      <c r="M1573" t="s">
        <v>2031</v>
      </c>
      <c r="N1573">
        <v>1572</v>
      </c>
      <c r="O1573" t="s">
        <v>329</v>
      </c>
      <c r="P1573" t="s">
        <v>54</v>
      </c>
      <c r="Q1573" t="s">
        <v>274</v>
      </c>
      <c r="R1573" t="s">
        <v>178</v>
      </c>
      <c r="S1573" t="s">
        <v>57</v>
      </c>
      <c r="T1573" t="s">
        <v>221</v>
      </c>
      <c r="U1573" t="s">
        <v>57</v>
      </c>
      <c r="V1573" t="s">
        <v>251</v>
      </c>
      <c r="W1573" t="s">
        <v>137</v>
      </c>
      <c r="X1573" t="s">
        <v>67</v>
      </c>
      <c r="Y1573" t="s">
        <v>62</v>
      </c>
      <c r="Z1573" t="s">
        <v>127</v>
      </c>
      <c r="AA1573" t="s">
        <v>64</v>
      </c>
      <c r="AB1573" t="s">
        <v>347</v>
      </c>
      <c r="AC1573" t="s">
        <v>173</v>
      </c>
      <c r="AD1573" t="s">
        <v>67</v>
      </c>
      <c r="AE1573" t="s">
        <v>606</v>
      </c>
      <c r="AF1573" t="s">
        <v>134</v>
      </c>
      <c r="AG1573" t="s">
        <v>250</v>
      </c>
      <c r="AH1573" t="s">
        <v>70</v>
      </c>
      <c r="AI1573" t="s">
        <v>106</v>
      </c>
      <c r="AJ1573" t="s">
        <v>226</v>
      </c>
      <c r="AK1573" t="s">
        <v>73</v>
      </c>
      <c r="AL1573" t="s">
        <v>75</v>
      </c>
      <c r="AM1573" t="s">
        <v>103</v>
      </c>
      <c r="AN1573" t="s">
        <v>76</v>
      </c>
      <c r="AO1573" t="s">
        <v>88</v>
      </c>
      <c r="AP1573" t="s">
        <v>566</v>
      </c>
      <c r="AQ1573" t="s">
        <v>62</v>
      </c>
      <c r="AR1573" t="s">
        <v>74</v>
      </c>
      <c r="AS1573" t="s">
        <v>54</v>
      </c>
      <c r="AT1573" t="s">
        <v>73</v>
      </c>
      <c r="AU1573" t="s">
        <v>107</v>
      </c>
      <c r="AV1573" t="s">
        <v>7944</v>
      </c>
    </row>
    <row r="1574" spans="1:48" hidden="1" x14ac:dyDescent="0.3">
      <c r="A1574" t="s">
        <v>7945</v>
      </c>
      <c r="B1574" t="s">
        <v>7946</v>
      </c>
      <c r="C1574" s="1" t="str">
        <f t="shared" si="255"/>
        <v>21:0973</v>
      </c>
      <c r="D1574" s="1" t="str">
        <f t="shared" si="259"/>
        <v>21:0112</v>
      </c>
      <c r="E1574" t="s">
        <v>7947</v>
      </c>
      <c r="F1574" t="s">
        <v>7948</v>
      </c>
      <c r="H1574">
        <v>63.751972799999997</v>
      </c>
      <c r="I1574">
        <v>-96.054574099999996</v>
      </c>
      <c r="J1574" s="1" t="str">
        <f t="shared" si="260"/>
        <v>NGR lake sediment grab sample</v>
      </c>
      <c r="K1574" s="1" t="str">
        <f t="shared" si="261"/>
        <v>&lt;177 micron (NGR)</v>
      </c>
      <c r="L1574">
        <v>80</v>
      </c>
      <c r="M1574" t="s">
        <v>52</v>
      </c>
      <c r="N1574">
        <v>1573</v>
      </c>
      <c r="O1574" t="s">
        <v>168</v>
      </c>
      <c r="P1574" t="s">
        <v>54</v>
      </c>
      <c r="Q1574" t="s">
        <v>387</v>
      </c>
      <c r="R1574" t="s">
        <v>104</v>
      </c>
      <c r="S1574" t="s">
        <v>57</v>
      </c>
      <c r="T1574" t="s">
        <v>91</v>
      </c>
      <c r="U1574" t="s">
        <v>59</v>
      </c>
      <c r="V1574" t="s">
        <v>853</v>
      </c>
      <c r="W1574" t="s">
        <v>254</v>
      </c>
      <c r="X1574" t="s">
        <v>74</v>
      </c>
      <c r="Y1574" t="s">
        <v>346</v>
      </c>
      <c r="Z1574" t="s">
        <v>127</v>
      </c>
      <c r="AA1574" t="s">
        <v>64</v>
      </c>
      <c r="AB1574" t="s">
        <v>725</v>
      </c>
      <c r="AC1574" t="s">
        <v>155</v>
      </c>
      <c r="AD1574" t="s">
        <v>67</v>
      </c>
      <c r="AE1574" t="s">
        <v>1854</v>
      </c>
      <c r="AF1574" t="s">
        <v>317</v>
      </c>
      <c r="AG1574" t="s">
        <v>404</v>
      </c>
      <c r="AH1574" t="s">
        <v>155</v>
      </c>
      <c r="AI1574" t="s">
        <v>402</v>
      </c>
      <c r="AJ1574" t="s">
        <v>429</v>
      </c>
      <c r="AK1574" t="s">
        <v>73</v>
      </c>
      <c r="AL1574" t="s">
        <v>157</v>
      </c>
      <c r="AM1574" t="s">
        <v>177</v>
      </c>
      <c r="AN1574" t="s">
        <v>76</v>
      </c>
      <c r="AO1574" t="s">
        <v>121</v>
      </c>
      <c r="AP1574" t="s">
        <v>179</v>
      </c>
      <c r="AQ1574" t="s">
        <v>143</v>
      </c>
      <c r="AR1574" t="s">
        <v>62</v>
      </c>
      <c r="AS1574" t="s">
        <v>54</v>
      </c>
      <c r="AT1574" t="s">
        <v>73</v>
      </c>
      <c r="AU1574" t="s">
        <v>107</v>
      </c>
      <c r="AV1574" t="s">
        <v>1429</v>
      </c>
    </row>
    <row r="1575" spans="1:48" hidden="1" x14ac:dyDescent="0.3">
      <c r="A1575" t="s">
        <v>7949</v>
      </c>
      <c r="B1575" t="s">
        <v>7950</v>
      </c>
      <c r="C1575" s="1" t="str">
        <f t="shared" si="255"/>
        <v>21:0973</v>
      </c>
      <c r="D1575" s="1" t="str">
        <f t="shared" si="259"/>
        <v>21:0112</v>
      </c>
      <c r="E1575" t="s">
        <v>7951</v>
      </c>
      <c r="F1575" t="s">
        <v>7952</v>
      </c>
      <c r="H1575">
        <v>63.744349800000002</v>
      </c>
      <c r="I1575">
        <v>-96.466206</v>
      </c>
      <c r="J1575" s="1" t="str">
        <f t="shared" si="260"/>
        <v>NGR lake sediment grab sample</v>
      </c>
      <c r="K1575" s="1" t="str">
        <f t="shared" si="261"/>
        <v>&lt;177 micron (NGR)</v>
      </c>
      <c r="L1575">
        <v>80</v>
      </c>
      <c r="M1575" t="s">
        <v>86</v>
      </c>
      <c r="N1575">
        <v>1574</v>
      </c>
      <c r="O1575" t="s">
        <v>340</v>
      </c>
      <c r="P1575" t="s">
        <v>54</v>
      </c>
      <c r="Q1575" t="s">
        <v>920</v>
      </c>
      <c r="R1575" t="s">
        <v>317</v>
      </c>
      <c r="S1575" t="s">
        <v>57</v>
      </c>
      <c r="T1575" t="s">
        <v>252</v>
      </c>
      <c r="U1575" t="s">
        <v>203</v>
      </c>
      <c r="V1575" t="s">
        <v>449</v>
      </c>
      <c r="W1575" t="s">
        <v>118</v>
      </c>
      <c r="X1575" t="s">
        <v>74</v>
      </c>
      <c r="Y1575" t="s">
        <v>205</v>
      </c>
      <c r="Z1575" t="s">
        <v>138</v>
      </c>
      <c r="AA1575" t="s">
        <v>64</v>
      </c>
      <c r="AB1575" t="s">
        <v>890</v>
      </c>
      <c r="AC1575" t="s">
        <v>155</v>
      </c>
      <c r="AD1575" t="s">
        <v>67</v>
      </c>
      <c r="AE1575" t="s">
        <v>779</v>
      </c>
      <c r="AF1575" t="s">
        <v>141</v>
      </c>
      <c r="AG1575" t="s">
        <v>122</v>
      </c>
      <c r="AH1575" t="s">
        <v>70</v>
      </c>
      <c r="AI1575" t="s">
        <v>592</v>
      </c>
      <c r="AJ1575" t="s">
        <v>336</v>
      </c>
      <c r="AK1575" t="s">
        <v>73</v>
      </c>
      <c r="AL1575" t="s">
        <v>75</v>
      </c>
      <c r="AM1575" t="s">
        <v>103</v>
      </c>
      <c r="AN1575" t="s">
        <v>76</v>
      </c>
      <c r="AO1575" t="s">
        <v>203</v>
      </c>
      <c r="AP1575" t="s">
        <v>414</v>
      </c>
      <c r="AQ1575" t="s">
        <v>79</v>
      </c>
      <c r="AR1575" t="s">
        <v>62</v>
      </c>
      <c r="AS1575" t="s">
        <v>54</v>
      </c>
      <c r="AT1575" t="s">
        <v>73</v>
      </c>
      <c r="AU1575" t="s">
        <v>593</v>
      </c>
      <c r="AV1575" t="s">
        <v>7953</v>
      </c>
    </row>
    <row r="1576" spans="1:48" hidden="1" x14ac:dyDescent="0.3">
      <c r="A1576" t="s">
        <v>7954</v>
      </c>
      <c r="B1576" t="s">
        <v>7955</v>
      </c>
      <c r="C1576" s="1" t="str">
        <f t="shared" si="255"/>
        <v>21:0973</v>
      </c>
      <c r="D1576" s="1" t="str">
        <f t="shared" si="259"/>
        <v>21:0112</v>
      </c>
      <c r="E1576" t="s">
        <v>7956</v>
      </c>
      <c r="F1576" t="s">
        <v>7957</v>
      </c>
      <c r="H1576">
        <v>63.756122099999999</v>
      </c>
      <c r="I1576">
        <v>-96.428665600000002</v>
      </c>
      <c r="J1576" s="1" t="str">
        <f t="shared" si="260"/>
        <v>NGR lake sediment grab sample</v>
      </c>
      <c r="K1576" s="1" t="str">
        <f t="shared" si="261"/>
        <v>&lt;177 micron (NGR)</v>
      </c>
      <c r="L1576">
        <v>80</v>
      </c>
      <c r="M1576" t="s">
        <v>149</v>
      </c>
      <c r="N1576">
        <v>1575</v>
      </c>
      <c r="O1576" t="s">
        <v>340</v>
      </c>
      <c r="P1576" t="s">
        <v>54</v>
      </c>
      <c r="Q1576" t="s">
        <v>218</v>
      </c>
      <c r="R1576" t="s">
        <v>436</v>
      </c>
      <c r="S1576" t="s">
        <v>57</v>
      </c>
      <c r="T1576" t="s">
        <v>152</v>
      </c>
      <c r="U1576" t="s">
        <v>92</v>
      </c>
      <c r="V1576" t="s">
        <v>277</v>
      </c>
      <c r="W1576" t="s">
        <v>87</v>
      </c>
      <c r="X1576" t="s">
        <v>62</v>
      </c>
      <c r="Y1576" t="s">
        <v>62</v>
      </c>
      <c r="Z1576" t="s">
        <v>138</v>
      </c>
      <c r="AA1576" t="s">
        <v>64</v>
      </c>
      <c r="AB1576" t="s">
        <v>139</v>
      </c>
      <c r="AC1576" t="s">
        <v>155</v>
      </c>
      <c r="AD1576" t="s">
        <v>67</v>
      </c>
      <c r="AE1576" t="s">
        <v>574</v>
      </c>
      <c r="AF1576" t="s">
        <v>119</v>
      </c>
      <c r="AG1576" t="s">
        <v>249</v>
      </c>
      <c r="AH1576" t="s">
        <v>70</v>
      </c>
      <c r="AI1576" t="s">
        <v>203</v>
      </c>
      <c r="AJ1576" t="s">
        <v>306</v>
      </c>
      <c r="AK1576" t="s">
        <v>73</v>
      </c>
      <c r="AL1576" t="s">
        <v>75</v>
      </c>
      <c r="AM1576" t="s">
        <v>75</v>
      </c>
      <c r="AN1576" t="s">
        <v>76</v>
      </c>
      <c r="AO1576" t="s">
        <v>92</v>
      </c>
      <c r="AP1576" t="s">
        <v>414</v>
      </c>
      <c r="AQ1576" t="s">
        <v>220</v>
      </c>
      <c r="AR1576" t="s">
        <v>74</v>
      </c>
      <c r="AS1576" t="s">
        <v>54</v>
      </c>
      <c r="AT1576" t="s">
        <v>73</v>
      </c>
      <c r="AU1576" t="s">
        <v>479</v>
      </c>
      <c r="AV1576" t="s">
        <v>5234</v>
      </c>
    </row>
    <row r="1577" spans="1:48" hidden="1" x14ac:dyDescent="0.3">
      <c r="A1577" t="s">
        <v>7958</v>
      </c>
      <c r="B1577" t="s">
        <v>7959</v>
      </c>
      <c r="C1577" s="1" t="str">
        <f t="shared" si="255"/>
        <v>21:0973</v>
      </c>
      <c r="D1577" s="1" t="str">
        <f t="shared" si="259"/>
        <v>21:0112</v>
      </c>
      <c r="E1577" t="s">
        <v>7960</v>
      </c>
      <c r="F1577" t="s">
        <v>7961</v>
      </c>
      <c r="H1577">
        <v>63.741742000000002</v>
      </c>
      <c r="I1577">
        <v>-96.419938900000005</v>
      </c>
      <c r="J1577" s="1" t="str">
        <f t="shared" si="260"/>
        <v>NGR lake sediment grab sample</v>
      </c>
      <c r="K1577" s="1" t="str">
        <f t="shared" si="261"/>
        <v>&lt;177 micron (NGR)</v>
      </c>
      <c r="L1577">
        <v>80</v>
      </c>
      <c r="M1577" t="s">
        <v>165</v>
      </c>
      <c r="N1577">
        <v>1576</v>
      </c>
      <c r="O1577" t="s">
        <v>168</v>
      </c>
      <c r="P1577" t="s">
        <v>54</v>
      </c>
      <c r="Q1577" t="s">
        <v>4217</v>
      </c>
      <c r="R1577" t="s">
        <v>121</v>
      </c>
      <c r="S1577" t="s">
        <v>57</v>
      </c>
      <c r="T1577" t="s">
        <v>91</v>
      </c>
      <c r="U1577" t="s">
        <v>92</v>
      </c>
      <c r="V1577" t="s">
        <v>152</v>
      </c>
      <c r="W1577" t="s">
        <v>336</v>
      </c>
      <c r="X1577" t="s">
        <v>62</v>
      </c>
      <c r="Y1577" t="s">
        <v>346</v>
      </c>
      <c r="Z1577" t="s">
        <v>138</v>
      </c>
      <c r="AA1577" t="s">
        <v>64</v>
      </c>
      <c r="AB1577" t="s">
        <v>411</v>
      </c>
      <c r="AC1577" t="s">
        <v>155</v>
      </c>
      <c r="AD1577" t="s">
        <v>67</v>
      </c>
      <c r="AE1577" t="s">
        <v>864</v>
      </c>
      <c r="AF1577" t="s">
        <v>575</v>
      </c>
      <c r="AG1577" t="s">
        <v>152</v>
      </c>
      <c r="AH1577" t="s">
        <v>155</v>
      </c>
      <c r="AI1577" t="s">
        <v>203</v>
      </c>
      <c r="AJ1577" t="s">
        <v>305</v>
      </c>
      <c r="AK1577" t="s">
        <v>73</v>
      </c>
      <c r="AL1577" t="s">
        <v>177</v>
      </c>
      <c r="AM1577" t="s">
        <v>75</v>
      </c>
      <c r="AN1577" t="s">
        <v>76</v>
      </c>
      <c r="AO1577" t="s">
        <v>104</v>
      </c>
      <c r="AP1577" t="s">
        <v>126</v>
      </c>
      <c r="AQ1577" t="s">
        <v>240</v>
      </c>
      <c r="AR1577" t="s">
        <v>62</v>
      </c>
      <c r="AS1577" t="s">
        <v>54</v>
      </c>
      <c r="AT1577" t="s">
        <v>73</v>
      </c>
      <c r="AU1577" t="s">
        <v>107</v>
      </c>
      <c r="AV1577" t="s">
        <v>7962</v>
      </c>
    </row>
    <row r="1578" spans="1:48" hidden="1" x14ac:dyDescent="0.3">
      <c r="A1578" t="s">
        <v>7963</v>
      </c>
      <c r="B1578" t="s">
        <v>7964</v>
      </c>
      <c r="C1578" s="1" t="str">
        <f t="shared" si="255"/>
        <v>21:0973</v>
      </c>
      <c r="D1578" s="1" t="str">
        <f t="shared" si="259"/>
        <v>21:0112</v>
      </c>
      <c r="E1578" t="s">
        <v>7965</v>
      </c>
      <c r="F1578" t="s">
        <v>7966</v>
      </c>
      <c r="H1578">
        <v>63.726259200000001</v>
      </c>
      <c r="I1578">
        <v>-96.348636799999994</v>
      </c>
      <c r="J1578" s="1" t="str">
        <f t="shared" si="260"/>
        <v>NGR lake sediment grab sample</v>
      </c>
      <c r="K1578" s="1" t="str">
        <f t="shared" si="261"/>
        <v>&lt;177 micron (NGR)</v>
      </c>
      <c r="L1578">
        <v>80</v>
      </c>
      <c r="M1578" t="s">
        <v>185</v>
      </c>
      <c r="N1578">
        <v>1577</v>
      </c>
      <c r="O1578" t="s">
        <v>178</v>
      </c>
      <c r="P1578" t="s">
        <v>54</v>
      </c>
      <c r="Q1578" t="s">
        <v>4187</v>
      </c>
      <c r="R1578" t="s">
        <v>121</v>
      </c>
      <c r="S1578" t="s">
        <v>57</v>
      </c>
      <c r="T1578" t="s">
        <v>315</v>
      </c>
      <c r="U1578" t="s">
        <v>203</v>
      </c>
      <c r="V1578" t="s">
        <v>152</v>
      </c>
      <c r="W1578" t="s">
        <v>340</v>
      </c>
      <c r="X1578" t="s">
        <v>62</v>
      </c>
      <c r="Y1578" t="s">
        <v>209</v>
      </c>
      <c r="Z1578" t="s">
        <v>138</v>
      </c>
      <c r="AA1578" t="s">
        <v>64</v>
      </c>
      <c r="AB1578" t="s">
        <v>316</v>
      </c>
      <c r="AC1578" t="s">
        <v>224</v>
      </c>
      <c r="AD1578" t="s">
        <v>67</v>
      </c>
      <c r="AE1578" t="s">
        <v>3236</v>
      </c>
      <c r="AF1578" t="s">
        <v>691</v>
      </c>
      <c r="AG1578" t="s">
        <v>58</v>
      </c>
      <c r="AH1578" t="s">
        <v>155</v>
      </c>
      <c r="AI1578" t="s">
        <v>92</v>
      </c>
      <c r="AJ1578" t="s">
        <v>340</v>
      </c>
      <c r="AK1578" t="s">
        <v>73</v>
      </c>
      <c r="AL1578" t="s">
        <v>125</v>
      </c>
      <c r="AM1578" t="s">
        <v>75</v>
      </c>
      <c r="AN1578" t="s">
        <v>76</v>
      </c>
      <c r="AO1578" t="s">
        <v>281</v>
      </c>
      <c r="AP1578" t="s">
        <v>126</v>
      </c>
      <c r="AQ1578" t="s">
        <v>79</v>
      </c>
      <c r="AR1578" t="s">
        <v>62</v>
      </c>
      <c r="AS1578" t="s">
        <v>62</v>
      </c>
      <c r="AT1578" t="s">
        <v>73</v>
      </c>
      <c r="AU1578" t="s">
        <v>107</v>
      </c>
      <c r="AV1578" t="s">
        <v>1639</v>
      </c>
    </row>
    <row r="1579" spans="1:48" hidden="1" x14ac:dyDescent="0.3">
      <c r="A1579" t="s">
        <v>7967</v>
      </c>
      <c r="B1579" t="s">
        <v>7968</v>
      </c>
      <c r="C1579" s="1" t="str">
        <f t="shared" si="255"/>
        <v>21:0973</v>
      </c>
      <c r="D1579" s="1" t="str">
        <f t="shared" si="259"/>
        <v>21:0112</v>
      </c>
      <c r="E1579" t="s">
        <v>7969</v>
      </c>
      <c r="F1579" t="s">
        <v>7970</v>
      </c>
      <c r="H1579">
        <v>63.729386599999998</v>
      </c>
      <c r="I1579">
        <v>-96.273694899999995</v>
      </c>
      <c r="J1579" s="1" t="str">
        <f t="shared" si="260"/>
        <v>NGR lake sediment grab sample</v>
      </c>
      <c r="K1579" s="1" t="str">
        <f t="shared" si="261"/>
        <v>&lt;177 micron (NGR)</v>
      </c>
      <c r="L1579">
        <v>80</v>
      </c>
      <c r="M1579" t="s">
        <v>200</v>
      </c>
      <c r="N1579">
        <v>1578</v>
      </c>
      <c r="O1579" t="s">
        <v>150</v>
      </c>
      <c r="P1579" t="s">
        <v>54</v>
      </c>
      <c r="Q1579" t="s">
        <v>325</v>
      </c>
      <c r="R1579" t="s">
        <v>151</v>
      </c>
      <c r="S1579" t="s">
        <v>57</v>
      </c>
      <c r="T1579" t="s">
        <v>91</v>
      </c>
      <c r="U1579" t="s">
        <v>88</v>
      </c>
      <c r="V1579" t="s">
        <v>250</v>
      </c>
      <c r="W1579" t="s">
        <v>327</v>
      </c>
      <c r="X1579" t="s">
        <v>62</v>
      </c>
      <c r="Y1579" t="s">
        <v>106</v>
      </c>
      <c r="Z1579" t="s">
        <v>96</v>
      </c>
      <c r="AA1579" t="s">
        <v>64</v>
      </c>
      <c r="AB1579" t="s">
        <v>65</v>
      </c>
      <c r="AC1579" t="s">
        <v>70</v>
      </c>
      <c r="AD1579" t="s">
        <v>67</v>
      </c>
      <c r="AE1579" t="s">
        <v>1658</v>
      </c>
      <c r="AF1579" t="s">
        <v>616</v>
      </c>
      <c r="AG1579" t="s">
        <v>365</v>
      </c>
      <c r="AH1579" t="s">
        <v>70</v>
      </c>
      <c r="AI1579" t="s">
        <v>265</v>
      </c>
      <c r="AJ1579" t="s">
        <v>336</v>
      </c>
      <c r="AK1579" t="s">
        <v>73</v>
      </c>
      <c r="AL1579" t="s">
        <v>75</v>
      </c>
      <c r="AM1579" t="s">
        <v>224</v>
      </c>
      <c r="AN1579" t="s">
        <v>76</v>
      </c>
      <c r="AO1579" t="s">
        <v>92</v>
      </c>
      <c r="AP1579" t="s">
        <v>566</v>
      </c>
      <c r="AQ1579" t="s">
        <v>346</v>
      </c>
      <c r="AR1579" t="s">
        <v>67</v>
      </c>
      <c r="AS1579" t="s">
        <v>54</v>
      </c>
      <c r="AT1579" t="s">
        <v>73</v>
      </c>
      <c r="AU1579" t="s">
        <v>107</v>
      </c>
      <c r="AV1579" t="s">
        <v>7971</v>
      </c>
    </row>
    <row r="1580" spans="1:48" hidden="1" x14ac:dyDescent="0.3">
      <c r="A1580" t="s">
        <v>7972</v>
      </c>
      <c r="B1580" t="s">
        <v>7973</v>
      </c>
      <c r="C1580" s="1" t="str">
        <f t="shared" si="255"/>
        <v>21:0973</v>
      </c>
      <c r="D1580" s="1" t="str">
        <f>HYPERLINK("https://geochem.nrcan.gc.ca/cdogs/content/svy/svy_e.htm", "")</f>
        <v/>
      </c>
      <c r="G1580" s="1" t="str">
        <f>HYPERLINK("https://geochem.nrcan.gc.ca/cdogs/content/cr_/cr_00125_e.htm", "125")</f>
        <v>125</v>
      </c>
      <c r="J1580" t="s">
        <v>230</v>
      </c>
      <c r="K1580" t="s">
        <v>231</v>
      </c>
      <c r="L1580">
        <v>80</v>
      </c>
      <c r="M1580" t="s">
        <v>232</v>
      </c>
      <c r="N1580">
        <v>1579</v>
      </c>
      <c r="O1580" t="s">
        <v>550</v>
      </c>
      <c r="P1580" t="s">
        <v>127</v>
      </c>
      <c r="Q1580" t="s">
        <v>549</v>
      </c>
      <c r="R1580" t="s">
        <v>168</v>
      </c>
      <c r="S1580" t="s">
        <v>57</v>
      </c>
      <c r="T1580" t="s">
        <v>264</v>
      </c>
      <c r="U1580" t="s">
        <v>203</v>
      </c>
      <c r="V1580" t="s">
        <v>251</v>
      </c>
      <c r="W1580" t="s">
        <v>177</v>
      </c>
      <c r="X1580" t="s">
        <v>67</v>
      </c>
      <c r="Y1580" t="s">
        <v>136</v>
      </c>
      <c r="Z1580" t="s">
        <v>127</v>
      </c>
      <c r="AA1580" t="s">
        <v>64</v>
      </c>
      <c r="AB1580" t="s">
        <v>290</v>
      </c>
      <c r="AC1580" t="s">
        <v>75</v>
      </c>
      <c r="AD1580" t="s">
        <v>203</v>
      </c>
      <c r="AE1580" t="s">
        <v>302</v>
      </c>
      <c r="AF1580" t="s">
        <v>290</v>
      </c>
      <c r="AG1580" t="s">
        <v>151</v>
      </c>
      <c r="AH1580" t="s">
        <v>206</v>
      </c>
      <c r="AI1580" t="s">
        <v>592</v>
      </c>
      <c r="AJ1580" t="s">
        <v>226</v>
      </c>
      <c r="AK1580" t="s">
        <v>73</v>
      </c>
      <c r="AL1580" t="s">
        <v>103</v>
      </c>
      <c r="AM1580" t="s">
        <v>75</v>
      </c>
      <c r="AN1580" t="s">
        <v>76</v>
      </c>
      <c r="AO1580" t="s">
        <v>137</v>
      </c>
      <c r="AP1580" t="s">
        <v>551</v>
      </c>
      <c r="AQ1580" t="s">
        <v>168</v>
      </c>
      <c r="AR1580" t="s">
        <v>67</v>
      </c>
      <c r="AS1580" t="s">
        <v>170</v>
      </c>
      <c r="AT1580" t="s">
        <v>802</v>
      </c>
      <c r="AU1580" t="s">
        <v>107</v>
      </c>
      <c r="AV1580" t="s">
        <v>7974</v>
      </c>
    </row>
    <row r="1581" spans="1:48" hidden="1" x14ac:dyDescent="0.3">
      <c r="A1581" t="s">
        <v>7975</v>
      </c>
      <c r="B1581" t="s">
        <v>7976</v>
      </c>
      <c r="C1581" s="1" t="str">
        <f t="shared" si="255"/>
        <v>21:0973</v>
      </c>
      <c r="D1581" s="1" t="str">
        <f>HYPERLINK("https://geochem.nrcan.gc.ca/cdogs/content/svy/svy210112_e.htm", "21:0112")</f>
        <v>21:0112</v>
      </c>
      <c r="E1581" t="s">
        <v>7977</v>
      </c>
      <c r="F1581" t="s">
        <v>7978</v>
      </c>
      <c r="H1581">
        <v>63.752197299999999</v>
      </c>
      <c r="I1581">
        <v>-96.284170200000005</v>
      </c>
      <c r="J1581" s="1" t="str">
        <f>HYPERLINK("https://geochem.nrcan.gc.ca/cdogs/content/kwd/kwd020027_e.htm", "NGR lake sediment grab sample")</f>
        <v>NGR lake sediment grab sample</v>
      </c>
      <c r="K1581" s="1" t="str">
        <f>HYPERLINK("https://geochem.nrcan.gc.ca/cdogs/content/kwd/kwd080006_e.htm", "&lt;177 micron (NGR)")</f>
        <v>&lt;177 micron (NGR)</v>
      </c>
      <c r="L1581">
        <v>80</v>
      </c>
      <c r="M1581" t="s">
        <v>217</v>
      </c>
      <c r="N1581">
        <v>1580</v>
      </c>
      <c r="O1581" t="s">
        <v>329</v>
      </c>
      <c r="P1581" t="s">
        <v>54</v>
      </c>
      <c r="Q1581" t="s">
        <v>89</v>
      </c>
      <c r="R1581" t="s">
        <v>282</v>
      </c>
      <c r="S1581" t="s">
        <v>57</v>
      </c>
      <c r="T1581" t="s">
        <v>235</v>
      </c>
      <c r="U1581" t="s">
        <v>117</v>
      </c>
      <c r="V1581" t="s">
        <v>339</v>
      </c>
      <c r="W1581" t="s">
        <v>211</v>
      </c>
      <c r="X1581" t="s">
        <v>74</v>
      </c>
      <c r="Y1581" t="s">
        <v>306</v>
      </c>
      <c r="Z1581" t="s">
        <v>59</v>
      </c>
      <c r="AA1581" t="s">
        <v>64</v>
      </c>
      <c r="AB1581" t="s">
        <v>478</v>
      </c>
      <c r="AC1581" t="s">
        <v>155</v>
      </c>
      <c r="AD1581" t="s">
        <v>67</v>
      </c>
      <c r="AE1581" t="s">
        <v>943</v>
      </c>
      <c r="AF1581" t="s">
        <v>69</v>
      </c>
      <c r="AG1581" t="s">
        <v>175</v>
      </c>
      <c r="AH1581" t="s">
        <v>70</v>
      </c>
      <c r="AI1581" t="s">
        <v>429</v>
      </c>
      <c r="AJ1581" t="s">
        <v>201</v>
      </c>
      <c r="AK1581" t="s">
        <v>73</v>
      </c>
      <c r="AL1581" t="s">
        <v>177</v>
      </c>
      <c r="AM1581" t="s">
        <v>103</v>
      </c>
      <c r="AN1581" t="s">
        <v>76</v>
      </c>
      <c r="AO1581" t="s">
        <v>92</v>
      </c>
      <c r="AP1581" t="s">
        <v>307</v>
      </c>
      <c r="AQ1581" t="s">
        <v>63</v>
      </c>
      <c r="AR1581" t="s">
        <v>62</v>
      </c>
      <c r="AS1581" t="s">
        <v>54</v>
      </c>
      <c r="AT1581" t="s">
        <v>562</v>
      </c>
      <c r="AU1581" t="s">
        <v>107</v>
      </c>
      <c r="AV1581" t="s">
        <v>2257</v>
      </c>
    </row>
    <row r="1582" spans="1:48" hidden="1" x14ac:dyDescent="0.3">
      <c r="A1582" t="s">
        <v>7979</v>
      </c>
      <c r="B1582" t="s">
        <v>7980</v>
      </c>
      <c r="C1582" s="1" t="str">
        <f t="shared" si="255"/>
        <v>21:0973</v>
      </c>
      <c r="D1582" s="1" t="str">
        <f>HYPERLINK("https://geochem.nrcan.gc.ca/cdogs/content/svy/svy210112_e.htm", "21:0112")</f>
        <v>21:0112</v>
      </c>
      <c r="E1582" t="s">
        <v>7981</v>
      </c>
      <c r="F1582" t="s">
        <v>7982</v>
      </c>
      <c r="H1582">
        <v>63.7502298</v>
      </c>
      <c r="I1582">
        <v>-96.229850600000006</v>
      </c>
      <c r="J1582" s="1" t="str">
        <f>HYPERLINK("https://geochem.nrcan.gc.ca/cdogs/content/kwd/kwd020027_e.htm", "NGR lake sediment grab sample")</f>
        <v>NGR lake sediment grab sample</v>
      </c>
      <c r="K1582" s="1" t="str">
        <f>HYPERLINK("https://geochem.nrcan.gc.ca/cdogs/content/kwd/kwd080006_e.htm", "&lt;177 micron (NGR)")</f>
        <v>&lt;177 micron (NGR)</v>
      </c>
      <c r="L1582">
        <v>80</v>
      </c>
      <c r="M1582" t="s">
        <v>246</v>
      </c>
      <c r="N1582">
        <v>1581</v>
      </c>
      <c r="O1582" t="s">
        <v>101</v>
      </c>
      <c r="P1582" t="s">
        <v>54</v>
      </c>
      <c r="Q1582" t="s">
        <v>218</v>
      </c>
      <c r="R1582" t="s">
        <v>116</v>
      </c>
      <c r="S1582" t="s">
        <v>57</v>
      </c>
      <c r="T1582" t="s">
        <v>91</v>
      </c>
      <c r="U1582" t="s">
        <v>117</v>
      </c>
      <c r="V1582" t="s">
        <v>365</v>
      </c>
      <c r="W1582" t="s">
        <v>106</v>
      </c>
      <c r="X1582" t="s">
        <v>62</v>
      </c>
      <c r="Y1582" t="s">
        <v>106</v>
      </c>
      <c r="Z1582" t="s">
        <v>138</v>
      </c>
      <c r="AA1582" t="s">
        <v>64</v>
      </c>
      <c r="AB1582" t="s">
        <v>172</v>
      </c>
      <c r="AC1582" t="s">
        <v>155</v>
      </c>
      <c r="AD1582" t="s">
        <v>67</v>
      </c>
      <c r="AE1582" t="s">
        <v>2236</v>
      </c>
      <c r="AF1582" t="s">
        <v>99</v>
      </c>
      <c r="AG1582" t="s">
        <v>279</v>
      </c>
      <c r="AH1582" t="s">
        <v>70</v>
      </c>
      <c r="AI1582" t="s">
        <v>168</v>
      </c>
      <c r="AJ1582" t="s">
        <v>692</v>
      </c>
      <c r="AK1582" t="s">
        <v>73</v>
      </c>
      <c r="AL1582" t="s">
        <v>125</v>
      </c>
      <c r="AM1582" t="s">
        <v>75</v>
      </c>
      <c r="AN1582" t="s">
        <v>76</v>
      </c>
      <c r="AO1582" t="s">
        <v>104</v>
      </c>
      <c r="AP1582" t="s">
        <v>307</v>
      </c>
      <c r="AQ1582" t="s">
        <v>63</v>
      </c>
      <c r="AR1582" t="s">
        <v>62</v>
      </c>
      <c r="AS1582" t="s">
        <v>54</v>
      </c>
      <c r="AT1582" t="s">
        <v>73</v>
      </c>
      <c r="AU1582" t="s">
        <v>107</v>
      </c>
      <c r="AV1582" t="s">
        <v>7983</v>
      </c>
    </row>
    <row r="1583" spans="1:48" hidden="1" x14ac:dyDescent="0.3">
      <c r="A1583" t="s">
        <v>7984</v>
      </c>
      <c r="B1583" t="s">
        <v>7985</v>
      </c>
      <c r="C1583" s="1" t="str">
        <f t="shared" si="255"/>
        <v>21:0973</v>
      </c>
      <c r="D1583" s="1" t="str">
        <f>HYPERLINK("https://geochem.nrcan.gc.ca/cdogs/content/svy/svy210112_e.htm", "21:0112")</f>
        <v>21:0112</v>
      </c>
      <c r="E1583" t="s">
        <v>7986</v>
      </c>
      <c r="F1583" t="s">
        <v>7987</v>
      </c>
      <c r="H1583">
        <v>63.741473300000003</v>
      </c>
      <c r="I1583">
        <v>-96.219578600000006</v>
      </c>
      <c r="J1583" s="1" t="str">
        <f>HYPERLINK("https://geochem.nrcan.gc.ca/cdogs/content/kwd/kwd020027_e.htm", "NGR lake sediment grab sample")</f>
        <v>NGR lake sediment grab sample</v>
      </c>
      <c r="K1583" s="1" t="str">
        <f>HYPERLINK("https://geochem.nrcan.gc.ca/cdogs/content/kwd/kwd080006_e.htm", "&lt;177 micron (NGR)")</f>
        <v>&lt;177 micron (NGR)</v>
      </c>
      <c r="L1583">
        <v>80</v>
      </c>
      <c r="M1583" t="s">
        <v>260</v>
      </c>
      <c r="N1583">
        <v>1582</v>
      </c>
      <c r="O1583" t="s">
        <v>59</v>
      </c>
      <c r="P1583" t="s">
        <v>54</v>
      </c>
      <c r="Q1583" t="s">
        <v>186</v>
      </c>
      <c r="R1583" t="s">
        <v>347</v>
      </c>
      <c r="S1583" t="s">
        <v>57</v>
      </c>
      <c r="T1583" t="s">
        <v>204</v>
      </c>
      <c r="U1583" t="s">
        <v>59</v>
      </c>
      <c r="V1583" t="s">
        <v>153</v>
      </c>
      <c r="W1583" t="s">
        <v>205</v>
      </c>
      <c r="X1583" t="s">
        <v>62</v>
      </c>
      <c r="Y1583" t="s">
        <v>96</v>
      </c>
      <c r="Z1583" t="s">
        <v>127</v>
      </c>
      <c r="AA1583" t="s">
        <v>64</v>
      </c>
      <c r="AB1583" t="s">
        <v>550</v>
      </c>
      <c r="AC1583" t="s">
        <v>70</v>
      </c>
      <c r="AD1583" t="s">
        <v>67</v>
      </c>
      <c r="AE1583" t="s">
        <v>5744</v>
      </c>
      <c r="AF1583" t="s">
        <v>141</v>
      </c>
      <c r="AG1583" t="s">
        <v>303</v>
      </c>
      <c r="AH1583" t="s">
        <v>173</v>
      </c>
      <c r="AI1583" t="s">
        <v>59</v>
      </c>
      <c r="AJ1583" t="s">
        <v>127</v>
      </c>
      <c r="AK1583" t="s">
        <v>73</v>
      </c>
      <c r="AL1583" t="s">
        <v>103</v>
      </c>
      <c r="AM1583" t="s">
        <v>103</v>
      </c>
      <c r="AN1583" t="s">
        <v>76</v>
      </c>
      <c r="AO1583" t="s">
        <v>168</v>
      </c>
      <c r="AP1583" t="s">
        <v>234</v>
      </c>
      <c r="AQ1583" t="s">
        <v>136</v>
      </c>
      <c r="AR1583" t="s">
        <v>74</v>
      </c>
      <c r="AS1583" t="s">
        <v>54</v>
      </c>
      <c r="AT1583" t="s">
        <v>152</v>
      </c>
      <c r="AU1583" t="s">
        <v>107</v>
      </c>
      <c r="AV1583" t="s">
        <v>7988</v>
      </c>
    </row>
    <row r="1584" spans="1:48" hidden="1" x14ac:dyDescent="0.3">
      <c r="A1584" t="s">
        <v>7989</v>
      </c>
      <c r="B1584" t="s">
        <v>7990</v>
      </c>
      <c r="C1584" s="1" t="str">
        <f t="shared" si="255"/>
        <v>21:0973</v>
      </c>
      <c r="D1584" s="1" t="str">
        <f>HYPERLINK("https://geochem.nrcan.gc.ca/cdogs/content/svy/svy210112_e.htm", "21:0112")</f>
        <v>21:0112</v>
      </c>
      <c r="E1584" t="s">
        <v>7991</v>
      </c>
      <c r="F1584" t="s">
        <v>7992</v>
      </c>
      <c r="H1584">
        <v>63.758827699999998</v>
      </c>
      <c r="I1584">
        <v>-96.119121199999995</v>
      </c>
      <c r="J1584" s="1" t="str">
        <f>HYPERLINK("https://geochem.nrcan.gc.ca/cdogs/content/kwd/kwd020027_e.htm", "NGR lake sediment grab sample")</f>
        <v>NGR lake sediment grab sample</v>
      </c>
      <c r="K1584" s="1" t="str">
        <f>HYPERLINK("https://geochem.nrcan.gc.ca/cdogs/content/kwd/kwd080006_e.htm", "&lt;177 micron (NGR)")</f>
        <v>&lt;177 micron (NGR)</v>
      </c>
      <c r="L1584">
        <v>80</v>
      </c>
      <c r="M1584" t="s">
        <v>273</v>
      </c>
      <c r="N1584">
        <v>1583</v>
      </c>
      <c r="O1584" t="s">
        <v>692</v>
      </c>
      <c r="P1584" t="s">
        <v>54</v>
      </c>
      <c r="Q1584" t="s">
        <v>89</v>
      </c>
      <c r="R1584" t="s">
        <v>104</v>
      </c>
      <c r="S1584" t="s">
        <v>57</v>
      </c>
      <c r="T1584" t="s">
        <v>152</v>
      </c>
      <c r="U1584" t="s">
        <v>138</v>
      </c>
      <c r="V1584" t="s">
        <v>65</v>
      </c>
      <c r="W1584" t="s">
        <v>106</v>
      </c>
      <c r="X1584" t="s">
        <v>74</v>
      </c>
      <c r="Y1584" t="s">
        <v>137</v>
      </c>
      <c r="Z1584" t="s">
        <v>138</v>
      </c>
      <c r="AA1584" t="s">
        <v>64</v>
      </c>
      <c r="AB1584" t="s">
        <v>139</v>
      </c>
      <c r="AC1584" t="s">
        <v>224</v>
      </c>
      <c r="AD1584" t="s">
        <v>67</v>
      </c>
      <c r="AE1584" t="s">
        <v>2050</v>
      </c>
      <c r="AF1584" t="s">
        <v>141</v>
      </c>
      <c r="AG1584" t="s">
        <v>169</v>
      </c>
      <c r="AH1584" t="s">
        <v>70</v>
      </c>
      <c r="AI1584" t="s">
        <v>102</v>
      </c>
      <c r="AJ1584" t="s">
        <v>124</v>
      </c>
      <c r="AK1584" t="s">
        <v>73</v>
      </c>
      <c r="AL1584" t="s">
        <v>75</v>
      </c>
      <c r="AM1584" t="s">
        <v>75</v>
      </c>
      <c r="AN1584" t="s">
        <v>76</v>
      </c>
      <c r="AO1584" t="s">
        <v>104</v>
      </c>
      <c r="AP1584" t="s">
        <v>105</v>
      </c>
      <c r="AQ1584" t="s">
        <v>127</v>
      </c>
      <c r="AR1584" t="s">
        <v>74</v>
      </c>
      <c r="AS1584" t="s">
        <v>54</v>
      </c>
      <c r="AT1584" t="s">
        <v>73</v>
      </c>
      <c r="AU1584" t="s">
        <v>462</v>
      </c>
      <c r="AV1584" t="s">
        <v>7993</v>
      </c>
    </row>
    <row r="1585" spans="1:48" hidden="1" x14ac:dyDescent="0.3">
      <c r="A1585" t="s">
        <v>7994</v>
      </c>
      <c r="B1585" t="s">
        <v>7995</v>
      </c>
      <c r="C1585" s="1" t="str">
        <f t="shared" si="255"/>
        <v>21:0973</v>
      </c>
      <c r="D1585" s="1" t="str">
        <f>HYPERLINK("https://geochem.nrcan.gc.ca/cdogs/content/svy/svy210112_e.htm", "21:0112")</f>
        <v>21:0112</v>
      </c>
      <c r="E1585" t="s">
        <v>7947</v>
      </c>
      <c r="F1585" t="s">
        <v>7996</v>
      </c>
      <c r="H1585">
        <v>63.751972799999997</v>
      </c>
      <c r="I1585">
        <v>-96.054574099999996</v>
      </c>
      <c r="J1585" s="1" t="str">
        <f>HYPERLINK("https://geochem.nrcan.gc.ca/cdogs/content/kwd/kwd020027_e.htm", "NGR lake sediment grab sample")</f>
        <v>NGR lake sediment grab sample</v>
      </c>
      <c r="K1585" s="1" t="str">
        <f>HYPERLINK("https://geochem.nrcan.gc.ca/cdogs/content/kwd/kwd080006_e.htm", "&lt;177 micron (NGR)")</f>
        <v>&lt;177 micron (NGR)</v>
      </c>
      <c r="L1585">
        <v>80</v>
      </c>
      <c r="M1585" t="s">
        <v>345</v>
      </c>
      <c r="N1585">
        <v>1584</v>
      </c>
      <c r="O1585" t="s">
        <v>176</v>
      </c>
      <c r="P1585" t="s">
        <v>54</v>
      </c>
      <c r="Q1585" t="s">
        <v>403</v>
      </c>
      <c r="R1585" t="s">
        <v>104</v>
      </c>
      <c r="S1585" t="s">
        <v>57</v>
      </c>
      <c r="T1585" t="s">
        <v>277</v>
      </c>
      <c r="U1585" t="s">
        <v>138</v>
      </c>
      <c r="V1585" t="s">
        <v>153</v>
      </c>
      <c r="W1585" t="s">
        <v>254</v>
      </c>
      <c r="X1585" t="s">
        <v>74</v>
      </c>
      <c r="Y1585" t="s">
        <v>346</v>
      </c>
      <c r="Z1585" t="s">
        <v>127</v>
      </c>
      <c r="AA1585" t="s">
        <v>64</v>
      </c>
      <c r="AB1585" t="s">
        <v>725</v>
      </c>
      <c r="AC1585" t="s">
        <v>70</v>
      </c>
      <c r="AD1585" t="s">
        <v>67</v>
      </c>
      <c r="AE1585" t="s">
        <v>3778</v>
      </c>
      <c r="AF1585" t="s">
        <v>317</v>
      </c>
      <c r="AG1585" t="s">
        <v>279</v>
      </c>
      <c r="AH1585" t="s">
        <v>155</v>
      </c>
      <c r="AI1585" t="s">
        <v>429</v>
      </c>
      <c r="AJ1585" t="s">
        <v>402</v>
      </c>
      <c r="AK1585" t="s">
        <v>73</v>
      </c>
      <c r="AL1585" t="s">
        <v>157</v>
      </c>
      <c r="AM1585" t="s">
        <v>125</v>
      </c>
      <c r="AN1585" t="s">
        <v>76</v>
      </c>
      <c r="AO1585" t="s">
        <v>121</v>
      </c>
      <c r="AP1585" t="s">
        <v>283</v>
      </c>
      <c r="AQ1585" t="s">
        <v>143</v>
      </c>
      <c r="AR1585" t="s">
        <v>62</v>
      </c>
      <c r="AS1585" t="s">
        <v>54</v>
      </c>
      <c r="AT1585" t="s">
        <v>73</v>
      </c>
      <c r="AU1585" t="s">
        <v>107</v>
      </c>
      <c r="AV1585" t="s">
        <v>7997</v>
      </c>
    </row>
    <row r="1586" spans="1:48" hidden="1" x14ac:dyDescent="0.3">
      <c r="A1586" t="s">
        <v>7998</v>
      </c>
      <c r="B1586" t="s">
        <v>7999</v>
      </c>
      <c r="C1586" s="1" t="str">
        <f t="shared" si="255"/>
        <v>21:0973</v>
      </c>
      <c r="D1586" s="1" t="str">
        <f>HYPERLINK("https://geochem.nrcan.gc.ca/cdogs/content/svy/svy_e.htm", "")</f>
        <v/>
      </c>
      <c r="G1586" s="1" t="str">
        <f>HYPERLINK("https://geochem.nrcan.gc.ca/cdogs/content/cr_/cr_00160_e.htm", "160")</f>
        <v>160</v>
      </c>
      <c r="J1586" t="s">
        <v>230</v>
      </c>
      <c r="K1586" t="s">
        <v>231</v>
      </c>
      <c r="L1586">
        <v>80</v>
      </c>
      <c r="M1586" t="s">
        <v>4497</v>
      </c>
      <c r="N1586">
        <v>1585</v>
      </c>
      <c r="O1586" t="s">
        <v>168</v>
      </c>
      <c r="P1586" t="s">
        <v>317</v>
      </c>
      <c r="Q1586" t="s">
        <v>566</v>
      </c>
      <c r="R1586" t="s">
        <v>75</v>
      </c>
      <c r="S1586" t="s">
        <v>57</v>
      </c>
      <c r="T1586" t="s">
        <v>698</v>
      </c>
      <c r="U1586" t="s">
        <v>117</v>
      </c>
      <c r="V1586" t="s">
        <v>142</v>
      </c>
      <c r="W1586" t="s">
        <v>205</v>
      </c>
      <c r="X1586" t="s">
        <v>74</v>
      </c>
      <c r="Y1586" t="s">
        <v>355</v>
      </c>
      <c r="Z1586" t="s">
        <v>88</v>
      </c>
      <c r="AA1586" t="s">
        <v>64</v>
      </c>
      <c r="AB1586" t="s">
        <v>251</v>
      </c>
      <c r="AC1586" t="s">
        <v>75</v>
      </c>
      <c r="AD1586" t="s">
        <v>67</v>
      </c>
      <c r="AE1586" t="s">
        <v>171</v>
      </c>
      <c r="AF1586" t="s">
        <v>357</v>
      </c>
      <c r="AG1586" t="s">
        <v>316</v>
      </c>
      <c r="AH1586" t="s">
        <v>68</v>
      </c>
      <c r="AI1586" t="s">
        <v>92</v>
      </c>
      <c r="AJ1586" t="s">
        <v>71</v>
      </c>
      <c r="AK1586" t="s">
        <v>73</v>
      </c>
      <c r="AL1586" t="s">
        <v>526</v>
      </c>
      <c r="AM1586" t="s">
        <v>157</v>
      </c>
      <c r="AN1586" t="s">
        <v>76</v>
      </c>
      <c r="AO1586" t="s">
        <v>203</v>
      </c>
      <c r="AP1586" t="s">
        <v>1300</v>
      </c>
      <c r="AQ1586" t="s">
        <v>193</v>
      </c>
      <c r="AR1586" t="s">
        <v>74</v>
      </c>
      <c r="AS1586" t="s">
        <v>170</v>
      </c>
      <c r="AT1586" t="s">
        <v>73</v>
      </c>
      <c r="AU1586" t="s">
        <v>489</v>
      </c>
      <c r="AV1586" t="s">
        <v>8000</v>
      </c>
    </row>
    <row r="1587" spans="1:48" hidden="1" x14ac:dyDescent="0.3">
      <c r="A1587" t="s">
        <v>8001</v>
      </c>
      <c r="B1587" t="s">
        <v>8002</v>
      </c>
      <c r="C1587" s="1" t="str">
        <f t="shared" ref="C1587:C1650" si="262">HYPERLINK("https://geochem.nrcan.gc.ca/cdogs/content/bdl/bdl210975_e.htm", "21:0975")</f>
        <v>21:0975</v>
      </c>
      <c r="D1587" s="1" t="str">
        <f t="shared" ref="D1587:D1604" si="263">HYPERLINK("https://geochem.nrcan.gc.ca/cdogs/content/svy/svy210109_e.htm", "21:0109")</f>
        <v>21:0109</v>
      </c>
      <c r="E1587" t="s">
        <v>8003</v>
      </c>
      <c r="F1587" t="s">
        <v>8004</v>
      </c>
      <c r="H1587">
        <v>60.383043600000001</v>
      </c>
      <c r="I1587">
        <v>-96.016960600000004</v>
      </c>
      <c r="J1587" s="1" t="str">
        <f t="shared" ref="J1587:J1604" si="264">HYPERLINK("https://geochem.nrcan.gc.ca/cdogs/content/kwd/kwd020027_e.htm", "NGR lake sediment grab sample")</f>
        <v>NGR lake sediment grab sample</v>
      </c>
      <c r="K1587" s="1" t="str">
        <f t="shared" ref="K1587:K1604" si="265">HYPERLINK("https://geochem.nrcan.gc.ca/cdogs/content/kwd/kwd080006_e.htm", "&lt;177 micron (NGR)")</f>
        <v>&lt;177 micron (NGR)</v>
      </c>
      <c r="L1587">
        <v>1</v>
      </c>
      <c r="M1587" t="s">
        <v>52</v>
      </c>
      <c r="N1587">
        <v>1</v>
      </c>
      <c r="O1587" t="s">
        <v>318</v>
      </c>
      <c r="P1587" t="s">
        <v>170</v>
      </c>
      <c r="Q1587" t="s">
        <v>1295</v>
      </c>
      <c r="R1587" t="s">
        <v>151</v>
      </c>
      <c r="S1587" t="s">
        <v>57</v>
      </c>
      <c r="T1587" t="s">
        <v>152</v>
      </c>
      <c r="U1587" t="s">
        <v>104</v>
      </c>
      <c r="V1587" t="s">
        <v>616</v>
      </c>
      <c r="W1587" t="s">
        <v>421</v>
      </c>
      <c r="X1587" t="s">
        <v>67</v>
      </c>
      <c r="Y1587" t="s">
        <v>448</v>
      </c>
      <c r="Z1587" t="s">
        <v>62</v>
      </c>
      <c r="AA1587" t="s">
        <v>64</v>
      </c>
      <c r="AB1587" t="s">
        <v>93</v>
      </c>
      <c r="AC1587" t="s">
        <v>70</v>
      </c>
      <c r="AD1587" t="s">
        <v>67</v>
      </c>
      <c r="AE1587" t="s">
        <v>490</v>
      </c>
      <c r="AF1587" t="s">
        <v>550</v>
      </c>
      <c r="AG1587" t="s">
        <v>119</v>
      </c>
      <c r="AH1587" t="s">
        <v>173</v>
      </c>
      <c r="AI1587" t="s">
        <v>327</v>
      </c>
      <c r="AJ1587" t="s">
        <v>348</v>
      </c>
      <c r="AK1587" t="s">
        <v>73</v>
      </c>
      <c r="AL1587" t="s">
        <v>103</v>
      </c>
      <c r="AM1587" t="s">
        <v>125</v>
      </c>
      <c r="AN1587" t="s">
        <v>76</v>
      </c>
      <c r="AO1587" t="s">
        <v>281</v>
      </c>
      <c r="AP1587" t="s">
        <v>2741</v>
      </c>
      <c r="AQ1587" t="s">
        <v>117</v>
      </c>
      <c r="AR1587" t="s">
        <v>74</v>
      </c>
      <c r="AS1587" t="s">
        <v>54</v>
      </c>
      <c r="AT1587" t="s">
        <v>73</v>
      </c>
      <c r="AU1587" t="s">
        <v>107</v>
      </c>
      <c r="AV1587" t="s">
        <v>8005</v>
      </c>
    </row>
    <row r="1588" spans="1:48" hidden="1" x14ac:dyDescent="0.3">
      <c r="A1588" t="s">
        <v>8006</v>
      </c>
      <c r="B1588" t="s">
        <v>8007</v>
      </c>
      <c r="C1588" s="1" t="str">
        <f t="shared" si="262"/>
        <v>21:0975</v>
      </c>
      <c r="D1588" s="1" t="str">
        <f t="shared" si="263"/>
        <v>21:0109</v>
      </c>
      <c r="E1588" t="s">
        <v>8008</v>
      </c>
      <c r="F1588" t="s">
        <v>8009</v>
      </c>
      <c r="H1588">
        <v>60.009445499999998</v>
      </c>
      <c r="I1588">
        <v>-96.0610152</v>
      </c>
      <c r="J1588" s="1" t="str">
        <f t="shared" si="264"/>
        <v>NGR lake sediment grab sample</v>
      </c>
      <c r="K1588" s="1" t="str">
        <f t="shared" si="265"/>
        <v>&lt;177 micron (NGR)</v>
      </c>
      <c r="L1588">
        <v>1</v>
      </c>
      <c r="M1588" t="s">
        <v>113</v>
      </c>
      <c r="N1588">
        <v>2</v>
      </c>
      <c r="O1588" t="s">
        <v>238</v>
      </c>
      <c r="P1588" t="s">
        <v>54</v>
      </c>
      <c r="Q1588" t="s">
        <v>642</v>
      </c>
      <c r="R1588" t="s">
        <v>104</v>
      </c>
      <c r="S1588" t="s">
        <v>57</v>
      </c>
      <c r="T1588" t="s">
        <v>188</v>
      </c>
      <c r="U1588" t="s">
        <v>117</v>
      </c>
      <c r="V1588" t="s">
        <v>356</v>
      </c>
      <c r="W1588" t="s">
        <v>63</v>
      </c>
      <c r="X1588" t="s">
        <v>67</v>
      </c>
      <c r="Y1588" t="s">
        <v>95</v>
      </c>
      <c r="Z1588" t="s">
        <v>96</v>
      </c>
      <c r="AA1588" t="s">
        <v>64</v>
      </c>
      <c r="AB1588" t="s">
        <v>890</v>
      </c>
      <c r="AC1588" t="s">
        <v>224</v>
      </c>
      <c r="AD1588" t="s">
        <v>170</v>
      </c>
      <c r="AE1588" t="s">
        <v>171</v>
      </c>
      <c r="AF1588" t="s">
        <v>290</v>
      </c>
      <c r="AG1588" t="s">
        <v>249</v>
      </c>
      <c r="AH1588" t="s">
        <v>472</v>
      </c>
      <c r="AI1588" t="s">
        <v>138</v>
      </c>
      <c r="AJ1588" t="s">
        <v>306</v>
      </c>
      <c r="AK1588" t="s">
        <v>73</v>
      </c>
      <c r="AL1588" t="s">
        <v>125</v>
      </c>
      <c r="AM1588" t="s">
        <v>125</v>
      </c>
      <c r="AN1588" t="s">
        <v>76</v>
      </c>
      <c r="AO1588" t="s">
        <v>116</v>
      </c>
      <c r="AP1588" t="s">
        <v>307</v>
      </c>
      <c r="AQ1588" t="s">
        <v>59</v>
      </c>
      <c r="AR1588" t="s">
        <v>67</v>
      </c>
      <c r="AS1588" t="s">
        <v>54</v>
      </c>
      <c r="AT1588" t="s">
        <v>73</v>
      </c>
      <c r="AU1588" t="s">
        <v>107</v>
      </c>
      <c r="AV1588" t="s">
        <v>8010</v>
      </c>
    </row>
    <row r="1589" spans="1:48" hidden="1" x14ac:dyDescent="0.3">
      <c r="A1589" t="s">
        <v>8011</v>
      </c>
      <c r="B1589" t="s">
        <v>8012</v>
      </c>
      <c r="C1589" s="1" t="str">
        <f t="shared" si="262"/>
        <v>21:0975</v>
      </c>
      <c r="D1589" s="1" t="str">
        <f t="shared" si="263"/>
        <v>21:0109</v>
      </c>
      <c r="E1589" t="s">
        <v>8008</v>
      </c>
      <c r="F1589" t="s">
        <v>8013</v>
      </c>
      <c r="H1589">
        <v>60.009445499999998</v>
      </c>
      <c r="I1589">
        <v>-96.0610152</v>
      </c>
      <c r="J1589" s="1" t="str">
        <f t="shared" si="264"/>
        <v>NGR lake sediment grab sample</v>
      </c>
      <c r="K1589" s="1" t="str">
        <f t="shared" si="265"/>
        <v>&lt;177 micron (NGR)</v>
      </c>
      <c r="L1589">
        <v>1</v>
      </c>
      <c r="M1589" t="s">
        <v>132</v>
      </c>
      <c r="N1589">
        <v>3</v>
      </c>
      <c r="O1589" t="s">
        <v>526</v>
      </c>
      <c r="P1589" t="s">
        <v>54</v>
      </c>
      <c r="Q1589" t="s">
        <v>1216</v>
      </c>
      <c r="R1589" t="s">
        <v>281</v>
      </c>
      <c r="S1589" t="s">
        <v>57</v>
      </c>
      <c r="T1589" t="s">
        <v>188</v>
      </c>
      <c r="U1589" t="s">
        <v>117</v>
      </c>
      <c r="V1589" t="s">
        <v>575</v>
      </c>
      <c r="W1589" t="s">
        <v>63</v>
      </c>
      <c r="X1589" t="s">
        <v>67</v>
      </c>
      <c r="Y1589" t="s">
        <v>95</v>
      </c>
      <c r="Z1589" t="s">
        <v>96</v>
      </c>
      <c r="AA1589" t="s">
        <v>64</v>
      </c>
      <c r="AB1589" t="s">
        <v>575</v>
      </c>
      <c r="AC1589" t="s">
        <v>224</v>
      </c>
      <c r="AD1589" t="s">
        <v>62</v>
      </c>
      <c r="AE1589" t="s">
        <v>302</v>
      </c>
      <c r="AF1589" t="s">
        <v>290</v>
      </c>
      <c r="AG1589" t="s">
        <v>293</v>
      </c>
      <c r="AH1589" t="s">
        <v>472</v>
      </c>
      <c r="AI1589" t="s">
        <v>138</v>
      </c>
      <c r="AJ1589" t="s">
        <v>209</v>
      </c>
      <c r="AK1589" t="s">
        <v>73</v>
      </c>
      <c r="AL1589" t="s">
        <v>125</v>
      </c>
      <c r="AM1589" t="s">
        <v>177</v>
      </c>
      <c r="AN1589" t="s">
        <v>76</v>
      </c>
      <c r="AO1589" t="s">
        <v>134</v>
      </c>
      <c r="AP1589" t="s">
        <v>414</v>
      </c>
      <c r="AQ1589" t="s">
        <v>72</v>
      </c>
      <c r="AR1589" t="s">
        <v>67</v>
      </c>
      <c r="AS1589" t="s">
        <v>54</v>
      </c>
      <c r="AT1589" t="s">
        <v>73</v>
      </c>
      <c r="AU1589" t="s">
        <v>107</v>
      </c>
      <c r="AV1589" t="s">
        <v>5289</v>
      </c>
    </row>
    <row r="1590" spans="1:48" hidden="1" x14ac:dyDescent="0.3">
      <c r="A1590" t="s">
        <v>8014</v>
      </c>
      <c r="B1590" t="s">
        <v>8015</v>
      </c>
      <c r="C1590" s="1" t="str">
        <f t="shared" si="262"/>
        <v>21:0975</v>
      </c>
      <c r="D1590" s="1" t="str">
        <f t="shared" si="263"/>
        <v>21:0109</v>
      </c>
      <c r="E1590" t="s">
        <v>8016</v>
      </c>
      <c r="F1590" t="s">
        <v>8017</v>
      </c>
      <c r="H1590">
        <v>60.030307299999997</v>
      </c>
      <c r="I1590">
        <v>-96.045226799999995</v>
      </c>
      <c r="J1590" s="1" t="str">
        <f t="shared" si="264"/>
        <v>NGR lake sediment grab sample</v>
      </c>
      <c r="K1590" s="1" t="str">
        <f t="shared" si="265"/>
        <v>&lt;177 micron (NGR)</v>
      </c>
      <c r="L1590">
        <v>1</v>
      </c>
      <c r="M1590" t="s">
        <v>86</v>
      </c>
      <c r="N1590">
        <v>4</v>
      </c>
      <c r="O1590" t="s">
        <v>526</v>
      </c>
      <c r="P1590" t="s">
        <v>54</v>
      </c>
      <c r="Q1590" t="s">
        <v>186</v>
      </c>
      <c r="R1590" t="s">
        <v>92</v>
      </c>
      <c r="S1590" t="s">
        <v>57</v>
      </c>
      <c r="T1590" t="s">
        <v>58</v>
      </c>
      <c r="U1590" t="s">
        <v>168</v>
      </c>
      <c r="V1590" t="s">
        <v>381</v>
      </c>
      <c r="W1590" t="s">
        <v>62</v>
      </c>
      <c r="X1590" t="s">
        <v>74</v>
      </c>
      <c r="Y1590" t="s">
        <v>448</v>
      </c>
      <c r="Z1590" t="s">
        <v>96</v>
      </c>
      <c r="AA1590" t="s">
        <v>64</v>
      </c>
      <c r="AB1590" t="s">
        <v>65</v>
      </c>
      <c r="AC1590" t="s">
        <v>224</v>
      </c>
      <c r="AD1590" t="s">
        <v>170</v>
      </c>
      <c r="AE1590" t="s">
        <v>3289</v>
      </c>
      <c r="AF1590" t="s">
        <v>281</v>
      </c>
      <c r="AG1590" t="s">
        <v>1089</v>
      </c>
      <c r="AH1590" t="s">
        <v>472</v>
      </c>
      <c r="AI1590" t="s">
        <v>56</v>
      </c>
      <c r="AJ1590" t="s">
        <v>72</v>
      </c>
      <c r="AK1590" t="s">
        <v>73</v>
      </c>
      <c r="AL1590" t="s">
        <v>157</v>
      </c>
      <c r="AM1590" t="s">
        <v>125</v>
      </c>
      <c r="AN1590" t="s">
        <v>76</v>
      </c>
      <c r="AO1590" t="s">
        <v>1397</v>
      </c>
      <c r="AP1590" t="s">
        <v>225</v>
      </c>
      <c r="AQ1590" t="s">
        <v>59</v>
      </c>
      <c r="AR1590" t="s">
        <v>67</v>
      </c>
      <c r="AS1590" t="s">
        <v>54</v>
      </c>
      <c r="AT1590" t="s">
        <v>73</v>
      </c>
      <c r="AU1590" t="s">
        <v>107</v>
      </c>
      <c r="AV1590" t="s">
        <v>8018</v>
      </c>
    </row>
    <row r="1591" spans="1:48" hidden="1" x14ac:dyDescent="0.3">
      <c r="A1591" t="s">
        <v>8019</v>
      </c>
      <c r="B1591" t="s">
        <v>8020</v>
      </c>
      <c r="C1591" s="1" t="str">
        <f t="shared" si="262"/>
        <v>21:0975</v>
      </c>
      <c r="D1591" s="1" t="str">
        <f t="shared" si="263"/>
        <v>21:0109</v>
      </c>
      <c r="E1591" t="s">
        <v>8021</v>
      </c>
      <c r="F1591" t="s">
        <v>8022</v>
      </c>
      <c r="H1591">
        <v>60.070860199999998</v>
      </c>
      <c r="I1591">
        <v>-96.032105200000004</v>
      </c>
      <c r="J1591" s="1" t="str">
        <f t="shared" si="264"/>
        <v>NGR lake sediment grab sample</v>
      </c>
      <c r="K1591" s="1" t="str">
        <f t="shared" si="265"/>
        <v>&lt;177 micron (NGR)</v>
      </c>
      <c r="L1591">
        <v>1</v>
      </c>
      <c r="M1591" t="s">
        <v>149</v>
      </c>
      <c r="N1591">
        <v>5</v>
      </c>
      <c r="O1591" t="s">
        <v>118</v>
      </c>
      <c r="P1591" t="s">
        <v>54</v>
      </c>
      <c r="Q1591" t="s">
        <v>3719</v>
      </c>
      <c r="R1591" t="s">
        <v>134</v>
      </c>
      <c r="S1591" t="s">
        <v>57</v>
      </c>
      <c r="T1591" t="s">
        <v>454</v>
      </c>
      <c r="U1591" t="s">
        <v>88</v>
      </c>
      <c r="V1591" t="s">
        <v>411</v>
      </c>
      <c r="W1591" t="s">
        <v>211</v>
      </c>
      <c r="X1591" t="s">
        <v>67</v>
      </c>
      <c r="Y1591" t="s">
        <v>276</v>
      </c>
      <c r="Z1591" t="s">
        <v>170</v>
      </c>
      <c r="AA1591" t="s">
        <v>64</v>
      </c>
      <c r="AB1591" t="s">
        <v>522</v>
      </c>
      <c r="AC1591" t="s">
        <v>224</v>
      </c>
      <c r="AD1591" t="s">
        <v>62</v>
      </c>
      <c r="AE1591" t="s">
        <v>206</v>
      </c>
      <c r="AF1591" t="s">
        <v>90</v>
      </c>
      <c r="AG1591" t="s">
        <v>204</v>
      </c>
      <c r="AH1591" t="s">
        <v>173</v>
      </c>
      <c r="AI1591" t="s">
        <v>382</v>
      </c>
      <c r="AJ1591" t="s">
        <v>209</v>
      </c>
      <c r="AK1591" t="s">
        <v>73</v>
      </c>
      <c r="AL1591" t="s">
        <v>157</v>
      </c>
      <c r="AM1591" t="s">
        <v>75</v>
      </c>
      <c r="AN1591" t="s">
        <v>76</v>
      </c>
      <c r="AO1591" t="s">
        <v>121</v>
      </c>
      <c r="AP1591" t="s">
        <v>210</v>
      </c>
      <c r="AQ1591" t="s">
        <v>203</v>
      </c>
      <c r="AR1591" t="s">
        <v>74</v>
      </c>
      <c r="AS1591" t="s">
        <v>54</v>
      </c>
      <c r="AT1591" t="s">
        <v>73</v>
      </c>
      <c r="AU1591" t="s">
        <v>107</v>
      </c>
      <c r="AV1591" t="s">
        <v>8023</v>
      </c>
    </row>
    <row r="1592" spans="1:48" hidden="1" x14ac:dyDescent="0.3">
      <c r="A1592" t="s">
        <v>8024</v>
      </c>
      <c r="B1592" t="s">
        <v>8025</v>
      </c>
      <c r="C1592" s="1" t="str">
        <f t="shared" si="262"/>
        <v>21:0975</v>
      </c>
      <c r="D1592" s="1" t="str">
        <f t="shared" si="263"/>
        <v>21:0109</v>
      </c>
      <c r="E1592" t="s">
        <v>8026</v>
      </c>
      <c r="F1592" t="s">
        <v>8027</v>
      </c>
      <c r="H1592">
        <v>60.106167399999997</v>
      </c>
      <c r="I1592">
        <v>-96.025885500000001</v>
      </c>
      <c r="J1592" s="1" t="str">
        <f t="shared" si="264"/>
        <v>NGR lake sediment grab sample</v>
      </c>
      <c r="K1592" s="1" t="str">
        <f t="shared" si="265"/>
        <v>&lt;177 micron (NGR)</v>
      </c>
      <c r="L1592">
        <v>1</v>
      </c>
      <c r="M1592" t="s">
        <v>165</v>
      </c>
      <c r="N1592">
        <v>6</v>
      </c>
      <c r="O1592" t="s">
        <v>63</v>
      </c>
      <c r="P1592" t="s">
        <v>54</v>
      </c>
      <c r="Q1592" t="s">
        <v>802</v>
      </c>
      <c r="R1592" t="s">
        <v>69</v>
      </c>
      <c r="S1592" t="s">
        <v>57</v>
      </c>
      <c r="T1592" t="s">
        <v>167</v>
      </c>
      <c r="U1592" t="s">
        <v>117</v>
      </c>
      <c r="V1592" t="s">
        <v>381</v>
      </c>
      <c r="W1592" t="s">
        <v>238</v>
      </c>
      <c r="X1592" t="s">
        <v>67</v>
      </c>
      <c r="Y1592" t="s">
        <v>346</v>
      </c>
      <c r="Z1592" t="s">
        <v>62</v>
      </c>
      <c r="AA1592" t="s">
        <v>64</v>
      </c>
      <c r="AB1592" t="s">
        <v>522</v>
      </c>
      <c r="AC1592" t="s">
        <v>155</v>
      </c>
      <c r="AD1592" t="s">
        <v>74</v>
      </c>
      <c r="AE1592" t="s">
        <v>1090</v>
      </c>
      <c r="AF1592" t="s">
        <v>116</v>
      </c>
      <c r="AG1592" t="s">
        <v>522</v>
      </c>
      <c r="AH1592" t="s">
        <v>472</v>
      </c>
      <c r="AI1592" t="s">
        <v>96</v>
      </c>
      <c r="AJ1592" t="s">
        <v>336</v>
      </c>
      <c r="AK1592" t="s">
        <v>73</v>
      </c>
      <c r="AL1592" t="s">
        <v>103</v>
      </c>
      <c r="AM1592" t="s">
        <v>103</v>
      </c>
      <c r="AN1592" t="s">
        <v>76</v>
      </c>
      <c r="AO1592" t="s">
        <v>281</v>
      </c>
      <c r="AP1592" t="s">
        <v>2741</v>
      </c>
      <c r="AQ1592" t="s">
        <v>168</v>
      </c>
      <c r="AR1592" t="s">
        <v>67</v>
      </c>
      <c r="AS1592" t="s">
        <v>54</v>
      </c>
      <c r="AT1592" t="s">
        <v>73</v>
      </c>
      <c r="AU1592" t="s">
        <v>107</v>
      </c>
      <c r="AV1592" t="s">
        <v>8028</v>
      </c>
    </row>
    <row r="1593" spans="1:48" hidden="1" x14ac:dyDescent="0.3">
      <c r="A1593" t="s">
        <v>8029</v>
      </c>
      <c r="B1593" t="s">
        <v>8030</v>
      </c>
      <c r="C1593" s="1" t="str">
        <f t="shared" si="262"/>
        <v>21:0975</v>
      </c>
      <c r="D1593" s="1" t="str">
        <f t="shared" si="263"/>
        <v>21:0109</v>
      </c>
      <c r="E1593" t="s">
        <v>8031</v>
      </c>
      <c r="F1593" t="s">
        <v>8032</v>
      </c>
      <c r="H1593">
        <v>60.127554500000002</v>
      </c>
      <c r="I1593">
        <v>-96.030780399999998</v>
      </c>
      <c r="J1593" s="1" t="str">
        <f t="shared" si="264"/>
        <v>NGR lake sediment grab sample</v>
      </c>
      <c r="K1593" s="1" t="str">
        <f t="shared" si="265"/>
        <v>&lt;177 micron (NGR)</v>
      </c>
      <c r="L1593">
        <v>1</v>
      </c>
      <c r="M1593" t="s">
        <v>185</v>
      </c>
      <c r="N1593">
        <v>7</v>
      </c>
      <c r="O1593" t="s">
        <v>276</v>
      </c>
      <c r="P1593" t="s">
        <v>138</v>
      </c>
      <c r="Q1593" t="s">
        <v>593</v>
      </c>
      <c r="R1593" t="s">
        <v>317</v>
      </c>
      <c r="S1593" t="s">
        <v>57</v>
      </c>
      <c r="T1593" t="s">
        <v>58</v>
      </c>
      <c r="U1593" t="s">
        <v>138</v>
      </c>
      <c r="V1593" t="s">
        <v>99</v>
      </c>
      <c r="W1593" t="s">
        <v>206</v>
      </c>
      <c r="X1593" t="s">
        <v>67</v>
      </c>
      <c r="Y1593" t="s">
        <v>95</v>
      </c>
      <c r="Z1593" t="s">
        <v>62</v>
      </c>
      <c r="AA1593" t="s">
        <v>64</v>
      </c>
      <c r="AB1593" t="s">
        <v>139</v>
      </c>
      <c r="AC1593" t="s">
        <v>155</v>
      </c>
      <c r="AD1593" t="s">
        <v>62</v>
      </c>
      <c r="AE1593" t="s">
        <v>1854</v>
      </c>
      <c r="AF1593" t="s">
        <v>104</v>
      </c>
      <c r="AG1593" t="s">
        <v>471</v>
      </c>
      <c r="AH1593" t="s">
        <v>472</v>
      </c>
      <c r="AI1593" t="s">
        <v>201</v>
      </c>
      <c r="AJ1593" t="s">
        <v>159</v>
      </c>
      <c r="AK1593" t="s">
        <v>73</v>
      </c>
      <c r="AL1593" t="s">
        <v>103</v>
      </c>
      <c r="AM1593" t="s">
        <v>75</v>
      </c>
      <c r="AN1593" t="s">
        <v>76</v>
      </c>
      <c r="AO1593" t="s">
        <v>77</v>
      </c>
      <c r="AP1593" t="s">
        <v>4241</v>
      </c>
      <c r="AQ1593" t="s">
        <v>429</v>
      </c>
      <c r="AR1593" t="s">
        <v>67</v>
      </c>
      <c r="AS1593" t="s">
        <v>54</v>
      </c>
      <c r="AT1593" t="s">
        <v>73</v>
      </c>
      <c r="AU1593" t="s">
        <v>107</v>
      </c>
      <c r="AV1593" t="s">
        <v>8033</v>
      </c>
    </row>
    <row r="1594" spans="1:48" hidden="1" x14ac:dyDescent="0.3">
      <c r="A1594" t="s">
        <v>8034</v>
      </c>
      <c r="B1594" t="s">
        <v>8035</v>
      </c>
      <c r="C1594" s="1" t="str">
        <f t="shared" si="262"/>
        <v>21:0975</v>
      </c>
      <c r="D1594" s="1" t="str">
        <f t="shared" si="263"/>
        <v>21:0109</v>
      </c>
      <c r="E1594" t="s">
        <v>8036</v>
      </c>
      <c r="F1594" t="s">
        <v>8037</v>
      </c>
      <c r="H1594">
        <v>60.156949900000001</v>
      </c>
      <c r="I1594">
        <v>-96.014608300000006</v>
      </c>
      <c r="J1594" s="1" t="str">
        <f t="shared" si="264"/>
        <v>NGR lake sediment grab sample</v>
      </c>
      <c r="K1594" s="1" t="str">
        <f t="shared" si="265"/>
        <v>&lt;177 micron (NGR)</v>
      </c>
      <c r="L1594">
        <v>1</v>
      </c>
      <c r="M1594" t="s">
        <v>200</v>
      </c>
      <c r="N1594">
        <v>8</v>
      </c>
      <c r="O1594" t="s">
        <v>346</v>
      </c>
      <c r="P1594" t="s">
        <v>54</v>
      </c>
      <c r="Q1594" t="s">
        <v>3299</v>
      </c>
      <c r="R1594" t="s">
        <v>90</v>
      </c>
      <c r="S1594" t="s">
        <v>57</v>
      </c>
      <c r="T1594" t="s">
        <v>449</v>
      </c>
      <c r="U1594" t="s">
        <v>59</v>
      </c>
      <c r="V1594" t="s">
        <v>2740</v>
      </c>
      <c r="W1594" t="s">
        <v>125</v>
      </c>
      <c r="X1594" t="s">
        <v>67</v>
      </c>
      <c r="Y1594" t="s">
        <v>137</v>
      </c>
      <c r="Z1594" t="s">
        <v>62</v>
      </c>
      <c r="AA1594" t="s">
        <v>64</v>
      </c>
      <c r="AB1594" t="s">
        <v>890</v>
      </c>
      <c r="AC1594" t="s">
        <v>75</v>
      </c>
      <c r="AD1594" t="s">
        <v>67</v>
      </c>
      <c r="AE1594" t="s">
        <v>74</v>
      </c>
      <c r="AF1594" t="s">
        <v>281</v>
      </c>
      <c r="AG1594" t="s">
        <v>890</v>
      </c>
      <c r="AH1594" t="s">
        <v>472</v>
      </c>
      <c r="AI1594" t="s">
        <v>292</v>
      </c>
      <c r="AJ1594" t="s">
        <v>87</v>
      </c>
      <c r="AK1594" t="s">
        <v>73</v>
      </c>
      <c r="AL1594" t="s">
        <v>103</v>
      </c>
      <c r="AM1594" t="s">
        <v>103</v>
      </c>
      <c r="AN1594" t="s">
        <v>76</v>
      </c>
      <c r="AO1594" t="s">
        <v>92</v>
      </c>
      <c r="AP1594" t="s">
        <v>920</v>
      </c>
      <c r="AQ1594" t="s">
        <v>282</v>
      </c>
      <c r="AR1594" t="s">
        <v>67</v>
      </c>
      <c r="AS1594" t="s">
        <v>54</v>
      </c>
      <c r="AT1594" t="s">
        <v>73</v>
      </c>
      <c r="AU1594" t="s">
        <v>107</v>
      </c>
      <c r="AV1594" t="s">
        <v>8038</v>
      </c>
    </row>
    <row r="1595" spans="1:48" hidden="1" x14ac:dyDescent="0.3">
      <c r="A1595" t="s">
        <v>8039</v>
      </c>
      <c r="B1595" t="s">
        <v>8040</v>
      </c>
      <c r="C1595" s="1" t="str">
        <f t="shared" si="262"/>
        <v>21:0975</v>
      </c>
      <c r="D1595" s="1" t="str">
        <f t="shared" si="263"/>
        <v>21:0109</v>
      </c>
      <c r="E1595" t="s">
        <v>8041</v>
      </c>
      <c r="F1595" t="s">
        <v>8042</v>
      </c>
      <c r="H1595">
        <v>60.203937500000002</v>
      </c>
      <c r="I1595">
        <v>-96.030771999999999</v>
      </c>
      <c r="J1595" s="1" t="str">
        <f t="shared" si="264"/>
        <v>NGR lake sediment grab sample</v>
      </c>
      <c r="K1595" s="1" t="str">
        <f t="shared" si="265"/>
        <v>&lt;177 micron (NGR)</v>
      </c>
      <c r="L1595">
        <v>1</v>
      </c>
      <c r="M1595" t="s">
        <v>217</v>
      </c>
      <c r="N1595">
        <v>9</v>
      </c>
      <c r="O1595" t="s">
        <v>87</v>
      </c>
      <c r="P1595" t="s">
        <v>62</v>
      </c>
      <c r="Q1595" t="s">
        <v>462</v>
      </c>
      <c r="R1595" t="s">
        <v>251</v>
      </c>
      <c r="S1595" t="s">
        <v>57</v>
      </c>
      <c r="T1595" t="s">
        <v>277</v>
      </c>
      <c r="U1595" t="s">
        <v>88</v>
      </c>
      <c r="V1595" t="s">
        <v>347</v>
      </c>
      <c r="W1595" t="s">
        <v>206</v>
      </c>
      <c r="X1595" t="s">
        <v>67</v>
      </c>
      <c r="Y1595" t="s">
        <v>127</v>
      </c>
      <c r="Z1595" t="s">
        <v>62</v>
      </c>
      <c r="AA1595" t="s">
        <v>64</v>
      </c>
      <c r="AB1595" t="s">
        <v>97</v>
      </c>
      <c r="AC1595" t="s">
        <v>155</v>
      </c>
      <c r="AD1595" t="s">
        <v>62</v>
      </c>
      <c r="AE1595" t="s">
        <v>2628</v>
      </c>
      <c r="AF1595" t="s">
        <v>134</v>
      </c>
      <c r="AG1595" t="s">
        <v>356</v>
      </c>
      <c r="AH1595" t="s">
        <v>173</v>
      </c>
      <c r="AI1595" t="s">
        <v>193</v>
      </c>
      <c r="AJ1595" t="s">
        <v>138</v>
      </c>
      <c r="AK1595" t="s">
        <v>73</v>
      </c>
      <c r="AL1595" t="s">
        <v>103</v>
      </c>
      <c r="AM1595" t="s">
        <v>75</v>
      </c>
      <c r="AN1595" t="s">
        <v>76</v>
      </c>
      <c r="AO1595" t="s">
        <v>104</v>
      </c>
      <c r="AP1595" t="s">
        <v>4187</v>
      </c>
      <c r="AQ1595" t="s">
        <v>413</v>
      </c>
      <c r="AR1595" t="s">
        <v>67</v>
      </c>
      <c r="AS1595" t="s">
        <v>54</v>
      </c>
      <c r="AT1595" t="s">
        <v>73</v>
      </c>
      <c r="AU1595" t="s">
        <v>107</v>
      </c>
      <c r="AV1595" t="s">
        <v>8043</v>
      </c>
    </row>
    <row r="1596" spans="1:48" hidden="1" x14ac:dyDescent="0.3">
      <c r="A1596" t="s">
        <v>8044</v>
      </c>
      <c r="B1596" t="s">
        <v>8045</v>
      </c>
      <c r="C1596" s="1" t="str">
        <f t="shared" si="262"/>
        <v>21:0975</v>
      </c>
      <c r="D1596" s="1" t="str">
        <f t="shared" si="263"/>
        <v>21:0109</v>
      </c>
      <c r="E1596" t="s">
        <v>8046</v>
      </c>
      <c r="F1596" t="s">
        <v>8047</v>
      </c>
      <c r="H1596">
        <v>60.253373699999997</v>
      </c>
      <c r="I1596">
        <v>-96.024359500000003</v>
      </c>
      <c r="J1596" s="1" t="str">
        <f t="shared" si="264"/>
        <v>NGR lake sediment grab sample</v>
      </c>
      <c r="K1596" s="1" t="str">
        <f t="shared" si="265"/>
        <v>&lt;177 micron (NGR)</v>
      </c>
      <c r="L1596">
        <v>1</v>
      </c>
      <c r="M1596" t="s">
        <v>246</v>
      </c>
      <c r="N1596">
        <v>10</v>
      </c>
      <c r="O1596" t="s">
        <v>306</v>
      </c>
      <c r="P1596" t="s">
        <v>54</v>
      </c>
      <c r="Q1596" t="s">
        <v>552</v>
      </c>
      <c r="R1596" t="s">
        <v>381</v>
      </c>
      <c r="S1596" t="s">
        <v>57</v>
      </c>
      <c r="T1596" t="s">
        <v>315</v>
      </c>
      <c r="U1596" t="s">
        <v>92</v>
      </c>
      <c r="V1596" t="s">
        <v>615</v>
      </c>
      <c r="W1596" t="s">
        <v>95</v>
      </c>
      <c r="X1596" t="s">
        <v>67</v>
      </c>
      <c r="Y1596" t="s">
        <v>201</v>
      </c>
      <c r="Z1596" t="s">
        <v>170</v>
      </c>
      <c r="AA1596" t="s">
        <v>64</v>
      </c>
      <c r="AB1596" t="s">
        <v>142</v>
      </c>
      <c r="AC1596" t="s">
        <v>75</v>
      </c>
      <c r="AD1596" t="s">
        <v>96</v>
      </c>
      <c r="AE1596" t="s">
        <v>74</v>
      </c>
      <c r="AF1596" t="s">
        <v>357</v>
      </c>
      <c r="AG1596" t="s">
        <v>172</v>
      </c>
      <c r="AH1596" t="s">
        <v>472</v>
      </c>
      <c r="AI1596" t="s">
        <v>138</v>
      </c>
      <c r="AJ1596" t="s">
        <v>514</v>
      </c>
      <c r="AK1596" t="s">
        <v>73</v>
      </c>
      <c r="AL1596" t="s">
        <v>224</v>
      </c>
      <c r="AM1596" t="s">
        <v>177</v>
      </c>
      <c r="AN1596" t="s">
        <v>76</v>
      </c>
      <c r="AO1596" t="s">
        <v>5856</v>
      </c>
      <c r="AP1596" t="s">
        <v>105</v>
      </c>
      <c r="AQ1596" t="s">
        <v>178</v>
      </c>
      <c r="AR1596" t="s">
        <v>67</v>
      </c>
      <c r="AS1596" t="s">
        <v>170</v>
      </c>
      <c r="AT1596" t="s">
        <v>437</v>
      </c>
      <c r="AU1596" t="s">
        <v>107</v>
      </c>
      <c r="AV1596" t="s">
        <v>914</v>
      </c>
    </row>
    <row r="1597" spans="1:48" hidden="1" x14ac:dyDescent="0.3">
      <c r="A1597" t="s">
        <v>8048</v>
      </c>
      <c r="B1597" t="s">
        <v>8049</v>
      </c>
      <c r="C1597" s="1" t="str">
        <f t="shared" si="262"/>
        <v>21:0975</v>
      </c>
      <c r="D1597" s="1" t="str">
        <f t="shared" si="263"/>
        <v>21:0109</v>
      </c>
      <c r="E1597" t="s">
        <v>8050</v>
      </c>
      <c r="F1597" t="s">
        <v>8051</v>
      </c>
      <c r="H1597">
        <v>60.278813700000001</v>
      </c>
      <c r="I1597">
        <v>-96.003321099999994</v>
      </c>
      <c r="J1597" s="1" t="str">
        <f t="shared" si="264"/>
        <v>NGR lake sediment grab sample</v>
      </c>
      <c r="K1597" s="1" t="str">
        <f t="shared" si="265"/>
        <v>&lt;177 micron (NGR)</v>
      </c>
      <c r="L1597">
        <v>1</v>
      </c>
      <c r="M1597" t="s">
        <v>260</v>
      </c>
      <c r="N1597">
        <v>11</v>
      </c>
      <c r="O1597" t="s">
        <v>355</v>
      </c>
      <c r="P1597" t="s">
        <v>134</v>
      </c>
      <c r="Q1597" t="s">
        <v>89</v>
      </c>
      <c r="R1597" t="s">
        <v>290</v>
      </c>
      <c r="S1597" t="s">
        <v>57</v>
      </c>
      <c r="T1597" t="s">
        <v>252</v>
      </c>
      <c r="U1597" t="s">
        <v>88</v>
      </c>
      <c r="V1597" t="s">
        <v>317</v>
      </c>
      <c r="W1597" t="s">
        <v>62</v>
      </c>
      <c r="X1597" t="s">
        <v>67</v>
      </c>
      <c r="Y1597" t="s">
        <v>62</v>
      </c>
      <c r="Z1597" t="s">
        <v>138</v>
      </c>
      <c r="AA1597" t="s">
        <v>64</v>
      </c>
      <c r="AB1597" t="s">
        <v>119</v>
      </c>
      <c r="AC1597" t="s">
        <v>155</v>
      </c>
      <c r="AD1597" t="s">
        <v>127</v>
      </c>
      <c r="AE1597" t="s">
        <v>8052</v>
      </c>
      <c r="AF1597" t="s">
        <v>77</v>
      </c>
      <c r="AG1597" t="s">
        <v>135</v>
      </c>
      <c r="AH1597" t="s">
        <v>173</v>
      </c>
      <c r="AI1597" t="s">
        <v>709</v>
      </c>
      <c r="AJ1597" t="s">
        <v>159</v>
      </c>
      <c r="AK1597" t="s">
        <v>73</v>
      </c>
      <c r="AL1597" t="s">
        <v>75</v>
      </c>
      <c r="AM1597" t="s">
        <v>224</v>
      </c>
      <c r="AN1597" t="s">
        <v>76</v>
      </c>
      <c r="AO1597" t="s">
        <v>116</v>
      </c>
      <c r="AP1597" t="s">
        <v>414</v>
      </c>
      <c r="AQ1597" t="s">
        <v>440</v>
      </c>
      <c r="AR1597" t="s">
        <v>67</v>
      </c>
      <c r="AS1597" t="s">
        <v>54</v>
      </c>
      <c r="AT1597" t="s">
        <v>73</v>
      </c>
      <c r="AU1597" t="s">
        <v>107</v>
      </c>
      <c r="AV1597" t="s">
        <v>1851</v>
      </c>
    </row>
    <row r="1598" spans="1:48" hidden="1" x14ac:dyDescent="0.3">
      <c r="A1598" t="s">
        <v>8053</v>
      </c>
      <c r="B1598" t="s">
        <v>8054</v>
      </c>
      <c r="C1598" s="1" t="str">
        <f t="shared" si="262"/>
        <v>21:0975</v>
      </c>
      <c r="D1598" s="1" t="str">
        <f t="shared" si="263"/>
        <v>21:0109</v>
      </c>
      <c r="E1598" t="s">
        <v>8055</v>
      </c>
      <c r="F1598" t="s">
        <v>8056</v>
      </c>
      <c r="H1598">
        <v>60.324181400000001</v>
      </c>
      <c r="I1598">
        <v>-96.022153900000006</v>
      </c>
      <c r="J1598" s="1" t="str">
        <f t="shared" si="264"/>
        <v>NGR lake sediment grab sample</v>
      </c>
      <c r="K1598" s="1" t="str">
        <f t="shared" si="265"/>
        <v>&lt;177 micron (NGR)</v>
      </c>
      <c r="L1598">
        <v>1</v>
      </c>
      <c r="M1598" t="s">
        <v>273</v>
      </c>
      <c r="N1598">
        <v>12</v>
      </c>
      <c r="O1598" t="s">
        <v>220</v>
      </c>
      <c r="P1598" t="s">
        <v>62</v>
      </c>
      <c r="Q1598" t="s">
        <v>775</v>
      </c>
      <c r="R1598" t="s">
        <v>616</v>
      </c>
      <c r="S1598" t="s">
        <v>57</v>
      </c>
      <c r="T1598" t="s">
        <v>315</v>
      </c>
      <c r="U1598" t="s">
        <v>88</v>
      </c>
      <c r="V1598" t="s">
        <v>478</v>
      </c>
      <c r="W1598" t="s">
        <v>355</v>
      </c>
      <c r="X1598" t="s">
        <v>67</v>
      </c>
      <c r="Y1598" t="s">
        <v>302</v>
      </c>
      <c r="Z1598" t="s">
        <v>127</v>
      </c>
      <c r="AA1598" t="s">
        <v>64</v>
      </c>
      <c r="AB1598" t="s">
        <v>219</v>
      </c>
      <c r="AC1598" t="s">
        <v>125</v>
      </c>
      <c r="AD1598" t="s">
        <v>88</v>
      </c>
      <c r="AE1598" t="s">
        <v>68</v>
      </c>
      <c r="AF1598" t="s">
        <v>104</v>
      </c>
      <c r="AG1598" t="s">
        <v>326</v>
      </c>
      <c r="AH1598" t="s">
        <v>173</v>
      </c>
      <c r="AI1598" t="s">
        <v>692</v>
      </c>
      <c r="AJ1598" t="s">
        <v>176</v>
      </c>
      <c r="AK1598" t="s">
        <v>73</v>
      </c>
      <c r="AL1598" t="s">
        <v>75</v>
      </c>
      <c r="AM1598" t="s">
        <v>75</v>
      </c>
      <c r="AN1598" t="s">
        <v>76</v>
      </c>
      <c r="AO1598" t="s">
        <v>436</v>
      </c>
      <c r="AP1598" t="s">
        <v>656</v>
      </c>
      <c r="AQ1598" t="s">
        <v>1530</v>
      </c>
      <c r="AR1598" t="s">
        <v>74</v>
      </c>
      <c r="AS1598" t="s">
        <v>54</v>
      </c>
      <c r="AT1598" t="s">
        <v>73</v>
      </c>
      <c r="AU1598" t="s">
        <v>107</v>
      </c>
      <c r="AV1598" t="s">
        <v>8057</v>
      </c>
    </row>
    <row r="1599" spans="1:48" hidden="1" x14ac:dyDescent="0.3">
      <c r="A1599" t="s">
        <v>8058</v>
      </c>
      <c r="B1599" t="s">
        <v>8059</v>
      </c>
      <c r="C1599" s="1" t="str">
        <f t="shared" si="262"/>
        <v>21:0975</v>
      </c>
      <c r="D1599" s="1" t="str">
        <f t="shared" si="263"/>
        <v>21:0109</v>
      </c>
      <c r="E1599" t="s">
        <v>8060</v>
      </c>
      <c r="F1599" t="s">
        <v>8061</v>
      </c>
      <c r="H1599">
        <v>60.3558521</v>
      </c>
      <c r="I1599">
        <v>-96.020461699999998</v>
      </c>
      <c r="J1599" s="1" t="str">
        <f t="shared" si="264"/>
        <v>NGR lake sediment grab sample</v>
      </c>
      <c r="K1599" s="1" t="str">
        <f t="shared" si="265"/>
        <v>&lt;177 micron (NGR)</v>
      </c>
      <c r="L1599">
        <v>1</v>
      </c>
      <c r="M1599" t="s">
        <v>289</v>
      </c>
      <c r="N1599">
        <v>13</v>
      </c>
      <c r="O1599" t="s">
        <v>134</v>
      </c>
      <c r="P1599" t="s">
        <v>170</v>
      </c>
      <c r="Q1599" t="s">
        <v>186</v>
      </c>
      <c r="R1599" t="s">
        <v>522</v>
      </c>
      <c r="S1599" t="s">
        <v>57</v>
      </c>
      <c r="T1599" t="s">
        <v>152</v>
      </c>
      <c r="U1599" t="s">
        <v>121</v>
      </c>
      <c r="V1599" t="s">
        <v>93</v>
      </c>
      <c r="W1599" t="s">
        <v>170</v>
      </c>
      <c r="X1599" t="s">
        <v>74</v>
      </c>
      <c r="Y1599" t="s">
        <v>170</v>
      </c>
      <c r="Z1599" t="s">
        <v>96</v>
      </c>
      <c r="AA1599" t="s">
        <v>64</v>
      </c>
      <c r="AB1599" t="s">
        <v>725</v>
      </c>
      <c r="AC1599" t="s">
        <v>68</v>
      </c>
      <c r="AD1599" t="s">
        <v>92</v>
      </c>
      <c r="AE1599" t="s">
        <v>421</v>
      </c>
      <c r="AF1599" t="s">
        <v>317</v>
      </c>
      <c r="AG1599" t="s">
        <v>561</v>
      </c>
      <c r="AH1599" t="s">
        <v>70</v>
      </c>
      <c r="AI1599" t="s">
        <v>101</v>
      </c>
      <c r="AJ1599" t="s">
        <v>373</v>
      </c>
      <c r="AK1599" t="s">
        <v>73</v>
      </c>
      <c r="AL1599" t="s">
        <v>157</v>
      </c>
      <c r="AM1599" t="s">
        <v>157</v>
      </c>
      <c r="AN1599" t="s">
        <v>76</v>
      </c>
      <c r="AO1599" t="s">
        <v>116</v>
      </c>
      <c r="AP1599" t="s">
        <v>210</v>
      </c>
      <c r="AQ1599" t="s">
        <v>1716</v>
      </c>
      <c r="AR1599" t="s">
        <v>67</v>
      </c>
      <c r="AS1599" t="s">
        <v>54</v>
      </c>
      <c r="AT1599" t="s">
        <v>73</v>
      </c>
      <c r="AU1599" t="s">
        <v>107</v>
      </c>
      <c r="AV1599" t="s">
        <v>8062</v>
      </c>
    </row>
    <row r="1600" spans="1:48" hidden="1" x14ac:dyDescent="0.3">
      <c r="A1600" t="s">
        <v>8063</v>
      </c>
      <c r="B1600" t="s">
        <v>8064</v>
      </c>
      <c r="C1600" s="1" t="str">
        <f t="shared" si="262"/>
        <v>21:0975</v>
      </c>
      <c r="D1600" s="1" t="str">
        <f t="shared" si="263"/>
        <v>21:0109</v>
      </c>
      <c r="E1600" t="s">
        <v>8003</v>
      </c>
      <c r="F1600" t="s">
        <v>8065</v>
      </c>
      <c r="H1600">
        <v>60.383043600000001</v>
      </c>
      <c r="I1600">
        <v>-96.016960600000004</v>
      </c>
      <c r="J1600" s="1" t="str">
        <f t="shared" si="264"/>
        <v>NGR lake sediment grab sample</v>
      </c>
      <c r="K1600" s="1" t="str">
        <f t="shared" si="265"/>
        <v>&lt;177 micron (NGR)</v>
      </c>
      <c r="L1600">
        <v>1</v>
      </c>
      <c r="M1600" t="s">
        <v>345</v>
      </c>
      <c r="N1600">
        <v>14</v>
      </c>
      <c r="O1600" t="s">
        <v>71</v>
      </c>
      <c r="P1600" t="s">
        <v>54</v>
      </c>
      <c r="Q1600" t="s">
        <v>802</v>
      </c>
      <c r="R1600" t="s">
        <v>151</v>
      </c>
      <c r="S1600" t="s">
        <v>57</v>
      </c>
      <c r="T1600" t="s">
        <v>91</v>
      </c>
      <c r="U1600" t="s">
        <v>281</v>
      </c>
      <c r="V1600" t="s">
        <v>69</v>
      </c>
      <c r="W1600" t="s">
        <v>302</v>
      </c>
      <c r="X1600" t="s">
        <v>67</v>
      </c>
      <c r="Y1600" t="s">
        <v>62</v>
      </c>
      <c r="Z1600" t="s">
        <v>62</v>
      </c>
      <c r="AA1600" t="s">
        <v>64</v>
      </c>
      <c r="AB1600" t="s">
        <v>60</v>
      </c>
      <c r="AC1600" t="s">
        <v>155</v>
      </c>
      <c r="AD1600" t="s">
        <v>74</v>
      </c>
      <c r="AE1600" t="s">
        <v>2106</v>
      </c>
      <c r="AF1600" t="s">
        <v>192</v>
      </c>
      <c r="AG1600" t="s">
        <v>522</v>
      </c>
      <c r="AH1600" t="s">
        <v>173</v>
      </c>
      <c r="AI1600" t="s">
        <v>226</v>
      </c>
      <c r="AJ1600" t="s">
        <v>123</v>
      </c>
      <c r="AK1600" t="s">
        <v>73</v>
      </c>
      <c r="AL1600" t="s">
        <v>224</v>
      </c>
      <c r="AM1600" t="s">
        <v>75</v>
      </c>
      <c r="AN1600" t="s">
        <v>76</v>
      </c>
      <c r="AO1600" t="s">
        <v>281</v>
      </c>
      <c r="AP1600" t="s">
        <v>1980</v>
      </c>
      <c r="AQ1600" t="s">
        <v>402</v>
      </c>
      <c r="AR1600" t="s">
        <v>67</v>
      </c>
      <c r="AS1600" t="s">
        <v>54</v>
      </c>
      <c r="AT1600" t="s">
        <v>73</v>
      </c>
      <c r="AU1600" t="s">
        <v>107</v>
      </c>
      <c r="AV1600" t="s">
        <v>8066</v>
      </c>
    </row>
    <row r="1601" spans="1:48" hidden="1" x14ac:dyDescent="0.3">
      <c r="A1601" t="s">
        <v>8067</v>
      </c>
      <c r="B1601" t="s">
        <v>8068</v>
      </c>
      <c r="C1601" s="1" t="str">
        <f t="shared" si="262"/>
        <v>21:0975</v>
      </c>
      <c r="D1601" s="1" t="str">
        <f t="shared" si="263"/>
        <v>21:0109</v>
      </c>
      <c r="E1601" t="s">
        <v>8069</v>
      </c>
      <c r="F1601" t="s">
        <v>8070</v>
      </c>
      <c r="H1601">
        <v>60.429904299999997</v>
      </c>
      <c r="I1601">
        <v>-96.013884500000003</v>
      </c>
      <c r="J1601" s="1" t="str">
        <f t="shared" si="264"/>
        <v>NGR lake sediment grab sample</v>
      </c>
      <c r="K1601" s="1" t="str">
        <f t="shared" si="265"/>
        <v>&lt;177 micron (NGR)</v>
      </c>
      <c r="L1601">
        <v>1</v>
      </c>
      <c r="M1601" t="s">
        <v>301</v>
      </c>
      <c r="N1601">
        <v>15</v>
      </c>
      <c r="O1601" t="s">
        <v>526</v>
      </c>
      <c r="P1601" t="s">
        <v>54</v>
      </c>
      <c r="Q1601" t="s">
        <v>446</v>
      </c>
      <c r="R1601" t="s">
        <v>168</v>
      </c>
      <c r="S1601" t="s">
        <v>57</v>
      </c>
      <c r="T1601" t="s">
        <v>890</v>
      </c>
      <c r="U1601" t="s">
        <v>57</v>
      </c>
      <c r="V1601" t="s">
        <v>616</v>
      </c>
      <c r="W1601" t="s">
        <v>171</v>
      </c>
      <c r="X1601" t="s">
        <v>67</v>
      </c>
      <c r="Y1601" t="s">
        <v>68</v>
      </c>
      <c r="Z1601" t="s">
        <v>127</v>
      </c>
      <c r="AA1601" t="s">
        <v>64</v>
      </c>
      <c r="AB1601" t="s">
        <v>90</v>
      </c>
      <c r="AC1601" t="s">
        <v>173</v>
      </c>
      <c r="AD1601" t="s">
        <v>67</v>
      </c>
      <c r="AE1601" t="s">
        <v>5601</v>
      </c>
      <c r="AF1601" t="s">
        <v>92</v>
      </c>
      <c r="AG1601" t="s">
        <v>279</v>
      </c>
      <c r="AH1601" t="s">
        <v>472</v>
      </c>
      <c r="AI1601" t="s">
        <v>127</v>
      </c>
      <c r="AJ1601" t="s">
        <v>211</v>
      </c>
      <c r="AK1601" t="s">
        <v>73</v>
      </c>
      <c r="AL1601" t="s">
        <v>75</v>
      </c>
      <c r="AM1601" t="s">
        <v>103</v>
      </c>
      <c r="AN1601" t="s">
        <v>76</v>
      </c>
      <c r="AO1601" t="s">
        <v>439</v>
      </c>
      <c r="AP1601" t="s">
        <v>234</v>
      </c>
      <c r="AQ1601" t="s">
        <v>211</v>
      </c>
      <c r="AR1601" t="s">
        <v>67</v>
      </c>
      <c r="AS1601" t="s">
        <v>54</v>
      </c>
      <c r="AT1601" t="s">
        <v>73</v>
      </c>
      <c r="AU1601" t="s">
        <v>107</v>
      </c>
      <c r="AV1601" t="s">
        <v>8071</v>
      </c>
    </row>
    <row r="1602" spans="1:48" hidden="1" x14ac:dyDescent="0.3">
      <c r="A1602" t="s">
        <v>8072</v>
      </c>
      <c r="B1602" t="s">
        <v>8073</v>
      </c>
      <c r="C1602" s="1" t="str">
        <f t="shared" si="262"/>
        <v>21:0975</v>
      </c>
      <c r="D1602" s="1" t="str">
        <f t="shared" si="263"/>
        <v>21:0109</v>
      </c>
      <c r="E1602" t="s">
        <v>8074</v>
      </c>
      <c r="F1602" t="s">
        <v>8075</v>
      </c>
      <c r="H1602">
        <v>60.451847700000002</v>
      </c>
      <c r="I1602">
        <v>-96.013926100000006</v>
      </c>
      <c r="J1602" s="1" t="str">
        <f t="shared" si="264"/>
        <v>NGR lake sediment grab sample</v>
      </c>
      <c r="K1602" s="1" t="str">
        <f t="shared" si="265"/>
        <v>&lt;177 micron (NGR)</v>
      </c>
      <c r="L1602">
        <v>1</v>
      </c>
      <c r="M1602" t="s">
        <v>314</v>
      </c>
      <c r="N1602">
        <v>16</v>
      </c>
      <c r="O1602" t="s">
        <v>526</v>
      </c>
      <c r="P1602" t="s">
        <v>54</v>
      </c>
      <c r="Q1602" t="s">
        <v>115</v>
      </c>
      <c r="R1602" t="s">
        <v>92</v>
      </c>
      <c r="S1602" t="s">
        <v>57</v>
      </c>
      <c r="T1602" t="s">
        <v>153</v>
      </c>
      <c r="U1602" t="s">
        <v>138</v>
      </c>
      <c r="V1602" t="s">
        <v>550</v>
      </c>
      <c r="W1602" t="s">
        <v>346</v>
      </c>
      <c r="X1602" t="s">
        <v>67</v>
      </c>
      <c r="Y1602" t="s">
        <v>238</v>
      </c>
      <c r="Z1602" t="s">
        <v>127</v>
      </c>
      <c r="AA1602" t="s">
        <v>64</v>
      </c>
      <c r="AB1602" t="s">
        <v>356</v>
      </c>
      <c r="AC1602" t="s">
        <v>70</v>
      </c>
      <c r="AD1602" t="s">
        <v>74</v>
      </c>
      <c r="AE1602" t="s">
        <v>448</v>
      </c>
      <c r="AF1602" t="s">
        <v>104</v>
      </c>
      <c r="AG1602" t="s">
        <v>604</v>
      </c>
      <c r="AH1602" t="s">
        <v>173</v>
      </c>
      <c r="AI1602" t="s">
        <v>201</v>
      </c>
      <c r="AJ1602" t="s">
        <v>292</v>
      </c>
      <c r="AK1602" t="s">
        <v>73</v>
      </c>
      <c r="AL1602" t="s">
        <v>177</v>
      </c>
      <c r="AM1602" t="s">
        <v>103</v>
      </c>
      <c r="AN1602" t="s">
        <v>76</v>
      </c>
      <c r="AO1602" t="s">
        <v>203</v>
      </c>
      <c r="AP1602" t="s">
        <v>566</v>
      </c>
      <c r="AQ1602" t="s">
        <v>56</v>
      </c>
      <c r="AR1602" t="s">
        <v>67</v>
      </c>
      <c r="AS1602" t="s">
        <v>54</v>
      </c>
      <c r="AT1602" t="s">
        <v>73</v>
      </c>
      <c r="AU1602" t="s">
        <v>107</v>
      </c>
      <c r="AV1602" t="s">
        <v>8076</v>
      </c>
    </row>
    <row r="1603" spans="1:48" hidden="1" x14ac:dyDescent="0.3">
      <c r="A1603" t="s">
        <v>8077</v>
      </c>
      <c r="B1603" t="s">
        <v>8078</v>
      </c>
      <c r="C1603" s="1" t="str">
        <f t="shared" si="262"/>
        <v>21:0975</v>
      </c>
      <c r="D1603" s="1" t="str">
        <f t="shared" si="263"/>
        <v>21:0109</v>
      </c>
      <c r="E1603" t="s">
        <v>8079</v>
      </c>
      <c r="F1603" t="s">
        <v>8080</v>
      </c>
      <c r="H1603">
        <v>60.484676399999998</v>
      </c>
      <c r="I1603">
        <v>-96.067571299999997</v>
      </c>
      <c r="J1603" s="1" t="str">
        <f t="shared" si="264"/>
        <v>NGR lake sediment grab sample</v>
      </c>
      <c r="K1603" s="1" t="str">
        <f t="shared" si="265"/>
        <v>&lt;177 micron (NGR)</v>
      </c>
      <c r="L1603">
        <v>1</v>
      </c>
      <c r="M1603" t="s">
        <v>324</v>
      </c>
      <c r="N1603">
        <v>17</v>
      </c>
      <c r="O1603" t="s">
        <v>63</v>
      </c>
      <c r="P1603" t="s">
        <v>54</v>
      </c>
      <c r="Q1603" t="s">
        <v>1477</v>
      </c>
      <c r="R1603" t="s">
        <v>151</v>
      </c>
      <c r="S1603" t="s">
        <v>57</v>
      </c>
      <c r="T1603" t="s">
        <v>175</v>
      </c>
      <c r="U1603" t="s">
        <v>88</v>
      </c>
      <c r="V1603" t="s">
        <v>303</v>
      </c>
      <c r="W1603" t="s">
        <v>220</v>
      </c>
      <c r="X1603" t="s">
        <v>67</v>
      </c>
      <c r="Y1603" t="s">
        <v>62</v>
      </c>
      <c r="Z1603" t="s">
        <v>127</v>
      </c>
      <c r="AA1603" t="s">
        <v>64</v>
      </c>
      <c r="AB1603" t="s">
        <v>550</v>
      </c>
      <c r="AC1603" t="s">
        <v>70</v>
      </c>
      <c r="AD1603" t="s">
        <v>62</v>
      </c>
      <c r="AE1603" t="s">
        <v>302</v>
      </c>
      <c r="AF1603" t="s">
        <v>116</v>
      </c>
      <c r="AG1603" t="s">
        <v>304</v>
      </c>
      <c r="AH1603" t="s">
        <v>173</v>
      </c>
      <c r="AI1603" t="s">
        <v>114</v>
      </c>
      <c r="AJ1603" t="s">
        <v>87</v>
      </c>
      <c r="AK1603" t="s">
        <v>73</v>
      </c>
      <c r="AL1603" t="s">
        <v>157</v>
      </c>
      <c r="AM1603" t="s">
        <v>103</v>
      </c>
      <c r="AN1603" t="s">
        <v>76</v>
      </c>
      <c r="AO1603" t="s">
        <v>178</v>
      </c>
      <c r="AP1603" t="s">
        <v>126</v>
      </c>
      <c r="AQ1603" t="s">
        <v>87</v>
      </c>
      <c r="AR1603" t="s">
        <v>67</v>
      </c>
      <c r="AS1603" t="s">
        <v>54</v>
      </c>
      <c r="AT1603" t="s">
        <v>73</v>
      </c>
      <c r="AU1603" t="s">
        <v>107</v>
      </c>
      <c r="AV1603" t="s">
        <v>8081</v>
      </c>
    </row>
    <row r="1604" spans="1:48" hidden="1" x14ac:dyDescent="0.3">
      <c r="A1604" t="s">
        <v>8082</v>
      </c>
      <c r="B1604" t="s">
        <v>8083</v>
      </c>
      <c r="C1604" s="1" t="str">
        <f t="shared" si="262"/>
        <v>21:0975</v>
      </c>
      <c r="D1604" s="1" t="str">
        <f t="shared" si="263"/>
        <v>21:0109</v>
      </c>
      <c r="E1604" t="s">
        <v>8084</v>
      </c>
      <c r="F1604" t="s">
        <v>8085</v>
      </c>
      <c r="H1604">
        <v>60.5175044</v>
      </c>
      <c r="I1604">
        <v>-96.077706800000001</v>
      </c>
      <c r="J1604" s="1" t="str">
        <f t="shared" si="264"/>
        <v>NGR lake sediment grab sample</v>
      </c>
      <c r="K1604" s="1" t="str">
        <f t="shared" si="265"/>
        <v>&lt;177 micron (NGR)</v>
      </c>
      <c r="L1604">
        <v>1</v>
      </c>
      <c r="M1604" t="s">
        <v>335</v>
      </c>
      <c r="N1604">
        <v>18</v>
      </c>
      <c r="O1604" t="s">
        <v>193</v>
      </c>
      <c r="P1604" t="s">
        <v>54</v>
      </c>
      <c r="Q1604" t="s">
        <v>560</v>
      </c>
      <c r="R1604" t="s">
        <v>264</v>
      </c>
      <c r="S1604" t="s">
        <v>57</v>
      </c>
      <c r="T1604" t="s">
        <v>152</v>
      </c>
      <c r="U1604" t="s">
        <v>88</v>
      </c>
      <c r="V1604" t="s">
        <v>317</v>
      </c>
      <c r="W1604" t="s">
        <v>74</v>
      </c>
      <c r="X1604" t="s">
        <v>67</v>
      </c>
      <c r="Y1604" t="s">
        <v>240</v>
      </c>
      <c r="Z1604" t="s">
        <v>170</v>
      </c>
      <c r="AA1604" t="s">
        <v>64</v>
      </c>
      <c r="AB1604" t="s">
        <v>411</v>
      </c>
      <c r="AC1604" t="s">
        <v>70</v>
      </c>
      <c r="AD1604" t="s">
        <v>74</v>
      </c>
      <c r="AE1604" t="s">
        <v>584</v>
      </c>
      <c r="AF1604" t="s">
        <v>77</v>
      </c>
      <c r="AG1604" t="s">
        <v>616</v>
      </c>
      <c r="AH1604" t="s">
        <v>173</v>
      </c>
      <c r="AI1604" t="s">
        <v>226</v>
      </c>
      <c r="AJ1604" t="s">
        <v>336</v>
      </c>
      <c r="AK1604" t="s">
        <v>73</v>
      </c>
      <c r="AL1604" t="s">
        <v>103</v>
      </c>
      <c r="AM1604" t="s">
        <v>103</v>
      </c>
      <c r="AN1604" t="s">
        <v>76</v>
      </c>
      <c r="AO1604" t="s">
        <v>92</v>
      </c>
      <c r="AP1604" t="s">
        <v>194</v>
      </c>
      <c r="AQ1604" t="s">
        <v>233</v>
      </c>
      <c r="AR1604" t="s">
        <v>67</v>
      </c>
      <c r="AS1604" t="s">
        <v>54</v>
      </c>
      <c r="AT1604" t="s">
        <v>73</v>
      </c>
      <c r="AU1604" t="s">
        <v>107</v>
      </c>
      <c r="AV1604" t="s">
        <v>8086</v>
      </c>
    </row>
    <row r="1605" spans="1:48" hidden="1" x14ac:dyDescent="0.3">
      <c r="A1605" t="s">
        <v>8087</v>
      </c>
      <c r="B1605" t="s">
        <v>8088</v>
      </c>
      <c r="C1605" s="1" t="str">
        <f t="shared" si="262"/>
        <v>21:0975</v>
      </c>
      <c r="D1605" s="1" t="str">
        <f>HYPERLINK("https://geochem.nrcan.gc.ca/cdogs/content/svy/svy_e.htm", "")</f>
        <v/>
      </c>
      <c r="G1605" s="1" t="str">
        <f>HYPERLINK("https://geochem.nrcan.gc.ca/cdogs/content/cr_/cr_00161_e.htm", "161")</f>
        <v>161</v>
      </c>
      <c r="J1605" t="s">
        <v>230</v>
      </c>
      <c r="K1605" t="s">
        <v>231</v>
      </c>
      <c r="L1605">
        <v>1</v>
      </c>
      <c r="M1605" t="s">
        <v>232</v>
      </c>
      <c r="N1605">
        <v>19</v>
      </c>
      <c r="O1605" t="s">
        <v>233</v>
      </c>
      <c r="P1605" t="s">
        <v>77</v>
      </c>
      <c r="Q1605" t="s">
        <v>105</v>
      </c>
      <c r="R1605" t="s">
        <v>103</v>
      </c>
      <c r="S1605" t="s">
        <v>57</v>
      </c>
      <c r="T1605" t="s">
        <v>561</v>
      </c>
      <c r="U1605" t="s">
        <v>168</v>
      </c>
      <c r="V1605" t="s">
        <v>135</v>
      </c>
      <c r="W1605" t="s">
        <v>63</v>
      </c>
      <c r="X1605" t="s">
        <v>62</v>
      </c>
      <c r="Y1605" t="s">
        <v>211</v>
      </c>
      <c r="Z1605" t="s">
        <v>178</v>
      </c>
      <c r="AA1605" t="s">
        <v>64</v>
      </c>
      <c r="AB1605" t="s">
        <v>890</v>
      </c>
      <c r="AC1605" t="s">
        <v>125</v>
      </c>
      <c r="AD1605" t="s">
        <v>62</v>
      </c>
      <c r="AE1605" t="s">
        <v>4084</v>
      </c>
      <c r="AF1605" t="s">
        <v>69</v>
      </c>
      <c r="AG1605" t="s">
        <v>97</v>
      </c>
      <c r="AH1605" t="s">
        <v>125</v>
      </c>
      <c r="AI1605" t="s">
        <v>290</v>
      </c>
      <c r="AJ1605" t="s">
        <v>348</v>
      </c>
      <c r="AK1605" t="s">
        <v>73</v>
      </c>
      <c r="AL1605" t="s">
        <v>74</v>
      </c>
      <c r="AM1605" t="s">
        <v>206</v>
      </c>
      <c r="AN1605" t="s">
        <v>76</v>
      </c>
      <c r="AO1605" t="s">
        <v>92</v>
      </c>
      <c r="AP1605" t="s">
        <v>1300</v>
      </c>
      <c r="AQ1605" t="s">
        <v>240</v>
      </c>
      <c r="AR1605" t="s">
        <v>62</v>
      </c>
      <c r="AS1605" t="s">
        <v>127</v>
      </c>
      <c r="AT1605" t="s">
        <v>73</v>
      </c>
      <c r="AU1605" t="s">
        <v>1158</v>
      </c>
      <c r="AV1605" t="s">
        <v>4964</v>
      </c>
    </row>
    <row r="1606" spans="1:48" hidden="1" x14ac:dyDescent="0.3">
      <c r="A1606" t="s">
        <v>8089</v>
      </c>
      <c r="B1606" t="s">
        <v>8090</v>
      </c>
      <c r="C1606" s="1" t="str">
        <f t="shared" si="262"/>
        <v>21:0975</v>
      </c>
      <c r="D1606" s="1" t="str">
        <f t="shared" ref="D1606:D1614" si="266">HYPERLINK("https://geochem.nrcan.gc.ca/cdogs/content/svy/svy210109_e.htm", "21:0109")</f>
        <v>21:0109</v>
      </c>
      <c r="E1606" t="s">
        <v>8091</v>
      </c>
      <c r="F1606" t="s">
        <v>8092</v>
      </c>
      <c r="H1606">
        <v>60.537133300000001</v>
      </c>
      <c r="I1606">
        <v>-96.075151199999993</v>
      </c>
      <c r="J1606" s="1" t="str">
        <f t="shared" ref="J1606:J1614" si="267">HYPERLINK("https://geochem.nrcan.gc.ca/cdogs/content/kwd/kwd020027_e.htm", "NGR lake sediment grab sample")</f>
        <v>NGR lake sediment grab sample</v>
      </c>
      <c r="K1606" s="1" t="str">
        <f t="shared" ref="K1606:K1614" si="268">HYPERLINK("https://geochem.nrcan.gc.ca/cdogs/content/kwd/kwd080006_e.htm", "&lt;177 micron (NGR)")</f>
        <v>&lt;177 micron (NGR)</v>
      </c>
      <c r="L1606">
        <v>1</v>
      </c>
      <c r="M1606" t="s">
        <v>354</v>
      </c>
      <c r="N1606">
        <v>20</v>
      </c>
      <c r="O1606" t="s">
        <v>171</v>
      </c>
      <c r="P1606" t="s">
        <v>54</v>
      </c>
      <c r="Q1606" t="s">
        <v>676</v>
      </c>
      <c r="R1606" t="s">
        <v>116</v>
      </c>
      <c r="S1606" t="s">
        <v>57</v>
      </c>
      <c r="T1606" t="s">
        <v>252</v>
      </c>
      <c r="U1606" t="s">
        <v>88</v>
      </c>
      <c r="V1606" t="s">
        <v>471</v>
      </c>
      <c r="W1606" t="s">
        <v>346</v>
      </c>
      <c r="X1606" t="s">
        <v>67</v>
      </c>
      <c r="Y1606" t="s">
        <v>421</v>
      </c>
      <c r="Z1606" t="s">
        <v>96</v>
      </c>
      <c r="AA1606" t="s">
        <v>64</v>
      </c>
      <c r="AB1606" t="s">
        <v>522</v>
      </c>
      <c r="AC1606" t="s">
        <v>224</v>
      </c>
      <c r="AD1606" t="s">
        <v>74</v>
      </c>
      <c r="AE1606" t="s">
        <v>5814</v>
      </c>
      <c r="AF1606" t="s">
        <v>357</v>
      </c>
      <c r="AG1606" t="s">
        <v>438</v>
      </c>
      <c r="AH1606" t="s">
        <v>173</v>
      </c>
      <c r="AI1606" t="s">
        <v>159</v>
      </c>
      <c r="AJ1606" t="s">
        <v>56</v>
      </c>
      <c r="AK1606" t="s">
        <v>73</v>
      </c>
      <c r="AL1606" t="s">
        <v>177</v>
      </c>
      <c r="AM1606" t="s">
        <v>103</v>
      </c>
      <c r="AN1606" t="s">
        <v>76</v>
      </c>
      <c r="AO1606" t="s">
        <v>281</v>
      </c>
      <c r="AP1606" t="s">
        <v>566</v>
      </c>
      <c r="AQ1606" t="s">
        <v>77</v>
      </c>
      <c r="AR1606" t="s">
        <v>67</v>
      </c>
      <c r="AS1606" t="s">
        <v>54</v>
      </c>
      <c r="AT1606" t="s">
        <v>73</v>
      </c>
      <c r="AU1606" t="s">
        <v>107</v>
      </c>
      <c r="AV1606" t="s">
        <v>8093</v>
      </c>
    </row>
    <row r="1607" spans="1:48" hidden="1" x14ac:dyDescent="0.3">
      <c r="A1607" t="s">
        <v>8094</v>
      </c>
      <c r="B1607" t="s">
        <v>8095</v>
      </c>
      <c r="C1607" s="1" t="str">
        <f t="shared" si="262"/>
        <v>21:0975</v>
      </c>
      <c r="D1607" s="1" t="str">
        <f t="shared" si="266"/>
        <v>21:0109</v>
      </c>
      <c r="E1607" t="s">
        <v>8096</v>
      </c>
      <c r="F1607" t="s">
        <v>8097</v>
      </c>
      <c r="H1607">
        <v>60.5748131</v>
      </c>
      <c r="I1607">
        <v>-96.059931500000005</v>
      </c>
      <c r="J1607" s="1" t="str">
        <f t="shared" si="267"/>
        <v>NGR lake sediment grab sample</v>
      </c>
      <c r="K1607" s="1" t="str">
        <f t="shared" si="268"/>
        <v>&lt;177 micron (NGR)</v>
      </c>
      <c r="L1607">
        <v>2</v>
      </c>
      <c r="M1607" t="s">
        <v>52</v>
      </c>
      <c r="N1607">
        <v>21</v>
      </c>
      <c r="O1607" t="s">
        <v>62</v>
      </c>
      <c r="P1607" t="s">
        <v>54</v>
      </c>
      <c r="Q1607" t="s">
        <v>539</v>
      </c>
      <c r="R1607" t="s">
        <v>236</v>
      </c>
      <c r="S1607" t="s">
        <v>57</v>
      </c>
      <c r="T1607" t="s">
        <v>152</v>
      </c>
      <c r="U1607" t="s">
        <v>281</v>
      </c>
      <c r="V1607" t="s">
        <v>190</v>
      </c>
      <c r="W1607" t="s">
        <v>171</v>
      </c>
      <c r="X1607" t="s">
        <v>62</v>
      </c>
      <c r="Y1607" t="s">
        <v>276</v>
      </c>
      <c r="Z1607" t="s">
        <v>127</v>
      </c>
      <c r="AA1607" t="s">
        <v>64</v>
      </c>
      <c r="AB1607" t="s">
        <v>411</v>
      </c>
      <c r="AC1607" t="s">
        <v>155</v>
      </c>
      <c r="AD1607" t="s">
        <v>67</v>
      </c>
      <c r="AE1607" t="s">
        <v>526</v>
      </c>
      <c r="AF1607" t="s">
        <v>141</v>
      </c>
      <c r="AG1607" t="s">
        <v>725</v>
      </c>
      <c r="AH1607" t="s">
        <v>472</v>
      </c>
      <c r="AI1607" t="s">
        <v>201</v>
      </c>
      <c r="AJ1607" t="s">
        <v>72</v>
      </c>
      <c r="AK1607" t="s">
        <v>73</v>
      </c>
      <c r="AL1607" t="s">
        <v>75</v>
      </c>
      <c r="AM1607" t="s">
        <v>103</v>
      </c>
      <c r="AN1607" t="s">
        <v>76</v>
      </c>
      <c r="AO1607" t="s">
        <v>77</v>
      </c>
      <c r="AP1607" t="s">
        <v>105</v>
      </c>
      <c r="AQ1607" t="s">
        <v>178</v>
      </c>
      <c r="AR1607" t="s">
        <v>67</v>
      </c>
      <c r="AS1607" t="s">
        <v>54</v>
      </c>
      <c r="AT1607" t="s">
        <v>152</v>
      </c>
      <c r="AU1607" t="s">
        <v>107</v>
      </c>
      <c r="AV1607" t="s">
        <v>8098</v>
      </c>
    </row>
    <row r="1608" spans="1:48" hidden="1" x14ac:dyDescent="0.3">
      <c r="A1608" t="s">
        <v>8099</v>
      </c>
      <c r="B1608" t="s">
        <v>8100</v>
      </c>
      <c r="C1608" s="1" t="str">
        <f t="shared" si="262"/>
        <v>21:0975</v>
      </c>
      <c r="D1608" s="1" t="str">
        <f t="shared" si="266"/>
        <v>21:0109</v>
      </c>
      <c r="E1608" t="s">
        <v>8101</v>
      </c>
      <c r="F1608" t="s">
        <v>8102</v>
      </c>
      <c r="H1608">
        <v>60.536837800000001</v>
      </c>
      <c r="I1608">
        <v>-96.118213400000002</v>
      </c>
      <c r="J1608" s="1" t="str">
        <f t="shared" si="267"/>
        <v>NGR lake sediment grab sample</v>
      </c>
      <c r="K1608" s="1" t="str">
        <f t="shared" si="268"/>
        <v>&lt;177 micron (NGR)</v>
      </c>
      <c r="L1608">
        <v>2</v>
      </c>
      <c r="M1608" t="s">
        <v>86</v>
      </c>
      <c r="N1608">
        <v>22</v>
      </c>
      <c r="O1608" t="s">
        <v>205</v>
      </c>
      <c r="P1608" t="s">
        <v>54</v>
      </c>
      <c r="Q1608" t="s">
        <v>325</v>
      </c>
      <c r="R1608" t="s">
        <v>116</v>
      </c>
      <c r="S1608" t="s">
        <v>57</v>
      </c>
      <c r="T1608" t="s">
        <v>411</v>
      </c>
      <c r="U1608" t="s">
        <v>88</v>
      </c>
      <c r="V1608" t="s">
        <v>190</v>
      </c>
      <c r="W1608" t="s">
        <v>276</v>
      </c>
      <c r="X1608" t="s">
        <v>67</v>
      </c>
      <c r="Y1608" t="s">
        <v>171</v>
      </c>
      <c r="Z1608" t="s">
        <v>96</v>
      </c>
      <c r="AA1608" t="s">
        <v>64</v>
      </c>
      <c r="AB1608" t="s">
        <v>317</v>
      </c>
      <c r="AC1608" t="s">
        <v>70</v>
      </c>
      <c r="AD1608" t="s">
        <v>170</v>
      </c>
      <c r="AE1608" t="s">
        <v>4084</v>
      </c>
      <c r="AF1608" t="s">
        <v>357</v>
      </c>
      <c r="AG1608" t="s">
        <v>58</v>
      </c>
      <c r="AH1608" t="s">
        <v>173</v>
      </c>
      <c r="AI1608" t="s">
        <v>56</v>
      </c>
      <c r="AJ1608" t="s">
        <v>226</v>
      </c>
      <c r="AK1608" t="s">
        <v>73</v>
      </c>
      <c r="AL1608" t="s">
        <v>177</v>
      </c>
      <c r="AM1608" t="s">
        <v>103</v>
      </c>
      <c r="AN1608" t="s">
        <v>76</v>
      </c>
      <c r="AO1608" t="s">
        <v>203</v>
      </c>
      <c r="AP1608" t="s">
        <v>307</v>
      </c>
      <c r="AQ1608" t="s">
        <v>692</v>
      </c>
      <c r="AR1608" t="s">
        <v>67</v>
      </c>
      <c r="AS1608" t="s">
        <v>54</v>
      </c>
      <c r="AT1608" t="s">
        <v>73</v>
      </c>
      <c r="AU1608" t="s">
        <v>107</v>
      </c>
      <c r="AV1608" t="s">
        <v>8103</v>
      </c>
    </row>
    <row r="1609" spans="1:48" hidden="1" x14ac:dyDescent="0.3">
      <c r="A1609" t="s">
        <v>8104</v>
      </c>
      <c r="B1609" t="s">
        <v>8105</v>
      </c>
      <c r="C1609" s="1" t="str">
        <f t="shared" si="262"/>
        <v>21:0975</v>
      </c>
      <c r="D1609" s="1" t="str">
        <f t="shared" si="266"/>
        <v>21:0109</v>
      </c>
      <c r="E1609" t="s">
        <v>8096</v>
      </c>
      <c r="F1609" t="s">
        <v>8106</v>
      </c>
      <c r="H1609">
        <v>60.5748131</v>
      </c>
      <c r="I1609">
        <v>-96.059931500000005</v>
      </c>
      <c r="J1609" s="1" t="str">
        <f t="shared" si="267"/>
        <v>NGR lake sediment grab sample</v>
      </c>
      <c r="K1609" s="1" t="str">
        <f t="shared" si="268"/>
        <v>&lt;177 micron (NGR)</v>
      </c>
      <c r="L1609">
        <v>2</v>
      </c>
      <c r="M1609" t="s">
        <v>345</v>
      </c>
      <c r="N1609">
        <v>23</v>
      </c>
      <c r="O1609" t="s">
        <v>448</v>
      </c>
      <c r="P1609" t="s">
        <v>54</v>
      </c>
      <c r="Q1609" t="s">
        <v>3719</v>
      </c>
      <c r="R1609" t="s">
        <v>522</v>
      </c>
      <c r="S1609" t="s">
        <v>57</v>
      </c>
      <c r="T1609" t="s">
        <v>91</v>
      </c>
      <c r="U1609" t="s">
        <v>178</v>
      </c>
      <c r="V1609" t="s">
        <v>192</v>
      </c>
      <c r="W1609" t="s">
        <v>62</v>
      </c>
      <c r="X1609" t="s">
        <v>74</v>
      </c>
      <c r="Y1609" t="s">
        <v>276</v>
      </c>
      <c r="Z1609" t="s">
        <v>127</v>
      </c>
      <c r="AA1609" t="s">
        <v>64</v>
      </c>
      <c r="AB1609" t="s">
        <v>411</v>
      </c>
      <c r="AC1609" t="s">
        <v>155</v>
      </c>
      <c r="AD1609" t="s">
        <v>67</v>
      </c>
      <c r="AE1609" t="s">
        <v>238</v>
      </c>
      <c r="AF1609" t="s">
        <v>282</v>
      </c>
      <c r="AG1609" t="s">
        <v>725</v>
      </c>
      <c r="AH1609" t="s">
        <v>472</v>
      </c>
      <c r="AI1609" t="s">
        <v>336</v>
      </c>
      <c r="AJ1609" t="s">
        <v>340</v>
      </c>
      <c r="AK1609" t="s">
        <v>73</v>
      </c>
      <c r="AL1609" t="s">
        <v>75</v>
      </c>
      <c r="AM1609" t="s">
        <v>75</v>
      </c>
      <c r="AN1609" t="s">
        <v>76</v>
      </c>
      <c r="AO1609" t="s">
        <v>77</v>
      </c>
      <c r="AP1609" t="s">
        <v>105</v>
      </c>
      <c r="AQ1609" t="s">
        <v>178</v>
      </c>
      <c r="AR1609" t="s">
        <v>74</v>
      </c>
      <c r="AS1609" t="s">
        <v>54</v>
      </c>
      <c r="AT1609" t="s">
        <v>73</v>
      </c>
      <c r="AU1609" t="s">
        <v>107</v>
      </c>
      <c r="AV1609" t="s">
        <v>8107</v>
      </c>
    </row>
    <row r="1610" spans="1:48" hidden="1" x14ac:dyDescent="0.3">
      <c r="A1610" t="s">
        <v>8108</v>
      </c>
      <c r="B1610" t="s">
        <v>8109</v>
      </c>
      <c r="C1610" s="1" t="str">
        <f t="shared" si="262"/>
        <v>21:0975</v>
      </c>
      <c r="D1610" s="1" t="str">
        <f t="shared" si="266"/>
        <v>21:0109</v>
      </c>
      <c r="E1610" t="s">
        <v>8110</v>
      </c>
      <c r="F1610" t="s">
        <v>8111</v>
      </c>
      <c r="H1610">
        <v>60.574878300000002</v>
      </c>
      <c r="I1610">
        <v>-96.108340299999995</v>
      </c>
      <c r="J1610" s="1" t="str">
        <f t="shared" si="267"/>
        <v>NGR lake sediment grab sample</v>
      </c>
      <c r="K1610" s="1" t="str">
        <f t="shared" si="268"/>
        <v>&lt;177 micron (NGR)</v>
      </c>
      <c r="L1610">
        <v>2</v>
      </c>
      <c r="M1610" t="s">
        <v>149</v>
      </c>
      <c r="N1610">
        <v>24</v>
      </c>
      <c r="O1610" t="s">
        <v>137</v>
      </c>
      <c r="P1610" t="s">
        <v>54</v>
      </c>
      <c r="Q1610" t="s">
        <v>1134</v>
      </c>
      <c r="R1610" t="s">
        <v>347</v>
      </c>
      <c r="S1610" t="s">
        <v>57</v>
      </c>
      <c r="T1610" t="s">
        <v>219</v>
      </c>
      <c r="U1610" t="s">
        <v>117</v>
      </c>
      <c r="V1610" t="s">
        <v>616</v>
      </c>
      <c r="W1610" t="s">
        <v>448</v>
      </c>
      <c r="X1610" t="s">
        <v>67</v>
      </c>
      <c r="Y1610" t="s">
        <v>63</v>
      </c>
      <c r="Z1610" t="s">
        <v>96</v>
      </c>
      <c r="AA1610" t="s">
        <v>64</v>
      </c>
      <c r="AB1610" t="s">
        <v>190</v>
      </c>
      <c r="AC1610" t="s">
        <v>155</v>
      </c>
      <c r="AD1610" t="s">
        <v>67</v>
      </c>
      <c r="AE1610" t="s">
        <v>7924</v>
      </c>
      <c r="AF1610" t="s">
        <v>357</v>
      </c>
      <c r="AG1610" t="s">
        <v>380</v>
      </c>
      <c r="AH1610" t="s">
        <v>173</v>
      </c>
      <c r="AI1610" t="s">
        <v>336</v>
      </c>
      <c r="AJ1610" t="s">
        <v>159</v>
      </c>
      <c r="AK1610" t="s">
        <v>73</v>
      </c>
      <c r="AL1610" t="s">
        <v>75</v>
      </c>
      <c r="AM1610" t="s">
        <v>75</v>
      </c>
      <c r="AN1610" t="s">
        <v>76</v>
      </c>
      <c r="AO1610" t="s">
        <v>281</v>
      </c>
      <c r="AP1610" t="s">
        <v>225</v>
      </c>
      <c r="AQ1610" t="s">
        <v>178</v>
      </c>
      <c r="AR1610" t="s">
        <v>67</v>
      </c>
      <c r="AS1610" t="s">
        <v>54</v>
      </c>
      <c r="AT1610" t="s">
        <v>73</v>
      </c>
      <c r="AU1610" t="s">
        <v>107</v>
      </c>
      <c r="AV1610" t="s">
        <v>4544</v>
      </c>
    </row>
    <row r="1611" spans="1:48" hidden="1" x14ac:dyDescent="0.3">
      <c r="A1611" t="s">
        <v>8112</v>
      </c>
      <c r="B1611" t="s">
        <v>8113</v>
      </c>
      <c r="C1611" s="1" t="str">
        <f t="shared" si="262"/>
        <v>21:0975</v>
      </c>
      <c r="D1611" s="1" t="str">
        <f t="shared" si="266"/>
        <v>21:0109</v>
      </c>
      <c r="E1611" t="s">
        <v>8114</v>
      </c>
      <c r="F1611" t="s">
        <v>8115</v>
      </c>
      <c r="H1611">
        <v>60.5466835</v>
      </c>
      <c r="I1611">
        <v>-96.186593000000002</v>
      </c>
      <c r="J1611" s="1" t="str">
        <f t="shared" si="267"/>
        <v>NGR lake sediment grab sample</v>
      </c>
      <c r="K1611" s="1" t="str">
        <f t="shared" si="268"/>
        <v>&lt;177 micron (NGR)</v>
      </c>
      <c r="L1611">
        <v>2</v>
      </c>
      <c r="M1611" t="s">
        <v>165</v>
      </c>
      <c r="N1611">
        <v>25</v>
      </c>
      <c r="O1611" t="s">
        <v>526</v>
      </c>
      <c r="P1611" t="s">
        <v>54</v>
      </c>
      <c r="Q1611" t="s">
        <v>777</v>
      </c>
      <c r="R1611" t="s">
        <v>436</v>
      </c>
      <c r="S1611" t="s">
        <v>57</v>
      </c>
      <c r="T1611" t="s">
        <v>364</v>
      </c>
      <c r="U1611" t="s">
        <v>138</v>
      </c>
      <c r="V1611" t="s">
        <v>2740</v>
      </c>
      <c r="W1611" t="s">
        <v>68</v>
      </c>
      <c r="X1611" t="s">
        <v>62</v>
      </c>
      <c r="Y1611" t="s">
        <v>421</v>
      </c>
      <c r="Z1611" t="s">
        <v>170</v>
      </c>
      <c r="AA1611" t="s">
        <v>64</v>
      </c>
      <c r="AB1611" t="s">
        <v>135</v>
      </c>
      <c r="AC1611" t="s">
        <v>70</v>
      </c>
      <c r="AD1611" t="s">
        <v>67</v>
      </c>
      <c r="AE1611" t="s">
        <v>238</v>
      </c>
      <c r="AF1611" t="s">
        <v>92</v>
      </c>
      <c r="AG1611" t="s">
        <v>492</v>
      </c>
      <c r="AH1611" t="s">
        <v>472</v>
      </c>
      <c r="AI1611" t="s">
        <v>327</v>
      </c>
      <c r="AJ1611" t="s">
        <v>294</v>
      </c>
      <c r="AK1611" t="s">
        <v>73</v>
      </c>
      <c r="AL1611" t="s">
        <v>103</v>
      </c>
      <c r="AM1611" t="s">
        <v>75</v>
      </c>
      <c r="AN1611" t="s">
        <v>76</v>
      </c>
      <c r="AO1611" t="s">
        <v>178</v>
      </c>
      <c r="AP1611" t="s">
        <v>1980</v>
      </c>
      <c r="AQ1611" t="s">
        <v>692</v>
      </c>
      <c r="AR1611" t="s">
        <v>67</v>
      </c>
      <c r="AS1611" t="s">
        <v>54</v>
      </c>
      <c r="AT1611" t="s">
        <v>73</v>
      </c>
      <c r="AU1611" t="s">
        <v>107</v>
      </c>
      <c r="AV1611" t="s">
        <v>8116</v>
      </c>
    </row>
    <row r="1612" spans="1:48" hidden="1" x14ac:dyDescent="0.3">
      <c r="A1612" t="s">
        <v>8117</v>
      </c>
      <c r="B1612" t="s">
        <v>8118</v>
      </c>
      <c r="C1612" s="1" t="str">
        <f t="shared" si="262"/>
        <v>21:0975</v>
      </c>
      <c r="D1612" s="1" t="str">
        <f t="shared" si="266"/>
        <v>21:0109</v>
      </c>
      <c r="E1612" t="s">
        <v>8119</v>
      </c>
      <c r="F1612" t="s">
        <v>8120</v>
      </c>
      <c r="H1612">
        <v>60.5183532</v>
      </c>
      <c r="I1612">
        <v>-96.112586699999994</v>
      </c>
      <c r="J1612" s="1" t="str">
        <f t="shared" si="267"/>
        <v>NGR lake sediment grab sample</v>
      </c>
      <c r="K1612" s="1" t="str">
        <f t="shared" si="268"/>
        <v>&lt;177 micron (NGR)</v>
      </c>
      <c r="L1612">
        <v>2</v>
      </c>
      <c r="M1612" t="s">
        <v>113</v>
      </c>
      <c r="N1612">
        <v>26</v>
      </c>
      <c r="O1612" t="s">
        <v>346</v>
      </c>
      <c r="P1612" t="s">
        <v>54</v>
      </c>
      <c r="Q1612" t="s">
        <v>337</v>
      </c>
      <c r="R1612" t="s">
        <v>141</v>
      </c>
      <c r="S1612" t="s">
        <v>57</v>
      </c>
      <c r="T1612" t="s">
        <v>698</v>
      </c>
      <c r="U1612" t="s">
        <v>168</v>
      </c>
      <c r="V1612" t="s">
        <v>303</v>
      </c>
      <c r="W1612" t="s">
        <v>211</v>
      </c>
      <c r="X1612" t="s">
        <v>74</v>
      </c>
      <c r="Y1612" t="s">
        <v>137</v>
      </c>
      <c r="Z1612" t="s">
        <v>96</v>
      </c>
      <c r="AA1612" t="s">
        <v>64</v>
      </c>
      <c r="AB1612" t="s">
        <v>550</v>
      </c>
      <c r="AC1612" t="s">
        <v>155</v>
      </c>
      <c r="AD1612" t="s">
        <v>170</v>
      </c>
      <c r="AE1612" t="s">
        <v>5111</v>
      </c>
      <c r="AF1612" t="s">
        <v>282</v>
      </c>
      <c r="AG1612" t="s">
        <v>152</v>
      </c>
      <c r="AH1612" t="s">
        <v>173</v>
      </c>
      <c r="AI1612" t="s">
        <v>59</v>
      </c>
      <c r="AJ1612" t="s">
        <v>201</v>
      </c>
      <c r="AK1612" t="s">
        <v>73</v>
      </c>
      <c r="AL1612" t="s">
        <v>157</v>
      </c>
      <c r="AM1612" t="s">
        <v>75</v>
      </c>
      <c r="AN1612" t="s">
        <v>76</v>
      </c>
      <c r="AO1612" t="s">
        <v>178</v>
      </c>
      <c r="AP1612" t="s">
        <v>596</v>
      </c>
      <c r="AQ1612" t="s">
        <v>328</v>
      </c>
      <c r="AR1612" t="s">
        <v>74</v>
      </c>
      <c r="AS1612" t="s">
        <v>54</v>
      </c>
      <c r="AT1612" t="s">
        <v>73</v>
      </c>
      <c r="AU1612" t="s">
        <v>107</v>
      </c>
      <c r="AV1612" t="s">
        <v>8121</v>
      </c>
    </row>
    <row r="1613" spans="1:48" hidden="1" x14ac:dyDescent="0.3">
      <c r="A1613" t="s">
        <v>8122</v>
      </c>
      <c r="B1613" t="s">
        <v>8123</v>
      </c>
      <c r="C1613" s="1" t="str">
        <f t="shared" si="262"/>
        <v>21:0975</v>
      </c>
      <c r="D1613" s="1" t="str">
        <f t="shared" si="266"/>
        <v>21:0109</v>
      </c>
      <c r="E1613" t="s">
        <v>8119</v>
      </c>
      <c r="F1613" t="s">
        <v>8124</v>
      </c>
      <c r="H1613">
        <v>60.5183532</v>
      </c>
      <c r="I1613">
        <v>-96.112586699999994</v>
      </c>
      <c r="J1613" s="1" t="str">
        <f t="shared" si="267"/>
        <v>NGR lake sediment grab sample</v>
      </c>
      <c r="K1613" s="1" t="str">
        <f t="shared" si="268"/>
        <v>&lt;177 micron (NGR)</v>
      </c>
      <c r="L1613">
        <v>2</v>
      </c>
      <c r="M1613" t="s">
        <v>132</v>
      </c>
      <c r="N1613">
        <v>27</v>
      </c>
      <c r="O1613" t="s">
        <v>95</v>
      </c>
      <c r="P1613" t="s">
        <v>54</v>
      </c>
      <c r="Q1613" t="s">
        <v>325</v>
      </c>
      <c r="R1613" t="s">
        <v>282</v>
      </c>
      <c r="S1613" t="s">
        <v>57</v>
      </c>
      <c r="T1613" t="s">
        <v>698</v>
      </c>
      <c r="U1613" t="s">
        <v>88</v>
      </c>
      <c r="V1613" t="s">
        <v>189</v>
      </c>
      <c r="W1613" t="s">
        <v>205</v>
      </c>
      <c r="X1613" t="s">
        <v>67</v>
      </c>
      <c r="Y1613" t="s">
        <v>62</v>
      </c>
      <c r="Z1613" t="s">
        <v>96</v>
      </c>
      <c r="AA1613" t="s">
        <v>64</v>
      </c>
      <c r="AB1613" t="s">
        <v>264</v>
      </c>
      <c r="AC1613" t="s">
        <v>70</v>
      </c>
      <c r="AD1613" t="s">
        <v>74</v>
      </c>
      <c r="AE1613" t="s">
        <v>137</v>
      </c>
      <c r="AF1613" t="s">
        <v>121</v>
      </c>
      <c r="AG1613" t="s">
        <v>152</v>
      </c>
      <c r="AH1613" t="s">
        <v>173</v>
      </c>
      <c r="AI1613" t="s">
        <v>305</v>
      </c>
      <c r="AJ1613" t="s">
        <v>263</v>
      </c>
      <c r="AK1613" t="s">
        <v>73</v>
      </c>
      <c r="AL1613" t="s">
        <v>125</v>
      </c>
      <c r="AM1613" t="s">
        <v>103</v>
      </c>
      <c r="AN1613" t="s">
        <v>76</v>
      </c>
      <c r="AO1613" t="s">
        <v>178</v>
      </c>
      <c r="AP1613" t="s">
        <v>210</v>
      </c>
      <c r="AQ1613" t="s">
        <v>328</v>
      </c>
      <c r="AR1613" t="s">
        <v>67</v>
      </c>
      <c r="AS1613" t="s">
        <v>54</v>
      </c>
      <c r="AT1613" t="s">
        <v>73</v>
      </c>
      <c r="AU1613" t="s">
        <v>593</v>
      </c>
      <c r="AV1613" t="s">
        <v>8125</v>
      </c>
    </row>
    <row r="1614" spans="1:48" hidden="1" x14ac:dyDescent="0.3">
      <c r="A1614" t="s">
        <v>8126</v>
      </c>
      <c r="B1614" t="s">
        <v>8127</v>
      </c>
      <c r="C1614" s="1" t="str">
        <f t="shared" si="262"/>
        <v>21:0975</v>
      </c>
      <c r="D1614" s="1" t="str">
        <f t="shared" si="266"/>
        <v>21:0109</v>
      </c>
      <c r="E1614" t="s">
        <v>8128</v>
      </c>
      <c r="F1614" t="s">
        <v>8129</v>
      </c>
      <c r="H1614">
        <v>60.490700400000001</v>
      </c>
      <c r="I1614">
        <v>-96.094015400000004</v>
      </c>
      <c r="J1614" s="1" t="str">
        <f t="shared" si="267"/>
        <v>NGR lake sediment grab sample</v>
      </c>
      <c r="K1614" s="1" t="str">
        <f t="shared" si="268"/>
        <v>&lt;177 micron (NGR)</v>
      </c>
      <c r="L1614">
        <v>2</v>
      </c>
      <c r="M1614" t="s">
        <v>185</v>
      </c>
      <c r="N1614">
        <v>28</v>
      </c>
      <c r="O1614" t="s">
        <v>159</v>
      </c>
      <c r="P1614" t="s">
        <v>54</v>
      </c>
      <c r="Q1614" t="s">
        <v>1477</v>
      </c>
      <c r="R1614" t="s">
        <v>357</v>
      </c>
      <c r="S1614" t="s">
        <v>57</v>
      </c>
      <c r="T1614" t="s">
        <v>152</v>
      </c>
      <c r="U1614" t="s">
        <v>104</v>
      </c>
      <c r="V1614" t="s">
        <v>152</v>
      </c>
      <c r="W1614" t="s">
        <v>709</v>
      </c>
      <c r="X1614" t="s">
        <v>62</v>
      </c>
      <c r="Y1614" t="s">
        <v>308</v>
      </c>
      <c r="Z1614" t="s">
        <v>170</v>
      </c>
      <c r="AA1614" t="s">
        <v>64</v>
      </c>
      <c r="AB1614" t="s">
        <v>223</v>
      </c>
      <c r="AC1614" t="s">
        <v>155</v>
      </c>
      <c r="AD1614" t="s">
        <v>62</v>
      </c>
      <c r="AE1614" t="s">
        <v>74</v>
      </c>
      <c r="AF1614" t="s">
        <v>471</v>
      </c>
      <c r="AG1614" t="s">
        <v>91</v>
      </c>
      <c r="AH1614" t="s">
        <v>70</v>
      </c>
      <c r="AI1614" t="s">
        <v>168</v>
      </c>
      <c r="AJ1614" t="s">
        <v>402</v>
      </c>
      <c r="AK1614" t="s">
        <v>73</v>
      </c>
      <c r="AL1614" t="s">
        <v>74</v>
      </c>
      <c r="AM1614" t="s">
        <v>177</v>
      </c>
      <c r="AN1614" t="s">
        <v>76</v>
      </c>
      <c r="AO1614" t="s">
        <v>1753</v>
      </c>
      <c r="AP1614" t="s">
        <v>837</v>
      </c>
      <c r="AQ1614" t="s">
        <v>329</v>
      </c>
      <c r="AR1614" t="s">
        <v>67</v>
      </c>
      <c r="AS1614" t="s">
        <v>54</v>
      </c>
      <c r="AT1614" t="s">
        <v>73</v>
      </c>
      <c r="AU1614" t="s">
        <v>107</v>
      </c>
      <c r="AV1614" t="s">
        <v>3932</v>
      </c>
    </row>
    <row r="1615" spans="1:48" hidden="1" x14ac:dyDescent="0.3">
      <c r="A1615" t="s">
        <v>8130</v>
      </c>
      <c r="B1615" t="s">
        <v>8131</v>
      </c>
      <c r="C1615" s="1" t="str">
        <f t="shared" si="262"/>
        <v>21:0975</v>
      </c>
      <c r="D1615" s="1" t="str">
        <f>HYPERLINK("https://geochem.nrcan.gc.ca/cdogs/content/svy/svy_e.htm", "")</f>
        <v/>
      </c>
      <c r="G1615" s="1" t="str">
        <f>HYPERLINK("https://geochem.nrcan.gc.ca/cdogs/content/cr_/cr_00160_e.htm", "160")</f>
        <v>160</v>
      </c>
      <c r="J1615" t="s">
        <v>230</v>
      </c>
      <c r="K1615" t="s">
        <v>231</v>
      </c>
      <c r="L1615">
        <v>2</v>
      </c>
      <c r="M1615" t="s">
        <v>232</v>
      </c>
      <c r="N1615">
        <v>29</v>
      </c>
      <c r="O1615" t="s">
        <v>168</v>
      </c>
      <c r="P1615" t="s">
        <v>170</v>
      </c>
      <c r="Q1615" t="s">
        <v>656</v>
      </c>
      <c r="R1615" t="s">
        <v>125</v>
      </c>
      <c r="S1615" t="s">
        <v>57</v>
      </c>
      <c r="T1615" t="s">
        <v>122</v>
      </c>
      <c r="U1615" t="s">
        <v>117</v>
      </c>
      <c r="V1615" t="s">
        <v>617</v>
      </c>
      <c r="W1615" t="s">
        <v>355</v>
      </c>
      <c r="X1615" t="s">
        <v>74</v>
      </c>
      <c r="Y1615" t="s">
        <v>205</v>
      </c>
      <c r="Z1615" t="s">
        <v>88</v>
      </c>
      <c r="AA1615" t="s">
        <v>64</v>
      </c>
      <c r="AB1615" t="s">
        <v>691</v>
      </c>
      <c r="AC1615" t="s">
        <v>75</v>
      </c>
      <c r="AD1615" t="s">
        <v>67</v>
      </c>
      <c r="AE1615" t="s">
        <v>448</v>
      </c>
      <c r="AF1615" t="s">
        <v>116</v>
      </c>
      <c r="AG1615" t="s">
        <v>428</v>
      </c>
      <c r="AH1615" t="s">
        <v>68</v>
      </c>
      <c r="AI1615" t="s">
        <v>178</v>
      </c>
      <c r="AJ1615" t="s">
        <v>71</v>
      </c>
      <c r="AK1615" t="s">
        <v>73</v>
      </c>
      <c r="AL1615" t="s">
        <v>238</v>
      </c>
      <c r="AM1615" t="s">
        <v>74</v>
      </c>
      <c r="AN1615" t="s">
        <v>76</v>
      </c>
      <c r="AO1615" t="s">
        <v>203</v>
      </c>
      <c r="AP1615" t="s">
        <v>3146</v>
      </c>
      <c r="AQ1615" t="s">
        <v>106</v>
      </c>
      <c r="AR1615" t="s">
        <v>62</v>
      </c>
      <c r="AS1615" t="s">
        <v>170</v>
      </c>
      <c r="AT1615" t="s">
        <v>73</v>
      </c>
      <c r="AU1615" t="s">
        <v>1814</v>
      </c>
      <c r="AV1615" t="s">
        <v>8132</v>
      </c>
    </row>
    <row r="1616" spans="1:48" hidden="1" x14ac:dyDescent="0.3">
      <c r="A1616" t="s">
        <v>8133</v>
      </c>
      <c r="B1616" t="s">
        <v>8134</v>
      </c>
      <c r="C1616" s="1" t="str">
        <f t="shared" si="262"/>
        <v>21:0975</v>
      </c>
      <c r="D1616" s="1" t="str">
        <f t="shared" ref="D1616:D1627" si="269">HYPERLINK("https://geochem.nrcan.gc.ca/cdogs/content/svy/svy210109_e.htm", "21:0109")</f>
        <v>21:0109</v>
      </c>
      <c r="E1616" t="s">
        <v>8135</v>
      </c>
      <c r="F1616" t="s">
        <v>8136</v>
      </c>
      <c r="H1616">
        <v>60.457498600000001</v>
      </c>
      <c r="I1616">
        <v>-96.103804699999998</v>
      </c>
      <c r="J1616" s="1" t="str">
        <f t="shared" ref="J1616:J1627" si="270">HYPERLINK("https://geochem.nrcan.gc.ca/cdogs/content/kwd/kwd020027_e.htm", "NGR lake sediment grab sample")</f>
        <v>NGR lake sediment grab sample</v>
      </c>
      <c r="K1616" s="1" t="str">
        <f t="shared" ref="K1616:K1627" si="271">HYPERLINK("https://geochem.nrcan.gc.ca/cdogs/content/kwd/kwd080006_e.htm", "&lt;177 micron (NGR)")</f>
        <v>&lt;177 micron (NGR)</v>
      </c>
      <c r="L1616">
        <v>2</v>
      </c>
      <c r="M1616" t="s">
        <v>200</v>
      </c>
      <c r="N1616">
        <v>30</v>
      </c>
      <c r="O1616" t="s">
        <v>61</v>
      </c>
      <c r="P1616" t="s">
        <v>170</v>
      </c>
      <c r="Q1616" t="s">
        <v>218</v>
      </c>
      <c r="R1616" t="s">
        <v>347</v>
      </c>
      <c r="S1616" t="s">
        <v>57</v>
      </c>
      <c r="T1616" t="s">
        <v>449</v>
      </c>
      <c r="U1616" t="s">
        <v>178</v>
      </c>
      <c r="V1616" t="s">
        <v>316</v>
      </c>
      <c r="W1616" t="s">
        <v>136</v>
      </c>
      <c r="X1616" t="s">
        <v>67</v>
      </c>
      <c r="Y1616" t="s">
        <v>355</v>
      </c>
      <c r="Z1616" t="s">
        <v>127</v>
      </c>
      <c r="AA1616" t="s">
        <v>64</v>
      </c>
      <c r="AB1616" t="s">
        <v>478</v>
      </c>
      <c r="AC1616" t="s">
        <v>70</v>
      </c>
      <c r="AD1616" t="s">
        <v>74</v>
      </c>
      <c r="AE1616" t="s">
        <v>238</v>
      </c>
      <c r="AF1616" t="s">
        <v>69</v>
      </c>
      <c r="AG1616" t="s">
        <v>135</v>
      </c>
      <c r="AH1616" t="s">
        <v>70</v>
      </c>
      <c r="AI1616" t="s">
        <v>328</v>
      </c>
      <c r="AJ1616" t="s">
        <v>209</v>
      </c>
      <c r="AK1616" t="s">
        <v>73</v>
      </c>
      <c r="AL1616" t="s">
        <v>74</v>
      </c>
      <c r="AM1616" t="s">
        <v>75</v>
      </c>
      <c r="AN1616" t="s">
        <v>76</v>
      </c>
      <c r="AO1616" t="s">
        <v>290</v>
      </c>
      <c r="AP1616" t="s">
        <v>158</v>
      </c>
      <c r="AQ1616" t="s">
        <v>124</v>
      </c>
      <c r="AR1616" t="s">
        <v>67</v>
      </c>
      <c r="AS1616" t="s">
        <v>54</v>
      </c>
      <c r="AT1616" t="s">
        <v>73</v>
      </c>
      <c r="AU1616" t="s">
        <v>107</v>
      </c>
      <c r="AV1616" t="s">
        <v>8137</v>
      </c>
    </row>
    <row r="1617" spans="1:48" hidden="1" x14ac:dyDescent="0.3">
      <c r="A1617" t="s">
        <v>8138</v>
      </c>
      <c r="B1617" t="s">
        <v>8139</v>
      </c>
      <c r="C1617" s="1" t="str">
        <f t="shared" si="262"/>
        <v>21:0975</v>
      </c>
      <c r="D1617" s="1" t="str">
        <f t="shared" si="269"/>
        <v>21:0109</v>
      </c>
      <c r="E1617" t="s">
        <v>8140</v>
      </c>
      <c r="F1617" t="s">
        <v>8141</v>
      </c>
      <c r="H1617">
        <v>60.458395400000001</v>
      </c>
      <c r="I1617">
        <v>-96.103724900000003</v>
      </c>
      <c r="J1617" s="1" t="str">
        <f t="shared" si="270"/>
        <v>NGR lake sediment grab sample</v>
      </c>
      <c r="K1617" s="1" t="str">
        <f t="shared" si="271"/>
        <v>&lt;177 micron (NGR)</v>
      </c>
      <c r="L1617">
        <v>2</v>
      </c>
      <c r="M1617" t="s">
        <v>217</v>
      </c>
      <c r="N1617">
        <v>31</v>
      </c>
      <c r="O1617" t="s">
        <v>448</v>
      </c>
      <c r="P1617" t="s">
        <v>127</v>
      </c>
      <c r="Q1617" t="s">
        <v>55</v>
      </c>
      <c r="R1617" t="s">
        <v>116</v>
      </c>
      <c r="S1617" t="s">
        <v>57</v>
      </c>
      <c r="T1617" t="s">
        <v>428</v>
      </c>
      <c r="U1617" t="s">
        <v>59</v>
      </c>
      <c r="V1617" t="s">
        <v>139</v>
      </c>
      <c r="W1617" t="s">
        <v>355</v>
      </c>
      <c r="X1617" t="s">
        <v>74</v>
      </c>
      <c r="Y1617" t="s">
        <v>421</v>
      </c>
      <c r="Z1617" t="s">
        <v>96</v>
      </c>
      <c r="AA1617" t="s">
        <v>64</v>
      </c>
      <c r="AB1617" t="s">
        <v>356</v>
      </c>
      <c r="AC1617" t="s">
        <v>70</v>
      </c>
      <c r="AD1617" t="s">
        <v>67</v>
      </c>
      <c r="AE1617" t="s">
        <v>4168</v>
      </c>
      <c r="AF1617" t="s">
        <v>357</v>
      </c>
      <c r="AG1617" t="s">
        <v>152</v>
      </c>
      <c r="AH1617" t="s">
        <v>173</v>
      </c>
      <c r="AI1617" t="s">
        <v>156</v>
      </c>
      <c r="AJ1617" t="s">
        <v>263</v>
      </c>
      <c r="AK1617" t="s">
        <v>73</v>
      </c>
      <c r="AL1617" t="s">
        <v>157</v>
      </c>
      <c r="AM1617" t="s">
        <v>224</v>
      </c>
      <c r="AN1617" t="s">
        <v>76</v>
      </c>
      <c r="AO1617" t="s">
        <v>92</v>
      </c>
      <c r="AP1617" t="s">
        <v>283</v>
      </c>
      <c r="AQ1617" t="s">
        <v>363</v>
      </c>
      <c r="AR1617" t="s">
        <v>74</v>
      </c>
      <c r="AS1617" t="s">
        <v>54</v>
      </c>
      <c r="AT1617" t="s">
        <v>73</v>
      </c>
      <c r="AU1617" t="s">
        <v>107</v>
      </c>
      <c r="AV1617" t="s">
        <v>8142</v>
      </c>
    </row>
    <row r="1618" spans="1:48" hidden="1" x14ac:dyDescent="0.3">
      <c r="A1618" t="s">
        <v>8143</v>
      </c>
      <c r="B1618" t="s">
        <v>8144</v>
      </c>
      <c r="C1618" s="1" t="str">
        <f t="shared" si="262"/>
        <v>21:0975</v>
      </c>
      <c r="D1618" s="1" t="str">
        <f t="shared" si="269"/>
        <v>21:0109</v>
      </c>
      <c r="E1618" t="s">
        <v>8145</v>
      </c>
      <c r="F1618" t="s">
        <v>8146</v>
      </c>
      <c r="H1618">
        <v>60.415105500000003</v>
      </c>
      <c r="I1618">
        <v>-96.080685200000005</v>
      </c>
      <c r="J1618" s="1" t="str">
        <f t="shared" si="270"/>
        <v>NGR lake sediment grab sample</v>
      </c>
      <c r="K1618" s="1" t="str">
        <f t="shared" si="271"/>
        <v>&lt;177 micron (NGR)</v>
      </c>
      <c r="L1618">
        <v>2</v>
      </c>
      <c r="M1618" t="s">
        <v>246</v>
      </c>
      <c r="N1618">
        <v>32</v>
      </c>
      <c r="O1618" t="s">
        <v>62</v>
      </c>
      <c r="P1618" t="s">
        <v>54</v>
      </c>
      <c r="Q1618" t="s">
        <v>115</v>
      </c>
      <c r="R1618" t="s">
        <v>116</v>
      </c>
      <c r="S1618" t="s">
        <v>57</v>
      </c>
      <c r="T1618" t="s">
        <v>853</v>
      </c>
      <c r="U1618" t="s">
        <v>138</v>
      </c>
      <c r="V1618" t="s">
        <v>890</v>
      </c>
      <c r="W1618" t="s">
        <v>220</v>
      </c>
      <c r="X1618" t="s">
        <v>67</v>
      </c>
      <c r="Y1618" t="s">
        <v>421</v>
      </c>
      <c r="Z1618" t="s">
        <v>127</v>
      </c>
      <c r="AA1618" t="s">
        <v>64</v>
      </c>
      <c r="AB1618" t="s">
        <v>99</v>
      </c>
      <c r="AC1618" t="s">
        <v>70</v>
      </c>
      <c r="AD1618" t="s">
        <v>74</v>
      </c>
      <c r="AE1618" t="s">
        <v>302</v>
      </c>
      <c r="AF1618" t="s">
        <v>436</v>
      </c>
      <c r="AG1618" t="s">
        <v>249</v>
      </c>
      <c r="AH1618" t="s">
        <v>173</v>
      </c>
      <c r="AI1618" t="s">
        <v>156</v>
      </c>
      <c r="AJ1618" t="s">
        <v>254</v>
      </c>
      <c r="AK1618" t="s">
        <v>73</v>
      </c>
      <c r="AL1618" t="s">
        <v>177</v>
      </c>
      <c r="AM1618" t="s">
        <v>103</v>
      </c>
      <c r="AN1618" t="s">
        <v>76</v>
      </c>
      <c r="AO1618" t="s">
        <v>92</v>
      </c>
      <c r="AP1618" t="s">
        <v>179</v>
      </c>
      <c r="AQ1618" t="s">
        <v>136</v>
      </c>
      <c r="AR1618" t="s">
        <v>74</v>
      </c>
      <c r="AS1618" t="s">
        <v>54</v>
      </c>
      <c r="AT1618" t="s">
        <v>73</v>
      </c>
      <c r="AU1618" t="s">
        <v>107</v>
      </c>
      <c r="AV1618" t="s">
        <v>1755</v>
      </c>
    </row>
    <row r="1619" spans="1:48" hidden="1" x14ac:dyDescent="0.3">
      <c r="A1619" t="s">
        <v>8147</v>
      </c>
      <c r="B1619" t="s">
        <v>8148</v>
      </c>
      <c r="C1619" s="1" t="str">
        <f t="shared" si="262"/>
        <v>21:0975</v>
      </c>
      <c r="D1619" s="1" t="str">
        <f t="shared" si="269"/>
        <v>21:0109</v>
      </c>
      <c r="E1619" t="s">
        <v>8149</v>
      </c>
      <c r="F1619" t="s">
        <v>8150</v>
      </c>
      <c r="H1619">
        <v>60.399619899999998</v>
      </c>
      <c r="I1619">
        <v>-96.050746700000005</v>
      </c>
      <c r="J1619" s="1" t="str">
        <f t="shared" si="270"/>
        <v>NGR lake sediment grab sample</v>
      </c>
      <c r="K1619" s="1" t="str">
        <f t="shared" si="271"/>
        <v>&lt;177 micron (NGR)</v>
      </c>
      <c r="L1619">
        <v>2</v>
      </c>
      <c r="M1619" t="s">
        <v>260</v>
      </c>
      <c r="N1619">
        <v>33</v>
      </c>
      <c r="O1619" t="s">
        <v>211</v>
      </c>
      <c r="P1619" t="s">
        <v>54</v>
      </c>
      <c r="Q1619" t="s">
        <v>420</v>
      </c>
      <c r="R1619" t="s">
        <v>691</v>
      </c>
      <c r="S1619" t="s">
        <v>57</v>
      </c>
      <c r="T1619" t="s">
        <v>58</v>
      </c>
      <c r="U1619" t="s">
        <v>168</v>
      </c>
      <c r="V1619" t="s">
        <v>60</v>
      </c>
      <c r="W1619" t="s">
        <v>170</v>
      </c>
      <c r="X1619" t="s">
        <v>67</v>
      </c>
      <c r="Y1619" t="s">
        <v>62</v>
      </c>
      <c r="Z1619" t="s">
        <v>127</v>
      </c>
      <c r="AA1619" t="s">
        <v>64</v>
      </c>
      <c r="AB1619" t="s">
        <v>139</v>
      </c>
      <c r="AC1619" t="s">
        <v>70</v>
      </c>
      <c r="AD1619" t="s">
        <v>62</v>
      </c>
      <c r="AE1619" t="s">
        <v>526</v>
      </c>
      <c r="AF1619" t="s">
        <v>141</v>
      </c>
      <c r="AG1619" t="s">
        <v>204</v>
      </c>
      <c r="AH1619" t="s">
        <v>173</v>
      </c>
      <c r="AI1619" t="s">
        <v>72</v>
      </c>
      <c r="AJ1619" t="s">
        <v>53</v>
      </c>
      <c r="AK1619" t="s">
        <v>73</v>
      </c>
      <c r="AL1619" t="s">
        <v>177</v>
      </c>
      <c r="AM1619" t="s">
        <v>75</v>
      </c>
      <c r="AN1619" t="s">
        <v>76</v>
      </c>
      <c r="AO1619" t="s">
        <v>77</v>
      </c>
      <c r="AP1619" t="s">
        <v>126</v>
      </c>
      <c r="AQ1619" t="s">
        <v>402</v>
      </c>
      <c r="AR1619" t="s">
        <v>67</v>
      </c>
      <c r="AS1619" t="s">
        <v>54</v>
      </c>
      <c r="AT1619" t="s">
        <v>73</v>
      </c>
      <c r="AU1619" t="s">
        <v>107</v>
      </c>
      <c r="AV1619" t="s">
        <v>8151</v>
      </c>
    </row>
    <row r="1620" spans="1:48" hidden="1" x14ac:dyDescent="0.3">
      <c r="A1620" t="s">
        <v>8152</v>
      </c>
      <c r="B1620" t="s">
        <v>8153</v>
      </c>
      <c r="C1620" s="1" t="str">
        <f t="shared" si="262"/>
        <v>21:0975</v>
      </c>
      <c r="D1620" s="1" t="str">
        <f t="shared" si="269"/>
        <v>21:0109</v>
      </c>
      <c r="E1620" t="s">
        <v>8154</v>
      </c>
      <c r="F1620" t="s">
        <v>8155</v>
      </c>
      <c r="H1620">
        <v>60.362102399999998</v>
      </c>
      <c r="I1620">
        <v>-96.057820199999995</v>
      </c>
      <c r="J1620" s="1" t="str">
        <f t="shared" si="270"/>
        <v>NGR lake sediment grab sample</v>
      </c>
      <c r="K1620" s="1" t="str">
        <f t="shared" si="271"/>
        <v>&lt;177 micron (NGR)</v>
      </c>
      <c r="L1620">
        <v>2</v>
      </c>
      <c r="M1620" t="s">
        <v>273</v>
      </c>
      <c r="N1620">
        <v>34</v>
      </c>
      <c r="O1620" t="s">
        <v>106</v>
      </c>
      <c r="P1620" t="s">
        <v>54</v>
      </c>
      <c r="Q1620" t="s">
        <v>736</v>
      </c>
      <c r="R1620" t="s">
        <v>338</v>
      </c>
      <c r="S1620" t="s">
        <v>57</v>
      </c>
      <c r="T1620" t="s">
        <v>291</v>
      </c>
      <c r="U1620" t="s">
        <v>178</v>
      </c>
      <c r="V1620" t="s">
        <v>427</v>
      </c>
      <c r="W1620" t="s">
        <v>254</v>
      </c>
      <c r="X1620" t="s">
        <v>67</v>
      </c>
      <c r="Y1620" t="s">
        <v>220</v>
      </c>
      <c r="Z1620" t="s">
        <v>127</v>
      </c>
      <c r="AA1620" t="s">
        <v>64</v>
      </c>
      <c r="AB1620" t="s">
        <v>264</v>
      </c>
      <c r="AC1620" t="s">
        <v>70</v>
      </c>
      <c r="AD1620" t="s">
        <v>67</v>
      </c>
      <c r="AE1620" t="s">
        <v>62</v>
      </c>
      <c r="AF1620" t="s">
        <v>187</v>
      </c>
      <c r="AG1620" t="s">
        <v>315</v>
      </c>
      <c r="AH1620" t="s">
        <v>173</v>
      </c>
      <c r="AI1620" t="s">
        <v>1125</v>
      </c>
      <c r="AJ1620" t="s">
        <v>96</v>
      </c>
      <c r="AK1620" t="s">
        <v>73</v>
      </c>
      <c r="AL1620" t="s">
        <v>68</v>
      </c>
      <c r="AM1620" t="s">
        <v>224</v>
      </c>
      <c r="AN1620" t="s">
        <v>76</v>
      </c>
      <c r="AO1620" t="s">
        <v>104</v>
      </c>
      <c r="AP1620" t="s">
        <v>78</v>
      </c>
      <c r="AQ1620" t="s">
        <v>118</v>
      </c>
      <c r="AR1620" t="s">
        <v>74</v>
      </c>
      <c r="AS1620" t="s">
        <v>54</v>
      </c>
      <c r="AT1620" t="s">
        <v>73</v>
      </c>
      <c r="AU1620" t="s">
        <v>107</v>
      </c>
      <c r="AV1620" t="s">
        <v>7820</v>
      </c>
    </row>
    <row r="1621" spans="1:48" hidden="1" x14ac:dyDescent="0.3">
      <c r="A1621" t="s">
        <v>8156</v>
      </c>
      <c r="B1621" t="s">
        <v>8157</v>
      </c>
      <c r="C1621" s="1" t="str">
        <f t="shared" si="262"/>
        <v>21:0975</v>
      </c>
      <c r="D1621" s="1" t="str">
        <f t="shared" si="269"/>
        <v>21:0109</v>
      </c>
      <c r="E1621" t="s">
        <v>8158</v>
      </c>
      <c r="F1621" t="s">
        <v>8159</v>
      </c>
      <c r="H1621">
        <v>60.319000099999997</v>
      </c>
      <c r="I1621">
        <v>-96.087948900000001</v>
      </c>
      <c r="J1621" s="1" t="str">
        <f t="shared" si="270"/>
        <v>NGR lake sediment grab sample</v>
      </c>
      <c r="K1621" s="1" t="str">
        <f t="shared" si="271"/>
        <v>&lt;177 micron (NGR)</v>
      </c>
      <c r="L1621">
        <v>2</v>
      </c>
      <c r="M1621" t="s">
        <v>289</v>
      </c>
      <c r="N1621">
        <v>35</v>
      </c>
      <c r="O1621" t="s">
        <v>92</v>
      </c>
      <c r="P1621" t="s">
        <v>54</v>
      </c>
      <c r="Q1621" t="s">
        <v>635</v>
      </c>
      <c r="R1621" t="s">
        <v>347</v>
      </c>
      <c r="S1621" t="s">
        <v>57</v>
      </c>
      <c r="T1621" t="s">
        <v>167</v>
      </c>
      <c r="U1621" t="s">
        <v>117</v>
      </c>
      <c r="V1621" t="s">
        <v>436</v>
      </c>
      <c r="W1621" t="s">
        <v>206</v>
      </c>
      <c r="X1621" t="s">
        <v>67</v>
      </c>
      <c r="Y1621" t="s">
        <v>254</v>
      </c>
      <c r="Z1621" t="s">
        <v>170</v>
      </c>
      <c r="AA1621" t="s">
        <v>64</v>
      </c>
      <c r="AB1621" t="s">
        <v>522</v>
      </c>
      <c r="AC1621" t="s">
        <v>155</v>
      </c>
      <c r="AD1621" t="s">
        <v>96</v>
      </c>
      <c r="AE1621" t="s">
        <v>779</v>
      </c>
      <c r="AF1621" t="s">
        <v>104</v>
      </c>
      <c r="AG1621" t="s">
        <v>187</v>
      </c>
      <c r="AH1621" t="s">
        <v>173</v>
      </c>
      <c r="AI1621" t="s">
        <v>143</v>
      </c>
      <c r="AJ1621" t="s">
        <v>709</v>
      </c>
      <c r="AK1621" t="s">
        <v>73</v>
      </c>
      <c r="AL1621" t="s">
        <v>103</v>
      </c>
      <c r="AM1621" t="s">
        <v>75</v>
      </c>
      <c r="AN1621" t="s">
        <v>76</v>
      </c>
      <c r="AO1621" t="s">
        <v>203</v>
      </c>
      <c r="AP1621" t="s">
        <v>247</v>
      </c>
      <c r="AQ1621" t="s">
        <v>121</v>
      </c>
      <c r="AR1621" t="s">
        <v>67</v>
      </c>
      <c r="AS1621" t="s">
        <v>54</v>
      </c>
      <c r="AT1621" t="s">
        <v>73</v>
      </c>
      <c r="AU1621" t="s">
        <v>107</v>
      </c>
      <c r="AV1621" t="s">
        <v>3516</v>
      </c>
    </row>
    <row r="1622" spans="1:48" hidden="1" x14ac:dyDescent="0.3">
      <c r="A1622" t="s">
        <v>8160</v>
      </c>
      <c r="B1622" t="s">
        <v>8161</v>
      </c>
      <c r="C1622" s="1" t="str">
        <f t="shared" si="262"/>
        <v>21:0975</v>
      </c>
      <c r="D1622" s="1" t="str">
        <f t="shared" si="269"/>
        <v>21:0109</v>
      </c>
      <c r="E1622" t="s">
        <v>8162</v>
      </c>
      <c r="F1622" t="s">
        <v>8163</v>
      </c>
      <c r="H1622">
        <v>60.285884600000003</v>
      </c>
      <c r="I1622">
        <v>-96.092180499999998</v>
      </c>
      <c r="J1622" s="1" t="str">
        <f t="shared" si="270"/>
        <v>NGR lake sediment grab sample</v>
      </c>
      <c r="K1622" s="1" t="str">
        <f t="shared" si="271"/>
        <v>&lt;177 micron (NGR)</v>
      </c>
      <c r="L1622">
        <v>2</v>
      </c>
      <c r="M1622" t="s">
        <v>301</v>
      </c>
      <c r="N1622">
        <v>36</v>
      </c>
      <c r="O1622" t="s">
        <v>338</v>
      </c>
      <c r="P1622" t="s">
        <v>54</v>
      </c>
      <c r="Q1622" t="s">
        <v>262</v>
      </c>
      <c r="R1622" t="s">
        <v>381</v>
      </c>
      <c r="S1622" t="s">
        <v>57</v>
      </c>
      <c r="T1622" t="s">
        <v>248</v>
      </c>
      <c r="U1622" t="s">
        <v>59</v>
      </c>
      <c r="V1622" t="s">
        <v>151</v>
      </c>
      <c r="W1622" t="s">
        <v>157</v>
      </c>
      <c r="X1622" t="s">
        <v>62</v>
      </c>
      <c r="Y1622" t="s">
        <v>95</v>
      </c>
      <c r="Z1622" t="s">
        <v>74</v>
      </c>
      <c r="AA1622" t="s">
        <v>64</v>
      </c>
      <c r="AB1622" t="s">
        <v>316</v>
      </c>
      <c r="AC1622" t="s">
        <v>70</v>
      </c>
      <c r="AD1622" t="s">
        <v>170</v>
      </c>
      <c r="AE1622" t="s">
        <v>7527</v>
      </c>
      <c r="AF1622" t="s">
        <v>134</v>
      </c>
      <c r="AG1622" t="s">
        <v>281</v>
      </c>
      <c r="AH1622" t="s">
        <v>472</v>
      </c>
      <c r="AI1622" t="s">
        <v>363</v>
      </c>
      <c r="AJ1622" t="s">
        <v>138</v>
      </c>
      <c r="AK1622" t="s">
        <v>73</v>
      </c>
      <c r="AL1622" t="s">
        <v>103</v>
      </c>
      <c r="AM1622" t="s">
        <v>224</v>
      </c>
      <c r="AN1622" t="s">
        <v>76</v>
      </c>
      <c r="AO1622" t="s">
        <v>168</v>
      </c>
      <c r="AP1622" t="s">
        <v>8164</v>
      </c>
      <c r="AQ1622" t="s">
        <v>203</v>
      </c>
      <c r="AR1622" t="s">
        <v>67</v>
      </c>
      <c r="AS1622" t="s">
        <v>54</v>
      </c>
      <c r="AT1622" t="s">
        <v>73</v>
      </c>
      <c r="AU1622" t="s">
        <v>107</v>
      </c>
      <c r="AV1622" t="s">
        <v>8165</v>
      </c>
    </row>
    <row r="1623" spans="1:48" hidden="1" x14ac:dyDescent="0.3">
      <c r="A1623" t="s">
        <v>8166</v>
      </c>
      <c r="B1623" t="s">
        <v>8167</v>
      </c>
      <c r="C1623" s="1" t="str">
        <f t="shared" si="262"/>
        <v>21:0975</v>
      </c>
      <c r="D1623" s="1" t="str">
        <f t="shared" si="269"/>
        <v>21:0109</v>
      </c>
      <c r="E1623" t="s">
        <v>8168</v>
      </c>
      <c r="F1623" t="s">
        <v>8169</v>
      </c>
      <c r="H1623">
        <v>60.235428900000002</v>
      </c>
      <c r="I1623">
        <v>-96.071521500000003</v>
      </c>
      <c r="J1623" s="1" t="str">
        <f t="shared" si="270"/>
        <v>NGR lake sediment grab sample</v>
      </c>
      <c r="K1623" s="1" t="str">
        <f t="shared" si="271"/>
        <v>&lt;177 micron (NGR)</v>
      </c>
      <c r="L1623">
        <v>2</v>
      </c>
      <c r="M1623" t="s">
        <v>314</v>
      </c>
      <c r="N1623">
        <v>37</v>
      </c>
      <c r="O1623" t="s">
        <v>263</v>
      </c>
      <c r="P1623" t="s">
        <v>54</v>
      </c>
      <c r="Q1623" t="s">
        <v>775</v>
      </c>
      <c r="R1623" t="s">
        <v>356</v>
      </c>
      <c r="S1623" t="s">
        <v>57</v>
      </c>
      <c r="T1623" t="s">
        <v>91</v>
      </c>
      <c r="U1623" t="s">
        <v>281</v>
      </c>
      <c r="V1623" t="s">
        <v>172</v>
      </c>
      <c r="W1623" t="s">
        <v>79</v>
      </c>
      <c r="X1623" t="s">
        <v>74</v>
      </c>
      <c r="Y1623" t="s">
        <v>363</v>
      </c>
      <c r="Z1623" t="s">
        <v>127</v>
      </c>
      <c r="AA1623" t="s">
        <v>64</v>
      </c>
      <c r="AB1623" t="s">
        <v>60</v>
      </c>
      <c r="AC1623" t="s">
        <v>224</v>
      </c>
      <c r="AD1623" t="s">
        <v>62</v>
      </c>
      <c r="AE1623" t="s">
        <v>68</v>
      </c>
      <c r="AF1623" t="s">
        <v>347</v>
      </c>
      <c r="AG1623" t="s">
        <v>412</v>
      </c>
      <c r="AH1623" t="s">
        <v>173</v>
      </c>
      <c r="AI1623" t="s">
        <v>439</v>
      </c>
      <c r="AJ1623" t="s">
        <v>305</v>
      </c>
      <c r="AK1623" t="s">
        <v>73</v>
      </c>
      <c r="AL1623" t="s">
        <v>125</v>
      </c>
      <c r="AM1623" t="s">
        <v>75</v>
      </c>
      <c r="AN1623" t="s">
        <v>76</v>
      </c>
      <c r="AO1623" t="s">
        <v>116</v>
      </c>
      <c r="AP1623" t="s">
        <v>307</v>
      </c>
      <c r="AQ1623" t="s">
        <v>104</v>
      </c>
      <c r="AR1623" t="s">
        <v>67</v>
      </c>
      <c r="AS1623" t="s">
        <v>54</v>
      </c>
      <c r="AT1623" t="s">
        <v>91</v>
      </c>
      <c r="AU1623" t="s">
        <v>107</v>
      </c>
      <c r="AV1623" t="s">
        <v>3868</v>
      </c>
    </row>
    <row r="1624" spans="1:48" hidden="1" x14ac:dyDescent="0.3">
      <c r="A1624" t="s">
        <v>8170</v>
      </c>
      <c r="B1624" t="s">
        <v>8171</v>
      </c>
      <c r="C1624" s="1" t="str">
        <f t="shared" si="262"/>
        <v>21:0975</v>
      </c>
      <c r="D1624" s="1" t="str">
        <f t="shared" si="269"/>
        <v>21:0109</v>
      </c>
      <c r="E1624" t="s">
        <v>8172</v>
      </c>
      <c r="F1624" t="s">
        <v>8173</v>
      </c>
      <c r="H1624">
        <v>60.202127599999997</v>
      </c>
      <c r="I1624">
        <v>-96.086061900000004</v>
      </c>
      <c r="J1624" s="1" t="str">
        <f t="shared" si="270"/>
        <v>NGR lake sediment grab sample</v>
      </c>
      <c r="K1624" s="1" t="str">
        <f t="shared" si="271"/>
        <v>&lt;177 micron (NGR)</v>
      </c>
      <c r="L1624">
        <v>2</v>
      </c>
      <c r="M1624" t="s">
        <v>324</v>
      </c>
      <c r="N1624">
        <v>38</v>
      </c>
      <c r="O1624" t="s">
        <v>95</v>
      </c>
      <c r="P1624" t="s">
        <v>62</v>
      </c>
      <c r="Q1624" t="s">
        <v>274</v>
      </c>
      <c r="R1624" t="s">
        <v>203</v>
      </c>
      <c r="S1624" t="s">
        <v>57</v>
      </c>
      <c r="T1624" t="s">
        <v>175</v>
      </c>
      <c r="U1624" t="s">
        <v>59</v>
      </c>
      <c r="V1624" t="s">
        <v>139</v>
      </c>
      <c r="W1624" t="s">
        <v>94</v>
      </c>
      <c r="X1624" t="s">
        <v>74</v>
      </c>
      <c r="Y1624" t="s">
        <v>62</v>
      </c>
      <c r="Z1624" t="s">
        <v>96</v>
      </c>
      <c r="AA1624" t="s">
        <v>64</v>
      </c>
      <c r="AB1624" t="s">
        <v>550</v>
      </c>
      <c r="AC1624" t="s">
        <v>70</v>
      </c>
      <c r="AD1624" t="s">
        <v>67</v>
      </c>
      <c r="AE1624" t="s">
        <v>4498</v>
      </c>
      <c r="AF1624" t="s">
        <v>90</v>
      </c>
      <c r="AG1624" t="s">
        <v>152</v>
      </c>
      <c r="AH1624" t="s">
        <v>173</v>
      </c>
      <c r="AI1624" t="s">
        <v>382</v>
      </c>
      <c r="AJ1624" t="s">
        <v>263</v>
      </c>
      <c r="AK1624" t="s">
        <v>73</v>
      </c>
      <c r="AL1624" t="s">
        <v>157</v>
      </c>
      <c r="AM1624" t="s">
        <v>177</v>
      </c>
      <c r="AN1624" t="s">
        <v>76</v>
      </c>
      <c r="AO1624" t="s">
        <v>104</v>
      </c>
      <c r="AP1624" t="s">
        <v>283</v>
      </c>
      <c r="AQ1624" t="s">
        <v>159</v>
      </c>
      <c r="AR1624" t="s">
        <v>67</v>
      </c>
      <c r="AS1624" t="s">
        <v>54</v>
      </c>
      <c r="AT1624" t="s">
        <v>73</v>
      </c>
      <c r="AU1624" t="s">
        <v>107</v>
      </c>
      <c r="AV1624" t="s">
        <v>8174</v>
      </c>
    </row>
    <row r="1625" spans="1:48" hidden="1" x14ac:dyDescent="0.3">
      <c r="A1625" t="s">
        <v>8175</v>
      </c>
      <c r="B1625" t="s">
        <v>8176</v>
      </c>
      <c r="C1625" s="1" t="str">
        <f t="shared" si="262"/>
        <v>21:0975</v>
      </c>
      <c r="D1625" s="1" t="str">
        <f t="shared" si="269"/>
        <v>21:0109</v>
      </c>
      <c r="E1625" t="s">
        <v>8177</v>
      </c>
      <c r="F1625" t="s">
        <v>8178</v>
      </c>
      <c r="H1625">
        <v>60.183542799999998</v>
      </c>
      <c r="I1625">
        <v>-96.145725900000002</v>
      </c>
      <c r="J1625" s="1" t="str">
        <f t="shared" si="270"/>
        <v>NGR lake sediment grab sample</v>
      </c>
      <c r="K1625" s="1" t="str">
        <f t="shared" si="271"/>
        <v>&lt;177 micron (NGR)</v>
      </c>
      <c r="L1625">
        <v>2</v>
      </c>
      <c r="M1625" t="s">
        <v>335</v>
      </c>
      <c r="N1625">
        <v>39</v>
      </c>
      <c r="O1625" t="s">
        <v>327</v>
      </c>
      <c r="P1625" t="s">
        <v>54</v>
      </c>
      <c r="Q1625" t="s">
        <v>643</v>
      </c>
      <c r="R1625" t="s">
        <v>187</v>
      </c>
      <c r="S1625" t="s">
        <v>57</v>
      </c>
      <c r="T1625" t="s">
        <v>277</v>
      </c>
      <c r="U1625" t="s">
        <v>88</v>
      </c>
      <c r="V1625" t="s">
        <v>347</v>
      </c>
      <c r="W1625" t="s">
        <v>421</v>
      </c>
      <c r="X1625" t="s">
        <v>74</v>
      </c>
      <c r="Y1625" t="s">
        <v>226</v>
      </c>
      <c r="Z1625" t="s">
        <v>170</v>
      </c>
      <c r="AA1625" t="s">
        <v>64</v>
      </c>
      <c r="AB1625" t="s">
        <v>853</v>
      </c>
      <c r="AC1625" t="s">
        <v>224</v>
      </c>
      <c r="AD1625" t="s">
        <v>170</v>
      </c>
      <c r="AE1625" t="s">
        <v>1911</v>
      </c>
      <c r="AF1625" t="s">
        <v>121</v>
      </c>
      <c r="AG1625" t="s">
        <v>575</v>
      </c>
      <c r="AH1625" t="s">
        <v>173</v>
      </c>
      <c r="AI1625" t="s">
        <v>692</v>
      </c>
      <c r="AJ1625" t="s">
        <v>138</v>
      </c>
      <c r="AK1625" t="s">
        <v>73</v>
      </c>
      <c r="AL1625" t="s">
        <v>103</v>
      </c>
      <c r="AM1625" t="s">
        <v>75</v>
      </c>
      <c r="AN1625" t="s">
        <v>76</v>
      </c>
      <c r="AO1625" t="s">
        <v>281</v>
      </c>
      <c r="AP1625" t="s">
        <v>194</v>
      </c>
      <c r="AQ1625" t="s">
        <v>290</v>
      </c>
      <c r="AR1625" t="s">
        <v>67</v>
      </c>
      <c r="AS1625" t="s">
        <v>54</v>
      </c>
      <c r="AT1625" t="s">
        <v>73</v>
      </c>
      <c r="AU1625" t="s">
        <v>107</v>
      </c>
      <c r="AV1625" t="s">
        <v>8179</v>
      </c>
    </row>
    <row r="1626" spans="1:48" hidden="1" x14ac:dyDescent="0.3">
      <c r="A1626" t="s">
        <v>8180</v>
      </c>
      <c r="B1626" t="s">
        <v>8181</v>
      </c>
      <c r="C1626" s="1" t="str">
        <f t="shared" si="262"/>
        <v>21:0975</v>
      </c>
      <c r="D1626" s="1" t="str">
        <f t="shared" si="269"/>
        <v>21:0109</v>
      </c>
      <c r="E1626" t="s">
        <v>8182</v>
      </c>
      <c r="F1626" t="s">
        <v>8183</v>
      </c>
      <c r="H1626">
        <v>60.217121599999999</v>
      </c>
      <c r="I1626">
        <v>-96.1504628</v>
      </c>
      <c r="J1626" s="1" t="str">
        <f t="shared" si="270"/>
        <v>NGR lake sediment grab sample</v>
      </c>
      <c r="K1626" s="1" t="str">
        <f t="shared" si="271"/>
        <v>&lt;177 micron (NGR)</v>
      </c>
      <c r="L1626">
        <v>2</v>
      </c>
      <c r="M1626" t="s">
        <v>354</v>
      </c>
      <c r="N1626">
        <v>40</v>
      </c>
      <c r="O1626" t="s">
        <v>308</v>
      </c>
      <c r="P1626" t="s">
        <v>54</v>
      </c>
      <c r="Q1626" t="s">
        <v>624</v>
      </c>
      <c r="R1626" t="s">
        <v>616</v>
      </c>
      <c r="S1626" t="s">
        <v>57</v>
      </c>
      <c r="T1626" t="s">
        <v>91</v>
      </c>
      <c r="U1626" t="s">
        <v>178</v>
      </c>
      <c r="V1626" t="s">
        <v>478</v>
      </c>
      <c r="W1626" t="s">
        <v>211</v>
      </c>
      <c r="X1626" t="s">
        <v>74</v>
      </c>
      <c r="Y1626" t="s">
        <v>94</v>
      </c>
      <c r="Z1626" t="s">
        <v>96</v>
      </c>
      <c r="AA1626" t="s">
        <v>64</v>
      </c>
      <c r="AB1626" t="s">
        <v>97</v>
      </c>
      <c r="AC1626" t="s">
        <v>75</v>
      </c>
      <c r="AD1626" t="s">
        <v>170</v>
      </c>
      <c r="AE1626" t="s">
        <v>171</v>
      </c>
      <c r="AF1626" t="s">
        <v>347</v>
      </c>
      <c r="AG1626" t="s">
        <v>58</v>
      </c>
      <c r="AH1626" t="s">
        <v>173</v>
      </c>
      <c r="AI1626" t="s">
        <v>440</v>
      </c>
      <c r="AJ1626" t="s">
        <v>72</v>
      </c>
      <c r="AK1626" t="s">
        <v>73</v>
      </c>
      <c r="AL1626" t="s">
        <v>125</v>
      </c>
      <c r="AM1626" t="s">
        <v>125</v>
      </c>
      <c r="AN1626" t="s">
        <v>76</v>
      </c>
      <c r="AO1626" t="s">
        <v>134</v>
      </c>
      <c r="AP1626" t="s">
        <v>307</v>
      </c>
      <c r="AQ1626" t="s">
        <v>203</v>
      </c>
      <c r="AR1626" t="s">
        <v>74</v>
      </c>
      <c r="AS1626" t="s">
        <v>54</v>
      </c>
      <c r="AT1626" t="s">
        <v>73</v>
      </c>
      <c r="AU1626" t="s">
        <v>107</v>
      </c>
      <c r="AV1626" t="s">
        <v>1257</v>
      </c>
    </row>
    <row r="1627" spans="1:48" hidden="1" x14ac:dyDescent="0.3">
      <c r="A1627" t="s">
        <v>8184</v>
      </c>
      <c r="B1627" t="s">
        <v>8185</v>
      </c>
      <c r="C1627" s="1" t="str">
        <f t="shared" si="262"/>
        <v>21:0975</v>
      </c>
      <c r="D1627" s="1" t="str">
        <f t="shared" si="269"/>
        <v>21:0109</v>
      </c>
      <c r="E1627" t="s">
        <v>8186</v>
      </c>
      <c r="F1627" t="s">
        <v>8187</v>
      </c>
      <c r="H1627">
        <v>60.8416225</v>
      </c>
      <c r="I1627">
        <v>-96.012391199999996</v>
      </c>
      <c r="J1627" s="1" t="str">
        <f t="shared" si="270"/>
        <v>NGR lake sediment grab sample</v>
      </c>
      <c r="K1627" s="1" t="str">
        <f t="shared" si="271"/>
        <v>&lt;177 micron (NGR)</v>
      </c>
      <c r="L1627">
        <v>3</v>
      </c>
      <c r="M1627" t="s">
        <v>52</v>
      </c>
      <c r="N1627">
        <v>41</v>
      </c>
      <c r="O1627" t="s">
        <v>136</v>
      </c>
      <c r="P1627" t="s">
        <v>54</v>
      </c>
      <c r="Q1627" t="s">
        <v>777</v>
      </c>
      <c r="R1627" t="s">
        <v>436</v>
      </c>
      <c r="S1627" t="s">
        <v>57</v>
      </c>
      <c r="T1627" t="s">
        <v>438</v>
      </c>
      <c r="U1627" t="s">
        <v>88</v>
      </c>
      <c r="V1627" t="s">
        <v>522</v>
      </c>
      <c r="W1627" t="s">
        <v>62</v>
      </c>
      <c r="X1627" t="s">
        <v>74</v>
      </c>
      <c r="Y1627" t="s">
        <v>137</v>
      </c>
      <c r="Z1627" t="s">
        <v>127</v>
      </c>
      <c r="AA1627" t="s">
        <v>64</v>
      </c>
      <c r="AB1627" t="s">
        <v>522</v>
      </c>
      <c r="AC1627" t="s">
        <v>70</v>
      </c>
      <c r="AD1627" t="s">
        <v>74</v>
      </c>
      <c r="AE1627" t="s">
        <v>421</v>
      </c>
      <c r="AF1627" t="s">
        <v>116</v>
      </c>
      <c r="AG1627" t="s">
        <v>725</v>
      </c>
      <c r="AH1627" t="s">
        <v>173</v>
      </c>
      <c r="AI1627" t="s">
        <v>306</v>
      </c>
      <c r="AJ1627" t="s">
        <v>709</v>
      </c>
      <c r="AK1627" t="s">
        <v>73</v>
      </c>
      <c r="AL1627" t="s">
        <v>75</v>
      </c>
      <c r="AM1627" t="s">
        <v>224</v>
      </c>
      <c r="AN1627" t="s">
        <v>76</v>
      </c>
      <c r="AO1627" t="s">
        <v>178</v>
      </c>
      <c r="AP1627" t="s">
        <v>566</v>
      </c>
      <c r="AQ1627" t="s">
        <v>138</v>
      </c>
      <c r="AR1627" t="s">
        <v>67</v>
      </c>
      <c r="AS1627" t="s">
        <v>54</v>
      </c>
      <c r="AT1627" t="s">
        <v>73</v>
      </c>
      <c r="AU1627" t="s">
        <v>107</v>
      </c>
      <c r="AV1627" t="s">
        <v>8188</v>
      </c>
    </row>
    <row r="1628" spans="1:48" hidden="1" x14ac:dyDescent="0.3">
      <c r="A1628" t="s">
        <v>8189</v>
      </c>
      <c r="B1628" t="s">
        <v>8190</v>
      </c>
      <c r="C1628" s="1" t="str">
        <f t="shared" si="262"/>
        <v>21:0975</v>
      </c>
      <c r="D1628" s="1" t="str">
        <f>HYPERLINK("https://geochem.nrcan.gc.ca/cdogs/content/svy/svy_e.htm", "")</f>
        <v/>
      </c>
      <c r="G1628" s="1" t="str">
        <f>HYPERLINK("https://geochem.nrcan.gc.ca/cdogs/content/cr_/cr_00125_e.htm", "125")</f>
        <v>125</v>
      </c>
      <c r="J1628" t="s">
        <v>230</v>
      </c>
      <c r="K1628" t="s">
        <v>231</v>
      </c>
      <c r="L1628">
        <v>3</v>
      </c>
      <c r="M1628" t="s">
        <v>232</v>
      </c>
      <c r="N1628">
        <v>42</v>
      </c>
      <c r="O1628" t="s">
        <v>550</v>
      </c>
      <c r="P1628" t="s">
        <v>96</v>
      </c>
      <c r="Q1628" t="s">
        <v>523</v>
      </c>
      <c r="R1628" t="s">
        <v>203</v>
      </c>
      <c r="S1628" t="s">
        <v>57</v>
      </c>
      <c r="T1628" t="s">
        <v>187</v>
      </c>
      <c r="U1628" t="s">
        <v>203</v>
      </c>
      <c r="V1628" t="s">
        <v>141</v>
      </c>
      <c r="W1628" t="s">
        <v>177</v>
      </c>
      <c r="X1628" t="s">
        <v>74</v>
      </c>
      <c r="Y1628" t="s">
        <v>170</v>
      </c>
      <c r="Z1628" t="s">
        <v>127</v>
      </c>
      <c r="AA1628" t="s">
        <v>64</v>
      </c>
      <c r="AB1628" t="s">
        <v>77</v>
      </c>
      <c r="AC1628" t="s">
        <v>224</v>
      </c>
      <c r="AD1628" t="s">
        <v>88</v>
      </c>
      <c r="AE1628" t="s">
        <v>421</v>
      </c>
      <c r="AF1628" t="s">
        <v>178</v>
      </c>
      <c r="AG1628" t="s">
        <v>116</v>
      </c>
      <c r="AH1628" t="s">
        <v>206</v>
      </c>
      <c r="AI1628" t="s">
        <v>373</v>
      </c>
      <c r="AJ1628" t="s">
        <v>127</v>
      </c>
      <c r="AK1628" t="s">
        <v>73</v>
      </c>
      <c r="AL1628" t="s">
        <v>103</v>
      </c>
      <c r="AM1628" t="s">
        <v>75</v>
      </c>
      <c r="AN1628" t="s">
        <v>76</v>
      </c>
      <c r="AO1628" t="s">
        <v>62</v>
      </c>
      <c r="AP1628" t="s">
        <v>551</v>
      </c>
      <c r="AQ1628" t="s">
        <v>168</v>
      </c>
      <c r="AR1628" t="s">
        <v>74</v>
      </c>
      <c r="AS1628" t="s">
        <v>62</v>
      </c>
      <c r="AT1628" t="s">
        <v>802</v>
      </c>
      <c r="AU1628" t="s">
        <v>107</v>
      </c>
      <c r="AV1628" t="s">
        <v>8191</v>
      </c>
    </row>
    <row r="1629" spans="1:48" hidden="1" x14ac:dyDescent="0.3">
      <c r="A1629" t="s">
        <v>8192</v>
      </c>
      <c r="B1629" t="s">
        <v>8193</v>
      </c>
      <c r="C1629" s="1" t="str">
        <f t="shared" si="262"/>
        <v>21:0975</v>
      </c>
      <c r="D1629" s="1" t="str">
        <f t="shared" ref="D1629:D1652" si="272">HYPERLINK("https://geochem.nrcan.gc.ca/cdogs/content/svy/svy210109_e.htm", "21:0109")</f>
        <v>21:0109</v>
      </c>
      <c r="E1629" t="s">
        <v>8194</v>
      </c>
      <c r="F1629" t="s">
        <v>8195</v>
      </c>
      <c r="H1629">
        <v>60.264440899999997</v>
      </c>
      <c r="I1629">
        <v>-96.143219200000004</v>
      </c>
      <c r="J1629" s="1" t="str">
        <f t="shared" ref="J1629:J1652" si="273">HYPERLINK("https://geochem.nrcan.gc.ca/cdogs/content/kwd/kwd020027_e.htm", "NGR lake sediment grab sample")</f>
        <v>NGR lake sediment grab sample</v>
      </c>
      <c r="K1629" s="1" t="str">
        <f t="shared" ref="K1629:K1652" si="274">HYPERLINK("https://geochem.nrcan.gc.ca/cdogs/content/kwd/kwd080006_e.htm", "&lt;177 micron (NGR)")</f>
        <v>&lt;177 micron (NGR)</v>
      </c>
      <c r="L1629">
        <v>3</v>
      </c>
      <c r="M1629" t="s">
        <v>86</v>
      </c>
      <c r="N1629">
        <v>43</v>
      </c>
      <c r="O1629" t="s">
        <v>74</v>
      </c>
      <c r="P1629" t="s">
        <v>54</v>
      </c>
      <c r="Q1629" t="s">
        <v>863</v>
      </c>
      <c r="R1629" t="s">
        <v>138</v>
      </c>
      <c r="S1629" t="s">
        <v>57</v>
      </c>
      <c r="T1629" t="s">
        <v>100</v>
      </c>
      <c r="U1629" t="s">
        <v>138</v>
      </c>
      <c r="V1629" t="s">
        <v>189</v>
      </c>
      <c r="W1629" t="s">
        <v>276</v>
      </c>
      <c r="X1629" t="s">
        <v>67</v>
      </c>
      <c r="Y1629" t="s">
        <v>171</v>
      </c>
      <c r="Z1629" t="s">
        <v>96</v>
      </c>
      <c r="AA1629" t="s">
        <v>64</v>
      </c>
      <c r="AB1629" t="s">
        <v>187</v>
      </c>
      <c r="AC1629" t="s">
        <v>70</v>
      </c>
      <c r="AD1629" t="s">
        <v>62</v>
      </c>
      <c r="AE1629" t="s">
        <v>8196</v>
      </c>
      <c r="AF1629" t="s">
        <v>178</v>
      </c>
      <c r="AG1629" t="s">
        <v>91</v>
      </c>
      <c r="AH1629" t="s">
        <v>472</v>
      </c>
      <c r="AI1629" t="s">
        <v>114</v>
      </c>
      <c r="AJ1629" t="s">
        <v>240</v>
      </c>
      <c r="AK1629" t="s">
        <v>73</v>
      </c>
      <c r="AL1629" t="s">
        <v>74</v>
      </c>
      <c r="AM1629" t="s">
        <v>75</v>
      </c>
      <c r="AN1629" t="s">
        <v>76</v>
      </c>
      <c r="AO1629" t="s">
        <v>178</v>
      </c>
      <c r="AP1629" t="s">
        <v>307</v>
      </c>
      <c r="AQ1629" t="s">
        <v>138</v>
      </c>
      <c r="AR1629" t="s">
        <v>67</v>
      </c>
      <c r="AS1629" t="s">
        <v>54</v>
      </c>
      <c r="AT1629" t="s">
        <v>73</v>
      </c>
      <c r="AU1629" t="s">
        <v>107</v>
      </c>
      <c r="AV1629" t="s">
        <v>8197</v>
      </c>
    </row>
    <row r="1630" spans="1:48" hidden="1" x14ac:dyDescent="0.3">
      <c r="A1630" t="s">
        <v>8198</v>
      </c>
      <c r="B1630" t="s">
        <v>8199</v>
      </c>
      <c r="C1630" s="1" t="str">
        <f t="shared" si="262"/>
        <v>21:0975</v>
      </c>
      <c r="D1630" s="1" t="str">
        <f t="shared" si="272"/>
        <v>21:0109</v>
      </c>
      <c r="E1630" t="s">
        <v>8200</v>
      </c>
      <c r="F1630" t="s">
        <v>8201</v>
      </c>
      <c r="H1630">
        <v>60.303654899999998</v>
      </c>
      <c r="I1630">
        <v>-96.131339600000004</v>
      </c>
      <c r="J1630" s="1" t="str">
        <f t="shared" si="273"/>
        <v>NGR lake sediment grab sample</v>
      </c>
      <c r="K1630" s="1" t="str">
        <f t="shared" si="274"/>
        <v>&lt;177 micron (NGR)</v>
      </c>
      <c r="L1630">
        <v>3</v>
      </c>
      <c r="M1630" t="s">
        <v>149</v>
      </c>
      <c r="N1630">
        <v>44</v>
      </c>
      <c r="O1630" t="s">
        <v>178</v>
      </c>
      <c r="P1630" t="s">
        <v>54</v>
      </c>
      <c r="Q1630" t="s">
        <v>262</v>
      </c>
      <c r="R1630" t="s">
        <v>139</v>
      </c>
      <c r="S1630" t="s">
        <v>57</v>
      </c>
      <c r="T1630" t="s">
        <v>562</v>
      </c>
      <c r="U1630" t="s">
        <v>168</v>
      </c>
      <c r="V1630" t="s">
        <v>2740</v>
      </c>
      <c r="W1630" t="s">
        <v>177</v>
      </c>
      <c r="X1630" t="s">
        <v>67</v>
      </c>
      <c r="Y1630" t="s">
        <v>692</v>
      </c>
      <c r="Z1630" t="s">
        <v>67</v>
      </c>
      <c r="AA1630" t="s">
        <v>64</v>
      </c>
      <c r="AB1630" t="s">
        <v>207</v>
      </c>
      <c r="AC1630" t="s">
        <v>177</v>
      </c>
      <c r="AD1630" t="s">
        <v>168</v>
      </c>
      <c r="AE1630" t="s">
        <v>7472</v>
      </c>
      <c r="AF1630" t="s">
        <v>436</v>
      </c>
      <c r="AG1630" t="s">
        <v>203</v>
      </c>
      <c r="AH1630" t="s">
        <v>472</v>
      </c>
      <c r="AI1630" t="s">
        <v>94</v>
      </c>
      <c r="AJ1630" t="s">
        <v>117</v>
      </c>
      <c r="AK1630" t="s">
        <v>73</v>
      </c>
      <c r="AL1630" t="s">
        <v>103</v>
      </c>
      <c r="AM1630" t="s">
        <v>177</v>
      </c>
      <c r="AN1630" t="s">
        <v>76</v>
      </c>
      <c r="AO1630" t="s">
        <v>203</v>
      </c>
      <c r="AP1630" t="s">
        <v>8164</v>
      </c>
      <c r="AQ1630" t="s">
        <v>575</v>
      </c>
      <c r="AR1630" t="s">
        <v>67</v>
      </c>
      <c r="AS1630" t="s">
        <v>54</v>
      </c>
      <c r="AT1630" t="s">
        <v>73</v>
      </c>
      <c r="AU1630" t="s">
        <v>107</v>
      </c>
      <c r="AV1630" t="s">
        <v>6581</v>
      </c>
    </row>
    <row r="1631" spans="1:48" hidden="1" x14ac:dyDescent="0.3">
      <c r="A1631" t="s">
        <v>8202</v>
      </c>
      <c r="B1631" t="s">
        <v>8203</v>
      </c>
      <c r="C1631" s="1" t="str">
        <f t="shared" si="262"/>
        <v>21:0975</v>
      </c>
      <c r="D1631" s="1" t="str">
        <f t="shared" si="272"/>
        <v>21:0109</v>
      </c>
      <c r="E1631" t="s">
        <v>8204</v>
      </c>
      <c r="F1631" t="s">
        <v>8205</v>
      </c>
      <c r="H1631">
        <v>60.335289400000001</v>
      </c>
      <c r="I1631">
        <v>-96.139635600000005</v>
      </c>
      <c r="J1631" s="1" t="str">
        <f t="shared" si="273"/>
        <v>NGR lake sediment grab sample</v>
      </c>
      <c r="K1631" s="1" t="str">
        <f t="shared" si="274"/>
        <v>&lt;177 micron (NGR)</v>
      </c>
      <c r="L1631">
        <v>3</v>
      </c>
      <c r="M1631" t="s">
        <v>165</v>
      </c>
      <c r="N1631">
        <v>45</v>
      </c>
      <c r="O1631" t="s">
        <v>94</v>
      </c>
      <c r="P1631" t="s">
        <v>54</v>
      </c>
      <c r="Q1631" t="s">
        <v>489</v>
      </c>
      <c r="R1631" t="s">
        <v>691</v>
      </c>
      <c r="S1631" t="s">
        <v>57</v>
      </c>
      <c r="T1631" t="s">
        <v>91</v>
      </c>
      <c r="U1631" t="s">
        <v>59</v>
      </c>
      <c r="V1631" t="s">
        <v>141</v>
      </c>
      <c r="W1631" t="s">
        <v>396</v>
      </c>
      <c r="X1631" t="s">
        <v>74</v>
      </c>
      <c r="Y1631" t="s">
        <v>302</v>
      </c>
      <c r="Z1631" t="s">
        <v>62</v>
      </c>
      <c r="AA1631" t="s">
        <v>64</v>
      </c>
      <c r="AB1631" t="s">
        <v>303</v>
      </c>
      <c r="AC1631" t="s">
        <v>70</v>
      </c>
      <c r="AD1631" t="s">
        <v>170</v>
      </c>
      <c r="AE1631" t="s">
        <v>1238</v>
      </c>
      <c r="AF1631" t="s">
        <v>290</v>
      </c>
      <c r="AG1631" t="s">
        <v>575</v>
      </c>
      <c r="AH1631" t="s">
        <v>173</v>
      </c>
      <c r="AI1631" t="s">
        <v>201</v>
      </c>
      <c r="AJ1631" t="s">
        <v>709</v>
      </c>
      <c r="AK1631" t="s">
        <v>73</v>
      </c>
      <c r="AL1631" t="s">
        <v>103</v>
      </c>
      <c r="AM1631" t="s">
        <v>75</v>
      </c>
      <c r="AN1631" t="s">
        <v>76</v>
      </c>
      <c r="AO1631" t="s">
        <v>178</v>
      </c>
      <c r="AP1631" t="s">
        <v>954</v>
      </c>
      <c r="AQ1631" t="s">
        <v>592</v>
      </c>
      <c r="AR1631" t="s">
        <v>67</v>
      </c>
      <c r="AS1631" t="s">
        <v>54</v>
      </c>
      <c r="AT1631" t="s">
        <v>73</v>
      </c>
      <c r="AU1631" t="s">
        <v>107</v>
      </c>
      <c r="AV1631" t="s">
        <v>8206</v>
      </c>
    </row>
    <row r="1632" spans="1:48" hidden="1" x14ac:dyDescent="0.3">
      <c r="A1632" t="s">
        <v>8207</v>
      </c>
      <c r="B1632" t="s">
        <v>8208</v>
      </c>
      <c r="C1632" s="1" t="str">
        <f t="shared" si="262"/>
        <v>21:0975</v>
      </c>
      <c r="D1632" s="1" t="str">
        <f t="shared" si="272"/>
        <v>21:0109</v>
      </c>
      <c r="E1632" t="s">
        <v>8209</v>
      </c>
      <c r="F1632" t="s">
        <v>8210</v>
      </c>
      <c r="H1632">
        <v>60.341096399999998</v>
      </c>
      <c r="I1632">
        <v>-96.135175500000003</v>
      </c>
      <c r="J1632" s="1" t="str">
        <f t="shared" si="273"/>
        <v>NGR lake sediment grab sample</v>
      </c>
      <c r="K1632" s="1" t="str">
        <f t="shared" si="274"/>
        <v>&lt;177 micron (NGR)</v>
      </c>
      <c r="L1632">
        <v>3</v>
      </c>
      <c r="M1632" t="s">
        <v>113</v>
      </c>
      <c r="N1632">
        <v>46</v>
      </c>
      <c r="O1632" t="s">
        <v>136</v>
      </c>
      <c r="P1632" t="s">
        <v>170</v>
      </c>
      <c r="Q1632" t="s">
        <v>420</v>
      </c>
      <c r="R1632" t="s">
        <v>357</v>
      </c>
      <c r="S1632" t="s">
        <v>57</v>
      </c>
      <c r="T1632" t="s">
        <v>1089</v>
      </c>
      <c r="U1632" t="s">
        <v>203</v>
      </c>
      <c r="V1632" t="s">
        <v>522</v>
      </c>
      <c r="W1632" t="s">
        <v>355</v>
      </c>
      <c r="X1632" t="s">
        <v>67</v>
      </c>
      <c r="Y1632" t="s">
        <v>95</v>
      </c>
      <c r="Z1632" t="s">
        <v>127</v>
      </c>
      <c r="AA1632" t="s">
        <v>64</v>
      </c>
      <c r="AB1632" t="s">
        <v>190</v>
      </c>
      <c r="AC1632" t="s">
        <v>70</v>
      </c>
      <c r="AD1632" t="s">
        <v>62</v>
      </c>
      <c r="AE1632" t="s">
        <v>302</v>
      </c>
      <c r="AF1632" t="s">
        <v>141</v>
      </c>
      <c r="AG1632" t="s">
        <v>235</v>
      </c>
      <c r="AH1632" t="s">
        <v>173</v>
      </c>
      <c r="AI1632" t="s">
        <v>329</v>
      </c>
      <c r="AJ1632" t="s">
        <v>56</v>
      </c>
      <c r="AK1632" t="s">
        <v>73</v>
      </c>
      <c r="AL1632" t="s">
        <v>157</v>
      </c>
      <c r="AM1632" t="s">
        <v>177</v>
      </c>
      <c r="AN1632" t="s">
        <v>76</v>
      </c>
      <c r="AO1632" t="s">
        <v>104</v>
      </c>
      <c r="AP1632" t="s">
        <v>179</v>
      </c>
      <c r="AQ1632" t="s">
        <v>306</v>
      </c>
      <c r="AR1632" t="s">
        <v>67</v>
      </c>
      <c r="AS1632" t="s">
        <v>54</v>
      </c>
      <c r="AT1632" t="s">
        <v>152</v>
      </c>
      <c r="AU1632" t="s">
        <v>107</v>
      </c>
      <c r="AV1632" t="s">
        <v>8211</v>
      </c>
    </row>
    <row r="1633" spans="1:48" hidden="1" x14ac:dyDescent="0.3">
      <c r="A1633" t="s">
        <v>8212</v>
      </c>
      <c r="B1633" t="s">
        <v>8213</v>
      </c>
      <c r="C1633" s="1" t="str">
        <f t="shared" si="262"/>
        <v>21:0975</v>
      </c>
      <c r="D1633" s="1" t="str">
        <f t="shared" si="272"/>
        <v>21:0109</v>
      </c>
      <c r="E1633" t="s">
        <v>8209</v>
      </c>
      <c r="F1633" t="s">
        <v>8214</v>
      </c>
      <c r="H1633">
        <v>60.341096399999998</v>
      </c>
      <c r="I1633">
        <v>-96.135175500000003</v>
      </c>
      <c r="J1633" s="1" t="str">
        <f t="shared" si="273"/>
        <v>NGR lake sediment grab sample</v>
      </c>
      <c r="K1633" s="1" t="str">
        <f t="shared" si="274"/>
        <v>&lt;177 micron (NGR)</v>
      </c>
      <c r="L1633">
        <v>3</v>
      </c>
      <c r="M1633" t="s">
        <v>132</v>
      </c>
      <c r="N1633">
        <v>47</v>
      </c>
      <c r="O1633" t="s">
        <v>94</v>
      </c>
      <c r="P1633" t="s">
        <v>54</v>
      </c>
      <c r="Q1633" t="s">
        <v>642</v>
      </c>
      <c r="R1633" t="s">
        <v>90</v>
      </c>
      <c r="S1633" t="s">
        <v>57</v>
      </c>
      <c r="T1633" t="s">
        <v>279</v>
      </c>
      <c r="U1633" t="s">
        <v>168</v>
      </c>
      <c r="V1633" t="s">
        <v>890</v>
      </c>
      <c r="W1633" t="s">
        <v>94</v>
      </c>
      <c r="X1633" t="s">
        <v>67</v>
      </c>
      <c r="Y1633" t="s">
        <v>137</v>
      </c>
      <c r="Z1633" t="s">
        <v>127</v>
      </c>
      <c r="AA1633" t="s">
        <v>64</v>
      </c>
      <c r="AB1633" t="s">
        <v>575</v>
      </c>
      <c r="AC1633" t="s">
        <v>70</v>
      </c>
      <c r="AD1633" t="s">
        <v>62</v>
      </c>
      <c r="AE1633" t="s">
        <v>302</v>
      </c>
      <c r="AF1633" t="s">
        <v>69</v>
      </c>
      <c r="AG1633" t="s">
        <v>454</v>
      </c>
      <c r="AH1633" t="s">
        <v>173</v>
      </c>
      <c r="AI1633" t="s">
        <v>329</v>
      </c>
      <c r="AJ1633" t="s">
        <v>138</v>
      </c>
      <c r="AK1633" t="s">
        <v>73</v>
      </c>
      <c r="AL1633" t="s">
        <v>125</v>
      </c>
      <c r="AM1633" t="s">
        <v>75</v>
      </c>
      <c r="AN1633" t="s">
        <v>76</v>
      </c>
      <c r="AO1633" t="s">
        <v>281</v>
      </c>
      <c r="AP1633" t="s">
        <v>210</v>
      </c>
      <c r="AQ1633" t="s">
        <v>329</v>
      </c>
      <c r="AR1633" t="s">
        <v>74</v>
      </c>
      <c r="AS1633" t="s">
        <v>54</v>
      </c>
      <c r="AT1633" t="s">
        <v>73</v>
      </c>
      <c r="AU1633" t="s">
        <v>107</v>
      </c>
      <c r="AV1633" t="s">
        <v>8215</v>
      </c>
    </row>
    <row r="1634" spans="1:48" hidden="1" x14ac:dyDescent="0.3">
      <c r="A1634" t="s">
        <v>8216</v>
      </c>
      <c r="B1634" t="s">
        <v>8217</v>
      </c>
      <c r="C1634" s="1" t="str">
        <f t="shared" si="262"/>
        <v>21:0975</v>
      </c>
      <c r="D1634" s="1" t="str">
        <f t="shared" si="272"/>
        <v>21:0109</v>
      </c>
      <c r="E1634" t="s">
        <v>8218</v>
      </c>
      <c r="F1634" t="s">
        <v>8219</v>
      </c>
      <c r="H1634">
        <v>60.3787229</v>
      </c>
      <c r="I1634">
        <v>-96.107698400000004</v>
      </c>
      <c r="J1634" s="1" t="str">
        <f t="shared" si="273"/>
        <v>NGR lake sediment grab sample</v>
      </c>
      <c r="K1634" s="1" t="str">
        <f t="shared" si="274"/>
        <v>&lt;177 micron (NGR)</v>
      </c>
      <c r="L1634">
        <v>3</v>
      </c>
      <c r="M1634" t="s">
        <v>185</v>
      </c>
      <c r="N1634">
        <v>48</v>
      </c>
      <c r="O1634" t="s">
        <v>355</v>
      </c>
      <c r="P1634" t="s">
        <v>54</v>
      </c>
      <c r="Q1634" t="s">
        <v>55</v>
      </c>
      <c r="R1634" t="s">
        <v>117</v>
      </c>
      <c r="S1634" t="s">
        <v>57</v>
      </c>
      <c r="T1634" t="s">
        <v>617</v>
      </c>
      <c r="U1634" t="s">
        <v>117</v>
      </c>
      <c r="V1634" t="s">
        <v>691</v>
      </c>
      <c r="W1634" t="s">
        <v>355</v>
      </c>
      <c r="X1634" t="s">
        <v>67</v>
      </c>
      <c r="Y1634" t="s">
        <v>137</v>
      </c>
      <c r="Z1634" t="s">
        <v>96</v>
      </c>
      <c r="AA1634" t="s">
        <v>64</v>
      </c>
      <c r="AB1634" t="s">
        <v>264</v>
      </c>
      <c r="AC1634" t="s">
        <v>70</v>
      </c>
      <c r="AD1634" t="s">
        <v>62</v>
      </c>
      <c r="AE1634" t="s">
        <v>1678</v>
      </c>
      <c r="AF1634" t="s">
        <v>104</v>
      </c>
      <c r="AG1634" t="s">
        <v>58</v>
      </c>
      <c r="AH1634" t="s">
        <v>173</v>
      </c>
      <c r="AI1634" t="s">
        <v>72</v>
      </c>
      <c r="AJ1634" t="s">
        <v>201</v>
      </c>
      <c r="AK1634" t="s">
        <v>73</v>
      </c>
      <c r="AL1634" t="s">
        <v>157</v>
      </c>
      <c r="AM1634" t="s">
        <v>224</v>
      </c>
      <c r="AN1634" t="s">
        <v>76</v>
      </c>
      <c r="AO1634" t="s">
        <v>104</v>
      </c>
      <c r="AP1634" t="s">
        <v>210</v>
      </c>
      <c r="AQ1634" t="s">
        <v>413</v>
      </c>
      <c r="AR1634" t="s">
        <v>74</v>
      </c>
      <c r="AS1634" t="s">
        <v>54</v>
      </c>
      <c r="AT1634" t="s">
        <v>73</v>
      </c>
      <c r="AU1634" t="s">
        <v>107</v>
      </c>
      <c r="AV1634" t="s">
        <v>3226</v>
      </c>
    </row>
    <row r="1635" spans="1:48" hidden="1" x14ac:dyDescent="0.3">
      <c r="A1635" t="s">
        <v>8220</v>
      </c>
      <c r="B1635" t="s">
        <v>8221</v>
      </c>
      <c r="C1635" s="1" t="str">
        <f t="shared" si="262"/>
        <v>21:0975</v>
      </c>
      <c r="D1635" s="1" t="str">
        <f t="shared" si="272"/>
        <v>21:0109</v>
      </c>
      <c r="E1635" t="s">
        <v>8222</v>
      </c>
      <c r="F1635" t="s">
        <v>8223</v>
      </c>
      <c r="H1635">
        <v>60.426235200000001</v>
      </c>
      <c r="I1635">
        <v>-96.101933200000005</v>
      </c>
      <c r="J1635" s="1" t="str">
        <f t="shared" si="273"/>
        <v>NGR lake sediment grab sample</v>
      </c>
      <c r="K1635" s="1" t="str">
        <f t="shared" si="274"/>
        <v>&lt;177 micron (NGR)</v>
      </c>
      <c r="L1635">
        <v>3</v>
      </c>
      <c r="M1635" t="s">
        <v>200</v>
      </c>
      <c r="N1635">
        <v>49</v>
      </c>
      <c r="O1635" t="s">
        <v>211</v>
      </c>
      <c r="P1635" t="s">
        <v>54</v>
      </c>
      <c r="Q1635" t="s">
        <v>624</v>
      </c>
      <c r="R1635" t="s">
        <v>90</v>
      </c>
      <c r="S1635" t="s">
        <v>57</v>
      </c>
      <c r="T1635" t="s">
        <v>122</v>
      </c>
      <c r="U1635" t="s">
        <v>117</v>
      </c>
      <c r="V1635" t="s">
        <v>522</v>
      </c>
      <c r="W1635" t="s">
        <v>170</v>
      </c>
      <c r="X1635" t="s">
        <v>67</v>
      </c>
      <c r="Y1635" t="s">
        <v>137</v>
      </c>
      <c r="Z1635" t="s">
        <v>127</v>
      </c>
      <c r="AA1635" t="s">
        <v>64</v>
      </c>
      <c r="AB1635" t="s">
        <v>691</v>
      </c>
      <c r="AC1635" t="s">
        <v>70</v>
      </c>
      <c r="AD1635" t="s">
        <v>62</v>
      </c>
      <c r="AE1635" t="s">
        <v>421</v>
      </c>
      <c r="AF1635" t="s">
        <v>357</v>
      </c>
      <c r="AG1635" t="s">
        <v>219</v>
      </c>
      <c r="AH1635" t="s">
        <v>173</v>
      </c>
      <c r="AI1635" t="s">
        <v>340</v>
      </c>
      <c r="AJ1635" t="s">
        <v>201</v>
      </c>
      <c r="AK1635" t="s">
        <v>73</v>
      </c>
      <c r="AL1635" t="s">
        <v>125</v>
      </c>
      <c r="AM1635" t="s">
        <v>224</v>
      </c>
      <c r="AN1635" t="s">
        <v>76</v>
      </c>
      <c r="AO1635" t="s">
        <v>104</v>
      </c>
      <c r="AP1635" t="s">
        <v>126</v>
      </c>
      <c r="AQ1635" t="s">
        <v>193</v>
      </c>
      <c r="AR1635" t="s">
        <v>67</v>
      </c>
      <c r="AS1635" t="s">
        <v>54</v>
      </c>
      <c r="AT1635" t="s">
        <v>73</v>
      </c>
      <c r="AU1635" t="s">
        <v>107</v>
      </c>
      <c r="AV1635" t="s">
        <v>1755</v>
      </c>
    </row>
    <row r="1636" spans="1:48" hidden="1" x14ac:dyDescent="0.3">
      <c r="A1636" t="s">
        <v>8224</v>
      </c>
      <c r="B1636" t="s">
        <v>8225</v>
      </c>
      <c r="C1636" s="1" t="str">
        <f t="shared" si="262"/>
        <v>21:0975</v>
      </c>
      <c r="D1636" s="1" t="str">
        <f t="shared" si="272"/>
        <v>21:0109</v>
      </c>
      <c r="E1636" t="s">
        <v>8226</v>
      </c>
      <c r="F1636" t="s">
        <v>8227</v>
      </c>
      <c r="H1636">
        <v>60.453400600000002</v>
      </c>
      <c r="I1636">
        <v>-96.164722100000006</v>
      </c>
      <c r="J1636" s="1" t="str">
        <f t="shared" si="273"/>
        <v>NGR lake sediment grab sample</v>
      </c>
      <c r="K1636" s="1" t="str">
        <f t="shared" si="274"/>
        <v>&lt;177 micron (NGR)</v>
      </c>
      <c r="L1636">
        <v>3</v>
      </c>
      <c r="M1636" t="s">
        <v>217</v>
      </c>
      <c r="N1636">
        <v>50</v>
      </c>
      <c r="O1636" t="s">
        <v>421</v>
      </c>
      <c r="P1636" t="s">
        <v>62</v>
      </c>
      <c r="Q1636" t="s">
        <v>315</v>
      </c>
      <c r="R1636" t="s">
        <v>187</v>
      </c>
      <c r="S1636" t="s">
        <v>57</v>
      </c>
      <c r="T1636" t="s">
        <v>550</v>
      </c>
      <c r="U1636" t="s">
        <v>57</v>
      </c>
      <c r="V1636" t="s">
        <v>2740</v>
      </c>
      <c r="W1636" t="s">
        <v>224</v>
      </c>
      <c r="X1636" t="s">
        <v>67</v>
      </c>
      <c r="Y1636" t="s">
        <v>75</v>
      </c>
      <c r="Z1636" t="s">
        <v>67</v>
      </c>
      <c r="AA1636" t="s">
        <v>64</v>
      </c>
      <c r="AB1636" t="s">
        <v>77</v>
      </c>
      <c r="AC1636" t="s">
        <v>66</v>
      </c>
      <c r="AD1636" t="s">
        <v>67</v>
      </c>
      <c r="AE1636" t="s">
        <v>2032</v>
      </c>
      <c r="AF1636" t="s">
        <v>76</v>
      </c>
      <c r="AG1636" t="s">
        <v>290</v>
      </c>
      <c r="AH1636" t="s">
        <v>472</v>
      </c>
      <c r="AI1636" t="s">
        <v>448</v>
      </c>
      <c r="AJ1636" t="s">
        <v>62</v>
      </c>
      <c r="AK1636" t="s">
        <v>73</v>
      </c>
      <c r="AL1636" t="s">
        <v>103</v>
      </c>
      <c r="AM1636" t="s">
        <v>103</v>
      </c>
      <c r="AN1636" t="s">
        <v>76</v>
      </c>
      <c r="AO1636" t="s">
        <v>388</v>
      </c>
      <c r="AP1636" t="s">
        <v>8164</v>
      </c>
      <c r="AQ1636" t="s">
        <v>79</v>
      </c>
      <c r="AR1636" t="s">
        <v>67</v>
      </c>
      <c r="AS1636" t="s">
        <v>54</v>
      </c>
      <c r="AT1636" t="s">
        <v>73</v>
      </c>
      <c r="AU1636" t="s">
        <v>107</v>
      </c>
      <c r="AV1636" t="s">
        <v>6934</v>
      </c>
    </row>
    <row r="1637" spans="1:48" hidden="1" x14ac:dyDescent="0.3">
      <c r="A1637" t="s">
        <v>8228</v>
      </c>
      <c r="B1637" t="s">
        <v>8229</v>
      </c>
      <c r="C1637" s="1" t="str">
        <f t="shared" si="262"/>
        <v>21:0975</v>
      </c>
      <c r="D1637" s="1" t="str">
        <f t="shared" si="272"/>
        <v>21:0109</v>
      </c>
      <c r="E1637" t="s">
        <v>8230</v>
      </c>
      <c r="F1637" t="s">
        <v>8231</v>
      </c>
      <c r="H1637">
        <v>60.472397000000001</v>
      </c>
      <c r="I1637">
        <v>-96.186959200000004</v>
      </c>
      <c r="J1637" s="1" t="str">
        <f t="shared" si="273"/>
        <v>NGR lake sediment grab sample</v>
      </c>
      <c r="K1637" s="1" t="str">
        <f t="shared" si="274"/>
        <v>&lt;177 micron (NGR)</v>
      </c>
      <c r="L1637">
        <v>3</v>
      </c>
      <c r="M1637" t="s">
        <v>246</v>
      </c>
      <c r="N1637">
        <v>51</v>
      </c>
      <c r="O1637" t="s">
        <v>170</v>
      </c>
      <c r="P1637" t="s">
        <v>62</v>
      </c>
      <c r="Q1637" t="s">
        <v>572</v>
      </c>
      <c r="R1637" t="s">
        <v>104</v>
      </c>
      <c r="S1637" t="s">
        <v>57</v>
      </c>
      <c r="T1637" t="s">
        <v>188</v>
      </c>
      <c r="U1637" t="s">
        <v>203</v>
      </c>
      <c r="V1637" t="s">
        <v>316</v>
      </c>
      <c r="W1637" t="s">
        <v>193</v>
      </c>
      <c r="X1637" t="s">
        <v>67</v>
      </c>
      <c r="Y1637" t="s">
        <v>276</v>
      </c>
      <c r="Z1637" t="s">
        <v>127</v>
      </c>
      <c r="AA1637" t="s">
        <v>64</v>
      </c>
      <c r="AB1637" t="s">
        <v>471</v>
      </c>
      <c r="AC1637" t="s">
        <v>70</v>
      </c>
      <c r="AD1637" t="s">
        <v>170</v>
      </c>
      <c r="AE1637" t="s">
        <v>448</v>
      </c>
      <c r="AF1637" t="s">
        <v>141</v>
      </c>
      <c r="AG1637" t="s">
        <v>152</v>
      </c>
      <c r="AH1637" t="s">
        <v>173</v>
      </c>
      <c r="AI1637" t="s">
        <v>592</v>
      </c>
      <c r="AJ1637" t="s">
        <v>96</v>
      </c>
      <c r="AK1637" t="s">
        <v>73</v>
      </c>
      <c r="AL1637" t="s">
        <v>68</v>
      </c>
      <c r="AM1637" t="s">
        <v>224</v>
      </c>
      <c r="AN1637" t="s">
        <v>76</v>
      </c>
      <c r="AO1637" t="s">
        <v>104</v>
      </c>
      <c r="AP1637" t="s">
        <v>158</v>
      </c>
      <c r="AQ1637" t="s">
        <v>96</v>
      </c>
      <c r="AR1637" t="s">
        <v>67</v>
      </c>
      <c r="AS1637" t="s">
        <v>54</v>
      </c>
      <c r="AT1637" t="s">
        <v>73</v>
      </c>
      <c r="AU1637" t="s">
        <v>107</v>
      </c>
      <c r="AV1637" t="s">
        <v>8232</v>
      </c>
    </row>
    <row r="1638" spans="1:48" hidden="1" x14ac:dyDescent="0.3">
      <c r="A1638" t="s">
        <v>8233</v>
      </c>
      <c r="B1638" t="s">
        <v>8234</v>
      </c>
      <c r="C1638" s="1" t="str">
        <f t="shared" si="262"/>
        <v>21:0975</v>
      </c>
      <c r="D1638" s="1" t="str">
        <f t="shared" si="272"/>
        <v>21:0109</v>
      </c>
      <c r="E1638" t="s">
        <v>8235</v>
      </c>
      <c r="F1638" t="s">
        <v>8236</v>
      </c>
      <c r="H1638">
        <v>60.5300498</v>
      </c>
      <c r="I1638">
        <v>-96.191449000000006</v>
      </c>
      <c r="J1638" s="1" t="str">
        <f t="shared" si="273"/>
        <v>NGR lake sediment grab sample</v>
      </c>
      <c r="K1638" s="1" t="str">
        <f t="shared" si="274"/>
        <v>&lt;177 micron (NGR)</v>
      </c>
      <c r="L1638">
        <v>3</v>
      </c>
      <c r="M1638" t="s">
        <v>260</v>
      </c>
      <c r="N1638">
        <v>52</v>
      </c>
      <c r="O1638" t="s">
        <v>220</v>
      </c>
      <c r="P1638" t="s">
        <v>77</v>
      </c>
      <c r="Q1638" t="s">
        <v>325</v>
      </c>
      <c r="R1638" t="s">
        <v>116</v>
      </c>
      <c r="S1638" t="s">
        <v>57</v>
      </c>
      <c r="T1638" t="s">
        <v>248</v>
      </c>
      <c r="U1638" t="s">
        <v>77</v>
      </c>
      <c r="V1638" t="s">
        <v>99</v>
      </c>
      <c r="W1638" t="s">
        <v>448</v>
      </c>
      <c r="X1638" t="s">
        <v>74</v>
      </c>
      <c r="Y1638" t="s">
        <v>96</v>
      </c>
      <c r="Z1638" t="s">
        <v>127</v>
      </c>
      <c r="AA1638" t="s">
        <v>64</v>
      </c>
      <c r="AB1638" t="s">
        <v>380</v>
      </c>
      <c r="AC1638" t="s">
        <v>155</v>
      </c>
      <c r="AD1638" t="s">
        <v>62</v>
      </c>
      <c r="AE1638" t="s">
        <v>8196</v>
      </c>
      <c r="AF1638" t="s">
        <v>90</v>
      </c>
      <c r="AG1638" t="s">
        <v>142</v>
      </c>
      <c r="AH1638" t="s">
        <v>173</v>
      </c>
      <c r="AI1638" t="s">
        <v>692</v>
      </c>
      <c r="AJ1638" t="s">
        <v>429</v>
      </c>
      <c r="AK1638" t="s">
        <v>73</v>
      </c>
      <c r="AL1638" t="s">
        <v>103</v>
      </c>
      <c r="AM1638" t="s">
        <v>75</v>
      </c>
      <c r="AN1638" t="s">
        <v>76</v>
      </c>
      <c r="AO1638" t="s">
        <v>77</v>
      </c>
      <c r="AP1638" t="s">
        <v>2033</v>
      </c>
      <c r="AQ1638" t="s">
        <v>340</v>
      </c>
      <c r="AR1638" t="s">
        <v>67</v>
      </c>
      <c r="AS1638" t="s">
        <v>54</v>
      </c>
      <c r="AT1638" t="s">
        <v>315</v>
      </c>
      <c r="AU1638" t="s">
        <v>107</v>
      </c>
      <c r="AV1638" t="s">
        <v>1335</v>
      </c>
    </row>
    <row r="1639" spans="1:48" hidden="1" x14ac:dyDescent="0.3">
      <c r="A1639" t="s">
        <v>8237</v>
      </c>
      <c r="B1639" t="s">
        <v>8238</v>
      </c>
      <c r="C1639" s="1" t="str">
        <f t="shared" si="262"/>
        <v>21:0975</v>
      </c>
      <c r="D1639" s="1" t="str">
        <f t="shared" si="272"/>
        <v>21:0109</v>
      </c>
      <c r="E1639" t="s">
        <v>8239</v>
      </c>
      <c r="F1639" t="s">
        <v>8240</v>
      </c>
      <c r="H1639">
        <v>60.557093799999997</v>
      </c>
      <c r="I1639">
        <v>-96.236223499999994</v>
      </c>
      <c r="J1639" s="1" t="str">
        <f t="shared" si="273"/>
        <v>NGR lake sediment grab sample</v>
      </c>
      <c r="K1639" s="1" t="str">
        <f t="shared" si="274"/>
        <v>&lt;177 micron (NGR)</v>
      </c>
      <c r="L1639">
        <v>3</v>
      </c>
      <c r="M1639" t="s">
        <v>273</v>
      </c>
      <c r="N1639">
        <v>53</v>
      </c>
      <c r="O1639" t="s">
        <v>308</v>
      </c>
      <c r="P1639" t="s">
        <v>54</v>
      </c>
      <c r="Q1639" t="s">
        <v>603</v>
      </c>
      <c r="R1639" t="s">
        <v>8241</v>
      </c>
      <c r="S1639" t="s">
        <v>57</v>
      </c>
      <c r="T1639" t="s">
        <v>635</v>
      </c>
      <c r="U1639" t="s">
        <v>290</v>
      </c>
      <c r="V1639" t="s">
        <v>615</v>
      </c>
      <c r="W1639" t="s">
        <v>355</v>
      </c>
      <c r="X1639" t="s">
        <v>62</v>
      </c>
      <c r="Y1639" t="s">
        <v>220</v>
      </c>
      <c r="Z1639" t="s">
        <v>96</v>
      </c>
      <c r="AA1639" t="s">
        <v>64</v>
      </c>
      <c r="AB1639" t="s">
        <v>277</v>
      </c>
      <c r="AC1639" t="s">
        <v>125</v>
      </c>
      <c r="AD1639" t="s">
        <v>127</v>
      </c>
      <c r="AE1639" t="s">
        <v>238</v>
      </c>
      <c r="AF1639" t="s">
        <v>90</v>
      </c>
      <c r="AG1639" t="s">
        <v>326</v>
      </c>
      <c r="AH1639" t="s">
        <v>173</v>
      </c>
      <c r="AI1639" t="s">
        <v>318</v>
      </c>
      <c r="AJ1639" t="s">
        <v>5369</v>
      </c>
      <c r="AK1639" t="s">
        <v>73</v>
      </c>
      <c r="AL1639" t="s">
        <v>75</v>
      </c>
      <c r="AM1639" t="s">
        <v>157</v>
      </c>
      <c r="AN1639" t="s">
        <v>76</v>
      </c>
      <c r="AO1639" t="s">
        <v>6502</v>
      </c>
      <c r="AP1639" t="s">
        <v>105</v>
      </c>
      <c r="AQ1639" t="s">
        <v>1396</v>
      </c>
      <c r="AR1639" t="s">
        <v>67</v>
      </c>
      <c r="AS1639" t="s">
        <v>54</v>
      </c>
      <c r="AT1639" t="s">
        <v>73</v>
      </c>
      <c r="AU1639" t="s">
        <v>107</v>
      </c>
      <c r="AV1639" t="s">
        <v>7514</v>
      </c>
    </row>
    <row r="1640" spans="1:48" hidden="1" x14ac:dyDescent="0.3">
      <c r="A1640" t="s">
        <v>8242</v>
      </c>
      <c r="B1640" t="s">
        <v>8243</v>
      </c>
      <c r="C1640" s="1" t="str">
        <f t="shared" si="262"/>
        <v>21:0975</v>
      </c>
      <c r="D1640" s="1" t="str">
        <f t="shared" si="272"/>
        <v>21:0109</v>
      </c>
      <c r="E1640" t="s">
        <v>8244</v>
      </c>
      <c r="F1640" t="s">
        <v>8245</v>
      </c>
      <c r="H1640">
        <v>60.617273400000002</v>
      </c>
      <c r="I1640">
        <v>-96.052276500000005</v>
      </c>
      <c r="J1640" s="1" t="str">
        <f t="shared" si="273"/>
        <v>NGR lake sediment grab sample</v>
      </c>
      <c r="K1640" s="1" t="str">
        <f t="shared" si="274"/>
        <v>&lt;177 micron (NGR)</v>
      </c>
      <c r="L1640">
        <v>3</v>
      </c>
      <c r="M1640" t="s">
        <v>289</v>
      </c>
      <c r="N1640">
        <v>54</v>
      </c>
      <c r="O1640" t="s">
        <v>226</v>
      </c>
      <c r="P1640" t="s">
        <v>54</v>
      </c>
      <c r="Q1640" t="s">
        <v>558</v>
      </c>
      <c r="R1640" t="s">
        <v>478</v>
      </c>
      <c r="S1640" t="s">
        <v>57</v>
      </c>
      <c r="T1640" t="s">
        <v>91</v>
      </c>
      <c r="U1640" t="s">
        <v>104</v>
      </c>
      <c r="V1640" t="s">
        <v>175</v>
      </c>
      <c r="W1640" t="s">
        <v>61</v>
      </c>
      <c r="X1640" t="s">
        <v>62</v>
      </c>
      <c r="Y1640" t="s">
        <v>211</v>
      </c>
      <c r="Z1640" t="s">
        <v>170</v>
      </c>
      <c r="AA1640" t="s">
        <v>64</v>
      </c>
      <c r="AB1640" t="s">
        <v>411</v>
      </c>
      <c r="AC1640" t="s">
        <v>155</v>
      </c>
      <c r="AD1640" t="s">
        <v>170</v>
      </c>
      <c r="AE1640" t="s">
        <v>68</v>
      </c>
      <c r="AF1640" t="s">
        <v>616</v>
      </c>
      <c r="AG1640" t="s">
        <v>304</v>
      </c>
      <c r="AH1640" t="s">
        <v>173</v>
      </c>
      <c r="AI1640" t="s">
        <v>168</v>
      </c>
      <c r="AJ1640" t="s">
        <v>340</v>
      </c>
      <c r="AK1640" t="s">
        <v>73</v>
      </c>
      <c r="AL1640" t="s">
        <v>74</v>
      </c>
      <c r="AM1640" t="s">
        <v>224</v>
      </c>
      <c r="AN1640" t="s">
        <v>76</v>
      </c>
      <c r="AO1640" t="s">
        <v>90</v>
      </c>
      <c r="AP1640" t="s">
        <v>283</v>
      </c>
      <c r="AQ1640" t="s">
        <v>92</v>
      </c>
      <c r="AR1640" t="s">
        <v>74</v>
      </c>
      <c r="AS1640" t="s">
        <v>54</v>
      </c>
      <c r="AT1640" t="s">
        <v>73</v>
      </c>
      <c r="AU1640" t="s">
        <v>107</v>
      </c>
      <c r="AV1640" t="s">
        <v>8246</v>
      </c>
    </row>
    <row r="1641" spans="1:48" hidden="1" x14ac:dyDescent="0.3">
      <c r="A1641" t="s">
        <v>8247</v>
      </c>
      <c r="B1641" t="s">
        <v>8248</v>
      </c>
      <c r="C1641" s="1" t="str">
        <f t="shared" si="262"/>
        <v>21:0975</v>
      </c>
      <c r="D1641" s="1" t="str">
        <f t="shared" si="272"/>
        <v>21:0109</v>
      </c>
      <c r="E1641" t="s">
        <v>8249</v>
      </c>
      <c r="F1641" t="s">
        <v>8250</v>
      </c>
      <c r="H1641">
        <v>60.633496600000001</v>
      </c>
      <c r="I1641">
        <v>-96.059186499999996</v>
      </c>
      <c r="J1641" s="1" t="str">
        <f t="shared" si="273"/>
        <v>NGR lake sediment grab sample</v>
      </c>
      <c r="K1641" s="1" t="str">
        <f t="shared" si="274"/>
        <v>&lt;177 micron (NGR)</v>
      </c>
      <c r="L1641">
        <v>3</v>
      </c>
      <c r="M1641" t="s">
        <v>301</v>
      </c>
      <c r="N1641">
        <v>55</v>
      </c>
      <c r="O1641" t="s">
        <v>240</v>
      </c>
      <c r="P1641" t="s">
        <v>54</v>
      </c>
      <c r="Q1641" t="s">
        <v>2374</v>
      </c>
      <c r="R1641" t="s">
        <v>77</v>
      </c>
      <c r="S1641" t="s">
        <v>57</v>
      </c>
      <c r="T1641" t="s">
        <v>142</v>
      </c>
      <c r="U1641" t="s">
        <v>168</v>
      </c>
      <c r="V1641" t="s">
        <v>221</v>
      </c>
      <c r="W1641" t="s">
        <v>61</v>
      </c>
      <c r="X1641" t="s">
        <v>62</v>
      </c>
      <c r="Y1641" t="s">
        <v>220</v>
      </c>
      <c r="Z1641" t="s">
        <v>170</v>
      </c>
      <c r="AA1641" t="s">
        <v>64</v>
      </c>
      <c r="AB1641" t="s">
        <v>303</v>
      </c>
      <c r="AC1641" t="s">
        <v>70</v>
      </c>
      <c r="AD1641" t="s">
        <v>67</v>
      </c>
      <c r="AE1641" t="s">
        <v>526</v>
      </c>
      <c r="AF1641" t="s">
        <v>90</v>
      </c>
      <c r="AG1641" t="s">
        <v>188</v>
      </c>
      <c r="AH1641" t="s">
        <v>173</v>
      </c>
      <c r="AI1641" t="s">
        <v>280</v>
      </c>
      <c r="AJ1641" t="s">
        <v>263</v>
      </c>
      <c r="AK1641" t="s">
        <v>73</v>
      </c>
      <c r="AL1641" t="s">
        <v>125</v>
      </c>
      <c r="AM1641" t="s">
        <v>103</v>
      </c>
      <c r="AN1641" t="s">
        <v>76</v>
      </c>
      <c r="AO1641" t="s">
        <v>1632</v>
      </c>
      <c r="AP1641" t="s">
        <v>307</v>
      </c>
      <c r="AQ1641" t="s">
        <v>281</v>
      </c>
      <c r="AR1641" t="s">
        <v>62</v>
      </c>
      <c r="AS1641" t="s">
        <v>54</v>
      </c>
      <c r="AT1641" t="s">
        <v>73</v>
      </c>
      <c r="AU1641" t="s">
        <v>107</v>
      </c>
      <c r="AV1641" t="s">
        <v>8251</v>
      </c>
    </row>
    <row r="1642" spans="1:48" hidden="1" x14ac:dyDescent="0.3">
      <c r="A1642" t="s">
        <v>8252</v>
      </c>
      <c r="B1642" t="s">
        <v>8253</v>
      </c>
      <c r="C1642" s="1" t="str">
        <f t="shared" si="262"/>
        <v>21:0975</v>
      </c>
      <c r="D1642" s="1" t="str">
        <f t="shared" si="272"/>
        <v>21:0109</v>
      </c>
      <c r="E1642" t="s">
        <v>8254</v>
      </c>
      <c r="F1642" t="s">
        <v>8255</v>
      </c>
      <c r="H1642">
        <v>60.670561900000003</v>
      </c>
      <c r="I1642">
        <v>-96.052978400000001</v>
      </c>
      <c r="J1642" s="1" t="str">
        <f t="shared" si="273"/>
        <v>NGR lake sediment grab sample</v>
      </c>
      <c r="K1642" s="1" t="str">
        <f t="shared" si="274"/>
        <v>&lt;177 micron (NGR)</v>
      </c>
      <c r="L1642">
        <v>3</v>
      </c>
      <c r="M1642" t="s">
        <v>314</v>
      </c>
      <c r="N1642">
        <v>56</v>
      </c>
      <c r="O1642" t="s">
        <v>137</v>
      </c>
      <c r="P1642" t="s">
        <v>170</v>
      </c>
      <c r="Q1642" t="s">
        <v>1210</v>
      </c>
      <c r="R1642" t="s">
        <v>616</v>
      </c>
      <c r="S1642" t="s">
        <v>57</v>
      </c>
      <c r="T1642" t="s">
        <v>235</v>
      </c>
      <c r="U1642" t="s">
        <v>117</v>
      </c>
      <c r="V1642" t="s">
        <v>187</v>
      </c>
      <c r="W1642" t="s">
        <v>276</v>
      </c>
      <c r="X1642" t="s">
        <v>67</v>
      </c>
      <c r="Y1642" t="s">
        <v>346</v>
      </c>
      <c r="Z1642" t="s">
        <v>127</v>
      </c>
      <c r="AA1642" t="s">
        <v>64</v>
      </c>
      <c r="AB1642" t="s">
        <v>189</v>
      </c>
      <c r="AC1642" t="s">
        <v>224</v>
      </c>
      <c r="AD1642" t="s">
        <v>357</v>
      </c>
      <c r="AE1642" t="s">
        <v>448</v>
      </c>
      <c r="AF1642" t="s">
        <v>134</v>
      </c>
      <c r="AG1642" t="s">
        <v>58</v>
      </c>
      <c r="AH1642" t="s">
        <v>173</v>
      </c>
      <c r="AI1642" t="s">
        <v>138</v>
      </c>
      <c r="AJ1642" t="s">
        <v>388</v>
      </c>
      <c r="AK1642" t="s">
        <v>73</v>
      </c>
      <c r="AL1642" t="s">
        <v>75</v>
      </c>
      <c r="AM1642" t="s">
        <v>103</v>
      </c>
      <c r="AN1642" t="s">
        <v>76</v>
      </c>
      <c r="AO1642" t="s">
        <v>374</v>
      </c>
      <c r="AP1642" t="s">
        <v>656</v>
      </c>
      <c r="AQ1642" t="s">
        <v>586</v>
      </c>
      <c r="AR1642" t="s">
        <v>67</v>
      </c>
      <c r="AS1642" t="s">
        <v>54</v>
      </c>
      <c r="AT1642" t="s">
        <v>73</v>
      </c>
      <c r="AU1642" t="s">
        <v>107</v>
      </c>
      <c r="AV1642" t="s">
        <v>4727</v>
      </c>
    </row>
    <row r="1643" spans="1:48" hidden="1" x14ac:dyDescent="0.3">
      <c r="A1643" t="s">
        <v>8256</v>
      </c>
      <c r="B1643" t="s">
        <v>8257</v>
      </c>
      <c r="C1643" s="1" t="str">
        <f t="shared" si="262"/>
        <v>21:0975</v>
      </c>
      <c r="D1643" s="1" t="str">
        <f t="shared" si="272"/>
        <v>21:0109</v>
      </c>
      <c r="E1643" t="s">
        <v>8258</v>
      </c>
      <c r="F1643" t="s">
        <v>8259</v>
      </c>
      <c r="H1643">
        <v>60.716780700000001</v>
      </c>
      <c r="I1643">
        <v>-96.0445955</v>
      </c>
      <c r="J1643" s="1" t="str">
        <f t="shared" si="273"/>
        <v>NGR lake sediment grab sample</v>
      </c>
      <c r="K1643" s="1" t="str">
        <f t="shared" si="274"/>
        <v>&lt;177 micron (NGR)</v>
      </c>
      <c r="L1643">
        <v>3</v>
      </c>
      <c r="M1643" t="s">
        <v>324</v>
      </c>
      <c r="N1643">
        <v>57</v>
      </c>
      <c r="O1643" t="s">
        <v>308</v>
      </c>
      <c r="P1643" t="s">
        <v>54</v>
      </c>
      <c r="Q1643" t="s">
        <v>89</v>
      </c>
      <c r="R1643" t="s">
        <v>203</v>
      </c>
      <c r="S1643" t="s">
        <v>57</v>
      </c>
      <c r="T1643" t="s">
        <v>449</v>
      </c>
      <c r="U1643" t="s">
        <v>88</v>
      </c>
      <c r="V1643" t="s">
        <v>698</v>
      </c>
      <c r="W1643" t="s">
        <v>327</v>
      </c>
      <c r="X1643" t="s">
        <v>74</v>
      </c>
      <c r="Y1643" t="s">
        <v>355</v>
      </c>
      <c r="Z1643" t="s">
        <v>127</v>
      </c>
      <c r="AA1643" t="s">
        <v>64</v>
      </c>
      <c r="AB1643" t="s">
        <v>575</v>
      </c>
      <c r="AC1643" t="s">
        <v>70</v>
      </c>
      <c r="AD1643" t="s">
        <v>67</v>
      </c>
      <c r="AE1643" t="s">
        <v>171</v>
      </c>
      <c r="AF1643" t="s">
        <v>187</v>
      </c>
      <c r="AG1643" t="s">
        <v>58</v>
      </c>
      <c r="AH1643" t="s">
        <v>70</v>
      </c>
      <c r="AI1643" t="s">
        <v>176</v>
      </c>
      <c r="AJ1643" t="s">
        <v>233</v>
      </c>
      <c r="AK1643" t="s">
        <v>73</v>
      </c>
      <c r="AL1643" t="s">
        <v>74</v>
      </c>
      <c r="AM1643" t="s">
        <v>224</v>
      </c>
      <c r="AN1643" t="s">
        <v>76</v>
      </c>
      <c r="AO1643" t="s">
        <v>104</v>
      </c>
      <c r="AP1643" t="s">
        <v>596</v>
      </c>
      <c r="AQ1643" t="s">
        <v>53</v>
      </c>
      <c r="AR1643" t="s">
        <v>74</v>
      </c>
      <c r="AS1643" t="s">
        <v>54</v>
      </c>
      <c r="AT1643" t="s">
        <v>73</v>
      </c>
      <c r="AU1643" t="s">
        <v>107</v>
      </c>
      <c r="AV1643" t="s">
        <v>8260</v>
      </c>
    </row>
    <row r="1644" spans="1:48" hidden="1" x14ac:dyDescent="0.3">
      <c r="A1644" t="s">
        <v>8261</v>
      </c>
      <c r="B1644" t="s">
        <v>8262</v>
      </c>
      <c r="C1644" s="1" t="str">
        <f t="shared" si="262"/>
        <v>21:0975</v>
      </c>
      <c r="D1644" s="1" t="str">
        <f t="shared" si="272"/>
        <v>21:0109</v>
      </c>
      <c r="E1644" t="s">
        <v>8263</v>
      </c>
      <c r="F1644" t="s">
        <v>8264</v>
      </c>
      <c r="H1644">
        <v>60.727820800000003</v>
      </c>
      <c r="I1644">
        <v>-96.032280499999999</v>
      </c>
      <c r="J1644" s="1" t="str">
        <f t="shared" si="273"/>
        <v>NGR lake sediment grab sample</v>
      </c>
      <c r="K1644" s="1" t="str">
        <f t="shared" si="274"/>
        <v>&lt;177 micron (NGR)</v>
      </c>
      <c r="L1644">
        <v>3</v>
      </c>
      <c r="M1644" t="s">
        <v>335</v>
      </c>
      <c r="N1644">
        <v>58</v>
      </c>
      <c r="O1644" t="s">
        <v>136</v>
      </c>
      <c r="P1644" t="s">
        <v>54</v>
      </c>
      <c r="Q1644" t="s">
        <v>395</v>
      </c>
      <c r="R1644" t="s">
        <v>208</v>
      </c>
      <c r="S1644" t="s">
        <v>57</v>
      </c>
      <c r="T1644" t="s">
        <v>235</v>
      </c>
      <c r="U1644" t="s">
        <v>88</v>
      </c>
      <c r="V1644" t="s">
        <v>207</v>
      </c>
      <c r="W1644" t="s">
        <v>193</v>
      </c>
      <c r="X1644" t="s">
        <v>74</v>
      </c>
      <c r="Y1644" t="s">
        <v>220</v>
      </c>
      <c r="Z1644" t="s">
        <v>127</v>
      </c>
      <c r="AA1644" t="s">
        <v>64</v>
      </c>
      <c r="AB1644" t="s">
        <v>471</v>
      </c>
      <c r="AC1644" t="s">
        <v>70</v>
      </c>
      <c r="AD1644" t="s">
        <v>67</v>
      </c>
      <c r="AE1644" t="s">
        <v>4470</v>
      </c>
      <c r="AF1644" t="s">
        <v>381</v>
      </c>
      <c r="AG1644" t="s">
        <v>277</v>
      </c>
      <c r="AH1644" t="s">
        <v>70</v>
      </c>
      <c r="AI1644" t="s">
        <v>168</v>
      </c>
      <c r="AJ1644" t="s">
        <v>692</v>
      </c>
      <c r="AK1644" t="s">
        <v>73</v>
      </c>
      <c r="AL1644" t="s">
        <v>74</v>
      </c>
      <c r="AM1644" t="s">
        <v>75</v>
      </c>
      <c r="AN1644" t="s">
        <v>76</v>
      </c>
      <c r="AO1644" t="s">
        <v>281</v>
      </c>
      <c r="AP1644" t="s">
        <v>253</v>
      </c>
      <c r="AQ1644" t="s">
        <v>388</v>
      </c>
      <c r="AR1644" t="s">
        <v>74</v>
      </c>
      <c r="AS1644" t="s">
        <v>54</v>
      </c>
      <c r="AT1644" t="s">
        <v>73</v>
      </c>
      <c r="AU1644" t="s">
        <v>107</v>
      </c>
      <c r="AV1644" t="s">
        <v>8265</v>
      </c>
    </row>
    <row r="1645" spans="1:48" hidden="1" x14ac:dyDescent="0.3">
      <c r="A1645" t="s">
        <v>8266</v>
      </c>
      <c r="B1645" t="s">
        <v>8267</v>
      </c>
      <c r="C1645" s="1" t="str">
        <f t="shared" si="262"/>
        <v>21:0975</v>
      </c>
      <c r="D1645" s="1" t="str">
        <f t="shared" si="272"/>
        <v>21:0109</v>
      </c>
      <c r="E1645" t="s">
        <v>8186</v>
      </c>
      <c r="F1645" t="s">
        <v>8268</v>
      </c>
      <c r="H1645">
        <v>60.8416225</v>
      </c>
      <c r="I1645">
        <v>-96.012391199999996</v>
      </c>
      <c r="J1645" s="1" t="str">
        <f t="shared" si="273"/>
        <v>NGR lake sediment grab sample</v>
      </c>
      <c r="K1645" s="1" t="str">
        <f t="shared" si="274"/>
        <v>&lt;177 micron (NGR)</v>
      </c>
      <c r="L1645">
        <v>3</v>
      </c>
      <c r="M1645" t="s">
        <v>345</v>
      </c>
      <c r="N1645">
        <v>59</v>
      </c>
      <c r="O1645" t="s">
        <v>211</v>
      </c>
      <c r="P1645" t="s">
        <v>62</v>
      </c>
      <c r="Q1645" t="s">
        <v>1583</v>
      </c>
      <c r="R1645" t="s">
        <v>282</v>
      </c>
      <c r="S1645" t="s">
        <v>57</v>
      </c>
      <c r="T1645" t="s">
        <v>58</v>
      </c>
      <c r="U1645" t="s">
        <v>117</v>
      </c>
      <c r="V1645" t="s">
        <v>189</v>
      </c>
      <c r="W1645" t="s">
        <v>95</v>
      </c>
      <c r="X1645" t="s">
        <v>74</v>
      </c>
      <c r="Y1645" t="s">
        <v>62</v>
      </c>
      <c r="Z1645" t="s">
        <v>127</v>
      </c>
      <c r="AA1645" t="s">
        <v>64</v>
      </c>
      <c r="AB1645" t="s">
        <v>189</v>
      </c>
      <c r="AC1645" t="s">
        <v>70</v>
      </c>
      <c r="AD1645" t="s">
        <v>62</v>
      </c>
      <c r="AE1645" t="s">
        <v>302</v>
      </c>
      <c r="AF1645" t="s">
        <v>282</v>
      </c>
      <c r="AG1645" t="s">
        <v>365</v>
      </c>
      <c r="AH1645" t="s">
        <v>173</v>
      </c>
      <c r="AI1645" t="s">
        <v>138</v>
      </c>
      <c r="AJ1645" t="s">
        <v>138</v>
      </c>
      <c r="AK1645" t="s">
        <v>73</v>
      </c>
      <c r="AL1645" t="s">
        <v>224</v>
      </c>
      <c r="AM1645" t="s">
        <v>75</v>
      </c>
      <c r="AN1645" t="s">
        <v>76</v>
      </c>
      <c r="AO1645" t="s">
        <v>104</v>
      </c>
      <c r="AP1645" t="s">
        <v>225</v>
      </c>
      <c r="AQ1645" t="s">
        <v>305</v>
      </c>
      <c r="AR1645" t="s">
        <v>67</v>
      </c>
      <c r="AS1645" t="s">
        <v>54</v>
      </c>
      <c r="AT1645" t="s">
        <v>73</v>
      </c>
      <c r="AU1645" t="s">
        <v>107</v>
      </c>
      <c r="AV1645" t="s">
        <v>784</v>
      </c>
    </row>
    <row r="1646" spans="1:48" hidden="1" x14ac:dyDescent="0.3">
      <c r="A1646" t="s">
        <v>8269</v>
      </c>
      <c r="B1646" t="s">
        <v>8270</v>
      </c>
      <c r="C1646" s="1" t="str">
        <f t="shared" si="262"/>
        <v>21:0975</v>
      </c>
      <c r="D1646" s="1" t="str">
        <f t="shared" si="272"/>
        <v>21:0109</v>
      </c>
      <c r="E1646" t="s">
        <v>8271</v>
      </c>
      <c r="F1646" t="s">
        <v>8272</v>
      </c>
      <c r="H1646">
        <v>60.861040699999997</v>
      </c>
      <c r="I1646">
        <v>-96.034538699999999</v>
      </c>
      <c r="J1646" s="1" t="str">
        <f t="shared" si="273"/>
        <v>NGR lake sediment grab sample</v>
      </c>
      <c r="K1646" s="1" t="str">
        <f t="shared" si="274"/>
        <v>&lt;177 micron (NGR)</v>
      </c>
      <c r="L1646">
        <v>3</v>
      </c>
      <c r="M1646" t="s">
        <v>354</v>
      </c>
      <c r="N1646">
        <v>60</v>
      </c>
      <c r="O1646" t="s">
        <v>62</v>
      </c>
      <c r="P1646" t="s">
        <v>54</v>
      </c>
      <c r="Q1646" t="s">
        <v>1134</v>
      </c>
      <c r="R1646" t="s">
        <v>290</v>
      </c>
      <c r="S1646" t="s">
        <v>57</v>
      </c>
      <c r="T1646" t="s">
        <v>404</v>
      </c>
      <c r="U1646" t="s">
        <v>59</v>
      </c>
      <c r="V1646" t="s">
        <v>691</v>
      </c>
      <c r="W1646" t="s">
        <v>95</v>
      </c>
      <c r="X1646" t="s">
        <v>74</v>
      </c>
      <c r="Y1646" t="s">
        <v>171</v>
      </c>
      <c r="Z1646" t="s">
        <v>96</v>
      </c>
      <c r="AA1646" t="s">
        <v>64</v>
      </c>
      <c r="AB1646" t="s">
        <v>190</v>
      </c>
      <c r="AC1646" t="s">
        <v>70</v>
      </c>
      <c r="AD1646" t="s">
        <v>67</v>
      </c>
      <c r="AE1646" t="s">
        <v>7924</v>
      </c>
      <c r="AF1646" t="s">
        <v>141</v>
      </c>
      <c r="AG1646" t="s">
        <v>380</v>
      </c>
      <c r="AH1646" t="s">
        <v>173</v>
      </c>
      <c r="AI1646" t="s">
        <v>305</v>
      </c>
      <c r="AJ1646" t="s">
        <v>336</v>
      </c>
      <c r="AK1646" t="s">
        <v>73</v>
      </c>
      <c r="AL1646" t="s">
        <v>177</v>
      </c>
      <c r="AM1646" t="s">
        <v>103</v>
      </c>
      <c r="AN1646" t="s">
        <v>76</v>
      </c>
      <c r="AO1646" t="s">
        <v>203</v>
      </c>
      <c r="AP1646" t="s">
        <v>307</v>
      </c>
      <c r="AQ1646" t="s">
        <v>308</v>
      </c>
      <c r="AR1646" t="s">
        <v>67</v>
      </c>
      <c r="AS1646" t="s">
        <v>54</v>
      </c>
      <c r="AT1646" t="s">
        <v>73</v>
      </c>
      <c r="AU1646" t="s">
        <v>107</v>
      </c>
      <c r="AV1646" t="s">
        <v>1875</v>
      </c>
    </row>
    <row r="1647" spans="1:48" hidden="1" x14ac:dyDescent="0.3">
      <c r="A1647" t="s">
        <v>8273</v>
      </c>
      <c r="B1647" t="s">
        <v>8274</v>
      </c>
      <c r="C1647" s="1" t="str">
        <f t="shared" si="262"/>
        <v>21:0975</v>
      </c>
      <c r="D1647" s="1" t="str">
        <f t="shared" si="272"/>
        <v>21:0109</v>
      </c>
      <c r="E1647" t="s">
        <v>8275</v>
      </c>
      <c r="F1647" t="s">
        <v>8276</v>
      </c>
      <c r="H1647">
        <v>60.974333799999997</v>
      </c>
      <c r="I1647">
        <v>-96.117328799999996</v>
      </c>
      <c r="J1647" s="1" t="str">
        <f t="shared" si="273"/>
        <v>NGR lake sediment grab sample</v>
      </c>
      <c r="K1647" s="1" t="str">
        <f t="shared" si="274"/>
        <v>&lt;177 micron (NGR)</v>
      </c>
      <c r="L1647">
        <v>4</v>
      </c>
      <c r="M1647" t="s">
        <v>52</v>
      </c>
      <c r="N1647">
        <v>61</v>
      </c>
      <c r="O1647" t="s">
        <v>692</v>
      </c>
      <c r="P1647" t="s">
        <v>54</v>
      </c>
      <c r="Q1647" t="s">
        <v>55</v>
      </c>
      <c r="R1647" t="s">
        <v>92</v>
      </c>
      <c r="S1647" t="s">
        <v>57</v>
      </c>
      <c r="T1647" t="s">
        <v>252</v>
      </c>
      <c r="U1647" t="s">
        <v>77</v>
      </c>
      <c r="V1647" t="s">
        <v>438</v>
      </c>
      <c r="W1647" t="s">
        <v>388</v>
      </c>
      <c r="X1647" t="s">
        <v>74</v>
      </c>
      <c r="Y1647" t="s">
        <v>118</v>
      </c>
      <c r="Z1647" t="s">
        <v>170</v>
      </c>
      <c r="AA1647" t="s">
        <v>64</v>
      </c>
      <c r="AB1647" t="s">
        <v>478</v>
      </c>
      <c r="AC1647" t="s">
        <v>155</v>
      </c>
      <c r="AD1647" t="s">
        <v>67</v>
      </c>
      <c r="AE1647" t="s">
        <v>526</v>
      </c>
      <c r="AF1647" t="s">
        <v>236</v>
      </c>
      <c r="AG1647" t="s">
        <v>152</v>
      </c>
      <c r="AH1647" t="s">
        <v>70</v>
      </c>
      <c r="AI1647" t="s">
        <v>203</v>
      </c>
      <c r="AJ1647" t="s">
        <v>53</v>
      </c>
      <c r="AK1647" t="s">
        <v>73</v>
      </c>
      <c r="AL1647" t="s">
        <v>157</v>
      </c>
      <c r="AM1647" t="s">
        <v>224</v>
      </c>
      <c r="AN1647" t="s">
        <v>76</v>
      </c>
      <c r="AO1647" t="s">
        <v>104</v>
      </c>
      <c r="AP1647" t="s">
        <v>482</v>
      </c>
      <c r="AQ1647" t="s">
        <v>233</v>
      </c>
      <c r="AR1647" t="s">
        <v>67</v>
      </c>
      <c r="AS1647" t="s">
        <v>54</v>
      </c>
      <c r="AT1647" t="s">
        <v>73</v>
      </c>
      <c r="AU1647" t="s">
        <v>107</v>
      </c>
      <c r="AV1647" t="s">
        <v>8277</v>
      </c>
    </row>
    <row r="1648" spans="1:48" hidden="1" x14ac:dyDescent="0.3">
      <c r="A1648" t="s">
        <v>8278</v>
      </c>
      <c r="B1648" t="s">
        <v>8279</v>
      </c>
      <c r="C1648" s="1" t="str">
        <f t="shared" si="262"/>
        <v>21:0975</v>
      </c>
      <c r="D1648" s="1" t="str">
        <f t="shared" si="272"/>
        <v>21:0109</v>
      </c>
      <c r="E1648" t="s">
        <v>8280</v>
      </c>
      <c r="F1648" t="s">
        <v>8281</v>
      </c>
      <c r="H1648">
        <v>60.941853999999999</v>
      </c>
      <c r="I1648">
        <v>-96.034693899999994</v>
      </c>
      <c r="J1648" s="1" t="str">
        <f t="shared" si="273"/>
        <v>NGR lake sediment grab sample</v>
      </c>
      <c r="K1648" s="1" t="str">
        <f t="shared" si="274"/>
        <v>&lt;177 micron (NGR)</v>
      </c>
      <c r="L1648">
        <v>4</v>
      </c>
      <c r="M1648" t="s">
        <v>86</v>
      </c>
      <c r="N1648">
        <v>62</v>
      </c>
      <c r="O1648" t="s">
        <v>61</v>
      </c>
      <c r="P1648" t="s">
        <v>170</v>
      </c>
      <c r="Q1648" t="s">
        <v>1583</v>
      </c>
      <c r="R1648" t="s">
        <v>317</v>
      </c>
      <c r="S1648" t="s">
        <v>57</v>
      </c>
      <c r="T1648" t="s">
        <v>142</v>
      </c>
      <c r="U1648" t="s">
        <v>92</v>
      </c>
      <c r="V1648" t="s">
        <v>93</v>
      </c>
      <c r="W1648" t="s">
        <v>79</v>
      </c>
      <c r="X1648" t="s">
        <v>67</v>
      </c>
      <c r="Y1648" t="s">
        <v>220</v>
      </c>
      <c r="Z1648" t="s">
        <v>170</v>
      </c>
      <c r="AA1648" t="s">
        <v>64</v>
      </c>
      <c r="AB1648" t="s">
        <v>550</v>
      </c>
      <c r="AC1648" t="s">
        <v>70</v>
      </c>
      <c r="AD1648" t="s">
        <v>74</v>
      </c>
      <c r="AE1648" t="s">
        <v>206</v>
      </c>
      <c r="AF1648" t="s">
        <v>317</v>
      </c>
      <c r="AG1648" t="s">
        <v>60</v>
      </c>
      <c r="AH1648" t="s">
        <v>173</v>
      </c>
      <c r="AI1648" t="s">
        <v>156</v>
      </c>
      <c r="AJ1648" t="s">
        <v>254</v>
      </c>
      <c r="AK1648" t="s">
        <v>73</v>
      </c>
      <c r="AL1648" t="s">
        <v>75</v>
      </c>
      <c r="AM1648" t="s">
        <v>224</v>
      </c>
      <c r="AN1648" t="s">
        <v>76</v>
      </c>
      <c r="AO1648" t="s">
        <v>168</v>
      </c>
      <c r="AP1648" t="s">
        <v>656</v>
      </c>
      <c r="AQ1648" t="s">
        <v>336</v>
      </c>
      <c r="AR1648" t="s">
        <v>74</v>
      </c>
      <c r="AS1648" t="s">
        <v>54</v>
      </c>
      <c r="AT1648" t="s">
        <v>73</v>
      </c>
      <c r="AU1648" t="s">
        <v>107</v>
      </c>
      <c r="AV1648" t="s">
        <v>8282</v>
      </c>
    </row>
    <row r="1649" spans="1:48" hidden="1" x14ac:dyDescent="0.3">
      <c r="A1649" t="s">
        <v>8283</v>
      </c>
      <c r="B1649" t="s">
        <v>8284</v>
      </c>
      <c r="C1649" s="1" t="str">
        <f t="shared" si="262"/>
        <v>21:0975</v>
      </c>
      <c r="D1649" s="1" t="str">
        <f t="shared" si="272"/>
        <v>21:0109</v>
      </c>
      <c r="E1649" t="s">
        <v>8285</v>
      </c>
      <c r="F1649" t="s">
        <v>8286</v>
      </c>
      <c r="H1649">
        <v>60.9748521</v>
      </c>
      <c r="I1649">
        <v>-96.023260500000006</v>
      </c>
      <c r="J1649" s="1" t="str">
        <f t="shared" si="273"/>
        <v>NGR lake sediment grab sample</v>
      </c>
      <c r="K1649" s="1" t="str">
        <f t="shared" si="274"/>
        <v>&lt;177 micron (NGR)</v>
      </c>
      <c r="L1649">
        <v>4</v>
      </c>
      <c r="M1649" t="s">
        <v>113</v>
      </c>
      <c r="N1649">
        <v>63</v>
      </c>
      <c r="O1649" t="s">
        <v>79</v>
      </c>
      <c r="P1649" t="s">
        <v>59</v>
      </c>
      <c r="Q1649" t="s">
        <v>1134</v>
      </c>
      <c r="R1649" t="s">
        <v>141</v>
      </c>
      <c r="S1649" t="s">
        <v>57</v>
      </c>
      <c r="T1649" t="s">
        <v>204</v>
      </c>
      <c r="U1649" t="s">
        <v>281</v>
      </c>
      <c r="V1649" t="s">
        <v>339</v>
      </c>
      <c r="W1649" t="s">
        <v>346</v>
      </c>
      <c r="X1649" t="s">
        <v>74</v>
      </c>
      <c r="Y1649" t="s">
        <v>276</v>
      </c>
      <c r="Z1649" t="s">
        <v>127</v>
      </c>
      <c r="AA1649" t="s">
        <v>64</v>
      </c>
      <c r="AB1649" t="s">
        <v>190</v>
      </c>
      <c r="AC1649" t="s">
        <v>70</v>
      </c>
      <c r="AD1649" t="s">
        <v>67</v>
      </c>
      <c r="AE1649" t="s">
        <v>3289</v>
      </c>
      <c r="AF1649" t="s">
        <v>187</v>
      </c>
      <c r="AG1649" t="s">
        <v>122</v>
      </c>
      <c r="AH1649" t="s">
        <v>173</v>
      </c>
      <c r="AI1649" t="s">
        <v>382</v>
      </c>
      <c r="AJ1649" t="s">
        <v>201</v>
      </c>
      <c r="AK1649" t="s">
        <v>73</v>
      </c>
      <c r="AL1649" t="s">
        <v>75</v>
      </c>
      <c r="AM1649" t="s">
        <v>224</v>
      </c>
      <c r="AN1649" t="s">
        <v>76</v>
      </c>
      <c r="AO1649" t="s">
        <v>592</v>
      </c>
      <c r="AP1649" t="s">
        <v>307</v>
      </c>
      <c r="AQ1649" t="s">
        <v>363</v>
      </c>
      <c r="AR1649" t="s">
        <v>67</v>
      </c>
      <c r="AS1649" t="s">
        <v>54</v>
      </c>
      <c r="AT1649" t="s">
        <v>73</v>
      </c>
      <c r="AU1649" t="s">
        <v>107</v>
      </c>
      <c r="AV1649" t="s">
        <v>8287</v>
      </c>
    </row>
    <row r="1650" spans="1:48" hidden="1" x14ac:dyDescent="0.3">
      <c r="A1650" t="s">
        <v>8288</v>
      </c>
      <c r="B1650" t="s">
        <v>8289</v>
      </c>
      <c r="C1650" s="1" t="str">
        <f t="shared" si="262"/>
        <v>21:0975</v>
      </c>
      <c r="D1650" s="1" t="str">
        <f t="shared" si="272"/>
        <v>21:0109</v>
      </c>
      <c r="E1650" t="s">
        <v>8285</v>
      </c>
      <c r="F1650" t="s">
        <v>8290</v>
      </c>
      <c r="H1650">
        <v>60.9748521</v>
      </c>
      <c r="I1650">
        <v>-96.023260500000006</v>
      </c>
      <c r="J1650" s="1" t="str">
        <f t="shared" si="273"/>
        <v>NGR lake sediment grab sample</v>
      </c>
      <c r="K1650" s="1" t="str">
        <f t="shared" si="274"/>
        <v>&lt;177 micron (NGR)</v>
      </c>
      <c r="L1650">
        <v>4</v>
      </c>
      <c r="M1650" t="s">
        <v>132</v>
      </c>
      <c r="N1650">
        <v>64</v>
      </c>
      <c r="O1650" t="s">
        <v>79</v>
      </c>
      <c r="P1650" t="s">
        <v>170</v>
      </c>
      <c r="Q1650" t="s">
        <v>1134</v>
      </c>
      <c r="R1650" t="s">
        <v>187</v>
      </c>
      <c r="S1650" t="s">
        <v>57</v>
      </c>
      <c r="T1650" t="s">
        <v>449</v>
      </c>
      <c r="U1650" t="s">
        <v>281</v>
      </c>
      <c r="V1650" t="s">
        <v>60</v>
      </c>
      <c r="W1650" t="s">
        <v>355</v>
      </c>
      <c r="X1650" t="s">
        <v>74</v>
      </c>
      <c r="Y1650" t="s">
        <v>79</v>
      </c>
      <c r="Z1650" t="s">
        <v>127</v>
      </c>
      <c r="AA1650" t="s">
        <v>64</v>
      </c>
      <c r="AB1650" t="s">
        <v>236</v>
      </c>
      <c r="AC1650" t="s">
        <v>70</v>
      </c>
      <c r="AD1650" t="s">
        <v>67</v>
      </c>
      <c r="AE1650" t="s">
        <v>62</v>
      </c>
      <c r="AF1650" t="s">
        <v>381</v>
      </c>
      <c r="AG1650" t="s">
        <v>122</v>
      </c>
      <c r="AH1650" t="s">
        <v>173</v>
      </c>
      <c r="AI1650" t="s">
        <v>117</v>
      </c>
      <c r="AJ1650" t="s">
        <v>56</v>
      </c>
      <c r="AK1650" t="s">
        <v>73</v>
      </c>
      <c r="AL1650" t="s">
        <v>75</v>
      </c>
      <c r="AM1650" t="s">
        <v>75</v>
      </c>
      <c r="AN1650" t="s">
        <v>76</v>
      </c>
      <c r="AO1650" t="s">
        <v>168</v>
      </c>
      <c r="AP1650" t="s">
        <v>126</v>
      </c>
      <c r="AQ1650" t="s">
        <v>193</v>
      </c>
      <c r="AR1650" t="s">
        <v>74</v>
      </c>
      <c r="AS1650" t="s">
        <v>54</v>
      </c>
      <c r="AT1650" t="s">
        <v>73</v>
      </c>
      <c r="AU1650" t="s">
        <v>107</v>
      </c>
      <c r="AV1650" t="s">
        <v>4858</v>
      </c>
    </row>
    <row r="1651" spans="1:48" hidden="1" x14ac:dyDescent="0.3">
      <c r="A1651" t="s">
        <v>8291</v>
      </c>
      <c r="B1651" t="s">
        <v>8292</v>
      </c>
      <c r="C1651" s="1" t="str">
        <f t="shared" ref="C1651:C1714" si="275">HYPERLINK("https://geochem.nrcan.gc.ca/cdogs/content/bdl/bdl210975_e.htm", "21:0975")</f>
        <v>21:0975</v>
      </c>
      <c r="D1651" s="1" t="str">
        <f t="shared" si="272"/>
        <v>21:0109</v>
      </c>
      <c r="E1651" t="s">
        <v>8293</v>
      </c>
      <c r="F1651" t="s">
        <v>8294</v>
      </c>
      <c r="H1651">
        <v>60.9884032</v>
      </c>
      <c r="I1651">
        <v>-96.007158099999998</v>
      </c>
      <c r="J1651" s="1" t="str">
        <f t="shared" si="273"/>
        <v>NGR lake sediment grab sample</v>
      </c>
      <c r="K1651" s="1" t="str">
        <f t="shared" si="274"/>
        <v>&lt;177 micron (NGR)</v>
      </c>
      <c r="L1651">
        <v>4</v>
      </c>
      <c r="M1651" t="s">
        <v>149</v>
      </c>
      <c r="N1651">
        <v>65</v>
      </c>
      <c r="O1651" t="s">
        <v>63</v>
      </c>
      <c r="P1651" t="s">
        <v>54</v>
      </c>
      <c r="Q1651" t="s">
        <v>642</v>
      </c>
      <c r="R1651" t="s">
        <v>151</v>
      </c>
      <c r="S1651" t="s">
        <v>57</v>
      </c>
      <c r="T1651" t="s">
        <v>412</v>
      </c>
      <c r="U1651" t="s">
        <v>88</v>
      </c>
      <c r="V1651" t="s">
        <v>303</v>
      </c>
      <c r="W1651" t="s">
        <v>346</v>
      </c>
      <c r="X1651" t="s">
        <v>74</v>
      </c>
      <c r="Y1651" t="s">
        <v>137</v>
      </c>
      <c r="Z1651" t="s">
        <v>96</v>
      </c>
      <c r="AA1651" t="s">
        <v>64</v>
      </c>
      <c r="AB1651" t="s">
        <v>691</v>
      </c>
      <c r="AC1651" t="s">
        <v>70</v>
      </c>
      <c r="AD1651" t="s">
        <v>74</v>
      </c>
      <c r="AE1651" t="s">
        <v>448</v>
      </c>
      <c r="AF1651" t="s">
        <v>121</v>
      </c>
      <c r="AG1651" t="s">
        <v>404</v>
      </c>
      <c r="AH1651" t="s">
        <v>173</v>
      </c>
      <c r="AI1651" t="s">
        <v>123</v>
      </c>
      <c r="AJ1651" t="s">
        <v>233</v>
      </c>
      <c r="AK1651" t="s">
        <v>73</v>
      </c>
      <c r="AL1651" t="s">
        <v>75</v>
      </c>
      <c r="AM1651" t="s">
        <v>224</v>
      </c>
      <c r="AN1651" t="s">
        <v>76</v>
      </c>
      <c r="AO1651" t="s">
        <v>168</v>
      </c>
      <c r="AP1651" t="s">
        <v>210</v>
      </c>
      <c r="AQ1651" t="s">
        <v>308</v>
      </c>
      <c r="AR1651" t="s">
        <v>74</v>
      </c>
      <c r="AS1651" t="s">
        <v>54</v>
      </c>
      <c r="AT1651" t="s">
        <v>73</v>
      </c>
      <c r="AU1651" t="s">
        <v>107</v>
      </c>
      <c r="AV1651" t="s">
        <v>8295</v>
      </c>
    </row>
    <row r="1652" spans="1:48" hidden="1" x14ac:dyDescent="0.3">
      <c r="A1652" t="s">
        <v>8296</v>
      </c>
      <c r="B1652" t="s">
        <v>8297</v>
      </c>
      <c r="C1652" s="1" t="str">
        <f t="shared" si="275"/>
        <v>21:0975</v>
      </c>
      <c r="D1652" s="1" t="str">
        <f t="shared" si="272"/>
        <v>21:0109</v>
      </c>
      <c r="E1652" t="s">
        <v>8298</v>
      </c>
      <c r="F1652" t="s">
        <v>8299</v>
      </c>
      <c r="H1652">
        <v>60.997673900000002</v>
      </c>
      <c r="I1652">
        <v>-96.156298800000002</v>
      </c>
      <c r="J1652" s="1" t="str">
        <f t="shared" si="273"/>
        <v>NGR lake sediment grab sample</v>
      </c>
      <c r="K1652" s="1" t="str">
        <f t="shared" si="274"/>
        <v>&lt;177 micron (NGR)</v>
      </c>
      <c r="L1652">
        <v>4</v>
      </c>
      <c r="M1652" t="s">
        <v>165</v>
      </c>
      <c r="N1652">
        <v>66</v>
      </c>
      <c r="O1652" t="s">
        <v>396</v>
      </c>
      <c r="P1652" t="s">
        <v>62</v>
      </c>
      <c r="Q1652" t="s">
        <v>274</v>
      </c>
      <c r="R1652" t="s">
        <v>709</v>
      </c>
      <c r="S1652" t="s">
        <v>57</v>
      </c>
      <c r="T1652" t="s">
        <v>236</v>
      </c>
      <c r="U1652" t="s">
        <v>138</v>
      </c>
      <c r="V1652" t="s">
        <v>65</v>
      </c>
      <c r="W1652" t="s">
        <v>220</v>
      </c>
      <c r="X1652" t="s">
        <v>67</v>
      </c>
      <c r="Y1652" t="s">
        <v>302</v>
      </c>
      <c r="Z1652" t="s">
        <v>127</v>
      </c>
      <c r="AA1652" t="s">
        <v>64</v>
      </c>
      <c r="AB1652" t="s">
        <v>282</v>
      </c>
      <c r="AC1652" t="s">
        <v>70</v>
      </c>
      <c r="AD1652" t="s">
        <v>67</v>
      </c>
      <c r="AE1652" t="s">
        <v>8300</v>
      </c>
      <c r="AF1652" t="s">
        <v>134</v>
      </c>
      <c r="AG1652" t="s">
        <v>58</v>
      </c>
      <c r="AH1652" t="s">
        <v>173</v>
      </c>
      <c r="AI1652" t="s">
        <v>59</v>
      </c>
      <c r="AJ1652" t="s">
        <v>363</v>
      </c>
      <c r="AK1652" t="s">
        <v>73</v>
      </c>
      <c r="AL1652" t="s">
        <v>177</v>
      </c>
      <c r="AM1652" t="s">
        <v>103</v>
      </c>
      <c r="AN1652" t="s">
        <v>76</v>
      </c>
      <c r="AO1652" t="s">
        <v>402</v>
      </c>
      <c r="AP1652" t="s">
        <v>210</v>
      </c>
      <c r="AQ1652" t="s">
        <v>137</v>
      </c>
      <c r="AR1652" t="s">
        <v>67</v>
      </c>
      <c r="AS1652" t="s">
        <v>54</v>
      </c>
      <c r="AT1652" t="s">
        <v>73</v>
      </c>
      <c r="AU1652" t="s">
        <v>107</v>
      </c>
      <c r="AV1652" t="s">
        <v>8301</v>
      </c>
    </row>
    <row r="1653" spans="1:48" hidden="1" x14ac:dyDescent="0.3">
      <c r="A1653" t="s">
        <v>8302</v>
      </c>
      <c r="B1653" t="s">
        <v>8303</v>
      </c>
      <c r="C1653" s="1" t="str">
        <f t="shared" si="275"/>
        <v>21:0975</v>
      </c>
      <c r="D1653" s="1" t="str">
        <f>HYPERLINK("https://geochem.nrcan.gc.ca/cdogs/content/svy/svy_e.htm", "")</f>
        <v/>
      </c>
      <c r="G1653" s="1" t="str">
        <f>HYPERLINK("https://geochem.nrcan.gc.ca/cdogs/content/cr_/cr_00128_e.htm", "128")</f>
        <v>128</v>
      </c>
      <c r="J1653" t="s">
        <v>230</v>
      </c>
      <c r="K1653" t="s">
        <v>231</v>
      </c>
      <c r="L1653">
        <v>4</v>
      </c>
      <c r="M1653" t="s">
        <v>232</v>
      </c>
      <c r="N1653">
        <v>67</v>
      </c>
      <c r="O1653" t="s">
        <v>281</v>
      </c>
      <c r="P1653" t="s">
        <v>127</v>
      </c>
      <c r="Q1653" t="s">
        <v>275</v>
      </c>
      <c r="R1653" t="s">
        <v>522</v>
      </c>
      <c r="S1653" t="s">
        <v>57</v>
      </c>
      <c r="T1653" t="s">
        <v>65</v>
      </c>
      <c r="U1653" t="s">
        <v>92</v>
      </c>
      <c r="V1653" t="s">
        <v>616</v>
      </c>
      <c r="W1653" t="s">
        <v>396</v>
      </c>
      <c r="X1653" t="s">
        <v>74</v>
      </c>
      <c r="Y1653" t="s">
        <v>220</v>
      </c>
      <c r="Z1653" t="s">
        <v>170</v>
      </c>
      <c r="AA1653" t="s">
        <v>64</v>
      </c>
      <c r="AB1653" t="s">
        <v>141</v>
      </c>
      <c r="AC1653" t="s">
        <v>224</v>
      </c>
      <c r="AD1653" t="s">
        <v>170</v>
      </c>
      <c r="AE1653" t="s">
        <v>2236</v>
      </c>
      <c r="AF1653" t="s">
        <v>691</v>
      </c>
      <c r="AG1653" t="s">
        <v>151</v>
      </c>
      <c r="AH1653" t="s">
        <v>302</v>
      </c>
      <c r="AI1653" t="s">
        <v>318</v>
      </c>
      <c r="AJ1653" t="s">
        <v>336</v>
      </c>
      <c r="AK1653" t="s">
        <v>73</v>
      </c>
      <c r="AL1653" t="s">
        <v>103</v>
      </c>
      <c r="AM1653" t="s">
        <v>224</v>
      </c>
      <c r="AN1653" t="s">
        <v>76</v>
      </c>
      <c r="AO1653" t="s">
        <v>254</v>
      </c>
      <c r="AP1653" t="s">
        <v>307</v>
      </c>
      <c r="AQ1653" t="s">
        <v>8304</v>
      </c>
      <c r="AR1653" t="s">
        <v>67</v>
      </c>
      <c r="AS1653" t="s">
        <v>170</v>
      </c>
      <c r="AT1653" t="s">
        <v>593</v>
      </c>
      <c r="AU1653" t="s">
        <v>107</v>
      </c>
      <c r="AV1653" t="s">
        <v>8305</v>
      </c>
    </row>
    <row r="1654" spans="1:48" hidden="1" x14ac:dyDescent="0.3">
      <c r="A1654" t="s">
        <v>8306</v>
      </c>
      <c r="B1654" t="s">
        <v>8307</v>
      </c>
      <c r="C1654" s="1" t="str">
        <f t="shared" si="275"/>
        <v>21:0975</v>
      </c>
      <c r="D1654" s="1" t="str">
        <f t="shared" ref="D1654:D1682" si="276">HYPERLINK("https://geochem.nrcan.gc.ca/cdogs/content/svy/svy210109_e.htm", "21:0109")</f>
        <v>21:0109</v>
      </c>
      <c r="E1654" t="s">
        <v>8308</v>
      </c>
      <c r="F1654" t="s">
        <v>8309</v>
      </c>
      <c r="H1654">
        <v>60.995408400000002</v>
      </c>
      <c r="I1654">
        <v>-96.221198099999995</v>
      </c>
      <c r="J1654" s="1" t="str">
        <f t="shared" ref="J1654:J1682" si="277">HYPERLINK("https://geochem.nrcan.gc.ca/cdogs/content/kwd/kwd020027_e.htm", "NGR lake sediment grab sample")</f>
        <v>NGR lake sediment grab sample</v>
      </c>
      <c r="K1654" s="1" t="str">
        <f t="shared" ref="K1654:K1682" si="278">HYPERLINK("https://geochem.nrcan.gc.ca/cdogs/content/kwd/kwd080006_e.htm", "&lt;177 micron (NGR)")</f>
        <v>&lt;177 micron (NGR)</v>
      </c>
      <c r="L1654">
        <v>4</v>
      </c>
      <c r="M1654" t="s">
        <v>185</v>
      </c>
      <c r="N1654">
        <v>68</v>
      </c>
      <c r="O1654" t="s">
        <v>276</v>
      </c>
      <c r="P1654" t="s">
        <v>54</v>
      </c>
      <c r="Q1654" t="s">
        <v>572</v>
      </c>
      <c r="R1654" t="s">
        <v>178</v>
      </c>
      <c r="S1654" t="s">
        <v>57</v>
      </c>
      <c r="T1654" t="s">
        <v>204</v>
      </c>
      <c r="U1654" t="s">
        <v>92</v>
      </c>
      <c r="V1654" t="s">
        <v>404</v>
      </c>
      <c r="W1654" t="s">
        <v>327</v>
      </c>
      <c r="X1654" t="s">
        <v>74</v>
      </c>
      <c r="Y1654" t="s">
        <v>205</v>
      </c>
      <c r="Z1654" t="s">
        <v>127</v>
      </c>
      <c r="AA1654" t="s">
        <v>64</v>
      </c>
      <c r="AB1654" t="s">
        <v>471</v>
      </c>
      <c r="AC1654" t="s">
        <v>70</v>
      </c>
      <c r="AD1654" t="s">
        <v>67</v>
      </c>
      <c r="AE1654" t="s">
        <v>421</v>
      </c>
      <c r="AF1654" t="s">
        <v>251</v>
      </c>
      <c r="AG1654" t="s">
        <v>252</v>
      </c>
      <c r="AH1654" t="s">
        <v>70</v>
      </c>
      <c r="AI1654" t="s">
        <v>168</v>
      </c>
      <c r="AJ1654" t="s">
        <v>56</v>
      </c>
      <c r="AK1654" t="s">
        <v>73</v>
      </c>
      <c r="AL1654" t="s">
        <v>157</v>
      </c>
      <c r="AM1654" t="s">
        <v>75</v>
      </c>
      <c r="AN1654" t="s">
        <v>76</v>
      </c>
      <c r="AO1654" t="s">
        <v>203</v>
      </c>
      <c r="AP1654" t="s">
        <v>253</v>
      </c>
      <c r="AQ1654" t="s">
        <v>56</v>
      </c>
      <c r="AR1654" t="s">
        <v>74</v>
      </c>
      <c r="AS1654" t="s">
        <v>54</v>
      </c>
      <c r="AT1654" t="s">
        <v>73</v>
      </c>
      <c r="AU1654" t="s">
        <v>107</v>
      </c>
      <c r="AV1654" t="s">
        <v>4820</v>
      </c>
    </row>
    <row r="1655" spans="1:48" hidden="1" x14ac:dyDescent="0.3">
      <c r="A1655" t="s">
        <v>8310</v>
      </c>
      <c r="B1655" t="s">
        <v>8311</v>
      </c>
      <c r="C1655" s="1" t="str">
        <f t="shared" si="275"/>
        <v>21:0975</v>
      </c>
      <c r="D1655" s="1" t="str">
        <f t="shared" si="276"/>
        <v>21:0109</v>
      </c>
      <c r="E1655" t="s">
        <v>8312</v>
      </c>
      <c r="F1655" t="s">
        <v>8313</v>
      </c>
      <c r="H1655">
        <v>60.968738299999998</v>
      </c>
      <c r="I1655">
        <v>-96.2869283</v>
      </c>
      <c r="J1655" s="1" t="str">
        <f t="shared" si="277"/>
        <v>NGR lake sediment grab sample</v>
      </c>
      <c r="K1655" s="1" t="str">
        <f t="shared" si="278"/>
        <v>&lt;177 micron (NGR)</v>
      </c>
      <c r="L1655">
        <v>4</v>
      </c>
      <c r="M1655" t="s">
        <v>200</v>
      </c>
      <c r="N1655">
        <v>69</v>
      </c>
      <c r="O1655" t="s">
        <v>211</v>
      </c>
      <c r="P1655" t="s">
        <v>62</v>
      </c>
      <c r="Q1655" t="s">
        <v>1134</v>
      </c>
      <c r="R1655" t="s">
        <v>121</v>
      </c>
      <c r="S1655" t="s">
        <v>57</v>
      </c>
      <c r="T1655" t="s">
        <v>412</v>
      </c>
      <c r="U1655" t="s">
        <v>104</v>
      </c>
      <c r="V1655" t="s">
        <v>175</v>
      </c>
      <c r="W1655" t="s">
        <v>62</v>
      </c>
      <c r="X1655" t="s">
        <v>67</v>
      </c>
      <c r="Y1655" t="s">
        <v>79</v>
      </c>
      <c r="Z1655" t="s">
        <v>96</v>
      </c>
      <c r="AA1655" t="s">
        <v>64</v>
      </c>
      <c r="AB1655" t="s">
        <v>550</v>
      </c>
      <c r="AC1655" t="s">
        <v>70</v>
      </c>
      <c r="AD1655" t="s">
        <v>62</v>
      </c>
      <c r="AE1655" t="s">
        <v>8314</v>
      </c>
      <c r="AF1655" t="s">
        <v>264</v>
      </c>
      <c r="AG1655" t="s">
        <v>169</v>
      </c>
      <c r="AH1655" t="s">
        <v>173</v>
      </c>
      <c r="AI1655" t="s">
        <v>413</v>
      </c>
      <c r="AJ1655" t="s">
        <v>388</v>
      </c>
      <c r="AK1655" t="s">
        <v>73</v>
      </c>
      <c r="AL1655" t="s">
        <v>75</v>
      </c>
      <c r="AM1655" t="s">
        <v>103</v>
      </c>
      <c r="AN1655" t="s">
        <v>76</v>
      </c>
      <c r="AO1655" t="s">
        <v>514</v>
      </c>
      <c r="AP1655" t="s">
        <v>179</v>
      </c>
      <c r="AQ1655" t="s">
        <v>201</v>
      </c>
      <c r="AR1655" t="s">
        <v>67</v>
      </c>
      <c r="AS1655" t="s">
        <v>54</v>
      </c>
      <c r="AT1655" t="s">
        <v>73</v>
      </c>
      <c r="AU1655" t="s">
        <v>107</v>
      </c>
      <c r="AV1655" t="s">
        <v>8315</v>
      </c>
    </row>
    <row r="1656" spans="1:48" hidden="1" x14ac:dyDescent="0.3">
      <c r="A1656" t="s">
        <v>8316</v>
      </c>
      <c r="B1656" t="s">
        <v>8317</v>
      </c>
      <c r="C1656" s="1" t="str">
        <f t="shared" si="275"/>
        <v>21:0975</v>
      </c>
      <c r="D1656" s="1" t="str">
        <f t="shared" si="276"/>
        <v>21:0109</v>
      </c>
      <c r="E1656" t="s">
        <v>8275</v>
      </c>
      <c r="F1656" t="s">
        <v>8318</v>
      </c>
      <c r="H1656">
        <v>60.974333799999997</v>
      </c>
      <c r="I1656">
        <v>-96.117328799999996</v>
      </c>
      <c r="J1656" s="1" t="str">
        <f t="shared" si="277"/>
        <v>NGR lake sediment grab sample</v>
      </c>
      <c r="K1656" s="1" t="str">
        <f t="shared" si="278"/>
        <v>&lt;177 micron (NGR)</v>
      </c>
      <c r="L1656">
        <v>4</v>
      </c>
      <c r="M1656" t="s">
        <v>345</v>
      </c>
      <c r="N1656">
        <v>70</v>
      </c>
      <c r="O1656" t="s">
        <v>336</v>
      </c>
      <c r="P1656" t="s">
        <v>127</v>
      </c>
      <c r="Q1656" t="s">
        <v>166</v>
      </c>
      <c r="R1656" t="s">
        <v>178</v>
      </c>
      <c r="S1656" t="s">
        <v>57</v>
      </c>
      <c r="T1656" t="s">
        <v>188</v>
      </c>
      <c r="U1656" t="s">
        <v>281</v>
      </c>
      <c r="V1656" t="s">
        <v>207</v>
      </c>
      <c r="W1656" t="s">
        <v>201</v>
      </c>
      <c r="X1656" t="s">
        <v>67</v>
      </c>
      <c r="Y1656" t="s">
        <v>136</v>
      </c>
      <c r="Z1656" t="s">
        <v>127</v>
      </c>
      <c r="AA1656" t="s">
        <v>64</v>
      </c>
      <c r="AB1656" t="s">
        <v>575</v>
      </c>
      <c r="AC1656" t="s">
        <v>70</v>
      </c>
      <c r="AD1656" t="s">
        <v>74</v>
      </c>
      <c r="AE1656" t="s">
        <v>238</v>
      </c>
      <c r="AF1656" t="s">
        <v>139</v>
      </c>
      <c r="AG1656" t="s">
        <v>152</v>
      </c>
      <c r="AH1656" t="s">
        <v>70</v>
      </c>
      <c r="AI1656" t="s">
        <v>168</v>
      </c>
      <c r="AJ1656" t="s">
        <v>305</v>
      </c>
      <c r="AK1656" t="s">
        <v>73</v>
      </c>
      <c r="AL1656" t="s">
        <v>74</v>
      </c>
      <c r="AM1656" t="s">
        <v>177</v>
      </c>
      <c r="AN1656" t="s">
        <v>76</v>
      </c>
      <c r="AO1656" t="s">
        <v>281</v>
      </c>
      <c r="AP1656" t="s">
        <v>253</v>
      </c>
      <c r="AQ1656" t="s">
        <v>159</v>
      </c>
      <c r="AR1656" t="s">
        <v>62</v>
      </c>
      <c r="AS1656" t="s">
        <v>54</v>
      </c>
      <c r="AT1656" t="s">
        <v>73</v>
      </c>
      <c r="AU1656" t="s">
        <v>107</v>
      </c>
      <c r="AV1656" t="s">
        <v>8319</v>
      </c>
    </row>
    <row r="1657" spans="1:48" hidden="1" x14ac:dyDescent="0.3">
      <c r="A1657" t="s">
        <v>8320</v>
      </c>
      <c r="B1657" t="s">
        <v>8321</v>
      </c>
      <c r="C1657" s="1" t="str">
        <f t="shared" si="275"/>
        <v>21:0975</v>
      </c>
      <c r="D1657" s="1" t="str">
        <f t="shared" si="276"/>
        <v>21:0109</v>
      </c>
      <c r="E1657" t="s">
        <v>8322</v>
      </c>
      <c r="F1657" t="s">
        <v>8323</v>
      </c>
      <c r="H1657">
        <v>60.970417500000003</v>
      </c>
      <c r="I1657">
        <v>-96.054950500000004</v>
      </c>
      <c r="J1657" s="1" t="str">
        <f t="shared" si="277"/>
        <v>NGR lake sediment grab sample</v>
      </c>
      <c r="K1657" s="1" t="str">
        <f t="shared" si="278"/>
        <v>&lt;177 micron (NGR)</v>
      </c>
      <c r="L1657">
        <v>4</v>
      </c>
      <c r="M1657" t="s">
        <v>217</v>
      </c>
      <c r="N1657">
        <v>71</v>
      </c>
      <c r="O1657" t="s">
        <v>79</v>
      </c>
      <c r="P1657" t="s">
        <v>62</v>
      </c>
      <c r="Q1657" t="s">
        <v>420</v>
      </c>
      <c r="R1657" t="s">
        <v>347</v>
      </c>
      <c r="S1657" t="s">
        <v>57</v>
      </c>
      <c r="T1657" t="s">
        <v>204</v>
      </c>
      <c r="U1657" t="s">
        <v>178</v>
      </c>
      <c r="V1657" t="s">
        <v>223</v>
      </c>
      <c r="W1657" t="s">
        <v>63</v>
      </c>
      <c r="X1657" t="s">
        <v>74</v>
      </c>
      <c r="Y1657" t="s">
        <v>346</v>
      </c>
      <c r="Z1657" t="s">
        <v>127</v>
      </c>
      <c r="AA1657" t="s">
        <v>64</v>
      </c>
      <c r="AB1657" t="s">
        <v>890</v>
      </c>
      <c r="AC1657" t="s">
        <v>70</v>
      </c>
      <c r="AD1657" t="s">
        <v>67</v>
      </c>
      <c r="AE1657" t="s">
        <v>171</v>
      </c>
      <c r="AF1657" t="s">
        <v>347</v>
      </c>
      <c r="AG1657" t="s">
        <v>175</v>
      </c>
      <c r="AH1657" t="s">
        <v>173</v>
      </c>
      <c r="AI1657" t="s">
        <v>72</v>
      </c>
      <c r="AJ1657" t="s">
        <v>159</v>
      </c>
      <c r="AK1657" t="s">
        <v>73</v>
      </c>
      <c r="AL1657" t="s">
        <v>75</v>
      </c>
      <c r="AM1657" t="s">
        <v>103</v>
      </c>
      <c r="AN1657" t="s">
        <v>76</v>
      </c>
      <c r="AO1657" t="s">
        <v>168</v>
      </c>
      <c r="AP1657" t="s">
        <v>414</v>
      </c>
      <c r="AQ1657" t="s">
        <v>327</v>
      </c>
      <c r="AR1657" t="s">
        <v>74</v>
      </c>
      <c r="AS1657" t="s">
        <v>54</v>
      </c>
      <c r="AT1657" t="s">
        <v>73</v>
      </c>
      <c r="AU1657" t="s">
        <v>107</v>
      </c>
      <c r="AV1657" t="s">
        <v>8324</v>
      </c>
    </row>
    <row r="1658" spans="1:48" hidden="1" x14ac:dyDescent="0.3">
      <c r="A1658" t="s">
        <v>8325</v>
      </c>
      <c r="B1658" t="s">
        <v>8326</v>
      </c>
      <c r="C1658" s="1" t="str">
        <f t="shared" si="275"/>
        <v>21:0975</v>
      </c>
      <c r="D1658" s="1" t="str">
        <f t="shared" si="276"/>
        <v>21:0109</v>
      </c>
      <c r="E1658" t="s">
        <v>8327</v>
      </c>
      <c r="F1658" t="s">
        <v>8328</v>
      </c>
      <c r="H1658">
        <v>60.934231599999997</v>
      </c>
      <c r="I1658">
        <v>-96.063263500000005</v>
      </c>
      <c r="J1658" s="1" t="str">
        <f t="shared" si="277"/>
        <v>NGR lake sediment grab sample</v>
      </c>
      <c r="K1658" s="1" t="str">
        <f t="shared" si="278"/>
        <v>&lt;177 micron (NGR)</v>
      </c>
      <c r="L1658">
        <v>4</v>
      </c>
      <c r="M1658" t="s">
        <v>246</v>
      </c>
      <c r="N1658">
        <v>72</v>
      </c>
      <c r="O1658" t="s">
        <v>118</v>
      </c>
      <c r="P1658" t="s">
        <v>62</v>
      </c>
      <c r="Q1658" t="s">
        <v>1210</v>
      </c>
      <c r="R1658" t="s">
        <v>282</v>
      </c>
      <c r="S1658" t="s">
        <v>57</v>
      </c>
      <c r="T1658" t="s">
        <v>438</v>
      </c>
      <c r="U1658" t="s">
        <v>92</v>
      </c>
      <c r="V1658" t="s">
        <v>617</v>
      </c>
      <c r="W1658" t="s">
        <v>363</v>
      </c>
      <c r="X1658" t="s">
        <v>74</v>
      </c>
      <c r="Y1658" t="s">
        <v>276</v>
      </c>
      <c r="Z1658" t="s">
        <v>170</v>
      </c>
      <c r="AA1658" t="s">
        <v>64</v>
      </c>
      <c r="AB1658" t="s">
        <v>189</v>
      </c>
      <c r="AC1658" t="s">
        <v>70</v>
      </c>
      <c r="AD1658" t="s">
        <v>67</v>
      </c>
      <c r="AE1658" t="s">
        <v>206</v>
      </c>
      <c r="AF1658" t="s">
        <v>550</v>
      </c>
      <c r="AG1658" t="s">
        <v>142</v>
      </c>
      <c r="AH1658" t="s">
        <v>70</v>
      </c>
      <c r="AI1658" t="s">
        <v>514</v>
      </c>
      <c r="AJ1658" t="s">
        <v>159</v>
      </c>
      <c r="AK1658" t="s">
        <v>73</v>
      </c>
      <c r="AL1658" t="s">
        <v>125</v>
      </c>
      <c r="AM1658" t="s">
        <v>103</v>
      </c>
      <c r="AN1658" t="s">
        <v>76</v>
      </c>
      <c r="AO1658" t="s">
        <v>178</v>
      </c>
      <c r="AP1658" t="s">
        <v>210</v>
      </c>
      <c r="AQ1658" t="s">
        <v>265</v>
      </c>
      <c r="AR1658" t="s">
        <v>67</v>
      </c>
      <c r="AS1658" t="s">
        <v>54</v>
      </c>
      <c r="AT1658" t="s">
        <v>73</v>
      </c>
      <c r="AU1658" t="s">
        <v>107</v>
      </c>
      <c r="AV1658" t="s">
        <v>8329</v>
      </c>
    </row>
    <row r="1659" spans="1:48" hidden="1" x14ac:dyDescent="0.3">
      <c r="A1659" t="s">
        <v>8330</v>
      </c>
      <c r="B1659" t="s">
        <v>8331</v>
      </c>
      <c r="C1659" s="1" t="str">
        <f t="shared" si="275"/>
        <v>21:0975</v>
      </c>
      <c r="D1659" s="1" t="str">
        <f t="shared" si="276"/>
        <v>21:0109</v>
      </c>
      <c r="E1659" t="s">
        <v>8332</v>
      </c>
      <c r="F1659" t="s">
        <v>8333</v>
      </c>
      <c r="H1659">
        <v>60.907328</v>
      </c>
      <c r="I1659">
        <v>-96.078710000000001</v>
      </c>
      <c r="J1659" s="1" t="str">
        <f t="shared" si="277"/>
        <v>NGR lake sediment grab sample</v>
      </c>
      <c r="K1659" s="1" t="str">
        <f t="shared" si="278"/>
        <v>&lt;177 micron (NGR)</v>
      </c>
      <c r="L1659">
        <v>4</v>
      </c>
      <c r="M1659" t="s">
        <v>260</v>
      </c>
      <c r="N1659">
        <v>73</v>
      </c>
      <c r="O1659" t="s">
        <v>308</v>
      </c>
      <c r="P1659" t="s">
        <v>54</v>
      </c>
      <c r="Q1659" t="s">
        <v>89</v>
      </c>
      <c r="R1659" t="s">
        <v>104</v>
      </c>
      <c r="S1659" t="s">
        <v>57</v>
      </c>
      <c r="T1659" t="s">
        <v>135</v>
      </c>
      <c r="U1659" t="s">
        <v>281</v>
      </c>
      <c r="V1659" t="s">
        <v>249</v>
      </c>
      <c r="W1659" t="s">
        <v>709</v>
      </c>
      <c r="X1659" t="s">
        <v>74</v>
      </c>
      <c r="Y1659" t="s">
        <v>363</v>
      </c>
      <c r="Z1659" t="s">
        <v>127</v>
      </c>
      <c r="AA1659" t="s">
        <v>64</v>
      </c>
      <c r="AB1659" t="s">
        <v>522</v>
      </c>
      <c r="AC1659" t="s">
        <v>70</v>
      </c>
      <c r="AD1659" t="s">
        <v>67</v>
      </c>
      <c r="AE1659" t="s">
        <v>396</v>
      </c>
      <c r="AF1659" t="s">
        <v>478</v>
      </c>
      <c r="AG1659" t="s">
        <v>152</v>
      </c>
      <c r="AH1659" t="s">
        <v>70</v>
      </c>
      <c r="AI1659" t="s">
        <v>203</v>
      </c>
      <c r="AJ1659" t="s">
        <v>53</v>
      </c>
      <c r="AK1659" t="s">
        <v>73</v>
      </c>
      <c r="AL1659" t="s">
        <v>74</v>
      </c>
      <c r="AM1659" t="s">
        <v>75</v>
      </c>
      <c r="AN1659" t="s">
        <v>76</v>
      </c>
      <c r="AO1659" t="s">
        <v>77</v>
      </c>
      <c r="AP1659" t="s">
        <v>253</v>
      </c>
      <c r="AQ1659" t="s">
        <v>53</v>
      </c>
      <c r="AR1659" t="s">
        <v>62</v>
      </c>
      <c r="AS1659" t="s">
        <v>54</v>
      </c>
      <c r="AT1659" t="s">
        <v>73</v>
      </c>
      <c r="AU1659" t="s">
        <v>107</v>
      </c>
      <c r="AV1659" t="s">
        <v>7798</v>
      </c>
    </row>
    <row r="1660" spans="1:48" hidden="1" x14ac:dyDescent="0.3">
      <c r="A1660" t="s">
        <v>8334</v>
      </c>
      <c r="B1660" t="s">
        <v>8335</v>
      </c>
      <c r="C1660" s="1" t="str">
        <f t="shared" si="275"/>
        <v>21:0975</v>
      </c>
      <c r="D1660" s="1" t="str">
        <f t="shared" si="276"/>
        <v>21:0109</v>
      </c>
      <c r="E1660" t="s">
        <v>8336</v>
      </c>
      <c r="F1660" t="s">
        <v>8337</v>
      </c>
      <c r="H1660">
        <v>60.868259899999998</v>
      </c>
      <c r="I1660">
        <v>-96.068449799999996</v>
      </c>
      <c r="J1660" s="1" t="str">
        <f t="shared" si="277"/>
        <v>NGR lake sediment grab sample</v>
      </c>
      <c r="K1660" s="1" t="str">
        <f t="shared" si="278"/>
        <v>&lt;177 micron (NGR)</v>
      </c>
      <c r="L1660">
        <v>4</v>
      </c>
      <c r="M1660" t="s">
        <v>273</v>
      </c>
      <c r="N1660">
        <v>74</v>
      </c>
      <c r="O1660" t="s">
        <v>94</v>
      </c>
      <c r="P1660" t="s">
        <v>54</v>
      </c>
      <c r="Q1660" t="s">
        <v>395</v>
      </c>
      <c r="R1660" t="s">
        <v>280</v>
      </c>
      <c r="S1660" t="s">
        <v>57</v>
      </c>
      <c r="T1660" t="s">
        <v>380</v>
      </c>
      <c r="U1660" t="s">
        <v>88</v>
      </c>
      <c r="V1660" t="s">
        <v>890</v>
      </c>
      <c r="W1660" t="s">
        <v>276</v>
      </c>
      <c r="X1660" t="s">
        <v>74</v>
      </c>
      <c r="Y1660" t="s">
        <v>137</v>
      </c>
      <c r="Z1660" t="s">
        <v>138</v>
      </c>
      <c r="AA1660" t="s">
        <v>64</v>
      </c>
      <c r="AB1660" t="s">
        <v>251</v>
      </c>
      <c r="AC1660" t="s">
        <v>448</v>
      </c>
      <c r="AD1660" t="s">
        <v>117</v>
      </c>
      <c r="AE1660" t="s">
        <v>8338</v>
      </c>
      <c r="AF1660" t="s">
        <v>282</v>
      </c>
      <c r="AG1660" t="s">
        <v>58</v>
      </c>
      <c r="AH1660" t="s">
        <v>70</v>
      </c>
      <c r="AI1660" t="s">
        <v>117</v>
      </c>
      <c r="AJ1660" t="s">
        <v>53</v>
      </c>
      <c r="AK1660" t="s">
        <v>73</v>
      </c>
      <c r="AL1660" t="s">
        <v>157</v>
      </c>
      <c r="AM1660" t="s">
        <v>75</v>
      </c>
      <c r="AN1660" t="s">
        <v>76</v>
      </c>
      <c r="AO1660" t="s">
        <v>168</v>
      </c>
      <c r="AP1660" t="s">
        <v>267</v>
      </c>
      <c r="AQ1660" t="s">
        <v>8339</v>
      </c>
      <c r="AR1660" t="s">
        <v>74</v>
      </c>
      <c r="AS1660" t="s">
        <v>54</v>
      </c>
      <c r="AT1660" t="s">
        <v>73</v>
      </c>
      <c r="AU1660" t="s">
        <v>107</v>
      </c>
      <c r="AV1660" t="s">
        <v>8340</v>
      </c>
    </row>
    <row r="1661" spans="1:48" hidden="1" x14ac:dyDescent="0.3">
      <c r="A1661" t="s">
        <v>8341</v>
      </c>
      <c r="B1661" t="s">
        <v>8342</v>
      </c>
      <c r="C1661" s="1" t="str">
        <f t="shared" si="275"/>
        <v>21:0975</v>
      </c>
      <c r="D1661" s="1" t="str">
        <f t="shared" si="276"/>
        <v>21:0109</v>
      </c>
      <c r="E1661" t="s">
        <v>8343</v>
      </c>
      <c r="F1661" t="s">
        <v>8344</v>
      </c>
      <c r="H1661">
        <v>60.839633499999998</v>
      </c>
      <c r="I1661">
        <v>-96.099386199999998</v>
      </c>
      <c r="J1661" s="1" t="str">
        <f t="shared" si="277"/>
        <v>NGR lake sediment grab sample</v>
      </c>
      <c r="K1661" s="1" t="str">
        <f t="shared" si="278"/>
        <v>&lt;177 micron (NGR)</v>
      </c>
      <c r="L1661">
        <v>4</v>
      </c>
      <c r="M1661" t="s">
        <v>289</v>
      </c>
      <c r="N1661">
        <v>75</v>
      </c>
      <c r="O1661" t="s">
        <v>346</v>
      </c>
      <c r="P1661" t="s">
        <v>54</v>
      </c>
      <c r="Q1661" t="s">
        <v>1583</v>
      </c>
      <c r="R1661" t="s">
        <v>116</v>
      </c>
      <c r="S1661" t="s">
        <v>57</v>
      </c>
      <c r="T1661" t="s">
        <v>279</v>
      </c>
      <c r="U1661" t="s">
        <v>59</v>
      </c>
      <c r="V1661" t="s">
        <v>478</v>
      </c>
      <c r="W1661" t="s">
        <v>346</v>
      </c>
      <c r="X1661" t="s">
        <v>67</v>
      </c>
      <c r="Y1661" t="s">
        <v>62</v>
      </c>
      <c r="Z1661" t="s">
        <v>127</v>
      </c>
      <c r="AA1661" t="s">
        <v>64</v>
      </c>
      <c r="AB1661" t="s">
        <v>190</v>
      </c>
      <c r="AC1661" t="s">
        <v>155</v>
      </c>
      <c r="AD1661" t="s">
        <v>67</v>
      </c>
      <c r="AE1661" t="s">
        <v>421</v>
      </c>
      <c r="AF1661" t="s">
        <v>151</v>
      </c>
      <c r="AG1661" t="s">
        <v>100</v>
      </c>
      <c r="AH1661" t="s">
        <v>173</v>
      </c>
      <c r="AI1661" t="s">
        <v>209</v>
      </c>
      <c r="AJ1661" t="s">
        <v>233</v>
      </c>
      <c r="AK1661" t="s">
        <v>73</v>
      </c>
      <c r="AL1661" t="s">
        <v>177</v>
      </c>
      <c r="AM1661" t="s">
        <v>224</v>
      </c>
      <c r="AN1661" t="s">
        <v>76</v>
      </c>
      <c r="AO1661" t="s">
        <v>281</v>
      </c>
      <c r="AP1661" t="s">
        <v>225</v>
      </c>
      <c r="AQ1661" t="s">
        <v>88</v>
      </c>
      <c r="AR1661" t="s">
        <v>67</v>
      </c>
      <c r="AS1661" t="s">
        <v>54</v>
      </c>
      <c r="AT1661" t="s">
        <v>73</v>
      </c>
      <c r="AU1661" t="s">
        <v>107</v>
      </c>
      <c r="AV1661" t="s">
        <v>748</v>
      </c>
    </row>
    <row r="1662" spans="1:48" hidden="1" x14ac:dyDescent="0.3">
      <c r="A1662" t="s">
        <v>8345</v>
      </c>
      <c r="B1662" t="s">
        <v>8346</v>
      </c>
      <c r="C1662" s="1" t="str">
        <f t="shared" si="275"/>
        <v>21:0975</v>
      </c>
      <c r="D1662" s="1" t="str">
        <f t="shared" si="276"/>
        <v>21:0109</v>
      </c>
      <c r="E1662" t="s">
        <v>8347</v>
      </c>
      <c r="F1662" t="s">
        <v>8348</v>
      </c>
      <c r="H1662">
        <v>60.733464499999997</v>
      </c>
      <c r="I1662">
        <v>-96.1029202</v>
      </c>
      <c r="J1662" s="1" t="str">
        <f t="shared" si="277"/>
        <v>NGR lake sediment grab sample</v>
      </c>
      <c r="K1662" s="1" t="str">
        <f t="shared" si="278"/>
        <v>&lt;177 micron (NGR)</v>
      </c>
      <c r="L1662">
        <v>4</v>
      </c>
      <c r="M1662" t="s">
        <v>301</v>
      </c>
      <c r="N1662">
        <v>76</v>
      </c>
      <c r="O1662" t="s">
        <v>346</v>
      </c>
      <c r="P1662" t="s">
        <v>62</v>
      </c>
      <c r="Q1662" t="s">
        <v>997</v>
      </c>
      <c r="R1662" t="s">
        <v>616</v>
      </c>
      <c r="S1662" t="s">
        <v>57</v>
      </c>
      <c r="T1662" t="s">
        <v>1089</v>
      </c>
      <c r="U1662" t="s">
        <v>168</v>
      </c>
      <c r="V1662" t="s">
        <v>97</v>
      </c>
      <c r="W1662" t="s">
        <v>170</v>
      </c>
      <c r="X1662" t="s">
        <v>74</v>
      </c>
      <c r="Y1662" t="s">
        <v>62</v>
      </c>
      <c r="Z1662" t="s">
        <v>170</v>
      </c>
      <c r="AA1662" t="s">
        <v>64</v>
      </c>
      <c r="AB1662" t="s">
        <v>615</v>
      </c>
      <c r="AC1662" t="s">
        <v>70</v>
      </c>
      <c r="AD1662" t="s">
        <v>170</v>
      </c>
      <c r="AE1662" t="s">
        <v>238</v>
      </c>
      <c r="AF1662" t="s">
        <v>187</v>
      </c>
      <c r="AG1662" t="s">
        <v>252</v>
      </c>
      <c r="AH1662" t="s">
        <v>173</v>
      </c>
      <c r="AI1662" t="s">
        <v>72</v>
      </c>
      <c r="AJ1662" t="s">
        <v>56</v>
      </c>
      <c r="AK1662" t="s">
        <v>73</v>
      </c>
      <c r="AL1662" t="s">
        <v>177</v>
      </c>
      <c r="AM1662" t="s">
        <v>103</v>
      </c>
      <c r="AN1662" t="s">
        <v>76</v>
      </c>
      <c r="AO1662" t="s">
        <v>134</v>
      </c>
      <c r="AP1662" t="s">
        <v>414</v>
      </c>
      <c r="AQ1662" t="s">
        <v>176</v>
      </c>
      <c r="AR1662" t="s">
        <v>67</v>
      </c>
      <c r="AS1662" t="s">
        <v>54</v>
      </c>
      <c r="AT1662" t="s">
        <v>73</v>
      </c>
      <c r="AU1662" t="s">
        <v>107</v>
      </c>
      <c r="AV1662" t="s">
        <v>8349</v>
      </c>
    </row>
    <row r="1663" spans="1:48" hidden="1" x14ac:dyDescent="0.3">
      <c r="A1663" t="s">
        <v>8350</v>
      </c>
      <c r="B1663" t="s">
        <v>8351</v>
      </c>
      <c r="C1663" s="1" t="str">
        <f t="shared" si="275"/>
        <v>21:0975</v>
      </c>
      <c r="D1663" s="1" t="str">
        <f t="shared" si="276"/>
        <v>21:0109</v>
      </c>
      <c r="E1663" t="s">
        <v>8352</v>
      </c>
      <c r="F1663" t="s">
        <v>8353</v>
      </c>
      <c r="H1663">
        <v>60.715182499999997</v>
      </c>
      <c r="I1663">
        <v>-96.099581900000004</v>
      </c>
      <c r="J1663" s="1" t="str">
        <f t="shared" si="277"/>
        <v>NGR lake sediment grab sample</v>
      </c>
      <c r="K1663" s="1" t="str">
        <f t="shared" si="278"/>
        <v>&lt;177 micron (NGR)</v>
      </c>
      <c r="L1663">
        <v>4</v>
      </c>
      <c r="M1663" t="s">
        <v>314</v>
      </c>
      <c r="N1663">
        <v>77</v>
      </c>
      <c r="O1663" t="s">
        <v>220</v>
      </c>
      <c r="P1663" t="s">
        <v>54</v>
      </c>
      <c r="Q1663" t="s">
        <v>247</v>
      </c>
      <c r="R1663" t="s">
        <v>150</v>
      </c>
      <c r="S1663" t="s">
        <v>57</v>
      </c>
      <c r="T1663" t="s">
        <v>188</v>
      </c>
      <c r="U1663" t="s">
        <v>178</v>
      </c>
      <c r="V1663" t="s">
        <v>604</v>
      </c>
      <c r="W1663" t="s">
        <v>233</v>
      </c>
      <c r="X1663" t="s">
        <v>74</v>
      </c>
      <c r="Y1663" t="s">
        <v>170</v>
      </c>
      <c r="Z1663" t="s">
        <v>96</v>
      </c>
      <c r="AA1663" t="s">
        <v>64</v>
      </c>
      <c r="AB1663" t="s">
        <v>471</v>
      </c>
      <c r="AC1663" t="s">
        <v>70</v>
      </c>
      <c r="AD1663" t="s">
        <v>67</v>
      </c>
      <c r="AE1663" t="s">
        <v>302</v>
      </c>
      <c r="AF1663" t="s">
        <v>575</v>
      </c>
      <c r="AG1663" t="s">
        <v>315</v>
      </c>
      <c r="AH1663" t="s">
        <v>70</v>
      </c>
      <c r="AI1663" t="s">
        <v>92</v>
      </c>
      <c r="AJ1663" t="s">
        <v>709</v>
      </c>
      <c r="AK1663" t="s">
        <v>73</v>
      </c>
      <c r="AL1663" t="s">
        <v>526</v>
      </c>
      <c r="AM1663" t="s">
        <v>75</v>
      </c>
      <c r="AN1663" t="s">
        <v>76</v>
      </c>
      <c r="AO1663" t="s">
        <v>281</v>
      </c>
      <c r="AP1663" t="s">
        <v>2368</v>
      </c>
      <c r="AQ1663" t="s">
        <v>388</v>
      </c>
      <c r="AR1663" t="s">
        <v>62</v>
      </c>
      <c r="AS1663" t="s">
        <v>54</v>
      </c>
      <c r="AT1663" t="s">
        <v>73</v>
      </c>
      <c r="AU1663" t="s">
        <v>107</v>
      </c>
      <c r="AV1663" t="s">
        <v>8354</v>
      </c>
    </row>
    <row r="1664" spans="1:48" hidden="1" x14ac:dyDescent="0.3">
      <c r="A1664" t="s">
        <v>8355</v>
      </c>
      <c r="B1664" t="s">
        <v>8356</v>
      </c>
      <c r="C1664" s="1" t="str">
        <f t="shared" si="275"/>
        <v>21:0975</v>
      </c>
      <c r="D1664" s="1" t="str">
        <f t="shared" si="276"/>
        <v>21:0109</v>
      </c>
      <c r="E1664" t="s">
        <v>8357</v>
      </c>
      <c r="F1664" t="s">
        <v>8358</v>
      </c>
      <c r="H1664">
        <v>60.6701427</v>
      </c>
      <c r="I1664">
        <v>-96.086925399999998</v>
      </c>
      <c r="J1664" s="1" t="str">
        <f t="shared" si="277"/>
        <v>NGR lake sediment grab sample</v>
      </c>
      <c r="K1664" s="1" t="str">
        <f t="shared" si="278"/>
        <v>&lt;177 micron (NGR)</v>
      </c>
      <c r="L1664">
        <v>4</v>
      </c>
      <c r="M1664" t="s">
        <v>324</v>
      </c>
      <c r="N1664">
        <v>78</v>
      </c>
      <c r="O1664" t="s">
        <v>62</v>
      </c>
      <c r="P1664" t="s">
        <v>54</v>
      </c>
      <c r="Q1664" t="s">
        <v>488</v>
      </c>
      <c r="R1664" t="s">
        <v>264</v>
      </c>
      <c r="S1664" t="s">
        <v>57</v>
      </c>
      <c r="T1664" t="s">
        <v>58</v>
      </c>
      <c r="U1664" t="s">
        <v>168</v>
      </c>
      <c r="V1664" t="s">
        <v>381</v>
      </c>
      <c r="W1664" t="s">
        <v>355</v>
      </c>
      <c r="X1664" t="s">
        <v>74</v>
      </c>
      <c r="Y1664" t="s">
        <v>220</v>
      </c>
      <c r="Z1664" t="s">
        <v>127</v>
      </c>
      <c r="AA1664" t="s">
        <v>64</v>
      </c>
      <c r="AB1664" t="s">
        <v>303</v>
      </c>
      <c r="AC1664" t="s">
        <v>177</v>
      </c>
      <c r="AD1664" t="s">
        <v>178</v>
      </c>
      <c r="AE1664" t="s">
        <v>421</v>
      </c>
      <c r="AF1664" t="s">
        <v>116</v>
      </c>
      <c r="AG1664" t="s">
        <v>207</v>
      </c>
      <c r="AH1664" t="s">
        <v>472</v>
      </c>
      <c r="AI1664" t="s">
        <v>338</v>
      </c>
      <c r="AJ1664" t="s">
        <v>709</v>
      </c>
      <c r="AK1664" t="s">
        <v>73</v>
      </c>
      <c r="AL1664" t="s">
        <v>75</v>
      </c>
      <c r="AM1664" t="s">
        <v>103</v>
      </c>
      <c r="AN1664" t="s">
        <v>76</v>
      </c>
      <c r="AO1664" t="s">
        <v>533</v>
      </c>
      <c r="AP1664" t="s">
        <v>105</v>
      </c>
      <c r="AQ1664" t="s">
        <v>769</v>
      </c>
      <c r="AR1664" t="s">
        <v>67</v>
      </c>
      <c r="AS1664" t="s">
        <v>54</v>
      </c>
      <c r="AT1664" t="s">
        <v>152</v>
      </c>
      <c r="AU1664" t="s">
        <v>80</v>
      </c>
      <c r="AV1664" t="s">
        <v>8359</v>
      </c>
    </row>
    <row r="1665" spans="1:48" hidden="1" x14ac:dyDescent="0.3">
      <c r="A1665" t="s">
        <v>8360</v>
      </c>
      <c r="B1665" t="s">
        <v>8361</v>
      </c>
      <c r="C1665" s="1" t="str">
        <f t="shared" si="275"/>
        <v>21:0975</v>
      </c>
      <c r="D1665" s="1" t="str">
        <f t="shared" si="276"/>
        <v>21:0109</v>
      </c>
      <c r="E1665" t="s">
        <v>8362</v>
      </c>
      <c r="F1665" t="s">
        <v>8363</v>
      </c>
      <c r="H1665">
        <v>60.602401200000003</v>
      </c>
      <c r="I1665">
        <v>-96.124107499999994</v>
      </c>
      <c r="J1665" s="1" t="str">
        <f t="shared" si="277"/>
        <v>NGR lake sediment grab sample</v>
      </c>
      <c r="K1665" s="1" t="str">
        <f t="shared" si="278"/>
        <v>&lt;177 micron (NGR)</v>
      </c>
      <c r="L1665">
        <v>4</v>
      </c>
      <c r="M1665" t="s">
        <v>335</v>
      </c>
      <c r="N1665">
        <v>79</v>
      </c>
      <c r="O1665" t="s">
        <v>137</v>
      </c>
      <c r="P1665" t="s">
        <v>170</v>
      </c>
      <c r="Q1665" t="s">
        <v>863</v>
      </c>
      <c r="R1665" t="s">
        <v>141</v>
      </c>
      <c r="S1665" t="s">
        <v>57</v>
      </c>
      <c r="T1665" t="s">
        <v>91</v>
      </c>
      <c r="U1665" t="s">
        <v>203</v>
      </c>
      <c r="V1665" t="s">
        <v>691</v>
      </c>
      <c r="W1665" t="s">
        <v>63</v>
      </c>
      <c r="X1665" t="s">
        <v>74</v>
      </c>
      <c r="Y1665" t="s">
        <v>346</v>
      </c>
      <c r="Z1665" t="s">
        <v>138</v>
      </c>
      <c r="AA1665" t="s">
        <v>64</v>
      </c>
      <c r="AB1665" t="s">
        <v>223</v>
      </c>
      <c r="AC1665" t="s">
        <v>224</v>
      </c>
      <c r="AD1665" t="s">
        <v>96</v>
      </c>
      <c r="AE1665" t="s">
        <v>812</v>
      </c>
      <c r="AF1665" t="s">
        <v>347</v>
      </c>
      <c r="AG1665" t="s">
        <v>58</v>
      </c>
      <c r="AH1665" t="s">
        <v>173</v>
      </c>
      <c r="AI1665" t="s">
        <v>329</v>
      </c>
      <c r="AJ1665" t="s">
        <v>114</v>
      </c>
      <c r="AK1665" t="s">
        <v>73</v>
      </c>
      <c r="AL1665" t="s">
        <v>125</v>
      </c>
      <c r="AM1665" t="s">
        <v>75</v>
      </c>
      <c r="AN1665" t="s">
        <v>76</v>
      </c>
      <c r="AO1665" t="s">
        <v>290</v>
      </c>
      <c r="AP1665" t="s">
        <v>179</v>
      </c>
      <c r="AQ1665" t="s">
        <v>134</v>
      </c>
      <c r="AR1665" t="s">
        <v>67</v>
      </c>
      <c r="AS1665" t="s">
        <v>54</v>
      </c>
      <c r="AT1665" t="s">
        <v>73</v>
      </c>
      <c r="AU1665" t="s">
        <v>107</v>
      </c>
      <c r="AV1665" t="s">
        <v>8364</v>
      </c>
    </row>
    <row r="1666" spans="1:48" hidden="1" x14ac:dyDescent="0.3">
      <c r="A1666" t="s">
        <v>8365</v>
      </c>
      <c r="B1666" t="s">
        <v>8366</v>
      </c>
      <c r="C1666" s="1" t="str">
        <f t="shared" si="275"/>
        <v>21:0975</v>
      </c>
      <c r="D1666" s="1" t="str">
        <f t="shared" si="276"/>
        <v>21:0109</v>
      </c>
      <c r="E1666" t="s">
        <v>8367</v>
      </c>
      <c r="F1666" t="s">
        <v>8368</v>
      </c>
      <c r="H1666">
        <v>60.574222300000002</v>
      </c>
      <c r="I1666">
        <v>-96.217452300000005</v>
      </c>
      <c r="J1666" s="1" t="str">
        <f t="shared" si="277"/>
        <v>NGR lake sediment grab sample</v>
      </c>
      <c r="K1666" s="1" t="str">
        <f t="shared" si="278"/>
        <v>&lt;177 micron (NGR)</v>
      </c>
      <c r="L1666">
        <v>4</v>
      </c>
      <c r="M1666" t="s">
        <v>354</v>
      </c>
      <c r="N1666">
        <v>80</v>
      </c>
      <c r="O1666" t="s">
        <v>220</v>
      </c>
      <c r="P1666" t="s">
        <v>54</v>
      </c>
      <c r="Q1666" t="s">
        <v>1814</v>
      </c>
      <c r="R1666" t="s">
        <v>8369</v>
      </c>
      <c r="S1666" t="s">
        <v>57</v>
      </c>
      <c r="T1666" t="s">
        <v>248</v>
      </c>
      <c r="U1666" t="s">
        <v>88</v>
      </c>
      <c r="V1666" t="s">
        <v>550</v>
      </c>
      <c r="W1666" t="s">
        <v>526</v>
      </c>
      <c r="X1666" t="s">
        <v>74</v>
      </c>
      <c r="Y1666" t="s">
        <v>238</v>
      </c>
      <c r="Z1666" t="s">
        <v>170</v>
      </c>
      <c r="AA1666" t="s">
        <v>64</v>
      </c>
      <c r="AB1666" t="s">
        <v>412</v>
      </c>
      <c r="AC1666" t="s">
        <v>155</v>
      </c>
      <c r="AD1666" t="s">
        <v>67</v>
      </c>
      <c r="AE1666" t="s">
        <v>668</v>
      </c>
      <c r="AF1666" t="s">
        <v>357</v>
      </c>
      <c r="AG1666" t="s">
        <v>691</v>
      </c>
      <c r="AH1666" t="s">
        <v>173</v>
      </c>
      <c r="AI1666" t="s">
        <v>127</v>
      </c>
      <c r="AJ1666" t="s">
        <v>429</v>
      </c>
      <c r="AK1666" t="s">
        <v>73</v>
      </c>
      <c r="AL1666" t="s">
        <v>103</v>
      </c>
      <c r="AM1666" t="s">
        <v>75</v>
      </c>
      <c r="AN1666" t="s">
        <v>76</v>
      </c>
      <c r="AO1666" t="s">
        <v>281</v>
      </c>
      <c r="AP1666" t="s">
        <v>900</v>
      </c>
      <c r="AQ1666" t="s">
        <v>92</v>
      </c>
      <c r="AR1666" t="s">
        <v>67</v>
      </c>
      <c r="AS1666" t="s">
        <v>54</v>
      </c>
      <c r="AT1666" t="s">
        <v>73</v>
      </c>
      <c r="AU1666" t="s">
        <v>107</v>
      </c>
      <c r="AV1666" t="s">
        <v>8370</v>
      </c>
    </row>
    <row r="1667" spans="1:48" hidden="1" x14ac:dyDescent="0.3">
      <c r="A1667" t="s">
        <v>8371</v>
      </c>
      <c r="B1667" t="s">
        <v>8372</v>
      </c>
      <c r="C1667" s="1" t="str">
        <f t="shared" si="275"/>
        <v>21:0975</v>
      </c>
      <c r="D1667" s="1" t="str">
        <f t="shared" si="276"/>
        <v>21:0109</v>
      </c>
      <c r="E1667" t="s">
        <v>8373</v>
      </c>
      <c r="F1667" t="s">
        <v>8374</v>
      </c>
      <c r="H1667">
        <v>60.215556200000002</v>
      </c>
      <c r="I1667">
        <v>-96.275153099999997</v>
      </c>
      <c r="J1667" s="1" t="str">
        <f t="shared" si="277"/>
        <v>NGR lake sediment grab sample</v>
      </c>
      <c r="K1667" s="1" t="str">
        <f t="shared" si="278"/>
        <v>&lt;177 micron (NGR)</v>
      </c>
      <c r="L1667">
        <v>5</v>
      </c>
      <c r="M1667" t="s">
        <v>52</v>
      </c>
      <c r="N1667">
        <v>81</v>
      </c>
      <c r="O1667" t="s">
        <v>211</v>
      </c>
      <c r="P1667" t="s">
        <v>54</v>
      </c>
      <c r="Q1667" t="s">
        <v>218</v>
      </c>
      <c r="R1667" t="s">
        <v>329</v>
      </c>
      <c r="S1667" t="s">
        <v>57</v>
      </c>
      <c r="T1667" t="s">
        <v>304</v>
      </c>
      <c r="U1667" t="s">
        <v>59</v>
      </c>
      <c r="V1667" t="s">
        <v>153</v>
      </c>
      <c r="W1667" t="s">
        <v>61</v>
      </c>
      <c r="X1667" t="s">
        <v>67</v>
      </c>
      <c r="Y1667" t="s">
        <v>205</v>
      </c>
      <c r="Z1667" t="s">
        <v>96</v>
      </c>
      <c r="AA1667" t="s">
        <v>64</v>
      </c>
      <c r="AB1667" t="s">
        <v>550</v>
      </c>
      <c r="AC1667" t="s">
        <v>70</v>
      </c>
      <c r="AD1667" t="s">
        <v>62</v>
      </c>
      <c r="AE1667" t="s">
        <v>448</v>
      </c>
      <c r="AF1667" t="s">
        <v>282</v>
      </c>
      <c r="AG1667" t="s">
        <v>91</v>
      </c>
      <c r="AH1667" t="s">
        <v>70</v>
      </c>
      <c r="AI1667" t="s">
        <v>280</v>
      </c>
      <c r="AJ1667" t="s">
        <v>233</v>
      </c>
      <c r="AK1667" t="s">
        <v>73</v>
      </c>
      <c r="AL1667" t="s">
        <v>206</v>
      </c>
      <c r="AM1667" t="s">
        <v>75</v>
      </c>
      <c r="AN1667" t="s">
        <v>76</v>
      </c>
      <c r="AO1667" t="s">
        <v>77</v>
      </c>
      <c r="AP1667" t="s">
        <v>482</v>
      </c>
      <c r="AQ1667" t="s">
        <v>56</v>
      </c>
      <c r="AR1667" t="s">
        <v>74</v>
      </c>
      <c r="AS1667" t="s">
        <v>54</v>
      </c>
      <c r="AT1667" t="s">
        <v>73</v>
      </c>
      <c r="AU1667" t="s">
        <v>107</v>
      </c>
      <c r="AV1667" t="s">
        <v>8375</v>
      </c>
    </row>
    <row r="1668" spans="1:48" hidden="1" x14ac:dyDescent="0.3">
      <c r="A1668" t="s">
        <v>8376</v>
      </c>
      <c r="B1668" t="s">
        <v>8377</v>
      </c>
      <c r="C1668" s="1" t="str">
        <f t="shared" si="275"/>
        <v>21:0975</v>
      </c>
      <c r="D1668" s="1" t="str">
        <f t="shared" si="276"/>
        <v>21:0109</v>
      </c>
      <c r="E1668" t="s">
        <v>8378</v>
      </c>
      <c r="F1668" t="s">
        <v>8379</v>
      </c>
      <c r="H1668">
        <v>60.547742399999997</v>
      </c>
      <c r="I1668">
        <v>-96.288566200000005</v>
      </c>
      <c r="J1668" s="1" t="str">
        <f t="shared" si="277"/>
        <v>NGR lake sediment grab sample</v>
      </c>
      <c r="K1668" s="1" t="str">
        <f t="shared" si="278"/>
        <v>&lt;177 micron (NGR)</v>
      </c>
      <c r="L1668">
        <v>5</v>
      </c>
      <c r="M1668" t="s">
        <v>86</v>
      </c>
      <c r="N1668">
        <v>82</v>
      </c>
      <c r="O1668" t="s">
        <v>94</v>
      </c>
      <c r="P1668" t="s">
        <v>54</v>
      </c>
      <c r="Q1668" t="s">
        <v>731</v>
      </c>
      <c r="R1668" t="s">
        <v>236</v>
      </c>
      <c r="S1668" t="s">
        <v>57</v>
      </c>
      <c r="T1668" t="s">
        <v>304</v>
      </c>
      <c r="U1668" t="s">
        <v>168</v>
      </c>
      <c r="V1668" t="s">
        <v>691</v>
      </c>
      <c r="W1668" t="s">
        <v>220</v>
      </c>
      <c r="X1668" t="s">
        <v>74</v>
      </c>
      <c r="Y1668" t="s">
        <v>63</v>
      </c>
      <c r="Z1668" t="s">
        <v>96</v>
      </c>
      <c r="AA1668" t="s">
        <v>64</v>
      </c>
      <c r="AB1668" t="s">
        <v>190</v>
      </c>
      <c r="AC1668" t="s">
        <v>224</v>
      </c>
      <c r="AD1668" t="s">
        <v>127</v>
      </c>
      <c r="AE1668" t="s">
        <v>448</v>
      </c>
      <c r="AF1668" t="s">
        <v>90</v>
      </c>
      <c r="AG1668" t="s">
        <v>58</v>
      </c>
      <c r="AH1668" t="s">
        <v>70</v>
      </c>
      <c r="AI1668" t="s">
        <v>72</v>
      </c>
      <c r="AJ1668" t="s">
        <v>338</v>
      </c>
      <c r="AK1668" t="s">
        <v>73</v>
      </c>
      <c r="AL1668" t="s">
        <v>74</v>
      </c>
      <c r="AM1668" t="s">
        <v>75</v>
      </c>
      <c r="AN1668" t="s">
        <v>76</v>
      </c>
      <c r="AO1668" t="s">
        <v>178</v>
      </c>
      <c r="AP1668" t="s">
        <v>158</v>
      </c>
      <c r="AQ1668" t="s">
        <v>104</v>
      </c>
      <c r="AR1668" t="s">
        <v>67</v>
      </c>
      <c r="AS1668" t="s">
        <v>54</v>
      </c>
      <c r="AT1668" t="s">
        <v>73</v>
      </c>
      <c r="AU1668" t="s">
        <v>107</v>
      </c>
      <c r="AV1668" t="s">
        <v>4674</v>
      </c>
    </row>
    <row r="1669" spans="1:48" hidden="1" x14ac:dyDescent="0.3">
      <c r="A1669" t="s">
        <v>8380</v>
      </c>
      <c r="B1669" t="s">
        <v>8381</v>
      </c>
      <c r="C1669" s="1" t="str">
        <f t="shared" si="275"/>
        <v>21:0975</v>
      </c>
      <c r="D1669" s="1" t="str">
        <f t="shared" si="276"/>
        <v>21:0109</v>
      </c>
      <c r="E1669" t="s">
        <v>8382</v>
      </c>
      <c r="F1669" t="s">
        <v>8383</v>
      </c>
      <c r="H1669">
        <v>60.5152523</v>
      </c>
      <c r="I1669">
        <v>-96.256780199999994</v>
      </c>
      <c r="J1669" s="1" t="str">
        <f t="shared" si="277"/>
        <v>NGR lake sediment grab sample</v>
      </c>
      <c r="K1669" s="1" t="str">
        <f t="shared" si="278"/>
        <v>&lt;177 micron (NGR)</v>
      </c>
      <c r="L1669">
        <v>5</v>
      </c>
      <c r="M1669" t="s">
        <v>149</v>
      </c>
      <c r="N1669">
        <v>83</v>
      </c>
      <c r="O1669" t="s">
        <v>220</v>
      </c>
      <c r="P1669" t="s">
        <v>54</v>
      </c>
      <c r="Q1669" t="s">
        <v>4217</v>
      </c>
      <c r="R1669" t="s">
        <v>116</v>
      </c>
      <c r="S1669" t="s">
        <v>57</v>
      </c>
      <c r="T1669" t="s">
        <v>122</v>
      </c>
      <c r="U1669" t="s">
        <v>168</v>
      </c>
      <c r="V1669" t="s">
        <v>725</v>
      </c>
      <c r="W1669" t="s">
        <v>143</v>
      </c>
      <c r="X1669" t="s">
        <v>67</v>
      </c>
      <c r="Y1669" t="s">
        <v>355</v>
      </c>
      <c r="Z1669" t="s">
        <v>138</v>
      </c>
      <c r="AA1669" t="s">
        <v>64</v>
      </c>
      <c r="AB1669" t="s">
        <v>471</v>
      </c>
      <c r="AC1669" t="s">
        <v>155</v>
      </c>
      <c r="AD1669" t="s">
        <v>170</v>
      </c>
      <c r="AE1669" t="s">
        <v>2386</v>
      </c>
      <c r="AF1669" t="s">
        <v>616</v>
      </c>
      <c r="AG1669" t="s">
        <v>277</v>
      </c>
      <c r="AH1669" t="s">
        <v>70</v>
      </c>
      <c r="AI1669" t="s">
        <v>102</v>
      </c>
      <c r="AJ1669" t="s">
        <v>709</v>
      </c>
      <c r="AK1669" t="s">
        <v>73</v>
      </c>
      <c r="AL1669" t="s">
        <v>68</v>
      </c>
      <c r="AM1669" t="s">
        <v>75</v>
      </c>
      <c r="AN1669" t="s">
        <v>76</v>
      </c>
      <c r="AO1669" t="s">
        <v>104</v>
      </c>
      <c r="AP1669" t="s">
        <v>482</v>
      </c>
      <c r="AQ1669" t="s">
        <v>168</v>
      </c>
      <c r="AR1669" t="s">
        <v>67</v>
      </c>
      <c r="AS1669" t="s">
        <v>54</v>
      </c>
      <c r="AT1669" t="s">
        <v>73</v>
      </c>
      <c r="AU1669" t="s">
        <v>107</v>
      </c>
      <c r="AV1669" t="s">
        <v>8384</v>
      </c>
    </row>
    <row r="1670" spans="1:48" hidden="1" x14ac:dyDescent="0.3">
      <c r="A1670" t="s">
        <v>8385</v>
      </c>
      <c r="B1670" t="s">
        <v>8386</v>
      </c>
      <c r="C1670" s="1" t="str">
        <f t="shared" si="275"/>
        <v>21:0975</v>
      </c>
      <c r="D1670" s="1" t="str">
        <f t="shared" si="276"/>
        <v>21:0109</v>
      </c>
      <c r="E1670" t="s">
        <v>8387</v>
      </c>
      <c r="F1670" t="s">
        <v>8388</v>
      </c>
      <c r="H1670">
        <v>60.479472700000002</v>
      </c>
      <c r="I1670">
        <v>-96.234125599999999</v>
      </c>
      <c r="J1670" s="1" t="str">
        <f t="shared" si="277"/>
        <v>NGR lake sediment grab sample</v>
      </c>
      <c r="K1670" s="1" t="str">
        <f t="shared" si="278"/>
        <v>&lt;177 micron (NGR)</v>
      </c>
      <c r="L1670">
        <v>5</v>
      </c>
      <c r="M1670" t="s">
        <v>113</v>
      </c>
      <c r="N1670">
        <v>84</v>
      </c>
      <c r="O1670" t="s">
        <v>305</v>
      </c>
      <c r="P1670" t="s">
        <v>54</v>
      </c>
      <c r="Q1670" t="s">
        <v>549</v>
      </c>
      <c r="R1670" t="s">
        <v>317</v>
      </c>
      <c r="S1670" t="s">
        <v>57</v>
      </c>
      <c r="T1670" t="s">
        <v>277</v>
      </c>
      <c r="U1670" t="s">
        <v>178</v>
      </c>
      <c r="V1670" t="s">
        <v>303</v>
      </c>
      <c r="W1670" t="s">
        <v>355</v>
      </c>
      <c r="X1670" t="s">
        <v>74</v>
      </c>
      <c r="Y1670" t="s">
        <v>143</v>
      </c>
      <c r="Z1670" t="s">
        <v>62</v>
      </c>
      <c r="AA1670" t="s">
        <v>64</v>
      </c>
      <c r="AB1670" t="s">
        <v>326</v>
      </c>
      <c r="AC1670" t="s">
        <v>155</v>
      </c>
      <c r="AD1670" t="s">
        <v>62</v>
      </c>
      <c r="AE1670" t="s">
        <v>125</v>
      </c>
      <c r="AF1670" t="s">
        <v>347</v>
      </c>
      <c r="AG1670" t="s">
        <v>223</v>
      </c>
      <c r="AH1670" t="s">
        <v>173</v>
      </c>
      <c r="AI1670" t="s">
        <v>53</v>
      </c>
      <c r="AJ1670" t="s">
        <v>348</v>
      </c>
      <c r="AK1670" t="s">
        <v>73</v>
      </c>
      <c r="AL1670" t="s">
        <v>177</v>
      </c>
      <c r="AM1670" t="s">
        <v>75</v>
      </c>
      <c r="AN1670" t="s">
        <v>76</v>
      </c>
      <c r="AO1670" t="s">
        <v>134</v>
      </c>
      <c r="AP1670" t="s">
        <v>105</v>
      </c>
      <c r="AQ1670" t="s">
        <v>382</v>
      </c>
      <c r="AR1670" t="s">
        <v>74</v>
      </c>
      <c r="AS1670" t="s">
        <v>54</v>
      </c>
      <c r="AT1670" t="s">
        <v>58</v>
      </c>
      <c r="AU1670" t="s">
        <v>107</v>
      </c>
      <c r="AV1670" t="s">
        <v>7113</v>
      </c>
    </row>
    <row r="1671" spans="1:48" hidden="1" x14ac:dyDescent="0.3">
      <c r="A1671" t="s">
        <v>8389</v>
      </c>
      <c r="B1671" t="s">
        <v>8390</v>
      </c>
      <c r="C1671" s="1" t="str">
        <f t="shared" si="275"/>
        <v>21:0975</v>
      </c>
      <c r="D1671" s="1" t="str">
        <f t="shared" si="276"/>
        <v>21:0109</v>
      </c>
      <c r="E1671" t="s">
        <v>8387</v>
      </c>
      <c r="F1671" t="s">
        <v>8391</v>
      </c>
      <c r="H1671">
        <v>60.479472700000002</v>
      </c>
      <c r="I1671">
        <v>-96.234125599999999</v>
      </c>
      <c r="J1671" s="1" t="str">
        <f t="shared" si="277"/>
        <v>NGR lake sediment grab sample</v>
      </c>
      <c r="K1671" s="1" t="str">
        <f t="shared" si="278"/>
        <v>&lt;177 micron (NGR)</v>
      </c>
      <c r="L1671">
        <v>5</v>
      </c>
      <c r="M1671" t="s">
        <v>132</v>
      </c>
      <c r="N1671">
        <v>85</v>
      </c>
      <c r="O1671" t="s">
        <v>114</v>
      </c>
      <c r="P1671" t="s">
        <v>54</v>
      </c>
      <c r="Q1671" t="s">
        <v>523</v>
      </c>
      <c r="R1671" t="s">
        <v>317</v>
      </c>
      <c r="S1671" t="s">
        <v>57</v>
      </c>
      <c r="T1671" t="s">
        <v>315</v>
      </c>
      <c r="U1671" t="s">
        <v>178</v>
      </c>
      <c r="V1671" t="s">
        <v>339</v>
      </c>
      <c r="W1671" t="s">
        <v>276</v>
      </c>
      <c r="X1671" t="s">
        <v>62</v>
      </c>
      <c r="Y1671" t="s">
        <v>327</v>
      </c>
      <c r="Z1671" t="s">
        <v>170</v>
      </c>
      <c r="AA1671" t="s">
        <v>64</v>
      </c>
      <c r="AB1671" t="s">
        <v>853</v>
      </c>
      <c r="AC1671" t="s">
        <v>155</v>
      </c>
      <c r="AD1671" t="s">
        <v>62</v>
      </c>
      <c r="AE1671" t="s">
        <v>668</v>
      </c>
      <c r="AF1671" t="s">
        <v>357</v>
      </c>
      <c r="AG1671" t="s">
        <v>60</v>
      </c>
      <c r="AH1671" t="s">
        <v>173</v>
      </c>
      <c r="AI1671" t="s">
        <v>114</v>
      </c>
      <c r="AJ1671" t="s">
        <v>123</v>
      </c>
      <c r="AK1671" t="s">
        <v>73</v>
      </c>
      <c r="AL1671" t="s">
        <v>75</v>
      </c>
      <c r="AM1671" t="s">
        <v>177</v>
      </c>
      <c r="AN1671" t="s">
        <v>76</v>
      </c>
      <c r="AO1671" t="s">
        <v>134</v>
      </c>
      <c r="AP1671" t="s">
        <v>566</v>
      </c>
      <c r="AQ1671" t="s">
        <v>402</v>
      </c>
      <c r="AR1671" t="s">
        <v>67</v>
      </c>
      <c r="AS1671" t="s">
        <v>54</v>
      </c>
      <c r="AT1671" t="s">
        <v>152</v>
      </c>
      <c r="AU1671" t="s">
        <v>107</v>
      </c>
      <c r="AV1671" t="s">
        <v>8392</v>
      </c>
    </row>
    <row r="1672" spans="1:48" hidden="1" x14ac:dyDescent="0.3">
      <c r="A1672" t="s">
        <v>8393</v>
      </c>
      <c r="B1672" t="s">
        <v>8394</v>
      </c>
      <c r="C1672" s="1" t="str">
        <f t="shared" si="275"/>
        <v>21:0975</v>
      </c>
      <c r="D1672" s="1" t="str">
        <f t="shared" si="276"/>
        <v>21:0109</v>
      </c>
      <c r="E1672" t="s">
        <v>8395</v>
      </c>
      <c r="F1672" t="s">
        <v>8396</v>
      </c>
      <c r="H1672">
        <v>60.420517599999997</v>
      </c>
      <c r="I1672">
        <v>-96.1859374</v>
      </c>
      <c r="J1672" s="1" t="str">
        <f t="shared" si="277"/>
        <v>NGR lake sediment grab sample</v>
      </c>
      <c r="K1672" s="1" t="str">
        <f t="shared" si="278"/>
        <v>&lt;177 micron (NGR)</v>
      </c>
      <c r="L1672">
        <v>5</v>
      </c>
      <c r="M1672" t="s">
        <v>165</v>
      </c>
      <c r="N1672">
        <v>86</v>
      </c>
      <c r="O1672" t="s">
        <v>692</v>
      </c>
      <c r="P1672" t="s">
        <v>62</v>
      </c>
      <c r="Q1672" t="s">
        <v>1295</v>
      </c>
      <c r="R1672" t="s">
        <v>776</v>
      </c>
      <c r="S1672" t="s">
        <v>57</v>
      </c>
      <c r="T1672" t="s">
        <v>169</v>
      </c>
      <c r="U1672" t="s">
        <v>151</v>
      </c>
      <c r="V1672" t="s">
        <v>2740</v>
      </c>
      <c r="W1672" t="s">
        <v>68</v>
      </c>
      <c r="X1672" t="s">
        <v>67</v>
      </c>
      <c r="Y1672" t="s">
        <v>203</v>
      </c>
      <c r="Z1672" t="s">
        <v>170</v>
      </c>
      <c r="AA1672" t="s">
        <v>64</v>
      </c>
      <c r="AB1672" t="s">
        <v>264</v>
      </c>
      <c r="AC1672" t="s">
        <v>70</v>
      </c>
      <c r="AD1672" t="s">
        <v>74</v>
      </c>
      <c r="AE1672" t="s">
        <v>2678</v>
      </c>
      <c r="AF1672" t="s">
        <v>436</v>
      </c>
      <c r="AG1672" t="s">
        <v>471</v>
      </c>
      <c r="AH1672" t="s">
        <v>70</v>
      </c>
      <c r="AI1672" t="s">
        <v>143</v>
      </c>
      <c r="AJ1672" t="s">
        <v>106</v>
      </c>
      <c r="AK1672" t="s">
        <v>73</v>
      </c>
      <c r="AL1672" t="s">
        <v>103</v>
      </c>
      <c r="AM1672" t="s">
        <v>103</v>
      </c>
      <c r="AN1672" t="s">
        <v>76</v>
      </c>
      <c r="AO1672" t="s">
        <v>178</v>
      </c>
      <c r="AP1672" t="s">
        <v>4187</v>
      </c>
      <c r="AQ1672" t="s">
        <v>226</v>
      </c>
      <c r="AR1672" t="s">
        <v>67</v>
      </c>
      <c r="AS1672" t="s">
        <v>54</v>
      </c>
      <c r="AT1672" t="s">
        <v>262</v>
      </c>
      <c r="AU1672" t="s">
        <v>107</v>
      </c>
      <c r="AV1672" t="s">
        <v>8397</v>
      </c>
    </row>
    <row r="1673" spans="1:48" hidden="1" x14ac:dyDescent="0.3">
      <c r="A1673" t="s">
        <v>8398</v>
      </c>
      <c r="B1673" t="s">
        <v>8399</v>
      </c>
      <c r="C1673" s="1" t="str">
        <f t="shared" si="275"/>
        <v>21:0975</v>
      </c>
      <c r="D1673" s="1" t="str">
        <f t="shared" si="276"/>
        <v>21:0109</v>
      </c>
      <c r="E1673" t="s">
        <v>8400</v>
      </c>
      <c r="F1673" t="s">
        <v>8401</v>
      </c>
      <c r="H1673">
        <v>60.395956300000002</v>
      </c>
      <c r="I1673">
        <v>-96.190309400000004</v>
      </c>
      <c r="J1673" s="1" t="str">
        <f t="shared" si="277"/>
        <v>NGR lake sediment grab sample</v>
      </c>
      <c r="K1673" s="1" t="str">
        <f t="shared" si="278"/>
        <v>&lt;177 micron (NGR)</v>
      </c>
      <c r="L1673">
        <v>5</v>
      </c>
      <c r="M1673" t="s">
        <v>185</v>
      </c>
      <c r="N1673">
        <v>87</v>
      </c>
      <c r="O1673" t="s">
        <v>233</v>
      </c>
      <c r="P1673" t="s">
        <v>54</v>
      </c>
      <c r="Q1673" t="s">
        <v>202</v>
      </c>
      <c r="R1673" t="s">
        <v>356</v>
      </c>
      <c r="S1673" t="s">
        <v>57</v>
      </c>
      <c r="T1673" t="s">
        <v>58</v>
      </c>
      <c r="U1673" t="s">
        <v>168</v>
      </c>
      <c r="V1673" t="s">
        <v>853</v>
      </c>
      <c r="W1673" t="s">
        <v>143</v>
      </c>
      <c r="X1673" t="s">
        <v>74</v>
      </c>
      <c r="Y1673" t="s">
        <v>211</v>
      </c>
      <c r="Z1673" t="s">
        <v>127</v>
      </c>
      <c r="AA1673" t="s">
        <v>64</v>
      </c>
      <c r="AB1673" t="s">
        <v>65</v>
      </c>
      <c r="AC1673" t="s">
        <v>224</v>
      </c>
      <c r="AD1673" t="s">
        <v>117</v>
      </c>
      <c r="AE1673" t="s">
        <v>448</v>
      </c>
      <c r="AF1673" t="s">
        <v>99</v>
      </c>
      <c r="AG1673" t="s">
        <v>91</v>
      </c>
      <c r="AH1673" t="s">
        <v>70</v>
      </c>
      <c r="AI1673" t="s">
        <v>117</v>
      </c>
      <c r="AJ1673" t="s">
        <v>329</v>
      </c>
      <c r="AK1673" t="s">
        <v>73</v>
      </c>
      <c r="AL1673" t="s">
        <v>74</v>
      </c>
      <c r="AM1673" t="s">
        <v>177</v>
      </c>
      <c r="AN1673" t="s">
        <v>76</v>
      </c>
      <c r="AO1673" t="s">
        <v>290</v>
      </c>
      <c r="AP1673" t="s">
        <v>596</v>
      </c>
      <c r="AQ1673" t="s">
        <v>92</v>
      </c>
      <c r="AR1673" t="s">
        <v>74</v>
      </c>
      <c r="AS1673" t="s">
        <v>54</v>
      </c>
      <c r="AT1673" t="s">
        <v>73</v>
      </c>
      <c r="AU1673" t="s">
        <v>107</v>
      </c>
      <c r="AV1673" t="s">
        <v>2051</v>
      </c>
    </row>
    <row r="1674" spans="1:48" hidden="1" x14ac:dyDescent="0.3">
      <c r="A1674" t="s">
        <v>8402</v>
      </c>
      <c r="B1674" t="s">
        <v>8403</v>
      </c>
      <c r="C1674" s="1" t="str">
        <f t="shared" si="275"/>
        <v>21:0975</v>
      </c>
      <c r="D1674" s="1" t="str">
        <f t="shared" si="276"/>
        <v>21:0109</v>
      </c>
      <c r="E1674" t="s">
        <v>8373</v>
      </c>
      <c r="F1674" t="s">
        <v>8404</v>
      </c>
      <c r="H1674">
        <v>60.215556200000002</v>
      </c>
      <c r="I1674">
        <v>-96.275153099999997</v>
      </c>
      <c r="J1674" s="1" t="str">
        <f t="shared" si="277"/>
        <v>NGR lake sediment grab sample</v>
      </c>
      <c r="K1674" s="1" t="str">
        <f t="shared" si="278"/>
        <v>&lt;177 micron (NGR)</v>
      </c>
      <c r="L1674">
        <v>5</v>
      </c>
      <c r="M1674" t="s">
        <v>345</v>
      </c>
      <c r="N1674">
        <v>88</v>
      </c>
      <c r="O1674" t="s">
        <v>220</v>
      </c>
      <c r="P1674" t="s">
        <v>54</v>
      </c>
      <c r="Q1674" t="s">
        <v>166</v>
      </c>
      <c r="R1674" t="s">
        <v>340</v>
      </c>
      <c r="S1674" t="s">
        <v>57</v>
      </c>
      <c r="T1674" t="s">
        <v>175</v>
      </c>
      <c r="U1674" t="s">
        <v>59</v>
      </c>
      <c r="V1674" t="s">
        <v>615</v>
      </c>
      <c r="W1674" t="s">
        <v>226</v>
      </c>
      <c r="X1674" t="s">
        <v>67</v>
      </c>
      <c r="Y1674" t="s">
        <v>355</v>
      </c>
      <c r="Z1674" t="s">
        <v>127</v>
      </c>
      <c r="AA1674" t="s">
        <v>64</v>
      </c>
      <c r="AB1674" t="s">
        <v>251</v>
      </c>
      <c r="AC1674" t="s">
        <v>70</v>
      </c>
      <c r="AD1674" t="s">
        <v>62</v>
      </c>
      <c r="AE1674" t="s">
        <v>302</v>
      </c>
      <c r="AF1674" t="s">
        <v>436</v>
      </c>
      <c r="AG1674" t="s">
        <v>91</v>
      </c>
      <c r="AH1674" t="s">
        <v>173</v>
      </c>
      <c r="AI1674" t="s">
        <v>514</v>
      </c>
      <c r="AJ1674" t="s">
        <v>692</v>
      </c>
      <c r="AK1674" t="s">
        <v>73</v>
      </c>
      <c r="AL1674" t="s">
        <v>206</v>
      </c>
      <c r="AM1674" t="s">
        <v>75</v>
      </c>
      <c r="AN1674" t="s">
        <v>76</v>
      </c>
      <c r="AO1674" t="s">
        <v>290</v>
      </c>
      <c r="AP1674" t="s">
        <v>267</v>
      </c>
      <c r="AQ1674" t="s">
        <v>209</v>
      </c>
      <c r="AR1674" t="s">
        <v>74</v>
      </c>
      <c r="AS1674" t="s">
        <v>54</v>
      </c>
      <c r="AT1674" t="s">
        <v>73</v>
      </c>
      <c r="AU1674" t="s">
        <v>107</v>
      </c>
      <c r="AV1674" t="s">
        <v>8405</v>
      </c>
    </row>
    <row r="1675" spans="1:48" hidden="1" x14ac:dyDescent="0.3">
      <c r="A1675" t="s">
        <v>8406</v>
      </c>
      <c r="B1675" t="s">
        <v>8407</v>
      </c>
      <c r="C1675" s="1" t="str">
        <f t="shared" si="275"/>
        <v>21:0975</v>
      </c>
      <c r="D1675" s="1" t="str">
        <f t="shared" si="276"/>
        <v>21:0109</v>
      </c>
      <c r="E1675" t="s">
        <v>8408</v>
      </c>
      <c r="F1675" t="s">
        <v>8409</v>
      </c>
      <c r="H1675">
        <v>60.260461200000002</v>
      </c>
      <c r="I1675">
        <v>-96.248257600000002</v>
      </c>
      <c r="J1675" s="1" t="str">
        <f t="shared" si="277"/>
        <v>NGR lake sediment grab sample</v>
      </c>
      <c r="K1675" s="1" t="str">
        <f t="shared" si="278"/>
        <v>&lt;177 micron (NGR)</v>
      </c>
      <c r="L1675">
        <v>5</v>
      </c>
      <c r="M1675" t="s">
        <v>200</v>
      </c>
      <c r="N1675">
        <v>89</v>
      </c>
      <c r="O1675" t="s">
        <v>205</v>
      </c>
      <c r="P1675" t="s">
        <v>54</v>
      </c>
      <c r="Q1675" t="s">
        <v>624</v>
      </c>
      <c r="R1675" t="s">
        <v>151</v>
      </c>
      <c r="S1675" t="s">
        <v>57</v>
      </c>
      <c r="T1675" t="s">
        <v>404</v>
      </c>
      <c r="U1675" t="s">
        <v>88</v>
      </c>
      <c r="V1675" t="s">
        <v>65</v>
      </c>
      <c r="W1675" t="s">
        <v>118</v>
      </c>
      <c r="X1675" t="s">
        <v>67</v>
      </c>
      <c r="Y1675" t="s">
        <v>137</v>
      </c>
      <c r="Z1675" t="s">
        <v>127</v>
      </c>
      <c r="AA1675" t="s">
        <v>64</v>
      </c>
      <c r="AB1675" t="s">
        <v>478</v>
      </c>
      <c r="AC1675" t="s">
        <v>70</v>
      </c>
      <c r="AD1675" t="s">
        <v>170</v>
      </c>
      <c r="AE1675" t="s">
        <v>396</v>
      </c>
      <c r="AF1675" t="s">
        <v>436</v>
      </c>
      <c r="AG1675" t="s">
        <v>58</v>
      </c>
      <c r="AH1675" t="s">
        <v>173</v>
      </c>
      <c r="AI1675" t="s">
        <v>329</v>
      </c>
      <c r="AJ1675" t="s">
        <v>56</v>
      </c>
      <c r="AK1675" t="s">
        <v>73</v>
      </c>
      <c r="AL1675" t="s">
        <v>157</v>
      </c>
      <c r="AM1675" t="s">
        <v>177</v>
      </c>
      <c r="AN1675" t="s">
        <v>76</v>
      </c>
      <c r="AO1675" t="s">
        <v>77</v>
      </c>
      <c r="AP1675" t="s">
        <v>210</v>
      </c>
      <c r="AQ1675" t="s">
        <v>150</v>
      </c>
      <c r="AR1675" t="s">
        <v>74</v>
      </c>
      <c r="AS1675" t="s">
        <v>54</v>
      </c>
      <c r="AT1675" t="s">
        <v>73</v>
      </c>
      <c r="AU1675" t="s">
        <v>107</v>
      </c>
      <c r="AV1675" t="s">
        <v>8410</v>
      </c>
    </row>
    <row r="1676" spans="1:48" hidden="1" x14ac:dyDescent="0.3">
      <c r="A1676" t="s">
        <v>8411</v>
      </c>
      <c r="B1676" t="s">
        <v>8412</v>
      </c>
      <c r="C1676" s="1" t="str">
        <f t="shared" si="275"/>
        <v>21:0975</v>
      </c>
      <c r="D1676" s="1" t="str">
        <f t="shared" si="276"/>
        <v>21:0109</v>
      </c>
      <c r="E1676" t="s">
        <v>8413</v>
      </c>
      <c r="F1676" t="s">
        <v>8414</v>
      </c>
      <c r="H1676">
        <v>60.307228500000001</v>
      </c>
      <c r="I1676">
        <v>-96.259750299999993</v>
      </c>
      <c r="J1676" s="1" t="str">
        <f t="shared" si="277"/>
        <v>NGR lake sediment grab sample</v>
      </c>
      <c r="K1676" s="1" t="str">
        <f t="shared" si="278"/>
        <v>&lt;177 micron (NGR)</v>
      </c>
      <c r="L1676">
        <v>5</v>
      </c>
      <c r="M1676" t="s">
        <v>217</v>
      </c>
      <c r="N1676">
        <v>90</v>
      </c>
      <c r="O1676" t="s">
        <v>62</v>
      </c>
      <c r="P1676" t="s">
        <v>54</v>
      </c>
      <c r="Q1676" t="s">
        <v>777</v>
      </c>
      <c r="R1676" t="s">
        <v>121</v>
      </c>
      <c r="S1676" t="s">
        <v>57</v>
      </c>
      <c r="T1676" t="s">
        <v>725</v>
      </c>
      <c r="U1676" t="s">
        <v>59</v>
      </c>
      <c r="V1676" t="s">
        <v>890</v>
      </c>
      <c r="W1676" t="s">
        <v>63</v>
      </c>
      <c r="X1676" t="s">
        <v>67</v>
      </c>
      <c r="Y1676" t="s">
        <v>171</v>
      </c>
      <c r="Z1676" t="s">
        <v>170</v>
      </c>
      <c r="AA1676" t="s">
        <v>64</v>
      </c>
      <c r="AB1676" t="s">
        <v>187</v>
      </c>
      <c r="AC1676" t="s">
        <v>70</v>
      </c>
      <c r="AD1676" t="s">
        <v>67</v>
      </c>
      <c r="AE1676" t="s">
        <v>526</v>
      </c>
      <c r="AF1676" t="s">
        <v>104</v>
      </c>
      <c r="AG1676" t="s">
        <v>698</v>
      </c>
      <c r="AH1676" t="s">
        <v>173</v>
      </c>
      <c r="AI1676" t="s">
        <v>209</v>
      </c>
      <c r="AJ1676" t="s">
        <v>292</v>
      </c>
      <c r="AK1676" t="s">
        <v>73</v>
      </c>
      <c r="AL1676" t="s">
        <v>125</v>
      </c>
      <c r="AM1676" t="s">
        <v>103</v>
      </c>
      <c r="AN1676" t="s">
        <v>76</v>
      </c>
      <c r="AO1676" t="s">
        <v>92</v>
      </c>
      <c r="AP1676" t="s">
        <v>656</v>
      </c>
      <c r="AQ1676" t="s">
        <v>254</v>
      </c>
      <c r="AR1676" t="s">
        <v>67</v>
      </c>
      <c r="AS1676" t="s">
        <v>54</v>
      </c>
      <c r="AT1676" t="s">
        <v>73</v>
      </c>
      <c r="AU1676" t="s">
        <v>107</v>
      </c>
      <c r="AV1676" t="s">
        <v>8251</v>
      </c>
    </row>
    <row r="1677" spans="1:48" hidden="1" x14ac:dyDescent="0.3">
      <c r="A1677" t="s">
        <v>8415</v>
      </c>
      <c r="B1677" t="s">
        <v>8416</v>
      </c>
      <c r="C1677" s="1" t="str">
        <f t="shared" si="275"/>
        <v>21:0975</v>
      </c>
      <c r="D1677" s="1" t="str">
        <f t="shared" si="276"/>
        <v>21:0109</v>
      </c>
      <c r="E1677" t="s">
        <v>8417</v>
      </c>
      <c r="F1677" t="s">
        <v>8418</v>
      </c>
      <c r="H1677">
        <v>60.321558799999998</v>
      </c>
      <c r="I1677">
        <v>-96.270250899999994</v>
      </c>
      <c r="J1677" s="1" t="str">
        <f t="shared" si="277"/>
        <v>NGR lake sediment grab sample</v>
      </c>
      <c r="K1677" s="1" t="str">
        <f t="shared" si="278"/>
        <v>&lt;177 micron (NGR)</v>
      </c>
      <c r="L1677">
        <v>5</v>
      </c>
      <c r="M1677" t="s">
        <v>246</v>
      </c>
      <c r="N1677">
        <v>91</v>
      </c>
      <c r="O1677" t="s">
        <v>692</v>
      </c>
      <c r="P1677" t="s">
        <v>127</v>
      </c>
      <c r="Q1677" t="s">
        <v>997</v>
      </c>
      <c r="R1677" t="s">
        <v>116</v>
      </c>
      <c r="S1677" t="s">
        <v>57</v>
      </c>
      <c r="T1677" t="s">
        <v>248</v>
      </c>
      <c r="U1677" t="s">
        <v>168</v>
      </c>
      <c r="V1677" t="s">
        <v>291</v>
      </c>
      <c r="W1677" t="s">
        <v>201</v>
      </c>
      <c r="X1677" t="s">
        <v>74</v>
      </c>
      <c r="Y1677" t="s">
        <v>94</v>
      </c>
      <c r="Z1677" t="s">
        <v>170</v>
      </c>
      <c r="AA1677" t="s">
        <v>64</v>
      </c>
      <c r="AB1677" t="s">
        <v>427</v>
      </c>
      <c r="AC1677" t="s">
        <v>155</v>
      </c>
      <c r="AD1677" t="s">
        <v>67</v>
      </c>
      <c r="AE1677" t="s">
        <v>68</v>
      </c>
      <c r="AF1677" t="s">
        <v>192</v>
      </c>
      <c r="AG1677" t="s">
        <v>152</v>
      </c>
      <c r="AH1677" t="s">
        <v>173</v>
      </c>
      <c r="AI1677" t="s">
        <v>203</v>
      </c>
      <c r="AJ1677" t="s">
        <v>208</v>
      </c>
      <c r="AK1677" t="s">
        <v>73</v>
      </c>
      <c r="AL1677" t="s">
        <v>68</v>
      </c>
      <c r="AM1677" t="s">
        <v>125</v>
      </c>
      <c r="AN1677" t="s">
        <v>76</v>
      </c>
      <c r="AO1677" t="s">
        <v>4559</v>
      </c>
      <c r="AP1677" t="s">
        <v>267</v>
      </c>
      <c r="AQ1677" t="s">
        <v>71</v>
      </c>
      <c r="AR1677" t="s">
        <v>74</v>
      </c>
      <c r="AS1677" t="s">
        <v>54</v>
      </c>
      <c r="AT1677" t="s">
        <v>73</v>
      </c>
      <c r="AU1677" t="s">
        <v>107</v>
      </c>
      <c r="AV1677" t="s">
        <v>8419</v>
      </c>
    </row>
    <row r="1678" spans="1:48" hidden="1" x14ac:dyDescent="0.3">
      <c r="A1678" t="s">
        <v>8420</v>
      </c>
      <c r="B1678" t="s">
        <v>8421</v>
      </c>
      <c r="C1678" s="1" t="str">
        <f t="shared" si="275"/>
        <v>21:0975</v>
      </c>
      <c r="D1678" s="1" t="str">
        <f t="shared" si="276"/>
        <v>21:0109</v>
      </c>
      <c r="E1678" t="s">
        <v>8422</v>
      </c>
      <c r="F1678" t="s">
        <v>8423</v>
      </c>
      <c r="H1678">
        <v>60.349191699999999</v>
      </c>
      <c r="I1678">
        <v>-96.260508200000004</v>
      </c>
      <c r="J1678" s="1" t="str">
        <f t="shared" si="277"/>
        <v>NGR lake sediment grab sample</v>
      </c>
      <c r="K1678" s="1" t="str">
        <f t="shared" si="278"/>
        <v>&lt;177 micron (NGR)</v>
      </c>
      <c r="L1678">
        <v>5</v>
      </c>
      <c r="M1678" t="s">
        <v>260</v>
      </c>
      <c r="N1678">
        <v>92</v>
      </c>
      <c r="O1678" t="s">
        <v>96</v>
      </c>
      <c r="P1678" t="s">
        <v>54</v>
      </c>
      <c r="Q1678" t="s">
        <v>275</v>
      </c>
      <c r="R1678" t="s">
        <v>357</v>
      </c>
      <c r="S1678" t="s">
        <v>57</v>
      </c>
      <c r="T1678" t="s">
        <v>404</v>
      </c>
      <c r="U1678" t="s">
        <v>138</v>
      </c>
      <c r="V1678" t="s">
        <v>69</v>
      </c>
      <c r="W1678" t="s">
        <v>157</v>
      </c>
      <c r="X1678" t="s">
        <v>67</v>
      </c>
      <c r="Y1678" t="s">
        <v>79</v>
      </c>
      <c r="Z1678" t="s">
        <v>62</v>
      </c>
      <c r="AA1678" t="s">
        <v>64</v>
      </c>
      <c r="AB1678" t="s">
        <v>251</v>
      </c>
      <c r="AC1678" t="s">
        <v>70</v>
      </c>
      <c r="AD1678" t="s">
        <v>74</v>
      </c>
      <c r="AE1678" t="s">
        <v>74</v>
      </c>
      <c r="AF1678" t="s">
        <v>92</v>
      </c>
      <c r="AG1678" t="s">
        <v>691</v>
      </c>
      <c r="AH1678" t="s">
        <v>173</v>
      </c>
      <c r="AI1678" t="s">
        <v>211</v>
      </c>
      <c r="AJ1678" t="s">
        <v>388</v>
      </c>
      <c r="AK1678" t="s">
        <v>73</v>
      </c>
      <c r="AL1678" t="s">
        <v>103</v>
      </c>
      <c r="AM1678" t="s">
        <v>103</v>
      </c>
      <c r="AN1678" t="s">
        <v>76</v>
      </c>
      <c r="AO1678" t="s">
        <v>168</v>
      </c>
      <c r="AP1678" t="s">
        <v>863</v>
      </c>
      <c r="AQ1678" t="s">
        <v>327</v>
      </c>
      <c r="AR1678" t="s">
        <v>67</v>
      </c>
      <c r="AS1678" t="s">
        <v>54</v>
      </c>
      <c r="AT1678" t="s">
        <v>73</v>
      </c>
      <c r="AU1678" t="s">
        <v>107</v>
      </c>
      <c r="AV1678" t="s">
        <v>8424</v>
      </c>
    </row>
    <row r="1679" spans="1:48" hidden="1" x14ac:dyDescent="0.3">
      <c r="A1679" t="s">
        <v>8425</v>
      </c>
      <c r="B1679" t="s">
        <v>8426</v>
      </c>
      <c r="C1679" s="1" t="str">
        <f t="shared" si="275"/>
        <v>21:0975</v>
      </c>
      <c r="D1679" s="1" t="str">
        <f t="shared" si="276"/>
        <v>21:0109</v>
      </c>
      <c r="E1679" t="s">
        <v>8427</v>
      </c>
      <c r="F1679" t="s">
        <v>8428</v>
      </c>
      <c r="H1679">
        <v>60.401915899999999</v>
      </c>
      <c r="I1679">
        <v>-96.269897099999994</v>
      </c>
      <c r="J1679" s="1" t="str">
        <f t="shared" si="277"/>
        <v>NGR lake sediment grab sample</v>
      </c>
      <c r="K1679" s="1" t="str">
        <f t="shared" si="278"/>
        <v>&lt;177 micron (NGR)</v>
      </c>
      <c r="L1679">
        <v>5</v>
      </c>
      <c r="M1679" t="s">
        <v>273</v>
      </c>
      <c r="N1679">
        <v>93</v>
      </c>
      <c r="O1679" t="s">
        <v>137</v>
      </c>
      <c r="P1679" t="s">
        <v>54</v>
      </c>
      <c r="Q1679" t="s">
        <v>1477</v>
      </c>
      <c r="R1679" t="s">
        <v>116</v>
      </c>
      <c r="S1679" t="s">
        <v>57</v>
      </c>
      <c r="T1679" t="s">
        <v>316</v>
      </c>
      <c r="U1679" t="s">
        <v>117</v>
      </c>
      <c r="V1679" t="s">
        <v>236</v>
      </c>
      <c r="W1679" t="s">
        <v>220</v>
      </c>
      <c r="X1679" t="s">
        <v>67</v>
      </c>
      <c r="Y1679" t="s">
        <v>95</v>
      </c>
      <c r="Z1679" t="s">
        <v>127</v>
      </c>
      <c r="AA1679" t="s">
        <v>64</v>
      </c>
      <c r="AB1679" t="s">
        <v>187</v>
      </c>
      <c r="AC1679" t="s">
        <v>70</v>
      </c>
      <c r="AD1679" t="s">
        <v>62</v>
      </c>
      <c r="AE1679" t="s">
        <v>421</v>
      </c>
      <c r="AF1679" t="s">
        <v>357</v>
      </c>
      <c r="AG1679" t="s">
        <v>604</v>
      </c>
      <c r="AH1679" t="s">
        <v>173</v>
      </c>
      <c r="AI1679" t="s">
        <v>53</v>
      </c>
      <c r="AJ1679" t="s">
        <v>233</v>
      </c>
      <c r="AK1679" t="s">
        <v>73</v>
      </c>
      <c r="AL1679" t="s">
        <v>157</v>
      </c>
      <c r="AM1679" t="s">
        <v>103</v>
      </c>
      <c r="AN1679" t="s">
        <v>76</v>
      </c>
      <c r="AO1679" t="s">
        <v>104</v>
      </c>
      <c r="AP1679" t="s">
        <v>210</v>
      </c>
      <c r="AQ1679" t="s">
        <v>201</v>
      </c>
      <c r="AR1679" t="s">
        <v>74</v>
      </c>
      <c r="AS1679" t="s">
        <v>54</v>
      </c>
      <c r="AT1679" t="s">
        <v>73</v>
      </c>
      <c r="AU1679" t="s">
        <v>107</v>
      </c>
      <c r="AV1679" t="s">
        <v>8429</v>
      </c>
    </row>
    <row r="1680" spans="1:48" hidden="1" x14ac:dyDescent="0.3">
      <c r="A1680" t="s">
        <v>8430</v>
      </c>
      <c r="B1680" t="s">
        <v>8431</v>
      </c>
      <c r="C1680" s="1" t="str">
        <f t="shared" si="275"/>
        <v>21:0975</v>
      </c>
      <c r="D1680" s="1" t="str">
        <f t="shared" si="276"/>
        <v>21:0109</v>
      </c>
      <c r="E1680" t="s">
        <v>8432</v>
      </c>
      <c r="F1680" t="s">
        <v>8433</v>
      </c>
      <c r="H1680">
        <v>60.361339800000003</v>
      </c>
      <c r="I1680">
        <v>-96.213856699999994</v>
      </c>
      <c r="J1680" s="1" t="str">
        <f t="shared" si="277"/>
        <v>NGR lake sediment grab sample</v>
      </c>
      <c r="K1680" s="1" t="str">
        <f t="shared" si="278"/>
        <v>&lt;177 micron (NGR)</v>
      </c>
      <c r="L1680">
        <v>5</v>
      </c>
      <c r="M1680" t="s">
        <v>289</v>
      </c>
      <c r="N1680">
        <v>94</v>
      </c>
      <c r="O1680" t="s">
        <v>448</v>
      </c>
      <c r="P1680" t="s">
        <v>54</v>
      </c>
      <c r="Q1680" t="s">
        <v>920</v>
      </c>
      <c r="R1680" t="s">
        <v>692</v>
      </c>
      <c r="S1680" t="s">
        <v>57</v>
      </c>
      <c r="T1680" t="s">
        <v>427</v>
      </c>
      <c r="U1680" t="s">
        <v>117</v>
      </c>
      <c r="V1680" t="s">
        <v>411</v>
      </c>
      <c r="W1680" t="s">
        <v>127</v>
      </c>
      <c r="X1680" t="s">
        <v>67</v>
      </c>
      <c r="Y1680" t="s">
        <v>95</v>
      </c>
      <c r="Z1680" t="s">
        <v>96</v>
      </c>
      <c r="AA1680" t="s">
        <v>64</v>
      </c>
      <c r="AB1680" t="s">
        <v>381</v>
      </c>
      <c r="AC1680" t="s">
        <v>70</v>
      </c>
      <c r="AD1680" t="s">
        <v>74</v>
      </c>
      <c r="AE1680" t="s">
        <v>1126</v>
      </c>
      <c r="AF1680" t="s">
        <v>357</v>
      </c>
      <c r="AG1680" t="s">
        <v>277</v>
      </c>
      <c r="AH1680" t="s">
        <v>173</v>
      </c>
      <c r="AI1680" t="s">
        <v>280</v>
      </c>
      <c r="AJ1680" t="s">
        <v>96</v>
      </c>
      <c r="AK1680" t="s">
        <v>73</v>
      </c>
      <c r="AL1680" t="s">
        <v>74</v>
      </c>
      <c r="AM1680" t="s">
        <v>75</v>
      </c>
      <c r="AN1680" t="s">
        <v>76</v>
      </c>
      <c r="AO1680" t="s">
        <v>104</v>
      </c>
      <c r="AP1680" t="s">
        <v>482</v>
      </c>
      <c r="AQ1680" t="s">
        <v>308</v>
      </c>
      <c r="AR1680" t="s">
        <v>74</v>
      </c>
      <c r="AS1680" t="s">
        <v>54</v>
      </c>
      <c r="AT1680" t="s">
        <v>73</v>
      </c>
      <c r="AU1680" t="s">
        <v>107</v>
      </c>
      <c r="AV1680" t="s">
        <v>7155</v>
      </c>
    </row>
    <row r="1681" spans="1:48" hidden="1" x14ac:dyDescent="0.3">
      <c r="A1681" t="s">
        <v>8434</v>
      </c>
      <c r="B1681" t="s">
        <v>8435</v>
      </c>
      <c r="C1681" s="1" t="str">
        <f t="shared" si="275"/>
        <v>21:0975</v>
      </c>
      <c r="D1681" s="1" t="str">
        <f t="shared" si="276"/>
        <v>21:0109</v>
      </c>
      <c r="E1681" t="s">
        <v>8436</v>
      </c>
      <c r="F1681" t="s">
        <v>8437</v>
      </c>
      <c r="H1681">
        <v>60.3325253</v>
      </c>
      <c r="I1681">
        <v>-96.207379799999998</v>
      </c>
      <c r="J1681" s="1" t="str">
        <f t="shared" si="277"/>
        <v>NGR lake sediment grab sample</v>
      </c>
      <c r="K1681" s="1" t="str">
        <f t="shared" si="278"/>
        <v>&lt;177 micron (NGR)</v>
      </c>
      <c r="L1681">
        <v>5</v>
      </c>
      <c r="M1681" t="s">
        <v>301</v>
      </c>
      <c r="N1681">
        <v>95</v>
      </c>
      <c r="O1681" t="s">
        <v>592</v>
      </c>
      <c r="P1681" t="s">
        <v>54</v>
      </c>
      <c r="Q1681" t="s">
        <v>523</v>
      </c>
      <c r="R1681" t="s">
        <v>436</v>
      </c>
      <c r="S1681" t="s">
        <v>57</v>
      </c>
      <c r="T1681" t="s">
        <v>449</v>
      </c>
      <c r="U1681" t="s">
        <v>203</v>
      </c>
      <c r="V1681" t="s">
        <v>478</v>
      </c>
      <c r="W1681" t="s">
        <v>276</v>
      </c>
      <c r="X1681" t="s">
        <v>67</v>
      </c>
      <c r="Y1681" t="s">
        <v>143</v>
      </c>
      <c r="Z1681" t="s">
        <v>170</v>
      </c>
      <c r="AA1681" t="s">
        <v>64</v>
      </c>
      <c r="AB1681" t="s">
        <v>478</v>
      </c>
      <c r="AC1681" t="s">
        <v>70</v>
      </c>
      <c r="AD1681" t="s">
        <v>67</v>
      </c>
      <c r="AE1681" t="s">
        <v>206</v>
      </c>
      <c r="AF1681" t="s">
        <v>134</v>
      </c>
      <c r="AG1681" t="s">
        <v>365</v>
      </c>
      <c r="AH1681" t="s">
        <v>173</v>
      </c>
      <c r="AI1681" t="s">
        <v>156</v>
      </c>
      <c r="AJ1681" t="s">
        <v>233</v>
      </c>
      <c r="AK1681" t="s">
        <v>73</v>
      </c>
      <c r="AL1681" t="s">
        <v>125</v>
      </c>
      <c r="AM1681" t="s">
        <v>75</v>
      </c>
      <c r="AN1681" t="s">
        <v>76</v>
      </c>
      <c r="AO1681" t="s">
        <v>77</v>
      </c>
      <c r="AP1681" t="s">
        <v>566</v>
      </c>
      <c r="AQ1681" t="s">
        <v>124</v>
      </c>
      <c r="AR1681" t="s">
        <v>67</v>
      </c>
      <c r="AS1681" t="s">
        <v>54</v>
      </c>
      <c r="AT1681" t="s">
        <v>73</v>
      </c>
      <c r="AU1681" t="s">
        <v>107</v>
      </c>
      <c r="AV1681" t="s">
        <v>8438</v>
      </c>
    </row>
    <row r="1682" spans="1:48" hidden="1" x14ac:dyDescent="0.3">
      <c r="A1682" t="s">
        <v>8439</v>
      </c>
      <c r="B1682" t="s">
        <v>8440</v>
      </c>
      <c r="C1682" s="1" t="str">
        <f t="shared" si="275"/>
        <v>21:0975</v>
      </c>
      <c r="D1682" s="1" t="str">
        <f t="shared" si="276"/>
        <v>21:0109</v>
      </c>
      <c r="E1682" t="s">
        <v>8441</v>
      </c>
      <c r="F1682" t="s">
        <v>8442</v>
      </c>
      <c r="H1682">
        <v>60.288922700000001</v>
      </c>
      <c r="I1682">
        <v>-96.211607700000002</v>
      </c>
      <c r="J1682" s="1" t="str">
        <f t="shared" si="277"/>
        <v>NGR lake sediment grab sample</v>
      </c>
      <c r="K1682" s="1" t="str">
        <f t="shared" si="278"/>
        <v>&lt;177 micron (NGR)</v>
      </c>
      <c r="L1682">
        <v>5</v>
      </c>
      <c r="M1682" t="s">
        <v>314</v>
      </c>
      <c r="N1682">
        <v>96</v>
      </c>
      <c r="O1682" t="s">
        <v>292</v>
      </c>
      <c r="P1682" t="s">
        <v>54</v>
      </c>
      <c r="Q1682" t="s">
        <v>643</v>
      </c>
      <c r="R1682" t="s">
        <v>616</v>
      </c>
      <c r="S1682" t="s">
        <v>57</v>
      </c>
      <c r="T1682" t="s">
        <v>1089</v>
      </c>
      <c r="U1682" t="s">
        <v>138</v>
      </c>
      <c r="V1682" t="s">
        <v>691</v>
      </c>
      <c r="W1682" t="s">
        <v>396</v>
      </c>
      <c r="X1682" t="s">
        <v>67</v>
      </c>
      <c r="Y1682" t="s">
        <v>62</v>
      </c>
      <c r="Z1682" t="s">
        <v>62</v>
      </c>
      <c r="AA1682" t="s">
        <v>64</v>
      </c>
      <c r="AB1682" t="s">
        <v>615</v>
      </c>
      <c r="AC1682" t="s">
        <v>70</v>
      </c>
      <c r="AD1682" t="s">
        <v>67</v>
      </c>
      <c r="AE1682" t="s">
        <v>1807</v>
      </c>
      <c r="AF1682" t="s">
        <v>290</v>
      </c>
      <c r="AG1682" t="s">
        <v>356</v>
      </c>
      <c r="AH1682" t="s">
        <v>472</v>
      </c>
      <c r="AI1682" t="s">
        <v>87</v>
      </c>
      <c r="AJ1682" t="s">
        <v>306</v>
      </c>
      <c r="AK1682" t="s">
        <v>73</v>
      </c>
      <c r="AL1682" t="s">
        <v>75</v>
      </c>
      <c r="AM1682" t="s">
        <v>75</v>
      </c>
      <c r="AN1682" t="s">
        <v>76</v>
      </c>
      <c r="AO1682" t="s">
        <v>77</v>
      </c>
      <c r="AP1682" t="s">
        <v>194</v>
      </c>
      <c r="AQ1682" t="s">
        <v>233</v>
      </c>
      <c r="AR1682" t="s">
        <v>67</v>
      </c>
      <c r="AS1682" t="s">
        <v>54</v>
      </c>
      <c r="AT1682" t="s">
        <v>73</v>
      </c>
      <c r="AU1682" t="s">
        <v>107</v>
      </c>
      <c r="AV1682" t="s">
        <v>8443</v>
      </c>
    </row>
    <row r="1683" spans="1:48" hidden="1" x14ac:dyDescent="0.3">
      <c r="A1683" t="s">
        <v>8444</v>
      </c>
      <c r="B1683" t="s">
        <v>8445</v>
      </c>
      <c r="C1683" s="1" t="str">
        <f t="shared" si="275"/>
        <v>21:0975</v>
      </c>
      <c r="D1683" s="1" t="str">
        <f>HYPERLINK("https://geochem.nrcan.gc.ca/cdogs/content/svy/svy_e.htm", "")</f>
        <v/>
      </c>
      <c r="G1683" s="1" t="str">
        <f>HYPERLINK("https://geochem.nrcan.gc.ca/cdogs/content/cr_/cr_00160_e.htm", "160")</f>
        <v>160</v>
      </c>
      <c r="J1683" t="s">
        <v>230</v>
      </c>
      <c r="K1683" t="s">
        <v>231</v>
      </c>
      <c r="L1683">
        <v>5</v>
      </c>
      <c r="M1683" t="s">
        <v>232</v>
      </c>
      <c r="N1683">
        <v>97</v>
      </c>
      <c r="O1683" t="s">
        <v>168</v>
      </c>
      <c r="P1683" t="s">
        <v>138</v>
      </c>
      <c r="Q1683" t="s">
        <v>656</v>
      </c>
      <c r="R1683" t="s">
        <v>125</v>
      </c>
      <c r="S1683" t="s">
        <v>57</v>
      </c>
      <c r="T1683" t="s">
        <v>122</v>
      </c>
      <c r="U1683" t="s">
        <v>59</v>
      </c>
      <c r="V1683" t="s">
        <v>427</v>
      </c>
      <c r="W1683" t="s">
        <v>346</v>
      </c>
      <c r="X1683" t="s">
        <v>62</v>
      </c>
      <c r="Y1683" t="s">
        <v>205</v>
      </c>
      <c r="Z1683" t="s">
        <v>88</v>
      </c>
      <c r="AA1683" t="s">
        <v>64</v>
      </c>
      <c r="AB1683" t="s">
        <v>691</v>
      </c>
      <c r="AC1683" t="s">
        <v>75</v>
      </c>
      <c r="AD1683" t="s">
        <v>67</v>
      </c>
      <c r="AE1683" t="s">
        <v>448</v>
      </c>
      <c r="AF1683" t="s">
        <v>290</v>
      </c>
      <c r="AG1683" t="s">
        <v>853</v>
      </c>
      <c r="AH1683" t="s">
        <v>68</v>
      </c>
      <c r="AI1683" t="s">
        <v>178</v>
      </c>
      <c r="AJ1683" t="s">
        <v>340</v>
      </c>
      <c r="AK1683" t="s">
        <v>73</v>
      </c>
      <c r="AL1683" t="s">
        <v>526</v>
      </c>
      <c r="AM1683" t="s">
        <v>125</v>
      </c>
      <c r="AN1683" t="s">
        <v>76</v>
      </c>
      <c r="AO1683" t="s">
        <v>203</v>
      </c>
      <c r="AP1683" t="s">
        <v>4339</v>
      </c>
      <c r="AQ1683" t="s">
        <v>226</v>
      </c>
      <c r="AR1683" t="s">
        <v>62</v>
      </c>
      <c r="AS1683" t="s">
        <v>127</v>
      </c>
      <c r="AT1683" t="s">
        <v>73</v>
      </c>
      <c r="AU1683" t="s">
        <v>275</v>
      </c>
      <c r="AV1683" t="s">
        <v>1610</v>
      </c>
    </row>
    <row r="1684" spans="1:48" hidden="1" x14ac:dyDescent="0.3">
      <c r="A1684" t="s">
        <v>8446</v>
      </c>
      <c r="B1684" t="s">
        <v>8447</v>
      </c>
      <c r="C1684" s="1" t="str">
        <f t="shared" si="275"/>
        <v>21:0975</v>
      </c>
      <c r="D1684" s="1" t="str">
        <f t="shared" ref="D1684:D1702" si="279">HYPERLINK("https://geochem.nrcan.gc.ca/cdogs/content/svy/svy210109_e.htm", "21:0109")</f>
        <v>21:0109</v>
      </c>
      <c r="E1684" t="s">
        <v>8448</v>
      </c>
      <c r="F1684" t="s">
        <v>8449</v>
      </c>
      <c r="H1684">
        <v>60.250854799999999</v>
      </c>
      <c r="I1684">
        <v>-96.187316600000003</v>
      </c>
      <c r="J1684" s="1" t="str">
        <f t="shared" ref="J1684:J1702" si="280">HYPERLINK("https://geochem.nrcan.gc.ca/cdogs/content/kwd/kwd020027_e.htm", "NGR lake sediment grab sample")</f>
        <v>NGR lake sediment grab sample</v>
      </c>
      <c r="K1684" s="1" t="str">
        <f t="shared" ref="K1684:K1702" si="281">HYPERLINK("https://geochem.nrcan.gc.ca/cdogs/content/kwd/kwd080006_e.htm", "&lt;177 micron (NGR)")</f>
        <v>&lt;177 micron (NGR)</v>
      </c>
      <c r="L1684">
        <v>5</v>
      </c>
      <c r="M1684" t="s">
        <v>324</v>
      </c>
      <c r="N1684">
        <v>98</v>
      </c>
      <c r="O1684" t="s">
        <v>448</v>
      </c>
      <c r="P1684" t="s">
        <v>54</v>
      </c>
      <c r="Q1684" t="s">
        <v>186</v>
      </c>
      <c r="R1684" t="s">
        <v>92</v>
      </c>
      <c r="S1684" t="s">
        <v>57</v>
      </c>
      <c r="T1684" t="s">
        <v>250</v>
      </c>
      <c r="U1684" t="s">
        <v>117</v>
      </c>
      <c r="V1684" t="s">
        <v>236</v>
      </c>
      <c r="W1684" t="s">
        <v>79</v>
      </c>
      <c r="X1684" t="s">
        <v>67</v>
      </c>
      <c r="Y1684" t="s">
        <v>62</v>
      </c>
      <c r="Z1684" t="s">
        <v>96</v>
      </c>
      <c r="AA1684" t="s">
        <v>64</v>
      </c>
      <c r="AB1684" t="s">
        <v>575</v>
      </c>
      <c r="AC1684" t="s">
        <v>155</v>
      </c>
      <c r="AD1684" t="s">
        <v>67</v>
      </c>
      <c r="AE1684" t="s">
        <v>171</v>
      </c>
      <c r="AF1684" t="s">
        <v>121</v>
      </c>
      <c r="AG1684" t="s">
        <v>152</v>
      </c>
      <c r="AH1684" t="s">
        <v>173</v>
      </c>
      <c r="AI1684" t="s">
        <v>329</v>
      </c>
      <c r="AJ1684" t="s">
        <v>336</v>
      </c>
      <c r="AK1684" t="s">
        <v>73</v>
      </c>
      <c r="AL1684" t="s">
        <v>74</v>
      </c>
      <c r="AM1684" t="s">
        <v>75</v>
      </c>
      <c r="AN1684" t="s">
        <v>76</v>
      </c>
      <c r="AO1684" t="s">
        <v>281</v>
      </c>
      <c r="AP1684" t="s">
        <v>179</v>
      </c>
      <c r="AQ1684" t="s">
        <v>382</v>
      </c>
      <c r="AR1684" t="s">
        <v>74</v>
      </c>
      <c r="AS1684" t="s">
        <v>54</v>
      </c>
      <c r="AT1684" t="s">
        <v>73</v>
      </c>
      <c r="AU1684" t="s">
        <v>107</v>
      </c>
      <c r="AV1684" t="s">
        <v>1397</v>
      </c>
    </row>
    <row r="1685" spans="1:48" hidden="1" x14ac:dyDescent="0.3">
      <c r="A1685" t="s">
        <v>8450</v>
      </c>
      <c r="B1685" t="s">
        <v>8451</v>
      </c>
      <c r="C1685" s="1" t="str">
        <f t="shared" si="275"/>
        <v>21:0975</v>
      </c>
      <c r="D1685" s="1" t="str">
        <f t="shared" si="279"/>
        <v>21:0109</v>
      </c>
      <c r="E1685" t="s">
        <v>8452</v>
      </c>
      <c r="F1685" t="s">
        <v>8453</v>
      </c>
      <c r="H1685">
        <v>60.2390483</v>
      </c>
      <c r="I1685">
        <v>-96.198737499999993</v>
      </c>
      <c r="J1685" s="1" t="str">
        <f t="shared" si="280"/>
        <v>NGR lake sediment grab sample</v>
      </c>
      <c r="K1685" s="1" t="str">
        <f t="shared" si="281"/>
        <v>&lt;177 micron (NGR)</v>
      </c>
      <c r="L1685">
        <v>5</v>
      </c>
      <c r="M1685" t="s">
        <v>335</v>
      </c>
      <c r="N1685">
        <v>99</v>
      </c>
      <c r="O1685" t="s">
        <v>263</v>
      </c>
      <c r="P1685" t="s">
        <v>62</v>
      </c>
      <c r="Q1685" t="s">
        <v>3299</v>
      </c>
      <c r="R1685" t="s">
        <v>347</v>
      </c>
      <c r="S1685" t="s">
        <v>57</v>
      </c>
      <c r="T1685" t="s">
        <v>404</v>
      </c>
      <c r="U1685" t="s">
        <v>88</v>
      </c>
      <c r="V1685" t="s">
        <v>616</v>
      </c>
      <c r="W1685" t="s">
        <v>302</v>
      </c>
      <c r="X1685" t="s">
        <v>67</v>
      </c>
      <c r="Y1685" t="s">
        <v>127</v>
      </c>
      <c r="Z1685" t="s">
        <v>170</v>
      </c>
      <c r="AA1685" t="s">
        <v>64</v>
      </c>
      <c r="AB1685" t="s">
        <v>575</v>
      </c>
      <c r="AC1685" t="s">
        <v>70</v>
      </c>
      <c r="AD1685" t="s">
        <v>62</v>
      </c>
      <c r="AE1685" t="s">
        <v>140</v>
      </c>
      <c r="AF1685" t="s">
        <v>77</v>
      </c>
      <c r="AG1685" t="s">
        <v>522</v>
      </c>
      <c r="AH1685" t="s">
        <v>173</v>
      </c>
      <c r="AI1685" t="s">
        <v>336</v>
      </c>
      <c r="AJ1685" t="s">
        <v>254</v>
      </c>
      <c r="AK1685" t="s">
        <v>73</v>
      </c>
      <c r="AL1685" t="s">
        <v>75</v>
      </c>
      <c r="AM1685" t="s">
        <v>103</v>
      </c>
      <c r="AN1685" t="s">
        <v>76</v>
      </c>
      <c r="AO1685" t="s">
        <v>178</v>
      </c>
      <c r="AP1685" t="s">
        <v>2741</v>
      </c>
      <c r="AQ1685" t="s">
        <v>168</v>
      </c>
      <c r="AR1685" t="s">
        <v>67</v>
      </c>
      <c r="AS1685" t="s">
        <v>54</v>
      </c>
      <c r="AT1685" t="s">
        <v>73</v>
      </c>
      <c r="AU1685" t="s">
        <v>107</v>
      </c>
      <c r="AV1685" t="s">
        <v>8454</v>
      </c>
    </row>
    <row r="1686" spans="1:48" hidden="1" x14ac:dyDescent="0.3">
      <c r="A1686" t="s">
        <v>8455</v>
      </c>
      <c r="B1686" t="s">
        <v>8456</v>
      </c>
      <c r="C1686" s="1" t="str">
        <f t="shared" si="275"/>
        <v>21:0975</v>
      </c>
      <c r="D1686" s="1" t="str">
        <f t="shared" si="279"/>
        <v>21:0109</v>
      </c>
      <c r="E1686" t="s">
        <v>8457</v>
      </c>
      <c r="F1686" t="s">
        <v>8458</v>
      </c>
      <c r="H1686">
        <v>60.2085753</v>
      </c>
      <c r="I1686">
        <v>-96.187816299999994</v>
      </c>
      <c r="J1686" s="1" t="str">
        <f t="shared" si="280"/>
        <v>NGR lake sediment grab sample</v>
      </c>
      <c r="K1686" s="1" t="str">
        <f t="shared" si="281"/>
        <v>&lt;177 micron (NGR)</v>
      </c>
      <c r="L1686">
        <v>5</v>
      </c>
      <c r="M1686" t="s">
        <v>354</v>
      </c>
      <c r="N1686">
        <v>100</v>
      </c>
      <c r="O1686" t="s">
        <v>143</v>
      </c>
      <c r="P1686" t="s">
        <v>62</v>
      </c>
      <c r="Q1686" t="s">
        <v>549</v>
      </c>
      <c r="R1686" t="s">
        <v>134</v>
      </c>
      <c r="S1686" t="s">
        <v>57</v>
      </c>
      <c r="T1686" t="s">
        <v>152</v>
      </c>
      <c r="U1686" t="s">
        <v>59</v>
      </c>
      <c r="V1686" t="s">
        <v>471</v>
      </c>
      <c r="W1686" t="s">
        <v>137</v>
      </c>
      <c r="X1686" t="s">
        <v>67</v>
      </c>
      <c r="Y1686" t="s">
        <v>170</v>
      </c>
      <c r="Z1686" t="s">
        <v>170</v>
      </c>
      <c r="AA1686" t="s">
        <v>64</v>
      </c>
      <c r="AB1686" t="s">
        <v>139</v>
      </c>
      <c r="AC1686" t="s">
        <v>155</v>
      </c>
      <c r="AD1686" t="s">
        <v>62</v>
      </c>
      <c r="AE1686" t="s">
        <v>68</v>
      </c>
      <c r="AF1686" t="s">
        <v>116</v>
      </c>
      <c r="AG1686" t="s">
        <v>97</v>
      </c>
      <c r="AH1686" t="s">
        <v>173</v>
      </c>
      <c r="AI1686" t="s">
        <v>138</v>
      </c>
      <c r="AJ1686" t="s">
        <v>306</v>
      </c>
      <c r="AK1686" t="s">
        <v>73</v>
      </c>
      <c r="AL1686" t="s">
        <v>177</v>
      </c>
      <c r="AM1686" t="s">
        <v>75</v>
      </c>
      <c r="AN1686" t="s">
        <v>76</v>
      </c>
      <c r="AO1686" t="s">
        <v>134</v>
      </c>
      <c r="AP1686" t="s">
        <v>656</v>
      </c>
      <c r="AQ1686" t="s">
        <v>92</v>
      </c>
      <c r="AR1686" t="s">
        <v>67</v>
      </c>
      <c r="AS1686" t="s">
        <v>54</v>
      </c>
      <c r="AT1686" t="s">
        <v>73</v>
      </c>
      <c r="AU1686" t="s">
        <v>107</v>
      </c>
      <c r="AV1686" t="s">
        <v>8459</v>
      </c>
    </row>
    <row r="1687" spans="1:48" hidden="1" x14ac:dyDescent="0.3">
      <c r="A1687" t="s">
        <v>8460</v>
      </c>
      <c r="B1687" t="s">
        <v>8461</v>
      </c>
      <c r="C1687" s="1" t="str">
        <f t="shared" si="275"/>
        <v>21:0975</v>
      </c>
      <c r="D1687" s="1" t="str">
        <f t="shared" si="279"/>
        <v>21:0109</v>
      </c>
      <c r="E1687" t="s">
        <v>8462</v>
      </c>
      <c r="F1687" t="s">
        <v>8463</v>
      </c>
      <c r="H1687">
        <v>60.127330800000003</v>
      </c>
      <c r="I1687">
        <v>-96.093149299999993</v>
      </c>
      <c r="J1687" s="1" t="str">
        <f t="shared" si="280"/>
        <v>NGR lake sediment grab sample</v>
      </c>
      <c r="K1687" s="1" t="str">
        <f t="shared" si="281"/>
        <v>&lt;177 micron (NGR)</v>
      </c>
      <c r="L1687">
        <v>6</v>
      </c>
      <c r="M1687" t="s">
        <v>52</v>
      </c>
      <c r="N1687">
        <v>101</v>
      </c>
      <c r="O1687" t="s">
        <v>62</v>
      </c>
      <c r="P1687" t="s">
        <v>54</v>
      </c>
      <c r="Q1687" t="s">
        <v>262</v>
      </c>
      <c r="R1687" t="s">
        <v>187</v>
      </c>
      <c r="S1687" t="s">
        <v>57</v>
      </c>
      <c r="T1687" t="s">
        <v>235</v>
      </c>
      <c r="U1687" t="s">
        <v>138</v>
      </c>
      <c r="V1687" t="s">
        <v>90</v>
      </c>
      <c r="W1687" t="s">
        <v>103</v>
      </c>
      <c r="X1687" t="s">
        <v>67</v>
      </c>
      <c r="Y1687" t="s">
        <v>421</v>
      </c>
      <c r="Z1687" t="s">
        <v>74</v>
      </c>
      <c r="AA1687" t="s">
        <v>64</v>
      </c>
      <c r="AB1687" t="s">
        <v>478</v>
      </c>
      <c r="AC1687" t="s">
        <v>173</v>
      </c>
      <c r="AD1687" t="s">
        <v>67</v>
      </c>
      <c r="AE1687" t="s">
        <v>70</v>
      </c>
      <c r="AF1687" t="s">
        <v>104</v>
      </c>
      <c r="AG1687" t="s">
        <v>134</v>
      </c>
      <c r="AH1687" t="s">
        <v>173</v>
      </c>
      <c r="AI1687" t="s">
        <v>96</v>
      </c>
      <c r="AJ1687" t="s">
        <v>159</v>
      </c>
      <c r="AK1687" t="s">
        <v>73</v>
      </c>
      <c r="AL1687" t="s">
        <v>103</v>
      </c>
      <c r="AM1687" t="s">
        <v>103</v>
      </c>
      <c r="AN1687" t="s">
        <v>76</v>
      </c>
      <c r="AO1687" t="s">
        <v>178</v>
      </c>
      <c r="AP1687" t="s">
        <v>218</v>
      </c>
      <c r="AQ1687" t="s">
        <v>328</v>
      </c>
      <c r="AR1687" t="s">
        <v>67</v>
      </c>
      <c r="AS1687" t="s">
        <v>54</v>
      </c>
      <c r="AT1687" t="s">
        <v>73</v>
      </c>
      <c r="AU1687" t="s">
        <v>107</v>
      </c>
      <c r="AV1687" t="s">
        <v>8464</v>
      </c>
    </row>
    <row r="1688" spans="1:48" hidden="1" x14ac:dyDescent="0.3">
      <c r="A1688" t="s">
        <v>8465</v>
      </c>
      <c r="B1688" t="s">
        <v>8466</v>
      </c>
      <c r="C1688" s="1" t="str">
        <f t="shared" si="275"/>
        <v>21:0975</v>
      </c>
      <c r="D1688" s="1" t="str">
        <f t="shared" si="279"/>
        <v>21:0109</v>
      </c>
      <c r="E1688" t="s">
        <v>8467</v>
      </c>
      <c r="F1688" t="s">
        <v>8468</v>
      </c>
      <c r="H1688">
        <v>60.1532202</v>
      </c>
      <c r="I1688">
        <v>-96.216247899999999</v>
      </c>
      <c r="J1688" s="1" t="str">
        <f t="shared" si="280"/>
        <v>NGR lake sediment grab sample</v>
      </c>
      <c r="K1688" s="1" t="str">
        <f t="shared" si="281"/>
        <v>&lt;177 micron (NGR)</v>
      </c>
      <c r="L1688">
        <v>6</v>
      </c>
      <c r="M1688" t="s">
        <v>86</v>
      </c>
      <c r="N1688">
        <v>102</v>
      </c>
      <c r="O1688" t="s">
        <v>201</v>
      </c>
      <c r="P1688" t="s">
        <v>54</v>
      </c>
      <c r="Q1688" t="s">
        <v>1216</v>
      </c>
      <c r="R1688" t="s">
        <v>178</v>
      </c>
      <c r="S1688" t="s">
        <v>57</v>
      </c>
      <c r="T1688" t="s">
        <v>91</v>
      </c>
      <c r="U1688" t="s">
        <v>104</v>
      </c>
      <c r="V1688" t="s">
        <v>188</v>
      </c>
      <c r="W1688" t="s">
        <v>338</v>
      </c>
      <c r="X1688" t="s">
        <v>74</v>
      </c>
      <c r="Y1688" t="s">
        <v>61</v>
      </c>
      <c r="Z1688" t="s">
        <v>127</v>
      </c>
      <c r="AA1688" t="s">
        <v>64</v>
      </c>
      <c r="AB1688" t="s">
        <v>60</v>
      </c>
      <c r="AC1688" t="s">
        <v>224</v>
      </c>
      <c r="AD1688" t="s">
        <v>67</v>
      </c>
      <c r="AE1688" t="s">
        <v>526</v>
      </c>
      <c r="AF1688" t="s">
        <v>190</v>
      </c>
      <c r="AG1688" t="s">
        <v>277</v>
      </c>
      <c r="AH1688" t="s">
        <v>173</v>
      </c>
      <c r="AI1688" t="s">
        <v>92</v>
      </c>
      <c r="AJ1688" t="s">
        <v>318</v>
      </c>
      <c r="AK1688" t="s">
        <v>73</v>
      </c>
      <c r="AL1688" t="s">
        <v>302</v>
      </c>
      <c r="AM1688" t="s">
        <v>125</v>
      </c>
      <c r="AN1688" t="s">
        <v>76</v>
      </c>
      <c r="AO1688" t="s">
        <v>2094</v>
      </c>
      <c r="AP1688" t="s">
        <v>78</v>
      </c>
      <c r="AQ1688" t="s">
        <v>168</v>
      </c>
      <c r="AR1688" t="s">
        <v>62</v>
      </c>
      <c r="AS1688" t="s">
        <v>54</v>
      </c>
      <c r="AT1688" t="s">
        <v>73</v>
      </c>
      <c r="AU1688" t="s">
        <v>107</v>
      </c>
      <c r="AV1688" t="s">
        <v>4131</v>
      </c>
    </row>
    <row r="1689" spans="1:48" hidden="1" x14ac:dyDescent="0.3">
      <c r="A1689" t="s">
        <v>8469</v>
      </c>
      <c r="B1689" t="s">
        <v>8470</v>
      </c>
      <c r="C1689" s="1" t="str">
        <f t="shared" si="275"/>
        <v>21:0975</v>
      </c>
      <c r="D1689" s="1" t="str">
        <f t="shared" si="279"/>
        <v>21:0109</v>
      </c>
      <c r="E1689" t="s">
        <v>8471</v>
      </c>
      <c r="F1689" t="s">
        <v>8472</v>
      </c>
      <c r="H1689">
        <v>60.150264499999999</v>
      </c>
      <c r="I1689">
        <v>-96.162921499999996</v>
      </c>
      <c r="J1689" s="1" t="str">
        <f t="shared" si="280"/>
        <v>NGR lake sediment grab sample</v>
      </c>
      <c r="K1689" s="1" t="str">
        <f t="shared" si="281"/>
        <v>&lt;177 micron (NGR)</v>
      </c>
      <c r="L1689">
        <v>6</v>
      </c>
      <c r="M1689" t="s">
        <v>149</v>
      </c>
      <c r="N1689">
        <v>103</v>
      </c>
      <c r="O1689" t="s">
        <v>292</v>
      </c>
      <c r="P1689" t="s">
        <v>54</v>
      </c>
      <c r="Q1689" t="s">
        <v>593</v>
      </c>
      <c r="R1689" t="s">
        <v>90</v>
      </c>
      <c r="S1689" t="s">
        <v>57</v>
      </c>
      <c r="T1689" t="s">
        <v>365</v>
      </c>
      <c r="U1689" t="s">
        <v>117</v>
      </c>
      <c r="V1689" t="s">
        <v>2740</v>
      </c>
      <c r="W1689" t="s">
        <v>157</v>
      </c>
      <c r="X1689" t="s">
        <v>67</v>
      </c>
      <c r="Y1689" t="s">
        <v>363</v>
      </c>
      <c r="Z1689" t="s">
        <v>62</v>
      </c>
      <c r="AA1689" t="s">
        <v>64</v>
      </c>
      <c r="AB1689" t="s">
        <v>356</v>
      </c>
      <c r="AC1689" t="s">
        <v>70</v>
      </c>
      <c r="AD1689" t="s">
        <v>62</v>
      </c>
      <c r="AE1689" t="s">
        <v>98</v>
      </c>
      <c r="AF1689" t="s">
        <v>203</v>
      </c>
      <c r="AG1689" t="s">
        <v>436</v>
      </c>
      <c r="AH1689" t="s">
        <v>472</v>
      </c>
      <c r="AI1689" t="s">
        <v>308</v>
      </c>
      <c r="AJ1689" t="s">
        <v>363</v>
      </c>
      <c r="AK1689" t="s">
        <v>73</v>
      </c>
      <c r="AL1689" t="s">
        <v>103</v>
      </c>
      <c r="AM1689" t="s">
        <v>103</v>
      </c>
      <c r="AN1689" t="s">
        <v>76</v>
      </c>
      <c r="AO1689" t="s">
        <v>592</v>
      </c>
      <c r="AP1689" t="s">
        <v>261</v>
      </c>
      <c r="AQ1689" t="s">
        <v>336</v>
      </c>
      <c r="AR1689" t="s">
        <v>67</v>
      </c>
      <c r="AS1689" t="s">
        <v>54</v>
      </c>
      <c r="AT1689" t="s">
        <v>73</v>
      </c>
      <c r="AU1689" t="s">
        <v>107</v>
      </c>
      <c r="AV1689" t="s">
        <v>5506</v>
      </c>
    </row>
    <row r="1690" spans="1:48" hidden="1" x14ac:dyDescent="0.3">
      <c r="A1690" t="s">
        <v>8473</v>
      </c>
      <c r="B1690" t="s">
        <v>8474</v>
      </c>
      <c r="C1690" s="1" t="str">
        <f t="shared" si="275"/>
        <v>21:0975</v>
      </c>
      <c r="D1690" s="1" t="str">
        <f t="shared" si="279"/>
        <v>21:0109</v>
      </c>
      <c r="E1690" t="s">
        <v>8475</v>
      </c>
      <c r="F1690" t="s">
        <v>8476</v>
      </c>
      <c r="H1690">
        <v>60.153092600000001</v>
      </c>
      <c r="I1690">
        <v>-96.0891436</v>
      </c>
      <c r="J1690" s="1" t="str">
        <f t="shared" si="280"/>
        <v>NGR lake sediment grab sample</v>
      </c>
      <c r="K1690" s="1" t="str">
        <f t="shared" si="281"/>
        <v>&lt;177 micron (NGR)</v>
      </c>
      <c r="L1690">
        <v>6</v>
      </c>
      <c r="M1690" t="s">
        <v>165</v>
      </c>
      <c r="N1690">
        <v>104</v>
      </c>
      <c r="O1690" t="s">
        <v>170</v>
      </c>
      <c r="P1690" t="s">
        <v>170</v>
      </c>
      <c r="Q1690" t="s">
        <v>1134</v>
      </c>
      <c r="R1690" t="s">
        <v>357</v>
      </c>
      <c r="S1690" t="s">
        <v>57</v>
      </c>
      <c r="T1690" t="s">
        <v>604</v>
      </c>
      <c r="U1690" t="s">
        <v>178</v>
      </c>
      <c r="V1690" t="s">
        <v>522</v>
      </c>
      <c r="W1690" t="s">
        <v>118</v>
      </c>
      <c r="X1690" t="s">
        <v>67</v>
      </c>
      <c r="Y1690" t="s">
        <v>355</v>
      </c>
      <c r="Z1690" t="s">
        <v>127</v>
      </c>
      <c r="AA1690" t="s">
        <v>64</v>
      </c>
      <c r="AB1690" t="s">
        <v>189</v>
      </c>
      <c r="AC1690" t="s">
        <v>155</v>
      </c>
      <c r="AD1690" t="s">
        <v>62</v>
      </c>
      <c r="AE1690" t="s">
        <v>171</v>
      </c>
      <c r="AF1690" t="s">
        <v>616</v>
      </c>
      <c r="AG1690" t="s">
        <v>152</v>
      </c>
      <c r="AH1690" t="s">
        <v>173</v>
      </c>
      <c r="AI1690" t="s">
        <v>101</v>
      </c>
      <c r="AJ1690" t="s">
        <v>209</v>
      </c>
      <c r="AK1690" t="s">
        <v>73</v>
      </c>
      <c r="AL1690" t="s">
        <v>157</v>
      </c>
      <c r="AM1690" t="s">
        <v>75</v>
      </c>
      <c r="AN1690" t="s">
        <v>76</v>
      </c>
      <c r="AO1690" t="s">
        <v>116</v>
      </c>
      <c r="AP1690" t="s">
        <v>179</v>
      </c>
      <c r="AQ1690" t="s">
        <v>168</v>
      </c>
      <c r="AR1690" t="s">
        <v>67</v>
      </c>
      <c r="AS1690" t="s">
        <v>54</v>
      </c>
      <c r="AT1690" t="s">
        <v>152</v>
      </c>
      <c r="AU1690" t="s">
        <v>107</v>
      </c>
      <c r="AV1690" t="s">
        <v>4820</v>
      </c>
    </row>
    <row r="1691" spans="1:48" hidden="1" x14ac:dyDescent="0.3">
      <c r="A1691" t="s">
        <v>8477</v>
      </c>
      <c r="B1691" t="s">
        <v>8478</v>
      </c>
      <c r="C1691" s="1" t="str">
        <f t="shared" si="275"/>
        <v>21:0975</v>
      </c>
      <c r="D1691" s="1" t="str">
        <f t="shared" si="279"/>
        <v>21:0109</v>
      </c>
      <c r="E1691" t="s">
        <v>8462</v>
      </c>
      <c r="F1691" t="s">
        <v>8479</v>
      </c>
      <c r="H1691">
        <v>60.127330800000003</v>
      </c>
      <c r="I1691">
        <v>-96.093149299999993</v>
      </c>
      <c r="J1691" s="1" t="str">
        <f t="shared" si="280"/>
        <v>NGR lake sediment grab sample</v>
      </c>
      <c r="K1691" s="1" t="str">
        <f t="shared" si="281"/>
        <v>&lt;177 micron (NGR)</v>
      </c>
      <c r="L1691">
        <v>6</v>
      </c>
      <c r="M1691" t="s">
        <v>345</v>
      </c>
      <c r="N1691">
        <v>105</v>
      </c>
      <c r="O1691" t="s">
        <v>63</v>
      </c>
      <c r="P1691" t="s">
        <v>54</v>
      </c>
      <c r="Q1691" t="s">
        <v>562</v>
      </c>
      <c r="R1691" t="s">
        <v>381</v>
      </c>
      <c r="S1691" t="s">
        <v>57</v>
      </c>
      <c r="T1691" t="s">
        <v>188</v>
      </c>
      <c r="U1691" t="s">
        <v>59</v>
      </c>
      <c r="V1691" t="s">
        <v>151</v>
      </c>
      <c r="W1691" t="s">
        <v>75</v>
      </c>
      <c r="X1691" t="s">
        <v>67</v>
      </c>
      <c r="Y1691" t="s">
        <v>302</v>
      </c>
      <c r="Z1691" t="s">
        <v>67</v>
      </c>
      <c r="AA1691" t="s">
        <v>64</v>
      </c>
      <c r="AB1691" t="s">
        <v>478</v>
      </c>
      <c r="AC1691" t="s">
        <v>173</v>
      </c>
      <c r="AD1691" t="s">
        <v>67</v>
      </c>
      <c r="AE1691" t="s">
        <v>3989</v>
      </c>
      <c r="AF1691" t="s">
        <v>134</v>
      </c>
      <c r="AG1691" t="s">
        <v>134</v>
      </c>
      <c r="AH1691" t="s">
        <v>173</v>
      </c>
      <c r="AI1691" t="s">
        <v>263</v>
      </c>
      <c r="AJ1691" t="s">
        <v>338</v>
      </c>
      <c r="AK1691" t="s">
        <v>73</v>
      </c>
      <c r="AL1691" t="s">
        <v>103</v>
      </c>
      <c r="AM1691" t="s">
        <v>103</v>
      </c>
      <c r="AN1691" t="s">
        <v>76</v>
      </c>
      <c r="AO1691" t="s">
        <v>104</v>
      </c>
      <c r="AP1691" t="s">
        <v>218</v>
      </c>
      <c r="AQ1691" t="s">
        <v>373</v>
      </c>
      <c r="AR1691" t="s">
        <v>67</v>
      </c>
      <c r="AS1691" t="s">
        <v>54</v>
      </c>
      <c r="AT1691" t="s">
        <v>73</v>
      </c>
      <c r="AU1691" t="s">
        <v>107</v>
      </c>
      <c r="AV1691" t="s">
        <v>8480</v>
      </c>
    </row>
    <row r="1692" spans="1:48" hidden="1" x14ac:dyDescent="0.3">
      <c r="A1692" t="s">
        <v>8481</v>
      </c>
      <c r="B1692" t="s">
        <v>8482</v>
      </c>
      <c r="C1692" s="1" t="str">
        <f t="shared" si="275"/>
        <v>21:0975</v>
      </c>
      <c r="D1692" s="1" t="str">
        <f t="shared" si="279"/>
        <v>21:0109</v>
      </c>
      <c r="E1692" t="s">
        <v>8483</v>
      </c>
      <c r="F1692" t="s">
        <v>8484</v>
      </c>
      <c r="H1692">
        <v>60.098809899999999</v>
      </c>
      <c r="I1692">
        <v>-96.087728499999997</v>
      </c>
      <c r="J1692" s="1" t="str">
        <f t="shared" si="280"/>
        <v>NGR lake sediment grab sample</v>
      </c>
      <c r="K1692" s="1" t="str">
        <f t="shared" si="281"/>
        <v>&lt;177 micron (NGR)</v>
      </c>
      <c r="L1692">
        <v>6</v>
      </c>
      <c r="M1692" t="s">
        <v>185</v>
      </c>
      <c r="N1692">
        <v>106</v>
      </c>
      <c r="O1692" t="s">
        <v>308</v>
      </c>
      <c r="P1692" t="s">
        <v>54</v>
      </c>
      <c r="Q1692" t="s">
        <v>560</v>
      </c>
      <c r="R1692" t="s">
        <v>282</v>
      </c>
      <c r="S1692" t="s">
        <v>57</v>
      </c>
      <c r="T1692" t="s">
        <v>152</v>
      </c>
      <c r="U1692" t="s">
        <v>168</v>
      </c>
      <c r="V1692" t="s">
        <v>691</v>
      </c>
      <c r="W1692" t="s">
        <v>396</v>
      </c>
      <c r="X1692" t="s">
        <v>67</v>
      </c>
      <c r="Y1692" t="s">
        <v>96</v>
      </c>
      <c r="Z1692" t="s">
        <v>170</v>
      </c>
      <c r="AA1692" t="s">
        <v>64</v>
      </c>
      <c r="AB1692" t="s">
        <v>303</v>
      </c>
      <c r="AC1692" t="s">
        <v>70</v>
      </c>
      <c r="AD1692" t="s">
        <v>62</v>
      </c>
      <c r="AE1692" t="s">
        <v>490</v>
      </c>
      <c r="AF1692" t="s">
        <v>436</v>
      </c>
      <c r="AG1692" t="s">
        <v>264</v>
      </c>
      <c r="AH1692" t="s">
        <v>173</v>
      </c>
      <c r="AI1692" t="s">
        <v>124</v>
      </c>
      <c r="AJ1692" t="s">
        <v>96</v>
      </c>
      <c r="AK1692" t="s">
        <v>73</v>
      </c>
      <c r="AL1692" t="s">
        <v>224</v>
      </c>
      <c r="AM1692" t="s">
        <v>103</v>
      </c>
      <c r="AN1692" t="s">
        <v>76</v>
      </c>
      <c r="AO1692" t="s">
        <v>290</v>
      </c>
      <c r="AP1692" t="s">
        <v>2033</v>
      </c>
      <c r="AQ1692" t="s">
        <v>233</v>
      </c>
      <c r="AR1692" t="s">
        <v>67</v>
      </c>
      <c r="AS1692" t="s">
        <v>54</v>
      </c>
      <c r="AT1692" t="s">
        <v>152</v>
      </c>
      <c r="AU1692" t="s">
        <v>107</v>
      </c>
      <c r="AV1692" t="s">
        <v>8485</v>
      </c>
    </row>
    <row r="1693" spans="1:48" hidden="1" x14ac:dyDescent="0.3">
      <c r="A1693" t="s">
        <v>8486</v>
      </c>
      <c r="B1693" t="s">
        <v>8487</v>
      </c>
      <c r="C1693" s="1" t="str">
        <f t="shared" si="275"/>
        <v>21:0975</v>
      </c>
      <c r="D1693" s="1" t="str">
        <f t="shared" si="279"/>
        <v>21:0109</v>
      </c>
      <c r="E1693" t="s">
        <v>8488</v>
      </c>
      <c r="F1693" t="s">
        <v>8489</v>
      </c>
      <c r="H1693">
        <v>60.004697200000003</v>
      </c>
      <c r="I1693">
        <v>-96.094522999999995</v>
      </c>
      <c r="J1693" s="1" t="str">
        <f t="shared" si="280"/>
        <v>NGR lake sediment grab sample</v>
      </c>
      <c r="K1693" s="1" t="str">
        <f t="shared" si="281"/>
        <v>&lt;177 micron (NGR)</v>
      </c>
      <c r="L1693">
        <v>6</v>
      </c>
      <c r="M1693" t="s">
        <v>200</v>
      </c>
      <c r="N1693">
        <v>107</v>
      </c>
      <c r="O1693" t="s">
        <v>137</v>
      </c>
      <c r="P1693" t="s">
        <v>54</v>
      </c>
      <c r="Q1693" t="s">
        <v>470</v>
      </c>
      <c r="R1693" t="s">
        <v>281</v>
      </c>
      <c r="S1693" t="s">
        <v>57</v>
      </c>
      <c r="T1693" t="s">
        <v>122</v>
      </c>
      <c r="U1693" t="s">
        <v>168</v>
      </c>
      <c r="V1693" t="s">
        <v>303</v>
      </c>
      <c r="W1693" t="s">
        <v>79</v>
      </c>
      <c r="X1693" t="s">
        <v>67</v>
      </c>
      <c r="Y1693" t="s">
        <v>308</v>
      </c>
      <c r="Z1693" t="s">
        <v>96</v>
      </c>
      <c r="AA1693" t="s">
        <v>64</v>
      </c>
      <c r="AB1693" t="s">
        <v>478</v>
      </c>
      <c r="AC1693" t="s">
        <v>155</v>
      </c>
      <c r="AD1693" t="s">
        <v>127</v>
      </c>
      <c r="AE1693" t="s">
        <v>171</v>
      </c>
      <c r="AF1693" t="s">
        <v>90</v>
      </c>
      <c r="AG1693" t="s">
        <v>152</v>
      </c>
      <c r="AH1693" t="s">
        <v>173</v>
      </c>
      <c r="AI1693" t="s">
        <v>402</v>
      </c>
      <c r="AJ1693" t="s">
        <v>306</v>
      </c>
      <c r="AK1693" t="s">
        <v>73</v>
      </c>
      <c r="AL1693" t="s">
        <v>157</v>
      </c>
      <c r="AM1693" t="s">
        <v>177</v>
      </c>
      <c r="AN1693" t="s">
        <v>76</v>
      </c>
      <c r="AO1693" t="s">
        <v>134</v>
      </c>
      <c r="AP1693" t="s">
        <v>210</v>
      </c>
      <c r="AQ1693" t="s">
        <v>402</v>
      </c>
      <c r="AR1693" t="s">
        <v>67</v>
      </c>
      <c r="AS1693" t="s">
        <v>54</v>
      </c>
      <c r="AT1693" t="s">
        <v>73</v>
      </c>
      <c r="AU1693" t="s">
        <v>107</v>
      </c>
      <c r="AV1693" t="s">
        <v>8490</v>
      </c>
    </row>
    <row r="1694" spans="1:48" hidden="1" x14ac:dyDescent="0.3">
      <c r="A1694" t="s">
        <v>8491</v>
      </c>
      <c r="B1694" t="s">
        <v>8492</v>
      </c>
      <c r="C1694" s="1" t="str">
        <f t="shared" si="275"/>
        <v>21:0975</v>
      </c>
      <c r="D1694" s="1" t="str">
        <f t="shared" si="279"/>
        <v>21:0109</v>
      </c>
      <c r="E1694" t="s">
        <v>8493</v>
      </c>
      <c r="F1694" t="s">
        <v>8494</v>
      </c>
      <c r="H1694">
        <v>60.0054078</v>
      </c>
      <c r="I1694">
        <v>-96.172779899999995</v>
      </c>
      <c r="J1694" s="1" t="str">
        <f t="shared" si="280"/>
        <v>NGR lake sediment grab sample</v>
      </c>
      <c r="K1694" s="1" t="str">
        <f t="shared" si="281"/>
        <v>&lt;177 micron (NGR)</v>
      </c>
      <c r="L1694">
        <v>6</v>
      </c>
      <c r="M1694" t="s">
        <v>217</v>
      </c>
      <c r="N1694">
        <v>108</v>
      </c>
      <c r="O1694" t="s">
        <v>302</v>
      </c>
      <c r="P1694" t="s">
        <v>62</v>
      </c>
      <c r="Q1694" t="s">
        <v>573</v>
      </c>
      <c r="R1694" t="s">
        <v>317</v>
      </c>
      <c r="S1694" t="s">
        <v>57</v>
      </c>
      <c r="T1694" t="s">
        <v>339</v>
      </c>
      <c r="U1694" t="s">
        <v>59</v>
      </c>
      <c r="V1694" t="s">
        <v>616</v>
      </c>
      <c r="W1694" t="s">
        <v>526</v>
      </c>
      <c r="X1694" t="s">
        <v>67</v>
      </c>
      <c r="Y1694" t="s">
        <v>526</v>
      </c>
      <c r="Z1694" t="s">
        <v>170</v>
      </c>
      <c r="AA1694" t="s">
        <v>64</v>
      </c>
      <c r="AB1694" t="s">
        <v>381</v>
      </c>
      <c r="AC1694" t="s">
        <v>70</v>
      </c>
      <c r="AD1694" t="s">
        <v>170</v>
      </c>
      <c r="AE1694" t="s">
        <v>3374</v>
      </c>
      <c r="AF1694" t="s">
        <v>139</v>
      </c>
      <c r="AG1694" t="s">
        <v>236</v>
      </c>
      <c r="AH1694" t="s">
        <v>173</v>
      </c>
      <c r="AI1694" t="s">
        <v>692</v>
      </c>
      <c r="AJ1694" t="s">
        <v>87</v>
      </c>
      <c r="AK1694" t="s">
        <v>73</v>
      </c>
      <c r="AL1694" t="s">
        <v>103</v>
      </c>
      <c r="AM1694" t="s">
        <v>103</v>
      </c>
      <c r="AN1694" t="s">
        <v>76</v>
      </c>
      <c r="AO1694" t="s">
        <v>178</v>
      </c>
      <c r="AP1694" t="s">
        <v>954</v>
      </c>
      <c r="AQ1694" t="s">
        <v>114</v>
      </c>
      <c r="AR1694" t="s">
        <v>67</v>
      </c>
      <c r="AS1694" t="s">
        <v>54</v>
      </c>
      <c r="AT1694" t="s">
        <v>152</v>
      </c>
      <c r="AU1694" t="s">
        <v>107</v>
      </c>
      <c r="AV1694" t="s">
        <v>8495</v>
      </c>
    </row>
    <row r="1695" spans="1:48" hidden="1" x14ac:dyDescent="0.3">
      <c r="A1695" t="s">
        <v>8496</v>
      </c>
      <c r="B1695" t="s">
        <v>8497</v>
      </c>
      <c r="C1695" s="1" t="str">
        <f t="shared" si="275"/>
        <v>21:0975</v>
      </c>
      <c r="D1695" s="1" t="str">
        <f t="shared" si="279"/>
        <v>21:0109</v>
      </c>
      <c r="E1695" t="s">
        <v>8498</v>
      </c>
      <c r="F1695" t="s">
        <v>8499</v>
      </c>
      <c r="H1695">
        <v>60.036142099999999</v>
      </c>
      <c r="I1695">
        <v>-96.169721100000004</v>
      </c>
      <c r="J1695" s="1" t="str">
        <f t="shared" si="280"/>
        <v>NGR lake sediment grab sample</v>
      </c>
      <c r="K1695" s="1" t="str">
        <f t="shared" si="281"/>
        <v>&lt;177 micron (NGR)</v>
      </c>
      <c r="L1695">
        <v>6</v>
      </c>
      <c r="M1695" t="s">
        <v>246</v>
      </c>
      <c r="N1695">
        <v>109</v>
      </c>
      <c r="O1695" t="s">
        <v>106</v>
      </c>
      <c r="P1695" t="s">
        <v>170</v>
      </c>
      <c r="Q1695" t="s">
        <v>635</v>
      </c>
      <c r="R1695" t="s">
        <v>121</v>
      </c>
      <c r="S1695" t="s">
        <v>57</v>
      </c>
      <c r="T1695" t="s">
        <v>91</v>
      </c>
      <c r="U1695" t="s">
        <v>59</v>
      </c>
      <c r="V1695" t="s">
        <v>192</v>
      </c>
      <c r="W1695" t="s">
        <v>206</v>
      </c>
      <c r="X1695" t="s">
        <v>67</v>
      </c>
      <c r="Y1695" t="s">
        <v>62</v>
      </c>
      <c r="Z1695" t="s">
        <v>62</v>
      </c>
      <c r="AA1695" t="s">
        <v>64</v>
      </c>
      <c r="AB1695" t="s">
        <v>725</v>
      </c>
      <c r="AC1695" t="s">
        <v>155</v>
      </c>
      <c r="AD1695" t="s">
        <v>59</v>
      </c>
      <c r="AE1695" t="s">
        <v>574</v>
      </c>
      <c r="AF1695" t="s">
        <v>134</v>
      </c>
      <c r="AG1695" t="s">
        <v>575</v>
      </c>
      <c r="AH1695" t="s">
        <v>472</v>
      </c>
      <c r="AI1695" t="s">
        <v>692</v>
      </c>
      <c r="AJ1695" t="s">
        <v>329</v>
      </c>
      <c r="AK1695" t="s">
        <v>73</v>
      </c>
      <c r="AL1695" t="s">
        <v>103</v>
      </c>
      <c r="AM1695" t="s">
        <v>177</v>
      </c>
      <c r="AN1695" t="s">
        <v>76</v>
      </c>
      <c r="AO1695" t="s">
        <v>281</v>
      </c>
      <c r="AP1695" t="s">
        <v>2741</v>
      </c>
      <c r="AQ1695" t="s">
        <v>92</v>
      </c>
      <c r="AR1695" t="s">
        <v>67</v>
      </c>
      <c r="AS1695" t="s">
        <v>54</v>
      </c>
      <c r="AT1695" t="s">
        <v>73</v>
      </c>
      <c r="AU1695" t="s">
        <v>107</v>
      </c>
      <c r="AV1695" t="s">
        <v>8500</v>
      </c>
    </row>
    <row r="1696" spans="1:48" hidden="1" x14ac:dyDescent="0.3">
      <c r="A1696" t="s">
        <v>8501</v>
      </c>
      <c r="B1696" t="s">
        <v>8502</v>
      </c>
      <c r="C1696" s="1" t="str">
        <f t="shared" si="275"/>
        <v>21:0975</v>
      </c>
      <c r="D1696" s="1" t="str">
        <f t="shared" si="279"/>
        <v>21:0109</v>
      </c>
      <c r="E1696" t="s">
        <v>8503</v>
      </c>
      <c r="F1696" t="s">
        <v>8504</v>
      </c>
      <c r="H1696">
        <v>60.055619800000002</v>
      </c>
      <c r="I1696">
        <v>-96.147926499999997</v>
      </c>
      <c r="J1696" s="1" t="str">
        <f t="shared" si="280"/>
        <v>NGR lake sediment grab sample</v>
      </c>
      <c r="K1696" s="1" t="str">
        <f t="shared" si="281"/>
        <v>&lt;177 micron (NGR)</v>
      </c>
      <c r="L1696">
        <v>6</v>
      </c>
      <c r="M1696" t="s">
        <v>260</v>
      </c>
      <c r="N1696">
        <v>110</v>
      </c>
      <c r="O1696" t="s">
        <v>346</v>
      </c>
      <c r="P1696" t="s">
        <v>54</v>
      </c>
      <c r="Q1696" t="s">
        <v>3299</v>
      </c>
      <c r="R1696" t="s">
        <v>575</v>
      </c>
      <c r="S1696" t="s">
        <v>57</v>
      </c>
      <c r="T1696" t="s">
        <v>91</v>
      </c>
      <c r="U1696" t="s">
        <v>203</v>
      </c>
      <c r="V1696" t="s">
        <v>141</v>
      </c>
      <c r="W1696" t="s">
        <v>74</v>
      </c>
      <c r="X1696" t="s">
        <v>67</v>
      </c>
      <c r="Y1696" t="s">
        <v>94</v>
      </c>
      <c r="Z1696" t="s">
        <v>62</v>
      </c>
      <c r="AA1696" t="s">
        <v>64</v>
      </c>
      <c r="AB1696" t="s">
        <v>100</v>
      </c>
      <c r="AC1696" t="s">
        <v>75</v>
      </c>
      <c r="AD1696" t="s">
        <v>134</v>
      </c>
      <c r="AE1696" t="s">
        <v>140</v>
      </c>
      <c r="AF1696" t="s">
        <v>347</v>
      </c>
      <c r="AG1696" t="s">
        <v>251</v>
      </c>
      <c r="AH1696" t="s">
        <v>472</v>
      </c>
      <c r="AI1696" t="s">
        <v>306</v>
      </c>
      <c r="AJ1696" t="s">
        <v>318</v>
      </c>
      <c r="AK1696" t="s">
        <v>73</v>
      </c>
      <c r="AL1696" t="s">
        <v>103</v>
      </c>
      <c r="AM1696" t="s">
        <v>177</v>
      </c>
      <c r="AN1696" t="s">
        <v>76</v>
      </c>
      <c r="AO1696" t="s">
        <v>116</v>
      </c>
      <c r="AP1696" t="s">
        <v>403</v>
      </c>
      <c r="AQ1696" t="s">
        <v>134</v>
      </c>
      <c r="AR1696" t="s">
        <v>67</v>
      </c>
      <c r="AS1696" t="s">
        <v>54</v>
      </c>
      <c r="AT1696" t="s">
        <v>152</v>
      </c>
      <c r="AU1696" t="s">
        <v>107</v>
      </c>
      <c r="AV1696" t="s">
        <v>8505</v>
      </c>
    </row>
    <row r="1697" spans="1:48" hidden="1" x14ac:dyDescent="0.3">
      <c r="A1697" t="s">
        <v>8506</v>
      </c>
      <c r="B1697" t="s">
        <v>8507</v>
      </c>
      <c r="C1697" s="1" t="str">
        <f t="shared" si="275"/>
        <v>21:0975</v>
      </c>
      <c r="D1697" s="1" t="str">
        <f t="shared" si="279"/>
        <v>21:0109</v>
      </c>
      <c r="E1697" t="s">
        <v>8508</v>
      </c>
      <c r="F1697" t="s">
        <v>8509</v>
      </c>
      <c r="H1697">
        <v>60.097631900000003</v>
      </c>
      <c r="I1697">
        <v>-96.160829100000001</v>
      </c>
      <c r="J1697" s="1" t="str">
        <f t="shared" si="280"/>
        <v>NGR lake sediment grab sample</v>
      </c>
      <c r="K1697" s="1" t="str">
        <f t="shared" si="281"/>
        <v>&lt;177 micron (NGR)</v>
      </c>
      <c r="L1697">
        <v>6</v>
      </c>
      <c r="M1697" t="s">
        <v>113</v>
      </c>
      <c r="N1697">
        <v>111</v>
      </c>
      <c r="O1697" t="s">
        <v>211</v>
      </c>
      <c r="P1697" t="s">
        <v>54</v>
      </c>
      <c r="Q1697" t="s">
        <v>248</v>
      </c>
      <c r="R1697" t="s">
        <v>99</v>
      </c>
      <c r="S1697" t="s">
        <v>57</v>
      </c>
      <c r="T1697" t="s">
        <v>279</v>
      </c>
      <c r="U1697" t="s">
        <v>59</v>
      </c>
      <c r="V1697" t="s">
        <v>357</v>
      </c>
      <c r="W1697" t="s">
        <v>224</v>
      </c>
      <c r="X1697" t="s">
        <v>67</v>
      </c>
      <c r="Y1697" t="s">
        <v>61</v>
      </c>
      <c r="Z1697" t="s">
        <v>67</v>
      </c>
      <c r="AA1697" t="s">
        <v>64</v>
      </c>
      <c r="AB1697" t="s">
        <v>190</v>
      </c>
      <c r="AC1697" t="s">
        <v>70</v>
      </c>
      <c r="AD1697" t="s">
        <v>96</v>
      </c>
      <c r="AE1697" t="s">
        <v>4301</v>
      </c>
      <c r="AF1697" t="s">
        <v>281</v>
      </c>
      <c r="AG1697" t="s">
        <v>168</v>
      </c>
      <c r="AH1697" t="s">
        <v>173</v>
      </c>
      <c r="AI1697" t="s">
        <v>61</v>
      </c>
      <c r="AJ1697" t="s">
        <v>193</v>
      </c>
      <c r="AK1697" t="s">
        <v>73</v>
      </c>
      <c r="AL1697" t="s">
        <v>103</v>
      </c>
      <c r="AM1697" t="s">
        <v>103</v>
      </c>
      <c r="AN1697" t="s">
        <v>76</v>
      </c>
      <c r="AO1697" t="s">
        <v>208</v>
      </c>
      <c r="AP1697" t="s">
        <v>8164</v>
      </c>
      <c r="AQ1697" t="s">
        <v>178</v>
      </c>
      <c r="AR1697" t="s">
        <v>67</v>
      </c>
      <c r="AS1697" t="s">
        <v>54</v>
      </c>
      <c r="AT1697" t="s">
        <v>73</v>
      </c>
      <c r="AU1697" t="s">
        <v>107</v>
      </c>
      <c r="AV1697" t="s">
        <v>8510</v>
      </c>
    </row>
    <row r="1698" spans="1:48" hidden="1" x14ac:dyDescent="0.3">
      <c r="A1698" t="s">
        <v>8511</v>
      </c>
      <c r="B1698" t="s">
        <v>8512</v>
      </c>
      <c r="C1698" s="1" t="str">
        <f t="shared" si="275"/>
        <v>21:0975</v>
      </c>
      <c r="D1698" s="1" t="str">
        <f t="shared" si="279"/>
        <v>21:0109</v>
      </c>
      <c r="E1698" t="s">
        <v>8508</v>
      </c>
      <c r="F1698" t="s">
        <v>8513</v>
      </c>
      <c r="H1698">
        <v>60.097631900000003</v>
      </c>
      <c r="I1698">
        <v>-96.160829100000001</v>
      </c>
      <c r="J1698" s="1" t="str">
        <f t="shared" si="280"/>
        <v>NGR lake sediment grab sample</v>
      </c>
      <c r="K1698" s="1" t="str">
        <f t="shared" si="281"/>
        <v>&lt;177 micron (NGR)</v>
      </c>
      <c r="L1698">
        <v>6</v>
      </c>
      <c r="M1698" t="s">
        <v>132</v>
      </c>
      <c r="N1698">
        <v>112</v>
      </c>
      <c r="O1698" t="s">
        <v>211</v>
      </c>
      <c r="P1698" t="s">
        <v>54</v>
      </c>
      <c r="Q1698" t="s">
        <v>262</v>
      </c>
      <c r="R1698" t="s">
        <v>381</v>
      </c>
      <c r="S1698" t="s">
        <v>57</v>
      </c>
      <c r="T1698" t="s">
        <v>167</v>
      </c>
      <c r="U1698" t="s">
        <v>117</v>
      </c>
      <c r="V1698" t="s">
        <v>2740</v>
      </c>
      <c r="W1698" t="s">
        <v>177</v>
      </c>
      <c r="X1698" t="s">
        <v>67</v>
      </c>
      <c r="Y1698" t="s">
        <v>118</v>
      </c>
      <c r="Z1698" t="s">
        <v>62</v>
      </c>
      <c r="AA1698" t="s">
        <v>64</v>
      </c>
      <c r="AB1698" t="s">
        <v>189</v>
      </c>
      <c r="AC1698" t="s">
        <v>155</v>
      </c>
      <c r="AD1698" t="s">
        <v>127</v>
      </c>
      <c r="AE1698" t="s">
        <v>2039</v>
      </c>
      <c r="AF1698" t="s">
        <v>203</v>
      </c>
      <c r="AG1698" t="s">
        <v>290</v>
      </c>
      <c r="AH1698" t="s">
        <v>173</v>
      </c>
      <c r="AI1698" t="s">
        <v>193</v>
      </c>
      <c r="AJ1698" t="s">
        <v>292</v>
      </c>
      <c r="AK1698" t="s">
        <v>73</v>
      </c>
      <c r="AL1698" t="s">
        <v>103</v>
      </c>
      <c r="AM1698" t="s">
        <v>103</v>
      </c>
      <c r="AN1698" t="s">
        <v>76</v>
      </c>
      <c r="AO1698" t="s">
        <v>168</v>
      </c>
      <c r="AP1698" t="s">
        <v>8164</v>
      </c>
      <c r="AQ1698" t="s">
        <v>104</v>
      </c>
      <c r="AR1698" t="s">
        <v>67</v>
      </c>
      <c r="AS1698" t="s">
        <v>54</v>
      </c>
      <c r="AT1698" t="s">
        <v>73</v>
      </c>
      <c r="AU1698" t="s">
        <v>107</v>
      </c>
      <c r="AV1698" t="s">
        <v>5350</v>
      </c>
    </row>
    <row r="1699" spans="1:48" hidden="1" x14ac:dyDescent="0.3">
      <c r="A1699" t="s">
        <v>8514</v>
      </c>
      <c r="B1699" t="s">
        <v>8515</v>
      </c>
      <c r="C1699" s="1" t="str">
        <f t="shared" si="275"/>
        <v>21:0975</v>
      </c>
      <c r="D1699" s="1" t="str">
        <f t="shared" si="279"/>
        <v>21:0109</v>
      </c>
      <c r="E1699" t="s">
        <v>8516</v>
      </c>
      <c r="F1699" t="s">
        <v>8517</v>
      </c>
      <c r="H1699">
        <v>60.1346585</v>
      </c>
      <c r="I1699">
        <v>-96.1349953</v>
      </c>
      <c r="J1699" s="1" t="str">
        <f t="shared" si="280"/>
        <v>NGR lake sediment grab sample</v>
      </c>
      <c r="K1699" s="1" t="str">
        <f t="shared" si="281"/>
        <v>&lt;177 micron (NGR)</v>
      </c>
      <c r="L1699">
        <v>6</v>
      </c>
      <c r="M1699" t="s">
        <v>273</v>
      </c>
      <c r="N1699">
        <v>113</v>
      </c>
      <c r="O1699" t="s">
        <v>396</v>
      </c>
      <c r="P1699" t="s">
        <v>127</v>
      </c>
      <c r="Q1699" t="s">
        <v>560</v>
      </c>
      <c r="R1699" t="s">
        <v>121</v>
      </c>
      <c r="S1699" t="s">
        <v>57</v>
      </c>
      <c r="T1699" t="s">
        <v>251</v>
      </c>
      <c r="U1699" t="s">
        <v>57</v>
      </c>
      <c r="V1699" t="s">
        <v>90</v>
      </c>
      <c r="W1699" t="s">
        <v>238</v>
      </c>
      <c r="X1699" t="s">
        <v>67</v>
      </c>
      <c r="Y1699" t="s">
        <v>396</v>
      </c>
      <c r="Z1699" t="s">
        <v>62</v>
      </c>
      <c r="AA1699" t="s">
        <v>64</v>
      </c>
      <c r="AB1699" t="s">
        <v>134</v>
      </c>
      <c r="AC1699" t="s">
        <v>66</v>
      </c>
      <c r="AD1699" t="s">
        <v>62</v>
      </c>
      <c r="AE1699" t="s">
        <v>3374</v>
      </c>
      <c r="AF1699" t="s">
        <v>76</v>
      </c>
      <c r="AG1699" t="s">
        <v>471</v>
      </c>
      <c r="AH1699" t="s">
        <v>173</v>
      </c>
      <c r="AI1699" t="s">
        <v>363</v>
      </c>
      <c r="AJ1699" t="s">
        <v>137</v>
      </c>
      <c r="AK1699" t="s">
        <v>73</v>
      </c>
      <c r="AL1699" t="s">
        <v>103</v>
      </c>
      <c r="AM1699" t="s">
        <v>103</v>
      </c>
      <c r="AN1699" t="s">
        <v>76</v>
      </c>
      <c r="AO1699" t="s">
        <v>306</v>
      </c>
      <c r="AP1699" t="s">
        <v>954</v>
      </c>
      <c r="AQ1699" t="s">
        <v>226</v>
      </c>
      <c r="AR1699" t="s">
        <v>67</v>
      </c>
      <c r="AS1699" t="s">
        <v>54</v>
      </c>
      <c r="AT1699" t="s">
        <v>73</v>
      </c>
      <c r="AU1699" t="s">
        <v>107</v>
      </c>
      <c r="AV1699" t="s">
        <v>8518</v>
      </c>
    </row>
    <row r="1700" spans="1:48" hidden="1" x14ac:dyDescent="0.3">
      <c r="A1700" t="s">
        <v>8519</v>
      </c>
      <c r="B1700" t="s">
        <v>8520</v>
      </c>
      <c r="C1700" s="1" t="str">
        <f t="shared" si="275"/>
        <v>21:0975</v>
      </c>
      <c r="D1700" s="1" t="str">
        <f t="shared" si="279"/>
        <v>21:0109</v>
      </c>
      <c r="E1700" t="s">
        <v>8521</v>
      </c>
      <c r="F1700" t="s">
        <v>8522</v>
      </c>
      <c r="H1700">
        <v>60.190138900000001</v>
      </c>
      <c r="I1700">
        <v>-96.314716500000003</v>
      </c>
      <c r="J1700" s="1" t="str">
        <f t="shared" si="280"/>
        <v>NGR lake sediment grab sample</v>
      </c>
      <c r="K1700" s="1" t="str">
        <f t="shared" si="281"/>
        <v>&lt;177 micron (NGR)</v>
      </c>
      <c r="L1700">
        <v>6</v>
      </c>
      <c r="M1700" t="s">
        <v>289</v>
      </c>
      <c r="N1700">
        <v>114</v>
      </c>
      <c r="O1700" t="s">
        <v>171</v>
      </c>
      <c r="P1700" t="s">
        <v>54</v>
      </c>
      <c r="Q1700" t="s">
        <v>1227</v>
      </c>
      <c r="R1700" t="s">
        <v>104</v>
      </c>
      <c r="S1700" t="s">
        <v>57</v>
      </c>
      <c r="T1700" t="s">
        <v>428</v>
      </c>
      <c r="U1700" t="s">
        <v>96</v>
      </c>
      <c r="V1700" t="s">
        <v>471</v>
      </c>
      <c r="W1700" t="s">
        <v>205</v>
      </c>
      <c r="X1700" t="s">
        <v>67</v>
      </c>
      <c r="Y1700" t="s">
        <v>302</v>
      </c>
      <c r="Z1700" t="s">
        <v>127</v>
      </c>
      <c r="AA1700" t="s">
        <v>64</v>
      </c>
      <c r="AB1700" t="s">
        <v>356</v>
      </c>
      <c r="AC1700" t="s">
        <v>70</v>
      </c>
      <c r="AD1700" t="s">
        <v>74</v>
      </c>
      <c r="AE1700" t="s">
        <v>421</v>
      </c>
      <c r="AF1700" t="s">
        <v>77</v>
      </c>
      <c r="AG1700" t="s">
        <v>252</v>
      </c>
      <c r="AH1700" t="s">
        <v>472</v>
      </c>
      <c r="AI1700" t="s">
        <v>338</v>
      </c>
      <c r="AJ1700" t="s">
        <v>106</v>
      </c>
      <c r="AK1700" t="s">
        <v>73</v>
      </c>
      <c r="AL1700" t="s">
        <v>177</v>
      </c>
      <c r="AM1700" t="s">
        <v>224</v>
      </c>
      <c r="AN1700" t="s">
        <v>76</v>
      </c>
      <c r="AO1700" t="s">
        <v>92</v>
      </c>
      <c r="AP1700" t="s">
        <v>656</v>
      </c>
      <c r="AQ1700" t="s">
        <v>124</v>
      </c>
      <c r="AR1700" t="s">
        <v>67</v>
      </c>
      <c r="AS1700" t="s">
        <v>54</v>
      </c>
      <c r="AT1700" t="s">
        <v>73</v>
      </c>
      <c r="AU1700" t="s">
        <v>107</v>
      </c>
      <c r="AV1700" t="s">
        <v>8523</v>
      </c>
    </row>
    <row r="1701" spans="1:48" hidden="1" x14ac:dyDescent="0.3">
      <c r="A1701" t="s">
        <v>8524</v>
      </c>
      <c r="B1701" t="s">
        <v>8525</v>
      </c>
      <c r="C1701" s="1" t="str">
        <f t="shared" si="275"/>
        <v>21:0975</v>
      </c>
      <c r="D1701" s="1" t="str">
        <f t="shared" si="279"/>
        <v>21:0109</v>
      </c>
      <c r="E1701" t="s">
        <v>8526</v>
      </c>
      <c r="F1701" t="s">
        <v>8527</v>
      </c>
      <c r="H1701">
        <v>60.222335100000002</v>
      </c>
      <c r="I1701">
        <v>-96.345817199999999</v>
      </c>
      <c r="J1701" s="1" t="str">
        <f t="shared" si="280"/>
        <v>NGR lake sediment grab sample</v>
      </c>
      <c r="K1701" s="1" t="str">
        <f t="shared" si="281"/>
        <v>&lt;177 micron (NGR)</v>
      </c>
      <c r="L1701">
        <v>6</v>
      </c>
      <c r="M1701" t="s">
        <v>301</v>
      </c>
      <c r="N1701">
        <v>115</v>
      </c>
      <c r="O1701" t="s">
        <v>302</v>
      </c>
      <c r="P1701" t="s">
        <v>54</v>
      </c>
      <c r="Q1701" t="s">
        <v>1158</v>
      </c>
      <c r="R1701" t="s">
        <v>104</v>
      </c>
      <c r="S1701" t="s">
        <v>57</v>
      </c>
      <c r="T1701" t="s">
        <v>58</v>
      </c>
      <c r="U1701" t="s">
        <v>59</v>
      </c>
      <c r="V1701" t="s">
        <v>522</v>
      </c>
      <c r="W1701" t="s">
        <v>118</v>
      </c>
      <c r="X1701" t="s">
        <v>67</v>
      </c>
      <c r="Y1701" t="s">
        <v>448</v>
      </c>
      <c r="Z1701" t="s">
        <v>170</v>
      </c>
      <c r="AA1701" t="s">
        <v>64</v>
      </c>
      <c r="AB1701" t="s">
        <v>615</v>
      </c>
      <c r="AC1701" t="s">
        <v>70</v>
      </c>
      <c r="AD1701" t="s">
        <v>62</v>
      </c>
      <c r="AE1701" t="s">
        <v>526</v>
      </c>
      <c r="AF1701" t="s">
        <v>141</v>
      </c>
      <c r="AG1701" t="s">
        <v>604</v>
      </c>
      <c r="AH1701" t="s">
        <v>173</v>
      </c>
      <c r="AI1701" t="s">
        <v>101</v>
      </c>
      <c r="AJ1701" t="s">
        <v>53</v>
      </c>
      <c r="AK1701" t="s">
        <v>73</v>
      </c>
      <c r="AL1701" t="s">
        <v>74</v>
      </c>
      <c r="AM1701" t="s">
        <v>75</v>
      </c>
      <c r="AN1701" t="s">
        <v>76</v>
      </c>
      <c r="AO1701" t="s">
        <v>77</v>
      </c>
      <c r="AP1701" t="s">
        <v>210</v>
      </c>
      <c r="AQ1701" t="s">
        <v>104</v>
      </c>
      <c r="AR1701" t="s">
        <v>67</v>
      </c>
      <c r="AS1701" t="s">
        <v>54</v>
      </c>
      <c r="AT1701" t="s">
        <v>73</v>
      </c>
      <c r="AU1701" t="s">
        <v>107</v>
      </c>
      <c r="AV1701" t="s">
        <v>3555</v>
      </c>
    </row>
    <row r="1702" spans="1:48" hidden="1" x14ac:dyDescent="0.3">
      <c r="A1702" t="s">
        <v>8528</v>
      </c>
      <c r="B1702" t="s">
        <v>8529</v>
      </c>
      <c r="C1702" s="1" t="str">
        <f t="shared" si="275"/>
        <v>21:0975</v>
      </c>
      <c r="D1702" s="1" t="str">
        <f t="shared" si="279"/>
        <v>21:0109</v>
      </c>
      <c r="E1702" t="s">
        <v>8530</v>
      </c>
      <c r="F1702" t="s">
        <v>8531</v>
      </c>
      <c r="H1702">
        <v>60.252851300000003</v>
      </c>
      <c r="I1702">
        <v>-96.361476600000003</v>
      </c>
      <c r="J1702" s="1" t="str">
        <f t="shared" si="280"/>
        <v>NGR lake sediment grab sample</v>
      </c>
      <c r="K1702" s="1" t="str">
        <f t="shared" si="281"/>
        <v>&lt;177 micron (NGR)</v>
      </c>
      <c r="L1702">
        <v>6</v>
      </c>
      <c r="M1702" t="s">
        <v>314</v>
      </c>
      <c r="N1702">
        <v>116</v>
      </c>
      <c r="O1702" t="s">
        <v>137</v>
      </c>
      <c r="P1702" t="s">
        <v>54</v>
      </c>
      <c r="Q1702" t="s">
        <v>560</v>
      </c>
      <c r="R1702" t="s">
        <v>141</v>
      </c>
      <c r="S1702" t="s">
        <v>57</v>
      </c>
      <c r="T1702" t="s">
        <v>248</v>
      </c>
      <c r="U1702" t="s">
        <v>168</v>
      </c>
      <c r="V1702" t="s">
        <v>522</v>
      </c>
      <c r="W1702" t="s">
        <v>62</v>
      </c>
      <c r="X1702" t="s">
        <v>74</v>
      </c>
      <c r="Y1702" t="s">
        <v>302</v>
      </c>
      <c r="Z1702" t="s">
        <v>62</v>
      </c>
      <c r="AA1702" t="s">
        <v>64</v>
      </c>
      <c r="AB1702" t="s">
        <v>698</v>
      </c>
      <c r="AC1702" t="s">
        <v>75</v>
      </c>
      <c r="AD1702" t="s">
        <v>170</v>
      </c>
      <c r="AE1702" t="s">
        <v>1854</v>
      </c>
      <c r="AF1702" t="s">
        <v>141</v>
      </c>
      <c r="AG1702" t="s">
        <v>492</v>
      </c>
      <c r="AH1702" t="s">
        <v>472</v>
      </c>
      <c r="AI1702" t="s">
        <v>106</v>
      </c>
      <c r="AJ1702" t="s">
        <v>208</v>
      </c>
      <c r="AK1702" t="s">
        <v>73</v>
      </c>
      <c r="AL1702" t="s">
        <v>224</v>
      </c>
      <c r="AM1702" t="s">
        <v>125</v>
      </c>
      <c r="AN1702" t="s">
        <v>76</v>
      </c>
      <c r="AO1702" t="s">
        <v>586</v>
      </c>
      <c r="AP1702" t="s">
        <v>194</v>
      </c>
      <c r="AQ1702" t="s">
        <v>192</v>
      </c>
      <c r="AR1702" t="s">
        <v>67</v>
      </c>
      <c r="AS1702" t="s">
        <v>54</v>
      </c>
      <c r="AT1702" t="s">
        <v>58</v>
      </c>
      <c r="AU1702" t="s">
        <v>107</v>
      </c>
      <c r="AV1702" t="s">
        <v>8532</v>
      </c>
    </row>
    <row r="1703" spans="1:48" hidden="1" x14ac:dyDescent="0.3">
      <c r="A1703" t="s">
        <v>8533</v>
      </c>
      <c r="B1703" t="s">
        <v>8534</v>
      </c>
      <c r="C1703" s="1" t="str">
        <f t="shared" si="275"/>
        <v>21:0975</v>
      </c>
      <c r="D1703" s="1" t="str">
        <f>HYPERLINK("https://geochem.nrcan.gc.ca/cdogs/content/svy/svy_e.htm", "")</f>
        <v/>
      </c>
      <c r="G1703" s="1" t="str">
        <f>HYPERLINK("https://geochem.nrcan.gc.ca/cdogs/content/cr_/cr_00160_e.htm", "160")</f>
        <v>160</v>
      </c>
      <c r="J1703" t="s">
        <v>230</v>
      </c>
      <c r="K1703" t="s">
        <v>231</v>
      </c>
      <c r="L1703">
        <v>6</v>
      </c>
      <c r="M1703" t="s">
        <v>232</v>
      </c>
      <c r="N1703">
        <v>117</v>
      </c>
      <c r="O1703" t="s">
        <v>168</v>
      </c>
      <c r="P1703" t="s">
        <v>92</v>
      </c>
      <c r="Q1703" t="s">
        <v>656</v>
      </c>
      <c r="R1703" t="s">
        <v>177</v>
      </c>
      <c r="S1703" t="s">
        <v>57</v>
      </c>
      <c r="T1703" t="s">
        <v>279</v>
      </c>
      <c r="U1703" t="s">
        <v>88</v>
      </c>
      <c r="V1703" t="s">
        <v>142</v>
      </c>
      <c r="W1703" t="s">
        <v>276</v>
      </c>
      <c r="X1703" t="s">
        <v>74</v>
      </c>
      <c r="Y1703" t="s">
        <v>220</v>
      </c>
      <c r="Z1703" t="s">
        <v>88</v>
      </c>
      <c r="AA1703" t="s">
        <v>64</v>
      </c>
      <c r="AB1703" t="s">
        <v>471</v>
      </c>
      <c r="AC1703" t="s">
        <v>75</v>
      </c>
      <c r="AD1703" t="s">
        <v>67</v>
      </c>
      <c r="AE1703" t="s">
        <v>62</v>
      </c>
      <c r="AF1703" t="s">
        <v>77</v>
      </c>
      <c r="AG1703" t="s">
        <v>365</v>
      </c>
      <c r="AH1703" t="s">
        <v>68</v>
      </c>
      <c r="AI1703" t="s">
        <v>104</v>
      </c>
      <c r="AJ1703" t="s">
        <v>340</v>
      </c>
      <c r="AK1703" t="s">
        <v>73</v>
      </c>
      <c r="AL1703" t="s">
        <v>206</v>
      </c>
      <c r="AM1703" t="s">
        <v>157</v>
      </c>
      <c r="AN1703" t="s">
        <v>76</v>
      </c>
      <c r="AO1703" t="s">
        <v>203</v>
      </c>
      <c r="AP1703" t="s">
        <v>1434</v>
      </c>
      <c r="AQ1703" t="s">
        <v>193</v>
      </c>
      <c r="AR1703" t="s">
        <v>170</v>
      </c>
      <c r="AS1703" t="s">
        <v>170</v>
      </c>
      <c r="AT1703" t="s">
        <v>73</v>
      </c>
      <c r="AU1703" t="s">
        <v>489</v>
      </c>
      <c r="AV1703" t="s">
        <v>8535</v>
      </c>
    </row>
    <row r="1704" spans="1:48" hidden="1" x14ac:dyDescent="0.3">
      <c r="A1704" t="s">
        <v>8536</v>
      </c>
      <c r="B1704" t="s">
        <v>8537</v>
      </c>
      <c r="C1704" s="1" t="str">
        <f t="shared" si="275"/>
        <v>21:0975</v>
      </c>
      <c r="D1704" s="1" t="str">
        <f t="shared" ref="D1704:D1720" si="282">HYPERLINK("https://geochem.nrcan.gc.ca/cdogs/content/svy/svy210109_e.htm", "21:0109")</f>
        <v>21:0109</v>
      </c>
      <c r="E1704" t="s">
        <v>8538</v>
      </c>
      <c r="F1704" t="s">
        <v>8539</v>
      </c>
      <c r="H1704">
        <v>60.303876199999998</v>
      </c>
      <c r="I1704">
        <v>-96.353631399999998</v>
      </c>
      <c r="J1704" s="1" t="str">
        <f t="shared" ref="J1704:J1720" si="283">HYPERLINK("https://geochem.nrcan.gc.ca/cdogs/content/kwd/kwd020027_e.htm", "NGR lake sediment grab sample")</f>
        <v>NGR lake sediment grab sample</v>
      </c>
      <c r="K1704" s="1" t="str">
        <f t="shared" ref="K1704:K1720" si="284">HYPERLINK("https://geochem.nrcan.gc.ca/cdogs/content/kwd/kwd080006_e.htm", "&lt;177 micron (NGR)")</f>
        <v>&lt;177 micron (NGR)</v>
      </c>
      <c r="L1704">
        <v>6</v>
      </c>
      <c r="M1704" t="s">
        <v>324</v>
      </c>
      <c r="N1704">
        <v>118</v>
      </c>
      <c r="O1704" t="s">
        <v>396</v>
      </c>
      <c r="P1704" t="s">
        <v>203</v>
      </c>
      <c r="Q1704" t="s">
        <v>252</v>
      </c>
      <c r="R1704" t="s">
        <v>264</v>
      </c>
      <c r="S1704" t="s">
        <v>57</v>
      </c>
      <c r="T1704" t="s">
        <v>522</v>
      </c>
      <c r="U1704" t="s">
        <v>96</v>
      </c>
      <c r="V1704" t="s">
        <v>2740</v>
      </c>
      <c r="W1704" t="s">
        <v>103</v>
      </c>
      <c r="X1704" t="s">
        <v>67</v>
      </c>
      <c r="Y1704" t="s">
        <v>125</v>
      </c>
      <c r="Z1704" t="s">
        <v>67</v>
      </c>
      <c r="AA1704" t="s">
        <v>64</v>
      </c>
      <c r="AB1704" t="s">
        <v>357</v>
      </c>
      <c r="AC1704" t="s">
        <v>66</v>
      </c>
      <c r="AD1704" t="s">
        <v>74</v>
      </c>
      <c r="AE1704" t="s">
        <v>8540</v>
      </c>
      <c r="AF1704" t="s">
        <v>203</v>
      </c>
      <c r="AG1704" t="s">
        <v>59</v>
      </c>
      <c r="AH1704" t="s">
        <v>173</v>
      </c>
      <c r="AI1704" t="s">
        <v>526</v>
      </c>
      <c r="AJ1704" t="s">
        <v>79</v>
      </c>
      <c r="AK1704" t="s">
        <v>73</v>
      </c>
      <c r="AL1704" t="s">
        <v>103</v>
      </c>
      <c r="AM1704" t="s">
        <v>103</v>
      </c>
      <c r="AN1704" t="s">
        <v>76</v>
      </c>
      <c r="AO1704" t="s">
        <v>292</v>
      </c>
      <c r="AP1704" t="s">
        <v>8164</v>
      </c>
      <c r="AQ1704" t="s">
        <v>305</v>
      </c>
      <c r="AR1704" t="s">
        <v>67</v>
      </c>
      <c r="AS1704" t="s">
        <v>54</v>
      </c>
      <c r="AT1704" t="s">
        <v>73</v>
      </c>
      <c r="AU1704" t="s">
        <v>107</v>
      </c>
      <c r="AV1704" t="s">
        <v>8541</v>
      </c>
    </row>
    <row r="1705" spans="1:48" hidden="1" x14ac:dyDescent="0.3">
      <c r="A1705" t="s">
        <v>8542</v>
      </c>
      <c r="B1705" t="s">
        <v>8543</v>
      </c>
      <c r="C1705" s="1" t="str">
        <f t="shared" si="275"/>
        <v>21:0975</v>
      </c>
      <c r="D1705" s="1" t="str">
        <f t="shared" si="282"/>
        <v>21:0109</v>
      </c>
      <c r="E1705" t="s">
        <v>8544</v>
      </c>
      <c r="F1705" t="s">
        <v>8545</v>
      </c>
      <c r="H1705">
        <v>60.322511300000002</v>
      </c>
      <c r="I1705">
        <v>-96.349260299999997</v>
      </c>
      <c r="J1705" s="1" t="str">
        <f t="shared" si="283"/>
        <v>NGR lake sediment grab sample</v>
      </c>
      <c r="K1705" s="1" t="str">
        <f t="shared" si="284"/>
        <v>&lt;177 micron (NGR)</v>
      </c>
      <c r="L1705">
        <v>6</v>
      </c>
      <c r="M1705" t="s">
        <v>335</v>
      </c>
      <c r="N1705">
        <v>119</v>
      </c>
      <c r="O1705" t="s">
        <v>201</v>
      </c>
      <c r="P1705" t="s">
        <v>62</v>
      </c>
      <c r="Q1705" t="s">
        <v>1477</v>
      </c>
      <c r="R1705" t="s">
        <v>92</v>
      </c>
      <c r="S1705" t="s">
        <v>57</v>
      </c>
      <c r="T1705" t="s">
        <v>304</v>
      </c>
      <c r="U1705" t="s">
        <v>168</v>
      </c>
      <c r="V1705" t="s">
        <v>97</v>
      </c>
      <c r="W1705" t="s">
        <v>193</v>
      </c>
      <c r="X1705" t="s">
        <v>67</v>
      </c>
      <c r="Y1705" t="s">
        <v>276</v>
      </c>
      <c r="Z1705" t="s">
        <v>170</v>
      </c>
      <c r="AA1705" t="s">
        <v>64</v>
      </c>
      <c r="AB1705" t="s">
        <v>890</v>
      </c>
      <c r="AC1705" t="s">
        <v>70</v>
      </c>
      <c r="AD1705" t="s">
        <v>127</v>
      </c>
      <c r="AE1705" t="s">
        <v>396</v>
      </c>
      <c r="AF1705" t="s">
        <v>187</v>
      </c>
      <c r="AG1705" t="s">
        <v>91</v>
      </c>
      <c r="AH1705" t="s">
        <v>173</v>
      </c>
      <c r="AI1705" t="s">
        <v>150</v>
      </c>
      <c r="AJ1705" t="s">
        <v>159</v>
      </c>
      <c r="AK1705" t="s">
        <v>73</v>
      </c>
      <c r="AL1705" t="s">
        <v>74</v>
      </c>
      <c r="AM1705" t="s">
        <v>75</v>
      </c>
      <c r="AN1705" t="s">
        <v>76</v>
      </c>
      <c r="AO1705" t="s">
        <v>281</v>
      </c>
      <c r="AP1705" t="s">
        <v>158</v>
      </c>
      <c r="AQ1705" t="s">
        <v>123</v>
      </c>
      <c r="AR1705" t="s">
        <v>62</v>
      </c>
      <c r="AS1705" t="s">
        <v>54</v>
      </c>
      <c r="AT1705" t="s">
        <v>73</v>
      </c>
      <c r="AU1705" t="s">
        <v>107</v>
      </c>
      <c r="AV1705" t="s">
        <v>7473</v>
      </c>
    </row>
    <row r="1706" spans="1:48" hidden="1" x14ac:dyDescent="0.3">
      <c r="A1706" t="s">
        <v>8546</v>
      </c>
      <c r="B1706" t="s">
        <v>8547</v>
      </c>
      <c r="C1706" s="1" t="str">
        <f t="shared" si="275"/>
        <v>21:0975</v>
      </c>
      <c r="D1706" s="1" t="str">
        <f t="shared" si="282"/>
        <v>21:0109</v>
      </c>
      <c r="E1706" t="s">
        <v>8548</v>
      </c>
      <c r="F1706" t="s">
        <v>8549</v>
      </c>
      <c r="H1706">
        <v>60.349677999999997</v>
      </c>
      <c r="I1706">
        <v>-96.3478712</v>
      </c>
      <c r="J1706" s="1" t="str">
        <f t="shared" si="283"/>
        <v>NGR lake sediment grab sample</v>
      </c>
      <c r="K1706" s="1" t="str">
        <f t="shared" si="284"/>
        <v>&lt;177 micron (NGR)</v>
      </c>
      <c r="L1706">
        <v>6</v>
      </c>
      <c r="M1706" t="s">
        <v>354</v>
      </c>
      <c r="N1706">
        <v>120</v>
      </c>
      <c r="O1706" t="s">
        <v>95</v>
      </c>
      <c r="P1706" t="s">
        <v>62</v>
      </c>
      <c r="Q1706" t="s">
        <v>736</v>
      </c>
      <c r="R1706" t="s">
        <v>96</v>
      </c>
      <c r="S1706" t="s">
        <v>57</v>
      </c>
      <c r="T1706" t="s">
        <v>316</v>
      </c>
      <c r="U1706" t="s">
        <v>168</v>
      </c>
      <c r="V1706" t="s">
        <v>223</v>
      </c>
      <c r="W1706" t="s">
        <v>143</v>
      </c>
      <c r="X1706" t="s">
        <v>74</v>
      </c>
      <c r="Y1706" t="s">
        <v>63</v>
      </c>
      <c r="Z1706" t="s">
        <v>138</v>
      </c>
      <c r="AA1706" t="s">
        <v>64</v>
      </c>
      <c r="AB1706" t="s">
        <v>264</v>
      </c>
      <c r="AC1706" t="s">
        <v>70</v>
      </c>
      <c r="AD1706" t="s">
        <v>67</v>
      </c>
      <c r="AE1706" t="s">
        <v>8338</v>
      </c>
      <c r="AF1706" t="s">
        <v>282</v>
      </c>
      <c r="AG1706" t="s">
        <v>277</v>
      </c>
      <c r="AH1706" t="s">
        <v>173</v>
      </c>
      <c r="AI1706" t="s">
        <v>208</v>
      </c>
      <c r="AJ1706" t="s">
        <v>336</v>
      </c>
      <c r="AK1706" t="s">
        <v>73</v>
      </c>
      <c r="AL1706" t="s">
        <v>206</v>
      </c>
      <c r="AM1706" t="s">
        <v>75</v>
      </c>
      <c r="AN1706" t="s">
        <v>76</v>
      </c>
      <c r="AO1706" t="s">
        <v>104</v>
      </c>
      <c r="AP1706" t="s">
        <v>295</v>
      </c>
      <c r="AQ1706" t="s">
        <v>388</v>
      </c>
      <c r="AR1706" t="s">
        <v>67</v>
      </c>
      <c r="AS1706" t="s">
        <v>54</v>
      </c>
      <c r="AT1706" t="s">
        <v>73</v>
      </c>
      <c r="AU1706" t="s">
        <v>107</v>
      </c>
      <c r="AV1706" t="s">
        <v>1836</v>
      </c>
    </row>
    <row r="1707" spans="1:48" hidden="1" x14ac:dyDescent="0.3">
      <c r="A1707" t="s">
        <v>8550</v>
      </c>
      <c r="B1707" t="s">
        <v>8551</v>
      </c>
      <c r="C1707" s="1" t="str">
        <f t="shared" si="275"/>
        <v>21:0975</v>
      </c>
      <c r="D1707" s="1" t="str">
        <f t="shared" si="282"/>
        <v>21:0109</v>
      </c>
      <c r="E1707" t="s">
        <v>8552</v>
      </c>
      <c r="F1707" t="s">
        <v>8553</v>
      </c>
      <c r="H1707">
        <v>60.5845889</v>
      </c>
      <c r="I1707">
        <v>-96.318116700000004</v>
      </c>
      <c r="J1707" s="1" t="str">
        <f t="shared" si="283"/>
        <v>NGR lake sediment grab sample</v>
      </c>
      <c r="K1707" s="1" t="str">
        <f t="shared" si="284"/>
        <v>&lt;177 micron (NGR)</v>
      </c>
      <c r="L1707">
        <v>7</v>
      </c>
      <c r="M1707" t="s">
        <v>52</v>
      </c>
      <c r="N1707">
        <v>121</v>
      </c>
      <c r="O1707" t="s">
        <v>363</v>
      </c>
      <c r="P1707" t="s">
        <v>54</v>
      </c>
      <c r="Q1707" t="s">
        <v>89</v>
      </c>
      <c r="R1707" t="s">
        <v>168</v>
      </c>
      <c r="S1707" t="s">
        <v>57</v>
      </c>
      <c r="T1707" t="s">
        <v>454</v>
      </c>
      <c r="U1707" t="s">
        <v>117</v>
      </c>
      <c r="V1707" t="s">
        <v>153</v>
      </c>
      <c r="W1707" t="s">
        <v>193</v>
      </c>
      <c r="X1707" t="s">
        <v>74</v>
      </c>
      <c r="Y1707" t="s">
        <v>355</v>
      </c>
      <c r="Z1707" t="s">
        <v>127</v>
      </c>
      <c r="AA1707" t="s">
        <v>64</v>
      </c>
      <c r="AB1707" t="s">
        <v>522</v>
      </c>
      <c r="AC1707" t="s">
        <v>70</v>
      </c>
      <c r="AD1707" t="s">
        <v>62</v>
      </c>
      <c r="AE1707" t="s">
        <v>421</v>
      </c>
      <c r="AF1707" t="s">
        <v>317</v>
      </c>
      <c r="AG1707" t="s">
        <v>152</v>
      </c>
      <c r="AH1707" t="s">
        <v>70</v>
      </c>
      <c r="AI1707" t="s">
        <v>280</v>
      </c>
      <c r="AJ1707" t="s">
        <v>306</v>
      </c>
      <c r="AK1707" t="s">
        <v>73</v>
      </c>
      <c r="AL1707" t="s">
        <v>74</v>
      </c>
      <c r="AM1707" t="s">
        <v>75</v>
      </c>
      <c r="AN1707" t="s">
        <v>76</v>
      </c>
      <c r="AO1707" t="s">
        <v>77</v>
      </c>
      <c r="AP1707" t="s">
        <v>267</v>
      </c>
      <c r="AQ1707" t="s">
        <v>168</v>
      </c>
      <c r="AR1707" t="s">
        <v>62</v>
      </c>
      <c r="AS1707" t="s">
        <v>54</v>
      </c>
      <c r="AT1707" t="s">
        <v>73</v>
      </c>
      <c r="AU1707" t="s">
        <v>107</v>
      </c>
      <c r="AV1707" t="s">
        <v>457</v>
      </c>
    </row>
    <row r="1708" spans="1:48" hidden="1" x14ac:dyDescent="0.3">
      <c r="A1708" t="s">
        <v>8554</v>
      </c>
      <c r="B1708" t="s">
        <v>8555</v>
      </c>
      <c r="C1708" s="1" t="str">
        <f t="shared" si="275"/>
        <v>21:0975</v>
      </c>
      <c r="D1708" s="1" t="str">
        <f t="shared" si="282"/>
        <v>21:0109</v>
      </c>
      <c r="E1708" t="s">
        <v>8556</v>
      </c>
      <c r="F1708" t="s">
        <v>8557</v>
      </c>
      <c r="H1708">
        <v>60.396298600000001</v>
      </c>
      <c r="I1708">
        <v>-96.320640900000001</v>
      </c>
      <c r="J1708" s="1" t="str">
        <f t="shared" si="283"/>
        <v>NGR lake sediment grab sample</v>
      </c>
      <c r="K1708" s="1" t="str">
        <f t="shared" si="284"/>
        <v>&lt;177 micron (NGR)</v>
      </c>
      <c r="L1708">
        <v>7</v>
      </c>
      <c r="M1708" t="s">
        <v>86</v>
      </c>
      <c r="N1708">
        <v>122</v>
      </c>
      <c r="O1708" t="s">
        <v>106</v>
      </c>
      <c r="P1708" t="s">
        <v>54</v>
      </c>
      <c r="Q1708" t="s">
        <v>133</v>
      </c>
      <c r="R1708" t="s">
        <v>281</v>
      </c>
      <c r="S1708" t="s">
        <v>57</v>
      </c>
      <c r="T1708" t="s">
        <v>404</v>
      </c>
      <c r="U1708" t="s">
        <v>117</v>
      </c>
      <c r="V1708" t="s">
        <v>97</v>
      </c>
      <c r="W1708" t="s">
        <v>118</v>
      </c>
      <c r="X1708" t="s">
        <v>67</v>
      </c>
      <c r="Y1708" t="s">
        <v>95</v>
      </c>
      <c r="Z1708" t="s">
        <v>127</v>
      </c>
      <c r="AA1708" t="s">
        <v>64</v>
      </c>
      <c r="AB1708" t="s">
        <v>471</v>
      </c>
      <c r="AC1708" t="s">
        <v>70</v>
      </c>
      <c r="AD1708" t="s">
        <v>62</v>
      </c>
      <c r="AE1708" t="s">
        <v>302</v>
      </c>
      <c r="AF1708" t="s">
        <v>69</v>
      </c>
      <c r="AG1708" t="s">
        <v>152</v>
      </c>
      <c r="AH1708" t="s">
        <v>70</v>
      </c>
      <c r="AI1708" t="s">
        <v>440</v>
      </c>
      <c r="AJ1708" t="s">
        <v>692</v>
      </c>
      <c r="AK1708" t="s">
        <v>73</v>
      </c>
      <c r="AL1708" t="s">
        <v>74</v>
      </c>
      <c r="AM1708" t="s">
        <v>75</v>
      </c>
      <c r="AN1708" t="s">
        <v>76</v>
      </c>
      <c r="AO1708" t="s">
        <v>281</v>
      </c>
      <c r="AP1708" t="s">
        <v>179</v>
      </c>
      <c r="AQ1708" t="s">
        <v>329</v>
      </c>
      <c r="AR1708" t="s">
        <v>67</v>
      </c>
      <c r="AS1708" t="s">
        <v>54</v>
      </c>
      <c r="AT1708" t="s">
        <v>73</v>
      </c>
      <c r="AU1708" t="s">
        <v>107</v>
      </c>
      <c r="AV1708" t="s">
        <v>8558</v>
      </c>
    </row>
    <row r="1709" spans="1:48" hidden="1" x14ac:dyDescent="0.3">
      <c r="A1709" t="s">
        <v>8559</v>
      </c>
      <c r="B1709" t="s">
        <v>8560</v>
      </c>
      <c r="C1709" s="1" t="str">
        <f t="shared" si="275"/>
        <v>21:0975</v>
      </c>
      <c r="D1709" s="1" t="str">
        <f t="shared" si="282"/>
        <v>21:0109</v>
      </c>
      <c r="E1709" t="s">
        <v>8561</v>
      </c>
      <c r="F1709" t="s">
        <v>8562</v>
      </c>
      <c r="H1709">
        <v>60.416650300000001</v>
      </c>
      <c r="I1709">
        <v>-96.262903199999997</v>
      </c>
      <c r="J1709" s="1" t="str">
        <f t="shared" si="283"/>
        <v>NGR lake sediment grab sample</v>
      </c>
      <c r="K1709" s="1" t="str">
        <f t="shared" si="284"/>
        <v>&lt;177 micron (NGR)</v>
      </c>
      <c r="L1709">
        <v>7</v>
      </c>
      <c r="M1709" t="s">
        <v>149</v>
      </c>
      <c r="N1709">
        <v>123</v>
      </c>
      <c r="O1709" t="s">
        <v>63</v>
      </c>
      <c r="P1709" t="s">
        <v>54</v>
      </c>
      <c r="Q1709" t="s">
        <v>470</v>
      </c>
      <c r="R1709" t="s">
        <v>290</v>
      </c>
      <c r="S1709" t="s">
        <v>57</v>
      </c>
      <c r="T1709" t="s">
        <v>250</v>
      </c>
      <c r="U1709" t="s">
        <v>88</v>
      </c>
      <c r="V1709" t="s">
        <v>411</v>
      </c>
      <c r="W1709" t="s">
        <v>136</v>
      </c>
      <c r="X1709" t="s">
        <v>74</v>
      </c>
      <c r="Y1709" t="s">
        <v>448</v>
      </c>
      <c r="Z1709" t="s">
        <v>127</v>
      </c>
      <c r="AA1709" t="s">
        <v>64</v>
      </c>
      <c r="AB1709" t="s">
        <v>691</v>
      </c>
      <c r="AC1709" t="s">
        <v>70</v>
      </c>
      <c r="AD1709" t="s">
        <v>62</v>
      </c>
      <c r="AE1709" t="s">
        <v>302</v>
      </c>
      <c r="AF1709" t="s">
        <v>282</v>
      </c>
      <c r="AG1709" t="s">
        <v>58</v>
      </c>
      <c r="AH1709" t="s">
        <v>173</v>
      </c>
      <c r="AI1709" t="s">
        <v>72</v>
      </c>
      <c r="AJ1709" t="s">
        <v>159</v>
      </c>
      <c r="AK1709" t="s">
        <v>73</v>
      </c>
      <c r="AL1709" t="s">
        <v>157</v>
      </c>
      <c r="AM1709" t="s">
        <v>75</v>
      </c>
      <c r="AN1709" t="s">
        <v>76</v>
      </c>
      <c r="AO1709" t="s">
        <v>104</v>
      </c>
      <c r="AP1709" t="s">
        <v>126</v>
      </c>
      <c r="AQ1709" t="s">
        <v>263</v>
      </c>
      <c r="AR1709" t="s">
        <v>67</v>
      </c>
      <c r="AS1709" t="s">
        <v>54</v>
      </c>
      <c r="AT1709" t="s">
        <v>73</v>
      </c>
      <c r="AU1709" t="s">
        <v>107</v>
      </c>
      <c r="AV1709" t="s">
        <v>8563</v>
      </c>
    </row>
    <row r="1710" spans="1:48" hidden="1" x14ac:dyDescent="0.3">
      <c r="A1710" t="s">
        <v>8564</v>
      </c>
      <c r="B1710" t="s">
        <v>8565</v>
      </c>
      <c r="C1710" s="1" t="str">
        <f t="shared" si="275"/>
        <v>21:0975</v>
      </c>
      <c r="D1710" s="1" t="str">
        <f t="shared" si="282"/>
        <v>21:0109</v>
      </c>
      <c r="E1710" t="s">
        <v>8566</v>
      </c>
      <c r="F1710" t="s">
        <v>8567</v>
      </c>
      <c r="H1710">
        <v>60.4171738</v>
      </c>
      <c r="I1710">
        <v>-96.312874399999998</v>
      </c>
      <c r="J1710" s="1" t="str">
        <f t="shared" si="283"/>
        <v>NGR lake sediment grab sample</v>
      </c>
      <c r="K1710" s="1" t="str">
        <f t="shared" si="284"/>
        <v>&lt;177 micron (NGR)</v>
      </c>
      <c r="L1710">
        <v>7</v>
      </c>
      <c r="M1710" t="s">
        <v>165</v>
      </c>
      <c r="N1710">
        <v>124</v>
      </c>
      <c r="O1710" t="s">
        <v>220</v>
      </c>
      <c r="P1710" t="s">
        <v>54</v>
      </c>
      <c r="Q1710" t="s">
        <v>863</v>
      </c>
      <c r="R1710" t="s">
        <v>168</v>
      </c>
      <c r="S1710" t="s">
        <v>57</v>
      </c>
      <c r="T1710" t="s">
        <v>122</v>
      </c>
      <c r="U1710" t="s">
        <v>203</v>
      </c>
      <c r="V1710" t="s">
        <v>412</v>
      </c>
      <c r="W1710" t="s">
        <v>263</v>
      </c>
      <c r="X1710" t="s">
        <v>74</v>
      </c>
      <c r="Y1710" t="s">
        <v>79</v>
      </c>
      <c r="Z1710" t="s">
        <v>127</v>
      </c>
      <c r="AA1710" t="s">
        <v>64</v>
      </c>
      <c r="AB1710" t="s">
        <v>471</v>
      </c>
      <c r="AC1710" t="s">
        <v>70</v>
      </c>
      <c r="AD1710" t="s">
        <v>67</v>
      </c>
      <c r="AE1710" t="s">
        <v>421</v>
      </c>
      <c r="AF1710" t="s">
        <v>317</v>
      </c>
      <c r="AG1710" t="s">
        <v>277</v>
      </c>
      <c r="AH1710" t="s">
        <v>70</v>
      </c>
      <c r="AI1710" t="s">
        <v>168</v>
      </c>
      <c r="AJ1710" t="s">
        <v>692</v>
      </c>
      <c r="AK1710" t="s">
        <v>73</v>
      </c>
      <c r="AL1710" t="s">
        <v>68</v>
      </c>
      <c r="AM1710" t="s">
        <v>224</v>
      </c>
      <c r="AN1710" t="s">
        <v>76</v>
      </c>
      <c r="AO1710" t="s">
        <v>77</v>
      </c>
      <c r="AP1710" t="s">
        <v>78</v>
      </c>
      <c r="AQ1710" t="s">
        <v>56</v>
      </c>
      <c r="AR1710" t="s">
        <v>74</v>
      </c>
      <c r="AS1710" t="s">
        <v>54</v>
      </c>
      <c r="AT1710" t="s">
        <v>73</v>
      </c>
      <c r="AU1710" t="s">
        <v>107</v>
      </c>
      <c r="AV1710" t="s">
        <v>1616</v>
      </c>
    </row>
    <row r="1711" spans="1:48" hidden="1" x14ac:dyDescent="0.3">
      <c r="A1711" t="s">
        <v>8568</v>
      </c>
      <c r="B1711" t="s">
        <v>8569</v>
      </c>
      <c r="C1711" s="1" t="str">
        <f t="shared" si="275"/>
        <v>21:0975</v>
      </c>
      <c r="D1711" s="1" t="str">
        <f t="shared" si="282"/>
        <v>21:0109</v>
      </c>
      <c r="E1711" t="s">
        <v>8570</v>
      </c>
      <c r="F1711" t="s">
        <v>8571</v>
      </c>
      <c r="H1711">
        <v>60.460733500000003</v>
      </c>
      <c r="I1711">
        <v>-96.300463300000004</v>
      </c>
      <c r="J1711" s="1" t="str">
        <f t="shared" si="283"/>
        <v>NGR lake sediment grab sample</v>
      </c>
      <c r="K1711" s="1" t="str">
        <f t="shared" si="284"/>
        <v>&lt;177 micron (NGR)</v>
      </c>
      <c r="L1711">
        <v>7</v>
      </c>
      <c r="M1711" t="s">
        <v>113</v>
      </c>
      <c r="N1711">
        <v>125</v>
      </c>
      <c r="O1711" t="s">
        <v>137</v>
      </c>
      <c r="P1711" t="s">
        <v>54</v>
      </c>
      <c r="Q1711" t="s">
        <v>572</v>
      </c>
      <c r="R1711" t="s">
        <v>121</v>
      </c>
      <c r="S1711" t="s">
        <v>57</v>
      </c>
      <c r="T1711" t="s">
        <v>438</v>
      </c>
      <c r="U1711" t="s">
        <v>59</v>
      </c>
      <c r="V1711" t="s">
        <v>615</v>
      </c>
      <c r="W1711" t="s">
        <v>205</v>
      </c>
      <c r="X1711" t="s">
        <v>74</v>
      </c>
      <c r="Y1711" t="s">
        <v>302</v>
      </c>
      <c r="Z1711" t="s">
        <v>96</v>
      </c>
      <c r="AA1711" t="s">
        <v>64</v>
      </c>
      <c r="AB1711" t="s">
        <v>139</v>
      </c>
      <c r="AC1711" t="s">
        <v>70</v>
      </c>
      <c r="AD1711" t="s">
        <v>62</v>
      </c>
      <c r="AE1711" t="s">
        <v>1126</v>
      </c>
      <c r="AF1711" t="s">
        <v>121</v>
      </c>
      <c r="AG1711" t="s">
        <v>58</v>
      </c>
      <c r="AH1711" t="s">
        <v>173</v>
      </c>
      <c r="AI1711" t="s">
        <v>124</v>
      </c>
      <c r="AJ1711" t="s">
        <v>156</v>
      </c>
      <c r="AK1711" t="s">
        <v>73</v>
      </c>
      <c r="AL1711" t="s">
        <v>177</v>
      </c>
      <c r="AM1711" t="s">
        <v>75</v>
      </c>
      <c r="AN1711" t="s">
        <v>76</v>
      </c>
      <c r="AO1711" t="s">
        <v>104</v>
      </c>
      <c r="AP1711" t="s">
        <v>126</v>
      </c>
      <c r="AQ1711" t="s">
        <v>123</v>
      </c>
      <c r="AR1711" t="s">
        <v>67</v>
      </c>
      <c r="AS1711" t="s">
        <v>54</v>
      </c>
      <c r="AT1711" t="s">
        <v>73</v>
      </c>
      <c r="AU1711" t="s">
        <v>107</v>
      </c>
      <c r="AV1711" t="s">
        <v>8572</v>
      </c>
    </row>
    <row r="1712" spans="1:48" hidden="1" x14ac:dyDescent="0.3">
      <c r="A1712" t="s">
        <v>8573</v>
      </c>
      <c r="B1712" t="s">
        <v>8574</v>
      </c>
      <c r="C1712" s="1" t="str">
        <f t="shared" si="275"/>
        <v>21:0975</v>
      </c>
      <c r="D1712" s="1" t="str">
        <f t="shared" si="282"/>
        <v>21:0109</v>
      </c>
      <c r="E1712" t="s">
        <v>8570</v>
      </c>
      <c r="F1712" t="s">
        <v>8575</v>
      </c>
      <c r="H1712">
        <v>60.460733500000003</v>
      </c>
      <c r="I1712">
        <v>-96.300463300000004</v>
      </c>
      <c r="J1712" s="1" t="str">
        <f t="shared" si="283"/>
        <v>NGR lake sediment grab sample</v>
      </c>
      <c r="K1712" s="1" t="str">
        <f t="shared" si="284"/>
        <v>&lt;177 micron (NGR)</v>
      </c>
      <c r="L1712">
        <v>7</v>
      </c>
      <c r="M1712" t="s">
        <v>132</v>
      </c>
      <c r="N1712">
        <v>126</v>
      </c>
      <c r="O1712" t="s">
        <v>448</v>
      </c>
      <c r="P1712" t="s">
        <v>54</v>
      </c>
      <c r="Q1712" t="s">
        <v>1477</v>
      </c>
      <c r="R1712" t="s">
        <v>436</v>
      </c>
      <c r="S1712" t="s">
        <v>57</v>
      </c>
      <c r="T1712" t="s">
        <v>58</v>
      </c>
      <c r="U1712" t="s">
        <v>59</v>
      </c>
      <c r="V1712" t="s">
        <v>522</v>
      </c>
      <c r="W1712" t="s">
        <v>346</v>
      </c>
      <c r="X1712" t="s">
        <v>62</v>
      </c>
      <c r="Y1712" t="s">
        <v>396</v>
      </c>
      <c r="Z1712" t="s">
        <v>127</v>
      </c>
      <c r="AA1712" t="s">
        <v>64</v>
      </c>
      <c r="AB1712" t="s">
        <v>303</v>
      </c>
      <c r="AC1712" t="s">
        <v>70</v>
      </c>
      <c r="AD1712" t="s">
        <v>74</v>
      </c>
      <c r="AE1712" t="s">
        <v>171</v>
      </c>
      <c r="AF1712" t="s">
        <v>290</v>
      </c>
      <c r="AG1712" t="s">
        <v>207</v>
      </c>
      <c r="AH1712" t="s">
        <v>173</v>
      </c>
      <c r="AI1712" t="s">
        <v>56</v>
      </c>
      <c r="AJ1712" t="s">
        <v>71</v>
      </c>
      <c r="AK1712" t="s">
        <v>73</v>
      </c>
      <c r="AL1712" t="s">
        <v>75</v>
      </c>
      <c r="AM1712" t="s">
        <v>75</v>
      </c>
      <c r="AN1712" t="s">
        <v>76</v>
      </c>
      <c r="AO1712" t="s">
        <v>178</v>
      </c>
      <c r="AP1712" t="s">
        <v>566</v>
      </c>
      <c r="AQ1712" t="s">
        <v>318</v>
      </c>
      <c r="AR1712" t="s">
        <v>67</v>
      </c>
      <c r="AS1712" t="s">
        <v>54</v>
      </c>
      <c r="AT1712" t="s">
        <v>73</v>
      </c>
      <c r="AU1712" t="s">
        <v>107</v>
      </c>
      <c r="AV1712" t="s">
        <v>483</v>
      </c>
    </row>
    <row r="1713" spans="1:48" hidden="1" x14ac:dyDescent="0.3">
      <c r="A1713" t="s">
        <v>8576</v>
      </c>
      <c r="B1713" t="s">
        <v>8577</v>
      </c>
      <c r="C1713" s="1" t="str">
        <f t="shared" si="275"/>
        <v>21:0975</v>
      </c>
      <c r="D1713" s="1" t="str">
        <f t="shared" si="282"/>
        <v>21:0109</v>
      </c>
      <c r="E1713" t="s">
        <v>8578</v>
      </c>
      <c r="F1713" t="s">
        <v>8579</v>
      </c>
      <c r="H1713">
        <v>60.486882299999998</v>
      </c>
      <c r="I1713">
        <v>-96.336261399999998</v>
      </c>
      <c r="J1713" s="1" t="str">
        <f t="shared" si="283"/>
        <v>NGR lake sediment grab sample</v>
      </c>
      <c r="K1713" s="1" t="str">
        <f t="shared" si="284"/>
        <v>&lt;177 micron (NGR)</v>
      </c>
      <c r="L1713">
        <v>7</v>
      </c>
      <c r="M1713" t="s">
        <v>185</v>
      </c>
      <c r="N1713">
        <v>127</v>
      </c>
      <c r="O1713" t="s">
        <v>137</v>
      </c>
      <c r="P1713" t="s">
        <v>170</v>
      </c>
      <c r="Q1713" t="s">
        <v>2145</v>
      </c>
      <c r="R1713" t="s">
        <v>356</v>
      </c>
      <c r="S1713" t="s">
        <v>57</v>
      </c>
      <c r="T1713" t="s">
        <v>135</v>
      </c>
      <c r="U1713" t="s">
        <v>138</v>
      </c>
      <c r="V1713" t="s">
        <v>2740</v>
      </c>
      <c r="W1713" t="s">
        <v>95</v>
      </c>
      <c r="X1713" t="s">
        <v>67</v>
      </c>
      <c r="Y1713" t="s">
        <v>396</v>
      </c>
      <c r="Z1713" t="s">
        <v>170</v>
      </c>
      <c r="AA1713" t="s">
        <v>64</v>
      </c>
      <c r="AB1713" t="s">
        <v>65</v>
      </c>
      <c r="AC1713" t="s">
        <v>66</v>
      </c>
      <c r="AD1713" t="s">
        <v>170</v>
      </c>
      <c r="AE1713" t="s">
        <v>74</v>
      </c>
      <c r="AF1713" t="s">
        <v>134</v>
      </c>
      <c r="AG1713" t="s">
        <v>172</v>
      </c>
      <c r="AH1713" t="s">
        <v>173</v>
      </c>
      <c r="AI1713" t="s">
        <v>254</v>
      </c>
      <c r="AJ1713" t="s">
        <v>138</v>
      </c>
      <c r="AK1713" t="s">
        <v>73</v>
      </c>
      <c r="AL1713" t="s">
        <v>103</v>
      </c>
      <c r="AM1713" t="s">
        <v>103</v>
      </c>
      <c r="AN1713" t="s">
        <v>76</v>
      </c>
      <c r="AO1713" t="s">
        <v>203</v>
      </c>
      <c r="AP1713" t="s">
        <v>234</v>
      </c>
      <c r="AQ1713" t="s">
        <v>168</v>
      </c>
      <c r="AR1713" t="s">
        <v>74</v>
      </c>
      <c r="AS1713" t="s">
        <v>54</v>
      </c>
      <c r="AT1713" t="s">
        <v>73</v>
      </c>
      <c r="AU1713" t="s">
        <v>107</v>
      </c>
      <c r="AV1713" t="s">
        <v>8580</v>
      </c>
    </row>
    <row r="1714" spans="1:48" hidden="1" x14ac:dyDescent="0.3">
      <c r="A1714" t="s">
        <v>8581</v>
      </c>
      <c r="B1714" t="s">
        <v>8582</v>
      </c>
      <c r="C1714" s="1" t="str">
        <f t="shared" si="275"/>
        <v>21:0975</v>
      </c>
      <c r="D1714" s="1" t="str">
        <f t="shared" si="282"/>
        <v>21:0109</v>
      </c>
      <c r="E1714" t="s">
        <v>8583</v>
      </c>
      <c r="F1714" t="s">
        <v>8584</v>
      </c>
      <c r="H1714">
        <v>60.524737700000003</v>
      </c>
      <c r="I1714">
        <v>-96.280999899999998</v>
      </c>
      <c r="J1714" s="1" t="str">
        <f t="shared" si="283"/>
        <v>NGR lake sediment grab sample</v>
      </c>
      <c r="K1714" s="1" t="str">
        <f t="shared" si="284"/>
        <v>&lt;177 micron (NGR)</v>
      </c>
      <c r="L1714">
        <v>7</v>
      </c>
      <c r="M1714" t="s">
        <v>200</v>
      </c>
      <c r="N1714">
        <v>128</v>
      </c>
      <c r="O1714" t="s">
        <v>137</v>
      </c>
      <c r="P1714" t="s">
        <v>54</v>
      </c>
      <c r="Q1714" t="s">
        <v>1814</v>
      </c>
      <c r="R1714" t="s">
        <v>236</v>
      </c>
      <c r="S1714" t="s">
        <v>57</v>
      </c>
      <c r="T1714" t="s">
        <v>275</v>
      </c>
      <c r="U1714" t="s">
        <v>117</v>
      </c>
      <c r="V1714" t="s">
        <v>522</v>
      </c>
      <c r="W1714" t="s">
        <v>206</v>
      </c>
      <c r="X1714" t="s">
        <v>62</v>
      </c>
      <c r="Y1714" t="s">
        <v>62</v>
      </c>
      <c r="Z1714" t="s">
        <v>170</v>
      </c>
      <c r="AA1714" t="s">
        <v>64</v>
      </c>
      <c r="AB1714" t="s">
        <v>315</v>
      </c>
      <c r="AC1714" t="s">
        <v>224</v>
      </c>
      <c r="AD1714" t="s">
        <v>62</v>
      </c>
      <c r="AE1714" t="s">
        <v>4330</v>
      </c>
      <c r="AF1714" t="s">
        <v>121</v>
      </c>
      <c r="AG1714" t="s">
        <v>99</v>
      </c>
      <c r="AH1714" t="s">
        <v>472</v>
      </c>
      <c r="AI1714" t="s">
        <v>193</v>
      </c>
      <c r="AJ1714" t="s">
        <v>1715</v>
      </c>
      <c r="AK1714" t="s">
        <v>73</v>
      </c>
      <c r="AL1714" t="s">
        <v>103</v>
      </c>
      <c r="AM1714" t="s">
        <v>177</v>
      </c>
      <c r="AN1714" t="s">
        <v>76</v>
      </c>
      <c r="AO1714" t="s">
        <v>914</v>
      </c>
      <c r="AP1714" t="s">
        <v>4187</v>
      </c>
      <c r="AQ1714" t="s">
        <v>77</v>
      </c>
      <c r="AR1714" t="s">
        <v>67</v>
      </c>
      <c r="AS1714" t="s">
        <v>54</v>
      </c>
      <c r="AT1714" t="s">
        <v>73</v>
      </c>
      <c r="AU1714" t="s">
        <v>107</v>
      </c>
      <c r="AV1714" t="s">
        <v>8585</v>
      </c>
    </row>
    <row r="1715" spans="1:48" hidden="1" x14ac:dyDescent="0.3">
      <c r="A1715" t="s">
        <v>8586</v>
      </c>
      <c r="B1715" t="s">
        <v>8587</v>
      </c>
      <c r="C1715" s="1" t="str">
        <f t="shared" ref="C1715:C1778" si="285">HYPERLINK("https://geochem.nrcan.gc.ca/cdogs/content/bdl/bdl210975_e.htm", "21:0975")</f>
        <v>21:0975</v>
      </c>
      <c r="D1715" s="1" t="str">
        <f t="shared" si="282"/>
        <v>21:0109</v>
      </c>
      <c r="E1715" t="s">
        <v>8588</v>
      </c>
      <c r="F1715" t="s">
        <v>8589</v>
      </c>
      <c r="H1715">
        <v>60.556024100000002</v>
      </c>
      <c r="I1715">
        <v>-96.357342299999999</v>
      </c>
      <c r="J1715" s="1" t="str">
        <f t="shared" si="283"/>
        <v>NGR lake sediment grab sample</v>
      </c>
      <c r="K1715" s="1" t="str">
        <f t="shared" si="284"/>
        <v>&lt;177 micron (NGR)</v>
      </c>
      <c r="L1715">
        <v>7</v>
      </c>
      <c r="M1715" t="s">
        <v>217</v>
      </c>
      <c r="N1715">
        <v>129</v>
      </c>
      <c r="O1715" t="s">
        <v>211</v>
      </c>
      <c r="P1715" t="s">
        <v>54</v>
      </c>
      <c r="Q1715" t="s">
        <v>549</v>
      </c>
      <c r="R1715" t="s">
        <v>189</v>
      </c>
      <c r="S1715" t="s">
        <v>57</v>
      </c>
      <c r="T1715" t="s">
        <v>364</v>
      </c>
      <c r="U1715" t="s">
        <v>168</v>
      </c>
      <c r="V1715" t="s">
        <v>471</v>
      </c>
      <c r="W1715" t="s">
        <v>240</v>
      </c>
      <c r="X1715" t="s">
        <v>62</v>
      </c>
      <c r="Y1715" t="s">
        <v>171</v>
      </c>
      <c r="Z1715" t="s">
        <v>62</v>
      </c>
      <c r="AA1715" t="s">
        <v>64</v>
      </c>
      <c r="AB1715" t="s">
        <v>58</v>
      </c>
      <c r="AC1715" t="s">
        <v>206</v>
      </c>
      <c r="AD1715" t="s">
        <v>96</v>
      </c>
      <c r="AE1715" t="s">
        <v>574</v>
      </c>
      <c r="AF1715" t="s">
        <v>317</v>
      </c>
      <c r="AG1715" t="s">
        <v>412</v>
      </c>
      <c r="AH1715" t="s">
        <v>173</v>
      </c>
      <c r="AI1715" t="s">
        <v>56</v>
      </c>
      <c r="AJ1715" t="s">
        <v>5369</v>
      </c>
      <c r="AK1715" t="s">
        <v>73</v>
      </c>
      <c r="AL1715" t="s">
        <v>177</v>
      </c>
      <c r="AM1715" t="s">
        <v>74</v>
      </c>
      <c r="AN1715" t="s">
        <v>76</v>
      </c>
      <c r="AO1715" t="s">
        <v>6286</v>
      </c>
      <c r="AP1715" t="s">
        <v>656</v>
      </c>
      <c r="AQ1715" t="s">
        <v>250</v>
      </c>
      <c r="AR1715" t="s">
        <v>74</v>
      </c>
      <c r="AS1715" t="s">
        <v>54</v>
      </c>
      <c r="AT1715" t="s">
        <v>73</v>
      </c>
      <c r="AU1715" t="s">
        <v>107</v>
      </c>
      <c r="AV1715" t="s">
        <v>8590</v>
      </c>
    </row>
    <row r="1716" spans="1:48" hidden="1" x14ac:dyDescent="0.3">
      <c r="A1716" t="s">
        <v>8591</v>
      </c>
      <c r="B1716" t="s">
        <v>8592</v>
      </c>
      <c r="C1716" s="1" t="str">
        <f t="shared" si="285"/>
        <v>21:0975</v>
      </c>
      <c r="D1716" s="1" t="str">
        <f t="shared" si="282"/>
        <v>21:0109</v>
      </c>
      <c r="E1716" t="s">
        <v>8593</v>
      </c>
      <c r="F1716" t="s">
        <v>8594</v>
      </c>
      <c r="H1716">
        <v>60.585080300000001</v>
      </c>
      <c r="I1716">
        <v>-96.375541400000003</v>
      </c>
      <c r="J1716" s="1" t="str">
        <f t="shared" si="283"/>
        <v>NGR lake sediment grab sample</v>
      </c>
      <c r="K1716" s="1" t="str">
        <f t="shared" si="284"/>
        <v>&lt;177 micron (NGR)</v>
      </c>
      <c r="L1716">
        <v>7</v>
      </c>
      <c r="M1716" t="s">
        <v>246</v>
      </c>
      <c r="N1716">
        <v>130</v>
      </c>
      <c r="O1716" t="s">
        <v>95</v>
      </c>
      <c r="P1716" t="s">
        <v>54</v>
      </c>
      <c r="Q1716" t="s">
        <v>133</v>
      </c>
      <c r="R1716" t="s">
        <v>121</v>
      </c>
      <c r="S1716" t="s">
        <v>57</v>
      </c>
      <c r="T1716" t="s">
        <v>404</v>
      </c>
      <c r="U1716" t="s">
        <v>117</v>
      </c>
      <c r="V1716" t="s">
        <v>60</v>
      </c>
      <c r="W1716" t="s">
        <v>143</v>
      </c>
      <c r="X1716" t="s">
        <v>67</v>
      </c>
      <c r="Y1716" t="s">
        <v>95</v>
      </c>
      <c r="Z1716" t="s">
        <v>127</v>
      </c>
      <c r="AA1716" t="s">
        <v>64</v>
      </c>
      <c r="AB1716" t="s">
        <v>471</v>
      </c>
      <c r="AC1716" t="s">
        <v>70</v>
      </c>
      <c r="AD1716" t="s">
        <v>62</v>
      </c>
      <c r="AE1716" t="s">
        <v>421</v>
      </c>
      <c r="AF1716" t="s">
        <v>436</v>
      </c>
      <c r="AG1716" t="s">
        <v>58</v>
      </c>
      <c r="AH1716" t="s">
        <v>173</v>
      </c>
      <c r="AI1716" t="s">
        <v>318</v>
      </c>
      <c r="AJ1716" t="s">
        <v>709</v>
      </c>
      <c r="AK1716" t="s">
        <v>73</v>
      </c>
      <c r="AL1716" t="s">
        <v>157</v>
      </c>
      <c r="AM1716" t="s">
        <v>103</v>
      </c>
      <c r="AN1716" t="s">
        <v>76</v>
      </c>
      <c r="AO1716" t="s">
        <v>77</v>
      </c>
      <c r="AP1716" t="s">
        <v>179</v>
      </c>
      <c r="AQ1716" t="s">
        <v>123</v>
      </c>
      <c r="AR1716" t="s">
        <v>74</v>
      </c>
      <c r="AS1716" t="s">
        <v>54</v>
      </c>
      <c r="AT1716" t="s">
        <v>73</v>
      </c>
      <c r="AU1716" t="s">
        <v>107</v>
      </c>
      <c r="AV1716" t="s">
        <v>8595</v>
      </c>
    </row>
    <row r="1717" spans="1:48" hidden="1" x14ac:dyDescent="0.3">
      <c r="A1717" t="s">
        <v>8596</v>
      </c>
      <c r="B1717" t="s">
        <v>8597</v>
      </c>
      <c r="C1717" s="1" t="str">
        <f t="shared" si="285"/>
        <v>21:0975</v>
      </c>
      <c r="D1717" s="1" t="str">
        <f t="shared" si="282"/>
        <v>21:0109</v>
      </c>
      <c r="E1717" t="s">
        <v>8552</v>
      </c>
      <c r="F1717" t="s">
        <v>8598</v>
      </c>
      <c r="H1717">
        <v>60.5845889</v>
      </c>
      <c r="I1717">
        <v>-96.318116700000004</v>
      </c>
      <c r="J1717" s="1" t="str">
        <f t="shared" si="283"/>
        <v>NGR lake sediment grab sample</v>
      </c>
      <c r="K1717" s="1" t="str">
        <f t="shared" si="284"/>
        <v>&lt;177 micron (NGR)</v>
      </c>
      <c r="L1717">
        <v>7</v>
      </c>
      <c r="M1717" t="s">
        <v>345</v>
      </c>
      <c r="N1717">
        <v>131</v>
      </c>
      <c r="O1717" t="s">
        <v>143</v>
      </c>
      <c r="P1717" t="s">
        <v>54</v>
      </c>
      <c r="Q1717" t="s">
        <v>89</v>
      </c>
      <c r="R1717" t="s">
        <v>168</v>
      </c>
      <c r="S1717" t="s">
        <v>57</v>
      </c>
      <c r="T1717" t="s">
        <v>454</v>
      </c>
      <c r="U1717" t="s">
        <v>117</v>
      </c>
      <c r="V1717" t="s">
        <v>326</v>
      </c>
      <c r="W1717" t="s">
        <v>193</v>
      </c>
      <c r="X1717" t="s">
        <v>62</v>
      </c>
      <c r="Y1717" t="s">
        <v>276</v>
      </c>
      <c r="Z1717" t="s">
        <v>127</v>
      </c>
      <c r="AA1717" t="s">
        <v>64</v>
      </c>
      <c r="AB1717" t="s">
        <v>522</v>
      </c>
      <c r="AC1717" t="s">
        <v>70</v>
      </c>
      <c r="AD1717" t="s">
        <v>62</v>
      </c>
      <c r="AE1717" t="s">
        <v>421</v>
      </c>
      <c r="AF1717" t="s">
        <v>69</v>
      </c>
      <c r="AG1717" t="s">
        <v>91</v>
      </c>
      <c r="AH1717" t="s">
        <v>70</v>
      </c>
      <c r="AI1717" t="s">
        <v>592</v>
      </c>
      <c r="AJ1717" t="s">
        <v>53</v>
      </c>
      <c r="AK1717" t="s">
        <v>73</v>
      </c>
      <c r="AL1717" t="s">
        <v>74</v>
      </c>
      <c r="AM1717" t="s">
        <v>75</v>
      </c>
      <c r="AN1717" t="s">
        <v>76</v>
      </c>
      <c r="AO1717" t="s">
        <v>77</v>
      </c>
      <c r="AP1717" t="s">
        <v>267</v>
      </c>
      <c r="AQ1717" t="s">
        <v>203</v>
      </c>
      <c r="AR1717" t="s">
        <v>67</v>
      </c>
      <c r="AS1717" t="s">
        <v>54</v>
      </c>
      <c r="AT1717" t="s">
        <v>73</v>
      </c>
      <c r="AU1717" t="s">
        <v>107</v>
      </c>
      <c r="AV1717" t="s">
        <v>8599</v>
      </c>
    </row>
    <row r="1718" spans="1:48" hidden="1" x14ac:dyDescent="0.3">
      <c r="A1718" t="s">
        <v>8600</v>
      </c>
      <c r="B1718" t="s">
        <v>8601</v>
      </c>
      <c r="C1718" s="1" t="str">
        <f t="shared" si="285"/>
        <v>21:0975</v>
      </c>
      <c r="D1718" s="1" t="str">
        <f t="shared" si="282"/>
        <v>21:0109</v>
      </c>
      <c r="E1718" t="s">
        <v>8602</v>
      </c>
      <c r="F1718" t="s">
        <v>8603</v>
      </c>
      <c r="H1718">
        <v>60.617653799999999</v>
      </c>
      <c r="I1718">
        <v>-96.239165200000002</v>
      </c>
      <c r="J1718" s="1" t="str">
        <f t="shared" si="283"/>
        <v>NGR lake sediment grab sample</v>
      </c>
      <c r="K1718" s="1" t="str">
        <f t="shared" si="284"/>
        <v>&lt;177 micron (NGR)</v>
      </c>
      <c r="L1718">
        <v>7</v>
      </c>
      <c r="M1718" t="s">
        <v>260</v>
      </c>
      <c r="N1718">
        <v>132</v>
      </c>
      <c r="O1718" t="s">
        <v>74</v>
      </c>
      <c r="P1718" t="s">
        <v>54</v>
      </c>
      <c r="Q1718" t="s">
        <v>470</v>
      </c>
      <c r="R1718" t="s">
        <v>290</v>
      </c>
      <c r="S1718" t="s">
        <v>57</v>
      </c>
      <c r="T1718" t="s">
        <v>698</v>
      </c>
      <c r="U1718" t="s">
        <v>88</v>
      </c>
      <c r="V1718" t="s">
        <v>381</v>
      </c>
      <c r="W1718" t="s">
        <v>448</v>
      </c>
      <c r="X1718" t="s">
        <v>67</v>
      </c>
      <c r="Y1718" t="s">
        <v>171</v>
      </c>
      <c r="Z1718" t="s">
        <v>127</v>
      </c>
      <c r="AA1718" t="s">
        <v>64</v>
      </c>
      <c r="AB1718" t="s">
        <v>471</v>
      </c>
      <c r="AC1718" t="s">
        <v>70</v>
      </c>
      <c r="AD1718" t="s">
        <v>74</v>
      </c>
      <c r="AE1718" t="s">
        <v>355</v>
      </c>
      <c r="AF1718" t="s">
        <v>134</v>
      </c>
      <c r="AG1718" t="s">
        <v>404</v>
      </c>
      <c r="AH1718" t="s">
        <v>472</v>
      </c>
      <c r="AI1718" t="s">
        <v>692</v>
      </c>
      <c r="AJ1718" t="s">
        <v>254</v>
      </c>
      <c r="AK1718" t="s">
        <v>73</v>
      </c>
      <c r="AL1718" t="s">
        <v>75</v>
      </c>
      <c r="AM1718" t="s">
        <v>103</v>
      </c>
      <c r="AN1718" t="s">
        <v>76</v>
      </c>
      <c r="AO1718" t="s">
        <v>104</v>
      </c>
      <c r="AP1718" t="s">
        <v>656</v>
      </c>
      <c r="AQ1718" t="s">
        <v>178</v>
      </c>
      <c r="AR1718" t="s">
        <v>67</v>
      </c>
      <c r="AS1718" t="s">
        <v>54</v>
      </c>
      <c r="AT1718" t="s">
        <v>73</v>
      </c>
      <c r="AU1718" t="s">
        <v>107</v>
      </c>
      <c r="AV1718" t="s">
        <v>8604</v>
      </c>
    </row>
    <row r="1719" spans="1:48" hidden="1" x14ac:dyDescent="0.3">
      <c r="A1719" t="s">
        <v>8605</v>
      </c>
      <c r="B1719" t="s">
        <v>8606</v>
      </c>
      <c r="C1719" s="1" t="str">
        <f t="shared" si="285"/>
        <v>21:0975</v>
      </c>
      <c r="D1719" s="1" t="str">
        <f t="shared" si="282"/>
        <v>21:0109</v>
      </c>
      <c r="E1719" t="s">
        <v>8607</v>
      </c>
      <c r="F1719" t="s">
        <v>8608</v>
      </c>
      <c r="H1719">
        <v>60.607554399999998</v>
      </c>
      <c r="I1719">
        <v>-96.312973900000003</v>
      </c>
      <c r="J1719" s="1" t="str">
        <f t="shared" si="283"/>
        <v>NGR lake sediment grab sample</v>
      </c>
      <c r="K1719" s="1" t="str">
        <f t="shared" si="284"/>
        <v>&lt;177 micron (NGR)</v>
      </c>
      <c r="L1719">
        <v>7</v>
      </c>
      <c r="M1719" t="s">
        <v>273</v>
      </c>
      <c r="N1719">
        <v>133</v>
      </c>
      <c r="O1719" t="s">
        <v>68</v>
      </c>
      <c r="P1719" t="s">
        <v>54</v>
      </c>
      <c r="Q1719" t="s">
        <v>1210</v>
      </c>
      <c r="R1719" t="s">
        <v>187</v>
      </c>
      <c r="S1719" t="s">
        <v>57</v>
      </c>
      <c r="T1719" t="s">
        <v>91</v>
      </c>
      <c r="U1719" t="s">
        <v>203</v>
      </c>
      <c r="V1719" t="s">
        <v>139</v>
      </c>
      <c r="W1719" t="s">
        <v>205</v>
      </c>
      <c r="X1719" t="s">
        <v>62</v>
      </c>
      <c r="Y1719" t="s">
        <v>95</v>
      </c>
      <c r="Z1719" t="s">
        <v>127</v>
      </c>
      <c r="AA1719" t="s">
        <v>64</v>
      </c>
      <c r="AB1719" t="s">
        <v>428</v>
      </c>
      <c r="AC1719" t="s">
        <v>224</v>
      </c>
      <c r="AD1719" t="s">
        <v>74</v>
      </c>
      <c r="AE1719" t="s">
        <v>421</v>
      </c>
      <c r="AF1719" t="s">
        <v>151</v>
      </c>
      <c r="AG1719" t="s">
        <v>427</v>
      </c>
      <c r="AH1719" t="s">
        <v>472</v>
      </c>
      <c r="AI1719" t="s">
        <v>305</v>
      </c>
      <c r="AJ1719" t="s">
        <v>382</v>
      </c>
      <c r="AK1719" t="s">
        <v>73</v>
      </c>
      <c r="AL1719" t="s">
        <v>75</v>
      </c>
      <c r="AM1719" t="s">
        <v>177</v>
      </c>
      <c r="AN1719" t="s">
        <v>76</v>
      </c>
      <c r="AO1719" t="s">
        <v>77</v>
      </c>
      <c r="AP1719" t="s">
        <v>656</v>
      </c>
      <c r="AQ1719" t="s">
        <v>281</v>
      </c>
      <c r="AR1719" t="s">
        <v>67</v>
      </c>
      <c r="AS1719" t="s">
        <v>54</v>
      </c>
      <c r="AT1719" t="s">
        <v>73</v>
      </c>
      <c r="AU1719" t="s">
        <v>107</v>
      </c>
      <c r="AV1719" t="s">
        <v>8609</v>
      </c>
    </row>
    <row r="1720" spans="1:48" hidden="1" x14ac:dyDescent="0.3">
      <c r="A1720" t="s">
        <v>8610</v>
      </c>
      <c r="B1720" t="s">
        <v>8611</v>
      </c>
      <c r="C1720" s="1" t="str">
        <f t="shared" si="285"/>
        <v>21:0975</v>
      </c>
      <c r="D1720" s="1" t="str">
        <f t="shared" si="282"/>
        <v>21:0109</v>
      </c>
      <c r="E1720" t="s">
        <v>8612</v>
      </c>
      <c r="F1720" t="s">
        <v>8613</v>
      </c>
      <c r="H1720">
        <v>60.628302599999998</v>
      </c>
      <c r="I1720">
        <v>-96.405831699999993</v>
      </c>
      <c r="J1720" s="1" t="str">
        <f t="shared" si="283"/>
        <v>NGR lake sediment grab sample</v>
      </c>
      <c r="K1720" s="1" t="str">
        <f t="shared" si="284"/>
        <v>&lt;177 micron (NGR)</v>
      </c>
      <c r="L1720">
        <v>7</v>
      </c>
      <c r="M1720" t="s">
        <v>289</v>
      </c>
      <c r="N1720">
        <v>134</v>
      </c>
      <c r="O1720" t="s">
        <v>95</v>
      </c>
      <c r="P1720" t="s">
        <v>54</v>
      </c>
      <c r="Q1720" t="s">
        <v>562</v>
      </c>
      <c r="R1720" t="s">
        <v>99</v>
      </c>
      <c r="S1720" t="s">
        <v>57</v>
      </c>
      <c r="T1720" t="s">
        <v>604</v>
      </c>
      <c r="U1720" t="s">
        <v>138</v>
      </c>
      <c r="V1720" t="s">
        <v>2740</v>
      </c>
      <c r="W1720" t="s">
        <v>125</v>
      </c>
      <c r="X1720" t="s">
        <v>67</v>
      </c>
      <c r="Y1720" t="s">
        <v>95</v>
      </c>
      <c r="Z1720" t="s">
        <v>62</v>
      </c>
      <c r="AA1720" t="s">
        <v>64</v>
      </c>
      <c r="AB1720" t="s">
        <v>890</v>
      </c>
      <c r="AC1720" t="s">
        <v>125</v>
      </c>
      <c r="AD1720" t="s">
        <v>59</v>
      </c>
      <c r="AE1720" t="s">
        <v>8614</v>
      </c>
      <c r="AF1720" t="s">
        <v>116</v>
      </c>
      <c r="AG1720" t="s">
        <v>281</v>
      </c>
      <c r="AH1720" t="s">
        <v>173</v>
      </c>
      <c r="AI1720" t="s">
        <v>79</v>
      </c>
      <c r="AJ1720" t="s">
        <v>87</v>
      </c>
      <c r="AK1720" t="s">
        <v>73</v>
      </c>
      <c r="AL1720" t="s">
        <v>103</v>
      </c>
      <c r="AM1720" t="s">
        <v>103</v>
      </c>
      <c r="AN1720" t="s">
        <v>76</v>
      </c>
      <c r="AO1720" t="s">
        <v>104</v>
      </c>
      <c r="AP1720" t="s">
        <v>8164</v>
      </c>
      <c r="AQ1720" t="s">
        <v>8615</v>
      </c>
      <c r="AR1720" t="s">
        <v>67</v>
      </c>
      <c r="AS1720" t="s">
        <v>54</v>
      </c>
      <c r="AT1720" t="s">
        <v>73</v>
      </c>
      <c r="AU1720" t="s">
        <v>107</v>
      </c>
      <c r="AV1720" t="s">
        <v>1548</v>
      </c>
    </row>
    <row r="1721" spans="1:48" hidden="1" x14ac:dyDescent="0.3">
      <c r="A1721" t="s">
        <v>8616</v>
      </c>
      <c r="B1721" t="s">
        <v>8617</v>
      </c>
      <c r="C1721" s="1" t="str">
        <f t="shared" si="285"/>
        <v>21:0975</v>
      </c>
      <c r="D1721" s="1" t="str">
        <f>HYPERLINK("https://geochem.nrcan.gc.ca/cdogs/content/svy/svy_e.htm", "")</f>
        <v/>
      </c>
      <c r="G1721" s="1" t="str">
        <f>HYPERLINK("https://geochem.nrcan.gc.ca/cdogs/content/cr_/cr_00161_e.htm", "161")</f>
        <v>161</v>
      </c>
      <c r="J1721" t="s">
        <v>230</v>
      </c>
      <c r="K1721" t="s">
        <v>231</v>
      </c>
      <c r="L1721">
        <v>7</v>
      </c>
      <c r="M1721" t="s">
        <v>232</v>
      </c>
      <c r="N1721">
        <v>135</v>
      </c>
      <c r="O1721" t="s">
        <v>96</v>
      </c>
      <c r="P1721" t="s">
        <v>59</v>
      </c>
      <c r="Q1721" t="s">
        <v>656</v>
      </c>
      <c r="R1721" t="s">
        <v>75</v>
      </c>
      <c r="S1721" t="s">
        <v>57</v>
      </c>
      <c r="T1721" t="s">
        <v>167</v>
      </c>
      <c r="U1721" t="s">
        <v>117</v>
      </c>
      <c r="V1721" t="s">
        <v>1089</v>
      </c>
      <c r="W1721" t="s">
        <v>63</v>
      </c>
      <c r="X1721" t="s">
        <v>62</v>
      </c>
      <c r="Y1721" t="s">
        <v>94</v>
      </c>
      <c r="Z1721" t="s">
        <v>104</v>
      </c>
      <c r="AA1721" t="s">
        <v>64</v>
      </c>
      <c r="AB1721" t="s">
        <v>492</v>
      </c>
      <c r="AC1721" t="s">
        <v>125</v>
      </c>
      <c r="AD1721" t="s">
        <v>67</v>
      </c>
      <c r="AE1721" t="s">
        <v>8618</v>
      </c>
      <c r="AF1721" t="s">
        <v>436</v>
      </c>
      <c r="AG1721" t="s">
        <v>339</v>
      </c>
      <c r="AH1721" t="s">
        <v>125</v>
      </c>
      <c r="AI1721" t="s">
        <v>290</v>
      </c>
      <c r="AJ1721" t="s">
        <v>402</v>
      </c>
      <c r="AK1721" t="s">
        <v>73</v>
      </c>
      <c r="AL1721" t="s">
        <v>206</v>
      </c>
      <c r="AM1721" t="s">
        <v>68</v>
      </c>
      <c r="AN1721" t="s">
        <v>76</v>
      </c>
      <c r="AO1721" t="s">
        <v>92</v>
      </c>
      <c r="AP1721" t="s">
        <v>4295</v>
      </c>
      <c r="AQ1721" t="s">
        <v>292</v>
      </c>
      <c r="AR1721" t="s">
        <v>62</v>
      </c>
      <c r="AS1721" t="s">
        <v>127</v>
      </c>
      <c r="AT1721" t="s">
        <v>73</v>
      </c>
      <c r="AU1721" t="s">
        <v>603</v>
      </c>
      <c r="AV1721" t="s">
        <v>544</v>
      </c>
    </row>
    <row r="1722" spans="1:48" hidden="1" x14ac:dyDescent="0.3">
      <c r="A1722" t="s">
        <v>8619</v>
      </c>
      <c r="B1722" t="s">
        <v>8620</v>
      </c>
      <c r="C1722" s="1" t="str">
        <f t="shared" si="285"/>
        <v>21:0975</v>
      </c>
      <c r="D1722" s="1" t="str">
        <f t="shared" ref="D1722:D1743" si="286">HYPERLINK("https://geochem.nrcan.gc.ca/cdogs/content/svy/svy210109_e.htm", "21:0109")</f>
        <v>21:0109</v>
      </c>
      <c r="E1722" t="s">
        <v>8621</v>
      </c>
      <c r="F1722" t="s">
        <v>8622</v>
      </c>
      <c r="H1722">
        <v>60.645975399999998</v>
      </c>
      <c r="I1722">
        <v>-96.425136100000003</v>
      </c>
      <c r="J1722" s="1" t="str">
        <f t="shared" ref="J1722:J1743" si="287">HYPERLINK("https://geochem.nrcan.gc.ca/cdogs/content/kwd/kwd020027_e.htm", "NGR lake sediment grab sample")</f>
        <v>NGR lake sediment grab sample</v>
      </c>
      <c r="K1722" s="1" t="str">
        <f t="shared" ref="K1722:K1743" si="288">HYPERLINK("https://geochem.nrcan.gc.ca/cdogs/content/kwd/kwd080006_e.htm", "&lt;177 micron (NGR)")</f>
        <v>&lt;177 micron (NGR)</v>
      </c>
      <c r="L1722">
        <v>7</v>
      </c>
      <c r="M1722" t="s">
        <v>301</v>
      </c>
      <c r="N1722">
        <v>136</v>
      </c>
      <c r="O1722" t="s">
        <v>137</v>
      </c>
      <c r="P1722" t="s">
        <v>54</v>
      </c>
      <c r="Q1722" t="s">
        <v>777</v>
      </c>
      <c r="R1722" t="s">
        <v>471</v>
      </c>
      <c r="S1722" t="s">
        <v>57</v>
      </c>
      <c r="T1722" t="s">
        <v>277</v>
      </c>
      <c r="U1722" t="s">
        <v>203</v>
      </c>
      <c r="V1722" t="s">
        <v>190</v>
      </c>
      <c r="W1722" t="s">
        <v>327</v>
      </c>
      <c r="X1722" t="s">
        <v>74</v>
      </c>
      <c r="Y1722" t="s">
        <v>143</v>
      </c>
      <c r="Z1722" t="s">
        <v>127</v>
      </c>
      <c r="AA1722" t="s">
        <v>64</v>
      </c>
      <c r="AB1722" t="s">
        <v>853</v>
      </c>
      <c r="AC1722" t="s">
        <v>62</v>
      </c>
      <c r="AD1722" t="s">
        <v>178</v>
      </c>
      <c r="AE1722" t="s">
        <v>238</v>
      </c>
      <c r="AF1722" t="s">
        <v>69</v>
      </c>
      <c r="AG1722" t="s">
        <v>207</v>
      </c>
      <c r="AH1722" t="s">
        <v>472</v>
      </c>
      <c r="AI1722" t="s">
        <v>402</v>
      </c>
      <c r="AJ1722" t="s">
        <v>280</v>
      </c>
      <c r="AK1722" t="s">
        <v>73</v>
      </c>
      <c r="AL1722" t="s">
        <v>125</v>
      </c>
      <c r="AM1722" t="s">
        <v>125</v>
      </c>
      <c r="AN1722" t="s">
        <v>8623</v>
      </c>
      <c r="AO1722" t="s">
        <v>6286</v>
      </c>
      <c r="AP1722" t="s">
        <v>225</v>
      </c>
      <c r="AQ1722" t="s">
        <v>8624</v>
      </c>
      <c r="AR1722" t="s">
        <v>62</v>
      </c>
      <c r="AS1722" t="s">
        <v>62</v>
      </c>
      <c r="AT1722" t="s">
        <v>91</v>
      </c>
      <c r="AU1722" t="s">
        <v>107</v>
      </c>
      <c r="AV1722" t="s">
        <v>8625</v>
      </c>
    </row>
    <row r="1723" spans="1:48" hidden="1" x14ac:dyDescent="0.3">
      <c r="A1723" t="s">
        <v>8626</v>
      </c>
      <c r="B1723" t="s">
        <v>8627</v>
      </c>
      <c r="C1723" s="1" t="str">
        <f t="shared" si="285"/>
        <v>21:0975</v>
      </c>
      <c r="D1723" s="1" t="str">
        <f t="shared" si="286"/>
        <v>21:0109</v>
      </c>
      <c r="E1723" t="s">
        <v>8628</v>
      </c>
      <c r="F1723" t="s">
        <v>8629</v>
      </c>
      <c r="H1723">
        <v>60.639878199999998</v>
      </c>
      <c r="I1723">
        <v>-96.345617200000007</v>
      </c>
      <c r="J1723" s="1" t="str">
        <f t="shared" si="287"/>
        <v>NGR lake sediment grab sample</v>
      </c>
      <c r="K1723" s="1" t="str">
        <f t="shared" si="288"/>
        <v>&lt;177 micron (NGR)</v>
      </c>
      <c r="L1723">
        <v>7</v>
      </c>
      <c r="M1723" t="s">
        <v>314</v>
      </c>
      <c r="N1723">
        <v>137</v>
      </c>
      <c r="O1723" t="s">
        <v>526</v>
      </c>
      <c r="P1723" t="s">
        <v>54</v>
      </c>
      <c r="Q1723" t="s">
        <v>505</v>
      </c>
      <c r="R1723" t="s">
        <v>151</v>
      </c>
      <c r="S1723" t="s">
        <v>57</v>
      </c>
      <c r="T1723" t="s">
        <v>252</v>
      </c>
      <c r="U1723" t="s">
        <v>138</v>
      </c>
      <c r="V1723" t="s">
        <v>282</v>
      </c>
      <c r="W1723" t="s">
        <v>171</v>
      </c>
      <c r="X1723" t="s">
        <v>74</v>
      </c>
      <c r="Y1723" t="s">
        <v>74</v>
      </c>
      <c r="Z1723" t="s">
        <v>62</v>
      </c>
      <c r="AA1723" t="s">
        <v>64</v>
      </c>
      <c r="AB1723" t="s">
        <v>189</v>
      </c>
      <c r="AC1723" t="s">
        <v>70</v>
      </c>
      <c r="AD1723" t="s">
        <v>170</v>
      </c>
      <c r="AE1723" t="s">
        <v>1090</v>
      </c>
      <c r="AF1723" t="s">
        <v>134</v>
      </c>
      <c r="AG1723" t="s">
        <v>492</v>
      </c>
      <c r="AH1723" t="s">
        <v>472</v>
      </c>
      <c r="AI1723" t="s">
        <v>193</v>
      </c>
      <c r="AJ1723" t="s">
        <v>692</v>
      </c>
      <c r="AK1723" t="s">
        <v>73</v>
      </c>
      <c r="AL1723" t="s">
        <v>103</v>
      </c>
      <c r="AM1723" t="s">
        <v>103</v>
      </c>
      <c r="AN1723" t="s">
        <v>76</v>
      </c>
      <c r="AO1723" t="s">
        <v>92</v>
      </c>
      <c r="AP1723" t="s">
        <v>1980</v>
      </c>
      <c r="AQ1723" t="s">
        <v>290</v>
      </c>
      <c r="AR1723" t="s">
        <v>74</v>
      </c>
      <c r="AS1723" t="s">
        <v>54</v>
      </c>
      <c r="AT1723" t="s">
        <v>73</v>
      </c>
      <c r="AU1723" t="s">
        <v>107</v>
      </c>
      <c r="AV1723" t="s">
        <v>8165</v>
      </c>
    </row>
    <row r="1724" spans="1:48" hidden="1" x14ac:dyDescent="0.3">
      <c r="A1724" t="s">
        <v>8630</v>
      </c>
      <c r="B1724" t="s">
        <v>8631</v>
      </c>
      <c r="C1724" s="1" t="str">
        <f t="shared" si="285"/>
        <v>21:0975</v>
      </c>
      <c r="D1724" s="1" t="str">
        <f t="shared" si="286"/>
        <v>21:0109</v>
      </c>
      <c r="E1724" t="s">
        <v>8632</v>
      </c>
      <c r="F1724" t="s">
        <v>8633</v>
      </c>
      <c r="H1724">
        <v>60.651179900000002</v>
      </c>
      <c r="I1724">
        <v>-96.288622000000004</v>
      </c>
      <c r="J1724" s="1" t="str">
        <f t="shared" si="287"/>
        <v>NGR lake sediment grab sample</v>
      </c>
      <c r="K1724" s="1" t="str">
        <f t="shared" si="288"/>
        <v>&lt;177 micron (NGR)</v>
      </c>
      <c r="L1724">
        <v>7</v>
      </c>
      <c r="M1724" t="s">
        <v>324</v>
      </c>
      <c r="N1724">
        <v>138</v>
      </c>
      <c r="O1724" t="s">
        <v>346</v>
      </c>
      <c r="P1724" t="s">
        <v>54</v>
      </c>
      <c r="Q1724" t="s">
        <v>920</v>
      </c>
      <c r="R1724" t="s">
        <v>77</v>
      </c>
      <c r="S1724" t="s">
        <v>57</v>
      </c>
      <c r="T1724" t="s">
        <v>1089</v>
      </c>
      <c r="U1724" t="s">
        <v>92</v>
      </c>
      <c r="V1724" t="s">
        <v>326</v>
      </c>
      <c r="W1724" t="s">
        <v>106</v>
      </c>
      <c r="X1724" t="s">
        <v>74</v>
      </c>
      <c r="Y1724" t="s">
        <v>79</v>
      </c>
      <c r="Z1724" t="s">
        <v>138</v>
      </c>
      <c r="AA1724" t="s">
        <v>64</v>
      </c>
      <c r="AB1724" t="s">
        <v>139</v>
      </c>
      <c r="AC1724" t="s">
        <v>155</v>
      </c>
      <c r="AD1724" t="s">
        <v>62</v>
      </c>
      <c r="AE1724" t="s">
        <v>448</v>
      </c>
      <c r="AF1724" t="s">
        <v>251</v>
      </c>
      <c r="AG1724" t="s">
        <v>277</v>
      </c>
      <c r="AH1724" t="s">
        <v>70</v>
      </c>
      <c r="AI1724" t="s">
        <v>1073</v>
      </c>
      <c r="AJ1724" t="s">
        <v>53</v>
      </c>
      <c r="AK1724" t="s">
        <v>73</v>
      </c>
      <c r="AL1724" t="s">
        <v>74</v>
      </c>
      <c r="AM1724" t="s">
        <v>75</v>
      </c>
      <c r="AN1724" t="s">
        <v>76</v>
      </c>
      <c r="AO1724" t="s">
        <v>1150</v>
      </c>
      <c r="AP1724" t="s">
        <v>295</v>
      </c>
      <c r="AQ1724" t="s">
        <v>134</v>
      </c>
      <c r="AR1724" t="s">
        <v>67</v>
      </c>
      <c r="AS1724" t="s">
        <v>54</v>
      </c>
      <c r="AT1724" t="s">
        <v>73</v>
      </c>
      <c r="AU1724" t="s">
        <v>107</v>
      </c>
      <c r="AV1724" t="s">
        <v>5028</v>
      </c>
    </row>
    <row r="1725" spans="1:48" hidden="1" x14ac:dyDescent="0.3">
      <c r="A1725" t="s">
        <v>8634</v>
      </c>
      <c r="B1725" t="s">
        <v>8635</v>
      </c>
      <c r="C1725" s="1" t="str">
        <f t="shared" si="285"/>
        <v>21:0975</v>
      </c>
      <c r="D1725" s="1" t="str">
        <f t="shared" si="286"/>
        <v>21:0109</v>
      </c>
      <c r="E1725" t="s">
        <v>8636</v>
      </c>
      <c r="F1725" t="s">
        <v>8637</v>
      </c>
      <c r="H1725">
        <v>60.6604071</v>
      </c>
      <c r="I1725">
        <v>-96.164369300000004</v>
      </c>
      <c r="J1725" s="1" t="str">
        <f t="shared" si="287"/>
        <v>NGR lake sediment grab sample</v>
      </c>
      <c r="K1725" s="1" t="str">
        <f t="shared" si="288"/>
        <v>&lt;177 micron (NGR)</v>
      </c>
      <c r="L1725">
        <v>7</v>
      </c>
      <c r="M1725" t="s">
        <v>335</v>
      </c>
      <c r="N1725">
        <v>139</v>
      </c>
      <c r="O1725" t="s">
        <v>125</v>
      </c>
      <c r="P1725" t="s">
        <v>54</v>
      </c>
      <c r="Q1725" t="s">
        <v>1477</v>
      </c>
      <c r="R1725" t="s">
        <v>305</v>
      </c>
      <c r="S1725" t="s">
        <v>57</v>
      </c>
      <c r="T1725" t="s">
        <v>236</v>
      </c>
      <c r="U1725" t="s">
        <v>96</v>
      </c>
      <c r="V1725" t="s">
        <v>151</v>
      </c>
      <c r="W1725" t="s">
        <v>171</v>
      </c>
      <c r="X1725" t="s">
        <v>67</v>
      </c>
      <c r="Y1725" t="s">
        <v>157</v>
      </c>
      <c r="Z1725" t="s">
        <v>96</v>
      </c>
      <c r="AA1725" t="s">
        <v>64</v>
      </c>
      <c r="AB1725" t="s">
        <v>282</v>
      </c>
      <c r="AC1725" t="s">
        <v>66</v>
      </c>
      <c r="AD1725" t="s">
        <v>74</v>
      </c>
      <c r="AE1725" t="s">
        <v>3515</v>
      </c>
      <c r="AF1725" t="s">
        <v>104</v>
      </c>
      <c r="AG1725" t="s">
        <v>58</v>
      </c>
      <c r="AH1725" t="s">
        <v>173</v>
      </c>
      <c r="AI1725" t="s">
        <v>193</v>
      </c>
      <c r="AJ1725" t="s">
        <v>118</v>
      </c>
      <c r="AK1725" t="s">
        <v>73</v>
      </c>
      <c r="AL1725" t="s">
        <v>74</v>
      </c>
      <c r="AM1725" t="s">
        <v>103</v>
      </c>
      <c r="AN1725" t="s">
        <v>76</v>
      </c>
      <c r="AO1725" t="s">
        <v>290</v>
      </c>
      <c r="AP1725" t="s">
        <v>566</v>
      </c>
      <c r="AQ1725" t="s">
        <v>134</v>
      </c>
      <c r="AR1725" t="s">
        <v>67</v>
      </c>
      <c r="AS1725" t="s">
        <v>54</v>
      </c>
      <c r="AT1725" t="s">
        <v>73</v>
      </c>
      <c r="AU1725" t="s">
        <v>107</v>
      </c>
      <c r="AV1725" t="s">
        <v>8638</v>
      </c>
    </row>
    <row r="1726" spans="1:48" hidden="1" x14ac:dyDescent="0.3">
      <c r="A1726" t="s">
        <v>8639</v>
      </c>
      <c r="B1726" t="s">
        <v>8640</v>
      </c>
      <c r="C1726" s="1" t="str">
        <f t="shared" si="285"/>
        <v>21:0975</v>
      </c>
      <c r="D1726" s="1" t="str">
        <f t="shared" si="286"/>
        <v>21:0109</v>
      </c>
      <c r="E1726" t="s">
        <v>8641</v>
      </c>
      <c r="F1726" t="s">
        <v>8642</v>
      </c>
      <c r="H1726">
        <v>60.685174699999997</v>
      </c>
      <c r="I1726">
        <v>-96.200360000000003</v>
      </c>
      <c r="J1726" s="1" t="str">
        <f t="shared" si="287"/>
        <v>NGR lake sediment grab sample</v>
      </c>
      <c r="K1726" s="1" t="str">
        <f t="shared" si="288"/>
        <v>&lt;177 micron (NGR)</v>
      </c>
      <c r="L1726">
        <v>7</v>
      </c>
      <c r="M1726" t="s">
        <v>354</v>
      </c>
      <c r="N1726">
        <v>140</v>
      </c>
      <c r="O1726" t="s">
        <v>118</v>
      </c>
      <c r="P1726" t="s">
        <v>54</v>
      </c>
      <c r="Q1726" t="s">
        <v>965</v>
      </c>
      <c r="R1726" t="s">
        <v>209</v>
      </c>
      <c r="S1726" t="s">
        <v>57</v>
      </c>
      <c r="T1726" t="s">
        <v>249</v>
      </c>
      <c r="U1726" t="s">
        <v>92</v>
      </c>
      <c r="V1726" t="s">
        <v>279</v>
      </c>
      <c r="W1726" t="s">
        <v>692</v>
      </c>
      <c r="X1726" t="s">
        <v>74</v>
      </c>
      <c r="Y1726" t="s">
        <v>94</v>
      </c>
      <c r="Z1726" t="s">
        <v>96</v>
      </c>
      <c r="AA1726" t="s">
        <v>64</v>
      </c>
      <c r="AB1726" t="s">
        <v>478</v>
      </c>
      <c r="AC1726" t="s">
        <v>155</v>
      </c>
      <c r="AD1726" t="s">
        <v>62</v>
      </c>
      <c r="AE1726" t="s">
        <v>302</v>
      </c>
      <c r="AF1726" t="s">
        <v>478</v>
      </c>
      <c r="AG1726" t="s">
        <v>248</v>
      </c>
      <c r="AH1726" t="s">
        <v>70</v>
      </c>
      <c r="AI1726" t="s">
        <v>203</v>
      </c>
      <c r="AJ1726" t="s">
        <v>305</v>
      </c>
      <c r="AK1726" t="s">
        <v>73</v>
      </c>
      <c r="AL1726" t="s">
        <v>526</v>
      </c>
      <c r="AM1726" t="s">
        <v>75</v>
      </c>
      <c r="AN1726" t="s">
        <v>76</v>
      </c>
      <c r="AO1726" t="s">
        <v>290</v>
      </c>
      <c r="AP1726" t="s">
        <v>1067</v>
      </c>
      <c r="AQ1726" t="s">
        <v>203</v>
      </c>
      <c r="AR1726" t="s">
        <v>62</v>
      </c>
      <c r="AS1726" t="s">
        <v>54</v>
      </c>
      <c r="AT1726" t="s">
        <v>73</v>
      </c>
      <c r="AU1726" t="s">
        <v>107</v>
      </c>
      <c r="AV1726" t="s">
        <v>8643</v>
      </c>
    </row>
    <row r="1727" spans="1:48" hidden="1" x14ac:dyDescent="0.3">
      <c r="A1727" t="s">
        <v>8644</v>
      </c>
      <c r="B1727" t="s">
        <v>8645</v>
      </c>
      <c r="C1727" s="1" t="str">
        <f t="shared" si="285"/>
        <v>21:0975</v>
      </c>
      <c r="D1727" s="1" t="str">
        <f t="shared" si="286"/>
        <v>21:0109</v>
      </c>
      <c r="E1727" t="s">
        <v>8646</v>
      </c>
      <c r="F1727" t="s">
        <v>8647</v>
      </c>
      <c r="H1727">
        <v>60.697795300000003</v>
      </c>
      <c r="I1727">
        <v>-96.271020699999994</v>
      </c>
      <c r="J1727" s="1" t="str">
        <f t="shared" si="287"/>
        <v>NGR lake sediment grab sample</v>
      </c>
      <c r="K1727" s="1" t="str">
        <f t="shared" si="288"/>
        <v>&lt;177 micron (NGR)</v>
      </c>
      <c r="L1727">
        <v>8</v>
      </c>
      <c r="M1727" t="s">
        <v>52</v>
      </c>
      <c r="N1727">
        <v>141</v>
      </c>
      <c r="O1727" t="s">
        <v>170</v>
      </c>
      <c r="P1727" t="s">
        <v>62</v>
      </c>
      <c r="Q1727" t="s">
        <v>603</v>
      </c>
      <c r="R1727" t="s">
        <v>121</v>
      </c>
      <c r="S1727" t="s">
        <v>57</v>
      </c>
      <c r="T1727" t="s">
        <v>122</v>
      </c>
      <c r="U1727" t="s">
        <v>88</v>
      </c>
      <c r="V1727" t="s">
        <v>411</v>
      </c>
      <c r="W1727" t="s">
        <v>170</v>
      </c>
      <c r="X1727" t="s">
        <v>67</v>
      </c>
      <c r="Y1727" t="s">
        <v>355</v>
      </c>
      <c r="Z1727" t="s">
        <v>62</v>
      </c>
      <c r="AA1727" t="s">
        <v>64</v>
      </c>
      <c r="AB1727" t="s">
        <v>251</v>
      </c>
      <c r="AC1727" t="s">
        <v>70</v>
      </c>
      <c r="AD1727" t="s">
        <v>67</v>
      </c>
      <c r="AE1727" t="s">
        <v>2187</v>
      </c>
      <c r="AF1727" t="s">
        <v>616</v>
      </c>
      <c r="AG1727" t="s">
        <v>122</v>
      </c>
      <c r="AH1727" t="s">
        <v>70</v>
      </c>
      <c r="AI1727" t="s">
        <v>340</v>
      </c>
      <c r="AJ1727" t="s">
        <v>87</v>
      </c>
      <c r="AK1727" t="s">
        <v>73</v>
      </c>
      <c r="AL1727" t="s">
        <v>75</v>
      </c>
      <c r="AM1727" t="s">
        <v>224</v>
      </c>
      <c r="AN1727" t="s">
        <v>76</v>
      </c>
      <c r="AO1727" t="s">
        <v>104</v>
      </c>
      <c r="AP1727" t="s">
        <v>414</v>
      </c>
      <c r="AQ1727" t="s">
        <v>121</v>
      </c>
      <c r="AR1727" t="s">
        <v>67</v>
      </c>
      <c r="AS1727" t="s">
        <v>54</v>
      </c>
      <c r="AT1727" t="s">
        <v>73</v>
      </c>
      <c r="AU1727" t="s">
        <v>107</v>
      </c>
      <c r="AV1727" t="s">
        <v>265</v>
      </c>
    </row>
    <row r="1728" spans="1:48" hidden="1" x14ac:dyDescent="0.3">
      <c r="A1728" t="s">
        <v>8648</v>
      </c>
      <c r="B1728" t="s">
        <v>8649</v>
      </c>
      <c r="C1728" s="1" t="str">
        <f t="shared" si="285"/>
        <v>21:0975</v>
      </c>
      <c r="D1728" s="1" t="str">
        <f t="shared" si="286"/>
        <v>21:0109</v>
      </c>
      <c r="E1728" t="s">
        <v>8650</v>
      </c>
      <c r="F1728" t="s">
        <v>8651</v>
      </c>
      <c r="H1728">
        <v>60.677849600000002</v>
      </c>
      <c r="I1728">
        <v>-96.223541400000002</v>
      </c>
      <c r="J1728" s="1" t="str">
        <f t="shared" si="287"/>
        <v>NGR lake sediment grab sample</v>
      </c>
      <c r="K1728" s="1" t="str">
        <f t="shared" si="288"/>
        <v>&lt;177 micron (NGR)</v>
      </c>
      <c r="L1728">
        <v>8</v>
      </c>
      <c r="M1728" t="s">
        <v>86</v>
      </c>
      <c r="N1728">
        <v>142</v>
      </c>
      <c r="O1728" t="s">
        <v>363</v>
      </c>
      <c r="P1728" t="s">
        <v>54</v>
      </c>
      <c r="Q1728" t="s">
        <v>2705</v>
      </c>
      <c r="R1728" t="s">
        <v>336</v>
      </c>
      <c r="S1728" t="s">
        <v>57</v>
      </c>
      <c r="T1728" t="s">
        <v>58</v>
      </c>
      <c r="U1728" t="s">
        <v>178</v>
      </c>
      <c r="V1728" t="s">
        <v>167</v>
      </c>
      <c r="W1728" t="s">
        <v>709</v>
      </c>
      <c r="X1728" t="s">
        <v>74</v>
      </c>
      <c r="Y1728" t="s">
        <v>211</v>
      </c>
      <c r="Z1728" t="s">
        <v>96</v>
      </c>
      <c r="AA1728" t="s">
        <v>64</v>
      </c>
      <c r="AB1728" t="s">
        <v>303</v>
      </c>
      <c r="AC1728" t="s">
        <v>155</v>
      </c>
      <c r="AD1728" t="s">
        <v>127</v>
      </c>
      <c r="AE1728" t="s">
        <v>396</v>
      </c>
      <c r="AF1728" t="s">
        <v>550</v>
      </c>
      <c r="AG1728" t="s">
        <v>248</v>
      </c>
      <c r="AH1728" t="s">
        <v>70</v>
      </c>
      <c r="AI1728" t="s">
        <v>178</v>
      </c>
      <c r="AJ1728" t="s">
        <v>71</v>
      </c>
      <c r="AK1728" t="s">
        <v>73</v>
      </c>
      <c r="AL1728" t="s">
        <v>206</v>
      </c>
      <c r="AM1728" t="s">
        <v>177</v>
      </c>
      <c r="AN1728" t="s">
        <v>76</v>
      </c>
      <c r="AO1728" t="s">
        <v>290</v>
      </c>
      <c r="AP1728" t="s">
        <v>1067</v>
      </c>
      <c r="AQ1728" t="s">
        <v>104</v>
      </c>
      <c r="AR1728" t="s">
        <v>74</v>
      </c>
      <c r="AS1728" t="s">
        <v>54</v>
      </c>
      <c r="AT1728" t="s">
        <v>73</v>
      </c>
      <c r="AU1728" t="s">
        <v>479</v>
      </c>
      <c r="AV1728" t="s">
        <v>8652</v>
      </c>
    </row>
    <row r="1729" spans="1:48" hidden="1" x14ac:dyDescent="0.3">
      <c r="A1729" t="s">
        <v>8653</v>
      </c>
      <c r="B1729" t="s">
        <v>8654</v>
      </c>
      <c r="C1729" s="1" t="str">
        <f t="shared" si="285"/>
        <v>21:0975</v>
      </c>
      <c r="D1729" s="1" t="str">
        <f t="shared" si="286"/>
        <v>21:0109</v>
      </c>
      <c r="E1729" t="s">
        <v>8646</v>
      </c>
      <c r="F1729" t="s">
        <v>8655</v>
      </c>
      <c r="H1729">
        <v>60.697795300000003</v>
      </c>
      <c r="I1729">
        <v>-96.271020699999994</v>
      </c>
      <c r="J1729" s="1" t="str">
        <f t="shared" si="287"/>
        <v>NGR lake sediment grab sample</v>
      </c>
      <c r="K1729" s="1" t="str">
        <f t="shared" si="288"/>
        <v>&lt;177 micron (NGR)</v>
      </c>
      <c r="L1729">
        <v>8</v>
      </c>
      <c r="M1729" t="s">
        <v>345</v>
      </c>
      <c r="N1729">
        <v>143</v>
      </c>
      <c r="O1729" t="s">
        <v>211</v>
      </c>
      <c r="P1729" t="s">
        <v>54</v>
      </c>
      <c r="Q1729" t="s">
        <v>1583</v>
      </c>
      <c r="R1729" t="s">
        <v>357</v>
      </c>
      <c r="S1729" t="s">
        <v>57</v>
      </c>
      <c r="T1729" t="s">
        <v>404</v>
      </c>
      <c r="U1729" t="s">
        <v>88</v>
      </c>
      <c r="V1729" t="s">
        <v>725</v>
      </c>
      <c r="W1729" t="s">
        <v>94</v>
      </c>
      <c r="X1729" t="s">
        <v>67</v>
      </c>
      <c r="Y1729" t="s">
        <v>346</v>
      </c>
      <c r="Z1729" t="s">
        <v>170</v>
      </c>
      <c r="AA1729" t="s">
        <v>64</v>
      </c>
      <c r="AB1729" t="s">
        <v>691</v>
      </c>
      <c r="AC1729" t="s">
        <v>70</v>
      </c>
      <c r="AD1729" t="s">
        <v>62</v>
      </c>
      <c r="AE1729" t="s">
        <v>543</v>
      </c>
      <c r="AF1729" t="s">
        <v>141</v>
      </c>
      <c r="AG1729" t="s">
        <v>142</v>
      </c>
      <c r="AH1729" t="s">
        <v>173</v>
      </c>
      <c r="AI1729" t="s">
        <v>59</v>
      </c>
      <c r="AJ1729" t="s">
        <v>87</v>
      </c>
      <c r="AK1729" t="s">
        <v>73</v>
      </c>
      <c r="AL1729" t="s">
        <v>177</v>
      </c>
      <c r="AM1729" t="s">
        <v>224</v>
      </c>
      <c r="AN1729" t="s">
        <v>76</v>
      </c>
      <c r="AO1729" t="s">
        <v>104</v>
      </c>
      <c r="AP1729" t="s">
        <v>414</v>
      </c>
      <c r="AQ1729" t="s">
        <v>116</v>
      </c>
      <c r="AR1729" t="s">
        <v>67</v>
      </c>
      <c r="AS1729" t="s">
        <v>54</v>
      </c>
      <c r="AT1729" t="s">
        <v>73</v>
      </c>
      <c r="AU1729" t="s">
        <v>107</v>
      </c>
      <c r="AV1729" t="s">
        <v>8656</v>
      </c>
    </row>
    <row r="1730" spans="1:48" hidden="1" x14ac:dyDescent="0.3">
      <c r="A1730" t="s">
        <v>8657</v>
      </c>
      <c r="B1730" t="s">
        <v>8658</v>
      </c>
      <c r="C1730" s="1" t="str">
        <f t="shared" si="285"/>
        <v>21:0975</v>
      </c>
      <c r="D1730" s="1" t="str">
        <f t="shared" si="286"/>
        <v>21:0109</v>
      </c>
      <c r="E1730" t="s">
        <v>8659</v>
      </c>
      <c r="F1730" t="s">
        <v>8660</v>
      </c>
      <c r="H1730">
        <v>60.696557900000002</v>
      </c>
      <c r="I1730">
        <v>-96.3487255</v>
      </c>
      <c r="J1730" s="1" t="str">
        <f t="shared" si="287"/>
        <v>NGR lake sediment grab sample</v>
      </c>
      <c r="K1730" s="1" t="str">
        <f t="shared" si="288"/>
        <v>&lt;177 micron (NGR)</v>
      </c>
      <c r="L1730">
        <v>8</v>
      </c>
      <c r="M1730" t="s">
        <v>149</v>
      </c>
      <c r="N1730">
        <v>144</v>
      </c>
      <c r="O1730" t="s">
        <v>276</v>
      </c>
      <c r="P1730" t="s">
        <v>54</v>
      </c>
      <c r="Q1730" t="s">
        <v>470</v>
      </c>
      <c r="R1730" t="s">
        <v>189</v>
      </c>
      <c r="S1730" t="s">
        <v>57</v>
      </c>
      <c r="T1730" t="s">
        <v>562</v>
      </c>
      <c r="U1730" t="s">
        <v>92</v>
      </c>
      <c r="V1730" t="s">
        <v>550</v>
      </c>
      <c r="W1730" t="s">
        <v>329</v>
      </c>
      <c r="X1730" t="s">
        <v>67</v>
      </c>
      <c r="Y1730" t="s">
        <v>94</v>
      </c>
      <c r="Z1730" t="s">
        <v>96</v>
      </c>
      <c r="AA1730" t="s">
        <v>64</v>
      </c>
      <c r="AB1730" t="s">
        <v>249</v>
      </c>
      <c r="AC1730" t="s">
        <v>363</v>
      </c>
      <c r="AD1730" t="s">
        <v>203</v>
      </c>
      <c r="AE1730" t="s">
        <v>206</v>
      </c>
      <c r="AF1730" t="s">
        <v>192</v>
      </c>
      <c r="AG1730" t="s">
        <v>437</v>
      </c>
      <c r="AH1730" t="s">
        <v>173</v>
      </c>
      <c r="AI1730" t="s">
        <v>168</v>
      </c>
      <c r="AJ1730" t="s">
        <v>2699</v>
      </c>
      <c r="AK1730" t="s">
        <v>73</v>
      </c>
      <c r="AL1730" t="s">
        <v>526</v>
      </c>
      <c r="AM1730" t="s">
        <v>75</v>
      </c>
      <c r="AN1730" t="s">
        <v>8661</v>
      </c>
      <c r="AO1730" t="s">
        <v>2729</v>
      </c>
      <c r="AP1730" t="s">
        <v>158</v>
      </c>
      <c r="AQ1730" t="s">
        <v>437</v>
      </c>
      <c r="AR1730" t="s">
        <v>67</v>
      </c>
      <c r="AS1730" t="s">
        <v>54</v>
      </c>
      <c r="AT1730" t="s">
        <v>152</v>
      </c>
      <c r="AU1730" t="s">
        <v>107</v>
      </c>
      <c r="AV1730" t="s">
        <v>7798</v>
      </c>
    </row>
    <row r="1731" spans="1:48" hidden="1" x14ac:dyDescent="0.3">
      <c r="A1731" t="s">
        <v>8662</v>
      </c>
      <c r="B1731" t="s">
        <v>8663</v>
      </c>
      <c r="C1731" s="1" t="str">
        <f t="shared" si="285"/>
        <v>21:0975</v>
      </c>
      <c r="D1731" s="1" t="str">
        <f t="shared" si="286"/>
        <v>21:0109</v>
      </c>
      <c r="E1731" t="s">
        <v>8664</v>
      </c>
      <c r="F1731" t="s">
        <v>8665</v>
      </c>
      <c r="H1731">
        <v>60.7264348</v>
      </c>
      <c r="I1731">
        <v>-96.336483299999998</v>
      </c>
      <c r="J1731" s="1" t="str">
        <f t="shared" si="287"/>
        <v>NGR lake sediment grab sample</v>
      </c>
      <c r="K1731" s="1" t="str">
        <f t="shared" si="288"/>
        <v>&lt;177 micron (NGR)</v>
      </c>
      <c r="L1731">
        <v>8</v>
      </c>
      <c r="M1731" t="s">
        <v>165</v>
      </c>
      <c r="N1731">
        <v>145</v>
      </c>
      <c r="O1731" t="s">
        <v>125</v>
      </c>
      <c r="P1731" t="s">
        <v>54</v>
      </c>
      <c r="Q1731" t="s">
        <v>3719</v>
      </c>
      <c r="R1731" t="s">
        <v>290</v>
      </c>
      <c r="S1731" t="s">
        <v>57</v>
      </c>
      <c r="T1731" t="s">
        <v>277</v>
      </c>
      <c r="U1731" t="s">
        <v>59</v>
      </c>
      <c r="V1731" t="s">
        <v>381</v>
      </c>
      <c r="W1731" t="s">
        <v>62</v>
      </c>
      <c r="X1731" t="s">
        <v>67</v>
      </c>
      <c r="Y1731" t="s">
        <v>421</v>
      </c>
      <c r="Z1731" t="s">
        <v>170</v>
      </c>
      <c r="AA1731" t="s">
        <v>64</v>
      </c>
      <c r="AB1731" t="s">
        <v>365</v>
      </c>
      <c r="AC1731" t="s">
        <v>177</v>
      </c>
      <c r="AD1731" t="s">
        <v>127</v>
      </c>
      <c r="AE1731" t="s">
        <v>526</v>
      </c>
      <c r="AF1731" t="s">
        <v>290</v>
      </c>
      <c r="AG1731" t="s">
        <v>153</v>
      </c>
      <c r="AH1731" t="s">
        <v>173</v>
      </c>
      <c r="AI1731" t="s">
        <v>56</v>
      </c>
      <c r="AJ1731" t="s">
        <v>59</v>
      </c>
      <c r="AK1731" t="s">
        <v>73</v>
      </c>
      <c r="AL1731" t="s">
        <v>103</v>
      </c>
      <c r="AM1731" t="s">
        <v>75</v>
      </c>
      <c r="AN1731" t="s">
        <v>76</v>
      </c>
      <c r="AO1731" t="s">
        <v>2021</v>
      </c>
      <c r="AP1731" t="s">
        <v>2033</v>
      </c>
      <c r="AQ1731" t="s">
        <v>7219</v>
      </c>
      <c r="AR1731" t="s">
        <v>67</v>
      </c>
      <c r="AS1731" t="s">
        <v>54</v>
      </c>
      <c r="AT1731" t="s">
        <v>73</v>
      </c>
      <c r="AU1731" t="s">
        <v>107</v>
      </c>
      <c r="AV1731" t="s">
        <v>1510</v>
      </c>
    </row>
    <row r="1732" spans="1:48" hidden="1" x14ac:dyDescent="0.3">
      <c r="A1732" t="s">
        <v>8666</v>
      </c>
      <c r="B1732" t="s">
        <v>8667</v>
      </c>
      <c r="C1732" s="1" t="str">
        <f t="shared" si="285"/>
        <v>21:0975</v>
      </c>
      <c r="D1732" s="1" t="str">
        <f t="shared" si="286"/>
        <v>21:0109</v>
      </c>
      <c r="E1732" t="s">
        <v>8668</v>
      </c>
      <c r="F1732" t="s">
        <v>8669</v>
      </c>
      <c r="H1732">
        <v>60.718630300000001</v>
      </c>
      <c r="I1732">
        <v>-96.278272000000001</v>
      </c>
      <c r="J1732" s="1" t="str">
        <f t="shared" si="287"/>
        <v>NGR lake sediment grab sample</v>
      </c>
      <c r="K1732" s="1" t="str">
        <f t="shared" si="288"/>
        <v>&lt;177 micron (NGR)</v>
      </c>
      <c r="L1732">
        <v>8</v>
      </c>
      <c r="M1732" t="s">
        <v>113</v>
      </c>
      <c r="N1732">
        <v>146</v>
      </c>
      <c r="O1732" t="s">
        <v>95</v>
      </c>
      <c r="P1732" t="s">
        <v>54</v>
      </c>
      <c r="Q1732" t="s">
        <v>437</v>
      </c>
      <c r="R1732" t="s">
        <v>192</v>
      </c>
      <c r="S1732" t="s">
        <v>57</v>
      </c>
      <c r="T1732" t="s">
        <v>99</v>
      </c>
      <c r="U1732" t="s">
        <v>59</v>
      </c>
      <c r="V1732" t="s">
        <v>2740</v>
      </c>
      <c r="W1732" t="s">
        <v>177</v>
      </c>
      <c r="X1732" t="s">
        <v>67</v>
      </c>
      <c r="Y1732" t="s">
        <v>396</v>
      </c>
      <c r="Z1732" t="s">
        <v>67</v>
      </c>
      <c r="AA1732" t="s">
        <v>64</v>
      </c>
      <c r="AB1732" t="s">
        <v>104</v>
      </c>
      <c r="AC1732" t="s">
        <v>66</v>
      </c>
      <c r="AD1732" t="s">
        <v>170</v>
      </c>
      <c r="AE1732" t="s">
        <v>5473</v>
      </c>
      <c r="AF1732" t="s">
        <v>178</v>
      </c>
      <c r="AG1732" t="s">
        <v>281</v>
      </c>
      <c r="AH1732" t="s">
        <v>173</v>
      </c>
      <c r="AI1732" t="s">
        <v>137</v>
      </c>
      <c r="AJ1732" t="s">
        <v>302</v>
      </c>
      <c r="AK1732" t="s">
        <v>73</v>
      </c>
      <c r="AL1732" t="s">
        <v>103</v>
      </c>
      <c r="AM1732" t="s">
        <v>103</v>
      </c>
      <c r="AN1732" t="s">
        <v>76</v>
      </c>
      <c r="AO1732" t="s">
        <v>692</v>
      </c>
      <c r="AP1732" t="s">
        <v>8164</v>
      </c>
      <c r="AQ1732" t="s">
        <v>290</v>
      </c>
      <c r="AR1732" t="s">
        <v>67</v>
      </c>
      <c r="AS1732" t="s">
        <v>54</v>
      </c>
      <c r="AT1732" t="s">
        <v>73</v>
      </c>
      <c r="AU1732" t="s">
        <v>107</v>
      </c>
      <c r="AV1732" t="s">
        <v>8670</v>
      </c>
    </row>
    <row r="1733" spans="1:48" hidden="1" x14ac:dyDescent="0.3">
      <c r="A1733" t="s">
        <v>8671</v>
      </c>
      <c r="B1733" t="s">
        <v>8672</v>
      </c>
      <c r="C1733" s="1" t="str">
        <f t="shared" si="285"/>
        <v>21:0975</v>
      </c>
      <c r="D1733" s="1" t="str">
        <f t="shared" si="286"/>
        <v>21:0109</v>
      </c>
      <c r="E1733" t="s">
        <v>8668</v>
      </c>
      <c r="F1733" t="s">
        <v>8673</v>
      </c>
      <c r="H1733">
        <v>60.718630300000001</v>
      </c>
      <c r="I1733">
        <v>-96.278272000000001</v>
      </c>
      <c r="J1733" s="1" t="str">
        <f t="shared" si="287"/>
        <v>NGR lake sediment grab sample</v>
      </c>
      <c r="K1733" s="1" t="str">
        <f t="shared" si="288"/>
        <v>&lt;177 micron (NGR)</v>
      </c>
      <c r="L1733">
        <v>8</v>
      </c>
      <c r="M1733" t="s">
        <v>132</v>
      </c>
      <c r="N1733">
        <v>147</v>
      </c>
      <c r="O1733" t="s">
        <v>421</v>
      </c>
      <c r="P1733" t="s">
        <v>54</v>
      </c>
      <c r="Q1733" t="s">
        <v>262</v>
      </c>
      <c r="R1733" t="s">
        <v>356</v>
      </c>
      <c r="S1733" t="s">
        <v>57</v>
      </c>
      <c r="T1733" t="s">
        <v>616</v>
      </c>
      <c r="U1733" t="s">
        <v>138</v>
      </c>
      <c r="V1733" t="s">
        <v>2740</v>
      </c>
      <c r="W1733" t="s">
        <v>75</v>
      </c>
      <c r="X1733" t="s">
        <v>67</v>
      </c>
      <c r="Y1733" t="s">
        <v>421</v>
      </c>
      <c r="Z1733" t="s">
        <v>67</v>
      </c>
      <c r="AA1733" t="s">
        <v>64</v>
      </c>
      <c r="AB1733" t="s">
        <v>178</v>
      </c>
      <c r="AC1733" t="s">
        <v>66</v>
      </c>
      <c r="AD1733" t="s">
        <v>62</v>
      </c>
      <c r="AE1733" t="s">
        <v>3822</v>
      </c>
      <c r="AF1733" t="s">
        <v>281</v>
      </c>
      <c r="AG1733" t="s">
        <v>203</v>
      </c>
      <c r="AH1733" t="s">
        <v>780</v>
      </c>
      <c r="AI1733" t="s">
        <v>448</v>
      </c>
      <c r="AJ1733" t="s">
        <v>421</v>
      </c>
      <c r="AK1733" t="s">
        <v>73</v>
      </c>
      <c r="AL1733" t="s">
        <v>103</v>
      </c>
      <c r="AM1733" t="s">
        <v>103</v>
      </c>
      <c r="AN1733" t="s">
        <v>76</v>
      </c>
      <c r="AO1733" t="s">
        <v>201</v>
      </c>
      <c r="AP1733" t="s">
        <v>8164</v>
      </c>
      <c r="AQ1733" t="s">
        <v>77</v>
      </c>
      <c r="AR1733" t="s">
        <v>67</v>
      </c>
      <c r="AS1733" t="s">
        <v>54</v>
      </c>
      <c r="AT1733" t="s">
        <v>73</v>
      </c>
      <c r="AU1733" t="s">
        <v>107</v>
      </c>
      <c r="AV1733" t="s">
        <v>2612</v>
      </c>
    </row>
    <row r="1734" spans="1:48" hidden="1" x14ac:dyDescent="0.3">
      <c r="A1734" t="s">
        <v>8674</v>
      </c>
      <c r="B1734" t="s">
        <v>8675</v>
      </c>
      <c r="C1734" s="1" t="str">
        <f t="shared" si="285"/>
        <v>21:0975</v>
      </c>
      <c r="D1734" s="1" t="str">
        <f t="shared" si="286"/>
        <v>21:0109</v>
      </c>
      <c r="E1734" t="s">
        <v>8676</v>
      </c>
      <c r="F1734" t="s">
        <v>8677</v>
      </c>
      <c r="H1734">
        <v>60.713207799999999</v>
      </c>
      <c r="I1734">
        <v>-96.237059700000003</v>
      </c>
      <c r="J1734" s="1" t="str">
        <f t="shared" si="287"/>
        <v>NGR lake sediment grab sample</v>
      </c>
      <c r="K1734" s="1" t="str">
        <f t="shared" si="288"/>
        <v>&lt;177 micron (NGR)</v>
      </c>
      <c r="L1734">
        <v>8</v>
      </c>
      <c r="M1734" t="s">
        <v>185</v>
      </c>
      <c r="N1734">
        <v>148</v>
      </c>
      <c r="O1734" t="s">
        <v>124</v>
      </c>
      <c r="P1734" t="s">
        <v>62</v>
      </c>
      <c r="Q1734" t="s">
        <v>166</v>
      </c>
      <c r="R1734" t="s">
        <v>168</v>
      </c>
      <c r="S1734" t="s">
        <v>57</v>
      </c>
      <c r="T1734" t="s">
        <v>91</v>
      </c>
      <c r="U1734" t="s">
        <v>104</v>
      </c>
      <c r="V1734" t="s">
        <v>1089</v>
      </c>
      <c r="W1734" t="s">
        <v>263</v>
      </c>
      <c r="X1734" t="s">
        <v>62</v>
      </c>
      <c r="Y1734" t="s">
        <v>61</v>
      </c>
      <c r="Z1734" t="s">
        <v>127</v>
      </c>
      <c r="AA1734" t="s">
        <v>64</v>
      </c>
      <c r="AB1734" t="s">
        <v>221</v>
      </c>
      <c r="AC1734" t="s">
        <v>155</v>
      </c>
      <c r="AD1734" t="s">
        <v>62</v>
      </c>
      <c r="AE1734" t="s">
        <v>206</v>
      </c>
      <c r="AF1734" t="s">
        <v>471</v>
      </c>
      <c r="AG1734" t="s">
        <v>91</v>
      </c>
      <c r="AH1734" t="s">
        <v>70</v>
      </c>
      <c r="AI1734" t="s">
        <v>178</v>
      </c>
      <c r="AJ1734" t="s">
        <v>318</v>
      </c>
      <c r="AK1734" t="s">
        <v>73</v>
      </c>
      <c r="AL1734" t="s">
        <v>74</v>
      </c>
      <c r="AM1734" t="s">
        <v>177</v>
      </c>
      <c r="AN1734" t="s">
        <v>76</v>
      </c>
      <c r="AO1734" t="s">
        <v>121</v>
      </c>
      <c r="AP1734" t="s">
        <v>267</v>
      </c>
      <c r="AQ1734" t="s">
        <v>318</v>
      </c>
      <c r="AR1734" t="s">
        <v>74</v>
      </c>
      <c r="AS1734" t="s">
        <v>54</v>
      </c>
      <c r="AT1734" t="s">
        <v>73</v>
      </c>
      <c r="AU1734" t="s">
        <v>107</v>
      </c>
      <c r="AV1734" t="s">
        <v>8678</v>
      </c>
    </row>
    <row r="1735" spans="1:48" hidden="1" x14ac:dyDescent="0.3">
      <c r="A1735" t="s">
        <v>8679</v>
      </c>
      <c r="B1735" t="s">
        <v>8680</v>
      </c>
      <c r="C1735" s="1" t="str">
        <f t="shared" si="285"/>
        <v>21:0975</v>
      </c>
      <c r="D1735" s="1" t="str">
        <f t="shared" si="286"/>
        <v>21:0109</v>
      </c>
      <c r="E1735" t="s">
        <v>8681</v>
      </c>
      <c r="F1735" t="s">
        <v>8682</v>
      </c>
      <c r="H1735">
        <v>60.736545800000002</v>
      </c>
      <c r="I1735">
        <v>-96.168836299999995</v>
      </c>
      <c r="J1735" s="1" t="str">
        <f t="shared" si="287"/>
        <v>NGR lake sediment grab sample</v>
      </c>
      <c r="K1735" s="1" t="str">
        <f t="shared" si="288"/>
        <v>&lt;177 micron (NGR)</v>
      </c>
      <c r="L1735">
        <v>8</v>
      </c>
      <c r="M1735" t="s">
        <v>200</v>
      </c>
      <c r="N1735">
        <v>149</v>
      </c>
      <c r="O1735" t="s">
        <v>526</v>
      </c>
      <c r="P1735" t="s">
        <v>170</v>
      </c>
      <c r="Q1735" t="s">
        <v>3299</v>
      </c>
      <c r="R1735" t="s">
        <v>616</v>
      </c>
      <c r="S1735" t="s">
        <v>57</v>
      </c>
      <c r="T1735" t="s">
        <v>250</v>
      </c>
      <c r="U1735" t="s">
        <v>138</v>
      </c>
      <c r="V1735" t="s">
        <v>347</v>
      </c>
      <c r="W1735" t="s">
        <v>396</v>
      </c>
      <c r="X1735" t="s">
        <v>67</v>
      </c>
      <c r="Y1735" t="s">
        <v>206</v>
      </c>
      <c r="Z1735" t="s">
        <v>62</v>
      </c>
      <c r="AA1735" t="s">
        <v>64</v>
      </c>
      <c r="AB1735" t="s">
        <v>550</v>
      </c>
      <c r="AC1735" t="s">
        <v>66</v>
      </c>
      <c r="AD1735" t="s">
        <v>67</v>
      </c>
      <c r="AE1735" t="s">
        <v>864</v>
      </c>
      <c r="AF1735" t="s">
        <v>281</v>
      </c>
      <c r="AG1735" t="s">
        <v>189</v>
      </c>
      <c r="AH1735" t="s">
        <v>472</v>
      </c>
      <c r="AI1735" t="s">
        <v>87</v>
      </c>
      <c r="AJ1735" t="s">
        <v>363</v>
      </c>
      <c r="AK1735" t="s">
        <v>73</v>
      </c>
      <c r="AL1735" t="s">
        <v>103</v>
      </c>
      <c r="AM1735" t="s">
        <v>103</v>
      </c>
      <c r="AN1735" t="s">
        <v>76</v>
      </c>
      <c r="AO1735" t="s">
        <v>203</v>
      </c>
      <c r="AP1735" t="s">
        <v>2741</v>
      </c>
      <c r="AQ1735" t="s">
        <v>178</v>
      </c>
      <c r="AR1735" t="s">
        <v>67</v>
      </c>
      <c r="AS1735" t="s">
        <v>54</v>
      </c>
      <c r="AT1735" t="s">
        <v>73</v>
      </c>
      <c r="AU1735" t="s">
        <v>107</v>
      </c>
      <c r="AV1735" t="s">
        <v>8535</v>
      </c>
    </row>
    <row r="1736" spans="1:48" hidden="1" x14ac:dyDescent="0.3">
      <c r="A1736" t="s">
        <v>8683</v>
      </c>
      <c r="B1736" t="s">
        <v>8684</v>
      </c>
      <c r="C1736" s="1" t="str">
        <f t="shared" si="285"/>
        <v>21:0975</v>
      </c>
      <c r="D1736" s="1" t="str">
        <f t="shared" si="286"/>
        <v>21:0109</v>
      </c>
      <c r="E1736" t="s">
        <v>8685</v>
      </c>
      <c r="F1736" t="s">
        <v>8686</v>
      </c>
      <c r="H1736">
        <v>60.747209099999999</v>
      </c>
      <c r="I1736">
        <v>-96.232259900000003</v>
      </c>
      <c r="J1736" s="1" t="str">
        <f t="shared" si="287"/>
        <v>NGR lake sediment grab sample</v>
      </c>
      <c r="K1736" s="1" t="str">
        <f t="shared" si="288"/>
        <v>&lt;177 micron (NGR)</v>
      </c>
      <c r="L1736">
        <v>8</v>
      </c>
      <c r="M1736" t="s">
        <v>217</v>
      </c>
      <c r="N1736">
        <v>150</v>
      </c>
      <c r="O1736" t="s">
        <v>143</v>
      </c>
      <c r="P1736" t="s">
        <v>54</v>
      </c>
      <c r="Q1736" t="s">
        <v>997</v>
      </c>
      <c r="R1736" t="s">
        <v>290</v>
      </c>
      <c r="S1736" t="s">
        <v>57</v>
      </c>
      <c r="T1736" t="s">
        <v>315</v>
      </c>
      <c r="U1736" t="s">
        <v>203</v>
      </c>
      <c r="V1736" t="s">
        <v>249</v>
      </c>
      <c r="W1736" t="s">
        <v>226</v>
      </c>
      <c r="X1736" t="s">
        <v>62</v>
      </c>
      <c r="Y1736" t="s">
        <v>170</v>
      </c>
      <c r="Z1736" t="s">
        <v>170</v>
      </c>
      <c r="AA1736" t="s">
        <v>64</v>
      </c>
      <c r="AB1736" t="s">
        <v>153</v>
      </c>
      <c r="AC1736" t="s">
        <v>155</v>
      </c>
      <c r="AD1736" t="s">
        <v>170</v>
      </c>
      <c r="AE1736" t="s">
        <v>74</v>
      </c>
      <c r="AF1736" t="s">
        <v>471</v>
      </c>
      <c r="AG1736" t="s">
        <v>293</v>
      </c>
      <c r="AH1736" t="s">
        <v>173</v>
      </c>
      <c r="AI1736" t="s">
        <v>168</v>
      </c>
      <c r="AJ1736" t="s">
        <v>329</v>
      </c>
      <c r="AK1736" t="s">
        <v>73</v>
      </c>
      <c r="AL1736" t="s">
        <v>177</v>
      </c>
      <c r="AM1736" t="s">
        <v>125</v>
      </c>
      <c r="AN1736" t="s">
        <v>76</v>
      </c>
      <c r="AO1736" t="s">
        <v>533</v>
      </c>
      <c r="AP1736" t="s">
        <v>596</v>
      </c>
      <c r="AQ1736" t="s">
        <v>761</v>
      </c>
      <c r="AR1736" t="s">
        <v>67</v>
      </c>
      <c r="AS1736" t="s">
        <v>54</v>
      </c>
      <c r="AT1736" t="s">
        <v>73</v>
      </c>
      <c r="AU1736" t="s">
        <v>107</v>
      </c>
      <c r="AV1736" t="s">
        <v>8687</v>
      </c>
    </row>
    <row r="1737" spans="1:48" hidden="1" x14ac:dyDescent="0.3">
      <c r="A1737" t="s">
        <v>8688</v>
      </c>
      <c r="B1737" t="s">
        <v>8689</v>
      </c>
      <c r="C1737" s="1" t="str">
        <f t="shared" si="285"/>
        <v>21:0975</v>
      </c>
      <c r="D1737" s="1" t="str">
        <f t="shared" si="286"/>
        <v>21:0109</v>
      </c>
      <c r="E1737" t="s">
        <v>8690</v>
      </c>
      <c r="F1737" t="s">
        <v>8691</v>
      </c>
      <c r="H1737">
        <v>60.742967100000001</v>
      </c>
      <c r="I1737">
        <v>-96.318155899999994</v>
      </c>
      <c r="J1737" s="1" t="str">
        <f t="shared" si="287"/>
        <v>NGR lake sediment grab sample</v>
      </c>
      <c r="K1737" s="1" t="str">
        <f t="shared" si="288"/>
        <v>&lt;177 micron (NGR)</v>
      </c>
      <c r="L1737">
        <v>8</v>
      </c>
      <c r="M1737" t="s">
        <v>246</v>
      </c>
      <c r="N1737">
        <v>151</v>
      </c>
      <c r="O1737" t="s">
        <v>448</v>
      </c>
      <c r="P1737" t="s">
        <v>54</v>
      </c>
      <c r="Q1737" t="s">
        <v>420</v>
      </c>
      <c r="R1737" t="s">
        <v>381</v>
      </c>
      <c r="S1737" t="s">
        <v>57</v>
      </c>
      <c r="T1737" t="s">
        <v>152</v>
      </c>
      <c r="U1737" t="s">
        <v>117</v>
      </c>
      <c r="V1737" t="s">
        <v>890</v>
      </c>
      <c r="W1737" t="s">
        <v>136</v>
      </c>
      <c r="X1737" t="s">
        <v>67</v>
      </c>
      <c r="Y1737" t="s">
        <v>62</v>
      </c>
      <c r="Z1737" t="s">
        <v>127</v>
      </c>
      <c r="AA1737" t="s">
        <v>64</v>
      </c>
      <c r="AB1737" t="s">
        <v>411</v>
      </c>
      <c r="AC1737" t="s">
        <v>238</v>
      </c>
      <c r="AD1737" t="s">
        <v>96</v>
      </c>
      <c r="AE1737" t="s">
        <v>396</v>
      </c>
      <c r="AF1737" t="s">
        <v>317</v>
      </c>
      <c r="AG1737" t="s">
        <v>252</v>
      </c>
      <c r="AH1737" t="s">
        <v>173</v>
      </c>
      <c r="AI1737" t="s">
        <v>71</v>
      </c>
      <c r="AJ1737" t="s">
        <v>117</v>
      </c>
      <c r="AK1737" t="s">
        <v>73</v>
      </c>
      <c r="AL1737" t="s">
        <v>157</v>
      </c>
      <c r="AM1737" t="s">
        <v>177</v>
      </c>
      <c r="AN1737" t="s">
        <v>76</v>
      </c>
      <c r="AO1737" t="s">
        <v>2079</v>
      </c>
      <c r="AP1737" t="s">
        <v>210</v>
      </c>
      <c r="AQ1737" t="s">
        <v>8692</v>
      </c>
      <c r="AR1737" t="s">
        <v>74</v>
      </c>
      <c r="AS1737" t="s">
        <v>54</v>
      </c>
      <c r="AT1737" t="s">
        <v>73</v>
      </c>
      <c r="AU1737" t="s">
        <v>107</v>
      </c>
      <c r="AV1737" t="s">
        <v>710</v>
      </c>
    </row>
    <row r="1738" spans="1:48" hidden="1" x14ac:dyDescent="0.3">
      <c r="A1738" t="s">
        <v>8693</v>
      </c>
      <c r="B1738" t="s">
        <v>8694</v>
      </c>
      <c r="C1738" s="1" t="str">
        <f t="shared" si="285"/>
        <v>21:0975</v>
      </c>
      <c r="D1738" s="1" t="str">
        <f t="shared" si="286"/>
        <v>21:0109</v>
      </c>
      <c r="E1738" t="s">
        <v>8695</v>
      </c>
      <c r="F1738" t="s">
        <v>8696</v>
      </c>
      <c r="H1738">
        <v>60.747794800000001</v>
      </c>
      <c r="I1738">
        <v>-96.3537587</v>
      </c>
      <c r="J1738" s="1" t="str">
        <f t="shared" si="287"/>
        <v>NGR lake sediment grab sample</v>
      </c>
      <c r="K1738" s="1" t="str">
        <f t="shared" si="288"/>
        <v>&lt;177 micron (NGR)</v>
      </c>
      <c r="L1738">
        <v>8</v>
      </c>
      <c r="M1738" t="s">
        <v>260</v>
      </c>
      <c r="N1738">
        <v>152</v>
      </c>
      <c r="O1738" t="s">
        <v>94</v>
      </c>
      <c r="P1738" t="s">
        <v>54</v>
      </c>
      <c r="Q1738" t="s">
        <v>470</v>
      </c>
      <c r="R1738" t="s">
        <v>357</v>
      </c>
      <c r="S1738" t="s">
        <v>57</v>
      </c>
      <c r="T1738" t="s">
        <v>438</v>
      </c>
      <c r="U1738" t="s">
        <v>203</v>
      </c>
      <c r="V1738" t="s">
        <v>139</v>
      </c>
      <c r="W1738" t="s">
        <v>79</v>
      </c>
      <c r="X1738" t="s">
        <v>74</v>
      </c>
      <c r="Y1738" t="s">
        <v>63</v>
      </c>
      <c r="Z1738" t="s">
        <v>96</v>
      </c>
      <c r="AA1738" t="s">
        <v>64</v>
      </c>
      <c r="AB1738" t="s">
        <v>522</v>
      </c>
      <c r="AC1738" t="s">
        <v>157</v>
      </c>
      <c r="AD1738" t="s">
        <v>96</v>
      </c>
      <c r="AE1738" t="s">
        <v>171</v>
      </c>
      <c r="AF1738" t="s">
        <v>356</v>
      </c>
      <c r="AG1738" t="s">
        <v>207</v>
      </c>
      <c r="AH1738" t="s">
        <v>173</v>
      </c>
      <c r="AI1738" t="s">
        <v>402</v>
      </c>
      <c r="AJ1738" t="s">
        <v>114</v>
      </c>
      <c r="AK1738" t="s">
        <v>73</v>
      </c>
      <c r="AL1738" t="s">
        <v>177</v>
      </c>
      <c r="AM1738" t="s">
        <v>177</v>
      </c>
      <c r="AN1738" t="s">
        <v>76</v>
      </c>
      <c r="AO1738" t="s">
        <v>104</v>
      </c>
      <c r="AP1738" t="s">
        <v>126</v>
      </c>
      <c r="AQ1738" t="s">
        <v>8697</v>
      </c>
      <c r="AR1738" t="s">
        <v>67</v>
      </c>
      <c r="AS1738" t="s">
        <v>54</v>
      </c>
      <c r="AT1738" t="s">
        <v>73</v>
      </c>
      <c r="AU1738" t="s">
        <v>447</v>
      </c>
      <c r="AV1738" t="s">
        <v>8698</v>
      </c>
    </row>
    <row r="1739" spans="1:48" hidden="1" x14ac:dyDescent="0.3">
      <c r="A1739" t="s">
        <v>8699</v>
      </c>
      <c r="B1739" t="s">
        <v>8700</v>
      </c>
      <c r="C1739" s="1" t="str">
        <f t="shared" si="285"/>
        <v>21:0975</v>
      </c>
      <c r="D1739" s="1" t="str">
        <f t="shared" si="286"/>
        <v>21:0109</v>
      </c>
      <c r="E1739" t="s">
        <v>8701</v>
      </c>
      <c r="F1739" t="s">
        <v>8702</v>
      </c>
      <c r="H1739">
        <v>60.7862656</v>
      </c>
      <c r="I1739">
        <v>-96.335458099999997</v>
      </c>
      <c r="J1739" s="1" t="str">
        <f t="shared" si="287"/>
        <v>NGR lake sediment grab sample</v>
      </c>
      <c r="K1739" s="1" t="str">
        <f t="shared" si="288"/>
        <v>&lt;177 micron (NGR)</v>
      </c>
      <c r="L1739">
        <v>8</v>
      </c>
      <c r="M1739" t="s">
        <v>273</v>
      </c>
      <c r="N1739">
        <v>153</v>
      </c>
      <c r="O1739" t="s">
        <v>276</v>
      </c>
      <c r="P1739" t="s">
        <v>54</v>
      </c>
      <c r="Q1739" t="s">
        <v>802</v>
      </c>
      <c r="R1739" t="s">
        <v>436</v>
      </c>
      <c r="S1739" t="s">
        <v>57</v>
      </c>
      <c r="T1739" t="s">
        <v>248</v>
      </c>
      <c r="U1739" t="s">
        <v>138</v>
      </c>
      <c r="V1739" t="s">
        <v>691</v>
      </c>
      <c r="W1739" t="s">
        <v>526</v>
      </c>
      <c r="X1739" t="s">
        <v>67</v>
      </c>
      <c r="Y1739" t="s">
        <v>205</v>
      </c>
      <c r="Z1739" t="s">
        <v>170</v>
      </c>
      <c r="AA1739" t="s">
        <v>64</v>
      </c>
      <c r="AB1739" t="s">
        <v>291</v>
      </c>
      <c r="AC1739" t="s">
        <v>75</v>
      </c>
      <c r="AD1739" t="s">
        <v>127</v>
      </c>
      <c r="AE1739" t="s">
        <v>1211</v>
      </c>
      <c r="AF1739" t="s">
        <v>77</v>
      </c>
      <c r="AG1739" t="s">
        <v>190</v>
      </c>
      <c r="AH1739" t="s">
        <v>173</v>
      </c>
      <c r="AI1739" t="s">
        <v>96</v>
      </c>
      <c r="AJ1739" t="s">
        <v>318</v>
      </c>
      <c r="AK1739" t="s">
        <v>73</v>
      </c>
      <c r="AL1739" t="s">
        <v>103</v>
      </c>
      <c r="AM1739" t="s">
        <v>75</v>
      </c>
      <c r="AN1739" t="s">
        <v>76</v>
      </c>
      <c r="AO1739" t="s">
        <v>104</v>
      </c>
      <c r="AP1739" t="s">
        <v>2741</v>
      </c>
      <c r="AQ1739" t="s">
        <v>628</v>
      </c>
      <c r="AR1739" t="s">
        <v>67</v>
      </c>
      <c r="AS1739" t="s">
        <v>54</v>
      </c>
      <c r="AT1739" t="s">
        <v>73</v>
      </c>
      <c r="AU1739" t="s">
        <v>107</v>
      </c>
      <c r="AV1739" t="s">
        <v>8703</v>
      </c>
    </row>
    <row r="1740" spans="1:48" hidden="1" x14ac:dyDescent="0.3">
      <c r="A1740" t="s">
        <v>8704</v>
      </c>
      <c r="B1740" t="s">
        <v>8705</v>
      </c>
      <c r="C1740" s="1" t="str">
        <f t="shared" si="285"/>
        <v>21:0975</v>
      </c>
      <c r="D1740" s="1" t="str">
        <f t="shared" si="286"/>
        <v>21:0109</v>
      </c>
      <c r="E1740" t="s">
        <v>8706</v>
      </c>
      <c r="F1740" t="s">
        <v>8707</v>
      </c>
      <c r="H1740">
        <v>60.783266300000001</v>
      </c>
      <c r="I1740">
        <v>-96.287828000000005</v>
      </c>
      <c r="J1740" s="1" t="str">
        <f t="shared" si="287"/>
        <v>NGR lake sediment grab sample</v>
      </c>
      <c r="K1740" s="1" t="str">
        <f t="shared" si="288"/>
        <v>&lt;177 micron (NGR)</v>
      </c>
      <c r="L1740">
        <v>8</v>
      </c>
      <c r="M1740" t="s">
        <v>289</v>
      </c>
      <c r="N1740">
        <v>154</v>
      </c>
      <c r="O1740" t="s">
        <v>63</v>
      </c>
      <c r="P1740" t="s">
        <v>54</v>
      </c>
      <c r="Q1740" t="s">
        <v>573</v>
      </c>
      <c r="R1740" t="s">
        <v>615</v>
      </c>
      <c r="S1740" t="s">
        <v>57</v>
      </c>
      <c r="T1740" t="s">
        <v>447</v>
      </c>
      <c r="U1740" t="s">
        <v>203</v>
      </c>
      <c r="V1740" t="s">
        <v>436</v>
      </c>
      <c r="W1740" t="s">
        <v>448</v>
      </c>
      <c r="X1740" t="s">
        <v>74</v>
      </c>
      <c r="Y1740" t="s">
        <v>396</v>
      </c>
      <c r="Z1740" t="s">
        <v>170</v>
      </c>
      <c r="AA1740" t="s">
        <v>64</v>
      </c>
      <c r="AB1740" t="s">
        <v>58</v>
      </c>
      <c r="AC1740" t="s">
        <v>79</v>
      </c>
      <c r="AD1740" t="s">
        <v>77</v>
      </c>
      <c r="AE1740" t="s">
        <v>174</v>
      </c>
      <c r="AF1740" t="s">
        <v>317</v>
      </c>
      <c r="AG1740" t="s">
        <v>236</v>
      </c>
      <c r="AH1740" t="s">
        <v>173</v>
      </c>
      <c r="AI1740" t="s">
        <v>709</v>
      </c>
      <c r="AJ1740" t="s">
        <v>1440</v>
      </c>
      <c r="AK1740" t="s">
        <v>73</v>
      </c>
      <c r="AL1740" t="s">
        <v>103</v>
      </c>
      <c r="AM1740" t="s">
        <v>177</v>
      </c>
      <c r="AN1740" t="s">
        <v>8708</v>
      </c>
      <c r="AO1740" t="s">
        <v>8709</v>
      </c>
      <c r="AP1740" t="s">
        <v>1980</v>
      </c>
      <c r="AQ1740" t="s">
        <v>8710</v>
      </c>
      <c r="AR1740" t="s">
        <v>67</v>
      </c>
      <c r="AS1740" t="s">
        <v>54</v>
      </c>
      <c r="AT1740" t="s">
        <v>73</v>
      </c>
      <c r="AU1740" t="s">
        <v>107</v>
      </c>
      <c r="AV1740" t="s">
        <v>5207</v>
      </c>
    </row>
    <row r="1741" spans="1:48" hidden="1" x14ac:dyDescent="0.3">
      <c r="A1741" t="s">
        <v>8711</v>
      </c>
      <c r="B1741" t="s">
        <v>8712</v>
      </c>
      <c r="C1741" s="1" t="str">
        <f t="shared" si="285"/>
        <v>21:0975</v>
      </c>
      <c r="D1741" s="1" t="str">
        <f t="shared" si="286"/>
        <v>21:0109</v>
      </c>
      <c r="E1741" t="s">
        <v>8713</v>
      </c>
      <c r="F1741" t="s">
        <v>8714</v>
      </c>
      <c r="H1741">
        <v>60.779686400000003</v>
      </c>
      <c r="I1741">
        <v>-96.245142599999994</v>
      </c>
      <c r="J1741" s="1" t="str">
        <f t="shared" si="287"/>
        <v>NGR lake sediment grab sample</v>
      </c>
      <c r="K1741" s="1" t="str">
        <f t="shared" si="288"/>
        <v>&lt;177 micron (NGR)</v>
      </c>
      <c r="L1741">
        <v>8</v>
      </c>
      <c r="M1741" t="s">
        <v>301</v>
      </c>
      <c r="N1741">
        <v>155</v>
      </c>
      <c r="O1741" t="s">
        <v>137</v>
      </c>
      <c r="P1741" t="s">
        <v>54</v>
      </c>
      <c r="Q1741" t="s">
        <v>420</v>
      </c>
      <c r="R1741" t="s">
        <v>77</v>
      </c>
      <c r="S1741" t="s">
        <v>57</v>
      </c>
      <c r="T1741" t="s">
        <v>135</v>
      </c>
      <c r="U1741" t="s">
        <v>117</v>
      </c>
      <c r="V1741" t="s">
        <v>615</v>
      </c>
      <c r="W1741" t="s">
        <v>355</v>
      </c>
      <c r="X1741" t="s">
        <v>74</v>
      </c>
      <c r="Y1741" t="s">
        <v>171</v>
      </c>
      <c r="Z1741" t="s">
        <v>127</v>
      </c>
      <c r="AA1741" t="s">
        <v>64</v>
      </c>
      <c r="AB1741" t="s">
        <v>236</v>
      </c>
      <c r="AC1741" t="s">
        <v>155</v>
      </c>
      <c r="AD1741" t="s">
        <v>62</v>
      </c>
      <c r="AE1741" t="s">
        <v>302</v>
      </c>
      <c r="AF1741" t="s">
        <v>282</v>
      </c>
      <c r="AG1741" t="s">
        <v>291</v>
      </c>
      <c r="AH1741" t="s">
        <v>173</v>
      </c>
      <c r="AI1741" t="s">
        <v>72</v>
      </c>
      <c r="AJ1741" t="s">
        <v>709</v>
      </c>
      <c r="AK1741" t="s">
        <v>73</v>
      </c>
      <c r="AL1741" t="s">
        <v>177</v>
      </c>
      <c r="AM1741" t="s">
        <v>75</v>
      </c>
      <c r="AN1741" t="s">
        <v>76</v>
      </c>
      <c r="AO1741" t="s">
        <v>281</v>
      </c>
      <c r="AP1741" t="s">
        <v>225</v>
      </c>
      <c r="AQ1741" t="s">
        <v>281</v>
      </c>
      <c r="AR1741" t="s">
        <v>67</v>
      </c>
      <c r="AS1741" t="s">
        <v>54</v>
      </c>
      <c r="AT1741" t="s">
        <v>73</v>
      </c>
      <c r="AU1741" t="s">
        <v>107</v>
      </c>
      <c r="AV1741" t="s">
        <v>3259</v>
      </c>
    </row>
    <row r="1742" spans="1:48" hidden="1" x14ac:dyDescent="0.3">
      <c r="A1742" t="s">
        <v>8715</v>
      </c>
      <c r="B1742" t="s">
        <v>8716</v>
      </c>
      <c r="C1742" s="1" t="str">
        <f t="shared" si="285"/>
        <v>21:0975</v>
      </c>
      <c r="D1742" s="1" t="str">
        <f t="shared" si="286"/>
        <v>21:0109</v>
      </c>
      <c r="E1742" t="s">
        <v>8717</v>
      </c>
      <c r="F1742" t="s">
        <v>8718</v>
      </c>
      <c r="H1742">
        <v>60.777872100000003</v>
      </c>
      <c r="I1742">
        <v>-96.173689899999999</v>
      </c>
      <c r="J1742" s="1" t="str">
        <f t="shared" si="287"/>
        <v>NGR lake sediment grab sample</v>
      </c>
      <c r="K1742" s="1" t="str">
        <f t="shared" si="288"/>
        <v>&lt;177 micron (NGR)</v>
      </c>
      <c r="L1742">
        <v>8</v>
      </c>
      <c r="M1742" t="s">
        <v>314</v>
      </c>
      <c r="N1742">
        <v>156</v>
      </c>
      <c r="O1742" t="s">
        <v>396</v>
      </c>
      <c r="P1742" t="s">
        <v>54</v>
      </c>
      <c r="Q1742" t="s">
        <v>186</v>
      </c>
      <c r="R1742" t="s">
        <v>373</v>
      </c>
      <c r="S1742" t="s">
        <v>57</v>
      </c>
      <c r="T1742" t="s">
        <v>380</v>
      </c>
      <c r="U1742" t="s">
        <v>138</v>
      </c>
      <c r="V1742" t="s">
        <v>356</v>
      </c>
      <c r="W1742" t="s">
        <v>448</v>
      </c>
      <c r="X1742" t="s">
        <v>74</v>
      </c>
      <c r="Y1742" t="s">
        <v>421</v>
      </c>
      <c r="Z1742" t="s">
        <v>96</v>
      </c>
      <c r="AA1742" t="s">
        <v>64</v>
      </c>
      <c r="AB1742" t="s">
        <v>381</v>
      </c>
      <c r="AC1742" t="s">
        <v>70</v>
      </c>
      <c r="AD1742" t="s">
        <v>74</v>
      </c>
      <c r="AE1742" t="s">
        <v>8719</v>
      </c>
      <c r="AF1742" t="s">
        <v>104</v>
      </c>
      <c r="AG1742" t="s">
        <v>219</v>
      </c>
      <c r="AH1742" t="s">
        <v>173</v>
      </c>
      <c r="AI1742" t="s">
        <v>336</v>
      </c>
      <c r="AJ1742" t="s">
        <v>106</v>
      </c>
      <c r="AK1742" t="s">
        <v>73</v>
      </c>
      <c r="AL1742" t="s">
        <v>75</v>
      </c>
      <c r="AM1742" t="s">
        <v>103</v>
      </c>
      <c r="AN1742" t="s">
        <v>76</v>
      </c>
      <c r="AO1742" t="s">
        <v>92</v>
      </c>
      <c r="AP1742" t="s">
        <v>105</v>
      </c>
      <c r="AQ1742" t="s">
        <v>123</v>
      </c>
      <c r="AR1742" t="s">
        <v>67</v>
      </c>
      <c r="AS1742" t="s">
        <v>54</v>
      </c>
      <c r="AT1742" t="s">
        <v>73</v>
      </c>
      <c r="AU1742" t="s">
        <v>107</v>
      </c>
      <c r="AV1742" t="s">
        <v>8720</v>
      </c>
    </row>
    <row r="1743" spans="1:48" hidden="1" x14ac:dyDescent="0.3">
      <c r="A1743" t="s">
        <v>8721</v>
      </c>
      <c r="B1743" t="s">
        <v>8722</v>
      </c>
      <c r="C1743" s="1" t="str">
        <f t="shared" si="285"/>
        <v>21:0975</v>
      </c>
      <c r="D1743" s="1" t="str">
        <f t="shared" si="286"/>
        <v>21:0109</v>
      </c>
      <c r="E1743" t="s">
        <v>8723</v>
      </c>
      <c r="F1743" t="s">
        <v>8724</v>
      </c>
      <c r="H1743">
        <v>60.816546000000002</v>
      </c>
      <c r="I1743">
        <v>-96.175900200000001</v>
      </c>
      <c r="J1743" s="1" t="str">
        <f t="shared" si="287"/>
        <v>NGR lake sediment grab sample</v>
      </c>
      <c r="K1743" s="1" t="str">
        <f t="shared" si="288"/>
        <v>&lt;177 micron (NGR)</v>
      </c>
      <c r="L1743">
        <v>8</v>
      </c>
      <c r="M1743" t="s">
        <v>324</v>
      </c>
      <c r="N1743">
        <v>157</v>
      </c>
      <c r="O1743" t="s">
        <v>526</v>
      </c>
      <c r="P1743" t="s">
        <v>62</v>
      </c>
      <c r="Q1743" t="s">
        <v>1134</v>
      </c>
      <c r="R1743" t="s">
        <v>281</v>
      </c>
      <c r="S1743" t="s">
        <v>57</v>
      </c>
      <c r="T1743" t="s">
        <v>304</v>
      </c>
      <c r="U1743" t="s">
        <v>117</v>
      </c>
      <c r="V1743" t="s">
        <v>172</v>
      </c>
      <c r="W1743" t="s">
        <v>79</v>
      </c>
      <c r="X1743" t="s">
        <v>67</v>
      </c>
      <c r="Y1743" t="s">
        <v>137</v>
      </c>
      <c r="Z1743" t="s">
        <v>127</v>
      </c>
      <c r="AA1743" t="s">
        <v>64</v>
      </c>
      <c r="AB1743" t="s">
        <v>478</v>
      </c>
      <c r="AC1743" t="s">
        <v>75</v>
      </c>
      <c r="AD1743" t="s">
        <v>62</v>
      </c>
      <c r="AE1743" t="s">
        <v>302</v>
      </c>
      <c r="AF1743" t="s">
        <v>90</v>
      </c>
      <c r="AG1743" t="s">
        <v>188</v>
      </c>
      <c r="AH1743" t="s">
        <v>173</v>
      </c>
      <c r="AI1743" t="s">
        <v>101</v>
      </c>
      <c r="AJ1743" t="s">
        <v>56</v>
      </c>
      <c r="AK1743" t="s">
        <v>73</v>
      </c>
      <c r="AL1743" t="s">
        <v>177</v>
      </c>
      <c r="AM1743" t="s">
        <v>103</v>
      </c>
      <c r="AN1743" t="s">
        <v>76</v>
      </c>
      <c r="AO1743" t="s">
        <v>104</v>
      </c>
      <c r="AP1743" t="s">
        <v>126</v>
      </c>
      <c r="AQ1743" t="s">
        <v>5672</v>
      </c>
      <c r="AR1743" t="s">
        <v>67</v>
      </c>
      <c r="AS1743" t="s">
        <v>54</v>
      </c>
      <c r="AT1743" t="s">
        <v>73</v>
      </c>
      <c r="AU1743" t="s">
        <v>107</v>
      </c>
      <c r="AV1743" t="s">
        <v>2700</v>
      </c>
    </row>
    <row r="1744" spans="1:48" hidden="1" x14ac:dyDescent="0.3">
      <c r="A1744" t="s">
        <v>8725</v>
      </c>
      <c r="B1744" t="s">
        <v>8726</v>
      </c>
      <c r="C1744" s="1" t="str">
        <f t="shared" si="285"/>
        <v>21:0975</v>
      </c>
      <c r="D1744" s="1" t="str">
        <f>HYPERLINK("https://geochem.nrcan.gc.ca/cdogs/content/svy/svy_e.htm", "")</f>
        <v/>
      </c>
      <c r="G1744" s="1" t="str">
        <f>HYPERLINK("https://geochem.nrcan.gc.ca/cdogs/content/cr_/cr_00161_e.htm", "161")</f>
        <v>161</v>
      </c>
      <c r="J1744" t="s">
        <v>230</v>
      </c>
      <c r="K1744" t="s">
        <v>231</v>
      </c>
      <c r="L1744">
        <v>8</v>
      </c>
      <c r="M1744" t="s">
        <v>232</v>
      </c>
      <c r="N1744">
        <v>158</v>
      </c>
      <c r="O1744" t="s">
        <v>138</v>
      </c>
      <c r="P1744" t="s">
        <v>77</v>
      </c>
      <c r="Q1744" t="s">
        <v>105</v>
      </c>
      <c r="R1744" t="s">
        <v>75</v>
      </c>
      <c r="S1744" t="s">
        <v>57</v>
      </c>
      <c r="T1744" t="s">
        <v>235</v>
      </c>
      <c r="U1744" t="s">
        <v>88</v>
      </c>
      <c r="V1744" t="s">
        <v>252</v>
      </c>
      <c r="W1744" t="s">
        <v>346</v>
      </c>
      <c r="X1744" t="s">
        <v>74</v>
      </c>
      <c r="Y1744" t="s">
        <v>211</v>
      </c>
      <c r="Z1744" t="s">
        <v>178</v>
      </c>
      <c r="AA1744" t="s">
        <v>64</v>
      </c>
      <c r="AB1744" t="s">
        <v>890</v>
      </c>
      <c r="AC1744" t="s">
        <v>177</v>
      </c>
      <c r="AD1744" t="s">
        <v>67</v>
      </c>
      <c r="AE1744" t="s">
        <v>4084</v>
      </c>
      <c r="AF1744" t="s">
        <v>347</v>
      </c>
      <c r="AG1744" t="s">
        <v>153</v>
      </c>
      <c r="AH1744" t="s">
        <v>157</v>
      </c>
      <c r="AI1744" t="s">
        <v>77</v>
      </c>
      <c r="AJ1744" t="s">
        <v>429</v>
      </c>
      <c r="AK1744" t="s">
        <v>73</v>
      </c>
      <c r="AL1744" t="s">
        <v>206</v>
      </c>
      <c r="AM1744" t="s">
        <v>206</v>
      </c>
      <c r="AN1744" t="s">
        <v>76</v>
      </c>
      <c r="AO1744" t="s">
        <v>92</v>
      </c>
      <c r="AP1744" t="s">
        <v>4295</v>
      </c>
      <c r="AQ1744" t="s">
        <v>254</v>
      </c>
      <c r="AR1744" t="s">
        <v>62</v>
      </c>
      <c r="AS1744" t="s">
        <v>127</v>
      </c>
      <c r="AT1744" t="s">
        <v>73</v>
      </c>
      <c r="AU1744" t="s">
        <v>505</v>
      </c>
      <c r="AV1744" t="s">
        <v>8727</v>
      </c>
    </row>
    <row r="1745" spans="1:48" hidden="1" x14ac:dyDescent="0.3">
      <c r="A1745" t="s">
        <v>8728</v>
      </c>
      <c r="B1745" t="s">
        <v>8729</v>
      </c>
      <c r="C1745" s="1" t="str">
        <f t="shared" si="285"/>
        <v>21:0975</v>
      </c>
      <c r="D1745" s="1" t="str">
        <f t="shared" ref="D1745:D1765" si="289">HYPERLINK("https://geochem.nrcan.gc.ca/cdogs/content/svy/svy210109_e.htm", "21:0109")</f>
        <v>21:0109</v>
      </c>
      <c r="E1745" t="s">
        <v>8730</v>
      </c>
      <c r="F1745" t="s">
        <v>8731</v>
      </c>
      <c r="H1745">
        <v>60.814455000000002</v>
      </c>
      <c r="I1745">
        <v>-96.215682299999997</v>
      </c>
      <c r="J1745" s="1" t="str">
        <f t="shared" ref="J1745:J1765" si="290">HYPERLINK("https://geochem.nrcan.gc.ca/cdogs/content/kwd/kwd020027_e.htm", "NGR lake sediment grab sample")</f>
        <v>NGR lake sediment grab sample</v>
      </c>
      <c r="K1745" s="1" t="str">
        <f t="shared" ref="K1745:K1765" si="291">HYPERLINK("https://geochem.nrcan.gc.ca/cdogs/content/kwd/kwd080006_e.htm", "&lt;177 micron (NGR)")</f>
        <v>&lt;177 micron (NGR)</v>
      </c>
      <c r="L1745">
        <v>8</v>
      </c>
      <c r="M1745" t="s">
        <v>335</v>
      </c>
      <c r="N1745">
        <v>159</v>
      </c>
      <c r="O1745" t="s">
        <v>171</v>
      </c>
      <c r="P1745" t="s">
        <v>170</v>
      </c>
      <c r="Q1745" t="s">
        <v>676</v>
      </c>
      <c r="R1745" t="s">
        <v>168</v>
      </c>
      <c r="S1745" t="s">
        <v>57</v>
      </c>
      <c r="T1745" t="s">
        <v>380</v>
      </c>
      <c r="U1745" t="s">
        <v>203</v>
      </c>
      <c r="V1745" t="s">
        <v>97</v>
      </c>
      <c r="W1745" t="s">
        <v>143</v>
      </c>
      <c r="X1745" t="s">
        <v>67</v>
      </c>
      <c r="Y1745" t="s">
        <v>63</v>
      </c>
      <c r="Z1745" t="s">
        <v>96</v>
      </c>
      <c r="AA1745" t="s">
        <v>64</v>
      </c>
      <c r="AB1745" t="s">
        <v>550</v>
      </c>
      <c r="AC1745" t="s">
        <v>70</v>
      </c>
      <c r="AD1745" t="s">
        <v>67</v>
      </c>
      <c r="AE1745" t="s">
        <v>137</v>
      </c>
      <c r="AF1745" t="s">
        <v>192</v>
      </c>
      <c r="AG1745" t="s">
        <v>167</v>
      </c>
      <c r="AH1745" t="s">
        <v>173</v>
      </c>
      <c r="AI1745" t="s">
        <v>280</v>
      </c>
      <c r="AJ1745" t="s">
        <v>201</v>
      </c>
      <c r="AK1745" t="s">
        <v>73</v>
      </c>
      <c r="AL1745" t="s">
        <v>74</v>
      </c>
      <c r="AM1745" t="s">
        <v>224</v>
      </c>
      <c r="AN1745" t="s">
        <v>76</v>
      </c>
      <c r="AO1745" t="s">
        <v>178</v>
      </c>
      <c r="AP1745" t="s">
        <v>267</v>
      </c>
      <c r="AQ1745" t="s">
        <v>328</v>
      </c>
      <c r="AR1745" t="s">
        <v>62</v>
      </c>
      <c r="AS1745" t="s">
        <v>54</v>
      </c>
      <c r="AT1745" t="s">
        <v>73</v>
      </c>
      <c r="AU1745" t="s">
        <v>107</v>
      </c>
      <c r="AV1745" t="s">
        <v>6881</v>
      </c>
    </row>
    <row r="1746" spans="1:48" hidden="1" x14ac:dyDescent="0.3">
      <c r="A1746" t="s">
        <v>8732</v>
      </c>
      <c r="B1746" t="s">
        <v>8733</v>
      </c>
      <c r="C1746" s="1" t="str">
        <f t="shared" si="285"/>
        <v>21:0975</v>
      </c>
      <c r="D1746" s="1" t="str">
        <f t="shared" si="289"/>
        <v>21:0109</v>
      </c>
      <c r="E1746" t="s">
        <v>8734</v>
      </c>
      <c r="F1746" t="s">
        <v>8735</v>
      </c>
      <c r="H1746">
        <v>60.810330100000002</v>
      </c>
      <c r="I1746">
        <v>-96.287776600000001</v>
      </c>
      <c r="J1746" s="1" t="str">
        <f t="shared" si="290"/>
        <v>NGR lake sediment grab sample</v>
      </c>
      <c r="K1746" s="1" t="str">
        <f t="shared" si="291"/>
        <v>&lt;177 micron (NGR)</v>
      </c>
      <c r="L1746">
        <v>8</v>
      </c>
      <c r="M1746" t="s">
        <v>354</v>
      </c>
      <c r="N1746">
        <v>160</v>
      </c>
      <c r="O1746" t="s">
        <v>95</v>
      </c>
      <c r="P1746" t="s">
        <v>54</v>
      </c>
      <c r="Q1746" t="s">
        <v>521</v>
      </c>
      <c r="R1746" t="s">
        <v>134</v>
      </c>
      <c r="S1746" t="s">
        <v>57</v>
      </c>
      <c r="T1746" t="s">
        <v>1089</v>
      </c>
      <c r="U1746" t="s">
        <v>88</v>
      </c>
      <c r="V1746" t="s">
        <v>60</v>
      </c>
      <c r="W1746" t="s">
        <v>94</v>
      </c>
      <c r="X1746" t="s">
        <v>67</v>
      </c>
      <c r="Y1746" t="s">
        <v>62</v>
      </c>
      <c r="Z1746" t="s">
        <v>127</v>
      </c>
      <c r="AA1746" t="s">
        <v>64</v>
      </c>
      <c r="AB1746" t="s">
        <v>615</v>
      </c>
      <c r="AC1746" t="s">
        <v>70</v>
      </c>
      <c r="AD1746" t="s">
        <v>62</v>
      </c>
      <c r="AE1746" t="s">
        <v>421</v>
      </c>
      <c r="AF1746" t="s">
        <v>616</v>
      </c>
      <c r="AG1746" t="s">
        <v>175</v>
      </c>
      <c r="AH1746" t="s">
        <v>173</v>
      </c>
      <c r="AI1746" t="s">
        <v>71</v>
      </c>
      <c r="AJ1746" t="s">
        <v>306</v>
      </c>
      <c r="AK1746" t="s">
        <v>73</v>
      </c>
      <c r="AL1746" t="s">
        <v>157</v>
      </c>
      <c r="AM1746" t="s">
        <v>75</v>
      </c>
      <c r="AN1746" t="s">
        <v>76</v>
      </c>
      <c r="AO1746" t="s">
        <v>281</v>
      </c>
      <c r="AP1746" t="s">
        <v>126</v>
      </c>
      <c r="AQ1746" t="s">
        <v>168</v>
      </c>
      <c r="AR1746" t="s">
        <v>62</v>
      </c>
      <c r="AS1746" t="s">
        <v>54</v>
      </c>
      <c r="AT1746" t="s">
        <v>73</v>
      </c>
      <c r="AU1746" t="s">
        <v>107</v>
      </c>
      <c r="AV1746" t="s">
        <v>8736</v>
      </c>
    </row>
    <row r="1747" spans="1:48" hidden="1" x14ac:dyDescent="0.3">
      <c r="A1747" t="s">
        <v>8737</v>
      </c>
      <c r="B1747" t="s">
        <v>8738</v>
      </c>
      <c r="C1747" s="1" t="str">
        <f t="shared" si="285"/>
        <v>21:0975</v>
      </c>
      <c r="D1747" s="1" t="str">
        <f t="shared" si="289"/>
        <v>21:0109</v>
      </c>
      <c r="E1747" t="s">
        <v>8739</v>
      </c>
      <c r="F1747" t="s">
        <v>8740</v>
      </c>
      <c r="H1747">
        <v>60.9090457</v>
      </c>
      <c r="I1747">
        <v>-96.185322400000004</v>
      </c>
      <c r="J1747" s="1" t="str">
        <f t="shared" si="290"/>
        <v>NGR lake sediment grab sample</v>
      </c>
      <c r="K1747" s="1" t="str">
        <f t="shared" si="291"/>
        <v>&lt;177 micron (NGR)</v>
      </c>
      <c r="L1747">
        <v>9</v>
      </c>
      <c r="M1747" t="s">
        <v>52</v>
      </c>
      <c r="N1747">
        <v>161</v>
      </c>
      <c r="O1747" t="s">
        <v>79</v>
      </c>
      <c r="P1747" t="s">
        <v>54</v>
      </c>
      <c r="Q1747" t="s">
        <v>420</v>
      </c>
      <c r="R1747" t="s">
        <v>203</v>
      </c>
      <c r="S1747" t="s">
        <v>57</v>
      </c>
      <c r="T1747" t="s">
        <v>561</v>
      </c>
      <c r="U1747" t="s">
        <v>117</v>
      </c>
      <c r="V1747" t="s">
        <v>411</v>
      </c>
      <c r="W1747" t="s">
        <v>276</v>
      </c>
      <c r="X1747" t="s">
        <v>74</v>
      </c>
      <c r="Y1747" t="s">
        <v>171</v>
      </c>
      <c r="Z1747" t="s">
        <v>96</v>
      </c>
      <c r="AA1747" t="s">
        <v>64</v>
      </c>
      <c r="AB1747" t="s">
        <v>139</v>
      </c>
      <c r="AC1747" t="s">
        <v>70</v>
      </c>
      <c r="AD1747" t="s">
        <v>62</v>
      </c>
      <c r="AE1747" t="s">
        <v>62</v>
      </c>
      <c r="AF1747" t="s">
        <v>90</v>
      </c>
      <c r="AG1747" t="s">
        <v>169</v>
      </c>
      <c r="AH1747" t="s">
        <v>173</v>
      </c>
      <c r="AI1747" t="s">
        <v>59</v>
      </c>
      <c r="AJ1747" t="s">
        <v>53</v>
      </c>
      <c r="AK1747" t="s">
        <v>73</v>
      </c>
      <c r="AL1747" t="s">
        <v>74</v>
      </c>
      <c r="AM1747" t="s">
        <v>75</v>
      </c>
      <c r="AN1747" t="s">
        <v>76</v>
      </c>
      <c r="AO1747" t="s">
        <v>92</v>
      </c>
      <c r="AP1747" t="s">
        <v>210</v>
      </c>
      <c r="AQ1747" t="s">
        <v>193</v>
      </c>
      <c r="AR1747" t="s">
        <v>62</v>
      </c>
      <c r="AS1747" t="s">
        <v>54</v>
      </c>
      <c r="AT1747" t="s">
        <v>73</v>
      </c>
      <c r="AU1747" t="s">
        <v>107</v>
      </c>
      <c r="AV1747" t="s">
        <v>1272</v>
      </c>
    </row>
    <row r="1748" spans="1:48" hidden="1" x14ac:dyDescent="0.3">
      <c r="A1748" t="s">
        <v>8741</v>
      </c>
      <c r="B1748" t="s">
        <v>8742</v>
      </c>
      <c r="C1748" s="1" t="str">
        <f t="shared" si="285"/>
        <v>21:0975</v>
      </c>
      <c r="D1748" s="1" t="str">
        <f t="shared" si="289"/>
        <v>21:0109</v>
      </c>
      <c r="E1748" t="s">
        <v>8743</v>
      </c>
      <c r="F1748" t="s">
        <v>8744</v>
      </c>
      <c r="H1748">
        <v>60.820446500000003</v>
      </c>
      <c r="I1748">
        <v>-96.362607600000004</v>
      </c>
      <c r="J1748" s="1" t="str">
        <f t="shared" si="290"/>
        <v>NGR lake sediment grab sample</v>
      </c>
      <c r="K1748" s="1" t="str">
        <f t="shared" si="291"/>
        <v>&lt;177 micron (NGR)</v>
      </c>
      <c r="L1748">
        <v>9</v>
      </c>
      <c r="M1748" t="s">
        <v>86</v>
      </c>
      <c r="N1748">
        <v>162</v>
      </c>
      <c r="O1748" t="s">
        <v>355</v>
      </c>
      <c r="P1748" t="s">
        <v>54</v>
      </c>
      <c r="Q1748" t="s">
        <v>603</v>
      </c>
      <c r="R1748" t="s">
        <v>77</v>
      </c>
      <c r="S1748" t="s">
        <v>57</v>
      </c>
      <c r="T1748" t="s">
        <v>91</v>
      </c>
      <c r="U1748" t="s">
        <v>92</v>
      </c>
      <c r="V1748" t="s">
        <v>167</v>
      </c>
      <c r="W1748" t="s">
        <v>388</v>
      </c>
      <c r="X1748" t="s">
        <v>74</v>
      </c>
      <c r="Y1748" t="s">
        <v>118</v>
      </c>
      <c r="Z1748" t="s">
        <v>170</v>
      </c>
      <c r="AA1748" t="s">
        <v>64</v>
      </c>
      <c r="AB1748" t="s">
        <v>316</v>
      </c>
      <c r="AC1748" t="s">
        <v>177</v>
      </c>
      <c r="AD1748" t="s">
        <v>67</v>
      </c>
      <c r="AE1748" t="s">
        <v>68</v>
      </c>
      <c r="AF1748" t="s">
        <v>251</v>
      </c>
      <c r="AG1748" t="s">
        <v>122</v>
      </c>
      <c r="AH1748" t="s">
        <v>173</v>
      </c>
      <c r="AI1748" t="s">
        <v>102</v>
      </c>
      <c r="AJ1748" t="s">
        <v>102</v>
      </c>
      <c r="AK1748" t="s">
        <v>73</v>
      </c>
      <c r="AL1748" t="s">
        <v>157</v>
      </c>
      <c r="AM1748" t="s">
        <v>157</v>
      </c>
      <c r="AN1748" t="s">
        <v>76</v>
      </c>
      <c r="AO1748" t="s">
        <v>914</v>
      </c>
      <c r="AP1748" t="s">
        <v>596</v>
      </c>
      <c r="AQ1748" t="s">
        <v>281</v>
      </c>
      <c r="AR1748" t="s">
        <v>74</v>
      </c>
      <c r="AS1748" t="s">
        <v>54</v>
      </c>
      <c r="AT1748" t="s">
        <v>277</v>
      </c>
      <c r="AU1748" t="s">
        <v>107</v>
      </c>
      <c r="AV1748" t="s">
        <v>8429</v>
      </c>
    </row>
    <row r="1749" spans="1:48" hidden="1" x14ac:dyDescent="0.3">
      <c r="A1749" t="s">
        <v>8745</v>
      </c>
      <c r="B1749" t="s">
        <v>8746</v>
      </c>
      <c r="C1749" s="1" t="str">
        <f t="shared" si="285"/>
        <v>21:0975</v>
      </c>
      <c r="D1749" s="1" t="str">
        <f t="shared" si="289"/>
        <v>21:0109</v>
      </c>
      <c r="E1749" t="s">
        <v>8747</v>
      </c>
      <c r="F1749" t="s">
        <v>8748</v>
      </c>
      <c r="H1749">
        <v>60.8496484</v>
      </c>
      <c r="I1749">
        <v>-96.327923400000003</v>
      </c>
      <c r="J1749" s="1" t="str">
        <f t="shared" si="290"/>
        <v>NGR lake sediment grab sample</v>
      </c>
      <c r="K1749" s="1" t="str">
        <f t="shared" si="291"/>
        <v>&lt;177 micron (NGR)</v>
      </c>
      <c r="L1749">
        <v>9</v>
      </c>
      <c r="M1749" t="s">
        <v>149</v>
      </c>
      <c r="N1749">
        <v>163</v>
      </c>
      <c r="O1749" t="s">
        <v>137</v>
      </c>
      <c r="P1749" t="s">
        <v>54</v>
      </c>
      <c r="Q1749" t="s">
        <v>3719</v>
      </c>
      <c r="R1749" t="s">
        <v>116</v>
      </c>
      <c r="S1749" t="s">
        <v>57</v>
      </c>
      <c r="T1749" t="s">
        <v>58</v>
      </c>
      <c r="U1749" t="s">
        <v>88</v>
      </c>
      <c r="V1749" t="s">
        <v>223</v>
      </c>
      <c r="W1749" t="s">
        <v>95</v>
      </c>
      <c r="X1749" t="s">
        <v>67</v>
      </c>
      <c r="Y1749" t="s">
        <v>63</v>
      </c>
      <c r="Z1749" t="s">
        <v>170</v>
      </c>
      <c r="AA1749" t="s">
        <v>64</v>
      </c>
      <c r="AB1749" t="s">
        <v>522</v>
      </c>
      <c r="AC1749" t="s">
        <v>155</v>
      </c>
      <c r="AD1749" t="s">
        <v>67</v>
      </c>
      <c r="AE1749" t="s">
        <v>206</v>
      </c>
      <c r="AF1749" t="s">
        <v>90</v>
      </c>
      <c r="AG1749" t="s">
        <v>339</v>
      </c>
      <c r="AH1749" t="s">
        <v>173</v>
      </c>
      <c r="AI1749" t="s">
        <v>305</v>
      </c>
      <c r="AJ1749" t="s">
        <v>159</v>
      </c>
      <c r="AK1749" t="s">
        <v>73</v>
      </c>
      <c r="AL1749" t="s">
        <v>177</v>
      </c>
      <c r="AM1749" t="s">
        <v>103</v>
      </c>
      <c r="AN1749" t="s">
        <v>76</v>
      </c>
      <c r="AO1749" t="s">
        <v>178</v>
      </c>
      <c r="AP1749" t="s">
        <v>225</v>
      </c>
      <c r="AQ1749" t="s">
        <v>382</v>
      </c>
      <c r="AR1749" t="s">
        <v>67</v>
      </c>
      <c r="AS1749" t="s">
        <v>54</v>
      </c>
      <c r="AT1749" t="s">
        <v>73</v>
      </c>
      <c r="AU1749" t="s">
        <v>107</v>
      </c>
      <c r="AV1749" t="s">
        <v>8749</v>
      </c>
    </row>
    <row r="1750" spans="1:48" hidden="1" x14ac:dyDescent="0.3">
      <c r="A1750" t="s">
        <v>8750</v>
      </c>
      <c r="B1750" t="s">
        <v>8751</v>
      </c>
      <c r="C1750" s="1" t="str">
        <f t="shared" si="285"/>
        <v>21:0975</v>
      </c>
      <c r="D1750" s="1" t="str">
        <f t="shared" si="289"/>
        <v>21:0109</v>
      </c>
      <c r="E1750" t="s">
        <v>8752</v>
      </c>
      <c r="F1750" t="s">
        <v>8753</v>
      </c>
      <c r="H1750">
        <v>60.843662000000002</v>
      </c>
      <c r="I1750">
        <v>-96.2743064</v>
      </c>
      <c r="J1750" s="1" t="str">
        <f t="shared" si="290"/>
        <v>NGR lake sediment grab sample</v>
      </c>
      <c r="K1750" s="1" t="str">
        <f t="shared" si="291"/>
        <v>&lt;177 micron (NGR)</v>
      </c>
      <c r="L1750">
        <v>9</v>
      </c>
      <c r="M1750" t="s">
        <v>165</v>
      </c>
      <c r="N1750">
        <v>164</v>
      </c>
      <c r="O1750" t="s">
        <v>95</v>
      </c>
      <c r="P1750" t="s">
        <v>54</v>
      </c>
      <c r="Q1750" t="s">
        <v>277</v>
      </c>
      <c r="R1750" t="s">
        <v>187</v>
      </c>
      <c r="S1750" t="s">
        <v>57</v>
      </c>
      <c r="T1750" t="s">
        <v>428</v>
      </c>
      <c r="U1750" t="s">
        <v>59</v>
      </c>
      <c r="V1750" t="s">
        <v>2740</v>
      </c>
      <c r="W1750" t="s">
        <v>103</v>
      </c>
      <c r="X1750" t="s">
        <v>67</v>
      </c>
      <c r="Y1750" t="s">
        <v>79</v>
      </c>
      <c r="Z1750" t="s">
        <v>67</v>
      </c>
      <c r="AA1750" t="s">
        <v>64</v>
      </c>
      <c r="AB1750" t="s">
        <v>187</v>
      </c>
      <c r="AC1750" t="s">
        <v>70</v>
      </c>
      <c r="AD1750" t="s">
        <v>67</v>
      </c>
      <c r="AE1750" t="s">
        <v>8754</v>
      </c>
      <c r="AF1750" t="s">
        <v>203</v>
      </c>
      <c r="AG1750" t="s">
        <v>57</v>
      </c>
      <c r="AH1750" t="s">
        <v>780</v>
      </c>
      <c r="AI1750" t="s">
        <v>448</v>
      </c>
      <c r="AJ1750" t="s">
        <v>136</v>
      </c>
      <c r="AK1750" t="s">
        <v>73</v>
      </c>
      <c r="AL1750" t="s">
        <v>103</v>
      </c>
      <c r="AM1750" t="s">
        <v>103</v>
      </c>
      <c r="AN1750" t="s">
        <v>76</v>
      </c>
      <c r="AO1750" t="s">
        <v>159</v>
      </c>
      <c r="AP1750" t="s">
        <v>8164</v>
      </c>
      <c r="AQ1750" t="s">
        <v>104</v>
      </c>
      <c r="AR1750" t="s">
        <v>67</v>
      </c>
      <c r="AS1750" t="s">
        <v>54</v>
      </c>
      <c r="AT1750" t="s">
        <v>73</v>
      </c>
      <c r="AU1750" t="s">
        <v>107</v>
      </c>
      <c r="AV1750" t="s">
        <v>8755</v>
      </c>
    </row>
    <row r="1751" spans="1:48" hidden="1" x14ac:dyDescent="0.3">
      <c r="A1751" t="s">
        <v>8756</v>
      </c>
      <c r="B1751" t="s">
        <v>8757</v>
      </c>
      <c r="C1751" s="1" t="str">
        <f t="shared" si="285"/>
        <v>21:0975</v>
      </c>
      <c r="D1751" s="1" t="str">
        <f t="shared" si="289"/>
        <v>21:0109</v>
      </c>
      <c r="E1751" t="s">
        <v>8758</v>
      </c>
      <c r="F1751" t="s">
        <v>8759</v>
      </c>
      <c r="H1751">
        <v>60.833676400000002</v>
      </c>
      <c r="I1751">
        <v>-96.203867500000001</v>
      </c>
      <c r="J1751" s="1" t="str">
        <f t="shared" si="290"/>
        <v>NGR lake sediment grab sample</v>
      </c>
      <c r="K1751" s="1" t="str">
        <f t="shared" si="291"/>
        <v>&lt;177 micron (NGR)</v>
      </c>
      <c r="L1751">
        <v>9</v>
      </c>
      <c r="M1751" t="s">
        <v>185</v>
      </c>
      <c r="N1751">
        <v>165</v>
      </c>
      <c r="O1751" t="s">
        <v>62</v>
      </c>
      <c r="P1751" t="s">
        <v>54</v>
      </c>
      <c r="Q1751" t="s">
        <v>521</v>
      </c>
      <c r="R1751" t="s">
        <v>104</v>
      </c>
      <c r="S1751" t="s">
        <v>57</v>
      </c>
      <c r="T1751" t="s">
        <v>250</v>
      </c>
      <c r="U1751" t="s">
        <v>168</v>
      </c>
      <c r="V1751" t="s">
        <v>172</v>
      </c>
      <c r="W1751" t="s">
        <v>346</v>
      </c>
      <c r="X1751" t="s">
        <v>67</v>
      </c>
      <c r="Y1751" t="s">
        <v>137</v>
      </c>
      <c r="Z1751" t="s">
        <v>96</v>
      </c>
      <c r="AA1751" t="s">
        <v>64</v>
      </c>
      <c r="AB1751" t="s">
        <v>471</v>
      </c>
      <c r="AC1751" t="s">
        <v>155</v>
      </c>
      <c r="AD1751" t="s">
        <v>67</v>
      </c>
      <c r="AE1751" t="s">
        <v>62</v>
      </c>
      <c r="AF1751" t="s">
        <v>436</v>
      </c>
      <c r="AG1751" t="s">
        <v>380</v>
      </c>
      <c r="AH1751" t="s">
        <v>173</v>
      </c>
      <c r="AI1751" t="s">
        <v>114</v>
      </c>
      <c r="AJ1751" t="s">
        <v>388</v>
      </c>
      <c r="AK1751" t="s">
        <v>73</v>
      </c>
      <c r="AL1751" t="s">
        <v>177</v>
      </c>
      <c r="AM1751" t="s">
        <v>103</v>
      </c>
      <c r="AN1751" t="s">
        <v>76</v>
      </c>
      <c r="AO1751" t="s">
        <v>203</v>
      </c>
      <c r="AP1751" t="s">
        <v>414</v>
      </c>
      <c r="AQ1751" t="s">
        <v>53</v>
      </c>
      <c r="AR1751" t="s">
        <v>67</v>
      </c>
      <c r="AS1751" t="s">
        <v>54</v>
      </c>
      <c r="AT1751" t="s">
        <v>73</v>
      </c>
      <c r="AU1751" t="s">
        <v>107</v>
      </c>
      <c r="AV1751" t="s">
        <v>4871</v>
      </c>
    </row>
    <row r="1752" spans="1:48" hidden="1" x14ac:dyDescent="0.3">
      <c r="A1752" t="s">
        <v>8760</v>
      </c>
      <c r="B1752" t="s">
        <v>8761</v>
      </c>
      <c r="C1752" s="1" t="str">
        <f t="shared" si="285"/>
        <v>21:0975</v>
      </c>
      <c r="D1752" s="1" t="str">
        <f t="shared" si="289"/>
        <v>21:0109</v>
      </c>
      <c r="E1752" t="s">
        <v>8762</v>
      </c>
      <c r="F1752" t="s">
        <v>8763</v>
      </c>
      <c r="H1752">
        <v>60.835746200000003</v>
      </c>
      <c r="I1752">
        <v>-96.159387800000005</v>
      </c>
      <c r="J1752" s="1" t="str">
        <f t="shared" si="290"/>
        <v>NGR lake sediment grab sample</v>
      </c>
      <c r="K1752" s="1" t="str">
        <f t="shared" si="291"/>
        <v>&lt;177 micron (NGR)</v>
      </c>
      <c r="L1752">
        <v>9</v>
      </c>
      <c r="M1752" t="s">
        <v>200</v>
      </c>
      <c r="N1752">
        <v>166</v>
      </c>
      <c r="O1752" t="s">
        <v>238</v>
      </c>
      <c r="P1752" t="s">
        <v>54</v>
      </c>
      <c r="Q1752" t="s">
        <v>1477</v>
      </c>
      <c r="R1752" t="s">
        <v>92</v>
      </c>
      <c r="S1752" t="s">
        <v>57</v>
      </c>
      <c r="T1752" t="s">
        <v>698</v>
      </c>
      <c r="U1752" t="s">
        <v>88</v>
      </c>
      <c r="V1752" t="s">
        <v>326</v>
      </c>
      <c r="W1752" t="s">
        <v>220</v>
      </c>
      <c r="X1752" t="s">
        <v>74</v>
      </c>
      <c r="Y1752" t="s">
        <v>302</v>
      </c>
      <c r="Z1752" t="s">
        <v>96</v>
      </c>
      <c r="AA1752" t="s">
        <v>64</v>
      </c>
      <c r="AB1752" t="s">
        <v>691</v>
      </c>
      <c r="AC1752" t="s">
        <v>155</v>
      </c>
      <c r="AD1752" t="s">
        <v>67</v>
      </c>
      <c r="AE1752" t="s">
        <v>4168</v>
      </c>
      <c r="AF1752" t="s">
        <v>90</v>
      </c>
      <c r="AG1752" t="s">
        <v>188</v>
      </c>
      <c r="AH1752" t="s">
        <v>173</v>
      </c>
      <c r="AI1752" t="s">
        <v>402</v>
      </c>
      <c r="AJ1752" t="s">
        <v>233</v>
      </c>
      <c r="AK1752" t="s">
        <v>73</v>
      </c>
      <c r="AL1752" t="s">
        <v>157</v>
      </c>
      <c r="AM1752" t="s">
        <v>75</v>
      </c>
      <c r="AN1752" t="s">
        <v>76</v>
      </c>
      <c r="AO1752" t="s">
        <v>92</v>
      </c>
      <c r="AP1752" t="s">
        <v>158</v>
      </c>
      <c r="AQ1752" t="s">
        <v>101</v>
      </c>
      <c r="AR1752" t="s">
        <v>67</v>
      </c>
      <c r="AS1752" t="s">
        <v>54</v>
      </c>
      <c r="AT1752" t="s">
        <v>73</v>
      </c>
      <c r="AU1752" t="s">
        <v>107</v>
      </c>
      <c r="AV1752" t="s">
        <v>8764</v>
      </c>
    </row>
    <row r="1753" spans="1:48" hidden="1" x14ac:dyDescent="0.3">
      <c r="A1753" t="s">
        <v>8765</v>
      </c>
      <c r="B1753" t="s">
        <v>8766</v>
      </c>
      <c r="C1753" s="1" t="str">
        <f t="shared" si="285"/>
        <v>21:0975</v>
      </c>
      <c r="D1753" s="1" t="str">
        <f t="shared" si="289"/>
        <v>21:0109</v>
      </c>
      <c r="E1753" t="s">
        <v>8767</v>
      </c>
      <c r="F1753" t="s">
        <v>8768</v>
      </c>
      <c r="H1753">
        <v>60.884678600000001</v>
      </c>
      <c r="I1753">
        <v>-96.161925999999994</v>
      </c>
      <c r="J1753" s="1" t="str">
        <f t="shared" si="290"/>
        <v>NGR lake sediment grab sample</v>
      </c>
      <c r="K1753" s="1" t="str">
        <f t="shared" si="291"/>
        <v>&lt;177 micron (NGR)</v>
      </c>
      <c r="L1753">
        <v>9</v>
      </c>
      <c r="M1753" t="s">
        <v>113</v>
      </c>
      <c r="N1753">
        <v>167</v>
      </c>
      <c r="O1753" t="s">
        <v>62</v>
      </c>
      <c r="P1753" t="s">
        <v>54</v>
      </c>
      <c r="Q1753" t="s">
        <v>624</v>
      </c>
      <c r="R1753" t="s">
        <v>616</v>
      </c>
      <c r="S1753" t="s">
        <v>57</v>
      </c>
      <c r="T1753" t="s">
        <v>235</v>
      </c>
      <c r="U1753" t="s">
        <v>168</v>
      </c>
      <c r="V1753" t="s">
        <v>303</v>
      </c>
      <c r="W1753" t="s">
        <v>63</v>
      </c>
      <c r="X1753" t="s">
        <v>74</v>
      </c>
      <c r="Y1753" t="s">
        <v>79</v>
      </c>
      <c r="Z1753" t="s">
        <v>96</v>
      </c>
      <c r="AA1753" t="s">
        <v>64</v>
      </c>
      <c r="AB1753" t="s">
        <v>615</v>
      </c>
      <c r="AC1753" t="s">
        <v>70</v>
      </c>
      <c r="AD1753" t="s">
        <v>67</v>
      </c>
      <c r="AE1753" t="s">
        <v>1678</v>
      </c>
      <c r="AF1753" t="s">
        <v>151</v>
      </c>
      <c r="AG1753" t="s">
        <v>175</v>
      </c>
      <c r="AH1753" t="s">
        <v>780</v>
      </c>
      <c r="AI1753" t="s">
        <v>59</v>
      </c>
      <c r="AJ1753" t="s">
        <v>138</v>
      </c>
      <c r="AK1753" t="s">
        <v>73</v>
      </c>
      <c r="AL1753" t="s">
        <v>125</v>
      </c>
      <c r="AM1753" t="s">
        <v>75</v>
      </c>
      <c r="AN1753" t="s">
        <v>76</v>
      </c>
      <c r="AO1753" t="s">
        <v>178</v>
      </c>
      <c r="AP1753" t="s">
        <v>307</v>
      </c>
      <c r="AQ1753" t="s">
        <v>201</v>
      </c>
      <c r="AR1753" t="s">
        <v>74</v>
      </c>
      <c r="AS1753" t="s">
        <v>54</v>
      </c>
      <c r="AT1753" t="s">
        <v>73</v>
      </c>
      <c r="AU1753" t="s">
        <v>107</v>
      </c>
      <c r="AV1753" t="s">
        <v>4027</v>
      </c>
    </row>
    <row r="1754" spans="1:48" hidden="1" x14ac:dyDescent="0.3">
      <c r="A1754" t="s">
        <v>8769</v>
      </c>
      <c r="B1754" t="s">
        <v>8770</v>
      </c>
      <c r="C1754" s="1" t="str">
        <f t="shared" si="285"/>
        <v>21:0975</v>
      </c>
      <c r="D1754" s="1" t="str">
        <f t="shared" si="289"/>
        <v>21:0109</v>
      </c>
      <c r="E1754" t="s">
        <v>8767</v>
      </c>
      <c r="F1754" t="s">
        <v>8771</v>
      </c>
      <c r="H1754">
        <v>60.884678600000001</v>
      </c>
      <c r="I1754">
        <v>-96.161925999999994</v>
      </c>
      <c r="J1754" s="1" t="str">
        <f t="shared" si="290"/>
        <v>NGR lake sediment grab sample</v>
      </c>
      <c r="K1754" s="1" t="str">
        <f t="shared" si="291"/>
        <v>&lt;177 micron (NGR)</v>
      </c>
      <c r="L1754">
        <v>9</v>
      </c>
      <c r="M1754" t="s">
        <v>132</v>
      </c>
      <c r="N1754">
        <v>168</v>
      </c>
      <c r="O1754" t="s">
        <v>87</v>
      </c>
      <c r="P1754" t="s">
        <v>54</v>
      </c>
      <c r="Q1754" t="s">
        <v>624</v>
      </c>
      <c r="R1754" t="s">
        <v>615</v>
      </c>
      <c r="S1754" t="s">
        <v>57</v>
      </c>
      <c r="T1754" t="s">
        <v>91</v>
      </c>
      <c r="U1754" t="s">
        <v>290</v>
      </c>
      <c r="V1754" t="s">
        <v>65</v>
      </c>
      <c r="W1754" t="s">
        <v>276</v>
      </c>
      <c r="X1754" t="s">
        <v>62</v>
      </c>
      <c r="Y1754" t="s">
        <v>138</v>
      </c>
      <c r="Z1754" t="s">
        <v>96</v>
      </c>
      <c r="AA1754" t="s">
        <v>64</v>
      </c>
      <c r="AB1754" t="s">
        <v>853</v>
      </c>
      <c r="AC1754" t="s">
        <v>224</v>
      </c>
      <c r="AD1754" t="s">
        <v>67</v>
      </c>
      <c r="AE1754" t="s">
        <v>8300</v>
      </c>
      <c r="AF1754" t="s">
        <v>356</v>
      </c>
      <c r="AG1754" t="s">
        <v>291</v>
      </c>
      <c r="AH1754" t="s">
        <v>173</v>
      </c>
      <c r="AI1754" t="s">
        <v>318</v>
      </c>
      <c r="AJ1754" t="s">
        <v>329</v>
      </c>
      <c r="AK1754" t="s">
        <v>73</v>
      </c>
      <c r="AL1754" t="s">
        <v>157</v>
      </c>
      <c r="AM1754" t="s">
        <v>75</v>
      </c>
      <c r="AN1754" t="s">
        <v>76</v>
      </c>
      <c r="AO1754" t="s">
        <v>281</v>
      </c>
      <c r="AP1754" t="s">
        <v>225</v>
      </c>
      <c r="AQ1754" t="s">
        <v>72</v>
      </c>
      <c r="AR1754" t="s">
        <v>74</v>
      </c>
      <c r="AS1754" t="s">
        <v>54</v>
      </c>
      <c r="AT1754" t="s">
        <v>562</v>
      </c>
      <c r="AU1754" t="s">
        <v>107</v>
      </c>
      <c r="AV1754" t="s">
        <v>415</v>
      </c>
    </row>
    <row r="1755" spans="1:48" hidden="1" x14ac:dyDescent="0.3">
      <c r="A1755" t="s">
        <v>8772</v>
      </c>
      <c r="B1755" t="s">
        <v>8773</v>
      </c>
      <c r="C1755" s="1" t="str">
        <f t="shared" si="285"/>
        <v>21:0975</v>
      </c>
      <c r="D1755" s="1" t="str">
        <f t="shared" si="289"/>
        <v>21:0109</v>
      </c>
      <c r="E1755" t="s">
        <v>8774</v>
      </c>
      <c r="F1755" t="s">
        <v>8775</v>
      </c>
      <c r="H1755">
        <v>60.877077999999997</v>
      </c>
      <c r="I1755">
        <v>-96.202349799999993</v>
      </c>
      <c r="J1755" s="1" t="str">
        <f t="shared" si="290"/>
        <v>NGR lake sediment grab sample</v>
      </c>
      <c r="K1755" s="1" t="str">
        <f t="shared" si="291"/>
        <v>&lt;177 micron (NGR)</v>
      </c>
      <c r="L1755">
        <v>9</v>
      </c>
      <c r="M1755" t="s">
        <v>217</v>
      </c>
      <c r="N1755">
        <v>169</v>
      </c>
      <c r="O1755" t="s">
        <v>302</v>
      </c>
      <c r="P1755" t="s">
        <v>54</v>
      </c>
      <c r="Q1755" t="s">
        <v>558</v>
      </c>
      <c r="R1755" t="s">
        <v>317</v>
      </c>
      <c r="S1755" t="s">
        <v>57</v>
      </c>
      <c r="T1755" t="s">
        <v>279</v>
      </c>
      <c r="U1755" t="s">
        <v>88</v>
      </c>
      <c r="V1755" t="s">
        <v>172</v>
      </c>
      <c r="W1755" t="s">
        <v>95</v>
      </c>
      <c r="X1755" t="s">
        <v>62</v>
      </c>
      <c r="Y1755" t="s">
        <v>170</v>
      </c>
      <c r="Z1755" t="s">
        <v>127</v>
      </c>
      <c r="AA1755" t="s">
        <v>64</v>
      </c>
      <c r="AB1755" t="s">
        <v>522</v>
      </c>
      <c r="AC1755" t="s">
        <v>70</v>
      </c>
      <c r="AD1755" t="s">
        <v>67</v>
      </c>
      <c r="AE1755" t="s">
        <v>302</v>
      </c>
      <c r="AF1755" t="s">
        <v>90</v>
      </c>
      <c r="AG1755" t="s">
        <v>339</v>
      </c>
      <c r="AH1755" t="s">
        <v>472</v>
      </c>
      <c r="AI1755" t="s">
        <v>305</v>
      </c>
      <c r="AJ1755" t="s">
        <v>692</v>
      </c>
      <c r="AK1755" t="s">
        <v>73</v>
      </c>
      <c r="AL1755" t="s">
        <v>177</v>
      </c>
      <c r="AM1755" t="s">
        <v>75</v>
      </c>
      <c r="AN1755" t="s">
        <v>76</v>
      </c>
      <c r="AO1755" t="s">
        <v>1125</v>
      </c>
      <c r="AP1755" t="s">
        <v>225</v>
      </c>
      <c r="AQ1755" t="s">
        <v>61</v>
      </c>
      <c r="AR1755" t="s">
        <v>67</v>
      </c>
      <c r="AS1755" t="s">
        <v>54</v>
      </c>
      <c r="AT1755" t="s">
        <v>73</v>
      </c>
      <c r="AU1755" t="s">
        <v>107</v>
      </c>
      <c r="AV1755" t="s">
        <v>8776</v>
      </c>
    </row>
    <row r="1756" spans="1:48" hidden="1" x14ac:dyDescent="0.3">
      <c r="A1756" t="s">
        <v>8777</v>
      </c>
      <c r="B1756" t="s">
        <v>8778</v>
      </c>
      <c r="C1756" s="1" t="str">
        <f t="shared" si="285"/>
        <v>21:0975</v>
      </c>
      <c r="D1756" s="1" t="str">
        <f t="shared" si="289"/>
        <v>21:0109</v>
      </c>
      <c r="E1756" t="s">
        <v>8779</v>
      </c>
      <c r="F1756" t="s">
        <v>8780</v>
      </c>
      <c r="H1756">
        <v>60.871399099999998</v>
      </c>
      <c r="I1756">
        <v>-96.285882799999996</v>
      </c>
      <c r="J1756" s="1" t="str">
        <f t="shared" si="290"/>
        <v>NGR lake sediment grab sample</v>
      </c>
      <c r="K1756" s="1" t="str">
        <f t="shared" si="291"/>
        <v>&lt;177 micron (NGR)</v>
      </c>
      <c r="L1756">
        <v>9</v>
      </c>
      <c r="M1756" t="s">
        <v>246</v>
      </c>
      <c r="N1756">
        <v>170</v>
      </c>
      <c r="O1756" t="s">
        <v>308</v>
      </c>
      <c r="P1756" t="s">
        <v>54</v>
      </c>
      <c r="Q1756" t="s">
        <v>642</v>
      </c>
      <c r="R1756" t="s">
        <v>77</v>
      </c>
      <c r="S1756" t="s">
        <v>57</v>
      </c>
      <c r="T1756" t="s">
        <v>152</v>
      </c>
      <c r="U1756" t="s">
        <v>104</v>
      </c>
      <c r="V1756" t="s">
        <v>293</v>
      </c>
      <c r="W1756" t="s">
        <v>127</v>
      </c>
      <c r="X1756" t="s">
        <v>74</v>
      </c>
      <c r="Y1756" t="s">
        <v>327</v>
      </c>
      <c r="Z1756" t="s">
        <v>170</v>
      </c>
      <c r="AA1756" t="s">
        <v>64</v>
      </c>
      <c r="AB1756" t="s">
        <v>93</v>
      </c>
      <c r="AC1756" t="s">
        <v>155</v>
      </c>
      <c r="AD1756" t="s">
        <v>67</v>
      </c>
      <c r="AE1756" t="s">
        <v>206</v>
      </c>
      <c r="AF1756" t="s">
        <v>264</v>
      </c>
      <c r="AG1756" t="s">
        <v>291</v>
      </c>
      <c r="AH1756" t="s">
        <v>70</v>
      </c>
      <c r="AI1756" t="s">
        <v>168</v>
      </c>
      <c r="AJ1756" t="s">
        <v>114</v>
      </c>
      <c r="AK1756" t="s">
        <v>73</v>
      </c>
      <c r="AL1756" t="s">
        <v>125</v>
      </c>
      <c r="AM1756" t="s">
        <v>177</v>
      </c>
      <c r="AN1756" t="s">
        <v>76</v>
      </c>
      <c r="AO1756" t="s">
        <v>281</v>
      </c>
      <c r="AP1756" t="s">
        <v>267</v>
      </c>
      <c r="AQ1756" t="s">
        <v>114</v>
      </c>
      <c r="AR1756" t="s">
        <v>62</v>
      </c>
      <c r="AS1756" t="s">
        <v>54</v>
      </c>
      <c r="AT1756" t="s">
        <v>73</v>
      </c>
      <c r="AU1756" t="s">
        <v>107</v>
      </c>
      <c r="AV1756" t="s">
        <v>6684</v>
      </c>
    </row>
    <row r="1757" spans="1:48" hidden="1" x14ac:dyDescent="0.3">
      <c r="A1757" t="s">
        <v>8781</v>
      </c>
      <c r="B1757" t="s">
        <v>8782</v>
      </c>
      <c r="C1757" s="1" t="str">
        <f t="shared" si="285"/>
        <v>21:0975</v>
      </c>
      <c r="D1757" s="1" t="str">
        <f t="shared" si="289"/>
        <v>21:0109</v>
      </c>
      <c r="E1757" t="s">
        <v>8783</v>
      </c>
      <c r="F1757" t="s">
        <v>8784</v>
      </c>
      <c r="H1757">
        <v>60.883780199999997</v>
      </c>
      <c r="I1757">
        <v>-96.346697199999994</v>
      </c>
      <c r="J1757" s="1" t="str">
        <f t="shared" si="290"/>
        <v>NGR lake sediment grab sample</v>
      </c>
      <c r="K1757" s="1" t="str">
        <f t="shared" si="291"/>
        <v>&lt;177 micron (NGR)</v>
      </c>
      <c r="L1757">
        <v>9</v>
      </c>
      <c r="M1757" t="s">
        <v>260</v>
      </c>
      <c r="N1757">
        <v>171</v>
      </c>
      <c r="O1757" t="s">
        <v>137</v>
      </c>
      <c r="P1757" t="s">
        <v>54</v>
      </c>
      <c r="Q1757" t="s">
        <v>747</v>
      </c>
      <c r="R1757" t="s">
        <v>226</v>
      </c>
      <c r="S1757" t="s">
        <v>57</v>
      </c>
      <c r="T1757" t="s">
        <v>291</v>
      </c>
      <c r="U1757" t="s">
        <v>92</v>
      </c>
      <c r="V1757" t="s">
        <v>135</v>
      </c>
      <c r="W1757" t="s">
        <v>127</v>
      </c>
      <c r="X1757" t="s">
        <v>67</v>
      </c>
      <c r="Y1757" t="s">
        <v>211</v>
      </c>
      <c r="Z1757" t="s">
        <v>96</v>
      </c>
      <c r="AA1757" t="s">
        <v>64</v>
      </c>
      <c r="AB1757" t="s">
        <v>550</v>
      </c>
      <c r="AC1757" t="s">
        <v>70</v>
      </c>
      <c r="AD1757" t="s">
        <v>67</v>
      </c>
      <c r="AE1757" t="s">
        <v>171</v>
      </c>
      <c r="AF1757" t="s">
        <v>550</v>
      </c>
      <c r="AG1757" t="s">
        <v>91</v>
      </c>
      <c r="AH1757" t="s">
        <v>155</v>
      </c>
      <c r="AI1757" t="s">
        <v>92</v>
      </c>
      <c r="AJ1757" t="s">
        <v>201</v>
      </c>
      <c r="AK1757" t="s">
        <v>73</v>
      </c>
      <c r="AL1757" t="s">
        <v>157</v>
      </c>
      <c r="AM1757" t="s">
        <v>75</v>
      </c>
      <c r="AN1757" t="s">
        <v>76</v>
      </c>
      <c r="AO1757" t="s">
        <v>203</v>
      </c>
      <c r="AP1757" t="s">
        <v>2144</v>
      </c>
      <c r="AQ1757" t="s">
        <v>170</v>
      </c>
      <c r="AR1757" t="s">
        <v>74</v>
      </c>
      <c r="AS1757" t="s">
        <v>54</v>
      </c>
      <c r="AT1757" t="s">
        <v>73</v>
      </c>
      <c r="AU1757" t="s">
        <v>107</v>
      </c>
      <c r="AV1757" t="s">
        <v>6476</v>
      </c>
    </row>
    <row r="1758" spans="1:48" hidden="1" x14ac:dyDescent="0.3">
      <c r="A1758" t="s">
        <v>8785</v>
      </c>
      <c r="B1758" t="s">
        <v>8786</v>
      </c>
      <c r="C1758" s="1" t="str">
        <f t="shared" si="285"/>
        <v>21:0975</v>
      </c>
      <c r="D1758" s="1" t="str">
        <f t="shared" si="289"/>
        <v>21:0109</v>
      </c>
      <c r="E1758" t="s">
        <v>8739</v>
      </c>
      <c r="F1758" t="s">
        <v>8787</v>
      </c>
      <c r="H1758">
        <v>60.9090457</v>
      </c>
      <c r="I1758">
        <v>-96.185322400000004</v>
      </c>
      <c r="J1758" s="1" t="str">
        <f t="shared" si="290"/>
        <v>NGR lake sediment grab sample</v>
      </c>
      <c r="K1758" s="1" t="str">
        <f t="shared" si="291"/>
        <v>&lt;177 micron (NGR)</v>
      </c>
      <c r="L1758">
        <v>9</v>
      </c>
      <c r="M1758" t="s">
        <v>345</v>
      </c>
      <c r="N1758">
        <v>172</v>
      </c>
      <c r="O1758" t="s">
        <v>220</v>
      </c>
      <c r="P1758" t="s">
        <v>54</v>
      </c>
      <c r="Q1758" t="s">
        <v>435</v>
      </c>
      <c r="R1758" t="s">
        <v>104</v>
      </c>
      <c r="S1758" t="s">
        <v>57</v>
      </c>
      <c r="T1758" t="s">
        <v>91</v>
      </c>
      <c r="U1758" t="s">
        <v>117</v>
      </c>
      <c r="V1758" t="s">
        <v>304</v>
      </c>
      <c r="W1758" t="s">
        <v>276</v>
      </c>
      <c r="X1758" t="s">
        <v>74</v>
      </c>
      <c r="Y1758" t="s">
        <v>95</v>
      </c>
      <c r="Z1758" t="s">
        <v>96</v>
      </c>
      <c r="AA1758" t="s">
        <v>64</v>
      </c>
      <c r="AB1758" t="s">
        <v>153</v>
      </c>
      <c r="AC1758" t="s">
        <v>66</v>
      </c>
      <c r="AD1758" t="s">
        <v>67</v>
      </c>
      <c r="AE1758" t="s">
        <v>62</v>
      </c>
      <c r="AF1758" t="s">
        <v>381</v>
      </c>
      <c r="AG1758" t="s">
        <v>412</v>
      </c>
      <c r="AH1758" t="s">
        <v>173</v>
      </c>
      <c r="AI1758" t="s">
        <v>402</v>
      </c>
      <c r="AJ1758" t="s">
        <v>71</v>
      </c>
      <c r="AK1758" t="s">
        <v>73</v>
      </c>
      <c r="AL1758" t="s">
        <v>157</v>
      </c>
      <c r="AM1758" t="s">
        <v>177</v>
      </c>
      <c r="AN1758" t="s">
        <v>76</v>
      </c>
      <c r="AO1758" t="s">
        <v>104</v>
      </c>
      <c r="AP1758" t="s">
        <v>283</v>
      </c>
      <c r="AQ1758" t="s">
        <v>388</v>
      </c>
      <c r="AR1758" t="s">
        <v>67</v>
      </c>
      <c r="AS1758" t="s">
        <v>54</v>
      </c>
      <c r="AT1758" t="s">
        <v>73</v>
      </c>
      <c r="AU1758" t="s">
        <v>107</v>
      </c>
      <c r="AV1758" t="s">
        <v>8788</v>
      </c>
    </row>
    <row r="1759" spans="1:48" hidden="1" x14ac:dyDescent="0.3">
      <c r="A1759" t="s">
        <v>8789</v>
      </c>
      <c r="B1759" t="s">
        <v>8790</v>
      </c>
      <c r="C1759" s="1" t="str">
        <f t="shared" si="285"/>
        <v>21:0975</v>
      </c>
      <c r="D1759" s="1" t="str">
        <f t="shared" si="289"/>
        <v>21:0109</v>
      </c>
      <c r="E1759" t="s">
        <v>8791</v>
      </c>
      <c r="F1759" t="s">
        <v>8792</v>
      </c>
      <c r="H1759">
        <v>60.915164599999997</v>
      </c>
      <c r="I1759">
        <v>-96.149395600000005</v>
      </c>
      <c r="J1759" s="1" t="str">
        <f t="shared" si="290"/>
        <v>NGR lake sediment grab sample</v>
      </c>
      <c r="K1759" s="1" t="str">
        <f t="shared" si="291"/>
        <v>&lt;177 micron (NGR)</v>
      </c>
      <c r="L1759">
        <v>9</v>
      </c>
      <c r="M1759" t="s">
        <v>273</v>
      </c>
      <c r="N1759">
        <v>173</v>
      </c>
      <c r="O1759" t="s">
        <v>211</v>
      </c>
      <c r="P1759" t="s">
        <v>54</v>
      </c>
      <c r="Q1759" t="s">
        <v>262</v>
      </c>
      <c r="R1759" t="s">
        <v>356</v>
      </c>
      <c r="S1759" t="s">
        <v>57</v>
      </c>
      <c r="T1759" t="s">
        <v>91</v>
      </c>
      <c r="U1759" t="s">
        <v>59</v>
      </c>
      <c r="V1759" t="s">
        <v>282</v>
      </c>
      <c r="W1759" t="s">
        <v>177</v>
      </c>
      <c r="X1759" t="s">
        <v>62</v>
      </c>
      <c r="Y1759" t="s">
        <v>171</v>
      </c>
      <c r="Z1759" t="s">
        <v>74</v>
      </c>
      <c r="AA1759" t="s">
        <v>64</v>
      </c>
      <c r="AB1759" t="s">
        <v>119</v>
      </c>
      <c r="AC1759" t="s">
        <v>66</v>
      </c>
      <c r="AD1759" t="s">
        <v>67</v>
      </c>
      <c r="AE1759" t="s">
        <v>5585</v>
      </c>
      <c r="AF1759" t="s">
        <v>76</v>
      </c>
      <c r="AG1759" t="s">
        <v>92</v>
      </c>
      <c r="AH1759" t="s">
        <v>472</v>
      </c>
      <c r="AI1759" t="s">
        <v>94</v>
      </c>
      <c r="AJ1759" t="s">
        <v>292</v>
      </c>
      <c r="AK1759" t="s">
        <v>73</v>
      </c>
      <c r="AL1759" t="s">
        <v>103</v>
      </c>
      <c r="AM1759" t="s">
        <v>103</v>
      </c>
      <c r="AN1759" t="s">
        <v>76</v>
      </c>
      <c r="AO1759" t="s">
        <v>124</v>
      </c>
      <c r="AP1759" t="s">
        <v>1477</v>
      </c>
      <c r="AQ1759" t="s">
        <v>193</v>
      </c>
      <c r="AR1759" t="s">
        <v>67</v>
      </c>
      <c r="AS1759" t="s">
        <v>54</v>
      </c>
      <c r="AT1759" t="s">
        <v>73</v>
      </c>
      <c r="AU1759" t="s">
        <v>107</v>
      </c>
      <c r="AV1759" t="s">
        <v>1584</v>
      </c>
    </row>
    <row r="1760" spans="1:48" hidden="1" x14ac:dyDescent="0.3">
      <c r="A1760" t="s">
        <v>8793</v>
      </c>
      <c r="B1760" t="s">
        <v>8794</v>
      </c>
      <c r="C1760" s="1" t="str">
        <f t="shared" si="285"/>
        <v>21:0975</v>
      </c>
      <c r="D1760" s="1" t="str">
        <f t="shared" si="289"/>
        <v>21:0109</v>
      </c>
      <c r="E1760" t="s">
        <v>8795</v>
      </c>
      <c r="F1760" t="s">
        <v>8796</v>
      </c>
      <c r="H1760">
        <v>60.939475700000003</v>
      </c>
      <c r="I1760">
        <v>-96.143066200000007</v>
      </c>
      <c r="J1760" s="1" t="str">
        <f t="shared" si="290"/>
        <v>NGR lake sediment grab sample</v>
      </c>
      <c r="K1760" s="1" t="str">
        <f t="shared" si="291"/>
        <v>&lt;177 micron (NGR)</v>
      </c>
      <c r="L1760">
        <v>9</v>
      </c>
      <c r="M1760" t="s">
        <v>289</v>
      </c>
      <c r="N1760">
        <v>174</v>
      </c>
      <c r="O1760" t="s">
        <v>308</v>
      </c>
      <c r="P1760" t="s">
        <v>54</v>
      </c>
      <c r="Q1760" t="s">
        <v>523</v>
      </c>
      <c r="R1760" t="s">
        <v>151</v>
      </c>
      <c r="S1760" t="s">
        <v>57</v>
      </c>
      <c r="T1760" t="s">
        <v>152</v>
      </c>
      <c r="U1760" t="s">
        <v>203</v>
      </c>
      <c r="V1760" t="s">
        <v>93</v>
      </c>
      <c r="W1760" t="s">
        <v>346</v>
      </c>
      <c r="X1760" t="s">
        <v>62</v>
      </c>
      <c r="Y1760" t="s">
        <v>276</v>
      </c>
      <c r="Z1760" t="s">
        <v>62</v>
      </c>
      <c r="AA1760" t="s">
        <v>64</v>
      </c>
      <c r="AB1760" t="s">
        <v>119</v>
      </c>
      <c r="AC1760" t="s">
        <v>70</v>
      </c>
      <c r="AD1760" t="s">
        <v>67</v>
      </c>
      <c r="AE1760" t="s">
        <v>864</v>
      </c>
      <c r="AF1760" t="s">
        <v>317</v>
      </c>
      <c r="AG1760" t="s">
        <v>236</v>
      </c>
      <c r="AH1760" t="s">
        <v>173</v>
      </c>
      <c r="AI1760" t="s">
        <v>53</v>
      </c>
      <c r="AJ1760" t="s">
        <v>124</v>
      </c>
      <c r="AK1760" t="s">
        <v>73</v>
      </c>
      <c r="AL1760" t="s">
        <v>224</v>
      </c>
      <c r="AM1760" t="s">
        <v>103</v>
      </c>
      <c r="AN1760" t="s">
        <v>76</v>
      </c>
      <c r="AO1760" t="s">
        <v>178</v>
      </c>
      <c r="AP1760" t="s">
        <v>225</v>
      </c>
      <c r="AQ1760" t="s">
        <v>429</v>
      </c>
      <c r="AR1760" t="s">
        <v>74</v>
      </c>
      <c r="AS1760" t="s">
        <v>54</v>
      </c>
      <c r="AT1760" t="s">
        <v>73</v>
      </c>
      <c r="AU1760" t="s">
        <v>107</v>
      </c>
      <c r="AV1760" t="s">
        <v>8797</v>
      </c>
    </row>
    <row r="1761" spans="1:48" hidden="1" x14ac:dyDescent="0.3">
      <c r="A1761" t="s">
        <v>8798</v>
      </c>
      <c r="B1761" t="s">
        <v>8799</v>
      </c>
      <c r="C1761" s="1" t="str">
        <f t="shared" si="285"/>
        <v>21:0975</v>
      </c>
      <c r="D1761" s="1" t="str">
        <f t="shared" si="289"/>
        <v>21:0109</v>
      </c>
      <c r="E1761" t="s">
        <v>8800</v>
      </c>
      <c r="F1761" t="s">
        <v>8801</v>
      </c>
      <c r="H1761">
        <v>60.941759099999999</v>
      </c>
      <c r="I1761">
        <v>-96.215076699999997</v>
      </c>
      <c r="J1761" s="1" t="str">
        <f t="shared" si="290"/>
        <v>NGR lake sediment grab sample</v>
      </c>
      <c r="K1761" s="1" t="str">
        <f t="shared" si="291"/>
        <v>&lt;177 micron (NGR)</v>
      </c>
      <c r="L1761">
        <v>9</v>
      </c>
      <c r="M1761" t="s">
        <v>301</v>
      </c>
      <c r="N1761">
        <v>175</v>
      </c>
      <c r="O1761" t="s">
        <v>79</v>
      </c>
      <c r="P1761" t="s">
        <v>54</v>
      </c>
      <c r="Q1761" t="s">
        <v>80</v>
      </c>
      <c r="R1761" t="s">
        <v>251</v>
      </c>
      <c r="S1761" t="s">
        <v>57</v>
      </c>
      <c r="T1761" t="s">
        <v>91</v>
      </c>
      <c r="U1761" t="s">
        <v>92</v>
      </c>
      <c r="V1761" t="s">
        <v>615</v>
      </c>
      <c r="W1761" t="s">
        <v>68</v>
      </c>
      <c r="X1761" t="s">
        <v>74</v>
      </c>
      <c r="Y1761" t="s">
        <v>448</v>
      </c>
      <c r="Z1761" t="s">
        <v>74</v>
      </c>
      <c r="AA1761" t="s">
        <v>64</v>
      </c>
      <c r="AB1761" t="s">
        <v>60</v>
      </c>
      <c r="AC1761" t="s">
        <v>70</v>
      </c>
      <c r="AD1761" t="s">
        <v>67</v>
      </c>
      <c r="AE1761" t="s">
        <v>3989</v>
      </c>
      <c r="AF1761" t="s">
        <v>381</v>
      </c>
      <c r="AG1761" t="s">
        <v>77</v>
      </c>
      <c r="AH1761" t="s">
        <v>472</v>
      </c>
      <c r="AI1761" t="s">
        <v>143</v>
      </c>
      <c r="AJ1761" t="s">
        <v>305</v>
      </c>
      <c r="AK1761" t="s">
        <v>73</v>
      </c>
      <c r="AL1761" t="s">
        <v>103</v>
      </c>
      <c r="AM1761" t="s">
        <v>75</v>
      </c>
      <c r="AN1761" t="s">
        <v>76</v>
      </c>
      <c r="AO1761" t="s">
        <v>168</v>
      </c>
      <c r="AP1761" t="s">
        <v>325</v>
      </c>
      <c r="AQ1761" t="s">
        <v>439</v>
      </c>
      <c r="AR1761" t="s">
        <v>67</v>
      </c>
      <c r="AS1761" t="s">
        <v>54</v>
      </c>
      <c r="AT1761" t="s">
        <v>58</v>
      </c>
      <c r="AU1761" t="s">
        <v>107</v>
      </c>
      <c r="AV1761" t="s">
        <v>8802</v>
      </c>
    </row>
    <row r="1762" spans="1:48" hidden="1" x14ac:dyDescent="0.3">
      <c r="A1762" t="s">
        <v>8803</v>
      </c>
      <c r="B1762" t="s">
        <v>8804</v>
      </c>
      <c r="C1762" s="1" t="str">
        <f t="shared" si="285"/>
        <v>21:0975</v>
      </c>
      <c r="D1762" s="1" t="str">
        <f t="shared" si="289"/>
        <v>21:0109</v>
      </c>
      <c r="E1762" t="s">
        <v>8805</v>
      </c>
      <c r="F1762" t="s">
        <v>8806</v>
      </c>
      <c r="H1762">
        <v>60.947335799999998</v>
      </c>
      <c r="I1762">
        <v>-96.342912400000003</v>
      </c>
      <c r="J1762" s="1" t="str">
        <f t="shared" si="290"/>
        <v>NGR lake sediment grab sample</v>
      </c>
      <c r="K1762" s="1" t="str">
        <f t="shared" si="291"/>
        <v>&lt;177 micron (NGR)</v>
      </c>
      <c r="L1762">
        <v>9</v>
      </c>
      <c r="M1762" t="s">
        <v>314</v>
      </c>
      <c r="N1762">
        <v>176</v>
      </c>
      <c r="O1762" t="s">
        <v>94</v>
      </c>
      <c r="P1762" t="s">
        <v>54</v>
      </c>
      <c r="Q1762" t="s">
        <v>552</v>
      </c>
      <c r="R1762" t="s">
        <v>347</v>
      </c>
      <c r="S1762" t="s">
        <v>57</v>
      </c>
      <c r="T1762" t="s">
        <v>291</v>
      </c>
      <c r="U1762" t="s">
        <v>117</v>
      </c>
      <c r="V1762" t="s">
        <v>303</v>
      </c>
      <c r="W1762" t="s">
        <v>302</v>
      </c>
      <c r="X1762" t="s">
        <v>67</v>
      </c>
      <c r="Y1762" t="s">
        <v>136</v>
      </c>
      <c r="Z1762" t="s">
        <v>62</v>
      </c>
      <c r="AA1762" t="s">
        <v>64</v>
      </c>
      <c r="AB1762" t="s">
        <v>478</v>
      </c>
      <c r="AC1762" t="s">
        <v>173</v>
      </c>
      <c r="AD1762" t="s">
        <v>67</v>
      </c>
      <c r="AE1762" t="s">
        <v>1872</v>
      </c>
      <c r="AF1762" t="s">
        <v>141</v>
      </c>
      <c r="AG1762" t="s">
        <v>264</v>
      </c>
      <c r="AH1762" t="s">
        <v>472</v>
      </c>
      <c r="AI1762" t="s">
        <v>159</v>
      </c>
      <c r="AJ1762" t="s">
        <v>254</v>
      </c>
      <c r="AK1762" t="s">
        <v>73</v>
      </c>
      <c r="AL1762" t="s">
        <v>224</v>
      </c>
      <c r="AM1762" t="s">
        <v>103</v>
      </c>
      <c r="AN1762" t="s">
        <v>76</v>
      </c>
      <c r="AO1762" t="s">
        <v>429</v>
      </c>
      <c r="AP1762" t="s">
        <v>2033</v>
      </c>
      <c r="AQ1762" t="s">
        <v>292</v>
      </c>
      <c r="AR1762" t="s">
        <v>67</v>
      </c>
      <c r="AS1762" t="s">
        <v>54</v>
      </c>
      <c r="AT1762" t="s">
        <v>73</v>
      </c>
      <c r="AU1762" t="s">
        <v>107</v>
      </c>
      <c r="AV1762" t="s">
        <v>8807</v>
      </c>
    </row>
    <row r="1763" spans="1:48" hidden="1" x14ac:dyDescent="0.3">
      <c r="A1763" t="s">
        <v>8808</v>
      </c>
      <c r="B1763" t="s">
        <v>8809</v>
      </c>
      <c r="C1763" s="1" t="str">
        <f t="shared" si="285"/>
        <v>21:0975</v>
      </c>
      <c r="D1763" s="1" t="str">
        <f t="shared" si="289"/>
        <v>21:0109</v>
      </c>
      <c r="E1763" t="s">
        <v>8810</v>
      </c>
      <c r="F1763" t="s">
        <v>8811</v>
      </c>
      <c r="H1763">
        <v>60.984879300000003</v>
      </c>
      <c r="I1763">
        <v>-96.360647599999993</v>
      </c>
      <c r="J1763" s="1" t="str">
        <f t="shared" si="290"/>
        <v>NGR lake sediment grab sample</v>
      </c>
      <c r="K1763" s="1" t="str">
        <f t="shared" si="291"/>
        <v>&lt;177 micron (NGR)</v>
      </c>
      <c r="L1763">
        <v>9</v>
      </c>
      <c r="M1763" t="s">
        <v>324</v>
      </c>
      <c r="N1763">
        <v>177</v>
      </c>
      <c r="O1763" t="s">
        <v>205</v>
      </c>
      <c r="P1763" t="s">
        <v>54</v>
      </c>
      <c r="Q1763" t="s">
        <v>364</v>
      </c>
      <c r="R1763" t="s">
        <v>575</v>
      </c>
      <c r="S1763" t="s">
        <v>57</v>
      </c>
      <c r="T1763" t="s">
        <v>427</v>
      </c>
      <c r="U1763" t="s">
        <v>117</v>
      </c>
      <c r="V1763" t="s">
        <v>2740</v>
      </c>
      <c r="W1763" t="s">
        <v>103</v>
      </c>
      <c r="X1763" t="s">
        <v>67</v>
      </c>
      <c r="Y1763" t="s">
        <v>68</v>
      </c>
      <c r="Z1763" t="s">
        <v>67</v>
      </c>
      <c r="AA1763" t="s">
        <v>64</v>
      </c>
      <c r="AB1763" t="s">
        <v>356</v>
      </c>
      <c r="AC1763" t="s">
        <v>66</v>
      </c>
      <c r="AD1763" t="s">
        <v>67</v>
      </c>
      <c r="AE1763" t="s">
        <v>8812</v>
      </c>
      <c r="AF1763" t="s">
        <v>104</v>
      </c>
      <c r="AG1763" t="s">
        <v>138</v>
      </c>
      <c r="AH1763" t="s">
        <v>472</v>
      </c>
      <c r="AI1763" t="s">
        <v>95</v>
      </c>
      <c r="AJ1763" t="s">
        <v>226</v>
      </c>
      <c r="AK1763" t="s">
        <v>73</v>
      </c>
      <c r="AL1763" t="s">
        <v>103</v>
      </c>
      <c r="AM1763" t="s">
        <v>103</v>
      </c>
      <c r="AN1763" t="s">
        <v>76</v>
      </c>
      <c r="AO1763" t="s">
        <v>159</v>
      </c>
      <c r="AP1763" t="s">
        <v>8164</v>
      </c>
      <c r="AQ1763" t="s">
        <v>355</v>
      </c>
      <c r="AR1763" t="s">
        <v>67</v>
      </c>
      <c r="AS1763" t="s">
        <v>54</v>
      </c>
      <c r="AT1763" t="s">
        <v>73</v>
      </c>
      <c r="AU1763" t="s">
        <v>107</v>
      </c>
      <c r="AV1763" t="s">
        <v>8813</v>
      </c>
    </row>
    <row r="1764" spans="1:48" hidden="1" x14ac:dyDescent="0.3">
      <c r="A1764" t="s">
        <v>8814</v>
      </c>
      <c r="B1764" t="s">
        <v>8815</v>
      </c>
      <c r="C1764" s="1" t="str">
        <f t="shared" si="285"/>
        <v>21:0975</v>
      </c>
      <c r="D1764" s="1" t="str">
        <f t="shared" si="289"/>
        <v>21:0109</v>
      </c>
      <c r="E1764" t="s">
        <v>8816</v>
      </c>
      <c r="F1764" t="s">
        <v>8817</v>
      </c>
      <c r="H1764">
        <v>60.9638694</v>
      </c>
      <c r="I1764">
        <v>-96.429007999999996</v>
      </c>
      <c r="J1764" s="1" t="str">
        <f t="shared" si="290"/>
        <v>NGR lake sediment grab sample</v>
      </c>
      <c r="K1764" s="1" t="str">
        <f t="shared" si="291"/>
        <v>&lt;177 micron (NGR)</v>
      </c>
      <c r="L1764">
        <v>9</v>
      </c>
      <c r="M1764" t="s">
        <v>335</v>
      </c>
      <c r="N1764">
        <v>178</v>
      </c>
      <c r="O1764" t="s">
        <v>62</v>
      </c>
      <c r="P1764" t="s">
        <v>54</v>
      </c>
      <c r="Q1764" t="s">
        <v>410</v>
      </c>
      <c r="R1764" t="s">
        <v>176</v>
      </c>
      <c r="S1764" t="s">
        <v>57</v>
      </c>
      <c r="T1764" t="s">
        <v>60</v>
      </c>
      <c r="U1764" t="s">
        <v>88</v>
      </c>
      <c r="V1764" t="s">
        <v>316</v>
      </c>
      <c r="W1764" t="s">
        <v>205</v>
      </c>
      <c r="X1764" t="s">
        <v>74</v>
      </c>
      <c r="Y1764" t="s">
        <v>137</v>
      </c>
      <c r="Z1764" t="s">
        <v>127</v>
      </c>
      <c r="AA1764" t="s">
        <v>64</v>
      </c>
      <c r="AB1764" t="s">
        <v>69</v>
      </c>
      <c r="AC1764" t="s">
        <v>173</v>
      </c>
      <c r="AD1764" t="s">
        <v>67</v>
      </c>
      <c r="AE1764" t="s">
        <v>421</v>
      </c>
      <c r="AF1764" t="s">
        <v>141</v>
      </c>
      <c r="AG1764" t="s">
        <v>204</v>
      </c>
      <c r="AH1764" t="s">
        <v>70</v>
      </c>
      <c r="AI1764" t="s">
        <v>429</v>
      </c>
      <c r="AJ1764" t="s">
        <v>127</v>
      </c>
      <c r="AK1764" t="s">
        <v>73</v>
      </c>
      <c r="AL1764" t="s">
        <v>75</v>
      </c>
      <c r="AM1764" t="s">
        <v>103</v>
      </c>
      <c r="AN1764" t="s">
        <v>76</v>
      </c>
      <c r="AO1764" t="s">
        <v>348</v>
      </c>
      <c r="AP1764" t="s">
        <v>179</v>
      </c>
      <c r="AQ1764" t="s">
        <v>211</v>
      </c>
      <c r="AR1764" t="s">
        <v>67</v>
      </c>
      <c r="AS1764" t="s">
        <v>54</v>
      </c>
      <c r="AT1764" t="s">
        <v>73</v>
      </c>
      <c r="AU1764" t="s">
        <v>107</v>
      </c>
      <c r="AV1764" t="s">
        <v>8818</v>
      </c>
    </row>
    <row r="1765" spans="1:48" hidden="1" x14ac:dyDescent="0.3">
      <c r="A1765" t="s">
        <v>8819</v>
      </c>
      <c r="B1765" t="s">
        <v>8820</v>
      </c>
      <c r="C1765" s="1" t="str">
        <f t="shared" si="285"/>
        <v>21:0975</v>
      </c>
      <c r="D1765" s="1" t="str">
        <f t="shared" si="289"/>
        <v>21:0109</v>
      </c>
      <c r="E1765" t="s">
        <v>8821</v>
      </c>
      <c r="F1765" t="s">
        <v>8822</v>
      </c>
      <c r="H1765">
        <v>60.978955499999998</v>
      </c>
      <c r="I1765">
        <v>-96.487339199999994</v>
      </c>
      <c r="J1765" s="1" t="str">
        <f t="shared" si="290"/>
        <v>NGR lake sediment grab sample</v>
      </c>
      <c r="K1765" s="1" t="str">
        <f t="shared" si="291"/>
        <v>&lt;177 micron (NGR)</v>
      </c>
      <c r="L1765">
        <v>9</v>
      </c>
      <c r="M1765" t="s">
        <v>354</v>
      </c>
      <c r="N1765">
        <v>179</v>
      </c>
      <c r="O1765" t="s">
        <v>233</v>
      </c>
      <c r="P1765" t="s">
        <v>54</v>
      </c>
      <c r="Q1765" t="s">
        <v>186</v>
      </c>
      <c r="R1765" t="s">
        <v>203</v>
      </c>
      <c r="S1765" t="s">
        <v>57</v>
      </c>
      <c r="T1765" t="s">
        <v>219</v>
      </c>
      <c r="U1765" t="s">
        <v>104</v>
      </c>
      <c r="V1765" t="s">
        <v>207</v>
      </c>
      <c r="W1765" t="s">
        <v>94</v>
      </c>
      <c r="X1765" t="s">
        <v>74</v>
      </c>
      <c r="Y1765" t="s">
        <v>136</v>
      </c>
      <c r="Z1765" t="s">
        <v>170</v>
      </c>
      <c r="AA1765" t="s">
        <v>64</v>
      </c>
      <c r="AB1765" t="s">
        <v>471</v>
      </c>
      <c r="AC1765" t="s">
        <v>70</v>
      </c>
      <c r="AD1765" t="s">
        <v>67</v>
      </c>
      <c r="AE1765" t="s">
        <v>68</v>
      </c>
      <c r="AF1765" t="s">
        <v>192</v>
      </c>
      <c r="AG1765" t="s">
        <v>219</v>
      </c>
      <c r="AH1765" t="s">
        <v>70</v>
      </c>
      <c r="AI1765" t="s">
        <v>592</v>
      </c>
      <c r="AJ1765" t="s">
        <v>336</v>
      </c>
      <c r="AK1765" t="s">
        <v>73</v>
      </c>
      <c r="AL1765" t="s">
        <v>177</v>
      </c>
      <c r="AM1765" t="s">
        <v>75</v>
      </c>
      <c r="AN1765" t="s">
        <v>76</v>
      </c>
      <c r="AO1765" t="s">
        <v>92</v>
      </c>
      <c r="AP1765" t="s">
        <v>158</v>
      </c>
      <c r="AQ1765" t="s">
        <v>72</v>
      </c>
      <c r="AR1765" t="s">
        <v>74</v>
      </c>
      <c r="AS1765" t="s">
        <v>54</v>
      </c>
      <c r="AT1765" t="s">
        <v>73</v>
      </c>
      <c r="AU1765" t="s">
        <v>107</v>
      </c>
      <c r="AV1765" t="s">
        <v>8823</v>
      </c>
    </row>
    <row r="1766" spans="1:48" hidden="1" x14ac:dyDescent="0.3">
      <c r="A1766" t="s">
        <v>8824</v>
      </c>
      <c r="B1766" t="s">
        <v>8825</v>
      </c>
      <c r="C1766" s="1" t="str">
        <f t="shared" si="285"/>
        <v>21:0975</v>
      </c>
      <c r="D1766" s="1" t="str">
        <f>HYPERLINK("https://geochem.nrcan.gc.ca/cdogs/content/svy/svy_e.htm", "")</f>
        <v/>
      </c>
      <c r="G1766" s="1" t="str">
        <f>HYPERLINK("https://geochem.nrcan.gc.ca/cdogs/content/cr_/cr_00160_e.htm", "160")</f>
        <v>160</v>
      </c>
      <c r="J1766" t="s">
        <v>230</v>
      </c>
      <c r="K1766" t="s">
        <v>231</v>
      </c>
      <c r="L1766">
        <v>9</v>
      </c>
      <c r="M1766" t="s">
        <v>232</v>
      </c>
      <c r="N1766">
        <v>180</v>
      </c>
      <c r="O1766" t="s">
        <v>168</v>
      </c>
      <c r="P1766" t="s">
        <v>138</v>
      </c>
      <c r="Q1766" t="s">
        <v>105</v>
      </c>
      <c r="R1766" t="s">
        <v>177</v>
      </c>
      <c r="S1766" t="s">
        <v>57</v>
      </c>
      <c r="T1766" t="s">
        <v>380</v>
      </c>
      <c r="U1766" t="s">
        <v>117</v>
      </c>
      <c r="V1766" t="s">
        <v>698</v>
      </c>
      <c r="W1766" t="s">
        <v>355</v>
      </c>
      <c r="X1766" t="s">
        <v>62</v>
      </c>
      <c r="Y1766" t="s">
        <v>220</v>
      </c>
      <c r="Z1766" t="s">
        <v>88</v>
      </c>
      <c r="AA1766" t="s">
        <v>64</v>
      </c>
      <c r="AB1766" t="s">
        <v>691</v>
      </c>
      <c r="AC1766" t="s">
        <v>224</v>
      </c>
      <c r="AD1766" t="s">
        <v>67</v>
      </c>
      <c r="AE1766" t="s">
        <v>448</v>
      </c>
      <c r="AF1766" t="s">
        <v>92</v>
      </c>
      <c r="AG1766" t="s">
        <v>316</v>
      </c>
      <c r="AH1766" t="s">
        <v>68</v>
      </c>
      <c r="AI1766" t="s">
        <v>178</v>
      </c>
      <c r="AJ1766" t="s">
        <v>156</v>
      </c>
      <c r="AK1766" t="s">
        <v>73</v>
      </c>
      <c r="AL1766" t="s">
        <v>68</v>
      </c>
      <c r="AM1766" t="s">
        <v>74</v>
      </c>
      <c r="AN1766" t="s">
        <v>76</v>
      </c>
      <c r="AO1766" t="s">
        <v>203</v>
      </c>
      <c r="AP1766" t="s">
        <v>2054</v>
      </c>
      <c r="AQ1766" t="s">
        <v>127</v>
      </c>
      <c r="AR1766" t="s">
        <v>67</v>
      </c>
      <c r="AS1766" t="s">
        <v>170</v>
      </c>
      <c r="AT1766" t="s">
        <v>152</v>
      </c>
      <c r="AU1766" t="s">
        <v>523</v>
      </c>
      <c r="AV1766" t="s">
        <v>8826</v>
      </c>
    </row>
    <row r="1767" spans="1:48" hidden="1" x14ac:dyDescent="0.3">
      <c r="A1767" t="s">
        <v>8827</v>
      </c>
      <c r="B1767" t="s">
        <v>8828</v>
      </c>
      <c r="C1767" s="1" t="str">
        <f t="shared" si="285"/>
        <v>21:0975</v>
      </c>
      <c r="D1767" s="1" t="str">
        <f t="shared" ref="D1767:D1785" si="292">HYPERLINK("https://geochem.nrcan.gc.ca/cdogs/content/svy/svy210109_e.htm", "21:0109")</f>
        <v>21:0109</v>
      </c>
      <c r="E1767" t="s">
        <v>8829</v>
      </c>
      <c r="F1767" t="s">
        <v>8830</v>
      </c>
      <c r="H1767">
        <v>60.952143</v>
      </c>
      <c r="I1767">
        <v>-96.415531999999999</v>
      </c>
      <c r="J1767" s="1" t="str">
        <f t="shared" ref="J1767:J1785" si="293">HYPERLINK("https://geochem.nrcan.gc.ca/cdogs/content/kwd/kwd020027_e.htm", "NGR lake sediment grab sample")</f>
        <v>NGR lake sediment grab sample</v>
      </c>
      <c r="K1767" s="1" t="str">
        <f t="shared" ref="K1767:K1785" si="294">HYPERLINK("https://geochem.nrcan.gc.ca/cdogs/content/kwd/kwd080006_e.htm", "&lt;177 micron (NGR)")</f>
        <v>&lt;177 micron (NGR)</v>
      </c>
      <c r="L1767">
        <v>10</v>
      </c>
      <c r="M1767" t="s">
        <v>52</v>
      </c>
      <c r="N1767">
        <v>181</v>
      </c>
      <c r="O1767" t="s">
        <v>61</v>
      </c>
      <c r="P1767" t="s">
        <v>54</v>
      </c>
      <c r="Q1767" t="s">
        <v>863</v>
      </c>
      <c r="R1767" t="s">
        <v>168</v>
      </c>
      <c r="S1767" t="s">
        <v>57</v>
      </c>
      <c r="T1767" t="s">
        <v>58</v>
      </c>
      <c r="U1767" t="s">
        <v>104</v>
      </c>
      <c r="V1767" t="s">
        <v>152</v>
      </c>
      <c r="W1767" t="s">
        <v>127</v>
      </c>
      <c r="X1767" t="s">
        <v>74</v>
      </c>
      <c r="Y1767" t="s">
        <v>94</v>
      </c>
      <c r="Z1767" t="s">
        <v>127</v>
      </c>
      <c r="AA1767" t="s">
        <v>64</v>
      </c>
      <c r="AB1767" t="s">
        <v>139</v>
      </c>
      <c r="AC1767" t="s">
        <v>70</v>
      </c>
      <c r="AD1767" t="s">
        <v>67</v>
      </c>
      <c r="AE1767" t="s">
        <v>74</v>
      </c>
      <c r="AF1767" t="s">
        <v>890</v>
      </c>
      <c r="AG1767" t="s">
        <v>438</v>
      </c>
      <c r="AH1767" t="s">
        <v>70</v>
      </c>
      <c r="AI1767" t="s">
        <v>203</v>
      </c>
      <c r="AJ1767" t="s">
        <v>318</v>
      </c>
      <c r="AK1767" t="s">
        <v>73</v>
      </c>
      <c r="AL1767" t="s">
        <v>74</v>
      </c>
      <c r="AM1767" t="s">
        <v>75</v>
      </c>
      <c r="AN1767" t="s">
        <v>76</v>
      </c>
      <c r="AO1767" t="s">
        <v>281</v>
      </c>
      <c r="AP1767" t="s">
        <v>551</v>
      </c>
      <c r="AQ1767" t="s">
        <v>156</v>
      </c>
      <c r="AR1767" t="s">
        <v>62</v>
      </c>
      <c r="AS1767" t="s">
        <v>54</v>
      </c>
      <c r="AT1767" t="s">
        <v>73</v>
      </c>
      <c r="AU1767" t="s">
        <v>107</v>
      </c>
      <c r="AV1767" t="s">
        <v>8831</v>
      </c>
    </row>
    <row r="1768" spans="1:48" hidden="1" x14ac:dyDescent="0.3">
      <c r="A1768" t="s">
        <v>8832</v>
      </c>
      <c r="B1768" t="s">
        <v>8833</v>
      </c>
      <c r="C1768" s="1" t="str">
        <f t="shared" si="285"/>
        <v>21:0975</v>
      </c>
      <c r="D1768" s="1" t="str">
        <f t="shared" si="292"/>
        <v>21:0109</v>
      </c>
      <c r="E1768" t="s">
        <v>8834</v>
      </c>
      <c r="F1768" t="s">
        <v>8835</v>
      </c>
      <c r="H1768">
        <v>60.977949600000002</v>
      </c>
      <c r="I1768">
        <v>-96.562645900000007</v>
      </c>
      <c r="J1768" s="1" t="str">
        <f t="shared" si="293"/>
        <v>NGR lake sediment grab sample</v>
      </c>
      <c r="K1768" s="1" t="str">
        <f t="shared" si="294"/>
        <v>&lt;177 micron (NGR)</v>
      </c>
      <c r="L1768">
        <v>10</v>
      </c>
      <c r="M1768" t="s">
        <v>86</v>
      </c>
      <c r="N1768">
        <v>182</v>
      </c>
      <c r="O1768" t="s">
        <v>363</v>
      </c>
      <c r="P1768" t="s">
        <v>54</v>
      </c>
      <c r="Q1768" t="s">
        <v>325</v>
      </c>
      <c r="R1768" t="s">
        <v>168</v>
      </c>
      <c r="S1768" t="s">
        <v>57</v>
      </c>
      <c r="T1768" t="s">
        <v>339</v>
      </c>
      <c r="U1768" t="s">
        <v>178</v>
      </c>
      <c r="V1768" t="s">
        <v>207</v>
      </c>
      <c r="W1768" t="s">
        <v>143</v>
      </c>
      <c r="X1768" t="s">
        <v>67</v>
      </c>
      <c r="Y1768" t="s">
        <v>170</v>
      </c>
      <c r="Z1768" t="s">
        <v>96</v>
      </c>
      <c r="AA1768" t="s">
        <v>64</v>
      </c>
      <c r="AB1768" t="s">
        <v>381</v>
      </c>
      <c r="AC1768" t="s">
        <v>70</v>
      </c>
      <c r="AD1768" t="s">
        <v>67</v>
      </c>
      <c r="AE1768" t="s">
        <v>421</v>
      </c>
      <c r="AF1768" t="s">
        <v>890</v>
      </c>
      <c r="AG1768" t="s">
        <v>58</v>
      </c>
      <c r="AH1768" t="s">
        <v>70</v>
      </c>
      <c r="AI1768" t="s">
        <v>168</v>
      </c>
      <c r="AJ1768" t="s">
        <v>96</v>
      </c>
      <c r="AK1768" t="s">
        <v>73</v>
      </c>
      <c r="AL1768" t="s">
        <v>125</v>
      </c>
      <c r="AM1768" t="s">
        <v>75</v>
      </c>
      <c r="AN1768" t="s">
        <v>76</v>
      </c>
      <c r="AO1768" t="s">
        <v>203</v>
      </c>
      <c r="AP1768" t="s">
        <v>551</v>
      </c>
      <c r="AQ1768" t="s">
        <v>254</v>
      </c>
      <c r="AR1768" t="s">
        <v>74</v>
      </c>
      <c r="AS1768" t="s">
        <v>54</v>
      </c>
      <c r="AT1768" t="s">
        <v>73</v>
      </c>
      <c r="AU1768" t="s">
        <v>107</v>
      </c>
      <c r="AV1768" t="s">
        <v>8836</v>
      </c>
    </row>
    <row r="1769" spans="1:48" hidden="1" x14ac:dyDescent="0.3">
      <c r="A1769" t="s">
        <v>8837</v>
      </c>
      <c r="B1769" t="s">
        <v>8838</v>
      </c>
      <c r="C1769" s="1" t="str">
        <f t="shared" si="285"/>
        <v>21:0975</v>
      </c>
      <c r="D1769" s="1" t="str">
        <f t="shared" si="292"/>
        <v>21:0109</v>
      </c>
      <c r="E1769" t="s">
        <v>8839</v>
      </c>
      <c r="F1769" t="s">
        <v>8840</v>
      </c>
      <c r="H1769">
        <v>60.985086000000003</v>
      </c>
      <c r="I1769">
        <v>-96.591872199999997</v>
      </c>
      <c r="J1769" s="1" t="str">
        <f t="shared" si="293"/>
        <v>NGR lake sediment grab sample</v>
      </c>
      <c r="K1769" s="1" t="str">
        <f t="shared" si="294"/>
        <v>&lt;177 micron (NGR)</v>
      </c>
      <c r="L1769">
        <v>10</v>
      </c>
      <c r="M1769" t="s">
        <v>149</v>
      </c>
      <c r="N1769">
        <v>183</v>
      </c>
      <c r="O1769" t="s">
        <v>123</v>
      </c>
      <c r="P1769" t="s">
        <v>54</v>
      </c>
      <c r="Q1769" t="s">
        <v>470</v>
      </c>
      <c r="R1769" t="s">
        <v>77</v>
      </c>
      <c r="S1769" t="s">
        <v>57</v>
      </c>
      <c r="T1769" t="s">
        <v>412</v>
      </c>
      <c r="U1769" t="s">
        <v>178</v>
      </c>
      <c r="V1769" t="s">
        <v>167</v>
      </c>
      <c r="W1769" t="s">
        <v>276</v>
      </c>
      <c r="X1769" t="s">
        <v>67</v>
      </c>
      <c r="Y1769" t="s">
        <v>220</v>
      </c>
      <c r="Z1769" t="s">
        <v>127</v>
      </c>
      <c r="AA1769" t="s">
        <v>64</v>
      </c>
      <c r="AB1769" t="s">
        <v>187</v>
      </c>
      <c r="AC1769" t="s">
        <v>66</v>
      </c>
      <c r="AD1769" t="s">
        <v>67</v>
      </c>
      <c r="AE1769" t="s">
        <v>396</v>
      </c>
      <c r="AF1769" t="s">
        <v>347</v>
      </c>
      <c r="AG1769" t="s">
        <v>412</v>
      </c>
      <c r="AH1769" t="s">
        <v>70</v>
      </c>
      <c r="AI1769" t="s">
        <v>208</v>
      </c>
      <c r="AJ1769" t="s">
        <v>240</v>
      </c>
      <c r="AK1769" t="s">
        <v>73</v>
      </c>
      <c r="AL1769" t="s">
        <v>75</v>
      </c>
      <c r="AM1769" t="s">
        <v>103</v>
      </c>
      <c r="AN1769" t="s">
        <v>76</v>
      </c>
      <c r="AO1769" t="s">
        <v>592</v>
      </c>
      <c r="AP1769" t="s">
        <v>158</v>
      </c>
      <c r="AQ1769" t="s">
        <v>306</v>
      </c>
      <c r="AR1769" t="s">
        <v>74</v>
      </c>
      <c r="AS1769" t="s">
        <v>54</v>
      </c>
      <c r="AT1769" t="s">
        <v>73</v>
      </c>
      <c r="AU1769" t="s">
        <v>107</v>
      </c>
      <c r="AV1769" t="s">
        <v>6795</v>
      </c>
    </row>
    <row r="1770" spans="1:48" hidden="1" x14ac:dyDescent="0.3">
      <c r="A1770" t="s">
        <v>8841</v>
      </c>
      <c r="B1770" t="s">
        <v>8842</v>
      </c>
      <c r="C1770" s="1" t="str">
        <f t="shared" si="285"/>
        <v>21:0975</v>
      </c>
      <c r="D1770" s="1" t="str">
        <f t="shared" si="292"/>
        <v>21:0109</v>
      </c>
      <c r="E1770" t="s">
        <v>8843</v>
      </c>
      <c r="F1770" t="s">
        <v>8844</v>
      </c>
      <c r="H1770">
        <v>60.983463800000003</v>
      </c>
      <c r="I1770">
        <v>-96.674014</v>
      </c>
      <c r="J1770" s="1" t="str">
        <f t="shared" si="293"/>
        <v>NGR lake sediment grab sample</v>
      </c>
      <c r="K1770" s="1" t="str">
        <f t="shared" si="294"/>
        <v>&lt;177 micron (NGR)</v>
      </c>
      <c r="L1770">
        <v>10</v>
      </c>
      <c r="M1770" t="s">
        <v>165</v>
      </c>
      <c r="N1770">
        <v>184</v>
      </c>
      <c r="O1770" t="s">
        <v>53</v>
      </c>
      <c r="P1770" t="s">
        <v>54</v>
      </c>
      <c r="Q1770" t="s">
        <v>1216</v>
      </c>
      <c r="R1770" t="s">
        <v>92</v>
      </c>
      <c r="S1770" t="s">
        <v>57</v>
      </c>
      <c r="T1770" t="s">
        <v>615</v>
      </c>
      <c r="U1770" t="s">
        <v>88</v>
      </c>
      <c r="V1770" t="s">
        <v>411</v>
      </c>
      <c r="W1770" t="s">
        <v>137</v>
      </c>
      <c r="X1770" t="s">
        <v>67</v>
      </c>
      <c r="Y1770" t="s">
        <v>95</v>
      </c>
      <c r="Z1770" t="s">
        <v>127</v>
      </c>
      <c r="AA1770" t="s">
        <v>64</v>
      </c>
      <c r="AB1770" t="s">
        <v>436</v>
      </c>
      <c r="AC1770" t="s">
        <v>173</v>
      </c>
      <c r="AD1770" t="s">
        <v>67</v>
      </c>
      <c r="AE1770" t="s">
        <v>171</v>
      </c>
      <c r="AF1770" t="s">
        <v>121</v>
      </c>
      <c r="AG1770" t="s">
        <v>122</v>
      </c>
      <c r="AH1770" t="s">
        <v>173</v>
      </c>
      <c r="AI1770" t="s">
        <v>114</v>
      </c>
      <c r="AJ1770" t="s">
        <v>118</v>
      </c>
      <c r="AK1770" t="s">
        <v>73</v>
      </c>
      <c r="AL1770" t="s">
        <v>103</v>
      </c>
      <c r="AM1770" t="s">
        <v>103</v>
      </c>
      <c r="AN1770" t="s">
        <v>76</v>
      </c>
      <c r="AO1770" t="s">
        <v>156</v>
      </c>
      <c r="AP1770" t="s">
        <v>210</v>
      </c>
      <c r="AQ1770" t="s">
        <v>327</v>
      </c>
      <c r="AR1770" t="s">
        <v>67</v>
      </c>
      <c r="AS1770" t="s">
        <v>54</v>
      </c>
      <c r="AT1770" t="s">
        <v>73</v>
      </c>
      <c r="AU1770" t="s">
        <v>107</v>
      </c>
      <c r="AV1770" t="s">
        <v>499</v>
      </c>
    </row>
    <row r="1771" spans="1:48" hidden="1" x14ac:dyDescent="0.3">
      <c r="A1771" t="s">
        <v>8845</v>
      </c>
      <c r="B1771" t="s">
        <v>8846</v>
      </c>
      <c r="C1771" s="1" t="str">
        <f t="shared" si="285"/>
        <v>21:0975</v>
      </c>
      <c r="D1771" s="1" t="str">
        <f t="shared" si="292"/>
        <v>21:0109</v>
      </c>
      <c r="E1771" t="s">
        <v>8847</v>
      </c>
      <c r="F1771" t="s">
        <v>8848</v>
      </c>
      <c r="H1771">
        <v>60.9364135</v>
      </c>
      <c r="I1771">
        <v>-96.6795197</v>
      </c>
      <c r="J1771" s="1" t="str">
        <f t="shared" si="293"/>
        <v>NGR lake sediment grab sample</v>
      </c>
      <c r="K1771" s="1" t="str">
        <f t="shared" si="294"/>
        <v>&lt;177 micron (NGR)</v>
      </c>
      <c r="L1771">
        <v>10</v>
      </c>
      <c r="M1771" t="s">
        <v>185</v>
      </c>
      <c r="N1771">
        <v>185</v>
      </c>
      <c r="O1771" t="s">
        <v>205</v>
      </c>
      <c r="P1771" t="s">
        <v>54</v>
      </c>
      <c r="Q1771" t="s">
        <v>446</v>
      </c>
      <c r="R1771" t="s">
        <v>402</v>
      </c>
      <c r="S1771" t="s">
        <v>57</v>
      </c>
      <c r="T1771" t="s">
        <v>139</v>
      </c>
      <c r="U1771" t="s">
        <v>117</v>
      </c>
      <c r="V1771" t="s">
        <v>93</v>
      </c>
      <c r="W1771" t="s">
        <v>220</v>
      </c>
      <c r="X1771" t="s">
        <v>74</v>
      </c>
      <c r="Y1771" t="s">
        <v>62</v>
      </c>
      <c r="Z1771" t="s">
        <v>96</v>
      </c>
      <c r="AA1771" t="s">
        <v>64</v>
      </c>
      <c r="AB1771" t="s">
        <v>347</v>
      </c>
      <c r="AC1771" t="s">
        <v>173</v>
      </c>
      <c r="AD1771" t="s">
        <v>67</v>
      </c>
      <c r="AE1771" t="s">
        <v>171</v>
      </c>
      <c r="AF1771" t="s">
        <v>357</v>
      </c>
      <c r="AG1771" t="s">
        <v>404</v>
      </c>
      <c r="AH1771" t="s">
        <v>173</v>
      </c>
      <c r="AI1771" t="s">
        <v>709</v>
      </c>
      <c r="AJ1771" t="s">
        <v>106</v>
      </c>
      <c r="AK1771" t="s">
        <v>73</v>
      </c>
      <c r="AL1771" t="s">
        <v>125</v>
      </c>
      <c r="AM1771" t="s">
        <v>103</v>
      </c>
      <c r="AN1771" t="s">
        <v>76</v>
      </c>
      <c r="AO1771" t="s">
        <v>439</v>
      </c>
      <c r="AP1771" t="s">
        <v>210</v>
      </c>
      <c r="AQ1771" t="s">
        <v>118</v>
      </c>
      <c r="AR1771" t="s">
        <v>74</v>
      </c>
      <c r="AS1771" t="s">
        <v>54</v>
      </c>
      <c r="AT1771" t="s">
        <v>73</v>
      </c>
      <c r="AU1771" t="s">
        <v>107</v>
      </c>
      <c r="AV1771" t="s">
        <v>8849</v>
      </c>
    </row>
    <row r="1772" spans="1:48" hidden="1" x14ac:dyDescent="0.3">
      <c r="A1772" t="s">
        <v>8850</v>
      </c>
      <c r="B1772" t="s">
        <v>8851</v>
      </c>
      <c r="C1772" s="1" t="str">
        <f t="shared" si="285"/>
        <v>21:0975</v>
      </c>
      <c r="D1772" s="1" t="str">
        <f t="shared" si="292"/>
        <v>21:0109</v>
      </c>
      <c r="E1772" t="s">
        <v>8852</v>
      </c>
      <c r="F1772" t="s">
        <v>8853</v>
      </c>
      <c r="H1772">
        <v>60.934737200000001</v>
      </c>
      <c r="I1772">
        <v>-96.588029199999994</v>
      </c>
      <c r="J1772" s="1" t="str">
        <f t="shared" si="293"/>
        <v>NGR lake sediment grab sample</v>
      </c>
      <c r="K1772" s="1" t="str">
        <f t="shared" si="294"/>
        <v>&lt;177 micron (NGR)</v>
      </c>
      <c r="L1772">
        <v>10</v>
      </c>
      <c r="M1772" t="s">
        <v>200</v>
      </c>
      <c r="N1772">
        <v>186</v>
      </c>
      <c r="O1772" t="s">
        <v>171</v>
      </c>
      <c r="P1772" t="s">
        <v>54</v>
      </c>
      <c r="Q1772" t="s">
        <v>731</v>
      </c>
      <c r="R1772" t="s">
        <v>159</v>
      </c>
      <c r="S1772" t="s">
        <v>57</v>
      </c>
      <c r="T1772" t="s">
        <v>725</v>
      </c>
      <c r="U1772" t="s">
        <v>88</v>
      </c>
      <c r="V1772" t="s">
        <v>617</v>
      </c>
      <c r="W1772" t="s">
        <v>170</v>
      </c>
      <c r="X1772" t="s">
        <v>74</v>
      </c>
      <c r="Y1772" t="s">
        <v>63</v>
      </c>
      <c r="Z1772" t="s">
        <v>138</v>
      </c>
      <c r="AA1772" t="s">
        <v>64</v>
      </c>
      <c r="AB1772" t="s">
        <v>99</v>
      </c>
      <c r="AC1772" t="s">
        <v>173</v>
      </c>
      <c r="AD1772" t="s">
        <v>67</v>
      </c>
      <c r="AE1772" t="s">
        <v>448</v>
      </c>
      <c r="AF1772" t="s">
        <v>616</v>
      </c>
      <c r="AG1772" t="s">
        <v>438</v>
      </c>
      <c r="AH1772" t="s">
        <v>70</v>
      </c>
      <c r="AI1772" t="s">
        <v>382</v>
      </c>
      <c r="AJ1772" t="s">
        <v>263</v>
      </c>
      <c r="AK1772" t="s">
        <v>73</v>
      </c>
      <c r="AL1772" t="s">
        <v>125</v>
      </c>
      <c r="AM1772" t="s">
        <v>75</v>
      </c>
      <c r="AN1772" t="s">
        <v>76</v>
      </c>
      <c r="AO1772" t="s">
        <v>168</v>
      </c>
      <c r="AP1772" t="s">
        <v>78</v>
      </c>
      <c r="AQ1772" t="s">
        <v>94</v>
      </c>
      <c r="AR1772" t="s">
        <v>74</v>
      </c>
      <c r="AS1772" t="s">
        <v>54</v>
      </c>
      <c r="AT1772" t="s">
        <v>73</v>
      </c>
      <c r="AU1772" t="s">
        <v>107</v>
      </c>
      <c r="AV1772" t="s">
        <v>8854</v>
      </c>
    </row>
    <row r="1773" spans="1:48" hidden="1" x14ac:dyDescent="0.3">
      <c r="A1773" t="s">
        <v>8855</v>
      </c>
      <c r="B1773" t="s">
        <v>8856</v>
      </c>
      <c r="C1773" s="1" t="str">
        <f t="shared" si="285"/>
        <v>21:0975</v>
      </c>
      <c r="D1773" s="1" t="str">
        <f t="shared" si="292"/>
        <v>21:0109</v>
      </c>
      <c r="E1773" t="s">
        <v>8829</v>
      </c>
      <c r="F1773" t="s">
        <v>8857</v>
      </c>
      <c r="H1773">
        <v>60.952143</v>
      </c>
      <c r="I1773">
        <v>-96.415531999999999</v>
      </c>
      <c r="J1773" s="1" t="str">
        <f t="shared" si="293"/>
        <v>NGR lake sediment grab sample</v>
      </c>
      <c r="K1773" s="1" t="str">
        <f t="shared" si="294"/>
        <v>&lt;177 micron (NGR)</v>
      </c>
      <c r="L1773">
        <v>10</v>
      </c>
      <c r="M1773" t="s">
        <v>345</v>
      </c>
      <c r="N1773">
        <v>187</v>
      </c>
      <c r="O1773" t="s">
        <v>61</v>
      </c>
      <c r="P1773" t="s">
        <v>54</v>
      </c>
      <c r="Q1773" t="s">
        <v>202</v>
      </c>
      <c r="R1773" t="s">
        <v>168</v>
      </c>
      <c r="S1773" t="s">
        <v>57</v>
      </c>
      <c r="T1773" t="s">
        <v>58</v>
      </c>
      <c r="U1773" t="s">
        <v>281</v>
      </c>
      <c r="V1773" t="s">
        <v>91</v>
      </c>
      <c r="W1773" t="s">
        <v>240</v>
      </c>
      <c r="X1773" t="s">
        <v>62</v>
      </c>
      <c r="Y1773" t="s">
        <v>136</v>
      </c>
      <c r="Z1773" t="s">
        <v>127</v>
      </c>
      <c r="AA1773" t="s">
        <v>64</v>
      </c>
      <c r="AB1773" t="s">
        <v>119</v>
      </c>
      <c r="AC1773" t="s">
        <v>70</v>
      </c>
      <c r="AD1773" t="s">
        <v>67</v>
      </c>
      <c r="AE1773" t="s">
        <v>74</v>
      </c>
      <c r="AF1773" t="s">
        <v>190</v>
      </c>
      <c r="AG1773" t="s">
        <v>438</v>
      </c>
      <c r="AH1773" t="s">
        <v>155</v>
      </c>
      <c r="AI1773" t="s">
        <v>203</v>
      </c>
      <c r="AJ1773" t="s">
        <v>123</v>
      </c>
      <c r="AK1773" t="s">
        <v>73</v>
      </c>
      <c r="AL1773" t="s">
        <v>68</v>
      </c>
      <c r="AM1773" t="s">
        <v>125</v>
      </c>
      <c r="AN1773" t="s">
        <v>76</v>
      </c>
      <c r="AO1773" t="s">
        <v>77</v>
      </c>
      <c r="AP1773" t="s">
        <v>551</v>
      </c>
      <c r="AQ1773" t="s">
        <v>114</v>
      </c>
      <c r="AR1773" t="s">
        <v>62</v>
      </c>
      <c r="AS1773" t="s">
        <v>54</v>
      </c>
      <c r="AT1773" t="s">
        <v>73</v>
      </c>
      <c r="AU1773" t="s">
        <v>107</v>
      </c>
      <c r="AV1773" t="s">
        <v>6153</v>
      </c>
    </row>
    <row r="1774" spans="1:48" hidden="1" x14ac:dyDescent="0.3">
      <c r="A1774" t="s">
        <v>8858</v>
      </c>
      <c r="B1774" t="s">
        <v>8859</v>
      </c>
      <c r="C1774" s="1" t="str">
        <f t="shared" si="285"/>
        <v>21:0975</v>
      </c>
      <c r="D1774" s="1" t="str">
        <f t="shared" si="292"/>
        <v>21:0109</v>
      </c>
      <c r="E1774" t="s">
        <v>8860</v>
      </c>
      <c r="F1774" t="s">
        <v>8861</v>
      </c>
      <c r="H1774">
        <v>60.878568000000001</v>
      </c>
      <c r="I1774">
        <v>-96.404949599999995</v>
      </c>
      <c r="J1774" s="1" t="str">
        <f t="shared" si="293"/>
        <v>NGR lake sediment grab sample</v>
      </c>
      <c r="K1774" s="1" t="str">
        <f t="shared" si="294"/>
        <v>&lt;177 micron (NGR)</v>
      </c>
      <c r="L1774">
        <v>10</v>
      </c>
      <c r="M1774" t="s">
        <v>217</v>
      </c>
      <c r="N1774">
        <v>188</v>
      </c>
      <c r="O1774" t="s">
        <v>448</v>
      </c>
      <c r="P1774" t="s">
        <v>54</v>
      </c>
      <c r="Q1774" t="s">
        <v>830</v>
      </c>
      <c r="R1774" t="s">
        <v>292</v>
      </c>
      <c r="S1774" t="s">
        <v>57</v>
      </c>
      <c r="T1774" t="s">
        <v>853</v>
      </c>
      <c r="U1774" t="s">
        <v>88</v>
      </c>
      <c r="V1774" t="s">
        <v>617</v>
      </c>
      <c r="W1774" t="s">
        <v>118</v>
      </c>
      <c r="X1774" t="s">
        <v>74</v>
      </c>
      <c r="Y1774" t="s">
        <v>355</v>
      </c>
      <c r="Z1774" t="s">
        <v>138</v>
      </c>
      <c r="AA1774" t="s">
        <v>64</v>
      </c>
      <c r="AB1774" t="s">
        <v>317</v>
      </c>
      <c r="AC1774" t="s">
        <v>70</v>
      </c>
      <c r="AD1774" t="s">
        <v>67</v>
      </c>
      <c r="AE1774" t="s">
        <v>448</v>
      </c>
      <c r="AF1774" t="s">
        <v>317</v>
      </c>
      <c r="AG1774" t="s">
        <v>58</v>
      </c>
      <c r="AH1774" t="s">
        <v>70</v>
      </c>
      <c r="AI1774" t="s">
        <v>439</v>
      </c>
      <c r="AJ1774" t="s">
        <v>263</v>
      </c>
      <c r="AK1774" t="s">
        <v>73</v>
      </c>
      <c r="AL1774" t="s">
        <v>68</v>
      </c>
      <c r="AM1774" t="s">
        <v>75</v>
      </c>
      <c r="AN1774" t="s">
        <v>76</v>
      </c>
      <c r="AO1774" t="s">
        <v>265</v>
      </c>
      <c r="AP1774" t="s">
        <v>837</v>
      </c>
      <c r="AQ1774" t="s">
        <v>220</v>
      </c>
      <c r="AR1774" t="s">
        <v>74</v>
      </c>
      <c r="AS1774" t="s">
        <v>54</v>
      </c>
      <c r="AT1774" t="s">
        <v>73</v>
      </c>
      <c r="AU1774" t="s">
        <v>107</v>
      </c>
      <c r="AV1774" t="s">
        <v>8862</v>
      </c>
    </row>
    <row r="1775" spans="1:48" hidden="1" x14ac:dyDescent="0.3">
      <c r="A1775" t="s">
        <v>8863</v>
      </c>
      <c r="B1775" t="s">
        <v>8864</v>
      </c>
      <c r="C1775" s="1" t="str">
        <f t="shared" si="285"/>
        <v>21:0975</v>
      </c>
      <c r="D1775" s="1" t="str">
        <f t="shared" si="292"/>
        <v>21:0109</v>
      </c>
      <c r="E1775" t="s">
        <v>8865</v>
      </c>
      <c r="F1775" t="s">
        <v>8866</v>
      </c>
      <c r="H1775">
        <v>60.835291300000002</v>
      </c>
      <c r="I1775">
        <v>-96.417392899999996</v>
      </c>
      <c r="J1775" s="1" t="str">
        <f t="shared" si="293"/>
        <v>NGR lake sediment grab sample</v>
      </c>
      <c r="K1775" s="1" t="str">
        <f t="shared" si="294"/>
        <v>&lt;177 micron (NGR)</v>
      </c>
      <c r="L1775">
        <v>10</v>
      </c>
      <c r="M1775" t="s">
        <v>246</v>
      </c>
      <c r="N1775">
        <v>189</v>
      </c>
      <c r="O1775" t="s">
        <v>421</v>
      </c>
      <c r="P1775" t="s">
        <v>54</v>
      </c>
      <c r="Q1775" t="s">
        <v>387</v>
      </c>
      <c r="R1775" t="s">
        <v>233</v>
      </c>
      <c r="S1775" t="s">
        <v>57</v>
      </c>
      <c r="T1775" t="s">
        <v>223</v>
      </c>
      <c r="U1775" t="s">
        <v>168</v>
      </c>
      <c r="V1775" t="s">
        <v>100</v>
      </c>
      <c r="W1775" t="s">
        <v>136</v>
      </c>
      <c r="X1775" t="s">
        <v>74</v>
      </c>
      <c r="Y1775" t="s">
        <v>346</v>
      </c>
      <c r="Z1775" t="s">
        <v>96</v>
      </c>
      <c r="AA1775" t="s">
        <v>64</v>
      </c>
      <c r="AB1775" t="s">
        <v>99</v>
      </c>
      <c r="AC1775" t="s">
        <v>70</v>
      </c>
      <c r="AD1775" t="s">
        <v>67</v>
      </c>
      <c r="AE1775" t="s">
        <v>302</v>
      </c>
      <c r="AF1775" t="s">
        <v>317</v>
      </c>
      <c r="AG1775" t="s">
        <v>152</v>
      </c>
      <c r="AH1775" t="s">
        <v>70</v>
      </c>
      <c r="AI1775" t="s">
        <v>150</v>
      </c>
      <c r="AJ1775" t="s">
        <v>263</v>
      </c>
      <c r="AK1775" t="s">
        <v>73</v>
      </c>
      <c r="AL1775" t="s">
        <v>157</v>
      </c>
      <c r="AM1775" t="s">
        <v>224</v>
      </c>
      <c r="AN1775" t="s">
        <v>76</v>
      </c>
      <c r="AO1775" t="s">
        <v>168</v>
      </c>
      <c r="AP1775" t="s">
        <v>837</v>
      </c>
      <c r="AQ1775" t="s">
        <v>118</v>
      </c>
      <c r="AR1775" t="s">
        <v>67</v>
      </c>
      <c r="AS1775" t="s">
        <v>54</v>
      </c>
      <c r="AT1775" t="s">
        <v>73</v>
      </c>
      <c r="AU1775" t="s">
        <v>107</v>
      </c>
      <c r="AV1775" t="s">
        <v>8867</v>
      </c>
    </row>
    <row r="1776" spans="1:48" hidden="1" x14ac:dyDescent="0.3">
      <c r="A1776" t="s">
        <v>8868</v>
      </c>
      <c r="B1776" t="s">
        <v>8869</v>
      </c>
      <c r="C1776" s="1" t="str">
        <f t="shared" si="285"/>
        <v>21:0975</v>
      </c>
      <c r="D1776" s="1" t="str">
        <f t="shared" si="292"/>
        <v>21:0109</v>
      </c>
      <c r="E1776" t="s">
        <v>8870</v>
      </c>
      <c r="F1776" t="s">
        <v>8871</v>
      </c>
      <c r="H1776">
        <v>60.7371385</v>
      </c>
      <c r="I1776">
        <v>-96.400629100000003</v>
      </c>
      <c r="J1776" s="1" t="str">
        <f t="shared" si="293"/>
        <v>NGR lake sediment grab sample</v>
      </c>
      <c r="K1776" s="1" t="str">
        <f t="shared" si="294"/>
        <v>&lt;177 micron (NGR)</v>
      </c>
      <c r="L1776">
        <v>10</v>
      </c>
      <c r="M1776" t="s">
        <v>113</v>
      </c>
      <c r="N1776">
        <v>190</v>
      </c>
      <c r="O1776" t="s">
        <v>526</v>
      </c>
      <c r="P1776" t="s">
        <v>54</v>
      </c>
      <c r="Q1776" t="s">
        <v>560</v>
      </c>
      <c r="R1776" t="s">
        <v>691</v>
      </c>
      <c r="S1776" t="s">
        <v>57</v>
      </c>
      <c r="T1776" t="s">
        <v>80</v>
      </c>
      <c r="U1776" t="s">
        <v>117</v>
      </c>
      <c r="V1776" t="s">
        <v>221</v>
      </c>
      <c r="W1776" t="s">
        <v>79</v>
      </c>
      <c r="X1776" t="s">
        <v>62</v>
      </c>
      <c r="Y1776" t="s">
        <v>396</v>
      </c>
      <c r="Z1776" t="s">
        <v>62</v>
      </c>
      <c r="AA1776" t="s">
        <v>64</v>
      </c>
      <c r="AB1776" t="s">
        <v>315</v>
      </c>
      <c r="AC1776" t="s">
        <v>396</v>
      </c>
      <c r="AD1776" t="s">
        <v>127</v>
      </c>
      <c r="AE1776" t="s">
        <v>1159</v>
      </c>
      <c r="AF1776" t="s">
        <v>264</v>
      </c>
      <c r="AG1776" t="s">
        <v>492</v>
      </c>
      <c r="AH1776" t="s">
        <v>780</v>
      </c>
      <c r="AI1776" t="s">
        <v>87</v>
      </c>
      <c r="AJ1776" t="s">
        <v>1383</v>
      </c>
      <c r="AK1776" t="s">
        <v>73</v>
      </c>
      <c r="AL1776" t="s">
        <v>177</v>
      </c>
      <c r="AM1776" t="s">
        <v>74</v>
      </c>
      <c r="AN1776" t="s">
        <v>76</v>
      </c>
      <c r="AO1776" t="s">
        <v>1408</v>
      </c>
      <c r="AP1776" t="s">
        <v>2741</v>
      </c>
      <c r="AQ1776" t="s">
        <v>380</v>
      </c>
      <c r="AR1776" t="s">
        <v>74</v>
      </c>
      <c r="AS1776" t="s">
        <v>54</v>
      </c>
      <c r="AT1776" t="s">
        <v>73</v>
      </c>
      <c r="AU1776" t="s">
        <v>107</v>
      </c>
      <c r="AV1776" t="s">
        <v>8132</v>
      </c>
    </row>
    <row r="1777" spans="1:48" hidden="1" x14ac:dyDescent="0.3">
      <c r="A1777" t="s">
        <v>8872</v>
      </c>
      <c r="B1777" t="s">
        <v>8873</v>
      </c>
      <c r="C1777" s="1" t="str">
        <f t="shared" si="285"/>
        <v>21:0975</v>
      </c>
      <c r="D1777" s="1" t="str">
        <f t="shared" si="292"/>
        <v>21:0109</v>
      </c>
      <c r="E1777" t="s">
        <v>8870</v>
      </c>
      <c r="F1777" t="s">
        <v>8874</v>
      </c>
      <c r="H1777">
        <v>60.7371385</v>
      </c>
      <c r="I1777">
        <v>-96.400629100000003</v>
      </c>
      <c r="J1777" s="1" t="str">
        <f t="shared" si="293"/>
        <v>NGR lake sediment grab sample</v>
      </c>
      <c r="K1777" s="1" t="str">
        <f t="shared" si="294"/>
        <v>&lt;177 micron (NGR)</v>
      </c>
      <c r="L1777">
        <v>10</v>
      </c>
      <c r="M1777" t="s">
        <v>132</v>
      </c>
      <c r="N1777">
        <v>191</v>
      </c>
      <c r="O1777" t="s">
        <v>421</v>
      </c>
      <c r="P1777" t="s">
        <v>54</v>
      </c>
      <c r="Q1777" t="s">
        <v>593</v>
      </c>
      <c r="R1777" t="s">
        <v>890</v>
      </c>
      <c r="S1777" t="s">
        <v>57</v>
      </c>
      <c r="T1777" t="s">
        <v>635</v>
      </c>
      <c r="U1777" t="s">
        <v>117</v>
      </c>
      <c r="V1777" t="s">
        <v>427</v>
      </c>
      <c r="W1777" t="s">
        <v>276</v>
      </c>
      <c r="X1777" t="s">
        <v>62</v>
      </c>
      <c r="Y1777" t="s">
        <v>238</v>
      </c>
      <c r="Z1777" t="s">
        <v>62</v>
      </c>
      <c r="AA1777" t="s">
        <v>64</v>
      </c>
      <c r="AB1777" t="s">
        <v>315</v>
      </c>
      <c r="AC1777" t="s">
        <v>238</v>
      </c>
      <c r="AD1777" t="s">
        <v>88</v>
      </c>
      <c r="AE1777" t="s">
        <v>1159</v>
      </c>
      <c r="AF1777" t="s">
        <v>436</v>
      </c>
      <c r="AG1777" t="s">
        <v>890</v>
      </c>
      <c r="AH1777" t="s">
        <v>780</v>
      </c>
      <c r="AI1777" t="s">
        <v>388</v>
      </c>
      <c r="AJ1777" t="s">
        <v>8875</v>
      </c>
      <c r="AK1777" t="s">
        <v>73</v>
      </c>
      <c r="AL1777" t="s">
        <v>103</v>
      </c>
      <c r="AM1777" t="s">
        <v>157</v>
      </c>
      <c r="AN1777" t="s">
        <v>76</v>
      </c>
      <c r="AO1777" t="s">
        <v>8876</v>
      </c>
      <c r="AP1777" t="s">
        <v>1980</v>
      </c>
      <c r="AQ1777" t="s">
        <v>8877</v>
      </c>
      <c r="AR1777" t="s">
        <v>62</v>
      </c>
      <c r="AS1777" t="s">
        <v>54</v>
      </c>
      <c r="AT1777" t="s">
        <v>73</v>
      </c>
      <c r="AU1777" t="s">
        <v>107</v>
      </c>
      <c r="AV1777" t="s">
        <v>7113</v>
      </c>
    </row>
    <row r="1778" spans="1:48" hidden="1" x14ac:dyDescent="0.3">
      <c r="A1778" t="s">
        <v>8878</v>
      </c>
      <c r="B1778" t="s">
        <v>8879</v>
      </c>
      <c r="C1778" s="1" t="str">
        <f t="shared" si="285"/>
        <v>21:0975</v>
      </c>
      <c r="D1778" s="1" t="str">
        <f t="shared" si="292"/>
        <v>21:0109</v>
      </c>
      <c r="E1778" t="s">
        <v>8880</v>
      </c>
      <c r="F1778" t="s">
        <v>8881</v>
      </c>
      <c r="H1778">
        <v>60.713735300000003</v>
      </c>
      <c r="I1778">
        <v>-96.440636999999995</v>
      </c>
      <c r="J1778" s="1" t="str">
        <f t="shared" si="293"/>
        <v>NGR lake sediment grab sample</v>
      </c>
      <c r="K1778" s="1" t="str">
        <f t="shared" si="294"/>
        <v>&lt;177 micron (NGR)</v>
      </c>
      <c r="L1778">
        <v>10</v>
      </c>
      <c r="M1778" t="s">
        <v>260</v>
      </c>
      <c r="N1778">
        <v>192</v>
      </c>
      <c r="O1778" t="s">
        <v>61</v>
      </c>
      <c r="P1778" t="s">
        <v>138</v>
      </c>
      <c r="Q1778" t="s">
        <v>325</v>
      </c>
      <c r="R1778" t="s">
        <v>281</v>
      </c>
      <c r="S1778" t="s">
        <v>57</v>
      </c>
      <c r="T1778" t="s">
        <v>853</v>
      </c>
      <c r="U1778" t="s">
        <v>92</v>
      </c>
      <c r="V1778" t="s">
        <v>223</v>
      </c>
      <c r="W1778" t="s">
        <v>205</v>
      </c>
      <c r="X1778" t="s">
        <v>74</v>
      </c>
      <c r="Y1778" t="s">
        <v>96</v>
      </c>
      <c r="Z1778" t="s">
        <v>138</v>
      </c>
      <c r="AA1778" t="s">
        <v>64</v>
      </c>
      <c r="AB1778" t="s">
        <v>187</v>
      </c>
      <c r="AC1778" t="s">
        <v>177</v>
      </c>
      <c r="AD1778" t="s">
        <v>203</v>
      </c>
      <c r="AE1778" t="s">
        <v>8882</v>
      </c>
      <c r="AF1778" t="s">
        <v>151</v>
      </c>
      <c r="AG1778" t="s">
        <v>58</v>
      </c>
      <c r="AH1778" t="s">
        <v>70</v>
      </c>
      <c r="AI1778" t="s">
        <v>328</v>
      </c>
      <c r="AJ1778" t="s">
        <v>87</v>
      </c>
      <c r="AK1778" t="s">
        <v>73</v>
      </c>
      <c r="AL1778" t="s">
        <v>125</v>
      </c>
      <c r="AM1778" t="s">
        <v>75</v>
      </c>
      <c r="AN1778" t="s">
        <v>76</v>
      </c>
      <c r="AO1778" t="s">
        <v>168</v>
      </c>
      <c r="AP1778" t="s">
        <v>267</v>
      </c>
      <c r="AQ1778" t="s">
        <v>6198</v>
      </c>
      <c r="AR1778" t="s">
        <v>74</v>
      </c>
      <c r="AS1778" t="s">
        <v>54</v>
      </c>
      <c r="AT1778" t="s">
        <v>73</v>
      </c>
      <c r="AU1778" t="s">
        <v>107</v>
      </c>
      <c r="AV1778" t="s">
        <v>8883</v>
      </c>
    </row>
    <row r="1779" spans="1:48" hidden="1" x14ac:dyDescent="0.3">
      <c r="A1779" t="s">
        <v>8884</v>
      </c>
      <c r="B1779" t="s">
        <v>8885</v>
      </c>
      <c r="C1779" s="1" t="str">
        <f t="shared" ref="C1779:C1842" si="295">HYPERLINK("https://geochem.nrcan.gc.ca/cdogs/content/bdl/bdl210975_e.htm", "21:0975")</f>
        <v>21:0975</v>
      </c>
      <c r="D1779" s="1" t="str">
        <f t="shared" si="292"/>
        <v>21:0109</v>
      </c>
      <c r="E1779" t="s">
        <v>8886</v>
      </c>
      <c r="F1779" t="s">
        <v>8887</v>
      </c>
      <c r="H1779">
        <v>60.814139699999998</v>
      </c>
      <c r="I1779">
        <v>-96.495209799999998</v>
      </c>
      <c r="J1779" s="1" t="str">
        <f t="shared" si="293"/>
        <v>NGR lake sediment grab sample</v>
      </c>
      <c r="K1779" s="1" t="str">
        <f t="shared" si="294"/>
        <v>&lt;177 micron (NGR)</v>
      </c>
      <c r="L1779">
        <v>10</v>
      </c>
      <c r="M1779" t="s">
        <v>273</v>
      </c>
      <c r="N1779">
        <v>193</v>
      </c>
      <c r="O1779" t="s">
        <v>346</v>
      </c>
      <c r="P1779" t="s">
        <v>54</v>
      </c>
      <c r="Q1779" t="s">
        <v>1210</v>
      </c>
      <c r="R1779" t="s">
        <v>116</v>
      </c>
      <c r="S1779" t="s">
        <v>57</v>
      </c>
      <c r="T1779" t="s">
        <v>454</v>
      </c>
      <c r="U1779" t="s">
        <v>168</v>
      </c>
      <c r="V1779" t="s">
        <v>853</v>
      </c>
      <c r="W1779" t="s">
        <v>205</v>
      </c>
      <c r="X1779" t="s">
        <v>74</v>
      </c>
      <c r="Y1779" t="s">
        <v>95</v>
      </c>
      <c r="Z1779" t="s">
        <v>127</v>
      </c>
      <c r="AA1779" t="s">
        <v>64</v>
      </c>
      <c r="AB1779" t="s">
        <v>139</v>
      </c>
      <c r="AC1779" t="s">
        <v>155</v>
      </c>
      <c r="AD1779" t="s">
        <v>67</v>
      </c>
      <c r="AE1779" t="s">
        <v>421</v>
      </c>
      <c r="AF1779" t="s">
        <v>141</v>
      </c>
      <c r="AG1779" t="s">
        <v>175</v>
      </c>
      <c r="AH1779" t="s">
        <v>173</v>
      </c>
      <c r="AI1779" t="s">
        <v>402</v>
      </c>
      <c r="AJ1779" t="s">
        <v>56</v>
      </c>
      <c r="AK1779" t="s">
        <v>73</v>
      </c>
      <c r="AL1779" t="s">
        <v>177</v>
      </c>
      <c r="AM1779" t="s">
        <v>75</v>
      </c>
      <c r="AN1779" t="s">
        <v>76</v>
      </c>
      <c r="AO1779" t="s">
        <v>104</v>
      </c>
      <c r="AP1779" t="s">
        <v>307</v>
      </c>
      <c r="AQ1779" t="s">
        <v>178</v>
      </c>
      <c r="AR1779" t="s">
        <v>67</v>
      </c>
      <c r="AS1779" t="s">
        <v>54</v>
      </c>
      <c r="AT1779" t="s">
        <v>73</v>
      </c>
      <c r="AU1779" t="s">
        <v>107</v>
      </c>
      <c r="AV1779" t="s">
        <v>8888</v>
      </c>
    </row>
    <row r="1780" spans="1:48" hidden="1" x14ac:dyDescent="0.3">
      <c r="A1780" t="s">
        <v>8889</v>
      </c>
      <c r="B1780" t="s">
        <v>8890</v>
      </c>
      <c r="C1780" s="1" t="str">
        <f t="shared" si="295"/>
        <v>21:0975</v>
      </c>
      <c r="D1780" s="1" t="str">
        <f t="shared" si="292"/>
        <v>21:0109</v>
      </c>
      <c r="E1780" t="s">
        <v>8891</v>
      </c>
      <c r="F1780" t="s">
        <v>8892</v>
      </c>
      <c r="H1780">
        <v>60.857005100000002</v>
      </c>
      <c r="I1780">
        <v>-96.492229800000004</v>
      </c>
      <c r="J1780" s="1" t="str">
        <f t="shared" si="293"/>
        <v>NGR lake sediment grab sample</v>
      </c>
      <c r="K1780" s="1" t="str">
        <f t="shared" si="294"/>
        <v>&lt;177 micron (NGR)</v>
      </c>
      <c r="L1780">
        <v>10</v>
      </c>
      <c r="M1780" t="s">
        <v>289</v>
      </c>
      <c r="N1780">
        <v>194</v>
      </c>
      <c r="O1780" t="s">
        <v>302</v>
      </c>
      <c r="P1780" t="s">
        <v>54</v>
      </c>
      <c r="Q1780" t="s">
        <v>133</v>
      </c>
      <c r="R1780" t="s">
        <v>168</v>
      </c>
      <c r="S1780" t="s">
        <v>57</v>
      </c>
      <c r="T1780" t="s">
        <v>339</v>
      </c>
      <c r="U1780" t="s">
        <v>117</v>
      </c>
      <c r="V1780" t="s">
        <v>853</v>
      </c>
      <c r="W1780" t="s">
        <v>170</v>
      </c>
      <c r="X1780" t="s">
        <v>67</v>
      </c>
      <c r="Y1780" t="s">
        <v>62</v>
      </c>
      <c r="Z1780" t="s">
        <v>138</v>
      </c>
      <c r="AA1780" t="s">
        <v>64</v>
      </c>
      <c r="AB1780" t="s">
        <v>317</v>
      </c>
      <c r="AC1780" t="s">
        <v>70</v>
      </c>
      <c r="AD1780" t="s">
        <v>67</v>
      </c>
      <c r="AE1780" t="s">
        <v>448</v>
      </c>
      <c r="AF1780" t="s">
        <v>134</v>
      </c>
      <c r="AG1780" t="s">
        <v>207</v>
      </c>
      <c r="AH1780" t="s">
        <v>173</v>
      </c>
      <c r="AI1780" t="s">
        <v>340</v>
      </c>
      <c r="AJ1780" t="s">
        <v>254</v>
      </c>
      <c r="AK1780" t="s">
        <v>73</v>
      </c>
      <c r="AL1780" t="s">
        <v>177</v>
      </c>
      <c r="AM1780" t="s">
        <v>75</v>
      </c>
      <c r="AN1780" t="s">
        <v>76</v>
      </c>
      <c r="AO1780" t="s">
        <v>592</v>
      </c>
      <c r="AP1780" t="s">
        <v>283</v>
      </c>
      <c r="AQ1780" t="s">
        <v>127</v>
      </c>
      <c r="AR1780" t="s">
        <v>74</v>
      </c>
      <c r="AS1780" t="s">
        <v>54</v>
      </c>
      <c r="AT1780" t="s">
        <v>73</v>
      </c>
      <c r="AU1780" t="s">
        <v>107</v>
      </c>
      <c r="AV1780" t="s">
        <v>8893</v>
      </c>
    </row>
    <row r="1781" spans="1:48" hidden="1" x14ac:dyDescent="0.3">
      <c r="A1781" t="s">
        <v>8894</v>
      </c>
      <c r="B1781" t="s">
        <v>8895</v>
      </c>
      <c r="C1781" s="1" t="str">
        <f t="shared" si="295"/>
        <v>21:0975</v>
      </c>
      <c r="D1781" s="1" t="str">
        <f t="shared" si="292"/>
        <v>21:0109</v>
      </c>
      <c r="E1781" t="s">
        <v>8896</v>
      </c>
      <c r="F1781" t="s">
        <v>8897</v>
      </c>
      <c r="H1781">
        <v>60.872180800000002</v>
      </c>
      <c r="I1781">
        <v>-96.488235500000002</v>
      </c>
      <c r="J1781" s="1" t="str">
        <f t="shared" si="293"/>
        <v>NGR lake sediment grab sample</v>
      </c>
      <c r="K1781" s="1" t="str">
        <f t="shared" si="294"/>
        <v>&lt;177 micron (NGR)</v>
      </c>
      <c r="L1781">
        <v>10</v>
      </c>
      <c r="M1781" t="s">
        <v>301</v>
      </c>
      <c r="N1781">
        <v>195</v>
      </c>
      <c r="O1781" t="s">
        <v>421</v>
      </c>
      <c r="P1781" t="s">
        <v>54</v>
      </c>
      <c r="Q1781" t="s">
        <v>997</v>
      </c>
      <c r="R1781" t="s">
        <v>203</v>
      </c>
      <c r="S1781" t="s">
        <v>57</v>
      </c>
      <c r="T1781" t="s">
        <v>236</v>
      </c>
      <c r="U1781" t="s">
        <v>138</v>
      </c>
      <c r="V1781" t="s">
        <v>190</v>
      </c>
      <c r="W1781" t="s">
        <v>137</v>
      </c>
      <c r="X1781" t="s">
        <v>67</v>
      </c>
      <c r="Y1781" t="s">
        <v>448</v>
      </c>
      <c r="Z1781" t="s">
        <v>127</v>
      </c>
      <c r="AA1781" t="s">
        <v>64</v>
      </c>
      <c r="AB1781" t="s">
        <v>436</v>
      </c>
      <c r="AC1781" t="s">
        <v>66</v>
      </c>
      <c r="AD1781" t="s">
        <v>67</v>
      </c>
      <c r="AE1781" t="s">
        <v>62</v>
      </c>
      <c r="AF1781" t="s">
        <v>92</v>
      </c>
      <c r="AG1781" t="s">
        <v>142</v>
      </c>
      <c r="AH1781" t="s">
        <v>472</v>
      </c>
      <c r="AI1781" t="s">
        <v>692</v>
      </c>
      <c r="AJ1781" t="s">
        <v>94</v>
      </c>
      <c r="AK1781" t="s">
        <v>73</v>
      </c>
      <c r="AL1781" t="s">
        <v>75</v>
      </c>
      <c r="AM1781" t="s">
        <v>103</v>
      </c>
      <c r="AN1781" t="s">
        <v>76</v>
      </c>
      <c r="AO1781" t="s">
        <v>514</v>
      </c>
      <c r="AP1781" t="s">
        <v>656</v>
      </c>
      <c r="AQ1781" t="s">
        <v>137</v>
      </c>
      <c r="AR1781" t="s">
        <v>67</v>
      </c>
      <c r="AS1781" t="s">
        <v>54</v>
      </c>
      <c r="AT1781" t="s">
        <v>73</v>
      </c>
      <c r="AU1781" t="s">
        <v>107</v>
      </c>
      <c r="AV1781" t="s">
        <v>8898</v>
      </c>
    </row>
    <row r="1782" spans="1:48" hidden="1" x14ac:dyDescent="0.3">
      <c r="A1782" t="s">
        <v>8899</v>
      </c>
      <c r="B1782" t="s">
        <v>8900</v>
      </c>
      <c r="C1782" s="1" t="str">
        <f t="shared" si="295"/>
        <v>21:0975</v>
      </c>
      <c r="D1782" s="1" t="str">
        <f t="shared" si="292"/>
        <v>21:0109</v>
      </c>
      <c r="E1782" t="s">
        <v>8901</v>
      </c>
      <c r="F1782" t="s">
        <v>8902</v>
      </c>
      <c r="H1782">
        <v>60.907548499999997</v>
      </c>
      <c r="I1782">
        <v>-96.538718200000005</v>
      </c>
      <c r="J1782" s="1" t="str">
        <f t="shared" si="293"/>
        <v>NGR lake sediment grab sample</v>
      </c>
      <c r="K1782" s="1" t="str">
        <f t="shared" si="294"/>
        <v>&lt;177 micron (NGR)</v>
      </c>
      <c r="L1782">
        <v>10</v>
      </c>
      <c r="M1782" t="s">
        <v>314</v>
      </c>
      <c r="N1782">
        <v>196</v>
      </c>
      <c r="O1782" t="s">
        <v>526</v>
      </c>
      <c r="P1782" t="s">
        <v>54</v>
      </c>
      <c r="Q1782" t="s">
        <v>403</v>
      </c>
      <c r="R1782" t="s">
        <v>193</v>
      </c>
      <c r="S1782" t="s">
        <v>57</v>
      </c>
      <c r="T1782" t="s">
        <v>97</v>
      </c>
      <c r="U1782" t="s">
        <v>88</v>
      </c>
      <c r="V1782" t="s">
        <v>698</v>
      </c>
      <c r="W1782" t="s">
        <v>94</v>
      </c>
      <c r="X1782" t="s">
        <v>67</v>
      </c>
      <c r="Y1782" t="s">
        <v>355</v>
      </c>
      <c r="Z1782" t="s">
        <v>96</v>
      </c>
      <c r="AA1782" t="s">
        <v>64</v>
      </c>
      <c r="AB1782" t="s">
        <v>616</v>
      </c>
      <c r="AC1782" t="s">
        <v>70</v>
      </c>
      <c r="AD1782" t="s">
        <v>67</v>
      </c>
      <c r="AE1782" t="s">
        <v>448</v>
      </c>
      <c r="AF1782" t="s">
        <v>616</v>
      </c>
      <c r="AG1782" t="s">
        <v>58</v>
      </c>
      <c r="AH1782" t="s">
        <v>70</v>
      </c>
      <c r="AI1782" t="s">
        <v>280</v>
      </c>
      <c r="AJ1782" t="s">
        <v>87</v>
      </c>
      <c r="AK1782" t="s">
        <v>73</v>
      </c>
      <c r="AL1782" t="s">
        <v>157</v>
      </c>
      <c r="AM1782" t="s">
        <v>224</v>
      </c>
      <c r="AN1782" t="s">
        <v>76</v>
      </c>
      <c r="AO1782" t="s">
        <v>88</v>
      </c>
      <c r="AP1782" t="s">
        <v>551</v>
      </c>
      <c r="AQ1782" t="s">
        <v>211</v>
      </c>
      <c r="AR1782" t="s">
        <v>67</v>
      </c>
      <c r="AS1782" t="s">
        <v>54</v>
      </c>
      <c r="AT1782" t="s">
        <v>73</v>
      </c>
      <c r="AU1782" t="s">
        <v>107</v>
      </c>
      <c r="AV1782" t="s">
        <v>8903</v>
      </c>
    </row>
    <row r="1783" spans="1:48" hidden="1" x14ac:dyDescent="0.3">
      <c r="A1783" t="s">
        <v>8904</v>
      </c>
      <c r="B1783" t="s">
        <v>8905</v>
      </c>
      <c r="C1783" s="1" t="str">
        <f t="shared" si="295"/>
        <v>21:0975</v>
      </c>
      <c r="D1783" s="1" t="str">
        <f t="shared" si="292"/>
        <v>21:0109</v>
      </c>
      <c r="E1783" t="s">
        <v>8906</v>
      </c>
      <c r="F1783" t="s">
        <v>8907</v>
      </c>
      <c r="H1783">
        <v>60.882247</v>
      </c>
      <c r="I1783">
        <v>-96.538021900000004</v>
      </c>
      <c r="J1783" s="1" t="str">
        <f t="shared" si="293"/>
        <v>NGR lake sediment grab sample</v>
      </c>
      <c r="K1783" s="1" t="str">
        <f t="shared" si="294"/>
        <v>&lt;177 micron (NGR)</v>
      </c>
      <c r="L1783">
        <v>10</v>
      </c>
      <c r="M1783" t="s">
        <v>324</v>
      </c>
      <c r="N1783">
        <v>197</v>
      </c>
      <c r="O1783" t="s">
        <v>62</v>
      </c>
      <c r="P1783" t="s">
        <v>54</v>
      </c>
      <c r="Q1783" t="s">
        <v>1477</v>
      </c>
      <c r="R1783" t="s">
        <v>92</v>
      </c>
      <c r="S1783" t="s">
        <v>57</v>
      </c>
      <c r="T1783" t="s">
        <v>853</v>
      </c>
      <c r="U1783" t="s">
        <v>59</v>
      </c>
      <c r="V1783" t="s">
        <v>172</v>
      </c>
      <c r="W1783" t="s">
        <v>63</v>
      </c>
      <c r="X1783" t="s">
        <v>67</v>
      </c>
      <c r="Y1783" t="s">
        <v>171</v>
      </c>
      <c r="Z1783" t="s">
        <v>127</v>
      </c>
      <c r="AA1783" t="s">
        <v>64</v>
      </c>
      <c r="AB1783" t="s">
        <v>616</v>
      </c>
      <c r="AC1783" t="s">
        <v>70</v>
      </c>
      <c r="AD1783" t="s">
        <v>67</v>
      </c>
      <c r="AE1783" t="s">
        <v>448</v>
      </c>
      <c r="AF1783" t="s">
        <v>121</v>
      </c>
      <c r="AG1783" t="s">
        <v>175</v>
      </c>
      <c r="AH1783" t="s">
        <v>173</v>
      </c>
      <c r="AI1783" t="s">
        <v>305</v>
      </c>
      <c r="AJ1783" t="s">
        <v>292</v>
      </c>
      <c r="AK1783" t="s">
        <v>73</v>
      </c>
      <c r="AL1783" t="s">
        <v>75</v>
      </c>
      <c r="AM1783" t="s">
        <v>224</v>
      </c>
      <c r="AN1783" t="s">
        <v>76</v>
      </c>
      <c r="AO1783" t="s">
        <v>208</v>
      </c>
      <c r="AP1783" t="s">
        <v>283</v>
      </c>
      <c r="AQ1783" t="s">
        <v>292</v>
      </c>
      <c r="AR1783" t="s">
        <v>67</v>
      </c>
      <c r="AS1783" t="s">
        <v>54</v>
      </c>
      <c r="AT1783" t="s">
        <v>73</v>
      </c>
      <c r="AU1783" t="s">
        <v>107</v>
      </c>
      <c r="AV1783" t="s">
        <v>3657</v>
      </c>
    </row>
    <row r="1784" spans="1:48" hidden="1" x14ac:dyDescent="0.3">
      <c r="A1784" t="s">
        <v>8908</v>
      </c>
      <c r="B1784" t="s">
        <v>8909</v>
      </c>
      <c r="C1784" s="1" t="str">
        <f t="shared" si="295"/>
        <v>21:0975</v>
      </c>
      <c r="D1784" s="1" t="str">
        <f t="shared" si="292"/>
        <v>21:0109</v>
      </c>
      <c r="E1784" t="s">
        <v>8910</v>
      </c>
      <c r="F1784" t="s">
        <v>8911</v>
      </c>
      <c r="H1784">
        <v>60.850823900000002</v>
      </c>
      <c r="I1784">
        <v>-96.556281900000002</v>
      </c>
      <c r="J1784" s="1" t="str">
        <f t="shared" si="293"/>
        <v>NGR lake sediment grab sample</v>
      </c>
      <c r="K1784" s="1" t="str">
        <f t="shared" si="294"/>
        <v>&lt;177 micron (NGR)</v>
      </c>
      <c r="L1784">
        <v>10</v>
      </c>
      <c r="M1784" t="s">
        <v>335</v>
      </c>
      <c r="N1784">
        <v>198</v>
      </c>
      <c r="O1784" t="s">
        <v>388</v>
      </c>
      <c r="P1784" t="s">
        <v>54</v>
      </c>
      <c r="Q1784" t="s">
        <v>1583</v>
      </c>
      <c r="R1784" t="s">
        <v>116</v>
      </c>
      <c r="S1784" t="s">
        <v>57</v>
      </c>
      <c r="T1784" t="s">
        <v>249</v>
      </c>
      <c r="U1784" t="s">
        <v>77</v>
      </c>
      <c r="V1784" t="s">
        <v>122</v>
      </c>
      <c r="W1784" t="s">
        <v>170</v>
      </c>
      <c r="X1784" t="s">
        <v>74</v>
      </c>
      <c r="Y1784" t="s">
        <v>56</v>
      </c>
      <c r="Z1784" t="s">
        <v>127</v>
      </c>
      <c r="AA1784" t="s">
        <v>64</v>
      </c>
      <c r="AB1784" t="s">
        <v>890</v>
      </c>
      <c r="AC1784" t="s">
        <v>155</v>
      </c>
      <c r="AD1784" t="s">
        <v>67</v>
      </c>
      <c r="AE1784" t="s">
        <v>396</v>
      </c>
      <c r="AF1784" t="s">
        <v>616</v>
      </c>
      <c r="AG1784" t="s">
        <v>427</v>
      </c>
      <c r="AH1784" t="s">
        <v>70</v>
      </c>
      <c r="AI1784" t="s">
        <v>280</v>
      </c>
      <c r="AJ1784" t="s">
        <v>96</v>
      </c>
      <c r="AK1784" t="s">
        <v>73</v>
      </c>
      <c r="AL1784" t="s">
        <v>125</v>
      </c>
      <c r="AM1784" t="s">
        <v>103</v>
      </c>
      <c r="AN1784" t="s">
        <v>76</v>
      </c>
      <c r="AO1784" t="s">
        <v>281</v>
      </c>
      <c r="AP1784" t="s">
        <v>283</v>
      </c>
      <c r="AQ1784" t="s">
        <v>168</v>
      </c>
      <c r="AR1784" t="s">
        <v>74</v>
      </c>
      <c r="AS1784" t="s">
        <v>54</v>
      </c>
      <c r="AT1784" t="s">
        <v>152</v>
      </c>
      <c r="AU1784" t="s">
        <v>107</v>
      </c>
      <c r="AV1784" t="s">
        <v>5262</v>
      </c>
    </row>
    <row r="1785" spans="1:48" hidden="1" x14ac:dyDescent="0.3">
      <c r="A1785" t="s">
        <v>8912</v>
      </c>
      <c r="B1785" t="s">
        <v>8913</v>
      </c>
      <c r="C1785" s="1" t="str">
        <f t="shared" si="295"/>
        <v>21:0975</v>
      </c>
      <c r="D1785" s="1" t="str">
        <f t="shared" si="292"/>
        <v>21:0109</v>
      </c>
      <c r="E1785" t="s">
        <v>8914</v>
      </c>
      <c r="F1785" t="s">
        <v>8915</v>
      </c>
      <c r="H1785">
        <v>60.829201599999998</v>
      </c>
      <c r="I1785">
        <v>-96.533232400000003</v>
      </c>
      <c r="J1785" s="1" t="str">
        <f t="shared" si="293"/>
        <v>NGR lake sediment grab sample</v>
      </c>
      <c r="K1785" s="1" t="str">
        <f t="shared" si="294"/>
        <v>&lt;177 micron (NGR)</v>
      </c>
      <c r="L1785">
        <v>10</v>
      </c>
      <c r="M1785" t="s">
        <v>354</v>
      </c>
      <c r="N1785">
        <v>199</v>
      </c>
      <c r="O1785" t="s">
        <v>62</v>
      </c>
      <c r="P1785" t="s">
        <v>54</v>
      </c>
      <c r="Q1785" t="s">
        <v>777</v>
      </c>
      <c r="R1785" t="s">
        <v>357</v>
      </c>
      <c r="S1785" t="s">
        <v>57</v>
      </c>
      <c r="T1785" t="s">
        <v>380</v>
      </c>
      <c r="U1785" t="s">
        <v>168</v>
      </c>
      <c r="V1785" t="s">
        <v>119</v>
      </c>
      <c r="W1785" t="s">
        <v>137</v>
      </c>
      <c r="X1785" t="s">
        <v>67</v>
      </c>
      <c r="Y1785" t="s">
        <v>62</v>
      </c>
      <c r="Z1785" t="s">
        <v>127</v>
      </c>
      <c r="AA1785" t="s">
        <v>64</v>
      </c>
      <c r="AB1785" t="s">
        <v>550</v>
      </c>
      <c r="AC1785" t="s">
        <v>70</v>
      </c>
      <c r="AD1785" t="s">
        <v>67</v>
      </c>
      <c r="AE1785" t="s">
        <v>396</v>
      </c>
      <c r="AF1785" t="s">
        <v>121</v>
      </c>
      <c r="AG1785" t="s">
        <v>223</v>
      </c>
      <c r="AH1785" t="s">
        <v>173</v>
      </c>
      <c r="AI1785" t="s">
        <v>124</v>
      </c>
      <c r="AJ1785" t="s">
        <v>240</v>
      </c>
      <c r="AK1785" t="s">
        <v>73</v>
      </c>
      <c r="AL1785" t="s">
        <v>177</v>
      </c>
      <c r="AM1785" t="s">
        <v>103</v>
      </c>
      <c r="AN1785" t="s">
        <v>76</v>
      </c>
      <c r="AO1785" t="s">
        <v>203</v>
      </c>
      <c r="AP1785" t="s">
        <v>414</v>
      </c>
      <c r="AQ1785" t="s">
        <v>178</v>
      </c>
      <c r="AR1785" t="s">
        <v>67</v>
      </c>
      <c r="AS1785" t="s">
        <v>54</v>
      </c>
      <c r="AT1785" t="s">
        <v>73</v>
      </c>
      <c r="AU1785" t="s">
        <v>107</v>
      </c>
      <c r="AV1785" t="s">
        <v>8916</v>
      </c>
    </row>
    <row r="1786" spans="1:48" hidden="1" x14ac:dyDescent="0.3">
      <c r="A1786" t="s">
        <v>8917</v>
      </c>
      <c r="B1786" t="s">
        <v>8918</v>
      </c>
      <c r="C1786" s="1" t="str">
        <f t="shared" si="295"/>
        <v>21:0975</v>
      </c>
      <c r="D1786" s="1" t="str">
        <f>HYPERLINK("https://geochem.nrcan.gc.ca/cdogs/content/svy/svy_e.htm", "")</f>
        <v/>
      </c>
      <c r="G1786" s="1" t="str">
        <f>HYPERLINK("https://geochem.nrcan.gc.ca/cdogs/content/cr_/cr_00128_e.htm", "128")</f>
        <v>128</v>
      </c>
      <c r="J1786" t="s">
        <v>230</v>
      </c>
      <c r="K1786" t="s">
        <v>231</v>
      </c>
      <c r="L1786">
        <v>10</v>
      </c>
      <c r="M1786" t="s">
        <v>232</v>
      </c>
      <c r="N1786">
        <v>200</v>
      </c>
      <c r="O1786" t="s">
        <v>281</v>
      </c>
      <c r="P1786" t="s">
        <v>54</v>
      </c>
      <c r="Q1786" t="s">
        <v>489</v>
      </c>
      <c r="R1786" t="s">
        <v>139</v>
      </c>
      <c r="S1786" t="s">
        <v>57</v>
      </c>
      <c r="T1786" t="s">
        <v>725</v>
      </c>
      <c r="U1786" t="s">
        <v>281</v>
      </c>
      <c r="V1786" t="s">
        <v>522</v>
      </c>
      <c r="W1786" t="s">
        <v>396</v>
      </c>
      <c r="X1786" t="s">
        <v>74</v>
      </c>
      <c r="Y1786" t="s">
        <v>79</v>
      </c>
      <c r="Z1786" t="s">
        <v>170</v>
      </c>
      <c r="AA1786" t="s">
        <v>64</v>
      </c>
      <c r="AB1786" t="s">
        <v>141</v>
      </c>
      <c r="AC1786" t="s">
        <v>224</v>
      </c>
      <c r="AD1786" t="s">
        <v>67</v>
      </c>
      <c r="AE1786" t="s">
        <v>3162</v>
      </c>
      <c r="AF1786" t="s">
        <v>192</v>
      </c>
      <c r="AG1786" t="s">
        <v>436</v>
      </c>
      <c r="AH1786" t="s">
        <v>302</v>
      </c>
      <c r="AI1786" t="s">
        <v>72</v>
      </c>
      <c r="AJ1786" t="s">
        <v>263</v>
      </c>
      <c r="AK1786" t="s">
        <v>73</v>
      </c>
      <c r="AL1786" t="s">
        <v>103</v>
      </c>
      <c r="AM1786" t="s">
        <v>75</v>
      </c>
      <c r="AN1786" t="s">
        <v>76</v>
      </c>
      <c r="AO1786" t="s">
        <v>388</v>
      </c>
      <c r="AP1786" t="s">
        <v>414</v>
      </c>
      <c r="AQ1786" t="s">
        <v>8919</v>
      </c>
      <c r="AR1786" t="s">
        <v>67</v>
      </c>
      <c r="AS1786" t="s">
        <v>62</v>
      </c>
      <c r="AT1786" t="s">
        <v>437</v>
      </c>
      <c r="AU1786" t="s">
        <v>107</v>
      </c>
      <c r="AV1786" t="s">
        <v>8920</v>
      </c>
    </row>
    <row r="1787" spans="1:48" hidden="1" x14ac:dyDescent="0.3">
      <c r="A1787" t="s">
        <v>8921</v>
      </c>
      <c r="B1787" t="s">
        <v>8922</v>
      </c>
      <c r="C1787" s="1" t="str">
        <f t="shared" si="295"/>
        <v>21:0975</v>
      </c>
      <c r="D1787" s="1" t="str">
        <f t="shared" ref="D1787:D1795" si="296">HYPERLINK("https://geochem.nrcan.gc.ca/cdogs/content/svy/svy210109_e.htm", "21:0109")</f>
        <v>21:0109</v>
      </c>
      <c r="E1787" t="s">
        <v>8923</v>
      </c>
      <c r="F1787" t="s">
        <v>8924</v>
      </c>
      <c r="H1787">
        <v>60.533790199999999</v>
      </c>
      <c r="I1787">
        <v>-96.379981599999994</v>
      </c>
      <c r="J1787" s="1" t="str">
        <f t="shared" ref="J1787:J1795" si="297">HYPERLINK("https://geochem.nrcan.gc.ca/cdogs/content/kwd/kwd020027_e.htm", "NGR lake sediment grab sample")</f>
        <v>NGR lake sediment grab sample</v>
      </c>
      <c r="K1787" s="1" t="str">
        <f t="shared" ref="K1787:K1795" si="298">HYPERLINK("https://geochem.nrcan.gc.ca/cdogs/content/kwd/kwd080006_e.htm", "&lt;177 micron (NGR)")</f>
        <v>&lt;177 micron (NGR)</v>
      </c>
      <c r="L1787">
        <v>11</v>
      </c>
      <c r="M1787" t="s">
        <v>52</v>
      </c>
      <c r="N1787">
        <v>201</v>
      </c>
      <c r="O1787" t="s">
        <v>74</v>
      </c>
      <c r="P1787" t="s">
        <v>54</v>
      </c>
      <c r="Q1787" t="s">
        <v>642</v>
      </c>
      <c r="R1787" t="s">
        <v>104</v>
      </c>
      <c r="S1787" t="s">
        <v>57</v>
      </c>
      <c r="T1787" t="s">
        <v>142</v>
      </c>
      <c r="U1787" t="s">
        <v>96</v>
      </c>
      <c r="V1787" t="s">
        <v>141</v>
      </c>
      <c r="W1787" t="s">
        <v>526</v>
      </c>
      <c r="X1787" t="s">
        <v>67</v>
      </c>
      <c r="Y1787" t="s">
        <v>206</v>
      </c>
      <c r="Z1787" t="s">
        <v>127</v>
      </c>
      <c r="AA1787" t="s">
        <v>64</v>
      </c>
      <c r="AB1787" t="s">
        <v>190</v>
      </c>
      <c r="AC1787" t="s">
        <v>66</v>
      </c>
      <c r="AD1787" t="s">
        <v>67</v>
      </c>
      <c r="AE1787" t="s">
        <v>448</v>
      </c>
      <c r="AF1787" t="s">
        <v>281</v>
      </c>
      <c r="AG1787" t="s">
        <v>175</v>
      </c>
      <c r="AH1787" t="s">
        <v>472</v>
      </c>
      <c r="AI1787" t="s">
        <v>363</v>
      </c>
      <c r="AJ1787" t="s">
        <v>388</v>
      </c>
      <c r="AK1787" t="s">
        <v>73</v>
      </c>
      <c r="AL1787" t="s">
        <v>103</v>
      </c>
      <c r="AM1787" t="s">
        <v>103</v>
      </c>
      <c r="AN1787" t="s">
        <v>76</v>
      </c>
      <c r="AO1787" t="s">
        <v>92</v>
      </c>
      <c r="AP1787" t="s">
        <v>2033</v>
      </c>
      <c r="AQ1787" t="s">
        <v>77</v>
      </c>
      <c r="AR1787" t="s">
        <v>67</v>
      </c>
      <c r="AS1787" t="s">
        <v>54</v>
      </c>
      <c r="AT1787" t="s">
        <v>73</v>
      </c>
      <c r="AU1787" t="s">
        <v>107</v>
      </c>
      <c r="AV1787" t="s">
        <v>8925</v>
      </c>
    </row>
    <row r="1788" spans="1:48" hidden="1" x14ac:dyDescent="0.3">
      <c r="A1788" t="s">
        <v>8926</v>
      </c>
      <c r="B1788" t="s">
        <v>8927</v>
      </c>
      <c r="C1788" s="1" t="str">
        <f t="shared" si="295"/>
        <v>21:0975</v>
      </c>
      <c r="D1788" s="1" t="str">
        <f t="shared" si="296"/>
        <v>21:0109</v>
      </c>
      <c r="E1788" t="s">
        <v>8928</v>
      </c>
      <c r="F1788" t="s">
        <v>8929</v>
      </c>
      <c r="H1788">
        <v>60.785363099999998</v>
      </c>
      <c r="I1788">
        <v>-96.530590500000002</v>
      </c>
      <c r="J1788" s="1" t="str">
        <f t="shared" si="297"/>
        <v>NGR lake sediment grab sample</v>
      </c>
      <c r="K1788" s="1" t="str">
        <f t="shared" si="298"/>
        <v>&lt;177 micron (NGR)</v>
      </c>
      <c r="L1788">
        <v>11</v>
      </c>
      <c r="M1788" t="s">
        <v>86</v>
      </c>
      <c r="N1788">
        <v>202</v>
      </c>
      <c r="O1788" t="s">
        <v>136</v>
      </c>
      <c r="P1788" t="s">
        <v>54</v>
      </c>
      <c r="Q1788" t="s">
        <v>1227</v>
      </c>
      <c r="R1788" t="s">
        <v>280</v>
      </c>
      <c r="S1788" t="s">
        <v>57</v>
      </c>
      <c r="T1788" t="s">
        <v>175</v>
      </c>
      <c r="U1788" t="s">
        <v>138</v>
      </c>
      <c r="V1788" t="s">
        <v>691</v>
      </c>
      <c r="W1788" t="s">
        <v>421</v>
      </c>
      <c r="X1788" t="s">
        <v>67</v>
      </c>
      <c r="Y1788" t="s">
        <v>63</v>
      </c>
      <c r="Z1788" t="s">
        <v>127</v>
      </c>
      <c r="AA1788" t="s">
        <v>64</v>
      </c>
      <c r="AB1788" t="s">
        <v>251</v>
      </c>
      <c r="AC1788" t="s">
        <v>70</v>
      </c>
      <c r="AD1788" t="s">
        <v>67</v>
      </c>
      <c r="AE1788" t="s">
        <v>171</v>
      </c>
      <c r="AF1788" t="s">
        <v>178</v>
      </c>
      <c r="AG1788" t="s">
        <v>428</v>
      </c>
      <c r="AH1788" t="s">
        <v>472</v>
      </c>
      <c r="AI1788" t="s">
        <v>87</v>
      </c>
      <c r="AJ1788" t="s">
        <v>240</v>
      </c>
      <c r="AK1788" t="s">
        <v>73</v>
      </c>
      <c r="AL1788" t="s">
        <v>224</v>
      </c>
      <c r="AM1788" t="s">
        <v>103</v>
      </c>
      <c r="AN1788" t="s">
        <v>76</v>
      </c>
      <c r="AO1788" t="s">
        <v>168</v>
      </c>
      <c r="AP1788" t="s">
        <v>105</v>
      </c>
      <c r="AQ1788" t="s">
        <v>413</v>
      </c>
      <c r="AR1788" t="s">
        <v>67</v>
      </c>
      <c r="AS1788" t="s">
        <v>54</v>
      </c>
      <c r="AT1788" t="s">
        <v>73</v>
      </c>
      <c r="AU1788" t="s">
        <v>107</v>
      </c>
      <c r="AV1788" t="s">
        <v>5294</v>
      </c>
    </row>
    <row r="1789" spans="1:48" hidden="1" x14ac:dyDescent="0.3">
      <c r="A1789" t="s">
        <v>8930</v>
      </c>
      <c r="B1789" t="s">
        <v>8931</v>
      </c>
      <c r="C1789" s="1" t="str">
        <f t="shared" si="295"/>
        <v>21:0975</v>
      </c>
      <c r="D1789" s="1" t="str">
        <f t="shared" si="296"/>
        <v>21:0109</v>
      </c>
      <c r="E1789" t="s">
        <v>8932</v>
      </c>
      <c r="F1789" t="s">
        <v>8933</v>
      </c>
      <c r="H1789">
        <v>60.759756699999997</v>
      </c>
      <c r="I1789">
        <v>-96.538772699999996</v>
      </c>
      <c r="J1789" s="1" t="str">
        <f t="shared" si="297"/>
        <v>NGR lake sediment grab sample</v>
      </c>
      <c r="K1789" s="1" t="str">
        <f t="shared" si="298"/>
        <v>&lt;177 micron (NGR)</v>
      </c>
      <c r="L1789">
        <v>11</v>
      </c>
      <c r="M1789" t="s">
        <v>149</v>
      </c>
      <c r="N1789">
        <v>203</v>
      </c>
      <c r="O1789" t="s">
        <v>205</v>
      </c>
      <c r="P1789" t="s">
        <v>54</v>
      </c>
      <c r="Q1789" t="s">
        <v>624</v>
      </c>
      <c r="R1789" t="s">
        <v>290</v>
      </c>
      <c r="S1789" t="s">
        <v>57</v>
      </c>
      <c r="T1789" t="s">
        <v>449</v>
      </c>
      <c r="U1789" t="s">
        <v>168</v>
      </c>
      <c r="V1789" t="s">
        <v>326</v>
      </c>
      <c r="W1789" t="s">
        <v>79</v>
      </c>
      <c r="X1789" t="s">
        <v>67</v>
      </c>
      <c r="Y1789" t="s">
        <v>355</v>
      </c>
      <c r="Z1789" t="s">
        <v>170</v>
      </c>
      <c r="AA1789" t="s">
        <v>64</v>
      </c>
      <c r="AB1789" t="s">
        <v>189</v>
      </c>
      <c r="AC1789" t="s">
        <v>173</v>
      </c>
      <c r="AD1789" t="s">
        <v>67</v>
      </c>
      <c r="AE1789" t="s">
        <v>526</v>
      </c>
      <c r="AF1789" t="s">
        <v>317</v>
      </c>
      <c r="AG1789" t="s">
        <v>122</v>
      </c>
      <c r="AH1789" t="s">
        <v>173</v>
      </c>
      <c r="AI1789" t="s">
        <v>382</v>
      </c>
      <c r="AJ1789" t="s">
        <v>692</v>
      </c>
      <c r="AK1789" t="s">
        <v>73</v>
      </c>
      <c r="AL1789" t="s">
        <v>177</v>
      </c>
      <c r="AM1789" t="s">
        <v>75</v>
      </c>
      <c r="AN1789" t="s">
        <v>76</v>
      </c>
      <c r="AO1789" t="s">
        <v>104</v>
      </c>
      <c r="AP1789" t="s">
        <v>126</v>
      </c>
      <c r="AQ1789" t="s">
        <v>178</v>
      </c>
      <c r="AR1789" t="s">
        <v>67</v>
      </c>
      <c r="AS1789" t="s">
        <v>54</v>
      </c>
      <c r="AT1789" t="s">
        <v>73</v>
      </c>
      <c r="AU1789" t="s">
        <v>107</v>
      </c>
      <c r="AV1789" t="s">
        <v>607</v>
      </c>
    </row>
    <row r="1790" spans="1:48" hidden="1" x14ac:dyDescent="0.3">
      <c r="A1790" t="s">
        <v>8934</v>
      </c>
      <c r="B1790" t="s">
        <v>8935</v>
      </c>
      <c r="C1790" s="1" t="str">
        <f t="shared" si="295"/>
        <v>21:0975</v>
      </c>
      <c r="D1790" s="1" t="str">
        <f t="shared" si="296"/>
        <v>21:0109</v>
      </c>
      <c r="E1790" t="s">
        <v>8936</v>
      </c>
      <c r="F1790" t="s">
        <v>8937</v>
      </c>
      <c r="H1790">
        <v>60.650098499999999</v>
      </c>
      <c r="I1790">
        <v>-96.495284600000005</v>
      </c>
      <c r="J1790" s="1" t="str">
        <f t="shared" si="297"/>
        <v>NGR lake sediment grab sample</v>
      </c>
      <c r="K1790" s="1" t="str">
        <f t="shared" si="298"/>
        <v>&lt;177 micron (NGR)</v>
      </c>
      <c r="L1790">
        <v>11</v>
      </c>
      <c r="M1790" t="s">
        <v>165</v>
      </c>
      <c r="N1790">
        <v>204</v>
      </c>
      <c r="O1790" t="s">
        <v>63</v>
      </c>
      <c r="P1790" t="s">
        <v>54</v>
      </c>
      <c r="Q1790" t="s">
        <v>1158</v>
      </c>
      <c r="R1790" t="s">
        <v>116</v>
      </c>
      <c r="S1790" t="s">
        <v>57</v>
      </c>
      <c r="T1790" t="s">
        <v>279</v>
      </c>
      <c r="U1790" t="s">
        <v>59</v>
      </c>
      <c r="V1790" t="s">
        <v>236</v>
      </c>
      <c r="W1790" t="s">
        <v>79</v>
      </c>
      <c r="X1790" t="s">
        <v>67</v>
      </c>
      <c r="Y1790" t="s">
        <v>396</v>
      </c>
      <c r="Z1790" t="s">
        <v>127</v>
      </c>
      <c r="AA1790" t="s">
        <v>64</v>
      </c>
      <c r="AB1790" t="s">
        <v>890</v>
      </c>
      <c r="AC1790" t="s">
        <v>75</v>
      </c>
      <c r="AD1790" t="s">
        <v>54</v>
      </c>
      <c r="AE1790" t="s">
        <v>421</v>
      </c>
      <c r="AF1790" t="s">
        <v>134</v>
      </c>
      <c r="AG1790" t="s">
        <v>427</v>
      </c>
      <c r="AH1790" t="s">
        <v>472</v>
      </c>
      <c r="AI1790" t="s">
        <v>53</v>
      </c>
      <c r="AJ1790" t="s">
        <v>96</v>
      </c>
      <c r="AK1790" t="s">
        <v>73</v>
      </c>
      <c r="AL1790" t="s">
        <v>177</v>
      </c>
      <c r="AM1790" t="s">
        <v>75</v>
      </c>
      <c r="AN1790" t="s">
        <v>76</v>
      </c>
      <c r="AO1790" t="s">
        <v>104</v>
      </c>
      <c r="AP1790" t="s">
        <v>656</v>
      </c>
      <c r="AQ1790" t="s">
        <v>1708</v>
      </c>
      <c r="AR1790" t="s">
        <v>67</v>
      </c>
      <c r="AS1790" t="s">
        <v>54</v>
      </c>
      <c r="AT1790" t="s">
        <v>73</v>
      </c>
      <c r="AU1790" t="s">
        <v>107</v>
      </c>
      <c r="AV1790" t="s">
        <v>6689</v>
      </c>
    </row>
    <row r="1791" spans="1:48" hidden="1" x14ac:dyDescent="0.3">
      <c r="A1791" t="s">
        <v>8938</v>
      </c>
      <c r="B1791" t="s">
        <v>8939</v>
      </c>
      <c r="C1791" s="1" t="str">
        <f t="shared" si="295"/>
        <v>21:0975</v>
      </c>
      <c r="D1791" s="1" t="str">
        <f t="shared" si="296"/>
        <v>21:0109</v>
      </c>
      <c r="E1791" t="s">
        <v>8940</v>
      </c>
      <c r="F1791" t="s">
        <v>8941</v>
      </c>
      <c r="H1791">
        <v>60.6335452</v>
      </c>
      <c r="I1791">
        <v>-96.503009000000006</v>
      </c>
      <c r="J1791" s="1" t="str">
        <f t="shared" si="297"/>
        <v>NGR lake sediment grab sample</v>
      </c>
      <c r="K1791" s="1" t="str">
        <f t="shared" si="298"/>
        <v>&lt;177 micron (NGR)</v>
      </c>
      <c r="L1791">
        <v>11</v>
      </c>
      <c r="M1791" t="s">
        <v>113</v>
      </c>
      <c r="N1791">
        <v>205</v>
      </c>
      <c r="O1791" t="s">
        <v>79</v>
      </c>
      <c r="P1791" t="s">
        <v>54</v>
      </c>
      <c r="Q1791" t="s">
        <v>836</v>
      </c>
      <c r="R1791" t="s">
        <v>168</v>
      </c>
      <c r="S1791" t="s">
        <v>57</v>
      </c>
      <c r="T1791" t="s">
        <v>153</v>
      </c>
      <c r="U1791" t="s">
        <v>203</v>
      </c>
      <c r="V1791" t="s">
        <v>853</v>
      </c>
      <c r="W1791" t="s">
        <v>143</v>
      </c>
      <c r="X1791" t="s">
        <v>74</v>
      </c>
      <c r="Y1791" t="s">
        <v>137</v>
      </c>
      <c r="Z1791" t="s">
        <v>138</v>
      </c>
      <c r="AA1791" t="s">
        <v>64</v>
      </c>
      <c r="AB1791" t="s">
        <v>192</v>
      </c>
      <c r="AC1791" t="s">
        <v>70</v>
      </c>
      <c r="AD1791" t="s">
        <v>67</v>
      </c>
      <c r="AE1791" t="s">
        <v>8314</v>
      </c>
      <c r="AF1791" t="s">
        <v>347</v>
      </c>
      <c r="AG1791" t="s">
        <v>277</v>
      </c>
      <c r="AH1791" t="s">
        <v>70</v>
      </c>
      <c r="AI1791" t="s">
        <v>439</v>
      </c>
      <c r="AJ1791" t="s">
        <v>201</v>
      </c>
      <c r="AK1791" t="s">
        <v>73</v>
      </c>
      <c r="AL1791" t="s">
        <v>125</v>
      </c>
      <c r="AM1791" t="s">
        <v>75</v>
      </c>
      <c r="AN1791" t="s">
        <v>76</v>
      </c>
      <c r="AO1791" t="s">
        <v>281</v>
      </c>
      <c r="AP1791" t="s">
        <v>596</v>
      </c>
      <c r="AQ1791" t="s">
        <v>178</v>
      </c>
      <c r="AR1791" t="s">
        <v>74</v>
      </c>
      <c r="AS1791" t="s">
        <v>54</v>
      </c>
      <c r="AT1791" t="s">
        <v>73</v>
      </c>
      <c r="AU1791" t="s">
        <v>107</v>
      </c>
      <c r="AV1791" t="s">
        <v>3613</v>
      </c>
    </row>
    <row r="1792" spans="1:48" hidden="1" x14ac:dyDescent="0.3">
      <c r="A1792" t="s">
        <v>8942</v>
      </c>
      <c r="B1792" t="s">
        <v>8943</v>
      </c>
      <c r="C1792" s="1" t="str">
        <f t="shared" si="295"/>
        <v>21:0975</v>
      </c>
      <c r="D1792" s="1" t="str">
        <f t="shared" si="296"/>
        <v>21:0109</v>
      </c>
      <c r="E1792" t="s">
        <v>8940</v>
      </c>
      <c r="F1792" t="s">
        <v>8944</v>
      </c>
      <c r="H1792">
        <v>60.6335452</v>
      </c>
      <c r="I1792">
        <v>-96.503009000000006</v>
      </c>
      <c r="J1792" s="1" t="str">
        <f t="shared" si="297"/>
        <v>NGR lake sediment grab sample</v>
      </c>
      <c r="K1792" s="1" t="str">
        <f t="shared" si="298"/>
        <v>&lt;177 micron (NGR)</v>
      </c>
      <c r="L1792">
        <v>11</v>
      </c>
      <c r="M1792" t="s">
        <v>132</v>
      </c>
      <c r="N1792">
        <v>206</v>
      </c>
      <c r="O1792" t="s">
        <v>220</v>
      </c>
      <c r="P1792" t="s">
        <v>54</v>
      </c>
      <c r="Q1792" t="s">
        <v>403</v>
      </c>
      <c r="R1792" t="s">
        <v>168</v>
      </c>
      <c r="S1792" t="s">
        <v>57</v>
      </c>
      <c r="T1792" t="s">
        <v>316</v>
      </c>
      <c r="U1792" t="s">
        <v>168</v>
      </c>
      <c r="V1792" t="s">
        <v>326</v>
      </c>
      <c r="W1792" t="s">
        <v>327</v>
      </c>
      <c r="X1792" t="s">
        <v>62</v>
      </c>
      <c r="Y1792" t="s">
        <v>62</v>
      </c>
      <c r="Z1792" t="s">
        <v>138</v>
      </c>
      <c r="AA1792" t="s">
        <v>64</v>
      </c>
      <c r="AB1792" t="s">
        <v>192</v>
      </c>
      <c r="AC1792" t="s">
        <v>70</v>
      </c>
      <c r="AD1792" t="s">
        <v>54</v>
      </c>
      <c r="AE1792" t="s">
        <v>8945</v>
      </c>
      <c r="AF1792" t="s">
        <v>436</v>
      </c>
      <c r="AG1792" t="s">
        <v>277</v>
      </c>
      <c r="AH1792" t="s">
        <v>173</v>
      </c>
      <c r="AI1792" t="s">
        <v>440</v>
      </c>
      <c r="AJ1792" t="s">
        <v>96</v>
      </c>
      <c r="AK1792" t="s">
        <v>73</v>
      </c>
      <c r="AL1792" t="s">
        <v>157</v>
      </c>
      <c r="AM1792" t="s">
        <v>103</v>
      </c>
      <c r="AN1792" t="s">
        <v>76</v>
      </c>
      <c r="AO1792" t="s">
        <v>281</v>
      </c>
      <c r="AP1792" t="s">
        <v>267</v>
      </c>
      <c r="AQ1792" t="s">
        <v>104</v>
      </c>
      <c r="AR1792" t="s">
        <v>62</v>
      </c>
      <c r="AS1792" t="s">
        <v>54</v>
      </c>
      <c r="AT1792" t="s">
        <v>73</v>
      </c>
      <c r="AU1792" t="s">
        <v>275</v>
      </c>
      <c r="AV1792" t="s">
        <v>8946</v>
      </c>
    </row>
    <row r="1793" spans="1:48" hidden="1" x14ac:dyDescent="0.3">
      <c r="A1793" t="s">
        <v>8947</v>
      </c>
      <c r="B1793" t="s">
        <v>8948</v>
      </c>
      <c r="C1793" s="1" t="str">
        <f t="shared" si="295"/>
        <v>21:0975</v>
      </c>
      <c r="D1793" s="1" t="str">
        <f t="shared" si="296"/>
        <v>21:0109</v>
      </c>
      <c r="E1793" t="s">
        <v>8949</v>
      </c>
      <c r="F1793" t="s">
        <v>8950</v>
      </c>
      <c r="H1793">
        <v>60.598649899999998</v>
      </c>
      <c r="I1793">
        <v>-96.496759499999996</v>
      </c>
      <c r="J1793" s="1" t="str">
        <f t="shared" si="297"/>
        <v>NGR lake sediment grab sample</v>
      </c>
      <c r="K1793" s="1" t="str">
        <f t="shared" si="298"/>
        <v>&lt;177 micron (NGR)</v>
      </c>
      <c r="L1793">
        <v>11</v>
      </c>
      <c r="M1793" t="s">
        <v>185</v>
      </c>
      <c r="N1793">
        <v>207</v>
      </c>
      <c r="O1793" t="s">
        <v>302</v>
      </c>
      <c r="P1793" t="s">
        <v>54</v>
      </c>
      <c r="Q1793" t="s">
        <v>541</v>
      </c>
      <c r="R1793" t="s">
        <v>615</v>
      </c>
      <c r="S1793" t="s">
        <v>57</v>
      </c>
      <c r="T1793" t="s">
        <v>169</v>
      </c>
      <c r="U1793" t="s">
        <v>92</v>
      </c>
      <c r="V1793" t="s">
        <v>60</v>
      </c>
      <c r="W1793" t="s">
        <v>211</v>
      </c>
      <c r="X1793" t="s">
        <v>74</v>
      </c>
      <c r="Y1793" t="s">
        <v>61</v>
      </c>
      <c r="Z1793" t="s">
        <v>170</v>
      </c>
      <c r="AA1793" t="s">
        <v>64</v>
      </c>
      <c r="AB1793" t="s">
        <v>264</v>
      </c>
      <c r="AC1793" t="s">
        <v>155</v>
      </c>
      <c r="AD1793" t="s">
        <v>138</v>
      </c>
      <c r="AE1793" t="s">
        <v>68</v>
      </c>
      <c r="AF1793" t="s">
        <v>134</v>
      </c>
      <c r="AG1793" t="s">
        <v>60</v>
      </c>
      <c r="AH1793" t="s">
        <v>472</v>
      </c>
      <c r="AI1793" t="s">
        <v>306</v>
      </c>
      <c r="AJ1793" t="s">
        <v>292</v>
      </c>
      <c r="AK1793" t="s">
        <v>73</v>
      </c>
      <c r="AL1793" t="s">
        <v>224</v>
      </c>
      <c r="AM1793" t="s">
        <v>103</v>
      </c>
      <c r="AN1793" t="s">
        <v>76</v>
      </c>
      <c r="AO1793" t="s">
        <v>92</v>
      </c>
      <c r="AP1793" t="s">
        <v>225</v>
      </c>
      <c r="AQ1793" t="s">
        <v>8951</v>
      </c>
      <c r="AR1793" t="s">
        <v>62</v>
      </c>
      <c r="AS1793" t="s">
        <v>54</v>
      </c>
      <c r="AT1793" t="s">
        <v>73</v>
      </c>
      <c r="AU1793" t="s">
        <v>107</v>
      </c>
      <c r="AV1793" t="s">
        <v>821</v>
      </c>
    </row>
    <row r="1794" spans="1:48" hidden="1" x14ac:dyDescent="0.3">
      <c r="A1794" t="s">
        <v>8952</v>
      </c>
      <c r="B1794" t="s">
        <v>8953</v>
      </c>
      <c r="C1794" s="1" t="str">
        <f t="shared" si="295"/>
        <v>21:0975</v>
      </c>
      <c r="D1794" s="1" t="str">
        <f t="shared" si="296"/>
        <v>21:0109</v>
      </c>
      <c r="E1794" t="s">
        <v>8954</v>
      </c>
      <c r="F1794" t="s">
        <v>8955</v>
      </c>
      <c r="H1794">
        <v>60.597655799999998</v>
      </c>
      <c r="I1794">
        <v>-96.445122699999999</v>
      </c>
      <c r="J1794" s="1" t="str">
        <f t="shared" si="297"/>
        <v>NGR lake sediment grab sample</v>
      </c>
      <c r="K1794" s="1" t="str">
        <f t="shared" si="298"/>
        <v>&lt;177 micron (NGR)</v>
      </c>
      <c r="L1794">
        <v>11</v>
      </c>
      <c r="M1794" t="s">
        <v>200</v>
      </c>
      <c r="N1794">
        <v>208</v>
      </c>
      <c r="O1794" t="s">
        <v>136</v>
      </c>
      <c r="P1794" t="s">
        <v>54</v>
      </c>
      <c r="Q1794" t="s">
        <v>488</v>
      </c>
      <c r="R1794" t="s">
        <v>121</v>
      </c>
      <c r="S1794" t="s">
        <v>57</v>
      </c>
      <c r="T1794" t="s">
        <v>315</v>
      </c>
      <c r="U1794" t="s">
        <v>92</v>
      </c>
      <c r="V1794" t="s">
        <v>58</v>
      </c>
      <c r="W1794" t="s">
        <v>61</v>
      </c>
      <c r="X1794" t="s">
        <v>74</v>
      </c>
      <c r="Y1794" t="s">
        <v>127</v>
      </c>
      <c r="Z1794" t="s">
        <v>127</v>
      </c>
      <c r="AA1794" t="s">
        <v>64</v>
      </c>
      <c r="AB1794" t="s">
        <v>326</v>
      </c>
      <c r="AC1794" t="s">
        <v>177</v>
      </c>
      <c r="AD1794" t="s">
        <v>127</v>
      </c>
      <c r="AE1794" t="s">
        <v>238</v>
      </c>
      <c r="AF1794" t="s">
        <v>141</v>
      </c>
      <c r="AG1794" t="s">
        <v>122</v>
      </c>
      <c r="AH1794" t="s">
        <v>173</v>
      </c>
      <c r="AI1794" t="s">
        <v>203</v>
      </c>
      <c r="AJ1794" t="s">
        <v>340</v>
      </c>
      <c r="AK1794" t="s">
        <v>73</v>
      </c>
      <c r="AL1794" t="s">
        <v>157</v>
      </c>
      <c r="AM1794" t="s">
        <v>177</v>
      </c>
      <c r="AN1794" t="s">
        <v>76</v>
      </c>
      <c r="AO1794" t="s">
        <v>2021</v>
      </c>
      <c r="AP1794" t="s">
        <v>210</v>
      </c>
      <c r="AQ1794" t="s">
        <v>1217</v>
      </c>
      <c r="AR1794" t="s">
        <v>74</v>
      </c>
      <c r="AS1794" t="s">
        <v>54</v>
      </c>
      <c r="AT1794" t="s">
        <v>73</v>
      </c>
      <c r="AU1794" t="s">
        <v>107</v>
      </c>
      <c r="AV1794" t="s">
        <v>8956</v>
      </c>
    </row>
    <row r="1795" spans="1:48" hidden="1" x14ac:dyDescent="0.3">
      <c r="A1795" t="s">
        <v>8957</v>
      </c>
      <c r="B1795" t="s">
        <v>8958</v>
      </c>
      <c r="C1795" s="1" t="str">
        <f t="shared" si="295"/>
        <v>21:0975</v>
      </c>
      <c r="D1795" s="1" t="str">
        <f t="shared" si="296"/>
        <v>21:0109</v>
      </c>
      <c r="E1795" t="s">
        <v>8959</v>
      </c>
      <c r="F1795" t="s">
        <v>8960</v>
      </c>
      <c r="H1795">
        <v>60.554014199999997</v>
      </c>
      <c r="I1795">
        <v>-96.455106599999993</v>
      </c>
      <c r="J1795" s="1" t="str">
        <f t="shared" si="297"/>
        <v>NGR lake sediment grab sample</v>
      </c>
      <c r="K1795" s="1" t="str">
        <f t="shared" si="298"/>
        <v>&lt;177 micron (NGR)</v>
      </c>
      <c r="L1795">
        <v>11</v>
      </c>
      <c r="M1795" t="s">
        <v>217</v>
      </c>
      <c r="N1795">
        <v>209</v>
      </c>
      <c r="O1795" t="s">
        <v>238</v>
      </c>
      <c r="P1795" t="s">
        <v>54</v>
      </c>
      <c r="Q1795" t="s">
        <v>676</v>
      </c>
      <c r="R1795" t="s">
        <v>77</v>
      </c>
      <c r="S1795" t="s">
        <v>57</v>
      </c>
      <c r="T1795" t="s">
        <v>219</v>
      </c>
      <c r="U1795" t="s">
        <v>117</v>
      </c>
      <c r="V1795" t="s">
        <v>303</v>
      </c>
      <c r="W1795" t="s">
        <v>355</v>
      </c>
      <c r="X1795" t="s">
        <v>74</v>
      </c>
      <c r="Y1795" t="s">
        <v>448</v>
      </c>
      <c r="Z1795" t="s">
        <v>96</v>
      </c>
      <c r="AA1795" t="s">
        <v>64</v>
      </c>
      <c r="AB1795" t="s">
        <v>575</v>
      </c>
      <c r="AC1795" t="s">
        <v>70</v>
      </c>
      <c r="AD1795" t="s">
        <v>67</v>
      </c>
      <c r="AE1795" t="s">
        <v>2795</v>
      </c>
      <c r="AF1795" t="s">
        <v>134</v>
      </c>
      <c r="AG1795" t="s">
        <v>58</v>
      </c>
      <c r="AH1795" t="s">
        <v>472</v>
      </c>
      <c r="AI1795" t="s">
        <v>72</v>
      </c>
      <c r="AJ1795" t="s">
        <v>87</v>
      </c>
      <c r="AK1795" t="s">
        <v>73</v>
      </c>
      <c r="AL1795" t="s">
        <v>125</v>
      </c>
      <c r="AM1795" t="s">
        <v>103</v>
      </c>
      <c r="AN1795" t="s">
        <v>76</v>
      </c>
      <c r="AO1795" t="s">
        <v>104</v>
      </c>
      <c r="AP1795" t="s">
        <v>414</v>
      </c>
      <c r="AQ1795" t="s">
        <v>124</v>
      </c>
      <c r="AR1795" t="s">
        <v>67</v>
      </c>
      <c r="AS1795" t="s">
        <v>54</v>
      </c>
      <c r="AT1795" t="s">
        <v>73</v>
      </c>
      <c r="AU1795" t="s">
        <v>479</v>
      </c>
      <c r="AV1795" t="s">
        <v>8961</v>
      </c>
    </row>
    <row r="1796" spans="1:48" hidden="1" x14ac:dyDescent="0.3">
      <c r="A1796" t="s">
        <v>8962</v>
      </c>
      <c r="B1796" t="s">
        <v>8963</v>
      </c>
      <c r="C1796" s="1" t="str">
        <f t="shared" si="295"/>
        <v>21:0975</v>
      </c>
      <c r="D1796" s="1" t="str">
        <f>HYPERLINK("https://geochem.nrcan.gc.ca/cdogs/content/svy/svy_e.htm", "")</f>
        <v/>
      </c>
      <c r="G1796" s="1" t="str">
        <f>HYPERLINK("https://geochem.nrcan.gc.ca/cdogs/content/cr_/cr_00125_e.htm", "125")</f>
        <v>125</v>
      </c>
      <c r="J1796" t="s">
        <v>230</v>
      </c>
      <c r="K1796" t="s">
        <v>231</v>
      </c>
      <c r="L1796">
        <v>11</v>
      </c>
      <c r="M1796" t="s">
        <v>232</v>
      </c>
      <c r="N1796">
        <v>210</v>
      </c>
      <c r="O1796" t="s">
        <v>192</v>
      </c>
      <c r="P1796" t="s">
        <v>62</v>
      </c>
      <c r="Q1796" t="s">
        <v>2145</v>
      </c>
      <c r="R1796" t="s">
        <v>168</v>
      </c>
      <c r="S1796" t="s">
        <v>57</v>
      </c>
      <c r="T1796" t="s">
        <v>381</v>
      </c>
      <c r="U1796" t="s">
        <v>92</v>
      </c>
      <c r="V1796" t="s">
        <v>356</v>
      </c>
      <c r="W1796" t="s">
        <v>125</v>
      </c>
      <c r="X1796" t="s">
        <v>74</v>
      </c>
      <c r="Y1796" t="s">
        <v>94</v>
      </c>
      <c r="Z1796" t="s">
        <v>127</v>
      </c>
      <c r="AA1796" t="s">
        <v>64</v>
      </c>
      <c r="AB1796" t="s">
        <v>77</v>
      </c>
      <c r="AC1796" t="s">
        <v>70</v>
      </c>
      <c r="AD1796" t="s">
        <v>88</v>
      </c>
      <c r="AE1796" t="s">
        <v>421</v>
      </c>
      <c r="AF1796" t="s">
        <v>76</v>
      </c>
      <c r="AG1796" t="s">
        <v>290</v>
      </c>
      <c r="AH1796" t="s">
        <v>68</v>
      </c>
      <c r="AI1796" t="s">
        <v>413</v>
      </c>
      <c r="AJ1796" t="s">
        <v>143</v>
      </c>
      <c r="AK1796" t="s">
        <v>73</v>
      </c>
      <c r="AL1796" t="s">
        <v>103</v>
      </c>
      <c r="AM1796" t="s">
        <v>75</v>
      </c>
      <c r="AN1796" t="s">
        <v>76</v>
      </c>
      <c r="AO1796" t="s">
        <v>62</v>
      </c>
      <c r="AP1796" t="s">
        <v>1067</v>
      </c>
      <c r="AQ1796" t="s">
        <v>1125</v>
      </c>
      <c r="AR1796" t="s">
        <v>67</v>
      </c>
      <c r="AS1796" t="s">
        <v>170</v>
      </c>
      <c r="AT1796" t="s">
        <v>1295</v>
      </c>
      <c r="AU1796" t="s">
        <v>107</v>
      </c>
      <c r="AV1796" t="s">
        <v>8964</v>
      </c>
    </row>
    <row r="1797" spans="1:48" hidden="1" x14ac:dyDescent="0.3">
      <c r="A1797" t="s">
        <v>8965</v>
      </c>
      <c r="B1797" t="s">
        <v>8966</v>
      </c>
      <c r="C1797" s="1" t="str">
        <f t="shared" si="295"/>
        <v>21:0975</v>
      </c>
      <c r="D1797" s="1" t="str">
        <f t="shared" ref="D1797:D1825" si="299">HYPERLINK("https://geochem.nrcan.gc.ca/cdogs/content/svy/svy210109_e.htm", "21:0109")</f>
        <v>21:0109</v>
      </c>
      <c r="E1797" t="s">
        <v>8967</v>
      </c>
      <c r="F1797" t="s">
        <v>8968</v>
      </c>
      <c r="H1797">
        <v>60.5278597</v>
      </c>
      <c r="I1797">
        <v>-96.426525100000006</v>
      </c>
      <c r="J1797" s="1" t="str">
        <f t="shared" ref="J1797:J1825" si="300">HYPERLINK("https://geochem.nrcan.gc.ca/cdogs/content/kwd/kwd020027_e.htm", "NGR lake sediment grab sample")</f>
        <v>NGR lake sediment grab sample</v>
      </c>
      <c r="K1797" s="1" t="str">
        <f t="shared" ref="K1797:K1825" si="301">HYPERLINK("https://geochem.nrcan.gc.ca/cdogs/content/kwd/kwd080006_e.htm", "&lt;177 micron (NGR)")</f>
        <v>&lt;177 micron (NGR)</v>
      </c>
      <c r="L1797">
        <v>11</v>
      </c>
      <c r="M1797" t="s">
        <v>246</v>
      </c>
      <c r="N1797">
        <v>211</v>
      </c>
      <c r="O1797" t="s">
        <v>526</v>
      </c>
      <c r="P1797" t="s">
        <v>54</v>
      </c>
      <c r="Q1797" t="s">
        <v>3299</v>
      </c>
      <c r="R1797" t="s">
        <v>550</v>
      </c>
      <c r="S1797" t="s">
        <v>57</v>
      </c>
      <c r="T1797" t="s">
        <v>235</v>
      </c>
      <c r="U1797" t="s">
        <v>117</v>
      </c>
      <c r="V1797" t="s">
        <v>691</v>
      </c>
      <c r="W1797" t="s">
        <v>302</v>
      </c>
      <c r="X1797" t="s">
        <v>67</v>
      </c>
      <c r="Y1797" t="s">
        <v>240</v>
      </c>
      <c r="Z1797" t="s">
        <v>170</v>
      </c>
      <c r="AA1797" t="s">
        <v>64</v>
      </c>
      <c r="AB1797" t="s">
        <v>172</v>
      </c>
      <c r="AC1797" t="s">
        <v>155</v>
      </c>
      <c r="AD1797" t="s">
        <v>62</v>
      </c>
      <c r="AE1797" t="s">
        <v>174</v>
      </c>
      <c r="AF1797" t="s">
        <v>121</v>
      </c>
      <c r="AG1797" t="s">
        <v>615</v>
      </c>
      <c r="AH1797" t="s">
        <v>472</v>
      </c>
      <c r="AI1797" t="s">
        <v>96</v>
      </c>
      <c r="AJ1797" t="s">
        <v>233</v>
      </c>
      <c r="AK1797" t="s">
        <v>73</v>
      </c>
      <c r="AL1797" t="s">
        <v>103</v>
      </c>
      <c r="AM1797" t="s">
        <v>103</v>
      </c>
      <c r="AN1797" t="s">
        <v>76</v>
      </c>
      <c r="AO1797" t="s">
        <v>92</v>
      </c>
      <c r="AP1797" t="s">
        <v>2033</v>
      </c>
      <c r="AQ1797" t="s">
        <v>290</v>
      </c>
      <c r="AR1797" t="s">
        <v>67</v>
      </c>
      <c r="AS1797" t="s">
        <v>54</v>
      </c>
      <c r="AT1797" t="s">
        <v>73</v>
      </c>
      <c r="AU1797" t="s">
        <v>107</v>
      </c>
      <c r="AV1797" t="s">
        <v>8969</v>
      </c>
    </row>
    <row r="1798" spans="1:48" hidden="1" x14ac:dyDescent="0.3">
      <c r="A1798" t="s">
        <v>8970</v>
      </c>
      <c r="B1798" t="s">
        <v>8971</v>
      </c>
      <c r="C1798" s="1" t="str">
        <f t="shared" si="295"/>
        <v>21:0975</v>
      </c>
      <c r="D1798" s="1" t="str">
        <f t="shared" si="299"/>
        <v>21:0109</v>
      </c>
      <c r="E1798" t="s">
        <v>8923</v>
      </c>
      <c r="F1798" t="s">
        <v>8972</v>
      </c>
      <c r="H1798">
        <v>60.533790199999999</v>
      </c>
      <c r="I1798">
        <v>-96.379981599999994</v>
      </c>
      <c r="J1798" s="1" t="str">
        <f t="shared" si="300"/>
        <v>NGR lake sediment grab sample</v>
      </c>
      <c r="K1798" s="1" t="str">
        <f t="shared" si="301"/>
        <v>&lt;177 micron (NGR)</v>
      </c>
      <c r="L1798">
        <v>11</v>
      </c>
      <c r="M1798" t="s">
        <v>345</v>
      </c>
      <c r="N1798">
        <v>212</v>
      </c>
      <c r="O1798" t="s">
        <v>396</v>
      </c>
      <c r="P1798" t="s">
        <v>54</v>
      </c>
      <c r="Q1798" t="s">
        <v>603</v>
      </c>
      <c r="R1798" t="s">
        <v>90</v>
      </c>
      <c r="S1798" t="s">
        <v>57</v>
      </c>
      <c r="T1798" t="s">
        <v>152</v>
      </c>
      <c r="U1798" t="s">
        <v>59</v>
      </c>
      <c r="V1798" t="s">
        <v>99</v>
      </c>
      <c r="W1798" t="s">
        <v>302</v>
      </c>
      <c r="X1798" t="s">
        <v>67</v>
      </c>
      <c r="Y1798" t="s">
        <v>396</v>
      </c>
      <c r="Z1798" t="s">
        <v>127</v>
      </c>
      <c r="AA1798" t="s">
        <v>64</v>
      </c>
      <c r="AB1798" t="s">
        <v>339</v>
      </c>
      <c r="AC1798" t="s">
        <v>224</v>
      </c>
      <c r="AD1798" t="s">
        <v>170</v>
      </c>
      <c r="AE1798" t="s">
        <v>302</v>
      </c>
      <c r="AF1798" t="s">
        <v>178</v>
      </c>
      <c r="AG1798" t="s">
        <v>153</v>
      </c>
      <c r="AH1798" t="s">
        <v>472</v>
      </c>
      <c r="AI1798" t="s">
        <v>226</v>
      </c>
      <c r="AJ1798" t="s">
        <v>209</v>
      </c>
      <c r="AK1798" t="s">
        <v>73</v>
      </c>
      <c r="AL1798" t="s">
        <v>103</v>
      </c>
      <c r="AM1798" t="s">
        <v>224</v>
      </c>
      <c r="AN1798" t="s">
        <v>76</v>
      </c>
      <c r="AO1798" t="s">
        <v>104</v>
      </c>
      <c r="AP1798" t="s">
        <v>2741</v>
      </c>
      <c r="AQ1798" t="s">
        <v>1397</v>
      </c>
      <c r="AR1798" t="s">
        <v>67</v>
      </c>
      <c r="AS1798" t="s">
        <v>54</v>
      </c>
      <c r="AT1798" t="s">
        <v>73</v>
      </c>
      <c r="AU1798" t="s">
        <v>107</v>
      </c>
      <c r="AV1798" t="s">
        <v>8973</v>
      </c>
    </row>
    <row r="1799" spans="1:48" hidden="1" x14ac:dyDescent="0.3">
      <c r="A1799" t="s">
        <v>8974</v>
      </c>
      <c r="B1799" t="s">
        <v>8975</v>
      </c>
      <c r="C1799" s="1" t="str">
        <f t="shared" si="295"/>
        <v>21:0975</v>
      </c>
      <c r="D1799" s="1" t="str">
        <f t="shared" si="299"/>
        <v>21:0109</v>
      </c>
      <c r="E1799" t="s">
        <v>8976</v>
      </c>
      <c r="F1799" t="s">
        <v>8977</v>
      </c>
      <c r="H1799">
        <v>60.493987599999997</v>
      </c>
      <c r="I1799">
        <v>-96.385789799999998</v>
      </c>
      <c r="J1799" s="1" t="str">
        <f t="shared" si="300"/>
        <v>NGR lake sediment grab sample</v>
      </c>
      <c r="K1799" s="1" t="str">
        <f t="shared" si="301"/>
        <v>&lt;177 micron (NGR)</v>
      </c>
      <c r="L1799">
        <v>11</v>
      </c>
      <c r="M1799" t="s">
        <v>260</v>
      </c>
      <c r="N1799">
        <v>213</v>
      </c>
      <c r="O1799" t="s">
        <v>205</v>
      </c>
      <c r="P1799" t="s">
        <v>54</v>
      </c>
      <c r="Q1799" t="s">
        <v>315</v>
      </c>
      <c r="R1799" t="s">
        <v>646</v>
      </c>
      <c r="S1799" t="s">
        <v>57</v>
      </c>
      <c r="T1799" t="s">
        <v>380</v>
      </c>
      <c r="U1799" t="s">
        <v>92</v>
      </c>
      <c r="V1799" t="s">
        <v>2740</v>
      </c>
      <c r="W1799" t="s">
        <v>177</v>
      </c>
      <c r="X1799" t="s">
        <v>74</v>
      </c>
      <c r="Y1799" t="s">
        <v>206</v>
      </c>
      <c r="Z1799" t="s">
        <v>74</v>
      </c>
      <c r="AA1799" t="s">
        <v>64</v>
      </c>
      <c r="AB1799" t="s">
        <v>471</v>
      </c>
      <c r="AC1799" t="s">
        <v>66</v>
      </c>
      <c r="AD1799" t="s">
        <v>67</v>
      </c>
      <c r="AE1799" t="s">
        <v>8978</v>
      </c>
      <c r="AF1799" t="s">
        <v>76</v>
      </c>
      <c r="AG1799" t="s">
        <v>178</v>
      </c>
      <c r="AH1799" t="s">
        <v>472</v>
      </c>
      <c r="AI1799" t="s">
        <v>276</v>
      </c>
      <c r="AJ1799" t="s">
        <v>193</v>
      </c>
      <c r="AK1799" t="s">
        <v>73</v>
      </c>
      <c r="AL1799" t="s">
        <v>103</v>
      </c>
      <c r="AM1799" t="s">
        <v>103</v>
      </c>
      <c r="AN1799" t="s">
        <v>76</v>
      </c>
      <c r="AO1799" t="s">
        <v>72</v>
      </c>
      <c r="AP1799" t="s">
        <v>1210</v>
      </c>
      <c r="AQ1799" t="s">
        <v>156</v>
      </c>
      <c r="AR1799" t="s">
        <v>67</v>
      </c>
      <c r="AS1799" t="s">
        <v>54</v>
      </c>
      <c r="AT1799" t="s">
        <v>73</v>
      </c>
      <c r="AU1799" t="s">
        <v>107</v>
      </c>
      <c r="AV1799" t="s">
        <v>8979</v>
      </c>
    </row>
    <row r="1800" spans="1:48" hidden="1" x14ac:dyDescent="0.3">
      <c r="A1800" t="s">
        <v>8980</v>
      </c>
      <c r="B1800" t="s">
        <v>8981</v>
      </c>
      <c r="C1800" s="1" t="str">
        <f t="shared" si="295"/>
        <v>21:0975</v>
      </c>
      <c r="D1800" s="1" t="str">
        <f t="shared" si="299"/>
        <v>21:0109</v>
      </c>
      <c r="E1800" t="s">
        <v>8982</v>
      </c>
      <c r="F1800" t="s">
        <v>8983</v>
      </c>
      <c r="H1800">
        <v>60.396099599999999</v>
      </c>
      <c r="I1800">
        <v>-96.401248100000004</v>
      </c>
      <c r="J1800" s="1" t="str">
        <f t="shared" si="300"/>
        <v>NGR lake sediment grab sample</v>
      </c>
      <c r="K1800" s="1" t="str">
        <f t="shared" si="301"/>
        <v>&lt;177 micron (NGR)</v>
      </c>
      <c r="L1800">
        <v>11</v>
      </c>
      <c r="M1800" t="s">
        <v>273</v>
      </c>
      <c r="N1800">
        <v>214</v>
      </c>
      <c r="O1800" t="s">
        <v>106</v>
      </c>
      <c r="P1800" t="s">
        <v>54</v>
      </c>
      <c r="Q1800" t="s">
        <v>777</v>
      </c>
      <c r="R1800" t="s">
        <v>69</v>
      </c>
      <c r="S1800" t="s">
        <v>57</v>
      </c>
      <c r="T1800" t="s">
        <v>91</v>
      </c>
      <c r="U1800" t="s">
        <v>92</v>
      </c>
      <c r="V1800" t="s">
        <v>93</v>
      </c>
      <c r="W1800" t="s">
        <v>276</v>
      </c>
      <c r="X1800" t="s">
        <v>67</v>
      </c>
      <c r="Y1800" t="s">
        <v>106</v>
      </c>
      <c r="Z1800" t="s">
        <v>127</v>
      </c>
      <c r="AA1800" t="s">
        <v>64</v>
      </c>
      <c r="AB1800" t="s">
        <v>65</v>
      </c>
      <c r="AC1800" t="s">
        <v>155</v>
      </c>
      <c r="AD1800" t="s">
        <v>170</v>
      </c>
      <c r="AE1800" t="s">
        <v>238</v>
      </c>
      <c r="AF1800" t="s">
        <v>281</v>
      </c>
      <c r="AG1800" t="s">
        <v>365</v>
      </c>
      <c r="AH1800" t="s">
        <v>173</v>
      </c>
      <c r="AI1800" t="s">
        <v>71</v>
      </c>
      <c r="AJ1800" t="s">
        <v>305</v>
      </c>
      <c r="AK1800" t="s">
        <v>73</v>
      </c>
      <c r="AL1800" t="s">
        <v>177</v>
      </c>
      <c r="AM1800" t="s">
        <v>177</v>
      </c>
      <c r="AN1800" t="s">
        <v>76</v>
      </c>
      <c r="AO1800" t="s">
        <v>121</v>
      </c>
      <c r="AP1800" t="s">
        <v>307</v>
      </c>
      <c r="AQ1800" t="s">
        <v>265</v>
      </c>
      <c r="AR1800" t="s">
        <v>67</v>
      </c>
      <c r="AS1800" t="s">
        <v>54</v>
      </c>
      <c r="AT1800" t="s">
        <v>58</v>
      </c>
      <c r="AU1800" t="s">
        <v>107</v>
      </c>
      <c r="AV1800" t="s">
        <v>8984</v>
      </c>
    </row>
    <row r="1801" spans="1:48" hidden="1" x14ac:dyDescent="0.3">
      <c r="A1801" t="s">
        <v>8985</v>
      </c>
      <c r="B1801" t="s">
        <v>8986</v>
      </c>
      <c r="C1801" s="1" t="str">
        <f t="shared" si="295"/>
        <v>21:0975</v>
      </c>
      <c r="D1801" s="1" t="str">
        <f t="shared" si="299"/>
        <v>21:0109</v>
      </c>
      <c r="E1801" t="s">
        <v>8987</v>
      </c>
      <c r="F1801" t="s">
        <v>8988</v>
      </c>
      <c r="H1801">
        <v>60.3510876</v>
      </c>
      <c r="I1801">
        <v>-96.378632800000005</v>
      </c>
      <c r="J1801" s="1" t="str">
        <f t="shared" si="300"/>
        <v>NGR lake sediment grab sample</v>
      </c>
      <c r="K1801" s="1" t="str">
        <f t="shared" si="301"/>
        <v>&lt;177 micron (NGR)</v>
      </c>
      <c r="L1801">
        <v>11</v>
      </c>
      <c r="M1801" t="s">
        <v>289</v>
      </c>
      <c r="N1801">
        <v>215</v>
      </c>
      <c r="O1801" t="s">
        <v>62</v>
      </c>
      <c r="P1801" t="s">
        <v>54</v>
      </c>
      <c r="Q1801" t="s">
        <v>403</v>
      </c>
      <c r="R1801" t="s">
        <v>201</v>
      </c>
      <c r="S1801" t="s">
        <v>57</v>
      </c>
      <c r="T1801" t="s">
        <v>617</v>
      </c>
      <c r="U1801" t="s">
        <v>88</v>
      </c>
      <c r="V1801" t="s">
        <v>100</v>
      </c>
      <c r="W1801" t="s">
        <v>363</v>
      </c>
      <c r="X1801" t="s">
        <v>67</v>
      </c>
      <c r="Y1801" t="s">
        <v>63</v>
      </c>
      <c r="Z1801" t="s">
        <v>138</v>
      </c>
      <c r="AA1801" t="s">
        <v>64</v>
      </c>
      <c r="AB1801" t="s">
        <v>550</v>
      </c>
      <c r="AC1801" t="s">
        <v>70</v>
      </c>
      <c r="AD1801" t="s">
        <v>67</v>
      </c>
      <c r="AE1801" t="s">
        <v>8989</v>
      </c>
      <c r="AF1801" t="s">
        <v>90</v>
      </c>
      <c r="AG1801" t="s">
        <v>277</v>
      </c>
      <c r="AH1801" t="s">
        <v>173</v>
      </c>
      <c r="AI1801" t="s">
        <v>150</v>
      </c>
      <c r="AJ1801" t="s">
        <v>201</v>
      </c>
      <c r="AK1801" t="s">
        <v>73</v>
      </c>
      <c r="AL1801" t="s">
        <v>74</v>
      </c>
      <c r="AM1801" t="s">
        <v>75</v>
      </c>
      <c r="AN1801" t="s">
        <v>76</v>
      </c>
      <c r="AO1801" t="s">
        <v>104</v>
      </c>
      <c r="AP1801" t="s">
        <v>253</v>
      </c>
      <c r="AQ1801" t="s">
        <v>254</v>
      </c>
      <c r="AR1801" t="s">
        <v>74</v>
      </c>
      <c r="AS1801" t="s">
        <v>54</v>
      </c>
      <c r="AT1801" t="s">
        <v>73</v>
      </c>
      <c r="AU1801" t="s">
        <v>107</v>
      </c>
      <c r="AV1801" t="s">
        <v>8862</v>
      </c>
    </row>
    <row r="1802" spans="1:48" hidden="1" x14ac:dyDescent="0.3">
      <c r="A1802" t="s">
        <v>8990</v>
      </c>
      <c r="B1802" t="s">
        <v>8991</v>
      </c>
      <c r="C1802" s="1" t="str">
        <f t="shared" si="295"/>
        <v>21:0975</v>
      </c>
      <c r="D1802" s="1" t="str">
        <f t="shared" si="299"/>
        <v>21:0109</v>
      </c>
      <c r="E1802" t="s">
        <v>8992</v>
      </c>
      <c r="F1802" t="s">
        <v>8993</v>
      </c>
      <c r="H1802">
        <v>60.339030200000003</v>
      </c>
      <c r="I1802">
        <v>-96.384964800000006</v>
      </c>
      <c r="J1802" s="1" t="str">
        <f t="shared" si="300"/>
        <v>NGR lake sediment grab sample</v>
      </c>
      <c r="K1802" s="1" t="str">
        <f t="shared" si="301"/>
        <v>&lt;177 micron (NGR)</v>
      </c>
      <c r="L1802">
        <v>11</v>
      </c>
      <c r="M1802" t="s">
        <v>301</v>
      </c>
      <c r="N1802">
        <v>216</v>
      </c>
      <c r="O1802" t="s">
        <v>137</v>
      </c>
      <c r="P1802" t="s">
        <v>54</v>
      </c>
      <c r="Q1802" t="s">
        <v>55</v>
      </c>
      <c r="R1802" t="s">
        <v>265</v>
      </c>
      <c r="S1802" t="s">
        <v>57</v>
      </c>
      <c r="T1802" t="s">
        <v>291</v>
      </c>
      <c r="U1802" t="s">
        <v>168</v>
      </c>
      <c r="V1802" t="s">
        <v>304</v>
      </c>
      <c r="W1802" t="s">
        <v>96</v>
      </c>
      <c r="X1802" t="s">
        <v>67</v>
      </c>
      <c r="Y1802" t="s">
        <v>205</v>
      </c>
      <c r="Z1802" t="s">
        <v>170</v>
      </c>
      <c r="AA1802" t="s">
        <v>64</v>
      </c>
      <c r="AB1802" t="s">
        <v>471</v>
      </c>
      <c r="AC1802" t="s">
        <v>70</v>
      </c>
      <c r="AD1802" t="s">
        <v>67</v>
      </c>
      <c r="AE1802" t="s">
        <v>171</v>
      </c>
      <c r="AF1802" t="s">
        <v>616</v>
      </c>
      <c r="AG1802" t="s">
        <v>277</v>
      </c>
      <c r="AH1802" t="s">
        <v>173</v>
      </c>
      <c r="AI1802" t="s">
        <v>168</v>
      </c>
      <c r="AJ1802" t="s">
        <v>233</v>
      </c>
      <c r="AK1802" t="s">
        <v>73</v>
      </c>
      <c r="AL1802" t="s">
        <v>206</v>
      </c>
      <c r="AM1802" t="s">
        <v>103</v>
      </c>
      <c r="AN1802" t="s">
        <v>76</v>
      </c>
      <c r="AO1802" t="s">
        <v>281</v>
      </c>
      <c r="AP1802" t="s">
        <v>253</v>
      </c>
      <c r="AQ1802" t="s">
        <v>159</v>
      </c>
      <c r="AR1802" t="s">
        <v>74</v>
      </c>
      <c r="AS1802" t="s">
        <v>54</v>
      </c>
      <c r="AT1802" t="s">
        <v>73</v>
      </c>
      <c r="AU1802" t="s">
        <v>107</v>
      </c>
      <c r="AV1802" t="s">
        <v>2079</v>
      </c>
    </row>
    <row r="1803" spans="1:48" hidden="1" x14ac:dyDescent="0.3">
      <c r="A1803" t="s">
        <v>8994</v>
      </c>
      <c r="B1803" t="s">
        <v>8995</v>
      </c>
      <c r="C1803" s="1" t="str">
        <f t="shared" si="295"/>
        <v>21:0975</v>
      </c>
      <c r="D1803" s="1" t="str">
        <f t="shared" si="299"/>
        <v>21:0109</v>
      </c>
      <c r="E1803" t="s">
        <v>8996</v>
      </c>
      <c r="F1803" t="s">
        <v>8997</v>
      </c>
      <c r="H1803">
        <v>60.286886299999999</v>
      </c>
      <c r="I1803">
        <v>-96.395356899999996</v>
      </c>
      <c r="J1803" s="1" t="str">
        <f t="shared" si="300"/>
        <v>NGR lake sediment grab sample</v>
      </c>
      <c r="K1803" s="1" t="str">
        <f t="shared" si="301"/>
        <v>&lt;177 micron (NGR)</v>
      </c>
      <c r="L1803">
        <v>11</v>
      </c>
      <c r="M1803" t="s">
        <v>314</v>
      </c>
      <c r="N1803">
        <v>217</v>
      </c>
      <c r="O1803" t="s">
        <v>136</v>
      </c>
      <c r="P1803" t="s">
        <v>54</v>
      </c>
      <c r="Q1803" t="s">
        <v>489</v>
      </c>
      <c r="R1803" t="s">
        <v>99</v>
      </c>
      <c r="S1803" t="s">
        <v>57</v>
      </c>
      <c r="T1803" t="s">
        <v>562</v>
      </c>
      <c r="U1803" t="s">
        <v>138</v>
      </c>
      <c r="V1803" t="s">
        <v>2740</v>
      </c>
      <c r="W1803" t="s">
        <v>206</v>
      </c>
      <c r="X1803" t="s">
        <v>67</v>
      </c>
      <c r="Y1803" t="s">
        <v>205</v>
      </c>
      <c r="Z1803" t="s">
        <v>170</v>
      </c>
      <c r="AA1803" t="s">
        <v>64</v>
      </c>
      <c r="AB1803" t="s">
        <v>279</v>
      </c>
      <c r="AC1803" t="s">
        <v>155</v>
      </c>
      <c r="AD1803" t="s">
        <v>67</v>
      </c>
      <c r="AE1803" t="s">
        <v>1340</v>
      </c>
      <c r="AF1803" t="s">
        <v>92</v>
      </c>
      <c r="AG1803" t="s">
        <v>575</v>
      </c>
      <c r="AH1803" t="s">
        <v>472</v>
      </c>
      <c r="AI1803" t="s">
        <v>193</v>
      </c>
      <c r="AJ1803" t="s">
        <v>328</v>
      </c>
      <c r="AK1803" t="s">
        <v>73</v>
      </c>
      <c r="AL1803" t="s">
        <v>103</v>
      </c>
      <c r="AM1803" t="s">
        <v>157</v>
      </c>
      <c r="AN1803" t="s">
        <v>76</v>
      </c>
      <c r="AO1803" t="s">
        <v>77</v>
      </c>
      <c r="AP1803" t="s">
        <v>4241</v>
      </c>
      <c r="AQ1803" t="s">
        <v>203</v>
      </c>
      <c r="AR1803" t="s">
        <v>67</v>
      </c>
      <c r="AS1803" t="s">
        <v>54</v>
      </c>
      <c r="AT1803" t="s">
        <v>73</v>
      </c>
      <c r="AU1803" t="s">
        <v>107</v>
      </c>
      <c r="AV1803" t="s">
        <v>8998</v>
      </c>
    </row>
    <row r="1804" spans="1:48" hidden="1" x14ac:dyDescent="0.3">
      <c r="A1804" t="s">
        <v>8999</v>
      </c>
      <c r="B1804" t="s">
        <v>9000</v>
      </c>
      <c r="C1804" s="1" t="str">
        <f t="shared" si="295"/>
        <v>21:0975</v>
      </c>
      <c r="D1804" s="1" t="str">
        <f t="shared" si="299"/>
        <v>21:0109</v>
      </c>
      <c r="E1804" t="s">
        <v>9001</v>
      </c>
      <c r="F1804" t="s">
        <v>9002</v>
      </c>
      <c r="H1804">
        <v>60.231814800000002</v>
      </c>
      <c r="I1804">
        <v>-96.393462999999997</v>
      </c>
      <c r="J1804" s="1" t="str">
        <f t="shared" si="300"/>
        <v>NGR lake sediment grab sample</v>
      </c>
      <c r="K1804" s="1" t="str">
        <f t="shared" si="301"/>
        <v>&lt;177 micron (NGR)</v>
      </c>
      <c r="L1804">
        <v>11</v>
      </c>
      <c r="M1804" t="s">
        <v>324</v>
      </c>
      <c r="N1804">
        <v>218</v>
      </c>
      <c r="O1804" t="s">
        <v>68</v>
      </c>
      <c r="P1804" t="s">
        <v>54</v>
      </c>
      <c r="Q1804" t="s">
        <v>420</v>
      </c>
      <c r="R1804" t="s">
        <v>281</v>
      </c>
      <c r="S1804" t="s">
        <v>57</v>
      </c>
      <c r="T1804" t="s">
        <v>152</v>
      </c>
      <c r="U1804" t="s">
        <v>59</v>
      </c>
      <c r="V1804" t="s">
        <v>691</v>
      </c>
      <c r="W1804" t="s">
        <v>171</v>
      </c>
      <c r="X1804" t="s">
        <v>74</v>
      </c>
      <c r="Y1804" t="s">
        <v>396</v>
      </c>
      <c r="Z1804" t="s">
        <v>96</v>
      </c>
      <c r="AA1804" t="s">
        <v>64</v>
      </c>
      <c r="AB1804" t="s">
        <v>97</v>
      </c>
      <c r="AC1804" t="s">
        <v>155</v>
      </c>
      <c r="AD1804" t="s">
        <v>170</v>
      </c>
      <c r="AE1804" t="s">
        <v>2556</v>
      </c>
      <c r="AF1804" t="s">
        <v>77</v>
      </c>
      <c r="AG1804" t="s">
        <v>293</v>
      </c>
      <c r="AH1804" t="s">
        <v>472</v>
      </c>
      <c r="AI1804" t="s">
        <v>193</v>
      </c>
      <c r="AJ1804" t="s">
        <v>123</v>
      </c>
      <c r="AK1804" t="s">
        <v>73</v>
      </c>
      <c r="AL1804" t="s">
        <v>103</v>
      </c>
      <c r="AM1804" t="s">
        <v>75</v>
      </c>
      <c r="AN1804" t="s">
        <v>76</v>
      </c>
      <c r="AO1804" t="s">
        <v>290</v>
      </c>
      <c r="AP1804" t="s">
        <v>1980</v>
      </c>
      <c r="AQ1804" t="s">
        <v>290</v>
      </c>
      <c r="AR1804" t="s">
        <v>67</v>
      </c>
      <c r="AS1804" t="s">
        <v>54</v>
      </c>
      <c r="AT1804" t="s">
        <v>73</v>
      </c>
      <c r="AU1804" t="s">
        <v>107</v>
      </c>
      <c r="AV1804" t="s">
        <v>3086</v>
      </c>
    </row>
    <row r="1805" spans="1:48" hidden="1" x14ac:dyDescent="0.3">
      <c r="A1805" t="s">
        <v>9003</v>
      </c>
      <c r="B1805" t="s">
        <v>9004</v>
      </c>
      <c r="C1805" s="1" t="str">
        <f t="shared" si="295"/>
        <v>21:0975</v>
      </c>
      <c r="D1805" s="1" t="str">
        <f t="shared" si="299"/>
        <v>21:0109</v>
      </c>
      <c r="E1805" t="s">
        <v>9005</v>
      </c>
      <c r="F1805" t="s">
        <v>9006</v>
      </c>
      <c r="H1805">
        <v>60.2052117</v>
      </c>
      <c r="I1805">
        <v>-96.413534400000003</v>
      </c>
      <c r="J1805" s="1" t="str">
        <f t="shared" si="300"/>
        <v>NGR lake sediment grab sample</v>
      </c>
      <c r="K1805" s="1" t="str">
        <f t="shared" si="301"/>
        <v>&lt;177 micron (NGR)</v>
      </c>
      <c r="L1805">
        <v>11</v>
      </c>
      <c r="M1805" t="s">
        <v>335</v>
      </c>
      <c r="N1805">
        <v>219</v>
      </c>
      <c r="O1805" t="s">
        <v>63</v>
      </c>
      <c r="P1805" t="s">
        <v>54</v>
      </c>
      <c r="Q1805" t="s">
        <v>643</v>
      </c>
      <c r="R1805" t="s">
        <v>550</v>
      </c>
      <c r="S1805" t="s">
        <v>57</v>
      </c>
      <c r="T1805" t="s">
        <v>248</v>
      </c>
      <c r="U1805" t="s">
        <v>117</v>
      </c>
      <c r="V1805" t="s">
        <v>2740</v>
      </c>
      <c r="W1805" t="s">
        <v>137</v>
      </c>
      <c r="X1805" t="s">
        <v>62</v>
      </c>
      <c r="Y1805" t="s">
        <v>448</v>
      </c>
      <c r="Z1805" t="s">
        <v>170</v>
      </c>
      <c r="AA1805" t="s">
        <v>64</v>
      </c>
      <c r="AB1805" t="s">
        <v>219</v>
      </c>
      <c r="AC1805" t="s">
        <v>70</v>
      </c>
      <c r="AD1805" t="s">
        <v>583</v>
      </c>
      <c r="AE1805" t="s">
        <v>943</v>
      </c>
      <c r="AF1805" t="s">
        <v>436</v>
      </c>
      <c r="AG1805" t="s">
        <v>890</v>
      </c>
      <c r="AH1805" t="s">
        <v>472</v>
      </c>
      <c r="AI1805" t="s">
        <v>87</v>
      </c>
      <c r="AJ1805" t="s">
        <v>480</v>
      </c>
      <c r="AK1805" t="s">
        <v>73</v>
      </c>
      <c r="AL1805" t="s">
        <v>75</v>
      </c>
      <c r="AM1805" t="s">
        <v>68</v>
      </c>
      <c r="AN1805" t="s">
        <v>76</v>
      </c>
      <c r="AO1805" t="s">
        <v>618</v>
      </c>
      <c r="AP1805" t="s">
        <v>2741</v>
      </c>
      <c r="AQ1805" t="s">
        <v>422</v>
      </c>
      <c r="AR1805" t="s">
        <v>67</v>
      </c>
      <c r="AS1805" t="s">
        <v>54</v>
      </c>
      <c r="AT1805" t="s">
        <v>91</v>
      </c>
      <c r="AU1805" t="s">
        <v>107</v>
      </c>
      <c r="AV1805" t="s">
        <v>9007</v>
      </c>
    </row>
    <row r="1806" spans="1:48" hidden="1" x14ac:dyDescent="0.3">
      <c r="A1806" t="s">
        <v>9008</v>
      </c>
      <c r="B1806" t="s">
        <v>9009</v>
      </c>
      <c r="C1806" s="1" t="str">
        <f t="shared" si="295"/>
        <v>21:0975</v>
      </c>
      <c r="D1806" s="1" t="str">
        <f t="shared" si="299"/>
        <v>21:0109</v>
      </c>
      <c r="E1806" t="s">
        <v>9010</v>
      </c>
      <c r="F1806" t="s">
        <v>9011</v>
      </c>
      <c r="H1806">
        <v>60.097684800000003</v>
      </c>
      <c r="I1806">
        <v>-96.189810300000005</v>
      </c>
      <c r="J1806" s="1" t="str">
        <f t="shared" si="300"/>
        <v>NGR lake sediment grab sample</v>
      </c>
      <c r="K1806" s="1" t="str">
        <f t="shared" si="301"/>
        <v>&lt;177 micron (NGR)</v>
      </c>
      <c r="L1806">
        <v>11</v>
      </c>
      <c r="M1806" t="s">
        <v>354</v>
      </c>
      <c r="N1806">
        <v>220</v>
      </c>
      <c r="O1806" t="s">
        <v>79</v>
      </c>
      <c r="P1806" t="s">
        <v>54</v>
      </c>
      <c r="Q1806" t="s">
        <v>133</v>
      </c>
      <c r="R1806" t="s">
        <v>265</v>
      </c>
      <c r="S1806" t="s">
        <v>57</v>
      </c>
      <c r="T1806" t="s">
        <v>304</v>
      </c>
      <c r="U1806" t="s">
        <v>203</v>
      </c>
      <c r="V1806" t="s">
        <v>617</v>
      </c>
      <c r="W1806" t="s">
        <v>233</v>
      </c>
      <c r="X1806" t="s">
        <v>67</v>
      </c>
      <c r="Y1806" t="s">
        <v>170</v>
      </c>
      <c r="Z1806" t="s">
        <v>170</v>
      </c>
      <c r="AA1806" t="s">
        <v>64</v>
      </c>
      <c r="AB1806" t="s">
        <v>190</v>
      </c>
      <c r="AC1806" t="s">
        <v>70</v>
      </c>
      <c r="AD1806" t="s">
        <v>67</v>
      </c>
      <c r="AE1806" t="s">
        <v>396</v>
      </c>
      <c r="AF1806" t="s">
        <v>187</v>
      </c>
      <c r="AG1806" t="s">
        <v>315</v>
      </c>
      <c r="AH1806" t="s">
        <v>173</v>
      </c>
      <c r="AI1806" t="s">
        <v>176</v>
      </c>
      <c r="AJ1806" t="s">
        <v>709</v>
      </c>
      <c r="AK1806" t="s">
        <v>73</v>
      </c>
      <c r="AL1806" t="s">
        <v>526</v>
      </c>
      <c r="AM1806" t="s">
        <v>103</v>
      </c>
      <c r="AN1806" t="s">
        <v>76</v>
      </c>
      <c r="AO1806" t="s">
        <v>116</v>
      </c>
      <c r="AP1806" t="s">
        <v>78</v>
      </c>
      <c r="AQ1806" t="s">
        <v>156</v>
      </c>
      <c r="AR1806" t="s">
        <v>62</v>
      </c>
      <c r="AS1806" t="s">
        <v>54</v>
      </c>
      <c r="AT1806" t="s">
        <v>73</v>
      </c>
      <c r="AU1806" t="s">
        <v>107</v>
      </c>
      <c r="AV1806" t="s">
        <v>9012</v>
      </c>
    </row>
    <row r="1807" spans="1:48" hidden="1" x14ac:dyDescent="0.3">
      <c r="A1807" t="s">
        <v>9013</v>
      </c>
      <c r="B1807" t="s">
        <v>9014</v>
      </c>
      <c r="C1807" s="1" t="str">
        <f t="shared" si="295"/>
        <v>21:0975</v>
      </c>
      <c r="D1807" s="1" t="str">
        <f t="shared" si="299"/>
        <v>21:0109</v>
      </c>
      <c r="E1807" t="s">
        <v>9015</v>
      </c>
      <c r="F1807" t="s">
        <v>9016</v>
      </c>
      <c r="H1807">
        <v>60.021483600000003</v>
      </c>
      <c r="I1807">
        <v>-96.725419700000003</v>
      </c>
      <c r="J1807" s="1" t="str">
        <f t="shared" si="300"/>
        <v>NGR lake sediment grab sample</v>
      </c>
      <c r="K1807" s="1" t="str">
        <f t="shared" si="301"/>
        <v>&lt;177 micron (NGR)</v>
      </c>
      <c r="L1807">
        <v>12</v>
      </c>
      <c r="M1807" t="s">
        <v>52</v>
      </c>
      <c r="N1807">
        <v>221</v>
      </c>
      <c r="O1807" t="s">
        <v>62</v>
      </c>
      <c r="P1807" t="s">
        <v>54</v>
      </c>
      <c r="Q1807" t="s">
        <v>479</v>
      </c>
      <c r="R1807" t="s">
        <v>69</v>
      </c>
      <c r="S1807" t="s">
        <v>57</v>
      </c>
      <c r="T1807" t="s">
        <v>169</v>
      </c>
      <c r="U1807" t="s">
        <v>59</v>
      </c>
      <c r="V1807" t="s">
        <v>436</v>
      </c>
      <c r="W1807" t="s">
        <v>103</v>
      </c>
      <c r="X1807" t="s">
        <v>67</v>
      </c>
      <c r="Y1807" t="s">
        <v>421</v>
      </c>
      <c r="Z1807" t="s">
        <v>74</v>
      </c>
      <c r="AA1807" t="s">
        <v>64</v>
      </c>
      <c r="AB1807" t="s">
        <v>616</v>
      </c>
      <c r="AC1807" t="s">
        <v>66</v>
      </c>
      <c r="AD1807" t="s">
        <v>67</v>
      </c>
      <c r="AE1807" t="s">
        <v>173</v>
      </c>
      <c r="AF1807" t="s">
        <v>76</v>
      </c>
      <c r="AG1807" t="s">
        <v>88</v>
      </c>
      <c r="AH1807" t="s">
        <v>780</v>
      </c>
      <c r="AI1807" t="s">
        <v>95</v>
      </c>
      <c r="AJ1807" t="s">
        <v>363</v>
      </c>
      <c r="AK1807" t="s">
        <v>73</v>
      </c>
      <c r="AL1807" t="s">
        <v>103</v>
      </c>
      <c r="AM1807" t="s">
        <v>103</v>
      </c>
      <c r="AN1807" t="s">
        <v>76</v>
      </c>
      <c r="AO1807" t="s">
        <v>305</v>
      </c>
      <c r="AP1807" t="s">
        <v>1583</v>
      </c>
      <c r="AQ1807" t="s">
        <v>72</v>
      </c>
      <c r="AR1807" t="s">
        <v>67</v>
      </c>
      <c r="AS1807" t="s">
        <v>54</v>
      </c>
      <c r="AT1807" t="s">
        <v>73</v>
      </c>
      <c r="AU1807" t="s">
        <v>107</v>
      </c>
      <c r="AV1807" t="s">
        <v>9017</v>
      </c>
    </row>
    <row r="1808" spans="1:48" hidden="1" x14ac:dyDescent="0.3">
      <c r="A1808" t="s">
        <v>9018</v>
      </c>
      <c r="B1808" t="s">
        <v>9019</v>
      </c>
      <c r="C1808" s="1" t="str">
        <f t="shared" si="295"/>
        <v>21:0975</v>
      </c>
      <c r="D1808" s="1" t="str">
        <f t="shared" si="299"/>
        <v>21:0109</v>
      </c>
      <c r="E1808" t="s">
        <v>9020</v>
      </c>
      <c r="F1808" t="s">
        <v>9021</v>
      </c>
      <c r="H1808">
        <v>60.079812699999998</v>
      </c>
      <c r="I1808">
        <v>-96.212227799999994</v>
      </c>
      <c r="J1808" s="1" t="str">
        <f t="shared" si="300"/>
        <v>NGR lake sediment grab sample</v>
      </c>
      <c r="K1808" s="1" t="str">
        <f t="shared" si="301"/>
        <v>&lt;177 micron (NGR)</v>
      </c>
      <c r="L1808">
        <v>12</v>
      </c>
      <c r="M1808" t="s">
        <v>86</v>
      </c>
      <c r="N1808">
        <v>222</v>
      </c>
      <c r="O1808" t="s">
        <v>104</v>
      </c>
      <c r="P1808" t="s">
        <v>54</v>
      </c>
      <c r="Q1808" t="s">
        <v>80</v>
      </c>
      <c r="R1808" t="s">
        <v>178</v>
      </c>
      <c r="S1808" t="s">
        <v>57</v>
      </c>
      <c r="T1808" t="s">
        <v>262</v>
      </c>
      <c r="U1808" t="s">
        <v>59</v>
      </c>
      <c r="V1808" t="s">
        <v>187</v>
      </c>
      <c r="W1808" t="s">
        <v>74</v>
      </c>
      <c r="X1808" t="s">
        <v>74</v>
      </c>
      <c r="Y1808" t="s">
        <v>136</v>
      </c>
      <c r="Z1808" t="s">
        <v>62</v>
      </c>
      <c r="AA1808" t="s">
        <v>64</v>
      </c>
      <c r="AB1808" t="s">
        <v>404</v>
      </c>
      <c r="AC1808" t="s">
        <v>155</v>
      </c>
      <c r="AD1808" t="s">
        <v>67</v>
      </c>
      <c r="AE1808" t="s">
        <v>1159</v>
      </c>
      <c r="AF1808" t="s">
        <v>77</v>
      </c>
      <c r="AG1808" t="s">
        <v>317</v>
      </c>
      <c r="AH1808" t="s">
        <v>472</v>
      </c>
      <c r="AI1808" t="s">
        <v>87</v>
      </c>
      <c r="AJ1808" t="s">
        <v>413</v>
      </c>
      <c r="AK1808" t="s">
        <v>73</v>
      </c>
      <c r="AL1808" t="s">
        <v>103</v>
      </c>
      <c r="AM1808" t="s">
        <v>125</v>
      </c>
      <c r="AN1808" t="s">
        <v>76</v>
      </c>
      <c r="AO1808" t="s">
        <v>92</v>
      </c>
      <c r="AP1808" t="s">
        <v>194</v>
      </c>
      <c r="AQ1808" t="s">
        <v>203</v>
      </c>
      <c r="AR1808" t="s">
        <v>74</v>
      </c>
      <c r="AS1808" t="s">
        <v>54</v>
      </c>
      <c r="AT1808" t="s">
        <v>73</v>
      </c>
      <c r="AU1808" t="s">
        <v>107</v>
      </c>
      <c r="AV1808" t="s">
        <v>9022</v>
      </c>
    </row>
    <row r="1809" spans="1:48" hidden="1" x14ac:dyDescent="0.3">
      <c r="A1809" t="s">
        <v>9023</v>
      </c>
      <c r="B1809" t="s">
        <v>9024</v>
      </c>
      <c r="C1809" s="1" t="str">
        <f t="shared" si="295"/>
        <v>21:0975</v>
      </c>
      <c r="D1809" s="1" t="str">
        <f t="shared" si="299"/>
        <v>21:0109</v>
      </c>
      <c r="E1809" t="s">
        <v>9025</v>
      </c>
      <c r="F1809" t="s">
        <v>9026</v>
      </c>
      <c r="H1809">
        <v>60.042043300000003</v>
      </c>
      <c r="I1809">
        <v>-96.234543200000005</v>
      </c>
      <c r="J1809" s="1" t="str">
        <f t="shared" si="300"/>
        <v>NGR lake sediment grab sample</v>
      </c>
      <c r="K1809" s="1" t="str">
        <f t="shared" si="301"/>
        <v>&lt;177 micron (NGR)</v>
      </c>
      <c r="L1809">
        <v>12</v>
      </c>
      <c r="M1809" t="s">
        <v>149</v>
      </c>
      <c r="N1809">
        <v>223</v>
      </c>
      <c r="O1809" t="s">
        <v>302</v>
      </c>
      <c r="P1809" t="s">
        <v>54</v>
      </c>
      <c r="Q1809" t="s">
        <v>1477</v>
      </c>
      <c r="R1809" t="s">
        <v>92</v>
      </c>
      <c r="S1809" t="s">
        <v>57</v>
      </c>
      <c r="T1809" t="s">
        <v>304</v>
      </c>
      <c r="U1809" t="s">
        <v>168</v>
      </c>
      <c r="V1809" t="s">
        <v>93</v>
      </c>
      <c r="W1809" t="s">
        <v>136</v>
      </c>
      <c r="X1809" t="s">
        <v>67</v>
      </c>
      <c r="Y1809" t="s">
        <v>62</v>
      </c>
      <c r="Z1809" t="s">
        <v>96</v>
      </c>
      <c r="AA1809" t="s">
        <v>64</v>
      </c>
      <c r="AB1809" t="s">
        <v>190</v>
      </c>
      <c r="AC1809" t="s">
        <v>70</v>
      </c>
      <c r="AD1809" t="s">
        <v>67</v>
      </c>
      <c r="AE1809" t="s">
        <v>448</v>
      </c>
      <c r="AF1809" t="s">
        <v>616</v>
      </c>
      <c r="AG1809" t="s">
        <v>152</v>
      </c>
      <c r="AH1809" t="s">
        <v>173</v>
      </c>
      <c r="AI1809" t="s">
        <v>402</v>
      </c>
      <c r="AJ1809" t="s">
        <v>159</v>
      </c>
      <c r="AK1809" t="s">
        <v>73</v>
      </c>
      <c r="AL1809" t="s">
        <v>157</v>
      </c>
      <c r="AM1809" t="s">
        <v>75</v>
      </c>
      <c r="AN1809" t="s">
        <v>76</v>
      </c>
      <c r="AO1809" t="s">
        <v>77</v>
      </c>
      <c r="AP1809" t="s">
        <v>179</v>
      </c>
      <c r="AQ1809" t="s">
        <v>329</v>
      </c>
      <c r="AR1809" t="s">
        <v>67</v>
      </c>
      <c r="AS1809" t="s">
        <v>54</v>
      </c>
      <c r="AT1809" t="s">
        <v>73</v>
      </c>
      <c r="AU1809" t="s">
        <v>107</v>
      </c>
      <c r="AV1809" t="s">
        <v>3904</v>
      </c>
    </row>
    <row r="1810" spans="1:48" hidden="1" x14ac:dyDescent="0.3">
      <c r="A1810" t="s">
        <v>9027</v>
      </c>
      <c r="B1810" t="s">
        <v>9028</v>
      </c>
      <c r="C1810" s="1" t="str">
        <f t="shared" si="295"/>
        <v>21:0975</v>
      </c>
      <c r="D1810" s="1" t="str">
        <f t="shared" si="299"/>
        <v>21:0109</v>
      </c>
      <c r="E1810" t="s">
        <v>9029</v>
      </c>
      <c r="F1810" t="s">
        <v>9030</v>
      </c>
      <c r="H1810">
        <v>60.011117200000001</v>
      </c>
      <c r="I1810">
        <v>-96.232336599999996</v>
      </c>
      <c r="J1810" s="1" t="str">
        <f t="shared" si="300"/>
        <v>NGR lake sediment grab sample</v>
      </c>
      <c r="K1810" s="1" t="str">
        <f t="shared" si="301"/>
        <v>&lt;177 micron (NGR)</v>
      </c>
      <c r="L1810">
        <v>12</v>
      </c>
      <c r="M1810" t="s">
        <v>113</v>
      </c>
      <c r="N1810">
        <v>224</v>
      </c>
      <c r="O1810" t="s">
        <v>137</v>
      </c>
      <c r="P1810" t="s">
        <v>54</v>
      </c>
      <c r="Q1810" t="s">
        <v>446</v>
      </c>
      <c r="R1810" t="s">
        <v>178</v>
      </c>
      <c r="S1810" t="s">
        <v>57</v>
      </c>
      <c r="T1810" t="s">
        <v>219</v>
      </c>
      <c r="U1810" t="s">
        <v>92</v>
      </c>
      <c r="V1810" t="s">
        <v>207</v>
      </c>
      <c r="W1810" t="s">
        <v>336</v>
      </c>
      <c r="X1810" t="s">
        <v>74</v>
      </c>
      <c r="Y1810" t="s">
        <v>170</v>
      </c>
      <c r="Z1810" t="s">
        <v>127</v>
      </c>
      <c r="AA1810" t="s">
        <v>64</v>
      </c>
      <c r="AB1810" t="s">
        <v>189</v>
      </c>
      <c r="AC1810" t="s">
        <v>70</v>
      </c>
      <c r="AD1810" t="s">
        <v>67</v>
      </c>
      <c r="AE1810" t="s">
        <v>421</v>
      </c>
      <c r="AF1810" t="s">
        <v>550</v>
      </c>
      <c r="AG1810" t="s">
        <v>315</v>
      </c>
      <c r="AH1810" t="s">
        <v>173</v>
      </c>
      <c r="AI1810" t="s">
        <v>168</v>
      </c>
      <c r="AJ1810" t="s">
        <v>709</v>
      </c>
      <c r="AK1810" t="s">
        <v>73</v>
      </c>
      <c r="AL1810" t="s">
        <v>68</v>
      </c>
      <c r="AM1810" t="s">
        <v>224</v>
      </c>
      <c r="AN1810" t="s">
        <v>76</v>
      </c>
      <c r="AO1810" t="s">
        <v>116</v>
      </c>
      <c r="AP1810" t="s">
        <v>551</v>
      </c>
      <c r="AQ1810" t="s">
        <v>382</v>
      </c>
      <c r="AR1810" t="s">
        <v>62</v>
      </c>
      <c r="AS1810" t="s">
        <v>54</v>
      </c>
      <c r="AT1810" t="s">
        <v>152</v>
      </c>
      <c r="AU1810" t="s">
        <v>107</v>
      </c>
      <c r="AV1810" t="s">
        <v>2284</v>
      </c>
    </row>
    <row r="1811" spans="1:48" hidden="1" x14ac:dyDescent="0.3">
      <c r="A1811" t="s">
        <v>9031</v>
      </c>
      <c r="B1811" t="s">
        <v>9032</v>
      </c>
      <c r="C1811" s="1" t="str">
        <f t="shared" si="295"/>
        <v>21:0975</v>
      </c>
      <c r="D1811" s="1" t="str">
        <f t="shared" si="299"/>
        <v>21:0109</v>
      </c>
      <c r="E1811" t="s">
        <v>9029</v>
      </c>
      <c r="F1811" t="s">
        <v>9033</v>
      </c>
      <c r="H1811">
        <v>60.011117200000001</v>
      </c>
      <c r="I1811">
        <v>-96.232336599999996</v>
      </c>
      <c r="J1811" s="1" t="str">
        <f t="shared" si="300"/>
        <v>NGR lake sediment grab sample</v>
      </c>
      <c r="K1811" s="1" t="str">
        <f t="shared" si="301"/>
        <v>&lt;177 micron (NGR)</v>
      </c>
      <c r="L1811">
        <v>12</v>
      </c>
      <c r="M1811" t="s">
        <v>132</v>
      </c>
      <c r="N1811">
        <v>225</v>
      </c>
      <c r="O1811" t="s">
        <v>355</v>
      </c>
      <c r="P1811" t="s">
        <v>54</v>
      </c>
      <c r="Q1811" t="s">
        <v>446</v>
      </c>
      <c r="R1811" t="s">
        <v>178</v>
      </c>
      <c r="S1811" t="s">
        <v>57</v>
      </c>
      <c r="T1811" t="s">
        <v>561</v>
      </c>
      <c r="U1811" t="s">
        <v>178</v>
      </c>
      <c r="V1811" t="s">
        <v>207</v>
      </c>
      <c r="W1811" t="s">
        <v>233</v>
      </c>
      <c r="X1811" t="s">
        <v>67</v>
      </c>
      <c r="Y1811" t="s">
        <v>170</v>
      </c>
      <c r="Z1811" t="s">
        <v>127</v>
      </c>
      <c r="AA1811" t="s">
        <v>64</v>
      </c>
      <c r="AB1811" t="s">
        <v>189</v>
      </c>
      <c r="AC1811" t="s">
        <v>70</v>
      </c>
      <c r="AD1811" t="s">
        <v>67</v>
      </c>
      <c r="AE1811" t="s">
        <v>421</v>
      </c>
      <c r="AF1811" t="s">
        <v>264</v>
      </c>
      <c r="AG1811" t="s">
        <v>277</v>
      </c>
      <c r="AH1811" t="s">
        <v>173</v>
      </c>
      <c r="AI1811" t="s">
        <v>168</v>
      </c>
      <c r="AJ1811" t="s">
        <v>709</v>
      </c>
      <c r="AK1811" t="s">
        <v>73</v>
      </c>
      <c r="AL1811" t="s">
        <v>526</v>
      </c>
      <c r="AM1811" t="s">
        <v>75</v>
      </c>
      <c r="AN1811" t="s">
        <v>76</v>
      </c>
      <c r="AO1811" t="s">
        <v>116</v>
      </c>
      <c r="AP1811" t="s">
        <v>551</v>
      </c>
      <c r="AQ1811" t="s">
        <v>382</v>
      </c>
      <c r="AR1811" t="s">
        <v>74</v>
      </c>
      <c r="AS1811" t="s">
        <v>54</v>
      </c>
      <c r="AT1811" t="s">
        <v>152</v>
      </c>
      <c r="AU1811" t="s">
        <v>107</v>
      </c>
      <c r="AV1811" t="s">
        <v>4906</v>
      </c>
    </row>
    <row r="1812" spans="1:48" hidden="1" x14ac:dyDescent="0.3">
      <c r="A1812" t="s">
        <v>9034</v>
      </c>
      <c r="B1812" t="s">
        <v>9035</v>
      </c>
      <c r="C1812" s="1" t="str">
        <f t="shared" si="295"/>
        <v>21:0975</v>
      </c>
      <c r="D1812" s="1" t="str">
        <f t="shared" si="299"/>
        <v>21:0109</v>
      </c>
      <c r="E1812" t="s">
        <v>9036</v>
      </c>
      <c r="F1812" t="s">
        <v>9037</v>
      </c>
      <c r="H1812">
        <v>60.019883</v>
      </c>
      <c r="I1812">
        <v>-96.622803500000003</v>
      </c>
      <c r="J1812" s="1" t="str">
        <f t="shared" si="300"/>
        <v>NGR lake sediment grab sample</v>
      </c>
      <c r="K1812" s="1" t="str">
        <f t="shared" si="301"/>
        <v>&lt;177 micron (NGR)</v>
      </c>
      <c r="L1812">
        <v>12</v>
      </c>
      <c r="M1812" t="s">
        <v>165</v>
      </c>
      <c r="N1812">
        <v>226</v>
      </c>
      <c r="O1812" t="s">
        <v>448</v>
      </c>
      <c r="P1812" t="s">
        <v>54</v>
      </c>
      <c r="Q1812" t="s">
        <v>304</v>
      </c>
      <c r="R1812" t="s">
        <v>691</v>
      </c>
      <c r="S1812" t="s">
        <v>57</v>
      </c>
      <c r="T1812" t="s">
        <v>223</v>
      </c>
      <c r="U1812" t="s">
        <v>57</v>
      </c>
      <c r="V1812" t="s">
        <v>2740</v>
      </c>
      <c r="W1812" t="s">
        <v>103</v>
      </c>
      <c r="X1812" t="s">
        <v>67</v>
      </c>
      <c r="Y1812" t="s">
        <v>206</v>
      </c>
      <c r="Z1812" t="s">
        <v>67</v>
      </c>
      <c r="AA1812" t="s">
        <v>64</v>
      </c>
      <c r="AB1812" t="s">
        <v>69</v>
      </c>
      <c r="AC1812" t="s">
        <v>66</v>
      </c>
      <c r="AD1812" t="s">
        <v>67</v>
      </c>
      <c r="AE1812" t="s">
        <v>9038</v>
      </c>
      <c r="AF1812" t="s">
        <v>76</v>
      </c>
      <c r="AG1812" t="s">
        <v>57</v>
      </c>
      <c r="AH1812" t="s">
        <v>780</v>
      </c>
      <c r="AI1812" t="s">
        <v>95</v>
      </c>
      <c r="AJ1812" t="s">
        <v>211</v>
      </c>
      <c r="AK1812" t="s">
        <v>73</v>
      </c>
      <c r="AL1812" t="s">
        <v>103</v>
      </c>
      <c r="AM1812" t="s">
        <v>103</v>
      </c>
      <c r="AN1812" t="s">
        <v>76</v>
      </c>
      <c r="AO1812" t="s">
        <v>329</v>
      </c>
      <c r="AP1812" t="s">
        <v>8164</v>
      </c>
      <c r="AQ1812" t="s">
        <v>159</v>
      </c>
      <c r="AR1812" t="s">
        <v>67</v>
      </c>
      <c r="AS1812" t="s">
        <v>54</v>
      </c>
      <c r="AT1812" t="s">
        <v>73</v>
      </c>
      <c r="AU1812" t="s">
        <v>107</v>
      </c>
      <c r="AV1812" t="s">
        <v>9039</v>
      </c>
    </row>
    <row r="1813" spans="1:48" hidden="1" x14ac:dyDescent="0.3">
      <c r="A1813" t="s">
        <v>9040</v>
      </c>
      <c r="B1813" t="s">
        <v>9041</v>
      </c>
      <c r="C1813" s="1" t="str">
        <f t="shared" si="295"/>
        <v>21:0975</v>
      </c>
      <c r="D1813" s="1" t="str">
        <f t="shared" si="299"/>
        <v>21:0109</v>
      </c>
      <c r="E1813" t="s">
        <v>9015</v>
      </c>
      <c r="F1813" t="s">
        <v>9042</v>
      </c>
      <c r="H1813">
        <v>60.021483600000003</v>
      </c>
      <c r="I1813">
        <v>-96.725419700000003</v>
      </c>
      <c r="J1813" s="1" t="str">
        <f t="shared" si="300"/>
        <v>NGR lake sediment grab sample</v>
      </c>
      <c r="K1813" s="1" t="str">
        <f t="shared" si="301"/>
        <v>&lt;177 micron (NGR)</v>
      </c>
      <c r="L1813">
        <v>12</v>
      </c>
      <c r="M1813" t="s">
        <v>345</v>
      </c>
      <c r="N1813">
        <v>227</v>
      </c>
      <c r="O1813" t="s">
        <v>137</v>
      </c>
      <c r="P1813" t="s">
        <v>54</v>
      </c>
      <c r="Q1813" t="s">
        <v>562</v>
      </c>
      <c r="R1813" t="s">
        <v>347</v>
      </c>
      <c r="S1813" t="s">
        <v>57</v>
      </c>
      <c r="T1813" t="s">
        <v>316</v>
      </c>
      <c r="U1813" t="s">
        <v>59</v>
      </c>
      <c r="V1813" t="s">
        <v>2740</v>
      </c>
      <c r="W1813" t="s">
        <v>103</v>
      </c>
      <c r="X1813" t="s">
        <v>67</v>
      </c>
      <c r="Y1813" t="s">
        <v>421</v>
      </c>
      <c r="Z1813" t="s">
        <v>67</v>
      </c>
      <c r="AA1813" t="s">
        <v>64</v>
      </c>
      <c r="AB1813" t="s">
        <v>317</v>
      </c>
      <c r="AC1813" t="s">
        <v>66</v>
      </c>
      <c r="AD1813" t="s">
        <v>67</v>
      </c>
      <c r="AE1813" t="s">
        <v>173</v>
      </c>
      <c r="AF1813" t="s">
        <v>168</v>
      </c>
      <c r="AG1813" t="s">
        <v>168</v>
      </c>
      <c r="AH1813" t="s">
        <v>780</v>
      </c>
      <c r="AI1813" t="s">
        <v>137</v>
      </c>
      <c r="AJ1813" t="s">
        <v>118</v>
      </c>
      <c r="AK1813" t="s">
        <v>73</v>
      </c>
      <c r="AL1813" t="s">
        <v>103</v>
      </c>
      <c r="AM1813" t="s">
        <v>103</v>
      </c>
      <c r="AN1813" t="s">
        <v>76</v>
      </c>
      <c r="AO1813" t="s">
        <v>306</v>
      </c>
      <c r="AP1813" t="s">
        <v>8164</v>
      </c>
      <c r="AQ1813" t="s">
        <v>53</v>
      </c>
      <c r="AR1813" t="s">
        <v>67</v>
      </c>
      <c r="AS1813" t="s">
        <v>54</v>
      </c>
      <c r="AT1813" t="s">
        <v>73</v>
      </c>
      <c r="AU1813" t="s">
        <v>107</v>
      </c>
      <c r="AV1813" t="s">
        <v>9043</v>
      </c>
    </row>
    <row r="1814" spans="1:48" hidden="1" x14ac:dyDescent="0.3">
      <c r="A1814" t="s">
        <v>9044</v>
      </c>
      <c r="B1814" t="s">
        <v>9045</v>
      </c>
      <c r="C1814" s="1" t="str">
        <f t="shared" si="295"/>
        <v>21:0975</v>
      </c>
      <c r="D1814" s="1" t="str">
        <f t="shared" si="299"/>
        <v>21:0109</v>
      </c>
      <c r="E1814" t="s">
        <v>9046</v>
      </c>
      <c r="F1814" t="s">
        <v>9047</v>
      </c>
      <c r="H1814">
        <v>60.008166000000003</v>
      </c>
      <c r="I1814">
        <v>-96.8058075</v>
      </c>
      <c r="J1814" s="1" t="str">
        <f t="shared" si="300"/>
        <v>NGR lake sediment grab sample</v>
      </c>
      <c r="K1814" s="1" t="str">
        <f t="shared" si="301"/>
        <v>&lt;177 micron (NGR)</v>
      </c>
      <c r="L1814">
        <v>12</v>
      </c>
      <c r="M1814" t="s">
        <v>185</v>
      </c>
      <c r="N1814">
        <v>228</v>
      </c>
      <c r="O1814" t="s">
        <v>526</v>
      </c>
      <c r="P1814" t="s">
        <v>54</v>
      </c>
      <c r="Q1814" t="s">
        <v>2374</v>
      </c>
      <c r="R1814" t="s">
        <v>192</v>
      </c>
      <c r="S1814" t="s">
        <v>57</v>
      </c>
      <c r="T1814" t="s">
        <v>404</v>
      </c>
      <c r="U1814" t="s">
        <v>59</v>
      </c>
      <c r="V1814" t="s">
        <v>522</v>
      </c>
      <c r="W1814" t="s">
        <v>448</v>
      </c>
      <c r="X1814" t="s">
        <v>67</v>
      </c>
      <c r="Y1814" t="s">
        <v>302</v>
      </c>
      <c r="Z1814" t="s">
        <v>127</v>
      </c>
      <c r="AA1814" t="s">
        <v>64</v>
      </c>
      <c r="AB1814" t="s">
        <v>691</v>
      </c>
      <c r="AC1814" t="s">
        <v>173</v>
      </c>
      <c r="AD1814" t="s">
        <v>67</v>
      </c>
      <c r="AE1814" t="s">
        <v>206</v>
      </c>
      <c r="AF1814" t="s">
        <v>141</v>
      </c>
      <c r="AG1814" t="s">
        <v>617</v>
      </c>
      <c r="AH1814" t="s">
        <v>472</v>
      </c>
      <c r="AI1814" t="s">
        <v>56</v>
      </c>
      <c r="AJ1814" t="s">
        <v>263</v>
      </c>
      <c r="AK1814" t="s">
        <v>73</v>
      </c>
      <c r="AL1814" t="s">
        <v>75</v>
      </c>
      <c r="AM1814" t="s">
        <v>224</v>
      </c>
      <c r="AN1814" t="s">
        <v>76</v>
      </c>
      <c r="AO1814" t="s">
        <v>178</v>
      </c>
      <c r="AP1814" t="s">
        <v>656</v>
      </c>
      <c r="AQ1814" t="s">
        <v>138</v>
      </c>
      <c r="AR1814" t="s">
        <v>74</v>
      </c>
      <c r="AS1814" t="s">
        <v>54</v>
      </c>
      <c r="AT1814" t="s">
        <v>73</v>
      </c>
      <c r="AU1814" t="s">
        <v>107</v>
      </c>
      <c r="AV1814" t="s">
        <v>9048</v>
      </c>
    </row>
    <row r="1815" spans="1:48" hidden="1" x14ac:dyDescent="0.3">
      <c r="A1815" t="s">
        <v>9049</v>
      </c>
      <c r="B1815" t="s">
        <v>9050</v>
      </c>
      <c r="C1815" s="1" t="str">
        <f t="shared" si="295"/>
        <v>21:0975</v>
      </c>
      <c r="D1815" s="1" t="str">
        <f t="shared" si="299"/>
        <v>21:0109</v>
      </c>
      <c r="E1815" t="s">
        <v>9051</v>
      </c>
      <c r="F1815" t="s">
        <v>9052</v>
      </c>
      <c r="H1815">
        <v>60.020598499999998</v>
      </c>
      <c r="I1815">
        <v>-96.891876699999997</v>
      </c>
      <c r="J1815" s="1" t="str">
        <f t="shared" si="300"/>
        <v>NGR lake sediment grab sample</v>
      </c>
      <c r="K1815" s="1" t="str">
        <f t="shared" si="301"/>
        <v>&lt;177 micron (NGR)</v>
      </c>
      <c r="L1815">
        <v>12</v>
      </c>
      <c r="M1815" t="s">
        <v>200</v>
      </c>
      <c r="N1815">
        <v>229</v>
      </c>
      <c r="O1815" t="s">
        <v>238</v>
      </c>
      <c r="P1815" t="s">
        <v>54</v>
      </c>
      <c r="Q1815" t="s">
        <v>549</v>
      </c>
      <c r="R1815" t="s">
        <v>356</v>
      </c>
      <c r="S1815" t="s">
        <v>57</v>
      </c>
      <c r="T1815" t="s">
        <v>291</v>
      </c>
      <c r="U1815" t="s">
        <v>88</v>
      </c>
      <c r="V1815" t="s">
        <v>492</v>
      </c>
      <c r="W1815" t="s">
        <v>137</v>
      </c>
      <c r="X1815" t="s">
        <v>67</v>
      </c>
      <c r="Y1815" t="s">
        <v>302</v>
      </c>
      <c r="Z1815" t="s">
        <v>127</v>
      </c>
      <c r="AA1815" t="s">
        <v>64</v>
      </c>
      <c r="AB1815" t="s">
        <v>550</v>
      </c>
      <c r="AC1815" t="s">
        <v>173</v>
      </c>
      <c r="AD1815" t="s">
        <v>67</v>
      </c>
      <c r="AE1815" t="s">
        <v>206</v>
      </c>
      <c r="AF1815" t="s">
        <v>121</v>
      </c>
      <c r="AG1815" t="s">
        <v>326</v>
      </c>
      <c r="AH1815" t="s">
        <v>780</v>
      </c>
      <c r="AI1815" t="s">
        <v>692</v>
      </c>
      <c r="AJ1815" t="s">
        <v>87</v>
      </c>
      <c r="AK1815" t="s">
        <v>73</v>
      </c>
      <c r="AL1815" t="s">
        <v>75</v>
      </c>
      <c r="AM1815" t="s">
        <v>103</v>
      </c>
      <c r="AN1815" t="s">
        <v>76</v>
      </c>
      <c r="AO1815" t="s">
        <v>178</v>
      </c>
      <c r="AP1815" t="s">
        <v>105</v>
      </c>
      <c r="AQ1815" t="s">
        <v>209</v>
      </c>
      <c r="AR1815" t="s">
        <v>74</v>
      </c>
      <c r="AS1815" t="s">
        <v>54</v>
      </c>
      <c r="AT1815" t="s">
        <v>73</v>
      </c>
      <c r="AU1815" t="s">
        <v>107</v>
      </c>
      <c r="AV1815" t="s">
        <v>6062</v>
      </c>
    </row>
    <row r="1816" spans="1:48" hidden="1" x14ac:dyDescent="0.3">
      <c r="A1816" t="s">
        <v>9053</v>
      </c>
      <c r="B1816" t="s">
        <v>9054</v>
      </c>
      <c r="C1816" s="1" t="str">
        <f t="shared" si="295"/>
        <v>21:0975</v>
      </c>
      <c r="D1816" s="1" t="str">
        <f t="shared" si="299"/>
        <v>21:0109</v>
      </c>
      <c r="E1816" t="s">
        <v>9055</v>
      </c>
      <c r="F1816" t="s">
        <v>9056</v>
      </c>
      <c r="H1816">
        <v>60.029179499999998</v>
      </c>
      <c r="I1816">
        <v>-96.916406100000003</v>
      </c>
      <c r="J1816" s="1" t="str">
        <f t="shared" si="300"/>
        <v>NGR lake sediment grab sample</v>
      </c>
      <c r="K1816" s="1" t="str">
        <f t="shared" si="301"/>
        <v>&lt;177 micron (NGR)</v>
      </c>
      <c r="L1816">
        <v>12</v>
      </c>
      <c r="M1816" t="s">
        <v>217</v>
      </c>
      <c r="N1816">
        <v>230</v>
      </c>
      <c r="O1816" t="s">
        <v>308</v>
      </c>
      <c r="P1816" t="s">
        <v>54</v>
      </c>
      <c r="Q1816" t="s">
        <v>549</v>
      </c>
      <c r="R1816" t="s">
        <v>436</v>
      </c>
      <c r="S1816" t="s">
        <v>57</v>
      </c>
      <c r="T1816" t="s">
        <v>219</v>
      </c>
      <c r="U1816" t="s">
        <v>88</v>
      </c>
      <c r="V1816" t="s">
        <v>221</v>
      </c>
      <c r="W1816" t="s">
        <v>137</v>
      </c>
      <c r="X1816" t="s">
        <v>74</v>
      </c>
      <c r="Y1816" t="s">
        <v>63</v>
      </c>
      <c r="Z1816" t="s">
        <v>170</v>
      </c>
      <c r="AA1816" t="s">
        <v>64</v>
      </c>
      <c r="AB1816" t="s">
        <v>251</v>
      </c>
      <c r="AC1816" t="s">
        <v>70</v>
      </c>
      <c r="AD1816" t="s">
        <v>67</v>
      </c>
      <c r="AE1816" t="s">
        <v>526</v>
      </c>
      <c r="AF1816" t="s">
        <v>121</v>
      </c>
      <c r="AG1816" t="s">
        <v>100</v>
      </c>
      <c r="AH1816" t="s">
        <v>173</v>
      </c>
      <c r="AI1816" t="s">
        <v>124</v>
      </c>
      <c r="AJ1816" t="s">
        <v>388</v>
      </c>
      <c r="AK1816" t="s">
        <v>73</v>
      </c>
      <c r="AL1816" t="s">
        <v>224</v>
      </c>
      <c r="AM1816" t="s">
        <v>103</v>
      </c>
      <c r="AN1816" t="s">
        <v>76</v>
      </c>
      <c r="AO1816" t="s">
        <v>104</v>
      </c>
      <c r="AP1816" t="s">
        <v>225</v>
      </c>
      <c r="AQ1816" t="s">
        <v>348</v>
      </c>
      <c r="AR1816" t="s">
        <v>67</v>
      </c>
      <c r="AS1816" t="s">
        <v>54</v>
      </c>
      <c r="AT1816" t="s">
        <v>73</v>
      </c>
      <c r="AU1816" t="s">
        <v>107</v>
      </c>
      <c r="AV1816" t="s">
        <v>9057</v>
      </c>
    </row>
    <row r="1817" spans="1:48" hidden="1" x14ac:dyDescent="0.3">
      <c r="A1817" t="s">
        <v>9058</v>
      </c>
      <c r="B1817" t="s">
        <v>9059</v>
      </c>
      <c r="C1817" s="1" t="str">
        <f t="shared" si="295"/>
        <v>21:0975</v>
      </c>
      <c r="D1817" s="1" t="str">
        <f t="shared" si="299"/>
        <v>21:0109</v>
      </c>
      <c r="E1817" t="s">
        <v>9060</v>
      </c>
      <c r="F1817" t="s">
        <v>9061</v>
      </c>
      <c r="H1817">
        <v>60.009512100000002</v>
      </c>
      <c r="I1817">
        <v>-97.009241799999998</v>
      </c>
      <c r="J1817" s="1" t="str">
        <f t="shared" si="300"/>
        <v>NGR lake sediment grab sample</v>
      </c>
      <c r="K1817" s="1" t="str">
        <f t="shared" si="301"/>
        <v>&lt;177 micron (NGR)</v>
      </c>
      <c r="L1817">
        <v>12</v>
      </c>
      <c r="M1817" t="s">
        <v>246</v>
      </c>
      <c r="N1817">
        <v>231</v>
      </c>
      <c r="O1817" t="s">
        <v>526</v>
      </c>
      <c r="P1817" t="s">
        <v>54</v>
      </c>
      <c r="Q1817" t="s">
        <v>1295</v>
      </c>
      <c r="R1817" t="s">
        <v>141</v>
      </c>
      <c r="S1817" t="s">
        <v>57</v>
      </c>
      <c r="T1817" t="s">
        <v>175</v>
      </c>
      <c r="U1817" t="s">
        <v>59</v>
      </c>
      <c r="V1817" t="s">
        <v>356</v>
      </c>
      <c r="W1817" t="s">
        <v>421</v>
      </c>
      <c r="X1817" t="s">
        <v>67</v>
      </c>
      <c r="Y1817" t="s">
        <v>68</v>
      </c>
      <c r="Z1817" t="s">
        <v>170</v>
      </c>
      <c r="AA1817" t="s">
        <v>64</v>
      </c>
      <c r="AB1817" t="s">
        <v>187</v>
      </c>
      <c r="AC1817" t="s">
        <v>70</v>
      </c>
      <c r="AD1817" t="s">
        <v>67</v>
      </c>
      <c r="AE1817" t="s">
        <v>68</v>
      </c>
      <c r="AF1817" t="s">
        <v>121</v>
      </c>
      <c r="AG1817" t="s">
        <v>223</v>
      </c>
      <c r="AH1817" t="s">
        <v>472</v>
      </c>
      <c r="AI1817" t="s">
        <v>240</v>
      </c>
      <c r="AJ1817" t="s">
        <v>263</v>
      </c>
      <c r="AK1817" t="s">
        <v>73</v>
      </c>
      <c r="AL1817" t="s">
        <v>103</v>
      </c>
      <c r="AM1817" t="s">
        <v>103</v>
      </c>
      <c r="AN1817" t="s">
        <v>76</v>
      </c>
      <c r="AO1817" t="s">
        <v>92</v>
      </c>
      <c r="AP1817" t="s">
        <v>105</v>
      </c>
      <c r="AQ1817" t="s">
        <v>209</v>
      </c>
      <c r="AR1817" t="s">
        <v>74</v>
      </c>
      <c r="AS1817" t="s">
        <v>54</v>
      </c>
      <c r="AT1817" t="s">
        <v>58</v>
      </c>
      <c r="AU1817" t="s">
        <v>107</v>
      </c>
      <c r="AV1817" t="s">
        <v>9062</v>
      </c>
    </row>
    <row r="1818" spans="1:48" hidden="1" x14ac:dyDescent="0.3">
      <c r="A1818" t="s">
        <v>9063</v>
      </c>
      <c r="B1818" t="s">
        <v>9064</v>
      </c>
      <c r="C1818" s="1" t="str">
        <f t="shared" si="295"/>
        <v>21:0975</v>
      </c>
      <c r="D1818" s="1" t="str">
        <f t="shared" si="299"/>
        <v>21:0109</v>
      </c>
      <c r="E1818" t="s">
        <v>9065</v>
      </c>
      <c r="F1818" t="s">
        <v>9066</v>
      </c>
      <c r="H1818">
        <v>60.007537399999997</v>
      </c>
      <c r="I1818">
        <v>-97.074151700000002</v>
      </c>
      <c r="J1818" s="1" t="str">
        <f t="shared" si="300"/>
        <v>NGR lake sediment grab sample</v>
      </c>
      <c r="K1818" s="1" t="str">
        <f t="shared" si="301"/>
        <v>&lt;177 micron (NGR)</v>
      </c>
      <c r="L1818">
        <v>12</v>
      </c>
      <c r="M1818" t="s">
        <v>260</v>
      </c>
      <c r="N1818">
        <v>232</v>
      </c>
      <c r="O1818" t="s">
        <v>448</v>
      </c>
      <c r="P1818" t="s">
        <v>54</v>
      </c>
      <c r="Q1818" t="s">
        <v>603</v>
      </c>
      <c r="R1818" t="s">
        <v>69</v>
      </c>
      <c r="S1818" t="s">
        <v>57</v>
      </c>
      <c r="T1818" t="s">
        <v>175</v>
      </c>
      <c r="U1818" t="s">
        <v>203</v>
      </c>
      <c r="V1818" t="s">
        <v>236</v>
      </c>
      <c r="W1818" t="s">
        <v>137</v>
      </c>
      <c r="X1818" t="s">
        <v>67</v>
      </c>
      <c r="Y1818" t="s">
        <v>302</v>
      </c>
      <c r="Z1818" t="s">
        <v>96</v>
      </c>
      <c r="AA1818" t="s">
        <v>64</v>
      </c>
      <c r="AB1818" t="s">
        <v>192</v>
      </c>
      <c r="AC1818" t="s">
        <v>155</v>
      </c>
      <c r="AD1818" t="s">
        <v>67</v>
      </c>
      <c r="AE1818" t="s">
        <v>171</v>
      </c>
      <c r="AF1818" t="s">
        <v>134</v>
      </c>
      <c r="AG1818" t="s">
        <v>291</v>
      </c>
      <c r="AH1818" t="s">
        <v>780</v>
      </c>
      <c r="AI1818" t="s">
        <v>336</v>
      </c>
      <c r="AJ1818" t="s">
        <v>388</v>
      </c>
      <c r="AK1818" t="s">
        <v>73</v>
      </c>
      <c r="AL1818" t="s">
        <v>224</v>
      </c>
      <c r="AM1818" t="s">
        <v>103</v>
      </c>
      <c r="AN1818" t="s">
        <v>76</v>
      </c>
      <c r="AO1818" t="s">
        <v>104</v>
      </c>
      <c r="AP1818" t="s">
        <v>225</v>
      </c>
      <c r="AQ1818" t="s">
        <v>96</v>
      </c>
      <c r="AR1818" t="s">
        <v>74</v>
      </c>
      <c r="AS1818" t="s">
        <v>54</v>
      </c>
      <c r="AT1818" t="s">
        <v>91</v>
      </c>
      <c r="AU1818" t="s">
        <v>107</v>
      </c>
      <c r="AV1818" t="s">
        <v>2192</v>
      </c>
    </row>
    <row r="1819" spans="1:48" hidden="1" x14ac:dyDescent="0.3">
      <c r="A1819" t="s">
        <v>9067</v>
      </c>
      <c r="B1819" t="s">
        <v>9068</v>
      </c>
      <c r="C1819" s="1" t="str">
        <f t="shared" si="295"/>
        <v>21:0975</v>
      </c>
      <c r="D1819" s="1" t="str">
        <f t="shared" si="299"/>
        <v>21:0109</v>
      </c>
      <c r="E1819" t="s">
        <v>9069</v>
      </c>
      <c r="F1819" t="s">
        <v>9070</v>
      </c>
      <c r="H1819">
        <v>60.025182399999998</v>
      </c>
      <c r="I1819">
        <v>-97.130124300000006</v>
      </c>
      <c r="J1819" s="1" t="str">
        <f t="shared" si="300"/>
        <v>NGR lake sediment grab sample</v>
      </c>
      <c r="K1819" s="1" t="str">
        <f t="shared" si="301"/>
        <v>&lt;177 micron (NGR)</v>
      </c>
      <c r="L1819">
        <v>12</v>
      </c>
      <c r="M1819" t="s">
        <v>273</v>
      </c>
      <c r="N1819">
        <v>233</v>
      </c>
      <c r="O1819" t="s">
        <v>206</v>
      </c>
      <c r="P1819" t="s">
        <v>54</v>
      </c>
      <c r="Q1819" t="s">
        <v>505</v>
      </c>
      <c r="R1819" t="s">
        <v>436</v>
      </c>
      <c r="S1819" t="s">
        <v>57</v>
      </c>
      <c r="T1819" t="s">
        <v>326</v>
      </c>
      <c r="U1819" t="s">
        <v>59</v>
      </c>
      <c r="V1819" t="s">
        <v>471</v>
      </c>
      <c r="W1819" t="s">
        <v>302</v>
      </c>
      <c r="X1819" t="s">
        <v>67</v>
      </c>
      <c r="Y1819" t="s">
        <v>526</v>
      </c>
      <c r="Z1819" t="s">
        <v>170</v>
      </c>
      <c r="AA1819" t="s">
        <v>64</v>
      </c>
      <c r="AB1819" t="s">
        <v>616</v>
      </c>
      <c r="AC1819" t="s">
        <v>70</v>
      </c>
      <c r="AD1819" t="s">
        <v>67</v>
      </c>
      <c r="AE1819" t="s">
        <v>1547</v>
      </c>
      <c r="AF1819" t="s">
        <v>134</v>
      </c>
      <c r="AG1819" t="s">
        <v>615</v>
      </c>
      <c r="AH1819" t="s">
        <v>472</v>
      </c>
      <c r="AI1819" t="s">
        <v>143</v>
      </c>
      <c r="AJ1819" t="s">
        <v>226</v>
      </c>
      <c r="AK1819" t="s">
        <v>73</v>
      </c>
      <c r="AL1819" t="s">
        <v>103</v>
      </c>
      <c r="AM1819" t="s">
        <v>103</v>
      </c>
      <c r="AN1819" t="s">
        <v>76</v>
      </c>
      <c r="AO1819" t="s">
        <v>203</v>
      </c>
      <c r="AP1819" t="s">
        <v>2741</v>
      </c>
      <c r="AQ1819" t="s">
        <v>150</v>
      </c>
      <c r="AR1819" t="s">
        <v>67</v>
      </c>
      <c r="AS1819" t="s">
        <v>54</v>
      </c>
      <c r="AT1819" t="s">
        <v>91</v>
      </c>
      <c r="AU1819" t="s">
        <v>107</v>
      </c>
      <c r="AV1819" t="s">
        <v>8098</v>
      </c>
    </row>
    <row r="1820" spans="1:48" hidden="1" x14ac:dyDescent="0.3">
      <c r="A1820" t="s">
        <v>9071</v>
      </c>
      <c r="B1820" t="s">
        <v>9072</v>
      </c>
      <c r="C1820" s="1" t="str">
        <f t="shared" si="295"/>
        <v>21:0975</v>
      </c>
      <c r="D1820" s="1" t="str">
        <f t="shared" si="299"/>
        <v>21:0109</v>
      </c>
      <c r="E1820" t="s">
        <v>9073</v>
      </c>
      <c r="F1820" t="s">
        <v>9074</v>
      </c>
      <c r="H1820">
        <v>60.012612500000003</v>
      </c>
      <c r="I1820">
        <v>-97.177352900000002</v>
      </c>
      <c r="J1820" s="1" t="str">
        <f t="shared" si="300"/>
        <v>NGR lake sediment grab sample</v>
      </c>
      <c r="K1820" s="1" t="str">
        <f t="shared" si="301"/>
        <v>&lt;177 micron (NGR)</v>
      </c>
      <c r="L1820">
        <v>12</v>
      </c>
      <c r="M1820" t="s">
        <v>289</v>
      </c>
      <c r="N1820">
        <v>234</v>
      </c>
      <c r="O1820" t="s">
        <v>526</v>
      </c>
      <c r="P1820" t="s">
        <v>54</v>
      </c>
      <c r="Q1820" t="s">
        <v>624</v>
      </c>
      <c r="R1820" t="s">
        <v>104</v>
      </c>
      <c r="S1820" t="s">
        <v>57</v>
      </c>
      <c r="T1820" t="s">
        <v>339</v>
      </c>
      <c r="U1820" t="s">
        <v>138</v>
      </c>
      <c r="V1820" t="s">
        <v>691</v>
      </c>
      <c r="W1820" t="s">
        <v>63</v>
      </c>
      <c r="X1820" t="s">
        <v>67</v>
      </c>
      <c r="Y1820" t="s">
        <v>238</v>
      </c>
      <c r="Z1820" t="s">
        <v>127</v>
      </c>
      <c r="AA1820" t="s">
        <v>64</v>
      </c>
      <c r="AB1820" t="s">
        <v>69</v>
      </c>
      <c r="AC1820" t="s">
        <v>70</v>
      </c>
      <c r="AD1820" t="s">
        <v>67</v>
      </c>
      <c r="AE1820" t="s">
        <v>448</v>
      </c>
      <c r="AF1820" t="s">
        <v>178</v>
      </c>
      <c r="AG1820" t="s">
        <v>293</v>
      </c>
      <c r="AH1820" t="s">
        <v>173</v>
      </c>
      <c r="AI1820" t="s">
        <v>233</v>
      </c>
      <c r="AJ1820" t="s">
        <v>363</v>
      </c>
      <c r="AK1820" t="s">
        <v>73</v>
      </c>
      <c r="AL1820" t="s">
        <v>177</v>
      </c>
      <c r="AM1820" t="s">
        <v>103</v>
      </c>
      <c r="AN1820" t="s">
        <v>76</v>
      </c>
      <c r="AO1820" t="s">
        <v>203</v>
      </c>
      <c r="AP1820" t="s">
        <v>225</v>
      </c>
      <c r="AQ1820" t="s">
        <v>193</v>
      </c>
      <c r="AR1820" t="s">
        <v>67</v>
      </c>
      <c r="AS1820" t="s">
        <v>54</v>
      </c>
      <c r="AT1820" t="s">
        <v>73</v>
      </c>
      <c r="AU1820" t="s">
        <v>107</v>
      </c>
      <c r="AV1820" t="s">
        <v>2201</v>
      </c>
    </row>
    <row r="1821" spans="1:48" hidden="1" x14ac:dyDescent="0.3">
      <c r="A1821" t="s">
        <v>9075</v>
      </c>
      <c r="B1821" t="s">
        <v>9076</v>
      </c>
      <c r="C1821" s="1" t="str">
        <f t="shared" si="295"/>
        <v>21:0975</v>
      </c>
      <c r="D1821" s="1" t="str">
        <f t="shared" si="299"/>
        <v>21:0109</v>
      </c>
      <c r="E1821" t="s">
        <v>9077</v>
      </c>
      <c r="F1821" t="s">
        <v>9078</v>
      </c>
      <c r="H1821">
        <v>60.0222573</v>
      </c>
      <c r="I1821">
        <v>-97.287992799999998</v>
      </c>
      <c r="J1821" s="1" t="str">
        <f t="shared" si="300"/>
        <v>NGR lake sediment grab sample</v>
      </c>
      <c r="K1821" s="1" t="str">
        <f t="shared" si="301"/>
        <v>&lt;177 micron (NGR)</v>
      </c>
      <c r="L1821">
        <v>12</v>
      </c>
      <c r="M1821" t="s">
        <v>301</v>
      </c>
      <c r="N1821">
        <v>235</v>
      </c>
      <c r="O1821" t="s">
        <v>421</v>
      </c>
      <c r="P1821" t="s">
        <v>54</v>
      </c>
      <c r="Q1821" t="s">
        <v>775</v>
      </c>
      <c r="R1821" t="s">
        <v>357</v>
      </c>
      <c r="S1821" t="s">
        <v>57</v>
      </c>
      <c r="T1821" t="s">
        <v>153</v>
      </c>
      <c r="U1821" t="s">
        <v>88</v>
      </c>
      <c r="V1821" t="s">
        <v>890</v>
      </c>
      <c r="W1821" t="s">
        <v>62</v>
      </c>
      <c r="X1821" t="s">
        <v>67</v>
      </c>
      <c r="Y1821" t="s">
        <v>448</v>
      </c>
      <c r="Z1821" t="s">
        <v>127</v>
      </c>
      <c r="AA1821" t="s">
        <v>64</v>
      </c>
      <c r="AB1821" t="s">
        <v>187</v>
      </c>
      <c r="AC1821" t="s">
        <v>173</v>
      </c>
      <c r="AD1821" t="s">
        <v>67</v>
      </c>
      <c r="AE1821" t="s">
        <v>238</v>
      </c>
      <c r="AF1821" t="s">
        <v>290</v>
      </c>
      <c r="AG1821" t="s">
        <v>100</v>
      </c>
      <c r="AH1821" t="s">
        <v>472</v>
      </c>
      <c r="AI1821" t="s">
        <v>263</v>
      </c>
      <c r="AJ1821" t="s">
        <v>193</v>
      </c>
      <c r="AK1821" t="s">
        <v>73</v>
      </c>
      <c r="AL1821" t="s">
        <v>75</v>
      </c>
      <c r="AM1821" t="s">
        <v>103</v>
      </c>
      <c r="AN1821" t="s">
        <v>76</v>
      </c>
      <c r="AO1821" t="s">
        <v>104</v>
      </c>
      <c r="AP1821" t="s">
        <v>656</v>
      </c>
      <c r="AQ1821" t="s">
        <v>127</v>
      </c>
      <c r="AR1821" t="s">
        <v>67</v>
      </c>
      <c r="AS1821" t="s">
        <v>54</v>
      </c>
      <c r="AT1821" t="s">
        <v>73</v>
      </c>
      <c r="AU1821" t="s">
        <v>107</v>
      </c>
      <c r="AV1821" t="s">
        <v>9079</v>
      </c>
    </row>
    <row r="1822" spans="1:48" hidden="1" x14ac:dyDescent="0.3">
      <c r="A1822" t="s">
        <v>9080</v>
      </c>
      <c r="B1822" t="s">
        <v>9081</v>
      </c>
      <c r="C1822" s="1" t="str">
        <f t="shared" si="295"/>
        <v>21:0975</v>
      </c>
      <c r="D1822" s="1" t="str">
        <f t="shared" si="299"/>
        <v>21:0109</v>
      </c>
      <c r="E1822" t="s">
        <v>9082</v>
      </c>
      <c r="F1822" t="s">
        <v>9083</v>
      </c>
      <c r="H1822">
        <v>60.012726499999999</v>
      </c>
      <c r="I1822">
        <v>-97.327809599999995</v>
      </c>
      <c r="J1822" s="1" t="str">
        <f t="shared" si="300"/>
        <v>NGR lake sediment grab sample</v>
      </c>
      <c r="K1822" s="1" t="str">
        <f t="shared" si="301"/>
        <v>&lt;177 micron (NGR)</v>
      </c>
      <c r="L1822">
        <v>12</v>
      </c>
      <c r="M1822" t="s">
        <v>314</v>
      </c>
      <c r="N1822">
        <v>236</v>
      </c>
      <c r="O1822" t="s">
        <v>68</v>
      </c>
      <c r="P1822" t="s">
        <v>54</v>
      </c>
      <c r="Q1822" t="s">
        <v>552</v>
      </c>
      <c r="R1822" t="s">
        <v>187</v>
      </c>
      <c r="S1822" t="s">
        <v>57</v>
      </c>
      <c r="T1822" t="s">
        <v>97</v>
      </c>
      <c r="U1822" t="s">
        <v>117</v>
      </c>
      <c r="V1822" t="s">
        <v>139</v>
      </c>
      <c r="W1822" t="s">
        <v>276</v>
      </c>
      <c r="X1822" t="s">
        <v>67</v>
      </c>
      <c r="Y1822" t="s">
        <v>137</v>
      </c>
      <c r="Z1822" t="s">
        <v>170</v>
      </c>
      <c r="AA1822" t="s">
        <v>64</v>
      </c>
      <c r="AB1822" t="s">
        <v>264</v>
      </c>
      <c r="AC1822" t="s">
        <v>70</v>
      </c>
      <c r="AD1822" t="s">
        <v>67</v>
      </c>
      <c r="AE1822" t="s">
        <v>174</v>
      </c>
      <c r="AF1822" t="s">
        <v>134</v>
      </c>
      <c r="AG1822" t="s">
        <v>153</v>
      </c>
      <c r="AH1822" t="s">
        <v>780</v>
      </c>
      <c r="AI1822" t="s">
        <v>709</v>
      </c>
      <c r="AJ1822" t="s">
        <v>106</v>
      </c>
      <c r="AK1822" t="s">
        <v>73</v>
      </c>
      <c r="AL1822" t="s">
        <v>177</v>
      </c>
      <c r="AM1822" t="s">
        <v>103</v>
      </c>
      <c r="AN1822" t="s">
        <v>76</v>
      </c>
      <c r="AO1822" t="s">
        <v>178</v>
      </c>
      <c r="AP1822" t="s">
        <v>105</v>
      </c>
      <c r="AQ1822" t="s">
        <v>305</v>
      </c>
      <c r="AR1822" t="s">
        <v>67</v>
      </c>
      <c r="AS1822" t="s">
        <v>54</v>
      </c>
      <c r="AT1822" t="s">
        <v>73</v>
      </c>
      <c r="AU1822" t="s">
        <v>107</v>
      </c>
      <c r="AV1822" t="s">
        <v>9084</v>
      </c>
    </row>
    <row r="1823" spans="1:48" hidden="1" x14ac:dyDescent="0.3">
      <c r="A1823" t="s">
        <v>9085</v>
      </c>
      <c r="B1823" t="s">
        <v>9086</v>
      </c>
      <c r="C1823" s="1" t="str">
        <f t="shared" si="295"/>
        <v>21:0975</v>
      </c>
      <c r="D1823" s="1" t="str">
        <f t="shared" si="299"/>
        <v>21:0109</v>
      </c>
      <c r="E1823" t="s">
        <v>9087</v>
      </c>
      <c r="F1823" t="s">
        <v>9088</v>
      </c>
      <c r="H1823">
        <v>60.014492300000001</v>
      </c>
      <c r="I1823">
        <v>-97.372839999999997</v>
      </c>
      <c r="J1823" s="1" t="str">
        <f t="shared" si="300"/>
        <v>NGR lake sediment grab sample</v>
      </c>
      <c r="K1823" s="1" t="str">
        <f t="shared" si="301"/>
        <v>&lt;177 micron (NGR)</v>
      </c>
      <c r="L1823">
        <v>12</v>
      </c>
      <c r="M1823" t="s">
        <v>324</v>
      </c>
      <c r="N1823">
        <v>237</v>
      </c>
      <c r="O1823" t="s">
        <v>421</v>
      </c>
      <c r="P1823" t="s">
        <v>54</v>
      </c>
      <c r="Q1823" t="s">
        <v>521</v>
      </c>
      <c r="R1823" t="s">
        <v>69</v>
      </c>
      <c r="S1823" t="s">
        <v>57</v>
      </c>
      <c r="T1823" t="s">
        <v>249</v>
      </c>
      <c r="U1823" t="s">
        <v>88</v>
      </c>
      <c r="V1823" t="s">
        <v>471</v>
      </c>
      <c r="W1823" t="s">
        <v>355</v>
      </c>
      <c r="X1823" t="s">
        <v>67</v>
      </c>
      <c r="Y1823" t="s">
        <v>205</v>
      </c>
      <c r="Z1823" t="s">
        <v>127</v>
      </c>
      <c r="AA1823" t="s">
        <v>64</v>
      </c>
      <c r="AB1823" t="s">
        <v>139</v>
      </c>
      <c r="AC1823" t="s">
        <v>70</v>
      </c>
      <c r="AD1823" t="s">
        <v>67</v>
      </c>
      <c r="AE1823" t="s">
        <v>421</v>
      </c>
      <c r="AF1823" t="s">
        <v>141</v>
      </c>
      <c r="AG1823" t="s">
        <v>207</v>
      </c>
      <c r="AH1823" t="s">
        <v>780</v>
      </c>
      <c r="AI1823" t="s">
        <v>305</v>
      </c>
      <c r="AJ1823" t="s">
        <v>56</v>
      </c>
      <c r="AK1823" t="s">
        <v>73</v>
      </c>
      <c r="AL1823" t="s">
        <v>177</v>
      </c>
      <c r="AM1823" t="s">
        <v>75</v>
      </c>
      <c r="AN1823" t="s">
        <v>76</v>
      </c>
      <c r="AO1823" t="s">
        <v>116</v>
      </c>
      <c r="AP1823" t="s">
        <v>566</v>
      </c>
      <c r="AQ1823" t="s">
        <v>72</v>
      </c>
      <c r="AR1823" t="s">
        <v>67</v>
      </c>
      <c r="AS1823" t="s">
        <v>54</v>
      </c>
      <c r="AT1823" t="s">
        <v>277</v>
      </c>
      <c r="AU1823" t="s">
        <v>107</v>
      </c>
      <c r="AV1823" t="s">
        <v>9089</v>
      </c>
    </row>
    <row r="1824" spans="1:48" hidden="1" x14ac:dyDescent="0.3">
      <c r="A1824" t="s">
        <v>9090</v>
      </c>
      <c r="B1824" t="s">
        <v>9091</v>
      </c>
      <c r="C1824" s="1" t="str">
        <f t="shared" si="295"/>
        <v>21:0975</v>
      </c>
      <c r="D1824" s="1" t="str">
        <f t="shared" si="299"/>
        <v>21:0109</v>
      </c>
      <c r="E1824" t="s">
        <v>9092</v>
      </c>
      <c r="F1824" t="s">
        <v>9093</v>
      </c>
      <c r="H1824">
        <v>60.026499200000003</v>
      </c>
      <c r="I1824">
        <v>-97.432962399999994</v>
      </c>
      <c r="J1824" s="1" t="str">
        <f t="shared" si="300"/>
        <v>NGR lake sediment grab sample</v>
      </c>
      <c r="K1824" s="1" t="str">
        <f t="shared" si="301"/>
        <v>&lt;177 micron (NGR)</v>
      </c>
      <c r="L1824">
        <v>12</v>
      </c>
      <c r="M1824" t="s">
        <v>335</v>
      </c>
      <c r="N1824">
        <v>238</v>
      </c>
      <c r="O1824" t="s">
        <v>62</v>
      </c>
      <c r="P1824" t="s">
        <v>54</v>
      </c>
      <c r="Q1824" t="s">
        <v>2145</v>
      </c>
      <c r="R1824" t="s">
        <v>187</v>
      </c>
      <c r="S1824" t="s">
        <v>57</v>
      </c>
      <c r="T1824" t="s">
        <v>188</v>
      </c>
      <c r="U1824" t="s">
        <v>203</v>
      </c>
      <c r="V1824" t="s">
        <v>615</v>
      </c>
      <c r="W1824" t="s">
        <v>526</v>
      </c>
      <c r="X1824" t="s">
        <v>67</v>
      </c>
      <c r="Y1824" t="s">
        <v>101</v>
      </c>
      <c r="Z1824" t="s">
        <v>127</v>
      </c>
      <c r="AA1824" t="s">
        <v>64</v>
      </c>
      <c r="AB1824" t="s">
        <v>478</v>
      </c>
      <c r="AC1824" t="s">
        <v>70</v>
      </c>
      <c r="AD1824" t="s">
        <v>67</v>
      </c>
      <c r="AE1824" t="s">
        <v>526</v>
      </c>
      <c r="AF1824" t="s">
        <v>290</v>
      </c>
      <c r="AG1824" t="s">
        <v>221</v>
      </c>
      <c r="AH1824" t="s">
        <v>780</v>
      </c>
      <c r="AI1824" t="s">
        <v>56</v>
      </c>
      <c r="AJ1824" t="s">
        <v>201</v>
      </c>
      <c r="AK1824" t="s">
        <v>73</v>
      </c>
      <c r="AL1824" t="s">
        <v>103</v>
      </c>
      <c r="AM1824" t="s">
        <v>75</v>
      </c>
      <c r="AN1824" t="s">
        <v>76</v>
      </c>
      <c r="AO1824" t="s">
        <v>104</v>
      </c>
      <c r="AP1824" t="s">
        <v>234</v>
      </c>
      <c r="AQ1824" t="s">
        <v>306</v>
      </c>
      <c r="AR1824" t="s">
        <v>74</v>
      </c>
      <c r="AS1824" t="s">
        <v>54</v>
      </c>
      <c r="AT1824" t="s">
        <v>277</v>
      </c>
      <c r="AU1824" t="s">
        <v>107</v>
      </c>
      <c r="AV1824" t="s">
        <v>347</v>
      </c>
    </row>
    <row r="1825" spans="1:48" hidden="1" x14ac:dyDescent="0.3">
      <c r="A1825" t="s">
        <v>9094</v>
      </c>
      <c r="B1825" t="s">
        <v>9095</v>
      </c>
      <c r="C1825" s="1" t="str">
        <f t="shared" si="295"/>
        <v>21:0975</v>
      </c>
      <c r="D1825" s="1" t="str">
        <f t="shared" si="299"/>
        <v>21:0109</v>
      </c>
      <c r="E1825" t="s">
        <v>9096</v>
      </c>
      <c r="F1825" t="s">
        <v>9097</v>
      </c>
      <c r="H1825">
        <v>60.011226299999997</v>
      </c>
      <c r="I1825">
        <v>-97.516521699999998</v>
      </c>
      <c r="J1825" s="1" t="str">
        <f t="shared" si="300"/>
        <v>NGR lake sediment grab sample</v>
      </c>
      <c r="K1825" s="1" t="str">
        <f t="shared" si="301"/>
        <v>&lt;177 micron (NGR)</v>
      </c>
      <c r="L1825">
        <v>12</v>
      </c>
      <c r="M1825" t="s">
        <v>354</v>
      </c>
      <c r="N1825">
        <v>239</v>
      </c>
      <c r="O1825" t="s">
        <v>238</v>
      </c>
      <c r="P1825" t="s">
        <v>54</v>
      </c>
      <c r="Q1825" t="s">
        <v>364</v>
      </c>
      <c r="R1825" t="s">
        <v>317</v>
      </c>
      <c r="S1825" t="s">
        <v>57</v>
      </c>
      <c r="T1825" t="s">
        <v>169</v>
      </c>
      <c r="U1825" t="s">
        <v>57</v>
      </c>
      <c r="V1825" t="s">
        <v>282</v>
      </c>
      <c r="W1825" t="s">
        <v>74</v>
      </c>
      <c r="X1825" t="s">
        <v>67</v>
      </c>
      <c r="Y1825" t="s">
        <v>526</v>
      </c>
      <c r="Z1825" t="s">
        <v>62</v>
      </c>
      <c r="AA1825" t="s">
        <v>64</v>
      </c>
      <c r="AB1825" t="s">
        <v>471</v>
      </c>
      <c r="AC1825" t="s">
        <v>66</v>
      </c>
      <c r="AD1825" t="s">
        <v>67</v>
      </c>
      <c r="AE1825" t="s">
        <v>2039</v>
      </c>
      <c r="AF1825" t="s">
        <v>178</v>
      </c>
      <c r="AG1825" t="s">
        <v>121</v>
      </c>
      <c r="AH1825" t="s">
        <v>780</v>
      </c>
      <c r="AI1825" t="s">
        <v>308</v>
      </c>
      <c r="AJ1825" t="s">
        <v>240</v>
      </c>
      <c r="AK1825" t="s">
        <v>73</v>
      </c>
      <c r="AL1825" t="s">
        <v>103</v>
      </c>
      <c r="AM1825" t="s">
        <v>103</v>
      </c>
      <c r="AN1825" t="s">
        <v>76</v>
      </c>
      <c r="AO1825" t="s">
        <v>168</v>
      </c>
      <c r="AP1825" t="s">
        <v>642</v>
      </c>
      <c r="AQ1825" t="s">
        <v>96</v>
      </c>
      <c r="AR1825" t="s">
        <v>67</v>
      </c>
      <c r="AS1825" t="s">
        <v>54</v>
      </c>
      <c r="AT1825" t="s">
        <v>73</v>
      </c>
      <c r="AU1825" t="s">
        <v>107</v>
      </c>
      <c r="AV1825" t="s">
        <v>8419</v>
      </c>
    </row>
    <row r="1826" spans="1:48" hidden="1" x14ac:dyDescent="0.3">
      <c r="A1826" t="s">
        <v>9098</v>
      </c>
      <c r="B1826" t="s">
        <v>9099</v>
      </c>
      <c r="C1826" s="1" t="str">
        <f t="shared" si="295"/>
        <v>21:0975</v>
      </c>
      <c r="D1826" s="1" t="str">
        <f>HYPERLINK("https://geochem.nrcan.gc.ca/cdogs/content/svy/svy_e.htm", "")</f>
        <v/>
      </c>
      <c r="G1826" s="1" t="str">
        <f>HYPERLINK("https://geochem.nrcan.gc.ca/cdogs/content/cr_/cr_00161_e.htm", "161")</f>
        <v>161</v>
      </c>
      <c r="J1826" t="s">
        <v>230</v>
      </c>
      <c r="K1826" t="s">
        <v>231</v>
      </c>
      <c r="L1826">
        <v>12</v>
      </c>
      <c r="M1826" t="s">
        <v>232</v>
      </c>
      <c r="N1826">
        <v>240</v>
      </c>
      <c r="O1826" t="s">
        <v>201</v>
      </c>
      <c r="P1826" t="s">
        <v>54</v>
      </c>
      <c r="Q1826" t="s">
        <v>105</v>
      </c>
      <c r="R1826" t="s">
        <v>75</v>
      </c>
      <c r="S1826" t="s">
        <v>57</v>
      </c>
      <c r="T1826" t="s">
        <v>293</v>
      </c>
      <c r="U1826" t="s">
        <v>59</v>
      </c>
      <c r="V1826" t="s">
        <v>58</v>
      </c>
      <c r="W1826" t="s">
        <v>137</v>
      </c>
      <c r="X1826" t="s">
        <v>62</v>
      </c>
      <c r="Y1826" t="s">
        <v>136</v>
      </c>
      <c r="Z1826" t="s">
        <v>104</v>
      </c>
      <c r="AA1826" t="s">
        <v>64</v>
      </c>
      <c r="AB1826" t="s">
        <v>189</v>
      </c>
      <c r="AC1826" t="s">
        <v>177</v>
      </c>
      <c r="AD1826" t="s">
        <v>67</v>
      </c>
      <c r="AE1826" t="s">
        <v>9100</v>
      </c>
      <c r="AF1826" t="s">
        <v>151</v>
      </c>
      <c r="AG1826" t="s">
        <v>326</v>
      </c>
      <c r="AH1826" t="s">
        <v>125</v>
      </c>
      <c r="AI1826" t="s">
        <v>290</v>
      </c>
      <c r="AJ1826" t="s">
        <v>402</v>
      </c>
      <c r="AK1826" t="s">
        <v>73</v>
      </c>
      <c r="AL1826" t="s">
        <v>74</v>
      </c>
      <c r="AM1826" t="s">
        <v>68</v>
      </c>
      <c r="AN1826" t="s">
        <v>76</v>
      </c>
      <c r="AO1826" t="s">
        <v>92</v>
      </c>
      <c r="AP1826" t="s">
        <v>456</v>
      </c>
      <c r="AQ1826" t="s">
        <v>106</v>
      </c>
      <c r="AR1826" t="s">
        <v>62</v>
      </c>
      <c r="AS1826" t="s">
        <v>127</v>
      </c>
      <c r="AT1826" t="s">
        <v>73</v>
      </c>
      <c r="AU1826" t="s">
        <v>802</v>
      </c>
      <c r="AV1826" t="s">
        <v>9101</v>
      </c>
    </row>
    <row r="1827" spans="1:48" hidden="1" x14ac:dyDescent="0.3">
      <c r="A1827" t="s">
        <v>9102</v>
      </c>
      <c r="B1827" t="s">
        <v>9103</v>
      </c>
      <c r="C1827" s="1" t="str">
        <f t="shared" si="295"/>
        <v>21:0975</v>
      </c>
      <c r="D1827" s="1" t="str">
        <f t="shared" ref="D1827:D1841" si="302">HYPERLINK("https://geochem.nrcan.gc.ca/cdogs/content/svy/svy210109_e.htm", "21:0109")</f>
        <v>21:0109</v>
      </c>
      <c r="E1827" t="s">
        <v>9104</v>
      </c>
      <c r="F1827" t="s">
        <v>9105</v>
      </c>
      <c r="H1827">
        <v>60.020721600000002</v>
      </c>
      <c r="I1827">
        <v>-97.959429099999994</v>
      </c>
      <c r="J1827" s="1" t="str">
        <f t="shared" ref="J1827:J1841" si="303">HYPERLINK("https://geochem.nrcan.gc.ca/cdogs/content/kwd/kwd020027_e.htm", "NGR lake sediment grab sample")</f>
        <v>NGR lake sediment grab sample</v>
      </c>
      <c r="K1827" s="1" t="str">
        <f t="shared" ref="K1827:K1841" si="304">HYPERLINK("https://geochem.nrcan.gc.ca/cdogs/content/kwd/kwd080006_e.htm", "&lt;177 micron (NGR)")</f>
        <v>&lt;177 micron (NGR)</v>
      </c>
      <c r="L1827">
        <v>13</v>
      </c>
      <c r="M1827" t="s">
        <v>1936</v>
      </c>
      <c r="N1827">
        <v>241</v>
      </c>
      <c r="O1827" t="s">
        <v>327</v>
      </c>
      <c r="P1827" t="s">
        <v>54</v>
      </c>
      <c r="Q1827" t="s">
        <v>447</v>
      </c>
      <c r="R1827" t="s">
        <v>436</v>
      </c>
      <c r="S1827" t="s">
        <v>57</v>
      </c>
      <c r="T1827" t="s">
        <v>169</v>
      </c>
      <c r="U1827" t="s">
        <v>138</v>
      </c>
      <c r="V1827" t="s">
        <v>436</v>
      </c>
      <c r="W1827" t="s">
        <v>103</v>
      </c>
      <c r="X1827" t="s">
        <v>67</v>
      </c>
      <c r="Y1827" t="s">
        <v>206</v>
      </c>
      <c r="Z1827" t="s">
        <v>67</v>
      </c>
      <c r="AA1827" t="s">
        <v>64</v>
      </c>
      <c r="AB1827" t="s">
        <v>264</v>
      </c>
      <c r="AC1827" t="s">
        <v>66</v>
      </c>
      <c r="AD1827" t="s">
        <v>54</v>
      </c>
      <c r="AE1827" t="s">
        <v>6996</v>
      </c>
      <c r="AF1827" t="s">
        <v>76</v>
      </c>
      <c r="AG1827" t="s">
        <v>203</v>
      </c>
      <c r="AH1827" t="s">
        <v>780</v>
      </c>
      <c r="AI1827" t="s">
        <v>63</v>
      </c>
      <c r="AJ1827" t="s">
        <v>127</v>
      </c>
      <c r="AK1827" t="s">
        <v>73</v>
      </c>
      <c r="AL1827" t="s">
        <v>103</v>
      </c>
      <c r="AM1827" t="s">
        <v>103</v>
      </c>
      <c r="AN1827" t="s">
        <v>76</v>
      </c>
      <c r="AO1827" t="s">
        <v>114</v>
      </c>
      <c r="AP1827" t="s">
        <v>997</v>
      </c>
      <c r="AQ1827" t="s">
        <v>92</v>
      </c>
      <c r="AR1827" t="s">
        <v>67</v>
      </c>
      <c r="AS1827" t="s">
        <v>54</v>
      </c>
      <c r="AT1827" t="s">
        <v>73</v>
      </c>
      <c r="AU1827" t="s">
        <v>107</v>
      </c>
      <c r="AV1827" t="s">
        <v>9106</v>
      </c>
    </row>
    <row r="1828" spans="1:48" hidden="1" x14ac:dyDescent="0.3">
      <c r="A1828" t="s">
        <v>9107</v>
      </c>
      <c r="B1828" t="s">
        <v>9108</v>
      </c>
      <c r="C1828" s="1" t="str">
        <f t="shared" si="295"/>
        <v>21:0975</v>
      </c>
      <c r="D1828" s="1" t="str">
        <f t="shared" si="302"/>
        <v>21:0109</v>
      </c>
      <c r="E1828" t="s">
        <v>9109</v>
      </c>
      <c r="F1828" t="s">
        <v>9110</v>
      </c>
      <c r="H1828">
        <v>60.008690600000001</v>
      </c>
      <c r="I1828">
        <v>-97.558425900000003</v>
      </c>
      <c r="J1828" s="1" t="str">
        <f t="shared" si="303"/>
        <v>NGR lake sediment grab sample</v>
      </c>
      <c r="K1828" s="1" t="str">
        <f t="shared" si="304"/>
        <v>&lt;177 micron (NGR)</v>
      </c>
      <c r="L1828">
        <v>13</v>
      </c>
      <c r="M1828" t="s">
        <v>86</v>
      </c>
      <c r="N1828">
        <v>242</v>
      </c>
      <c r="O1828" t="s">
        <v>103</v>
      </c>
      <c r="P1828" t="s">
        <v>54</v>
      </c>
      <c r="Q1828" t="s">
        <v>449</v>
      </c>
      <c r="R1828" t="s">
        <v>347</v>
      </c>
      <c r="S1828" t="s">
        <v>57</v>
      </c>
      <c r="T1828" t="s">
        <v>303</v>
      </c>
      <c r="U1828" t="s">
        <v>57</v>
      </c>
      <c r="V1828" t="s">
        <v>2740</v>
      </c>
      <c r="W1828" t="s">
        <v>103</v>
      </c>
      <c r="X1828" t="s">
        <v>67</v>
      </c>
      <c r="Y1828" t="s">
        <v>157</v>
      </c>
      <c r="Z1828" t="s">
        <v>67</v>
      </c>
      <c r="AA1828" t="s">
        <v>64</v>
      </c>
      <c r="AB1828" t="s">
        <v>69</v>
      </c>
      <c r="AC1828" t="s">
        <v>66</v>
      </c>
      <c r="AD1828" t="s">
        <v>67</v>
      </c>
      <c r="AE1828" t="s">
        <v>9111</v>
      </c>
      <c r="AF1828" t="s">
        <v>76</v>
      </c>
      <c r="AG1828" t="s">
        <v>57</v>
      </c>
      <c r="AH1828" t="s">
        <v>780</v>
      </c>
      <c r="AI1828" t="s">
        <v>526</v>
      </c>
      <c r="AJ1828" t="s">
        <v>211</v>
      </c>
      <c r="AK1828" t="s">
        <v>73</v>
      </c>
      <c r="AL1828" t="s">
        <v>103</v>
      </c>
      <c r="AM1828" t="s">
        <v>103</v>
      </c>
      <c r="AN1828" t="s">
        <v>76</v>
      </c>
      <c r="AO1828" t="s">
        <v>79</v>
      </c>
      <c r="AP1828" t="s">
        <v>8164</v>
      </c>
      <c r="AQ1828" t="s">
        <v>396</v>
      </c>
      <c r="AR1828" t="s">
        <v>67</v>
      </c>
      <c r="AS1828" t="s">
        <v>54</v>
      </c>
      <c r="AT1828" t="s">
        <v>73</v>
      </c>
      <c r="AU1828" t="s">
        <v>107</v>
      </c>
      <c r="AV1828" t="s">
        <v>9112</v>
      </c>
    </row>
    <row r="1829" spans="1:48" hidden="1" x14ac:dyDescent="0.3">
      <c r="A1829" t="s">
        <v>9113</v>
      </c>
      <c r="B1829" t="s">
        <v>9114</v>
      </c>
      <c r="C1829" s="1" t="str">
        <f t="shared" si="295"/>
        <v>21:0975</v>
      </c>
      <c r="D1829" s="1" t="str">
        <f t="shared" si="302"/>
        <v>21:0109</v>
      </c>
      <c r="E1829" t="s">
        <v>9115</v>
      </c>
      <c r="F1829" t="s">
        <v>9116</v>
      </c>
      <c r="H1829">
        <v>60.018242899999997</v>
      </c>
      <c r="I1829">
        <v>-97.714707899999993</v>
      </c>
      <c r="J1829" s="1" t="str">
        <f t="shared" si="303"/>
        <v>NGR lake sediment grab sample</v>
      </c>
      <c r="K1829" s="1" t="str">
        <f t="shared" si="304"/>
        <v>&lt;177 micron (NGR)</v>
      </c>
      <c r="L1829">
        <v>13</v>
      </c>
      <c r="M1829" t="s">
        <v>149</v>
      </c>
      <c r="N1829">
        <v>243</v>
      </c>
      <c r="O1829" t="s">
        <v>170</v>
      </c>
      <c r="P1829" t="s">
        <v>54</v>
      </c>
      <c r="Q1829" t="s">
        <v>248</v>
      </c>
      <c r="R1829" t="s">
        <v>492</v>
      </c>
      <c r="S1829" t="s">
        <v>57</v>
      </c>
      <c r="T1829" t="s">
        <v>153</v>
      </c>
      <c r="U1829" t="s">
        <v>203</v>
      </c>
      <c r="V1829" t="s">
        <v>550</v>
      </c>
      <c r="W1829" t="s">
        <v>396</v>
      </c>
      <c r="X1829" t="s">
        <v>67</v>
      </c>
      <c r="Y1829" t="s">
        <v>62</v>
      </c>
      <c r="Z1829" t="s">
        <v>74</v>
      </c>
      <c r="AA1829" t="s">
        <v>64</v>
      </c>
      <c r="AB1829" t="s">
        <v>616</v>
      </c>
      <c r="AC1829" t="s">
        <v>66</v>
      </c>
      <c r="AD1829" t="s">
        <v>67</v>
      </c>
      <c r="AE1829" t="s">
        <v>6996</v>
      </c>
      <c r="AF1829" t="s">
        <v>192</v>
      </c>
      <c r="AG1829" t="s">
        <v>121</v>
      </c>
      <c r="AH1829" t="s">
        <v>780</v>
      </c>
      <c r="AI1829" t="s">
        <v>118</v>
      </c>
      <c r="AJ1829" t="s">
        <v>292</v>
      </c>
      <c r="AK1829" t="s">
        <v>73</v>
      </c>
      <c r="AL1829" t="s">
        <v>103</v>
      </c>
      <c r="AM1829" t="s">
        <v>103</v>
      </c>
      <c r="AN1829" t="s">
        <v>76</v>
      </c>
      <c r="AO1829" t="s">
        <v>176</v>
      </c>
      <c r="AP1829" t="s">
        <v>202</v>
      </c>
      <c r="AQ1829" t="s">
        <v>208</v>
      </c>
      <c r="AR1829" t="s">
        <v>67</v>
      </c>
      <c r="AS1829" t="s">
        <v>54</v>
      </c>
      <c r="AT1829" t="s">
        <v>73</v>
      </c>
      <c r="AU1829" t="s">
        <v>107</v>
      </c>
      <c r="AV1829" t="s">
        <v>9117</v>
      </c>
    </row>
    <row r="1830" spans="1:48" hidden="1" x14ac:dyDescent="0.3">
      <c r="A1830" t="s">
        <v>9118</v>
      </c>
      <c r="B1830" t="s">
        <v>9119</v>
      </c>
      <c r="C1830" s="1" t="str">
        <f t="shared" si="295"/>
        <v>21:0975</v>
      </c>
      <c r="D1830" s="1" t="str">
        <f t="shared" si="302"/>
        <v>21:0109</v>
      </c>
      <c r="E1830" t="s">
        <v>9120</v>
      </c>
      <c r="F1830" t="s">
        <v>9121</v>
      </c>
      <c r="H1830">
        <v>60.024195200000001</v>
      </c>
      <c r="I1830">
        <v>-97.782738100000003</v>
      </c>
      <c r="J1830" s="1" t="str">
        <f t="shared" si="303"/>
        <v>NGR lake sediment grab sample</v>
      </c>
      <c r="K1830" s="1" t="str">
        <f t="shared" si="304"/>
        <v>&lt;177 micron (NGR)</v>
      </c>
      <c r="L1830">
        <v>13</v>
      </c>
      <c r="M1830" t="s">
        <v>165</v>
      </c>
      <c r="N1830">
        <v>244</v>
      </c>
      <c r="O1830" t="s">
        <v>95</v>
      </c>
      <c r="P1830" t="s">
        <v>54</v>
      </c>
      <c r="Q1830" t="s">
        <v>1295</v>
      </c>
      <c r="R1830" t="s">
        <v>90</v>
      </c>
      <c r="S1830" t="s">
        <v>57</v>
      </c>
      <c r="T1830" t="s">
        <v>293</v>
      </c>
      <c r="U1830" t="s">
        <v>117</v>
      </c>
      <c r="V1830" t="s">
        <v>575</v>
      </c>
      <c r="W1830" t="s">
        <v>137</v>
      </c>
      <c r="X1830" t="s">
        <v>67</v>
      </c>
      <c r="Y1830" t="s">
        <v>118</v>
      </c>
      <c r="Z1830" t="s">
        <v>127</v>
      </c>
      <c r="AA1830" t="s">
        <v>64</v>
      </c>
      <c r="AB1830" t="s">
        <v>492</v>
      </c>
      <c r="AC1830" t="s">
        <v>66</v>
      </c>
      <c r="AD1830" t="s">
        <v>67</v>
      </c>
      <c r="AE1830" t="s">
        <v>68</v>
      </c>
      <c r="AF1830" t="s">
        <v>134</v>
      </c>
      <c r="AG1830" t="s">
        <v>411</v>
      </c>
      <c r="AH1830" t="s">
        <v>780</v>
      </c>
      <c r="AI1830" t="s">
        <v>159</v>
      </c>
      <c r="AJ1830" t="s">
        <v>138</v>
      </c>
      <c r="AK1830" t="s">
        <v>73</v>
      </c>
      <c r="AL1830" t="s">
        <v>224</v>
      </c>
      <c r="AM1830" t="s">
        <v>75</v>
      </c>
      <c r="AN1830" t="s">
        <v>76</v>
      </c>
      <c r="AO1830" t="s">
        <v>104</v>
      </c>
      <c r="AP1830" t="s">
        <v>105</v>
      </c>
      <c r="AQ1830" t="s">
        <v>71</v>
      </c>
      <c r="AR1830" t="s">
        <v>67</v>
      </c>
      <c r="AS1830" t="s">
        <v>54</v>
      </c>
      <c r="AT1830" t="s">
        <v>73</v>
      </c>
      <c r="AU1830" t="s">
        <v>107</v>
      </c>
      <c r="AV1830" t="s">
        <v>9122</v>
      </c>
    </row>
    <row r="1831" spans="1:48" hidden="1" x14ac:dyDescent="0.3">
      <c r="A1831" t="s">
        <v>9123</v>
      </c>
      <c r="B1831" t="s">
        <v>9124</v>
      </c>
      <c r="C1831" s="1" t="str">
        <f t="shared" si="295"/>
        <v>21:0975</v>
      </c>
      <c r="D1831" s="1" t="str">
        <f t="shared" si="302"/>
        <v>21:0109</v>
      </c>
      <c r="E1831" t="s">
        <v>9125</v>
      </c>
      <c r="F1831" t="s">
        <v>9126</v>
      </c>
      <c r="H1831">
        <v>60.024971100000002</v>
      </c>
      <c r="I1831">
        <v>-97.847166400000006</v>
      </c>
      <c r="J1831" s="1" t="str">
        <f t="shared" si="303"/>
        <v>NGR lake sediment grab sample</v>
      </c>
      <c r="K1831" s="1" t="str">
        <f t="shared" si="304"/>
        <v>&lt;177 micron (NGR)</v>
      </c>
      <c r="L1831">
        <v>13</v>
      </c>
      <c r="M1831" t="s">
        <v>185</v>
      </c>
      <c r="N1831">
        <v>245</v>
      </c>
      <c r="O1831" t="s">
        <v>429</v>
      </c>
      <c r="P1831" t="s">
        <v>54</v>
      </c>
      <c r="Q1831" t="s">
        <v>624</v>
      </c>
      <c r="R1831" t="s">
        <v>151</v>
      </c>
      <c r="S1831" t="s">
        <v>57</v>
      </c>
      <c r="T1831" t="s">
        <v>364</v>
      </c>
      <c r="U1831" t="s">
        <v>178</v>
      </c>
      <c r="V1831" t="s">
        <v>122</v>
      </c>
      <c r="W1831" t="s">
        <v>63</v>
      </c>
      <c r="X1831" t="s">
        <v>74</v>
      </c>
      <c r="Y1831" t="s">
        <v>306</v>
      </c>
      <c r="Z1831" t="s">
        <v>138</v>
      </c>
      <c r="AA1831" t="s">
        <v>64</v>
      </c>
      <c r="AB1831" t="s">
        <v>135</v>
      </c>
      <c r="AC1831" t="s">
        <v>75</v>
      </c>
      <c r="AD1831" t="s">
        <v>88</v>
      </c>
      <c r="AE1831" t="s">
        <v>171</v>
      </c>
      <c r="AF1831" t="s">
        <v>187</v>
      </c>
      <c r="AG1831" t="s">
        <v>235</v>
      </c>
      <c r="AH1831" t="s">
        <v>780</v>
      </c>
      <c r="AI1831" t="s">
        <v>373</v>
      </c>
      <c r="AJ1831" t="s">
        <v>1715</v>
      </c>
      <c r="AK1831" t="s">
        <v>73</v>
      </c>
      <c r="AL1831" t="s">
        <v>125</v>
      </c>
      <c r="AM1831" t="s">
        <v>68</v>
      </c>
      <c r="AN1831" t="s">
        <v>76</v>
      </c>
      <c r="AO1831" t="s">
        <v>4559</v>
      </c>
      <c r="AP1831" t="s">
        <v>307</v>
      </c>
      <c r="AQ1831" t="s">
        <v>1638</v>
      </c>
      <c r="AR1831" t="s">
        <v>170</v>
      </c>
      <c r="AS1831" t="s">
        <v>170</v>
      </c>
      <c r="AT1831" t="s">
        <v>80</v>
      </c>
      <c r="AU1831" t="s">
        <v>107</v>
      </c>
      <c r="AV1831" t="s">
        <v>9127</v>
      </c>
    </row>
    <row r="1832" spans="1:48" hidden="1" x14ac:dyDescent="0.3">
      <c r="A1832" t="s">
        <v>9128</v>
      </c>
      <c r="B1832" t="s">
        <v>9129</v>
      </c>
      <c r="C1832" s="1" t="str">
        <f t="shared" si="295"/>
        <v>21:0975</v>
      </c>
      <c r="D1832" s="1" t="str">
        <f t="shared" si="302"/>
        <v>21:0109</v>
      </c>
      <c r="E1832" t="s">
        <v>9130</v>
      </c>
      <c r="F1832" t="s">
        <v>9131</v>
      </c>
      <c r="H1832">
        <v>60.024899699999999</v>
      </c>
      <c r="I1832">
        <v>-97.890215600000005</v>
      </c>
      <c r="J1832" s="1" t="str">
        <f t="shared" si="303"/>
        <v>NGR lake sediment grab sample</v>
      </c>
      <c r="K1832" s="1" t="str">
        <f t="shared" si="304"/>
        <v>&lt;177 micron (NGR)</v>
      </c>
      <c r="L1832">
        <v>13</v>
      </c>
      <c r="M1832" t="s">
        <v>200</v>
      </c>
      <c r="N1832">
        <v>246</v>
      </c>
      <c r="O1832" t="s">
        <v>211</v>
      </c>
      <c r="P1832" t="s">
        <v>54</v>
      </c>
      <c r="Q1832" t="s">
        <v>1814</v>
      </c>
      <c r="R1832" t="s">
        <v>116</v>
      </c>
      <c r="S1832" t="s">
        <v>57</v>
      </c>
      <c r="T1832" t="s">
        <v>427</v>
      </c>
      <c r="U1832" t="s">
        <v>138</v>
      </c>
      <c r="V1832" t="s">
        <v>381</v>
      </c>
      <c r="W1832" t="s">
        <v>302</v>
      </c>
      <c r="X1832" t="s">
        <v>67</v>
      </c>
      <c r="Y1832" t="s">
        <v>448</v>
      </c>
      <c r="Z1832" t="s">
        <v>62</v>
      </c>
      <c r="AA1832" t="s">
        <v>64</v>
      </c>
      <c r="AB1832" t="s">
        <v>550</v>
      </c>
      <c r="AC1832" t="s">
        <v>66</v>
      </c>
      <c r="AD1832" t="s">
        <v>67</v>
      </c>
      <c r="AE1832" t="s">
        <v>68</v>
      </c>
      <c r="AF1832" t="s">
        <v>290</v>
      </c>
      <c r="AG1832" t="s">
        <v>522</v>
      </c>
      <c r="AH1832" t="s">
        <v>780</v>
      </c>
      <c r="AI1832" t="s">
        <v>201</v>
      </c>
      <c r="AJ1832" t="s">
        <v>327</v>
      </c>
      <c r="AK1832" t="s">
        <v>73</v>
      </c>
      <c r="AL1832" t="s">
        <v>75</v>
      </c>
      <c r="AM1832" t="s">
        <v>103</v>
      </c>
      <c r="AN1832" t="s">
        <v>76</v>
      </c>
      <c r="AO1832" t="s">
        <v>208</v>
      </c>
      <c r="AP1832" t="s">
        <v>2033</v>
      </c>
      <c r="AQ1832" t="s">
        <v>709</v>
      </c>
      <c r="AR1832" t="s">
        <v>67</v>
      </c>
      <c r="AS1832" t="s">
        <v>54</v>
      </c>
      <c r="AT1832" t="s">
        <v>73</v>
      </c>
      <c r="AU1832" t="s">
        <v>107</v>
      </c>
      <c r="AV1832" t="s">
        <v>5631</v>
      </c>
    </row>
    <row r="1833" spans="1:48" hidden="1" x14ac:dyDescent="0.3">
      <c r="A1833" t="s">
        <v>9132</v>
      </c>
      <c r="B1833" t="s">
        <v>9133</v>
      </c>
      <c r="C1833" s="1" t="str">
        <f t="shared" si="295"/>
        <v>21:0975</v>
      </c>
      <c r="D1833" s="1" t="str">
        <f t="shared" si="302"/>
        <v>21:0109</v>
      </c>
      <c r="E1833" t="s">
        <v>9104</v>
      </c>
      <c r="F1833" t="s">
        <v>9134</v>
      </c>
      <c r="H1833">
        <v>60.020721600000002</v>
      </c>
      <c r="I1833">
        <v>-97.959429099999994</v>
      </c>
      <c r="J1833" s="1" t="str">
        <f t="shared" si="303"/>
        <v>NGR lake sediment grab sample</v>
      </c>
      <c r="K1833" s="1" t="str">
        <f t="shared" si="304"/>
        <v>&lt;177 micron (NGR)</v>
      </c>
      <c r="L1833">
        <v>13</v>
      </c>
      <c r="M1833" t="s">
        <v>1961</v>
      </c>
      <c r="N1833">
        <v>247</v>
      </c>
      <c r="O1833" t="s">
        <v>363</v>
      </c>
      <c r="P1833" t="s">
        <v>54</v>
      </c>
      <c r="Q1833" t="s">
        <v>262</v>
      </c>
      <c r="R1833" t="s">
        <v>357</v>
      </c>
      <c r="S1833" t="s">
        <v>57</v>
      </c>
      <c r="T1833" t="s">
        <v>380</v>
      </c>
      <c r="U1833" t="s">
        <v>138</v>
      </c>
      <c r="V1833" t="s">
        <v>90</v>
      </c>
      <c r="W1833" t="s">
        <v>103</v>
      </c>
      <c r="X1833" t="s">
        <v>74</v>
      </c>
      <c r="Y1833" t="s">
        <v>526</v>
      </c>
      <c r="Z1833" t="s">
        <v>74</v>
      </c>
      <c r="AA1833" t="s">
        <v>64</v>
      </c>
      <c r="AB1833" t="s">
        <v>192</v>
      </c>
      <c r="AC1833" t="s">
        <v>66</v>
      </c>
      <c r="AD1833" t="s">
        <v>67</v>
      </c>
      <c r="AE1833" t="s">
        <v>6996</v>
      </c>
      <c r="AF1833" t="s">
        <v>92</v>
      </c>
      <c r="AG1833" t="s">
        <v>117</v>
      </c>
      <c r="AH1833" t="s">
        <v>780</v>
      </c>
      <c r="AI1833" t="s">
        <v>95</v>
      </c>
      <c r="AJ1833" t="s">
        <v>363</v>
      </c>
      <c r="AK1833" t="s">
        <v>73</v>
      </c>
      <c r="AL1833" t="s">
        <v>103</v>
      </c>
      <c r="AM1833" t="s">
        <v>103</v>
      </c>
      <c r="AN1833" t="s">
        <v>76</v>
      </c>
      <c r="AO1833" t="s">
        <v>338</v>
      </c>
      <c r="AP1833" t="s">
        <v>8164</v>
      </c>
      <c r="AQ1833" t="s">
        <v>168</v>
      </c>
      <c r="AR1833" t="s">
        <v>67</v>
      </c>
      <c r="AS1833" t="s">
        <v>54</v>
      </c>
      <c r="AT1833" t="s">
        <v>73</v>
      </c>
      <c r="AU1833" t="s">
        <v>107</v>
      </c>
      <c r="AV1833" t="s">
        <v>4172</v>
      </c>
    </row>
    <row r="1834" spans="1:48" hidden="1" x14ac:dyDescent="0.3">
      <c r="A1834" t="s">
        <v>9135</v>
      </c>
      <c r="B1834" t="s">
        <v>9136</v>
      </c>
      <c r="C1834" s="1" t="str">
        <f t="shared" si="295"/>
        <v>21:0975</v>
      </c>
      <c r="D1834" s="1" t="str">
        <f t="shared" si="302"/>
        <v>21:0109</v>
      </c>
      <c r="E1834" t="s">
        <v>9104</v>
      </c>
      <c r="F1834" t="s">
        <v>9137</v>
      </c>
      <c r="H1834">
        <v>60.020721600000002</v>
      </c>
      <c r="I1834">
        <v>-97.959429099999994</v>
      </c>
      <c r="J1834" s="1" t="str">
        <f t="shared" si="303"/>
        <v>NGR lake sediment grab sample</v>
      </c>
      <c r="K1834" s="1" t="str">
        <f t="shared" si="304"/>
        <v>&lt;177 micron (NGR)</v>
      </c>
      <c r="L1834">
        <v>13</v>
      </c>
      <c r="M1834" t="s">
        <v>1969</v>
      </c>
      <c r="N1834">
        <v>248</v>
      </c>
      <c r="O1834" t="s">
        <v>106</v>
      </c>
      <c r="P1834" t="s">
        <v>54</v>
      </c>
      <c r="Q1834" t="s">
        <v>277</v>
      </c>
      <c r="R1834" t="s">
        <v>90</v>
      </c>
      <c r="S1834" t="s">
        <v>57</v>
      </c>
      <c r="T1834" t="s">
        <v>142</v>
      </c>
      <c r="U1834" t="s">
        <v>138</v>
      </c>
      <c r="V1834" t="s">
        <v>141</v>
      </c>
      <c r="W1834" t="s">
        <v>103</v>
      </c>
      <c r="X1834" t="s">
        <v>67</v>
      </c>
      <c r="Y1834" t="s">
        <v>526</v>
      </c>
      <c r="Z1834" t="s">
        <v>67</v>
      </c>
      <c r="AA1834" t="s">
        <v>64</v>
      </c>
      <c r="AB1834" t="s">
        <v>251</v>
      </c>
      <c r="AC1834" t="s">
        <v>66</v>
      </c>
      <c r="AD1834" t="s">
        <v>67</v>
      </c>
      <c r="AE1834" t="s">
        <v>3492</v>
      </c>
      <c r="AF1834" t="s">
        <v>134</v>
      </c>
      <c r="AG1834" t="s">
        <v>117</v>
      </c>
      <c r="AH1834" t="s">
        <v>780</v>
      </c>
      <c r="AI1834" t="s">
        <v>220</v>
      </c>
      <c r="AJ1834" t="s">
        <v>143</v>
      </c>
      <c r="AK1834" t="s">
        <v>73</v>
      </c>
      <c r="AL1834" t="s">
        <v>103</v>
      </c>
      <c r="AM1834" t="s">
        <v>103</v>
      </c>
      <c r="AN1834" t="s">
        <v>76</v>
      </c>
      <c r="AO1834" t="s">
        <v>124</v>
      </c>
      <c r="AP1834" t="s">
        <v>8164</v>
      </c>
      <c r="AQ1834" t="s">
        <v>203</v>
      </c>
      <c r="AR1834" t="s">
        <v>67</v>
      </c>
      <c r="AS1834" t="s">
        <v>54</v>
      </c>
      <c r="AT1834" t="s">
        <v>73</v>
      </c>
      <c r="AU1834" t="s">
        <v>107</v>
      </c>
      <c r="AV1834" t="s">
        <v>9138</v>
      </c>
    </row>
    <row r="1835" spans="1:48" hidden="1" x14ac:dyDescent="0.3">
      <c r="A1835" t="s">
        <v>9139</v>
      </c>
      <c r="B1835" t="s">
        <v>9140</v>
      </c>
      <c r="C1835" s="1" t="str">
        <f t="shared" si="295"/>
        <v>21:0975</v>
      </c>
      <c r="D1835" s="1" t="str">
        <f t="shared" si="302"/>
        <v>21:0109</v>
      </c>
      <c r="E1835" t="s">
        <v>9141</v>
      </c>
      <c r="F1835" t="s">
        <v>9142</v>
      </c>
      <c r="H1835">
        <v>60.988672100000002</v>
      </c>
      <c r="I1835">
        <v>-97.996591800000004</v>
      </c>
      <c r="J1835" s="1" t="str">
        <f t="shared" si="303"/>
        <v>NGR lake sediment grab sample</v>
      </c>
      <c r="K1835" s="1" t="str">
        <f t="shared" si="304"/>
        <v>&lt;177 micron (NGR)</v>
      </c>
      <c r="L1835">
        <v>13</v>
      </c>
      <c r="M1835" t="s">
        <v>217</v>
      </c>
      <c r="N1835">
        <v>249</v>
      </c>
      <c r="O1835" t="s">
        <v>116</v>
      </c>
      <c r="P1835" t="s">
        <v>54</v>
      </c>
      <c r="Q1835" t="s">
        <v>643</v>
      </c>
      <c r="R1835" t="s">
        <v>151</v>
      </c>
      <c r="S1835" t="s">
        <v>57</v>
      </c>
      <c r="T1835" t="s">
        <v>522</v>
      </c>
      <c r="U1835" t="s">
        <v>178</v>
      </c>
      <c r="V1835" t="s">
        <v>172</v>
      </c>
      <c r="W1835" t="s">
        <v>125</v>
      </c>
      <c r="X1835" t="s">
        <v>67</v>
      </c>
      <c r="Y1835" t="s">
        <v>171</v>
      </c>
      <c r="Z1835" t="s">
        <v>170</v>
      </c>
      <c r="AA1835" t="s">
        <v>64</v>
      </c>
      <c r="AB1835" t="s">
        <v>436</v>
      </c>
      <c r="AC1835" t="s">
        <v>66</v>
      </c>
      <c r="AD1835" t="s">
        <v>67</v>
      </c>
      <c r="AE1835" t="s">
        <v>2716</v>
      </c>
      <c r="AF1835" t="s">
        <v>356</v>
      </c>
      <c r="AG1835" t="s">
        <v>317</v>
      </c>
      <c r="AH1835" t="s">
        <v>70</v>
      </c>
      <c r="AI1835" t="s">
        <v>87</v>
      </c>
      <c r="AJ1835" t="s">
        <v>95</v>
      </c>
      <c r="AK1835" t="s">
        <v>73</v>
      </c>
      <c r="AL1835" t="s">
        <v>103</v>
      </c>
      <c r="AM1835" t="s">
        <v>103</v>
      </c>
      <c r="AN1835" t="s">
        <v>76</v>
      </c>
      <c r="AO1835" t="s">
        <v>127</v>
      </c>
      <c r="AP1835" t="s">
        <v>736</v>
      </c>
      <c r="AQ1835" t="s">
        <v>276</v>
      </c>
      <c r="AR1835" t="s">
        <v>67</v>
      </c>
      <c r="AS1835" t="s">
        <v>54</v>
      </c>
      <c r="AT1835" t="s">
        <v>73</v>
      </c>
      <c r="AU1835" t="s">
        <v>107</v>
      </c>
      <c r="AV1835" t="s">
        <v>6502</v>
      </c>
    </row>
    <row r="1836" spans="1:48" hidden="1" x14ac:dyDescent="0.3">
      <c r="A1836" t="s">
        <v>9143</v>
      </c>
      <c r="B1836" t="s">
        <v>9144</v>
      </c>
      <c r="C1836" s="1" t="str">
        <f t="shared" si="295"/>
        <v>21:0975</v>
      </c>
      <c r="D1836" s="1" t="str">
        <f t="shared" si="302"/>
        <v>21:0109</v>
      </c>
      <c r="E1836" t="s">
        <v>9145</v>
      </c>
      <c r="F1836" t="s">
        <v>9146</v>
      </c>
      <c r="H1836">
        <v>60.988307300000002</v>
      </c>
      <c r="I1836">
        <v>-97.952953699999995</v>
      </c>
      <c r="J1836" s="1" t="str">
        <f t="shared" si="303"/>
        <v>NGR lake sediment grab sample</v>
      </c>
      <c r="K1836" s="1" t="str">
        <f t="shared" si="304"/>
        <v>&lt;177 micron (NGR)</v>
      </c>
      <c r="L1836">
        <v>13</v>
      </c>
      <c r="M1836" t="s">
        <v>246</v>
      </c>
      <c r="N1836">
        <v>250</v>
      </c>
      <c r="O1836" t="s">
        <v>156</v>
      </c>
      <c r="P1836" t="s">
        <v>138</v>
      </c>
      <c r="Q1836" t="s">
        <v>573</v>
      </c>
      <c r="R1836" t="s">
        <v>347</v>
      </c>
      <c r="S1836" t="s">
        <v>57</v>
      </c>
      <c r="T1836" t="s">
        <v>93</v>
      </c>
      <c r="U1836" t="s">
        <v>104</v>
      </c>
      <c r="V1836" t="s">
        <v>404</v>
      </c>
      <c r="W1836" t="s">
        <v>68</v>
      </c>
      <c r="X1836" t="s">
        <v>67</v>
      </c>
      <c r="Y1836" t="s">
        <v>63</v>
      </c>
      <c r="Z1836" t="s">
        <v>127</v>
      </c>
      <c r="AA1836" t="s">
        <v>64</v>
      </c>
      <c r="AB1836" t="s">
        <v>381</v>
      </c>
      <c r="AC1836" t="s">
        <v>173</v>
      </c>
      <c r="AD1836" t="s">
        <v>67</v>
      </c>
      <c r="AE1836" t="s">
        <v>206</v>
      </c>
      <c r="AF1836" t="s">
        <v>471</v>
      </c>
      <c r="AG1836" t="s">
        <v>575</v>
      </c>
      <c r="AH1836" t="s">
        <v>173</v>
      </c>
      <c r="AI1836" t="s">
        <v>440</v>
      </c>
      <c r="AJ1836" t="s">
        <v>118</v>
      </c>
      <c r="AK1836" t="s">
        <v>73</v>
      </c>
      <c r="AL1836" t="s">
        <v>75</v>
      </c>
      <c r="AM1836" t="s">
        <v>103</v>
      </c>
      <c r="AN1836" t="s">
        <v>76</v>
      </c>
      <c r="AO1836" t="s">
        <v>138</v>
      </c>
      <c r="AP1836" t="s">
        <v>225</v>
      </c>
      <c r="AQ1836" t="s">
        <v>205</v>
      </c>
      <c r="AR1836" t="s">
        <v>67</v>
      </c>
      <c r="AS1836" t="s">
        <v>54</v>
      </c>
      <c r="AT1836" t="s">
        <v>73</v>
      </c>
      <c r="AU1836" t="s">
        <v>107</v>
      </c>
      <c r="AV1836" t="s">
        <v>2323</v>
      </c>
    </row>
    <row r="1837" spans="1:48" hidden="1" x14ac:dyDescent="0.3">
      <c r="A1837" t="s">
        <v>9147</v>
      </c>
      <c r="B1837" t="s">
        <v>9148</v>
      </c>
      <c r="C1837" s="1" t="str">
        <f t="shared" si="295"/>
        <v>21:0975</v>
      </c>
      <c r="D1837" s="1" t="str">
        <f t="shared" si="302"/>
        <v>21:0109</v>
      </c>
      <c r="E1837" t="s">
        <v>9149</v>
      </c>
      <c r="F1837" t="s">
        <v>9150</v>
      </c>
      <c r="H1837">
        <v>60.985693499999996</v>
      </c>
      <c r="I1837">
        <v>-97.893125699999999</v>
      </c>
      <c r="J1837" s="1" t="str">
        <f t="shared" si="303"/>
        <v>NGR lake sediment grab sample</v>
      </c>
      <c r="K1837" s="1" t="str">
        <f t="shared" si="304"/>
        <v>&lt;177 micron (NGR)</v>
      </c>
      <c r="L1837">
        <v>13</v>
      </c>
      <c r="M1837" t="s">
        <v>260</v>
      </c>
      <c r="N1837">
        <v>251</v>
      </c>
      <c r="O1837" t="s">
        <v>178</v>
      </c>
      <c r="P1837" t="s">
        <v>54</v>
      </c>
      <c r="Q1837" t="s">
        <v>1295</v>
      </c>
      <c r="R1837" t="s">
        <v>381</v>
      </c>
      <c r="S1837" t="s">
        <v>57</v>
      </c>
      <c r="T1837" t="s">
        <v>60</v>
      </c>
      <c r="U1837" t="s">
        <v>178</v>
      </c>
      <c r="V1837" t="s">
        <v>93</v>
      </c>
      <c r="W1837" t="s">
        <v>68</v>
      </c>
      <c r="X1837" t="s">
        <v>74</v>
      </c>
      <c r="Y1837" t="s">
        <v>95</v>
      </c>
      <c r="Z1837" t="s">
        <v>127</v>
      </c>
      <c r="AA1837" t="s">
        <v>64</v>
      </c>
      <c r="AB1837" t="s">
        <v>187</v>
      </c>
      <c r="AC1837" t="s">
        <v>173</v>
      </c>
      <c r="AD1837" t="s">
        <v>67</v>
      </c>
      <c r="AE1837" t="s">
        <v>68</v>
      </c>
      <c r="AF1837" t="s">
        <v>356</v>
      </c>
      <c r="AG1837" t="s">
        <v>575</v>
      </c>
      <c r="AH1837" t="s">
        <v>173</v>
      </c>
      <c r="AI1837" t="s">
        <v>156</v>
      </c>
      <c r="AJ1837" t="s">
        <v>143</v>
      </c>
      <c r="AK1837" t="s">
        <v>73</v>
      </c>
      <c r="AL1837" t="s">
        <v>103</v>
      </c>
      <c r="AM1837" t="s">
        <v>103</v>
      </c>
      <c r="AN1837" t="s">
        <v>76</v>
      </c>
      <c r="AO1837" t="s">
        <v>305</v>
      </c>
      <c r="AP1837" t="s">
        <v>566</v>
      </c>
      <c r="AQ1837" t="s">
        <v>226</v>
      </c>
      <c r="AR1837" t="s">
        <v>67</v>
      </c>
      <c r="AS1837" t="s">
        <v>54</v>
      </c>
      <c r="AT1837" t="s">
        <v>73</v>
      </c>
      <c r="AU1837" t="s">
        <v>107</v>
      </c>
      <c r="AV1837" t="s">
        <v>2349</v>
      </c>
    </row>
    <row r="1838" spans="1:48" hidden="1" x14ac:dyDescent="0.3">
      <c r="A1838" t="s">
        <v>9151</v>
      </c>
      <c r="B1838" t="s">
        <v>9152</v>
      </c>
      <c r="C1838" s="1" t="str">
        <f t="shared" si="295"/>
        <v>21:0975</v>
      </c>
      <c r="D1838" s="1" t="str">
        <f t="shared" si="302"/>
        <v>21:0109</v>
      </c>
      <c r="E1838" t="s">
        <v>9153</v>
      </c>
      <c r="F1838" t="s">
        <v>9154</v>
      </c>
      <c r="H1838">
        <v>60.990811600000001</v>
      </c>
      <c r="I1838">
        <v>-97.450097600000007</v>
      </c>
      <c r="J1838" s="1" t="str">
        <f t="shared" si="303"/>
        <v>NGR lake sediment grab sample</v>
      </c>
      <c r="K1838" s="1" t="str">
        <f t="shared" si="304"/>
        <v>&lt;177 micron (NGR)</v>
      </c>
      <c r="L1838">
        <v>13</v>
      </c>
      <c r="M1838" t="s">
        <v>273</v>
      </c>
      <c r="N1838">
        <v>252</v>
      </c>
      <c r="O1838" t="s">
        <v>59</v>
      </c>
      <c r="P1838" t="s">
        <v>134</v>
      </c>
      <c r="Q1838" t="s">
        <v>1128</v>
      </c>
      <c r="R1838" t="s">
        <v>69</v>
      </c>
      <c r="S1838" t="s">
        <v>57</v>
      </c>
      <c r="T1838" t="s">
        <v>365</v>
      </c>
      <c r="U1838" t="s">
        <v>203</v>
      </c>
      <c r="V1838" t="s">
        <v>65</v>
      </c>
      <c r="W1838" t="s">
        <v>157</v>
      </c>
      <c r="X1838" t="s">
        <v>67</v>
      </c>
      <c r="Y1838" t="s">
        <v>388</v>
      </c>
      <c r="Z1838" t="s">
        <v>62</v>
      </c>
      <c r="AA1838" t="s">
        <v>64</v>
      </c>
      <c r="AB1838" t="s">
        <v>251</v>
      </c>
      <c r="AC1838" t="s">
        <v>66</v>
      </c>
      <c r="AD1838" t="s">
        <v>67</v>
      </c>
      <c r="AE1838" t="s">
        <v>1159</v>
      </c>
      <c r="AF1838" t="s">
        <v>264</v>
      </c>
      <c r="AG1838" t="s">
        <v>141</v>
      </c>
      <c r="AH1838" t="s">
        <v>472</v>
      </c>
      <c r="AI1838" t="s">
        <v>692</v>
      </c>
      <c r="AJ1838" t="s">
        <v>127</v>
      </c>
      <c r="AK1838" t="s">
        <v>73</v>
      </c>
      <c r="AL1838" t="s">
        <v>103</v>
      </c>
      <c r="AM1838" t="s">
        <v>103</v>
      </c>
      <c r="AN1838" t="s">
        <v>76</v>
      </c>
      <c r="AO1838" t="s">
        <v>382</v>
      </c>
      <c r="AP1838" t="s">
        <v>194</v>
      </c>
      <c r="AQ1838" t="s">
        <v>156</v>
      </c>
      <c r="AR1838" t="s">
        <v>74</v>
      </c>
      <c r="AS1838" t="s">
        <v>54</v>
      </c>
      <c r="AT1838" t="s">
        <v>73</v>
      </c>
      <c r="AU1838" t="s">
        <v>107</v>
      </c>
      <c r="AV1838" t="s">
        <v>9155</v>
      </c>
    </row>
    <row r="1839" spans="1:48" hidden="1" x14ac:dyDescent="0.3">
      <c r="A1839" t="s">
        <v>9156</v>
      </c>
      <c r="B1839" t="s">
        <v>9157</v>
      </c>
      <c r="C1839" s="1" t="str">
        <f t="shared" si="295"/>
        <v>21:0975</v>
      </c>
      <c r="D1839" s="1" t="str">
        <f t="shared" si="302"/>
        <v>21:0109</v>
      </c>
      <c r="E1839" t="s">
        <v>9158</v>
      </c>
      <c r="F1839" t="s">
        <v>9159</v>
      </c>
      <c r="H1839">
        <v>60.979069299999999</v>
      </c>
      <c r="I1839">
        <v>-97.3998797</v>
      </c>
      <c r="J1839" s="1" t="str">
        <f t="shared" si="303"/>
        <v>NGR lake sediment grab sample</v>
      </c>
      <c r="K1839" s="1" t="str">
        <f t="shared" si="304"/>
        <v>&lt;177 micron (NGR)</v>
      </c>
      <c r="L1839">
        <v>13</v>
      </c>
      <c r="M1839" t="s">
        <v>289</v>
      </c>
      <c r="N1839">
        <v>253</v>
      </c>
      <c r="O1839" t="s">
        <v>106</v>
      </c>
      <c r="P1839" t="s">
        <v>54</v>
      </c>
      <c r="Q1839" t="s">
        <v>775</v>
      </c>
      <c r="R1839" t="s">
        <v>90</v>
      </c>
      <c r="S1839" t="s">
        <v>57</v>
      </c>
      <c r="T1839" t="s">
        <v>122</v>
      </c>
      <c r="U1839" t="s">
        <v>92</v>
      </c>
      <c r="V1839" t="s">
        <v>522</v>
      </c>
      <c r="W1839" t="s">
        <v>396</v>
      </c>
      <c r="X1839" t="s">
        <v>67</v>
      </c>
      <c r="Y1839" t="s">
        <v>63</v>
      </c>
      <c r="Z1839" t="s">
        <v>170</v>
      </c>
      <c r="AA1839" t="s">
        <v>64</v>
      </c>
      <c r="AB1839" t="s">
        <v>187</v>
      </c>
      <c r="AC1839" t="s">
        <v>66</v>
      </c>
      <c r="AD1839" t="s">
        <v>67</v>
      </c>
      <c r="AE1839" t="s">
        <v>238</v>
      </c>
      <c r="AF1839" t="s">
        <v>187</v>
      </c>
      <c r="AG1839" t="s">
        <v>60</v>
      </c>
      <c r="AH1839" t="s">
        <v>173</v>
      </c>
      <c r="AI1839" t="s">
        <v>440</v>
      </c>
      <c r="AJ1839" t="s">
        <v>193</v>
      </c>
      <c r="AK1839" t="s">
        <v>73</v>
      </c>
      <c r="AL1839" t="s">
        <v>224</v>
      </c>
      <c r="AM1839" t="s">
        <v>103</v>
      </c>
      <c r="AN1839" t="s">
        <v>76</v>
      </c>
      <c r="AO1839" t="s">
        <v>123</v>
      </c>
      <c r="AP1839" t="s">
        <v>210</v>
      </c>
      <c r="AQ1839" t="s">
        <v>327</v>
      </c>
      <c r="AR1839" t="s">
        <v>67</v>
      </c>
      <c r="AS1839" t="s">
        <v>54</v>
      </c>
      <c r="AT1839" t="s">
        <v>152</v>
      </c>
      <c r="AU1839" t="s">
        <v>107</v>
      </c>
      <c r="AV1839" t="s">
        <v>4081</v>
      </c>
    </row>
    <row r="1840" spans="1:48" hidden="1" x14ac:dyDescent="0.3">
      <c r="A1840" t="s">
        <v>9160</v>
      </c>
      <c r="B1840" t="s">
        <v>9161</v>
      </c>
      <c r="C1840" s="1" t="str">
        <f t="shared" si="295"/>
        <v>21:0975</v>
      </c>
      <c r="D1840" s="1" t="str">
        <f t="shared" si="302"/>
        <v>21:0109</v>
      </c>
      <c r="E1840" t="s">
        <v>9162</v>
      </c>
      <c r="F1840" t="s">
        <v>9163</v>
      </c>
      <c r="H1840">
        <v>60.986428400000001</v>
      </c>
      <c r="I1840">
        <v>-97.292499699999993</v>
      </c>
      <c r="J1840" s="1" t="str">
        <f t="shared" si="303"/>
        <v>NGR lake sediment grab sample</v>
      </c>
      <c r="K1840" s="1" t="str">
        <f t="shared" si="304"/>
        <v>&lt;177 micron (NGR)</v>
      </c>
      <c r="L1840">
        <v>13</v>
      </c>
      <c r="M1840" t="s">
        <v>301</v>
      </c>
      <c r="N1840">
        <v>254</v>
      </c>
      <c r="O1840" t="s">
        <v>92</v>
      </c>
      <c r="P1840" t="s">
        <v>54</v>
      </c>
      <c r="Q1840" t="s">
        <v>549</v>
      </c>
      <c r="R1840" t="s">
        <v>290</v>
      </c>
      <c r="S1840" t="s">
        <v>57</v>
      </c>
      <c r="T1840" t="s">
        <v>189</v>
      </c>
      <c r="U1840" t="s">
        <v>117</v>
      </c>
      <c r="V1840" t="s">
        <v>2740</v>
      </c>
      <c r="W1840" t="s">
        <v>157</v>
      </c>
      <c r="X1840" t="s">
        <v>67</v>
      </c>
      <c r="Y1840" t="s">
        <v>308</v>
      </c>
      <c r="Z1840" t="s">
        <v>74</v>
      </c>
      <c r="AA1840" t="s">
        <v>64</v>
      </c>
      <c r="AB1840" t="s">
        <v>151</v>
      </c>
      <c r="AC1840" t="s">
        <v>66</v>
      </c>
      <c r="AD1840" t="s">
        <v>67</v>
      </c>
      <c r="AE1840" t="s">
        <v>1807</v>
      </c>
      <c r="AF1840" t="s">
        <v>134</v>
      </c>
      <c r="AG1840" t="s">
        <v>69</v>
      </c>
      <c r="AH1840" t="s">
        <v>173</v>
      </c>
      <c r="AI1840" t="s">
        <v>118</v>
      </c>
      <c r="AJ1840" t="s">
        <v>94</v>
      </c>
      <c r="AK1840" t="s">
        <v>73</v>
      </c>
      <c r="AL1840" t="s">
        <v>103</v>
      </c>
      <c r="AM1840" t="s">
        <v>103</v>
      </c>
      <c r="AN1840" t="s">
        <v>76</v>
      </c>
      <c r="AO1840" t="s">
        <v>106</v>
      </c>
      <c r="AP1840" t="s">
        <v>747</v>
      </c>
      <c r="AQ1840" t="s">
        <v>138</v>
      </c>
      <c r="AR1840" t="s">
        <v>67</v>
      </c>
      <c r="AS1840" t="s">
        <v>54</v>
      </c>
      <c r="AT1840" t="s">
        <v>73</v>
      </c>
      <c r="AU1840" t="s">
        <v>107</v>
      </c>
      <c r="AV1840" t="s">
        <v>9164</v>
      </c>
    </row>
    <row r="1841" spans="1:48" hidden="1" x14ac:dyDescent="0.3">
      <c r="A1841" t="s">
        <v>9165</v>
      </c>
      <c r="B1841" t="s">
        <v>9166</v>
      </c>
      <c r="C1841" s="1" t="str">
        <f t="shared" si="295"/>
        <v>21:0975</v>
      </c>
      <c r="D1841" s="1" t="str">
        <f t="shared" si="302"/>
        <v>21:0109</v>
      </c>
      <c r="E1841" t="s">
        <v>9167</v>
      </c>
      <c r="F1841" t="s">
        <v>9168</v>
      </c>
      <c r="H1841">
        <v>60.994877899999999</v>
      </c>
      <c r="I1841">
        <v>-97.201692499999993</v>
      </c>
      <c r="J1841" s="1" t="str">
        <f t="shared" si="303"/>
        <v>NGR lake sediment grab sample</v>
      </c>
      <c r="K1841" s="1" t="str">
        <f t="shared" si="304"/>
        <v>&lt;177 micron (NGR)</v>
      </c>
      <c r="L1841">
        <v>13</v>
      </c>
      <c r="M1841" t="s">
        <v>314</v>
      </c>
      <c r="N1841">
        <v>255</v>
      </c>
      <c r="O1841" t="s">
        <v>413</v>
      </c>
      <c r="P1841" t="s">
        <v>62</v>
      </c>
      <c r="Q1841" t="s">
        <v>488</v>
      </c>
      <c r="R1841" t="s">
        <v>357</v>
      </c>
      <c r="S1841" t="s">
        <v>57</v>
      </c>
      <c r="T1841" t="s">
        <v>617</v>
      </c>
      <c r="U1841" t="s">
        <v>203</v>
      </c>
      <c r="V1841" t="s">
        <v>725</v>
      </c>
      <c r="W1841" t="s">
        <v>302</v>
      </c>
      <c r="X1841" t="s">
        <v>67</v>
      </c>
      <c r="Y1841" t="s">
        <v>94</v>
      </c>
      <c r="Z1841" t="s">
        <v>127</v>
      </c>
      <c r="AA1841" t="s">
        <v>64</v>
      </c>
      <c r="AB1841" t="s">
        <v>381</v>
      </c>
      <c r="AC1841" t="s">
        <v>66</v>
      </c>
      <c r="AD1841" t="s">
        <v>67</v>
      </c>
      <c r="AE1841" t="s">
        <v>74</v>
      </c>
      <c r="AF1841" t="s">
        <v>347</v>
      </c>
      <c r="AG1841" t="s">
        <v>172</v>
      </c>
      <c r="AH1841" t="s">
        <v>173</v>
      </c>
      <c r="AI1841" t="s">
        <v>329</v>
      </c>
      <c r="AJ1841" t="s">
        <v>106</v>
      </c>
      <c r="AK1841" t="s">
        <v>73</v>
      </c>
      <c r="AL1841" t="s">
        <v>224</v>
      </c>
      <c r="AM1841" t="s">
        <v>103</v>
      </c>
      <c r="AN1841" t="s">
        <v>76</v>
      </c>
      <c r="AO1841" t="s">
        <v>440</v>
      </c>
      <c r="AP1841" t="s">
        <v>566</v>
      </c>
      <c r="AQ1841" t="s">
        <v>168</v>
      </c>
      <c r="AR1841" t="s">
        <v>67</v>
      </c>
      <c r="AS1841" t="s">
        <v>54</v>
      </c>
      <c r="AT1841" t="s">
        <v>73</v>
      </c>
      <c r="AU1841" t="s">
        <v>107</v>
      </c>
      <c r="AV1841" t="s">
        <v>5084</v>
      </c>
    </row>
    <row r="1842" spans="1:48" hidden="1" x14ac:dyDescent="0.3">
      <c r="A1842" t="s">
        <v>9169</v>
      </c>
      <c r="B1842" t="s">
        <v>9170</v>
      </c>
      <c r="C1842" s="1" t="str">
        <f t="shared" si="295"/>
        <v>21:0975</v>
      </c>
      <c r="D1842" s="1" t="str">
        <f>HYPERLINK("https://geochem.nrcan.gc.ca/cdogs/content/svy/svy_e.htm", "")</f>
        <v/>
      </c>
      <c r="G1842" s="1" t="str">
        <f>HYPERLINK("https://geochem.nrcan.gc.ca/cdogs/content/cr_/cr_00161_e.htm", "161")</f>
        <v>161</v>
      </c>
      <c r="J1842" t="s">
        <v>230</v>
      </c>
      <c r="K1842" t="s">
        <v>231</v>
      </c>
      <c r="L1842">
        <v>13</v>
      </c>
      <c r="M1842" t="s">
        <v>232</v>
      </c>
      <c r="N1842">
        <v>256</v>
      </c>
      <c r="O1842" t="s">
        <v>263</v>
      </c>
      <c r="P1842" t="s">
        <v>54</v>
      </c>
      <c r="Q1842" t="s">
        <v>234</v>
      </c>
      <c r="R1842" t="s">
        <v>103</v>
      </c>
      <c r="S1842" t="s">
        <v>57</v>
      </c>
      <c r="T1842" t="s">
        <v>252</v>
      </c>
      <c r="U1842" t="s">
        <v>117</v>
      </c>
      <c r="V1842" t="s">
        <v>58</v>
      </c>
      <c r="W1842" t="s">
        <v>95</v>
      </c>
      <c r="X1842" t="s">
        <v>74</v>
      </c>
      <c r="Y1842" t="s">
        <v>118</v>
      </c>
      <c r="Z1842" t="s">
        <v>104</v>
      </c>
      <c r="AA1842" t="s">
        <v>64</v>
      </c>
      <c r="AB1842" t="s">
        <v>189</v>
      </c>
      <c r="AC1842" t="s">
        <v>75</v>
      </c>
      <c r="AD1842" t="s">
        <v>67</v>
      </c>
      <c r="AE1842" t="s">
        <v>2283</v>
      </c>
      <c r="AF1842" t="s">
        <v>282</v>
      </c>
      <c r="AG1842" t="s">
        <v>93</v>
      </c>
      <c r="AH1842" t="s">
        <v>125</v>
      </c>
      <c r="AI1842" t="s">
        <v>134</v>
      </c>
      <c r="AJ1842" t="s">
        <v>348</v>
      </c>
      <c r="AK1842" t="s">
        <v>73</v>
      </c>
      <c r="AL1842" t="s">
        <v>206</v>
      </c>
      <c r="AM1842" t="s">
        <v>74</v>
      </c>
      <c r="AN1842" t="s">
        <v>76</v>
      </c>
      <c r="AO1842" t="s">
        <v>92</v>
      </c>
      <c r="AP1842" t="s">
        <v>4295</v>
      </c>
      <c r="AQ1842" t="s">
        <v>106</v>
      </c>
      <c r="AR1842" t="s">
        <v>62</v>
      </c>
      <c r="AS1842" t="s">
        <v>127</v>
      </c>
      <c r="AT1842" t="s">
        <v>73</v>
      </c>
      <c r="AU1842" t="s">
        <v>2374</v>
      </c>
      <c r="AV1842" t="s">
        <v>9171</v>
      </c>
    </row>
    <row r="1843" spans="1:48" hidden="1" x14ac:dyDescent="0.3">
      <c r="A1843" t="s">
        <v>9172</v>
      </c>
      <c r="B1843" t="s">
        <v>9173</v>
      </c>
      <c r="C1843" s="1" t="str">
        <f t="shared" ref="C1843:C1906" si="305">HYPERLINK("https://geochem.nrcan.gc.ca/cdogs/content/bdl/bdl210975_e.htm", "21:0975")</f>
        <v>21:0975</v>
      </c>
      <c r="D1843" s="1" t="str">
        <f t="shared" ref="D1843:D1852" si="306">HYPERLINK("https://geochem.nrcan.gc.ca/cdogs/content/svy/svy210109_e.htm", "21:0109")</f>
        <v>21:0109</v>
      </c>
      <c r="E1843" t="s">
        <v>9174</v>
      </c>
      <c r="F1843" t="s">
        <v>9175</v>
      </c>
      <c r="H1843">
        <v>60.979965700000001</v>
      </c>
      <c r="I1843">
        <v>-97.132415499999993</v>
      </c>
      <c r="J1843" s="1" t="str">
        <f t="shared" ref="J1843:J1852" si="307">HYPERLINK("https://geochem.nrcan.gc.ca/cdogs/content/kwd/kwd020027_e.htm", "NGR lake sediment grab sample")</f>
        <v>NGR lake sediment grab sample</v>
      </c>
      <c r="K1843" s="1" t="str">
        <f t="shared" ref="K1843:K1852" si="308">HYPERLINK("https://geochem.nrcan.gc.ca/cdogs/content/kwd/kwd080006_e.htm", "&lt;177 micron (NGR)")</f>
        <v>&lt;177 micron (NGR)</v>
      </c>
      <c r="L1843">
        <v>13</v>
      </c>
      <c r="M1843" t="s">
        <v>324</v>
      </c>
      <c r="N1843">
        <v>257</v>
      </c>
      <c r="O1843" t="s">
        <v>338</v>
      </c>
      <c r="P1843" t="s">
        <v>54</v>
      </c>
      <c r="Q1843" t="s">
        <v>1295</v>
      </c>
      <c r="R1843" t="s">
        <v>141</v>
      </c>
      <c r="S1843" t="s">
        <v>57</v>
      </c>
      <c r="T1843" t="s">
        <v>380</v>
      </c>
      <c r="U1843" t="s">
        <v>203</v>
      </c>
      <c r="V1843" t="s">
        <v>339</v>
      </c>
      <c r="W1843" t="s">
        <v>211</v>
      </c>
      <c r="X1843" t="s">
        <v>67</v>
      </c>
      <c r="Y1843" t="s">
        <v>79</v>
      </c>
      <c r="Z1843" t="s">
        <v>62</v>
      </c>
      <c r="AA1843" t="s">
        <v>64</v>
      </c>
      <c r="AB1843" t="s">
        <v>471</v>
      </c>
      <c r="AC1843" t="s">
        <v>70</v>
      </c>
      <c r="AD1843" t="s">
        <v>67</v>
      </c>
      <c r="AE1843" t="s">
        <v>2716</v>
      </c>
      <c r="AF1843" t="s">
        <v>69</v>
      </c>
      <c r="AG1843" t="s">
        <v>356</v>
      </c>
      <c r="AH1843" t="s">
        <v>173</v>
      </c>
      <c r="AI1843" t="s">
        <v>124</v>
      </c>
      <c r="AJ1843" t="s">
        <v>254</v>
      </c>
      <c r="AK1843" t="s">
        <v>73</v>
      </c>
      <c r="AL1843" t="s">
        <v>103</v>
      </c>
      <c r="AM1843" t="s">
        <v>103</v>
      </c>
      <c r="AN1843" t="s">
        <v>76</v>
      </c>
      <c r="AO1843" t="s">
        <v>413</v>
      </c>
      <c r="AP1843" t="s">
        <v>2033</v>
      </c>
      <c r="AQ1843" t="s">
        <v>159</v>
      </c>
      <c r="AR1843" t="s">
        <v>67</v>
      </c>
      <c r="AS1843" t="s">
        <v>54</v>
      </c>
      <c r="AT1843" t="s">
        <v>152</v>
      </c>
      <c r="AU1843" t="s">
        <v>107</v>
      </c>
      <c r="AV1843" t="s">
        <v>9176</v>
      </c>
    </row>
    <row r="1844" spans="1:48" hidden="1" x14ac:dyDescent="0.3">
      <c r="A1844" t="s">
        <v>9177</v>
      </c>
      <c r="B1844" t="s">
        <v>9178</v>
      </c>
      <c r="C1844" s="1" t="str">
        <f t="shared" si="305"/>
        <v>21:0975</v>
      </c>
      <c r="D1844" s="1" t="str">
        <f t="shared" si="306"/>
        <v>21:0109</v>
      </c>
      <c r="E1844" t="s">
        <v>9179</v>
      </c>
      <c r="F1844" t="s">
        <v>9180</v>
      </c>
      <c r="H1844">
        <v>60.950194600000003</v>
      </c>
      <c r="I1844">
        <v>-97.158351300000007</v>
      </c>
      <c r="J1844" s="1" t="str">
        <f t="shared" si="307"/>
        <v>NGR lake sediment grab sample</v>
      </c>
      <c r="K1844" s="1" t="str">
        <f t="shared" si="308"/>
        <v>&lt;177 micron (NGR)</v>
      </c>
      <c r="L1844">
        <v>13</v>
      </c>
      <c r="M1844" t="s">
        <v>335</v>
      </c>
      <c r="N1844">
        <v>258</v>
      </c>
      <c r="O1844" t="s">
        <v>240</v>
      </c>
      <c r="P1844" t="s">
        <v>54</v>
      </c>
      <c r="Q1844" t="s">
        <v>1583</v>
      </c>
      <c r="R1844" t="s">
        <v>90</v>
      </c>
      <c r="S1844" t="s">
        <v>57</v>
      </c>
      <c r="T1844" t="s">
        <v>169</v>
      </c>
      <c r="U1844" t="s">
        <v>92</v>
      </c>
      <c r="V1844" t="s">
        <v>339</v>
      </c>
      <c r="W1844" t="s">
        <v>448</v>
      </c>
      <c r="X1844" t="s">
        <v>74</v>
      </c>
      <c r="Y1844" t="s">
        <v>143</v>
      </c>
      <c r="Z1844" t="s">
        <v>96</v>
      </c>
      <c r="AA1844" t="s">
        <v>64</v>
      </c>
      <c r="AB1844" t="s">
        <v>550</v>
      </c>
      <c r="AC1844" t="s">
        <v>70</v>
      </c>
      <c r="AD1844" t="s">
        <v>67</v>
      </c>
      <c r="AE1844" t="s">
        <v>396</v>
      </c>
      <c r="AF1844" t="s">
        <v>121</v>
      </c>
      <c r="AG1844" t="s">
        <v>223</v>
      </c>
      <c r="AH1844" t="s">
        <v>173</v>
      </c>
      <c r="AI1844" t="s">
        <v>348</v>
      </c>
      <c r="AJ1844" t="s">
        <v>240</v>
      </c>
      <c r="AK1844" t="s">
        <v>73</v>
      </c>
      <c r="AL1844" t="s">
        <v>103</v>
      </c>
      <c r="AM1844" t="s">
        <v>103</v>
      </c>
      <c r="AN1844" t="s">
        <v>76</v>
      </c>
      <c r="AO1844" t="s">
        <v>329</v>
      </c>
      <c r="AP1844" t="s">
        <v>307</v>
      </c>
      <c r="AQ1844" t="s">
        <v>211</v>
      </c>
      <c r="AR1844" t="s">
        <v>67</v>
      </c>
      <c r="AS1844" t="s">
        <v>54</v>
      </c>
      <c r="AT1844" t="s">
        <v>73</v>
      </c>
      <c r="AU1844" t="s">
        <v>107</v>
      </c>
      <c r="AV1844" t="s">
        <v>2016</v>
      </c>
    </row>
    <row r="1845" spans="1:48" hidden="1" x14ac:dyDescent="0.3">
      <c r="A1845" t="s">
        <v>9181</v>
      </c>
      <c r="B1845" t="s">
        <v>9182</v>
      </c>
      <c r="C1845" s="1" t="str">
        <f t="shared" si="305"/>
        <v>21:0975</v>
      </c>
      <c r="D1845" s="1" t="str">
        <f t="shared" si="306"/>
        <v>21:0109</v>
      </c>
      <c r="E1845" t="s">
        <v>9183</v>
      </c>
      <c r="F1845" t="s">
        <v>9184</v>
      </c>
      <c r="H1845">
        <v>60.969035300000002</v>
      </c>
      <c r="I1845">
        <v>-97.202850299999994</v>
      </c>
      <c r="J1845" s="1" t="str">
        <f t="shared" si="307"/>
        <v>NGR lake sediment grab sample</v>
      </c>
      <c r="K1845" s="1" t="str">
        <f t="shared" si="308"/>
        <v>&lt;177 micron (NGR)</v>
      </c>
      <c r="L1845">
        <v>13</v>
      </c>
      <c r="M1845" t="s">
        <v>354</v>
      </c>
      <c r="N1845">
        <v>259</v>
      </c>
      <c r="O1845" t="s">
        <v>87</v>
      </c>
      <c r="P1845" t="s">
        <v>54</v>
      </c>
      <c r="Q1845" t="s">
        <v>446</v>
      </c>
      <c r="R1845" t="s">
        <v>292</v>
      </c>
      <c r="S1845" t="s">
        <v>57</v>
      </c>
      <c r="T1845" t="s">
        <v>615</v>
      </c>
      <c r="U1845" t="s">
        <v>178</v>
      </c>
      <c r="V1845" t="s">
        <v>339</v>
      </c>
      <c r="W1845" t="s">
        <v>95</v>
      </c>
      <c r="X1845" t="s">
        <v>67</v>
      </c>
      <c r="Y1845" t="s">
        <v>79</v>
      </c>
      <c r="Z1845" t="s">
        <v>96</v>
      </c>
      <c r="AA1845" t="s">
        <v>64</v>
      </c>
      <c r="AB1845" t="s">
        <v>436</v>
      </c>
      <c r="AC1845" t="s">
        <v>66</v>
      </c>
      <c r="AD1845" t="s">
        <v>67</v>
      </c>
      <c r="AE1845" t="s">
        <v>8314</v>
      </c>
      <c r="AF1845" t="s">
        <v>317</v>
      </c>
      <c r="AG1845" t="s">
        <v>404</v>
      </c>
      <c r="AH1845" t="s">
        <v>173</v>
      </c>
      <c r="AI1845" t="s">
        <v>413</v>
      </c>
      <c r="AJ1845" t="s">
        <v>118</v>
      </c>
      <c r="AK1845" t="s">
        <v>73</v>
      </c>
      <c r="AL1845" t="s">
        <v>75</v>
      </c>
      <c r="AM1845" t="s">
        <v>103</v>
      </c>
      <c r="AN1845" t="s">
        <v>76</v>
      </c>
      <c r="AO1845" t="s">
        <v>138</v>
      </c>
      <c r="AP1845" t="s">
        <v>596</v>
      </c>
      <c r="AQ1845" t="s">
        <v>355</v>
      </c>
      <c r="AR1845" t="s">
        <v>74</v>
      </c>
      <c r="AS1845" t="s">
        <v>54</v>
      </c>
      <c r="AT1845" t="s">
        <v>73</v>
      </c>
      <c r="AU1845" t="s">
        <v>107</v>
      </c>
      <c r="AV1845" t="s">
        <v>9185</v>
      </c>
    </row>
    <row r="1846" spans="1:48" hidden="1" x14ac:dyDescent="0.3">
      <c r="A1846" t="s">
        <v>9186</v>
      </c>
      <c r="B1846" t="s">
        <v>9187</v>
      </c>
      <c r="C1846" s="1" t="str">
        <f t="shared" si="305"/>
        <v>21:0975</v>
      </c>
      <c r="D1846" s="1" t="str">
        <f t="shared" si="306"/>
        <v>21:0109</v>
      </c>
      <c r="E1846" t="s">
        <v>9188</v>
      </c>
      <c r="F1846" t="s">
        <v>9189</v>
      </c>
      <c r="H1846">
        <v>60.954315200000003</v>
      </c>
      <c r="I1846">
        <v>-97.301698900000005</v>
      </c>
      <c r="J1846" s="1" t="str">
        <f t="shared" si="307"/>
        <v>NGR lake sediment grab sample</v>
      </c>
      <c r="K1846" s="1" t="str">
        <f t="shared" si="308"/>
        <v>&lt;177 micron (NGR)</v>
      </c>
      <c r="L1846">
        <v>13</v>
      </c>
      <c r="M1846" t="s">
        <v>2031</v>
      </c>
      <c r="N1846">
        <v>260</v>
      </c>
      <c r="O1846" t="s">
        <v>151</v>
      </c>
      <c r="P1846" t="s">
        <v>54</v>
      </c>
      <c r="Q1846" t="s">
        <v>462</v>
      </c>
      <c r="R1846" t="s">
        <v>121</v>
      </c>
      <c r="S1846" t="s">
        <v>57</v>
      </c>
      <c r="T1846" t="s">
        <v>60</v>
      </c>
      <c r="U1846" t="s">
        <v>168</v>
      </c>
      <c r="V1846" t="s">
        <v>99</v>
      </c>
      <c r="W1846" t="s">
        <v>125</v>
      </c>
      <c r="X1846" t="s">
        <v>67</v>
      </c>
      <c r="Y1846" t="s">
        <v>56</v>
      </c>
      <c r="Z1846" t="s">
        <v>67</v>
      </c>
      <c r="AA1846" t="s">
        <v>64</v>
      </c>
      <c r="AB1846" t="s">
        <v>317</v>
      </c>
      <c r="AC1846" t="s">
        <v>66</v>
      </c>
      <c r="AD1846" t="s">
        <v>67</v>
      </c>
      <c r="AE1846" t="s">
        <v>5473</v>
      </c>
      <c r="AF1846" t="s">
        <v>282</v>
      </c>
      <c r="AG1846" t="s">
        <v>92</v>
      </c>
      <c r="AH1846" t="s">
        <v>472</v>
      </c>
      <c r="AI1846" t="s">
        <v>220</v>
      </c>
      <c r="AJ1846" t="s">
        <v>308</v>
      </c>
      <c r="AK1846" t="s">
        <v>73</v>
      </c>
      <c r="AL1846" t="s">
        <v>103</v>
      </c>
      <c r="AM1846" t="s">
        <v>103</v>
      </c>
      <c r="AN1846" t="s">
        <v>76</v>
      </c>
      <c r="AO1846" t="s">
        <v>226</v>
      </c>
      <c r="AP1846" t="s">
        <v>8164</v>
      </c>
      <c r="AQ1846" t="s">
        <v>127</v>
      </c>
      <c r="AR1846" t="s">
        <v>67</v>
      </c>
      <c r="AS1846" t="s">
        <v>54</v>
      </c>
      <c r="AT1846" t="s">
        <v>73</v>
      </c>
      <c r="AU1846" t="s">
        <v>107</v>
      </c>
      <c r="AV1846" t="s">
        <v>9190</v>
      </c>
    </row>
    <row r="1847" spans="1:48" hidden="1" x14ac:dyDescent="0.3">
      <c r="A1847" t="s">
        <v>9191</v>
      </c>
      <c r="B1847" t="s">
        <v>9192</v>
      </c>
      <c r="C1847" s="1" t="str">
        <f t="shared" si="305"/>
        <v>21:0975</v>
      </c>
      <c r="D1847" s="1" t="str">
        <f t="shared" si="306"/>
        <v>21:0109</v>
      </c>
      <c r="E1847" t="s">
        <v>9193</v>
      </c>
      <c r="F1847" t="s">
        <v>9194</v>
      </c>
      <c r="H1847">
        <v>60.916561299999998</v>
      </c>
      <c r="I1847">
        <v>-97.151333500000007</v>
      </c>
      <c r="J1847" s="1" t="str">
        <f t="shared" si="307"/>
        <v>NGR lake sediment grab sample</v>
      </c>
      <c r="K1847" s="1" t="str">
        <f t="shared" si="308"/>
        <v>&lt;177 micron (NGR)</v>
      </c>
      <c r="L1847">
        <v>14</v>
      </c>
      <c r="M1847" t="s">
        <v>52</v>
      </c>
      <c r="N1847">
        <v>261</v>
      </c>
      <c r="O1847" t="s">
        <v>692</v>
      </c>
      <c r="P1847" t="s">
        <v>54</v>
      </c>
      <c r="Q1847" t="s">
        <v>2145</v>
      </c>
      <c r="R1847" t="s">
        <v>121</v>
      </c>
      <c r="S1847" t="s">
        <v>57</v>
      </c>
      <c r="T1847" t="s">
        <v>365</v>
      </c>
      <c r="U1847" t="s">
        <v>92</v>
      </c>
      <c r="V1847" t="s">
        <v>316</v>
      </c>
      <c r="W1847" t="s">
        <v>171</v>
      </c>
      <c r="X1847" t="s">
        <v>67</v>
      </c>
      <c r="Y1847" t="s">
        <v>61</v>
      </c>
      <c r="Z1847" t="s">
        <v>170</v>
      </c>
      <c r="AA1847" t="s">
        <v>64</v>
      </c>
      <c r="AB1847" t="s">
        <v>616</v>
      </c>
      <c r="AC1847" t="s">
        <v>66</v>
      </c>
      <c r="AD1847" t="s">
        <v>67</v>
      </c>
      <c r="AE1847" t="s">
        <v>157</v>
      </c>
      <c r="AF1847" t="s">
        <v>90</v>
      </c>
      <c r="AG1847" t="s">
        <v>139</v>
      </c>
      <c r="AH1847" t="s">
        <v>173</v>
      </c>
      <c r="AI1847" t="s">
        <v>59</v>
      </c>
      <c r="AJ1847" t="s">
        <v>363</v>
      </c>
      <c r="AK1847" t="s">
        <v>73</v>
      </c>
      <c r="AL1847" t="s">
        <v>75</v>
      </c>
      <c r="AM1847" t="s">
        <v>103</v>
      </c>
      <c r="AN1847" t="s">
        <v>76</v>
      </c>
      <c r="AO1847" t="s">
        <v>439</v>
      </c>
      <c r="AP1847" t="s">
        <v>566</v>
      </c>
      <c r="AQ1847" t="s">
        <v>338</v>
      </c>
      <c r="AR1847" t="s">
        <v>67</v>
      </c>
      <c r="AS1847" t="s">
        <v>54</v>
      </c>
      <c r="AT1847" t="s">
        <v>73</v>
      </c>
      <c r="AU1847" t="s">
        <v>107</v>
      </c>
      <c r="AV1847" t="s">
        <v>9195</v>
      </c>
    </row>
    <row r="1848" spans="1:48" hidden="1" x14ac:dyDescent="0.3">
      <c r="A1848" t="s">
        <v>9196</v>
      </c>
      <c r="B1848" t="s">
        <v>9197</v>
      </c>
      <c r="C1848" s="1" t="str">
        <f t="shared" si="305"/>
        <v>21:0975</v>
      </c>
      <c r="D1848" s="1" t="str">
        <f t="shared" si="306"/>
        <v>21:0109</v>
      </c>
      <c r="E1848" t="s">
        <v>9198</v>
      </c>
      <c r="F1848" t="s">
        <v>9199</v>
      </c>
      <c r="H1848">
        <v>60.950597500000001</v>
      </c>
      <c r="I1848">
        <v>-97.3997399</v>
      </c>
      <c r="J1848" s="1" t="str">
        <f t="shared" si="307"/>
        <v>NGR lake sediment grab sample</v>
      </c>
      <c r="K1848" s="1" t="str">
        <f t="shared" si="308"/>
        <v>&lt;177 micron (NGR)</v>
      </c>
      <c r="L1848">
        <v>14</v>
      </c>
      <c r="M1848" t="s">
        <v>86</v>
      </c>
      <c r="N1848">
        <v>262</v>
      </c>
      <c r="O1848" t="s">
        <v>280</v>
      </c>
      <c r="P1848" t="s">
        <v>54</v>
      </c>
      <c r="Q1848" t="s">
        <v>802</v>
      </c>
      <c r="R1848" t="s">
        <v>347</v>
      </c>
      <c r="S1848" t="s">
        <v>57</v>
      </c>
      <c r="T1848" t="s">
        <v>100</v>
      </c>
      <c r="U1848" t="s">
        <v>92</v>
      </c>
      <c r="V1848" t="s">
        <v>411</v>
      </c>
      <c r="W1848" t="s">
        <v>74</v>
      </c>
      <c r="X1848" t="s">
        <v>67</v>
      </c>
      <c r="Y1848" t="s">
        <v>211</v>
      </c>
      <c r="Z1848" t="s">
        <v>62</v>
      </c>
      <c r="AA1848" t="s">
        <v>64</v>
      </c>
      <c r="AB1848" t="s">
        <v>187</v>
      </c>
      <c r="AC1848" t="s">
        <v>66</v>
      </c>
      <c r="AD1848" t="s">
        <v>67</v>
      </c>
      <c r="AE1848" t="s">
        <v>1911</v>
      </c>
      <c r="AF1848" t="s">
        <v>99</v>
      </c>
      <c r="AG1848" t="s">
        <v>381</v>
      </c>
      <c r="AH1848" t="s">
        <v>472</v>
      </c>
      <c r="AI1848" t="s">
        <v>138</v>
      </c>
      <c r="AJ1848" t="s">
        <v>363</v>
      </c>
      <c r="AK1848" t="s">
        <v>73</v>
      </c>
      <c r="AL1848" t="s">
        <v>103</v>
      </c>
      <c r="AM1848" t="s">
        <v>103</v>
      </c>
      <c r="AN1848" t="s">
        <v>76</v>
      </c>
      <c r="AO1848" t="s">
        <v>71</v>
      </c>
      <c r="AP1848" t="s">
        <v>1980</v>
      </c>
      <c r="AQ1848" t="s">
        <v>280</v>
      </c>
      <c r="AR1848" t="s">
        <v>67</v>
      </c>
      <c r="AS1848" t="s">
        <v>54</v>
      </c>
      <c r="AT1848" t="s">
        <v>73</v>
      </c>
      <c r="AU1848" t="s">
        <v>107</v>
      </c>
      <c r="AV1848" t="s">
        <v>7605</v>
      </c>
    </row>
    <row r="1849" spans="1:48" hidden="1" x14ac:dyDescent="0.3">
      <c r="A1849" t="s">
        <v>9200</v>
      </c>
      <c r="B1849" t="s">
        <v>9201</v>
      </c>
      <c r="C1849" s="1" t="str">
        <f t="shared" si="305"/>
        <v>21:0975</v>
      </c>
      <c r="D1849" s="1" t="str">
        <f t="shared" si="306"/>
        <v>21:0109</v>
      </c>
      <c r="E1849" t="s">
        <v>9202</v>
      </c>
      <c r="F1849" t="s">
        <v>9203</v>
      </c>
      <c r="H1849">
        <v>60.970605399999997</v>
      </c>
      <c r="I1849">
        <v>-97.453270099999997</v>
      </c>
      <c r="J1849" s="1" t="str">
        <f t="shared" si="307"/>
        <v>NGR lake sediment grab sample</v>
      </c>
      <c r="K1849" s="1" t="str">
        <f t="shared" si="308"/>
        <v>&lt;177 micron (NGR)</v>
      </c>
      <c r="L1849">
        <v>14</v>
      </c>
      <c r="M1849" t="s">
        <v>149</v>
      </c>
      <c r="N1849">
        <v>263</v>
      </c>
      <c r="O1849" t="s">
        <v>104</v>
      </c>
      <c r="P1849" t="s">
        <v>54</v>
      </c>
      <c r="Q1849" t="s">
        <v>275</v>
      </c>
      <c r="R1849" t="s">
        <v>317</v>
      </c>
      <c r="S1849" t="s">
        <v>57</v>
      </c>
      <c r="T1849" t="s">
        <v>221</v>
      </c>
      <c r="U1849" t="s">
        <v>168</v>
      </c>
      <c r="V1849" t="s">
        <v>616</v>
      </c>
      <c r="W1849" t="s">
        <v>224</v>
      </c>
      <c r="X1849" t="s">
        <v>74</v>
      </c>
      <c r="Y1849" t="s">
        <v>226</v>
      </c>
      <c r="Z1849" t="s">
        <v>67</v>
      </c>
      <c r="AA1849" t="s">
        <v>64</v>
      </c>
      <c r="AB1849" t="s">
        <v>347</v>
      </c>
      <c r="AC1849" t="s">
        <v>66</v>
      </c>
      <c r="AD1849" t="s">
        <v>67</v>
      </c>
      <c r="AE1849" t="s">
        <v>3853</v>
      </c>
      <c r="AF1849" t="s">
        <v>90</v>
      </c>
      <c r="AG1849" t="s">
        <v>92</v>
      </c>
      <c r="AH1849" t="s">
        <v>472</v>
      </c>
      <c r="AI1849" t="s">
        <v>61</v>
      </c>
      <c r="AJ1849" t="s">
        <v>170</v>
      </c>
      <c r="AK1849" t="s">
        <v>73</v>
      </c>
      <c r="AL1849" t="s">
        <v>103</v>
      </c>
      <c r="AM1849" t="s">
        <v>103</v>
      </c>
      <c r="AN1849" t="s">
        <v>76</v>
      </c>
      <c r="AO1849" t="s">
        <v>87</v>
      </c>
      <c r="AP1849" t="s">
        <v>55</v>
      </c>
      <c r="AQ1849" t="s">
        <v>226</v>
      </c>
      <c r="AR1849" t="s">
        <v>67</v>
      </c>
      <c r="AS1849" t="s">
        <v>54</v>
      </c>
      <c r="AT1849" t="s">
        <v>73</v>
      </c>
      <c r="AU1849" t="s">
        <v>107</v>
      </c>
      <c r="AV1849" t="s">
        <v>9204</v>
      </c>
    </row>
    <row r="1850" spans="1:48" hidden="1" x14ac:dyDescent="0.3">
      <c r="A1850" t="s">
        <v>9205</v>
      </c>
      <c r="B1850" t="s">
        <v>9206</v>
      </c>
      <c r="C1850" s="1" t="str">
        <f t="shared" si="305"/>
        <v>21:0975</v>
      </c>
      <c r="D1850" s="1" t="str">
        <f t="shared" si="306"/>
        <v>21:0109</v>
      </c>
      <c r="E1850" t="s">
        <v>9207</v>
      </c>
      <c r="F1850" t="s">
        <v>9208</v>
      </c>
      <c r="H1850">
        <v>60.960965799999997</v>
      </c>
      <c r="I1850">
        <v>-97.5219022</v>
      </c>
      <c r="J1850" s="1" t="str">
        <f t="shared" si="307"/>
        <v>NGR lake sediment grab sample</v>
      </c>
      <c r="K1850" s="1" t="str">
        <f t="shared" si="308"/>
        <v>&lt;177 micron (NGR)</v>
      </c>
      <c r="L1850">
        <v>14</v>
      </c>
      <c r="M1850" t="s">
        <v>165</v>
      </c>
      <c r="N1850">
        <v>264</v>
      </c>
      <c r="O1850" t="s">
        <v>53</v>
      </c>
      <c r="P1850" t="s">
        <v>54</v>
      </c>
      <c r="Q1850" t="s">
        <v>248</v>
      </c>
      <c r="R1850" t="s">
        <v>282</v>
      </c>
      <c r="S1850" t="s">
        <v>57</v>
      </c>
      <c r="T1850" t="s">
        <v>223</v>
      </c>
      <c r="U1850" t="s">
        <v>59</v>
      </c>
      <c r="V1850" t="s">
        <v>90</v>
      </c>
      <c r="W1850" t="s">
        <v>103</v>
      </c>
      <c r="X1850" t="s">
        <v>67</v>
      </c>
      <c r="Y1850" t="s">
        <v>238</v>
      </c>
      <c r="Z1850" t="s">
        <v>67</v>
      </c>
      <c r="AA1850" t="s">
        <v>64</v>
      </c>
      <c r="AB1850" t="s">
        <v>99</v>
      </c>
      <c r="AC1850" t="s">
        <v>66</v>
      </c>
      <c r="AD1850" t="s">
        <v>67</v>
      </c>
      <c r="AE1850" t="s">
        <v>3492</v>
      </c>
      <c r="AF1850" t="s">
        <v>436</v>
      </c>
      <c r="AG1850" t="s">
        <v>96</v>
      </c>
      <c r="AH1850" t="s">
        <v>780</v>
      </c>
      <c r="AI1850" t="s">
        <v>79</v>
      </c>
      <c r="AJ1850" t="s">
        <v>136</v>
      </c>
      <c r="AK1850" t="s">
        <v>73</v>
      </c>
      <c r="AL1850" t="s">
        <v>103</v>
      </c>
      <c r="AM1850" t="s">
        <v>103</v>
      </c>
      <c r="AN1850" t="s">
        <v>76</v>
      </c>
      <c r="AO1850" t="s">
        <v>363</v>
      </c>
      <c r="AP1850" t="s">
        <v>8164</v>
      </c>
      <c r="AQ1850" t="s">
        <v>2005</v>
      </c>
      <c r="AR1850" t="s">
        <v>67</v>
      </c>
      <c r="AS1850" t="s">
        <v>54</v>
      </c>
      <c r="AT1850" t="s">
        <v>73</v>
      </c>
      <c r="AU1850" t="s">
        <v>107</v>
      </c>
      <c r="AV1850" t="s">
        <v>9209</v>
      </c>
    </row>
    <row r="1851" spans="1:48" hidden="1" x14ac:dyDescent="0.3">
      <c r="A1851" t="s">
        <v>9210</v>
      </c>
      <c r="B1851" t="s">
        <v>9211</v>
      </c>
      <c r="C1851" s="1" t="str">
        <f t="shared" si="305"/>
        <v>21:0975</v>
      </c>
      <c r="D1851" s="1" t="str">
        <f t="shared" si="306"/>
        <v>21:0109</v>
      </c>
      <c r="E1851" t="s">
        <v>9212</v>
      </c>
      <c r="F1851" t="s">
        <v>9213</v>
      </c>
      <c r="H1851">
        <v>60.899498899999998</v>
      </c>
      <c r="I1851">
        <v>-97.465766700000003</v>
      </c>
      <c r="J1851" s="1" t="str">
        <f t="shared" si="307"/>
        <v>NGR lake sediment grab sample</v>
      </c>
      <c r="K1851" s="1" t="str">
        <f t="shared" si="308"/>
        <v>&lt;177 micron (NGR)</v>
      </c>
      <c r="L1851">
        <v>14</v>
      </c>
      <c r="M1851" t="s">
        <v>185</v>
      </c>
      <c r="N1851">
        <v>265</v>
      </c>
      <c r="O1851" t="s">
        <v>327</v>
      </c>
      <c r="P1851" t="s">
        <v>54</v>
      </c>
      <c r="Q1851" t="s">
        <v>479</v>
      </c>
      <c r="R1851" t="s">
        <v>151</v>
      </c>
      <c r="S1851" t="s">
        <v>57</v>
      </c>
      <c r="T1851" t="s">
        <v>235</v>
      </c>
      <c r="U1851" t="s">
        <v>59</v>
      </c>
      <c r="V1851" t="s">
        <v>172</v>
      </c>
      <c r="W1851" t="s">
        <v>125</v>
      </c>
      <c r="X1851" t="s">
        <v>62</v>
      </c>
      <c r="Y1851" t="s">
        <v>396</v>
      </c>
      <c r="Z1851" t="s">
        <v>62</v>
      </c>
      <c r="AA1851" t="s">
        <v>64</v>
      </c>
      <c r="AB1851" t="s">
        <v>190</v>
      </c>
      <c r="AC1851" t="s">
        <v>66</v>
      </c>
      <c r="AD1851" t="s">
        <v>67</v>
      </c>
      <c r="AE1851" t="s">
        <v>574</v>
      </c>
      <c r="AF1851" t="s">
        <v>151</v>
      </c>
      <c r="AG1851" t="s">
        <v>436</v>
      </c>
      <c r="AH1851" t="s">
        <v>472</v>
      </c>
      <c r="AI1851" t="s">
        <v>159</v>
      </c>
      <c r="AJ1851" t="s">
        <v>201</v>
      </c>
      <c r="AK1851" t="s">
        <v>73</v>
      </c>
      <c r="AL1851" t="s">
        <v>103</v>
      </c>
      <c r="AM1851" t="s">
        <v>103</v>
      </c>
      <c r="AN1851" t="s">
        <v>76</v>
      </c>
      <c r="AO1851" t="s">
        <v>305</v>
      </c>
      <c r="AP1851" t="s">
        <v>194</v>
      </c>
      <c r="AQ1851" t="s">
        <v>429</v>
      </c>
      <c r="AR1851" t="s">
        <v>74</v>
      </c>
      <c r="AS1851" t="s">
        <v>54</v>
      </c>
      <c r="AT1851" t="s">
        <v>73</v>
      </c>
      <c r="AU1851" t="s">
        <v>107</v>
      </c>
      <c r="AV1851" t="s">
        <v>6762</v>
      </c>
    </row>
    <row r="1852" spans="1:48" hidden="1" x14ac:dyDescent="0.3">
      <c r="A1852" t="s">
        <v>9214</v>
      </c>
      <c r="B1852" t="s">
        <v>9215</v>
      </c>
      <c r="C1852" s="1" t="str">
        <f t="shared" si="305"/>
        <v>21:0975</v>
      </c>
      <c r="D1852" s="1" t="str">
        <f t="shared" si="306"/>
        <v>21:0109</v>
      </c>
      <c r="E1852" t="s">
        <v>9216</v>
      </c>
      <c r="F1852" t="s">
        <v>9217</v>
      </c>
      <c r="H1852">
        <v>60.901402300000001</v>
      </c>
      <c r="I1852">
        <v>-97.368176199999994</v>
      </c>
      <c r="J1852" s="1" t="str">
        <f t="shared" si="307"/>
        <v>NGR lake sediment grab sample</v>
      </c>
      <c r="K1852" s="1" t="str">
        <f t="shared" si="308"/>
        <v>&lt;177 micron (NGR)</v>
      </c>
      <c r="L1852">
        <v>14</v>
      </c>
      <c r="M1852" t="s">
        <v>113</v>
      </c>
      <c r="N1852">
        <v>266</v>
      </c>
      <c r="O1852" t="s">
        <v>87</v>
      </c>
      <c r="P1852" t="s">
        <v>54</v>
      </c>
      <c r="Q1852" t="s">
        <v>446</v>
      </c>
      <c r="R1852" t="s">
        <v>178</v>
      </c>
      <c r="S1852" t="s">
        <v>57</v>
      </c>
      <c r="T1852" t="s">
        <v>97</v>
      </c>
      <c r="U1852" t="s">
        <v>117</v>
      </c>
      <c r="V1852" t="s">
        <v>60</v>
      </c>
      <c r="W1852" t="s">
        <v>95</v>
      </c>
      <c r="X1852" t="s">
        <v>67</v>
      </c>
      <c r="Y1852" t="s">
        <v>137</v>
      </c>
      <c r="Z1852" t="s">
        <v>170</v>
      </c>
      <c r="AA1852" t="s">
        <v>64</v>
      </c>
      <c r="AB1852" t="s">
        <v>69</v>
      </c>
      <c r="AC1852" t="s">
        <v>66</v>
      </c>
      <c r="AD1852" t="s">
        <v>67</v>
      </c>
      <c r="AE1852" t="s">
        <v>421</v>
      </c>
      <c r="AF1852" t="s">
        <v>121</v>
      </c>
      <c r="AG1852" t="s">
        <v>142</v>
      </c>
      <c r="AH1852" t="s">
        <v>70</v>
      </c>
      <c r="AI1852" t="s">
        <v>156</v>
      </c>
      <c r="AJ1852" t="s">
        <v>240</v>
      </c>
      <c r="AK1852" t="s">
        <v>73</v>
      </c>
      <c r="AL1852" t="s">
        <v>75</v>
      </c>
      <c r="AM1852" t="s">
        <v>103</v>
      </c>
      <c r="AN1852" t="s">
        <v>76</v>
      </c>
      <c r="AO1852" t="s">
        <v>348</v>
      </c>
      <c r="AP1852" t="s">
        <v>126</v>
      </c>
      <c r="AQ1852" t="s">
        <v>709</v>
      </c>
      <c r="AR1852" t="s">
        <v>67</v>
      </c>
      <c r="AS1852" t="s">
        <v>54</v>
      </c>
      <c r="AT1852" t="s">
        <v>73</v>
      </c>
      <c r="AU1852" t="s">
        <v>107</v>
      </c>
      <c r="AV1852" t="s">
        <v>9218</v>
      </c>
    </row>
    <row r="1853" spans="1:48" hidden="1" x14ac:dyDescent="0.3">
      <c r="A1853" t="s">
        <v>9219</v>
      </c>
      <c r="B1853" t="s">
        <v>9220</v>
      </c>
      <c r="C1853" s="1" t="str">
        <f t="shared" si="305"/>
        <v>21:0975</v>
      </c>
      <c r="D1853" s="1" t="str">
        <f>HYPERLINK("https://geochem.nrcan.gc.ca/cdogs/content/svy/svy_e.htm", "")</f>
        <v/>
      </c>
      <c r="G1853" s="1" t="str">
        <f>HYPERLINK("https://geochem.nrcan.gc.ca/cdogs/content/cr_/cr_00128_e.htm", "128")</f>
        <v>128</v>
      </c>
      <c r="J1853" t="s">
        <v>230</v>
      </c>
      <c r="K1853" t="s">
        <v>231</v>
      </c>
      <c r="L1853">
        <v>14</v>
      </c>
      <c r="M1853" t="s">
        <v>232</v>
      </c>
      <c r="N1853">
        <v>267</v>
      </c>
      <c r="O1853" t="s">
        <v>77</v>
      </c>
      <c r="P1853" t="s">
        <v>54</v>
      </c>
      <c r="Q1853" t="s">
        <v>1128</v>
      </c>
      <c r="R1853" t="s">
        <v>303</v>
      </c>
      <c r="S1853" t="s">
        <v>57</v>
      </c>
      <c r="T1853" t="s">
        <v>339</v>
      </c>
      <c r="U1853" t="s">
        <v>281</v>
      </c>
      <c r="V1853" t="s">
        <v>264</v>
      </c>
      <c r="W1853" t="s">
        <v>74</v>
      </c>
      <c r="X1853" t="s">
        <v>62</v>
      </c>
      <c r="Y1853" t="s">
        <v>79</v>
      </c>
      <c r="Z1853" t="s">
        <v>170</v>
      </c>
      <c r="AA1853" t="s">
        <v>64</v>
      </c>
      <c r="AB1853" t="s">
        <v>282</v>
      </c>
      <c r="AC1853" t="s">
        <v>75</v>
      </c>
      <c r="AD1853" t="s">
        <v>67</v>
      </c>
      <c r="AE1853" t="s">
        <v>3908</v>
      </c>
      <c r="AF1853" t="s">
        <v>550</v>
      </c>
      <c r="AG1853" t="s">
        <v>436</v>
      </c>
      <c r="AH1853" t="s">
        <v>171</v>
      </c>
      <c r="AI1853" t="s">
        <v>318</v>
      </c>
      <c r="AJ1853" t="s">
        <v>201</v>
      </c>
      <c r="AK1853" t="s">
        <v>73</v>
      </c>
      <c r="AL1853" t="s">
        <v>224</v>
      </c>
      <c r="AM1853" t="s">
        <v>75</v>
      </c>
      <c r="AN1853" t="s">
        <v>76</v>
      </c>
      <c r="AO1853" t="s">
        <v>292</v>
      </c>
      <c r="AP1853" t="s">
        <v>126</v>
      </c>
      <c r="AQ1853" t="s">
        <v>9221</v>
      </c>
      <c r="AR1853" t="s">
        <v>67</v>
      </c>
      <c r="AS1853" t="s">
        <v>62</v>
      </c>
      <c r="AT1853" t="s">
        <v>593</v>
      </c>
      <c r="AU1853" t="s">
        <v>107</v>
      </c>
      <c r="AV1853" t="s">
        <v>9222</v>
      </c>
    </row>
    <row r="1854" spans="1:48" hidden="1" x14ac:dyDescent="0.3">
      <c r="A1854" t="s">
        <v>9223</v>
      </c>
      <c r="B1854" t="s">
        <v>9224</v>
      </c>
      <c r="C1854" s="1" t="str">
        <f t="shared" si="305"/>
        <v>21:0975</v>
      </c>
      <c r="D1854" s="1" t="str">
        <f t="shared" ref="D1854:D1873" si="309">HYPERLINK("https://geochem.nrcan.gc.ca/cdogs/content/svy/svy210109_e.htm", "21:0109")</f>
        <v>21:0109</v>
      </c>
      <c r="E1854" t="s">
        <v>9216</v>
      </c>
      <c r="F1854" t="s">
        <v>9225</v>
      </c>
      <c r="H1854">
        <v>60.901402300000001</v>
      </c>
      <c r="I1854">
        <v>-97.368176199999994</v>
      </c>
      <c r="J1854" s="1" t="str">
        <f t="shared" ref="J1854:J1873" si="310">HYPERLINK("https://geochem.nrcan.gc.ca/cdogs/content/kwd/kwd020027_e.htm", "NGR lake sediment grab sample")</f>
        <v>NGR lake sediment grab sample</v>
      </c>
      <c r="K1854" s="1" t="str">
        <f t="shared" ref="K1854:K1873" si="311">HYPERLINK("https://geochem.nrcan.gc.ca/cdogs/content/kwd/kwd080006_e.htm", "&lt;177 micron (NGR)")</f>
        <v>&lt;177 micron (NGR)</v>
      </c>
      <c r="L1854">
        <v>14</v>
      </c>
      <c r="M1854" t="s">
        <v>132</v>
      </c>
      <c r="N1854">
        <v>268</v>
      </c>
      <c r="O1854" t="s">
        <v>709</v>
      </c>
      <c r="P1854" t="s">
        <v>54</v>
      </c>
      <c r="Q1854" t="s">
        <v>1134</v>
      </c>
      <c r="R1854" t="s">
        <v>281</v>
      </c>
      <c r="S1854" t="s">
        <v>57</v>
      </c>
      <c r="T1854" t="s">
        <v>725</v>
      </c>
      <c r="U1854" t="s">
        <v>88</v>
      </c>
      <c r="V1854" t="s">
        <v>172</v>
      </c>
      <c r="W1854" t="s">
        <v>137</v>
      </c>
      <c r="X1854" t="s">
        <v>67</v>
      </c>
      <c r="Y1854" t="s">
        <v>63</v>
      </c>
      <c r="Z1854" t="s">
        <v>170</v>
      </c>
      <c r="AA1854" t="s">
        <v>64</v>
      </c>
      <c r="AB1854" t="s">
        <v>187</v>
      </c>
      <c r="AC1854" t="s">
        <v>66</v>
      </c>
      <c r="AD1854" t="s">
        <v>67</v>
      </c>
      <c r="AE1854" t="s">
        <v>238</v>
      </c>
      <c r="AF1854" t="s">
        <v>282</v>
      </c>
      <c r="AG1854" t="s">
        <v>617</v>
      </c>
      <c r="AH1854" t="s">
        <v>173</v>
      </c>
      <c r="AI1854" t="s">
        <v>72</v>
      </c>
      <c r="AJ1854" t="s">
        <v>292</v>
      </c>
      <c r="AK1854" t="s">
        <v>73</v>
      </c>
      <c r="AL1854" t="s">
        <v>103</v>
      </c>
      <c r="AM1854" t="s">
        <v>103</v>
      </c>
      <c r="AN1854" t="s">
        <v>76</v>
      </c>
      <c r="AO1854" t="s">
        <v>429</v>
      </c>
      <c r="AP1854" t="s">
        <v>414</v>
      </c>
      <c r="AQ1854" t="s">
        <v>209</v>
      </c>
      <c r="AR1854" t="s">
        <v>67</v>
      </c>
      <c r="AS1854" t="s">
        <v>54</v>
      </c>
      <c r="AT1854" t="s">
        <v>73</v>
      </c>
      <c r="AU1854" t="s">
        <v>107</v>
      </c>
      <c r="AV1854" t="s">
        <v>3999</v>
      </c>
    </row>
    <row r="1855" spans="1:48" hidden="1" x14ac:dyDescent="0.3">
      <c r="A1855" t="s">
        <v>9226</v>
      </c>
      <c r="B1855" t="s">
        <v>9227</v>
      </c>
      <c r="C1855" s="1" t="str">
        <f t="shared" si="305"/>
        <v>21:0975</v>
      </c>
      <c r="D1855" s="1" t="str">
        <f t="shared" si="309"/>
        <v>21:0109</v>
      </c>
      <c r="E1855" t="s">
        <v>9228</v>
      </c>
      <c r="F1855" t="s">
        <v>9229</v>
      </c>
      <c r="H1855">
        <v>60.8902535</v>
      </c>
      <c r="I1855">
        <v>-97.264311699999993</v>
      </c>
      <c r="J1855" s="1" t="str">
        <f t="shared" si="310"/>
        <v>NGR lake sediment grab sample</v>
      </c>
      <c r="K1855" s="1" t="str">
        <f t="shared" si="311"/>
        <v>&lt;177 micron (NGR)</v>
      </c>
      <c r="L1855">
        <v>14</v>
      </c>
      <c r="M1855" t="s">
        <v>200</v>
      </c>
      <c r="N1855">
        <v>269</v>
      </c>
      <c r="O1855" t="s">
        <v>306</v>
      </c>
      <c r="P1855" t="s">
        <v>54</v>
      </c>
      <c r="Q1855" t="s">
        <v>1210</v>
      </c>
      <c r="R1855" t="s">
        <v>104</v>
      </c>
      <c r="S1855" t="s">
        <v>57</v>
      </c>
      <c r="T1855" t="s">
        <v>428</v>
      </c>
      <c r="U1855" t="s">
        <v>203</v>
      </c>
      <c r="V1855" t="s">
        <v>380</v>
      </c>
      <c r="W1855" t="s">
        <v>355</v>
      </c>
      <c r="X1855" t="s">
        <v>67</v>
      </c>
      <c r="Y1855" t="s">
        <v>95</v>
      </c>
      <c r="Z1855" t="s">
        <v>170</v>
      </c>
      <c r="AA1855" t="s">
        <v>64</v>
      </c>
      <c r="AB1855" t="s">
        <v>317</v>
      </c>
      <c r="AC1855" t="s">
        <v>66</v>
      </c>
      <c r="AD1855" t="s">
        <v>67</v>
      </c>
      <c r="AE1855" t="s">
        <v>238</v>
      </c>
      <c r="AF1855" t="s">
        <v>436</v>
      </c>
      <c r="AG1855" t="s">
        <v>316</v>
      </c>
      <c r="AH1855" t="s">
        <v>173</v>
      </c>
      <c r="AI1855" t="s">
        <v>429</v>
      </c>
      <c r="AJ1855" t="s">
        <v>127</v>
      </c>
      <c r="AK1855" t="s">
        <v>73</v>
      </c>
      <c r="AL1855" t="s">
        <v>75</v>
      </c>
      <c r="AM1855" t="s">
        <v>224</v>
      </c>
      <c r="AN1855" t="s">
        <v>76</v>
      </c>
      <c r="AO1855" t="s">
        <v>102</v>
      </c>
      <c r="AP1855" t="s">
        <v>307</v>
      </c>
      <c r="AQ1855" t="s">
        <v>124</v>
      </c>
      <c r="AR1855" t="s">
        <v>67</v>
      </c>
      <c r="AS1855" t="s">
        <v>54</v>
      </c>
      <c r="AT1855" t="s">
        <v>73</v>
      </c>
      <c r="AU1855" t="s">
        <v>107</v>
      </c>
      <c r="AV1855" t="s">
        <v>9230</v>
      </c>
    </row>
    <row r="1856" spans="1:48" hidden="1" x14ac:dyDescent="0.3">
      <c r="A1856" t="s">
        <v>9231</v>
      </c>
      <c r="B1856" t="s">
        <v>9232</v>
      </c>
      <c r="C1856" s="1" t="str">
        <f t="shared" si="305"/>
        <v>21:0975</v>
      </c>
      <c r="D1856" s="1" t="str">
        <f t="shared" si="309"/>
        <v>21:0109</v>
      </c>
      <c r="E1856" t="s">
        <v>9233</v>
      </c>
      <c r="F1856" t="s">
        <v>9234</v>
      </c>
      <c r="H1856">
        <v>60.896571899999998</v>
      </c>
      <c r="I1856">
        <v>-97.215736699999994</v>
      </c>
      <c r="J1856" s="1" t="str">
        <f t="shared" si="310"/>
        <v>NGR lake sediment grab sample</v>
      </c>
      <c r="K1856" s="1" t="str">
        <f t="shared" si="311"/>
        <v>&lt;177 micron (NGR)</v>
      </c>
      <c r="L1856">
        <v>14</v>
      </c>
      <c r="M1856" t="s">
        <v>217</v>
      </c>
      <c r="N1856">
        <v>270</v>
      </c>
      <c r="O1856" t="s">
        <v>203</v>
      </c>
      <c r="P1856" t="s">
        <v>54</v>
      </c>
      <c r="Q1856" t="s">
        <v>2374</v>
      </c>
      <c r="R1856" t="s">
        <v>436</v>
      </c>
      <c r="S1856" t="s">
        <v>57</v>
      </c>
      <c r="T1856" t="s">
        <v>428</v>
      </c>
      <c r="U1856" t="s">
        <v>178</v>
      </c>
      <c r="V1856" t="s">
        <v>365</v>
      </c>
      <c r="W1856" t="s">
        <v>421</v>
      </c>
      <c r="X1856" t="s">
        <v>67</v>
      </c>
      <c r="Y1856" t="s">
        <v>263</v>
      </c>
      <c r="Z1856" t="s">
        <v>170</v>
      </c>
      <c r="AA1856" t="s">
        <v>64</v>
      </c>
      <c r="AB1856" t="s">
        <v>187</v>
      </c>
      <c r="AC1856" t="s">
        <v>66</v>
      </c>
      <c r="AD1856" t="s">
        <v>67</v>
      </c>
      <c r="AE1856" t="s">
        <v>74</v>
      </c>
      <c r="AF1856" t="s">
        <v>90</v>
      </c>
      <c r="AG1856" t="s">
        <v>236</v>
      </c>
      <c r="AH1856" t="s">
        <v>173</v>
      </c>
      <c r="AI1856" t="s">
        <v>72</v>
      </c>
      <c r="AJ1856" t="s">
        <v>143</v>
      </c>
      <c r="AK1856" t="s">
        <v>73</v>
      </c>
      <c r="AL1856" t="s">
        <v>224</v>
      </c>
      <c r="AM1856" t="s">
        <v>103</v>
      </c>
      <c r="AN1856" t="s">
        <v>76</v>
      </c>
      <c r="AO1856" t="s">
        <v>123</v>
      </c>
      <c r="AP1856" t="s">
        <v>656</v>
      </c>
      <c r="AQ1856" t="s">
        <v>114</v>
      </c>
      <c r="AR1856" t="s">
        <v>67</v>
      </c>
      <c r="AS1856" t="s">
        <v>54</v>
      </c>
      <c r="AT1856" t="s">
        <v>73</v>
      </c>
      <c r="AU1856" t="s">
        <v>107</v>
      </c>
      <c r="AV1856" t="s">
        <v>9235</v>
      </c>
    </row>
    <row r="1857" spans="1:48" hidden="1" x14ac:dyDescent="0.3">
      <c r="A1857" t="s">
        <v>9236</v>
      </c>
      <c r="B1857" t="s">
        <v>9237</v>
      </c>
      <c r="C1857" s="1" t="str">
        <f t="shared" si="305"/>
        <v>21:0975</v>
      </c>
      <c r="D1857" s="1" t="str">
        <f t="shared" si="309"/>
        <v>21:0109</v>
      </c>
      <c r="E1857" t="s">
        <v>9238</v>
      </c>
      <c r="F1857" t="s">
        <v>9239</v>
      </c>
      <c r="H1857">
        <v>60.905289000000003</v>
      </c>
      <c r="I1857">
        <v>-97.143676600000006</v>
      </c>
      <c r="J1857" s="1" t="str">
        <f t="shared" si="310"/>
        <v>NGR lake sediment grab sample</v>
      </c>
      <c r="K1857" s="1" t="str">
        <f t="shared" si="311"/>
        <v>&lt;177 micron (NGR)</v>
      </c>
      <c r="L1857">
        <v>14</v>
      </c>
      <c r="M1857" t="s">
        <v>246</v>
      </c>
      <c r="N1857">
        <v>271</v>
      </c>
      <c r="O1857" t="s">
        <v>124</v>
      </c>
      <c r="P1857" t="s">
        <v>54</v>
      </c>
      <c r="Q1857" t="s">
        <v>1128</v>
      </c>
      <c r="R1857" t="s">
        <v>134</v>
      </c>
      <c r="S1857" t="s">
        <v>57</v>
      </c>
      <c r="T1857" t="s">
        <v>303</v>
      </c>
      <c r="U1857" t="s">
        <v>168</v>
      </c>
      <c r="V1857" t="s">
        <v>93</v>
      </c>
      <c r="W1857" t="s">
        <v>396</v>
      </c>
      <c r="X1857" t="s">
        <v>67</v>
      </c>
      <c r="Y1857" t="s">
        <v>263</v>
      </c>
      <c r="Z1857" t="s">
        <v>62</v>
      </c>
      <c r="AA1857" t="s">
        <v>64</v>
      </c>
      <c r="AB1857" t="s">
        <v>151</v>
      </c>
      <c r="AC1857" t="s">
        <v>66</v>
      </c>
      <c r="AD1857" t="s">
        <v>67</v>
      </c>
      <c r="AE1857" t="s">
        <v>2628</v>
      </c>
      <c r="AF1857" t="s">
        <v>116</v>
      </c>
      <c r="AG1857" t="s">
        <v>381</v>
      </c>
      <c r="AH1857" t="s">
        <v>173</v>
      </c>
      <c r="AI1857" t="s">
        <v>56</v>
      </c>
      <c r="AJ1857" t="s">
        <v>205</v>
      </c>
      <c r="AK1857" t="s">
        <v>73</v>
      </c>
      <c r="AL1857" t="s">
        <v>103</v>
      </c>
      <c r="AM1857" t="s">
        <v>103</v>
      </c>
      <c r="AN1857" t="s">
        <v>76</v>
      </c>
      <c r="AO1857" t="s">
        <v>209</v>
      </c>
      <c r="AP1857" t="s">
        <v>1980</v>
      </c>
      <c r="AQ1857" t="s">
        <v>193</v>
      </c>
      <c r="AR1857" t="s">
        <v>67</v>
      </c>
      <c r="AS1857" t="s">
        <v>54</v>
      </c>
      <c r="AT1857" t="s">
        <v>73</v>
      </c>
      <c r="AU1857" t="s">
        <v>107</v>
      </c>
      <c r="AV1857" t="s">
        <v>9240</v>
      </c>
    </row>
    <row r="1858" spans="1:48" hidden="1" x14ac:dyDescent="0.3">
      <c r="A1858" t="s">
        <v>9241</v>
      </c>
      <c r="B1858" t="s">
        <v>9242</v>
      </c>
      <c r="C1858" s="1" t="str">
        <f t="shared" si="305"/>
        <v>21:0975</v>
      </c>
      <c r="D1858" s="1" t="str">
        <f t="shared" si="309"/>
        <v>21:0109</v>
      </c>
      <c r="E1858" t="s">
        <v>9193</v>
      </c>
      <c r="F1858" t="s">
        <v>9243</v>
      </c>
      <c r="H1858">
        <v>60.916561299999998</v>
      </c>
      <c r="I1858">
        <v>-97.151333500000007</v>
      </c>
      <c r="J1858" s="1" t="str">
        <f t="shared" si="310"/>
        <v>NGR lake sediment grab sample</v>
      </c>
      <c r="K1858" s="1" t="str">
        <f t="shared" si="311"/>
        <v>&lt;177 micron (NGR)</v>
      </c>
      <c r="L1858">
        <v>14</v>
      </c>
      <c r="M1858" t="s">
        <v>345</v>
      </c>
      <c r="N1858">
        <v>272</v>
      </c>
      <c r="O1858" t="s">
        <v>124</v>
      </c>
      <c r="P1858" t="s">
        <v>54</v>
      </c>
      <c r="Q1858" t="s">
        <v>652</v>
      </c>
      <c r="R1858" t="s">
        <v>357</v>
      </c>
      <c r="S1858" t="s">
        <v>57</v>
      </c>
      <c r="T1858" t="s">
        <v>326</v>
      </c>
      <c r="U1858" t="s">
        <v>203</v>
      </c>
      <c r="V1858" t="s">
        <v>100</v>
      </c>
      <c r="W1858" t="s">
        <v>62</v>
      </c>
      <c r="X1858" t="s">
        <v>67</v>
      </c>
      <c r="Y1858" t="s">
        <v>61</v>
      </c>
      <c r="Z1858" t="s">
        <v>62</v>
      </c>
      <c r="AA1858" t="s">
        <v>64</v>
      </c>
      <c r="AB1858" t="s">
        <v>317</v>
      </c>
      <c r="AC1858" t="s">
        <v>66</v>
      </c>
      <c r="AD1858" t="s">
        <v>67</v>
      </c>
      <c r="AE1858" t="s">
        <v>157</v>
      </c>
      <c r="AF1858" t="s">
        <v>141</v>
      </c>
      <c r="AG1858" t="s">
        <v>65</v>
      </c>
      <c r="AH1858" t="s">
        <v>173</v>
      </c>
      <c r="AI1858" t="s">
        <v>329</v>
      </c>
      <c r="AJ1858" t="s">
        <v>363</v>
      </c>
      <c r="AK1858" t="s">
        <v>73</v>
      </c>
      <c r="AL1858" t="s">
        <v>224</v>
      </c>
      <c r="AM1858" t="s">
        <v>103</v>
      </c>
      <c r="AN1858" t="s">
        <v>76</v>
      </c>
      <c r="AO1858" t="s">
        <v>514</v>
      </c>
      <c r="AP1858" t="s">
        <v>566</v>
      </c>
      <c r="AQ1858" t="s">
        <v>209</v>
      </c>
      <c r="AR1858" t="s">
        <v>67</v>
      </c>
      <c r="AS1858" t="s">
        <v>54</v>
      </c>
      <c r="AT1858" t="s">
        <v>73</v>
      </c>
      <c r="AU1858" t="s">
        <v>107</v>
      </c>
      <c r="AV1858" t="s">
        <v>9244</v>
      </c>
    </row>
    <row r="1859" spans="1:48" hidden="1" x14ac:dyDescent="0.3">
      <c r="A1859" t="s">
        <v>9245</v>
      </c>
      <c r="B1859" t="s">
        <v>9246</v>
      </c>
      <c r="C1859" s="1" t="str">
        <f t="shared" si="305"/>
        <v>21:0975</v>
      </c>
      <c r="D1859" s="1" t="str">
        <f t="shared" si="309"/>
        <v>21:0109</v>
      </c>
      <c r="E1859" t="s">
        <v>9247</v>
      </c>
      <c r="F1859" t="s">
        <v>9248</v>
      </c>
      <c r="H1859">
        <v>60.916383099999997</v>
      </c>
      <c r="I1859">
        <v>-97.222741999999997</v>
      </c>
      <c r="J1859" s="1" t="str">
        <f t="shared" si="310"/>
        <v>NGR lake sediment grab sample</v>
      </c>
      <c r="K1859" s="1" t="str">
        <f t="shared" si="311"/>
        <v>&lt;177 micron (NGR)</v>
      </c>
      <c r="L1859">
        <v>14</v>
      </c>
      <c r="M1859" t="s">
        <v>260</v>
      </c>
      <c r="N1859">
        <v>273</v>
      </c>
      <c r="O1859" t="s">
        <v>338</v>
      </c>
      <c r="P1859" t="s">
        <v>54</v>
      </c>
      <c r="Q1859" t="s">
        <v>479</v>
      </c>
      <c r="R1859" t="s">
        <v>192</v>
      </c>
      <c r="S1859" t="s">
        <v>57</v>
      </c>
      <c r="T1859" t="s">
        <v>356</v>
      </c>
      <c r="U1859" t="s">
        <v>203</v>
      </c>
      <c r="V1859" t="s">
        <v>282</v>
      </c>
      <c r="W1859" t="s">
        <v>125</v>
      </c>
      <c r="X1859" t="s">
        <v>67</v>
      </c>
      <c r="Y1859" t="s">
        <v>171</v>
      </c>
      <c r="Z1859" t="s">
        <v>67</v>
      </c>
      <c r="AA1859" t="s">
        <v>64</v>
      </c>
      <c r="AB1859" t="s">
        <v>134</v>
      </c>
      <c r="AC1859" t="s">
        <v>66</v>
      </c>
      <c r="AD1859" t="s">
        <v>67</v>
      </c>
      <c r="AE1859" t="s">
        <v>6996</v>
      </c>
      <c r="AF1859" t="s">
        <v>121</v>
      </c>
      <c r="AG1859" t="s">
        <v>281</v>
      </c>
      <c r="AH1859" t="s">
        <v>780</v>
      </c>
      <c r="AI1859" t="s">
        <v>220</v>
      </c>
      <c r="AJ1859" t="s">
        <v>62</v>
      </c>
      <c r="AK1859" t="s">
        <v>73</v>
      </c>
      <c r="AL1859" t="s">
        <v>103</v>
      </c>
      <c r="AM1859" t="s">
        <v>103</v>
      </c>
      <c r="AN1859" t="s">
        <v>76</v>
      </c>
      <c r="AO1859" t="s">
        <v>327</v>
      </c>
      <c r="AP1859" t="s">
        <v>8164</v>
      </c>
      <c r="AQ1859" t="s">
        <v>92</v>
      </c>
      <c r="AR1859" t="s">
        <v>67</v>
      </c>
      <c r="AS1859" t="s">
        <v>54</v>
      </c>
      <c r="AT1859" t="s">
        <v>152</v>
      </c>
      <c r="AU1859" t="s">
        <v>107</v>
      </c>
      <c r="AV1859" t="s">
        <v>9249</v>
      </c>
    </row>
    <row r="1860" spans="1:48" hidden="1" x14ac:dyDescent="0.3">
      <c r="A1860" t="s">
        <v>9250</v>
      </c>
      <c r="B1860" t="s">
        <v>9251</v>
      </c>
      <c r="C1860" s="1" t="str">
        <f t="shared" si="305"/>
        <v>21:0975</v>
      </c>
      <c r="D1860" s="1" t="str">
        <f t="shared" si="309"/>
        <v>21:0109</v>
      </c>
      <c r="E1860" t="s">
        <v>9252</v>
      </c>
      <c r="F1860" t="s">
        <v>9253</v>
      </c>
      <c r="H1860">
        <v>60.918849799999997</v>
      </c>
      <c r="I1860">
        <v>-97.284027699999996</v>
      </c>
      <c r="J1860" s="1" t="str">
        <f t="shared" si="310"/>
        <v>NGR lake sediment grab sample</v>
      </c>
      <c r="K1860" s="1" t="str">
        <f t="shared" si="311"/>
        <v>&lt;177 micron (NGR)</v>
      </c>
      <c r="L1860">
        <v>14</v>
      </c>
      <c r="M1860" t="s">
        <v>273</v>
      </c>
      <c r="N1860">
        <v>274</v>
      </c>
      <c r="O1860" t="s">
        <v>388</v>
      </c>
      <c r="P1860" t="s">
        <v>54</v>
      </c>
      <c r="Q1860" t="s">
        <v>1295</v>
      </c>
      <c r="R1860" t="s">
        <v>69</v>
      </c>
      <c r="S1860" t="s">
        <v>57</v>
      </c>
      <c r="T1860" t="s">
        <v>853</v>
      </c>
      <c r="U1860" t="s">
        <v>203</v>
      </c>
      <c r="V1860" t="s">
        <v>522</v>
      </c>
      <c r="W1860" t="s">
        <v>302</v>
      </c>
      <c r="X1860" t="s">
        <v>74</v>
      </c>
      <c r="Y1860" t="s">
        <v>171</v>
      </c>
      <c r="Z1860" t="s">
        <v>170</v>
      </c>
      <c r="AA1860" t="s">
        <v>64</v>
      </c>
      <c r="AB1860" t="s">
        <v>99</v>
      </c>
      <c r="AC1860" t="s">
        <v>66</v>
      </c>
      <c r="AD1860" t="s">
        <v>67</v>
      </c>
      <c r="AE1860" t="s">
        <v>74</v>
      </c>
      <c r="AF1860" t="s">
        <v>151</v>
      </c>
      <c r="AG1860" t="s">
        <v>189</v>
      </c>
      <c r="AH1860" t="s">
        <v>173</v>
      </c>
      <c r="AI1860" t="s">
        <v>305</v>
      </c>
      <c r="AJ1860" t="s">
        <v>226</v>
      </c>
      <c r="AK1860" t="s">
        <v>73</v>
      </c>
      <c r="AL1860" t="s">
        <v>103</v>
      </c>
      <c r="AM1860" t="s">
        <v>103</v>
      </c>
      <c r="AN1860" t="s">
        <v>76</v>
      </c>
      <c r="AO1860" t="s">
        <v>71</v>
      </c>
      <c r="AP1860" t="s">
        <v>105</v>
      </c>
      <c r="AQ1860" t="s">
        <v>201</v>
      </c>
      <c r="AR1860" t="s">
        <v>67</v>
      </c>
      <c r="AS1860" t="s">
        <v>54</v>
      </c>
      <c r="AT1860" t="s">
        <v>73</v>
      </c>
      <c r="AU1860" t="s">
        <v>107</v>
      </c>
      <c r="AV1860" t="s">
        <v>8057</v>
      </c>
    </row>
    <row r="1861" spans="1:48" hidden="1" x14ac:dyDescent="0.3">
      <c r="A1861" t="s">
        <v>9254</v>
      </c>
      <c r="B1861" t="s">
        <v>9255</v>
      </c>
      <c r="C1861" s="1" t="str">
        <f t="shared" si="305"/>
        <v>21:0975</v>
      </c>
      <c r="D1861" s="1" t="str">
        <f t="shared" si="309"/>
        <v>21:0109</v>
      </c>
      <c r="E1861" t="s">
        <v>9256</v>
      </c>
      <c r="F1861" t="s">
        <v>9257</v>
      </c>
      <c r="H1861">
        <v>60.928616599999998</v>
      </c>
      <c r="I1861">
        <v>-97.352644999999995</v>
      </c>
      <c r="J1861" s="1" t="str">
        <f t="shared" si="310"/>
        <v>NGR lake sediment grab sample</v>
      </c>
      <c r="K1861" s="1" t="str">
        <f t="shared" si="311"/>
        <v>&lt;177 micron (NGR)</v>
      </c>
      <c r="L1861">
        <v>14</v>
      </c>
      <c r="M1861" t="s">
        <v>289</v>
      </c>
      <c r="N1861">
        <v>275</v>
      </c>
      <c r="O1861" t="s">
        <v>363</v>
      </c>
      <c r="P1861" t="s">
        <v>54</v>
      </c>
      <c r="Q1861" t="s">
        <v>446</v>
      </c>
      <c r="R1861" t="s">
        <v>203</v>
      </c>
      <c r="S1861" t="s">
        <v>57</v>
      </c>
      <c r="T1861" t="s">
        <v>380</v>
      </c>
      <c r="U1861" t="s">
        <v>168</v>
      </c>
      <c r="V1861" t="s">
        <v>698</v>
      </c>
      <c r="W1861" t="s">
        <v>205</v>
      </c>
      <c r="X1861" t="s">
        <v>67</v>
      </c>
      <c r="Y1861" t="s">
        <v>276</v>
      </c>
      <c r="Z1861" t="s">
        <v>127</v>
      </c>
      <c r="AA1861" t="s">
        <v>64</v>
      </c>
      <c r="AB1861" t="s">
        <v>264</v>
      </c>
      <c r="AC1861" t="s">
        <v>66</v>
      </c>
      <c r="AD1861" t="s">
        <v>67</v>
      </c>
      <c r="AE1861" t="s">
        <v>396</v>
      </c>
      <c r="AF1861" t="s">
        <v>99</v>
      </c>
      <c r="AG1861" t="s">
        <v>204</v>
      </c>
      <c r="AH1861" t="s">
        <v>173</v>
      </c>
      <c r="AI1861" t="s">
        <v>168</v>
      </c>
      <c r="AJ1861" t="s">
        <v>263</v>
      </c>
      <c r="AK1861" t="s">
        <v>73</v>
      </c>
      <c r="AL1861" t="s">
        <v>75</v>
      </c>
      <c r="AM1861" t="s">
        <v>75</v>
      </c>
      <c r="AN1861" t="s">
        <v>76</v>
      </c>
      <c r="AO1861" t="s">
        <v>208</v>
      </c>
      <c r="AP1861" t="s">
        <v>295</v>
      </c>
      <c r="AQ1861" t="s">
        <v>305</v>
      </c>
      <c r="AR1861" t="s">
        <v>67</v>
      </c>
      <c r="AS1861" t="s">
        <v>54</v>
      </c>
      <c r="AT1861" t="s">
        <v>73</v>
      </c>
      <c r="AU1861" t="s">
        <v>107</v>
      </c>
      <c r="AV1861" t="s">
        <v>9258</v>
      </c>
    </row>
    <row r="1862" spans="1:48" hidden="1" x14ac:dyDescent="0.3">
      <c r="A1862" t="s">
        <v>9259</v>
      </c>
      <c r="B1862" t="s">
        <v>9260</v>
      </c>
      <c r="C1862" s="1" t="str">
        <f t="shared" si="305"/>
        <v>21:0975</v>
      </c>
      <c r="D1862" s="1" t="str">
        <f t="shared" si="309"/>
        <v>21:0109</v>
      </c>
      <c r="E1862" t="s">
        <v>9261</v>
      </c>
      <c r="F1862" t="s">
        <v>9262</v>
      </c>
      <c r="H1862">
        <v>60.923464799999998</v>
      </c>
      <c r="I1862">
        <v>-97.420414100000002</v>
      </c>
      <c r="J1862" s="1" t="str">
        <f t="shared" si="310"/>
        <v>NGR lake sediment grab sample</v>
      </c>
      <c r="K1862" s="1" t="str">
        <f t="shared" si="311"/>
        <v>&lt;177 micron (NGR)</v>
      </c>
      <c r="L1862">
        <v>14</v>
      </c>
      <c r="M1862" t="s">
        <v>301</v>
      </c>
      <c r="N1862">
        <v>276</v>
      </c>
      <c r="O1862" t="s">
        <v>276</v>
      </c>
      <c r="P1862" t="s">
        <v>54</v>
      </c>
      <c r="Q1862" t="s">
        <v>315</v>
      </c>
      <c r="R1862" t="s">
        <v>264</v>
      </c>
      <c r="S1862" t="s">
        <v>57</v>
      </c>
      <c r="T1862" t="s">
        <v>316</v>
      </c>
      <c r="U1862" t="s">
        <v>281</v>
      </c>
      <c r="V1862" t="s">
        <v>347</v>
      </c>
      <c r="W1862" t="s">
        <v>75</v>
      </c>
      <c r="X1862" t="s">
        <v>67</v>
      </c>
      <c r="Y1862" t="s">
        <v>526</v>
      </c>
      <c r="Z1862" t="s">
        <v>67</v>
      </c>
      <c r="AA1862" t="s">
        <v>64</v>
      </c>
      <c r="AB1862" t="s">
        <v>616</v>
      </c>
      <c r="AC1862" t="s">
        <v>66</v>
      </c>
      <c r="AD1862" t="s">
        <v>67</v>
      </c>
      <c r="AE1862" t="s">
        <v>3822</v>
      </c>
      <c r="AF1862" t="s">
        <v>99</v>
      </c>
      <c r="AG1862" t="s">
        <v>178</v>
      </c>
      <c r="AH1862" t="s">
        <v>780</v>
      </c>
      <c r="AI1862" t="s">
        <v>79</v>
      </c>
      <c r="AJ1862" t="s">
        <v>388</v>
      </c>
      <c r="AK1862" t="s">
        <v>73</v>
      </c>
      <c r="AL1862" t="s">
        <v>103</v>
      </c>
      <c r="AM1862" t="s">
        <v>103</v>
      </c>
      <c r="AN1862" t="s">
        <v>76</v>
      </c>
      <c r="AO1862" t="s">
        <v>306</v>
      </c>
      <c r="AP1862" t="s">
        <v>8164</v>
      </c>
      <c r="AQ1862" t="s">
        <v>9263</v>
      </c>
      <c r="AR1862" t="s">
        <v>67</v>
      </c>
      <c r="AS1862" t="s">
        <v>54</v>
      </c>
      <c r="AT1862" t="s">
        <v>73</v>
      </c>
      <c r="AU1862" t="s">
        <v>107</v>
      </c>
      <c r="AV1862" t="s">
        <v>9264</v>
      </c>
    </row>
    <row r="1863" spans="1:48" hidden="1" x14ac:dyDescent="0.3">
      <c r="A1863" t="s">
        <v>9265</v>
      </c>
      <c r="B1863" t="s">
        <v>9266</v>
      </c>
      <c r="C1863" s="1" t="str">
        <f t="shared" si="305"/>
        <v>21:0975</v>
      </c>
      <c r="D1863" s="1" t="str">
        <f t="shared" si="309"/>
        <v>21:0109</v>
      </c>
      <c r="E1863" t="s">
        <v>9267</v>
      </c>
      <c r="F1863" t="s">
        <v>9268</v>
      </c>
      <c r="H1863">
        <v>60.931717499999998</v>
      </c>
      <c r="I1863">
        <v>-97.473863800000004</v>
      </c>
      <c r="J1863" s="1" t="str">
        <f t="shared" si="310"/>
        <v>NGR lake sediment grab sample</v>
      </c>
      <c r="K1863" s="1" t="str">
        <f t="shared" si="311"/>
        <v>&lt;177 micron (NGR)</v>
      </c>
      <c r="L1863">
        <v>14</v>
      </c>
      <c r="M1863" t="s">
        <v>314</v>
      </c>
      <c r="N1863">
        <v>277</v>
      </c>
      <c r="O1863" t="s">
        <v>143</v>
      </c>
      <c r="P1863" t="s">
        <v>62</v>
      </c>
      <c r="Q1863" t="s">
        <v>523</v>
      </c>
      <c r="R1863" t="s">
        <v>347</v>
      </c>
      <c r="S1863" t="s">
        <v>57</v>
      </c>
      <c r="T1863" t="s">
        <v>617</v>
      </c>
      <c r="U1863" t="s">
        <v>203</v>
      </c>
      <c r="V1863" t="s">
        <v>65</v>
      </c>
      <c r="W1863" t="s">
        <v>448</v>
      </c>
      <c r="X1863" t="s">
        <v>67</v>
      </c>
      <c r="Y1863" t="s">
        <v>302</v>
      </c>
      <c r="Z1863" t="s">
        <v>170</v>
      </c>
      <c r="AA1863" t="s">
        <v>64</v>
      </c>
      <c r="AB1863" t="s">
        <v>99</v>
      </c>
      <c r="AC1863" t="s">
        <v>66</v>
      </c>
      <c r="AD1863" t="s">
        <v>67</v>
      </c>
      <c r="AE1863" t="s">
        <v>74</v>
      </c>
      <c r="AF1863" t="s">
        <v>99</v>
      </c>
      <c r="AG1863" t="s">
        <v>492</v>
      </c>
      <c r="AH1863" t="s">
        <v>173</v>
      </c>
      <c r="AI1863" t="s">
        <v>72</v>
      </c>
      <c r="AJ1863" t="s">
        <v>388</v>
      </c>
      <c r="AK1863" t="s">
        <v>73</v>
      </c>
      <c r="AL1863" t="s">
        <v>103</v>
      </c>
      <c r="AM1863" t="s">
        <v>103</v>
      </c>
      <c r="AN1863" t="s">
        <v>76</v>
      </c>
      <c r="AO1863" t="s">
        <v>102</v>
      </c>
      <c r="AP1863" t="s">
        <v>566</v>
      </c>
      <c r="AQ1863" t="s">
        <v>402</v>
      </c>
      <c r="AR1863" t="s">
        <v>67</v>
      </c>
      <c r="AS1863" t="s">
        <v>54</v>
      </c>
      <c r="AT1863" t="s">
        <v>152</v>
      </c>
      <c r="AU1863" t="s">
        <v>107</v>
      </c>
      <c r="AV1863" t="s">
        <v>9269</v>
      </c>
    </row>
    <row r="1864" spans="1:48" hidden="1" x14ac:dyDescent="0.3">
      <c r="A1864" t="s">
        <v>9270</v>
      </c>
      <c r="B1864" t="s">
        <v>9271</v>
      </c>
      <c r="C1864" s="1" t="str">
        <f t="shared" si="305"/>
        <v>21:0975</v>
      </c>
      <c r="D1864" s="1" t="str">
        <f t="shared" si="309"/>
        <v>21:0109</v>
      </c>
      <c r="E1864" t="s">
        <v>9272</v>
      </c>
      <c r="F1864" t="s">
        <v>9273</v>
      </c>
      <c r="H1864">
        <v>60.936422899999997</v>
      </c>
      <c r="I1864">
        <v>-97.556009200000005</v>
      </c>
      <c r="J1864" s="1" t="str">
        <f t="shared" si="310"/>
        <v>NGR lake sediment grab sample</v>
      </c>
      <c r="K1864" s="1" t="str">
        <f t="shared" si="311"/>
        <v>&lt;177 micron (NGR)</v>
      </c>
      <c r="L1864">
        <v>14</v>
      </c>
      <c r="M1864" t="s">
        <v>324</v>
      </c>
      <c r="N1864">
        <v>278</v>
      </c>
      <c r="O1864" t="s">
        <v>240</v>
      </c>
      <c r="P1864" t="s">
        <v>54</v>
      </c>
      <c r="Q1864" t="s">
        <v>435</v>
      </c>
      <c r="R1864" t="s">
        <v>151</v>
      </c>
      <c r="S1864" t="s">
        <v>57</v>
      </c>
      <c r="T1864" t="s">
        <v>207</v>
      </c>
      <c r="U1864" t="s">
        <v>203</v>
      </c>
      <c r="V1864" t="s">
        <v>235</v>
      </c>
      <c r="W1864" t="s">
        <v>346</v>
      </c>
      <c r="X1864" t="s">
        <v>74</v>
      </c>
      <c r="Y1864" t="s">
        <v>95</v>
      </c>
      <c r="Z1864" t="s">
        <v>170</v>
      </c>
      <c r="AA1864" t="s">
        <v>64</v>
      </c>
      <c r="AB1864" t="s">
        <v>478</v>
      </c>
      <c r="AC1864" t="s">
        <v>66</v>
      </c>
      <c r="AD1864" t="s">
        <v>67</v>
      </c>
      <c r="AE1864" t="s">
        <v>74</v>
      </c>
      <c r="AF1864" t="s">
        <v>192</v>
      </c>
      <c r="AG1864" t="s">
        <v>617</v>
      </c>
      <c r="AH1864" t="s">
        <v>70</v>
      </c>
      <c r="AI1864" t="s">
        <v>208</v>
      </c>
      <c r="AJ1864" t="s">
        <v>53</v>
      </c>
      <c r="AK1864" t="s">
        <v>73</v>
      </c>
      <c r="AL1864" t="s">
        <v>75</v>
      </c>
      <c r="AM1864" t="s">
        <v>75</v>
      </c>
      <c r="AN1864" t="s">
        <v>76</v>
      </c>
      <c r="AO1864" t="s">
        <v>168</v>
      </c>
      <c r="AP1864" t="s">
        <v>126</v>
      </c>
      <c r="AQ1864" t="s">
        <v>121</v>
      </c>
      <c r="AR1864" t="s">
        <v>67</v>
      </c>
      <c r="AS1864" t="s">
        <v>54</v>
      </c>
      <c r="AT1864" t="s">
        <v>73</v>
      </c>
      <c r="AU1864" t="s">
        <v>107</v>
      </c>
      <c r="AV1864" t="s">
        <v>9274</v>
      </c>
    </row>
    <row r="1865" spans="1:48" hidden="1" x14ac:dyDescent="0.3">
      <c r="A1865" t="s">
        <v>9275</v>
      </c>
      <c r="B1865" t="s">
        <v>9276</v>
      </c>
      <c r="C1865" s="1" t="str">
        <f t="shared" si="305"/>
        <v>21:0975</v>
      </c>
      <c r="D1865" s="1" t="str">
        <f t="shared" si="309"/>
        <v>21:0109</v>
      </c>
      <c r="E1865" t="s">
        <v>9277</v>
      </c>
      <c r="F1865" t="s">
        <v>9278</v>
      </c>
      <c r="H1865">
        <v>60.953583600000002</v>
      </c>
      <c r="I1865">
        <v>-97.795755299999996</v>
      </c>
      <c r="J1865" s="1" t="str">
        <f t="shared" si="310"/>
        <v>NGR lake sediment grab sample</v>
      </c>
      <c r="K1865" s="1" t="str">
        <f t="shared" si="311"/>
        <v>&lt;177 micron (NGR)</v>
      </c>
      <c r="L1865">
        <v>14</v>
      </c>
      <c r="M1865" t="s">
        <v>335</v>
      </c>
      <c r="N1865">
        <v>279</v>
      </c>
      <c r="O1865" t="s">
        <v>363</v>
      </c>
      <c r="P1865" t="s">
        <v>54</v>
      </c>
      <c r="Q1865" t="s">
        <v>863</v>
      </c>
      <c r="R1865" t="s">
        <v>168</v>
      </c>
      <c r="S1865" t="s">
        <v>57</v>
      </c>
      <c r="T1865" t="s">
        <v>100</v>
      </c>
      <c r="U1865" t="s">
        <v>88</v>
      </c>
      <c r="V1865" t="s">
        <v>427</v>
      </c>
      <c r="W1865" t="s">
        <v>205</v>
      </c>
      <c r="X1865" t="s">
        <v>67</v>
      </c>
      <c r="Y1865" t="s">
        <v>62</v>
      </c>
      <c r="Z1865" t="s">
        <v>127</v>
      </c>
      <c r="AA1865" t="s">
        <v>64</v>
      </c>
      <c r="AB1865" t="s">
        <v>264</v>
      </c>
      <c r="AC1865" t="s">
        <v>66</v>
      </c>
      <c r="AD1865" t="s">
        <v>67</v>
      </c>
      <c r="AE1865" t="s">
        <v>396</v>
      </c>
      <c r="AF1865" t="s">
        <v>347</v>
      </c>
      <c r="AG1865" t="s">
        <v>454</v>
      </c>
      <c r="AH1865" t="s">
        <v>155</v>
      </c>
      <c r="AI1865" t="s">
        <v>88</v>
      </c>
      <c r="AJ1865" t="s">
        <v>96</v>
      </c>
      <c r="AK1865" t="s">
        <v>73</v>
      </c>
      <c r="AL1865" t="s">
        <v>125</v>
      </c>
      <c r="AM1865" t="s">
        <v>224</v>
      </c>
      <c r="AN1865" t="s">
        <v>76</v>
      </c>
      <c r="AO1865" t="s">
        <v>168</v>
      </c>
      <c r="AP1865" t="s">
        <v>596</v>
      </c>
      <c r="AQ1865" t="s">
        <v>338</v>
      </c>
      <c r="AR1865" t="s">
        <v>74</v>
      </c>
      <c r="AS1865" t="s">
        <v>54</v>
      </c>
      <c r="AT1865" t="s">
        <v>73</v>
      </c>
      <c r="AU1865" t="s">
        <v>107</v>
      </c>
      <c r="AV1865" t="s">
        <v>9279</v>
      </c>
    </row>
    <row r="1866" spans="1:48" hidden="1" x14ac:dyDescent="0.3">
      <c r="A1866" t="s">
        <v>9280</v>
      </c>
      <c r="B1866" t="s">
        <v>9281</v>
      </c>
      <c r="C1866" s="1" t="str">
        <f t="shared" si="305"/>
        <v>21:0975</v>
      </c>
      <c r="D1866" s="1" t="str">
        <f t="shared" si="309"/>
        <v>21:0109</v>
      </c>
      <c r="E1866" t="s">
        <v>9282</v>
      </c>
      <c r="F1866" t="s">
        <v>9283</v>
      </c>
      <c r="H1866">
        <v>60.952952400000001</v>
      </c>
      <c r="I1866">
        <v>-97.863501600000006</v>
      </c>
      <c r="J1866" s="1" t="str">
        <f t="shared" si="310"/>
        <v>NGR lake sediment grab sample</v>
      </c>
      <c r="K1866" s="1" t="str">
        <f t="shared" si="311"/>
        <v>&lt;177 micron (NGR)</v>
      </c>
      <c r="L1866">
        <v>14</v>
      </c>
      <c r="M1866" t="s">
        <v>354</v>
      </c>
      <c r="N1866">
        <v>280</v>
      </c>
      <c r="O1866" t="s">
        <v>478</v>
      </c>
      <c r="P1866" t="s">
        <v>170</v>
      </c>
      <c r="Q1866" t="s">
        <v>166</v>
      </c>
      <c r="R1866" t="s">
        <v>116</v>
      </c>
      <c r="S1866" t="s">
        <v>57</v>
      </c>
      <c r="T1866" t="s">
        <v>97</v>
      </c>
      <c r="U1866" t="s">
        <v>92</v>
      </c>
      <c r="V1866" t="s">
        <v>339</v>
      </c>
      <c r="W1866" t="s">
        <v>137</v>
      </c>
      <c r="X1866" t="s">
        <v>62</v>
      </c>
      <c r="Y1866" t="s">
        <v>79</v>
      </c>
      <c r="Z1866" t="s">
        <v>96</v>
      </c>
      <c r="AA1866" t="s">
        <v>64</v>
      </c>
      <c r="AB1866" t="s">
        <v>317</v>
      </c>
      <c r="AC1866" t="s">
        <v>173</v>
      </c>
      <c r="AD1866" t="s">
        <v>67</v>
      </c>
      <c r="AE1866" t="s">
        <v>421</v>
      </c>
      <c r="AF1866" t="s">
        <v>478</v>
      </c>
      <c r="AG1866" t="s">
        <v>561</v>
      </c>
      <c r="AH1866" t="s">
        <v>224</v>
      </c>
      <c r="AI1866" t="s">
        <v>440</v>
      </c>
      <c r="AJ1866" t="s">
        <v>240</v>
      </c>
      <c r="AK1866" t="s">
        <v>73</v>
      </c>
      <c r="AL1866" t="s">
        <v>177</v>
      </c>
      <c r="AM1866" t="s">
        <v>103</v>
      </c>
      <c r="AN1866" t="s">
        <v>76</v>
      </c>
      <c r="AO1866" t="s">
        <v>382</v>
      </c>
      <c r="AP1866" t="s">
        <v>158</v>
      </c>
      <c r="AQ1866" t="s">
        <v>226</v>
      </c>
      <c r="AR1866" t="s">
        <v>67</v>
      </c>
      <c r="AS1866" t="s">
        <v>54</v>
      </c>
      <c r="AT1866" t="s">
        <v>73</v>
      </c>
      <c r="AU1866" t="s">
        <v>107</v>
      </c>
      <c r="AV1866" t="s">
        <v>9284</v>
      </c>
    </row>
    <row r="1867" spans="1:48" hidden="1" x14ac:dyDescent="0.3">
      <c r="A1867" t="s">
        <v>9285</v>
      </c>
      <c r="B1867" t="s">
        <v>9286</v>
      </c>
      <c r="C1867" s="1" t="str">
        <f t="shared" si="305"/>
        <v>21:0975</v>
      </c>
      <c r="D1867" s="1" t="str">
        <f t="shared" si="309"/>
        <v>21:0109</v>
      </c>
      <c r="E1867" t="s">
        <v>9287</v>
      </c>
      <c r="F1867" t="s">
        <v>9288</v>
      </c>
      <c r="H1867">
        <v>60.124108900000003</v>
      </c>
      <c r="I1867">
        <v>-97.070202899999998</v>
      </c>
      <c r="J1867" s="1" t="str">
        <f t="shared" si="310"/>
        <v>NGR lake sediment grab sample</v>
      </c>
      <c r="K1867" s="1" t="str">
        <f t="shared" si="311"/>
        <v>&lt;177 micron (NGR)</v>
      </c>
      <c r="L1867">
        <v>15</v>
      </c>
      <c r="M1867" t="s">
        <v>52</v>
      </c>
      <c r="N1867">
        <v>281</v>
      </c>
      <c r="O1867" t="s">
        <v>157</v>
      </c>
      <c r="P1867" t="s">
        <v>54</v>
      </c>
      <c r="Q1867" t="s">
        <v>1216</v>
      </c>
      <c r="R1867" t="s">
        <v>280</v>
      </c>
      <c r="S1867" t="s">
        <v>57</v>
      </c>
      <c r="T1867" t="s">
        <v>91</v>
      </c>
      <c r="U1867" t="s">
        <v>138</v>
      </c>
      <c r="V1867" t="s">
        <v>492</v>
      </c>
      <c r="W1867" t="s">
        <v>95</v>
      </c>
      <c r="X1867" t="s">
        <v>74</v>
      </c>
      <c r="Y1867" t="s">
        <v>63</v>
      </c>
      <c r="Z1867" t="s">
        <v>138</v>
      </c>
      <c r="AA1867" t="s">
        <v>64</v>
      </c>
      <c r="AB1867" t="s">
        <v>853</v>
      </c>
      <c r="AC1867" t="s">
        <v>173</v>
      </c>
      <c r="AD1867" t="s">
        <v>67</v>
      </c>
      <c r="AE1867" t="s">
        <v>302</v>
      </c>
      <c r="AF1867" t="s">
        <v>134</v>
      </c>
      <c r="AG1867" t="s">
        <v>1089</v>
      </c>
      <c r="AH1867" t="s">
        <v>472</v>
      </c>
      <c r="AI1867" t="s">
        <v>72</v>
      </c>
      <c r="AJ1867" t="s">
        <v>102</v>
      </c>
      <c r="AK1867" t="s">
        <v>73</v>
      </c>
      <c r="AL1867" t="s">
        <v>68</v>
      </c>
      <c r="AM1867" t="s">
        <v>157</v>
      </c>
      <c r="AN1867" t="s">
        <v>76</v>
      </c>
      <c r="AO1867" t="s">
        <v>116</v>
      </c>
      <c r="AP1867" t="s">
        <v>179</v>
      </c>
      <c r="AQ1867" t="s">
        <v>440</v>
      </c>
      <c r="AR1867" t="s">
        <v>67</v>
      </c>
      <c r="AS1867" t="s">
        <v>62</v>
      </c>
      <c r="AT1867" t="s">
        <v>73</v>
      </c>
      <c r="AU1867" t="s">
        <v>107</v>
      </c>
      <c r="AV1867" t="s">
        <v>9289</v>
      </c>
    </row>
    <row r="1868" spans="1:48" hidden="1" x14ac:dyDescent="0.3">
      <c r="A1868" t="s">
        <v>9290</v>
      </c>
      <c r="B1868" t="s">
        <v>9291</v>
      </c>
      <c r="C1868" s="1" t="str">
        <f t="shared" si="305"/>
        <v>21:0975</v>
      </c>
      <c r="D1868" s="1" t="str">
        <f t="shared" si="309"/>
        <v>21:0109</v>
      </c>
      <c r="E1868" t="s">
        <v>9292</v>
      </c>
      <c r="F1868" t="s">
        <v>9293</v>
      </c>
      <c r="H1868">
        <v>60.966123600000003</v>
      </c>
      <c r="I1868">
        <v>-97.923922700000006</v>
      </c>
      <c r="J1868" s="1" t="str">
        <f t="shared" si="310"/>
        <v>NGR lake sediment grab sample</v>
      </c>
      <c r="K1868" s="1" t="str">
        <f t="shared" si="311"/>
        <v>&lt;177 micron (NGR)</v>
      </c>
      <c r="L1868">
        <v>15</v>
      </c>
      <c r="M1868" t="s">
        <v>86</v>
      </c>
      <c r="N1868">
        <v>282</v>
      </c>
      <c r="O1868" t="s">
        <v>290</v>
      </c>
      <c r="P1868" t="s">
        <v>127</v>
      </c>
      <c r="Q1868" t="s">
        <v>775</v>
      </c>
      <c r="R1868" t="s">
        <v>492</v>
      </c>
      <c r="S1868" t="s">
        <v>57</v>
      </c>
      <c r="T1868" t="s">
        <v>93</v>
      </c>
      <c r="U1868" t="s">
        <v>104</v>
      </c>
      <c r="V1868" t="s">
        <v>65</v>
      </c>
      <c r="W1868" t="s">
        <v>526</v>
      </c>
      <c r="X1868" t="s">
        <v>67</v>
      </c>
      <c r="Y1868" t="s">
        <v>62</v>
      </c>
      <c r="Z1868" t="s">
        <v>170</v>
      </c>
      <c r="AA1868" t="s">
        <v>64</v>
      </c>
      <c r="AB1868" t="s">
        <v>347</v>
      </c>
      <c r="AC1868" t="s">
        <v>66</v>
      </c>
      <c r="AD1868" t="s">
        <v>67</v>
      </c>
      <c r="AE1868" t="s">
        <v>1238</v>
      </c>
      <c r="AF1868" t="s">
        <v>890</v>
      </c>
      <c r="AG1868" t="s">
        <v>492</v>
      </c>
      <c r="AH1868" t="s">
        <v>155</v>
      </c>
      <c r="AI1868" t="s">
        <v>306</v>
      </c>
      <c r="AJ1868" t="s">
        <v>363</v>
      </c>
      <c r="AK1868" t="s">
        <v>73</v>
      </c>
      <c r="AL1868" t="s">
        <v>103</v>
      </c>
      <c r="AM1868" t="s">
        <v>103</v>
      </c>
      <c r="AN1868" t="s">
        <v>76</v>
      </c>
      <c r="AO1868" t="s">
        <v>318</v>
      </c>
      <c r="AP1868" t="s">
        <v>225</v>
      </c>
      <c r="AQ1868" t="s">
        <v>143</v>
      </c>
      <c r="AR1868" t="s">
        <v>67</v>
      </c>
      <c r="AS1868" t="s">
        <v>54</v>
      </c>
      <c r="AT1868" t="s">
        <v>152</v>
      </c>
      <c r="AU1868" t="s">
        <v>107</v>
      </c>
      <c r="AV1868" t="s">
        <v>9294</v>
      </c>
    </row>
    <row r="1869" spans="1:48" hidden="1" x14ac:dyDescent="0.3">
      <c r="A1869" t="s">
        <v>9295</v>
      </c>
      <c r="B1869" t="s">
        <v>9296</v>
      </c>
      <c r="C1869" s="1" t="str">
        <f t="shared" si="305"/>
        <v>21:0975</v>
      </c>
      <c r="D1869" s="1" t="str">
        <f t="shared" si="309"/>
        <v>21:0109</v>
      </c>
      <c r="E1869" t="s">
        <v>9297</v>
      </c>
      <c r="F1869" t="s">
        <v>9298</v>
      </c>
      <c r="H1869">
        <v>60.963660900000001</v>
      </c>
      <c r="I1869">
        <v>-97.994499899999994</v>
      </c>
      <c r="J1869" s="1" t="str">
        <f t="shared" si="310"/>
        <v>NGR lake sediment grab sample</v>
      </c>
      <c r="K1869" s="1" t="str">
        <f t="shared" si="311"/>
        <v>&lt;177 micron (NGR)</v>
      </c>
      <c r="L1869">
        <v>15</v>
      </c>
      <c r="M1869" t="s">
        <v>149</v>
      </c>
      <c r="N1869">
        <v>283</v>
      </c>
      <c r="O1869" t="s">
        <v>9299</v>
      </c>
      <c r="P1869" t="s">
        <v>54</v>
      </c>
      <c r="Q1869" t="s">
        <v>479</v>
      </c>
      <c r="R1869" t="s">
        <v>192</v>
      </c>
      <c r="S1869" t="s">
        <v>57</v>
      </c>
      <c r="T1869" t="s">
        <v>99</v>
      </c>
      <c r="U1869" t="s">
        <v>117</v>
      </c>
      <c r="V1869" t="s">
        <v>69</v>
      </c>
      <c r="W1869" t="s">
        <v>103</v>
      </c>
      <c r="X1869" t="s">
        <v>67</v>
      </c>
      <c r="Y1869" t="s">
        <v>205</v>
      </c>
      <c r="Z1869" t="s">
        <v>67</v>
      </c>
      <c r="AA1869" t="s">
        <v>64</v>
      </c>
      <c r="AB1869" t="s">
        <v>281</v>
      </c>
      <c r="AC1869" t="s">
        <v>66</v>
      </c>
      <c r="AD1869" t="s">
        <v>67</v>
      </c>
      <c r="AE1869" t="s">
        <v>3822</v>
      </c>
      <c r="AF1869" t="s">
        <v>357</v>
      </c>
      <c r="AG1869" t="s">
        <v>203</v>
      </c>
      <c r="AH1869" t="s">
        <v>472</v>
      </c>
      <c r="AI1869" t="s">
        <v>62</v>
      </c>
      <c r="AJ1869" t="s">
        <v>302</v>
      </c>
      <c r="AK1869" t="s">
        <v>73</v>
      </c>
      <c r="AL1869" t="s">
        <v>103</v>
      </c>
      <c r="AM1869" t="s">
        <v>103</v>
      </c>
      <c r="AN1869" t="s">
        <v>76</v>
      </c>
      <c r="AO1869" t="s">
        <v>211</v>
      </c>
      <c r="AP1869" t="s">
        <v>8164</v>
      </c>
      <c r="AQ1869" t="s">
        <v>233</v>
      </c>
      <c r="AR1869" t="s">
        <v>67</v>
      </c>
      <c r="AS1869" t="s">
        <v>54</v>
      </c>
      <c r="AT1869" t="s">
        <v>73</v>
      </c>
      <c r="AU1869" t="s">
        <v>107</v>
      </c>
      <c r="AV1869" t="s">
        <v>9204</v>
      </c>
    </row>
    <row r="1870" spans="1:48" hidden="1" x14ac:dyDescent="0.3">
      <c r="A1870" t="s">
        <v>9300</v>
      </c>
      <c r="B1870" t="s">
        <v>9301</v>
      </c>
      <c r="C1870" s="1" t="str">
        <f t="shared" si="305"/>
        <v>21:0975</v>
      </c>
      <c r="D1870" s="1" t="str">
        <f t="shared" si="309"/>
        <v>21:0109</v>
      </c>
      <c r="E1870" t="s">
        <v>9302</v>
      </c>
      <c r="F1870" t="s">
        <v>9303</v>
      </c>
      <c r="H1870">
        <v>60.053668799999997</v>
      </c>
      <c r="I1870">
        <v>-97.978991199999996</v>
      </c>
      <c r="J1870" s="1" t="str">
        <f t="shared" si="310"/>
        <v>NGR lake sediment grab sample</v>
      </c>
      <c r="K1870" s="1" t="str">
        <f t="shared" si="311"/>
        <v>&lt;177 micron (NGR)</v>
      </c>
      <c r="L1870">
        <v>15</v>
      </c>
      <c r="M1870" t="s">
        <v>165</v>
      </c>
      <c r="N1870">
        <v>284</v>
      </c>
      <c r="O1870" t="s">
        <v>156</v>
      </c>
      <c r="P1870" t="s">
        <v>54</v>
      </c>
      <c r="Q1870" t="s">
        <v>186</v>
      </c>
      <c r="R1870" t="s">
        <v>340</v>
      </c>
      <c r="S1870" t="s">
        <v>57</v>
      </c>
      <c r="T1870" t="s">
        <v>411</v>
      </c>
      <c r="U1870" t="s">
        <v>117</v>
      </c>
      <c r="V1870" t="s">
        <v>65</v>
      </c>
      <c r="W1870" t="s">
        <v>62</v>
      </c>
      <c r="X1870" t="s">
        <v>67</v>
      </c>
      <c r="Y1870" t="s">
        <v>171</v>
      </c>
      <c r="Z1870" t="s">
        <v>138</v>
      </c>
      <c r="AA1870" t="s">
        <v>64</v>
      </c>
      <c r="AB1870" t="s">
        <v>317</v>
      </c>
      <c r="AC1870" t="s">
        <v>173</v>
      </c>
      <c r="AD1870" t="s">
        <v>67</v>
      </c>
      <c r="AE1870" t="s">
        <v>4498</v>
      </c>
      <c r="AF1870" t="s">
        <v>178</v>
      </c>
      <c r="AG1870" t="s">
        <v>58</v>
      </c>
      <c r="AH1870" t="s">
        <v>173</v>
      </c>
      <c r="AI1870" t="s">
        <v>338</v>
      </c>
      <c r="AJ1870" t="s">
        <v>240</v>
      </c>
      <c r="AK1870" t="s">
        <v>73</v>
      </c>
      <c r="AL1870" t="s">
        <v>157</v>
      </c>
      <c r="AM1870" t="s">
        <v>103</v>
      </c>
      <c r="AN1870" t="s">
        <v>76</v>
      </c>
      <c r="AO1870" t="s">
        <v>203</v>
      </c>
      <c r="AP1870" t="s">
        <v>307</v>
      </c>
      <c r="AQ1870" t="s">
        <v>201</v>
      </c>
      <c r="AR1870" t="s">
        <v>74</v>
      </c>
      <c r="AS1870" t="s">
        <v>54</v>
      </c>
      <c r="AT1870" t="s">
        <v>73</v>
      </c>
      <c r="AU1870" t="s">
        <v>107</v>
      </c>
      <c r="AV1870" t="s">
        <v>9304</v>
      </c>
    </row>
    <row r="1871" spans="1:48" hidden="1" x14ac:dyDescent="0.3">
      <c r="A1871" t="s">
        <v>9305</v>
      </c>
      <c r="B1871" t="s">
        <v>9306</v>
      </c>
      <c r="C1871" s="1" t="str">
        <f t="shared" si="305"/>
        <v>21:0975</v>
      </c>
      <c r="D1871" s="1" t="str">
        <f t="shared" si="309"/>
        <v>21:0109</v>
      </c>
      <c r="E1871" t="s">
        <v>9307</v>
      </c>
      <c r="F1871" t="s">
        <v>9308</v>
      </c>
      <c r="H1871">
        <v>60.061273</v>
      </c>
      <c r="I1871">
        <v>-97.910154599999998</v>
      </c>
      <c r="J1871" s="1" t="str">
        <f t="shared" si="310"/>
        <v>NGR lake sediment grab sample</v>
      </c>
      <c r="K1871" s="1" t="str">
        <f t="shared" si="311"/>
        <v>&lt;177 micron (NGR)</v>
      </c>
      <c r="L1871">
        <v>15</v>
      </c>
      <c r="M1871" t="s">
        <v>185</v>
      </c>
      <c r="N1871">
        <v>285</v>
      </c>
      <c r="O1871" t="s">
        <v>254</v>
      </c>
      <c r="P1871" t="s">
        <v>54</v>
      </c>
      <c r="Q1871" t="s">
        <v>3299</v>
      </c>
      <c r="R1871" t="s">
        <v>436</v>
      </c>
      <c r="S1871" t="s">
        <v>57</v>
      </c>
      <c r="T1871" t="s">
        <v>449</v>
      </c>
      <c r="U1871" t="s">
        <v>138</v>
      </c>
      <c r="V1871" t="s">
        <v>492</v>
      </c>
      <c r="W1871" t="s">
        <v>205</v>
      </c>
      <c r="X1871" t="s">
        <v>67</v>
      </c>
      <c r="Y1871" t="s">
        <v>396</v>
      </c>
      <c r="Z1871" t="s">
        <v>62</v>
      </c>
      <c r="AA1871" t="s">
        <v>64</v>
      </c>
      <c r="AB1871" t="s">
        <v>890</v>
      </c>
      <c r="AC1871" t="s">
        <v>66</v>
      </c>
      <c r="AD1871" t="s">
        <v>54</v>
      </c>
      <c r="AE1871" t="s">
        <v>2236</v>
      </c>
      <c r="AF1871" t="s">
        <v>282</v>
      </c>
      <c r="AG1871" t="s">
        <v>615</v>
      </c>
      <c r="AH1871" t="s">
        <v>472</v>
      </c>
      <c r="AI1871" t="s">
        <v>56</v>
      </c>
      <c r="AJ1871" t="s">
        <v>201</v>
      </c>
      <c r="AK1871" t="s">
        <v>73</v>
      </c>
      <c r="AL1871" t="s">
        <v>75</v>
      </c>
      <c r="AM1871" t="s">
        <v>75</v>
      </c>
      <c r="AN1871" t="s">
        <v>76</v>
      </c>
      <c r="AO1871" t="s">
        <v>92</v>
      </c>
      <c r="AP1871" t="s">
        <v>2741</v>
      </c>
      <c r="AQ1871" t="s">
        <v>1402</v>
      </c>
      <c r="AR1871" t="s">
        <v>67</v>
      </c>
      <c r="AS1871" t="s">
        <v>54</v>
      </c>
      <c r="AT1871" t="s">
        <v>73</v>
      </c>
      <c r="AU1871" t="s">
        <v>107</v>
      </c>
      <c r="AV1871" t="s">
        <v>576</v>
      </c>
    </row>
    <row r="1872" spans="1:48" hidden="1" x14ac:dyDescent="0.3">
      <c r="A1872" t="s">
        <v>9309</v>
      </c>
      <c r="B1872" t="s">
        <v>9310</v>
      </c>
      <c r="C1872" s="1" t="str">
        <f t="shared" si="305"/>
        <v>21:0975</v>
      </c>
      <c r="D1872" s="1" t="str">
        <f t="shared" si="309"/>
        <v>21:0109</v>
      </c>
      <c r="E1872" t="s">
        <v>9311</v>
      </c>
      <c r="F1872" t="s">
        <v>9312</v>
      </c>
      <c r="H1872">
        <v>60.045809900000002</v>
      </c>
      <c r="I1872">
        <v>-97.833404000000002</v>
      </c>
      <c r="J1872" s="1" t="str">
        <f t="shared" si="310"/>
        <v>NGR lake sediment grab sample</v>
      </c>
      <c r="K1872" s="1" t="str">
        <f t="shared" si="311"/>
        <v>&lt;177 micron (NGR)</v>
      </c>
      <c r="L1872">
        <v>15</v>
      </c>
      <c r="M1872" t="s">
        <v>200</v>
      </c>
      <c r="N1872">
        <v>286</v>
      </c>
      <c r="O1872" t="s">
        <v>137</v>
      </c>
      <c r="P1872" t="s">
        <v>54</v>
      </c>
      <c r="Q1872" t="s">
        <v>777</v>
      </c>
      <c r="R1872" t="s">
        <v>281</v>
      </c>
      <c r="S1872" t="s">
        <v>57</v>
      </c>
      <c r="T1872" t="s">
        <v>617</v>
      </c>
      <c r="U1872" t="s">
        <v>57</v>
      </c>
      <c r="V1872" t="s">
        <v>251</v>
      </c>
      <c r="W1872" t="s">
        <v>171</v>
      </c>
      <c r="X1872" t="s">
        <v>67</v>
      </c>
      <c r="Y1872" t="s">
        <v>526</v>
      </c>
      <c r="Z1872" t="s">
        <v>127</v>
      </c>
      <c r="AA1872" t="s">
        <v>64</v>
      </c>
      <c r="AB1872" t="s">
        <v>471</v>
      </c>
      <c r="AC1872" t="s">
        <v>66</v>
      </c>
      <c r="AD1872" t="s">
        <v>67</v>
      </c>
      <c r="AE1872" t="s">
        <v>396</v>
      </c>
      <c r="AF1872" t="s">
        <v>121</v>
      </c>
      <c r="AG1872" t="s">
        <v>142</v>
      </c>
      <c r="AH1872" t="s">
        <v>472</v>
      </c>
      <c r="AI1872" t="s">
        <v>96</v>
      </c>
      <c r="AJ1872" t="s">
        <v>96</v>
      </c>
      <c r="AK1872" t="s">
        <v>73</v>
      </c>
      <c r="AL1872" t="s">
        <v>177</v>
      </c>
      <c r="AM1872" t="s">
        <v>75</v>
      </c>
      <c r="AN1872" t="s">
        <v>76</v>
      </c>
      <c r="AO1872" t="s">
        <v>168</v>
      </c>
      <c r="AP1872" t="s">
        <v>656</v>
      </c>
      <c r="AQ1872" t="s">
        <v>124</v>
      </c>
      <c r="AR1872" t="s">
        <v>67</v>
      </c>
      <c r="AS1872" t="s">
        <v>54</v>
      </c>
      <c r="AT1872" t="s">
        <v>73</v>
      </c>
      <c r="AU1872" t="s">
        <v>107</v>
      </c>
      <c r="AV1872" t="s">
        <v>9313</v>
      </c>
    </row>
    <row r="1873" spans="1:48" hidden="1" x14ac:dyDescent="0.3">
      <c r="A1873" t="s">
        <v>9314</v>
      </c>
      <c r="B1873" t="s">
        <v>9315</v>
      </c>
      <c r="C1873" s="1" t="str">
        <f t="shared" si="305"/>
        <v>21:0975</v>
      </c>
      <c r="D1873" s="1" t="str">
        <f t="shared" si="309"/>
        <v>21:0109</v>
      </c>
      <c r="E1873" t="s">
        <v>9316</v>
      </c>
      <c r="F1873" t="s">
        <v>9317</v>
      </c>
      <c r="H1873">
        <v>60.0608802</v>
      </c>
      <c r="I1873">
        <v>-97.777938199999994</v>
      </c>
      <c r="J1873" s="1" t="str">
        <f t="shared" si="310"/>
        <v>NGR lake sediment grab sample</v>
      </c>
      <c r="K1873" s="1" t="str">
        <f t="shared" si="311"/>
        <v>&lt;177 micron (NGR)</v>
      </c>
      <c r="L1873">
        <v>15</v>
      </c>
      <c r="M1873" t="s">
        <v>217</v>
      </c>
      <c r="N1873">
        <v>287</v>
      </c>
      <c r="O1873" t="s">
        <v>171</v>
      </c>
      <c r="P1873" t="s">
        <v>54</v>
      </c>
      <c r="Q1873" t="s">
        <v>560</v>
      </c>
      <c r="R1873" t="s">
        <v>187</v>
      </c>
      <c r="S1873" t="s">
        <v>57</v>
      </c>
      <c r="T1873" t="s">
        <v>438</v>
      </c>
      <c r="U1873" t="s">
        <v>88</v>
      </c>
      <c r="V1873" t="s">
        <v>187</v>
      </c>
      <c r="W1873" t="s">
        <v>238</v>
      </c>
      <c r="X1873" t="s">
        <v>67</v>
      </c>
      <c r="Y1873" t="s">
        <v>68</v>
      </c>
      <c r="Z1873" t="s">
        <v>62</v>
      </c>
      <c r="AA1873" t="s">
        <v>64</v>
      </c>
      <c r="AB1873" t="s">
        <v>492</v>
      </c>
      <c r="AC1873" t="s">
        <v>66</v>
      </c>
      <c r="AD1873" t="s">
        <v>62</v>
      </c>
      <c r="AE1873" t="s">
        <v>2716</v>
      </c>
      <c r="AF1873" t="s">
        <v>116</v>
      </c>
      <c r="AG1873" t="s">
        <v>99</v>
      </c>
      <c r="AH1873" t="s">
        <v>780</v>
      </c>
      <c r="AI1873" t="s">
        <v>226</v>
      </c>
      <c r="AJ1873" t="s">
        <v>201</v>
      </c>
      <c r="AK1873" t="s">
        <v>73</v>
      </c>
      <c r="AL1873" t="s">
        <v>103</v>
      </c>
      <c r="AM1873" t="s">
        <v>103</v>
      </c>
      <c r="AN1873" t="s">
        <v>76</v>
      </c>
      <c r="AO1873" t="s">
        <v>203</v>
      </c>
      <c r="AP1873" t="s">
        <v>194</v>
      </c>
      <c r="AQ1873" t="s">
        <v>439</v>
      </c>
      <c r="AR1873" t="s">
        <v>67</v>
      </c>
      <c r="AS1873" t="s">
        <v>54</v>
      </c>
      <c r="AT1873" t="s">
        <v>73</v>
      </c>
      <c r="AU1873" t="s">
        <v>107</v>
      </c>
      <c r="AV1873" t="s">
        <v>9318</v>
      </c>
    </row>
    <row r="1874" spans="1:48" hidden="1" x14ac:dyDescent="0.3">
      <c r="A1874" t="s">
        <v>9319</v>
      </c>
      <c r="B1874" t="s">
        <v>9320</v>
      </c>
      <c r="C1874" s="1" t="str">
        <f t="shared" si="305"/>
        <v>21:0975</v>
      </c>
      <c r="D1874" s="1" t="str">
        <f>HYPERLINK("https://geochem.nrcan.gc.ca/cdogs/content/svy/svy_e.htm", "")</f>
        <v/>
      </c>
      <c r="G1874" s="1" t="str">
        <f>HYPERLINK("https://geochem.nrcan.gc.ca/cdogs/content/cr_/cr_00161_e.htm", "161")</f>
        <v>161</v>
      </c>
      <c r="J1874" t="s">
        <v>230</v>
      </c>
      <c r="K1874" t="s">
        <v>231</v>
      </c>
      <c r="L1874">
        <v>15</v>
      </c>
      <c r="M1874" t="s">
        <v>232</v>
      </c>
      <c r="N1874">
        <v>288</v>
      </c>
      <c r="O1874" t="s">
        <v>263</v>
      </c>
      <c r="P1874" t="s">
        <v>62</v>
      </c>
      <c r="Q1874" t="s">
        <v>234</v>
      </c>
      <c r="R1874" t="s">
        <v>177</v>
      </c>
      <c r="S1874" t="s">
        <v>57</v>
      </c>
      <c r="T1874" t="s">
        <v>449</v>
      </c>
      <c r="U1874" t="s">
        <v>88</v>
      </c>
      <c r="V1874" t="s">
        <v>152</v>
      </c>
      <c r="W1874" t="s">
        <v>95</v>
      </c>
      <c r="X1874" t="s">
        <v>67</v>
      </c>
      <c r="Y1874" t="s">
        <v>94</v>
      </c>
      <c r="Z1874" t="s">
        <v>178</v>
      </c>
      <c r="AA1874" t="s">
        <v>64</v>
      </c>
      <c r="AB1874" t="s">
        <v>890</v>
      </c>
      <c r="AC1874" t="s">
        <v>224</v>
      </c>
      <c r="AD1874" t="s">
        <v>67</v>
      </c>
      <c r="AE1874" t="s">
        <v>9321</v>
      </c>
      <c r="AF1874" t="s">
        <v>151</v>
      </c>
      <c r="AG1874" t="s">
        <v>172</v>
      </c>
      <c r="AH1874" t="s">
        <v>125</v>
      </c>
      <c r="AI1874" t="s">
        <v>290</v>
      </c>
      <c r="AJ1874" t="s">
        <v>348</v>
      </c>
      <c r="AK1874" t="s">
        <v>73</v>
      </c>
      <c r="AL1874" t="s">
        <v>526</v>
      </c>
      <c r="AM1874" t="s">
        <v>68</v>
      </c>
      <c r="AN1874" t="s">
        <v>76</v>
      </c>
      <c r="AO1874" t="s">
        <v>92</v>
      </c>
      <c r="AP1874" t="s">
        <v>9322</v>
      </c>
      <c r="AQ1874" t="s">
        <v>240</v>
      </c>
      <c r="AR1874" t="s">
        <v>62</v>
      </c>
      <c r="AS1874" t="s">
        <v>127</v>
      </c>
      <c r="AT1874" t="s">
        <v>58</v>
      </c>
      <c r="AU1874" t="s">
        <v>549</v>
      </c>
      <c r="AV1874" t="s">
        <v>9323</v>
      </c>
    </row>
    <row r="1875" spans="1:48" hidden="1" x14ac:dyDescent="0.3">
      <c r="A1875" t="s">
        <v>9324</v>
      </c>
      <c r="B1875" t="s">
        <v>9325</v>
      </c>
      <c r="C1875" s="1" t="str">
        <f t="shared" si="305"/>
        <v>21:0975</v>
      </c>
      <c r="D1875" s="1" t="str">
        <f t="shared" ref="D1875:D1888" si="312">HYPERLINK("https://geochem.nrcan.gc.ca/cdogs/content/svy/svy210109_e.htm", "21:0109")</f>
        <v>21:0109</v>
      </c>
      <c r="E1875" t="s">
        <v>9326</v>
      </c>
      <c r="F1875" t="s">
        <v>9327</v>
      </c>
      <c r="H1875">
        <v>60.053145399999998</v>
      </c>
      <c r="I1875">
        <v>-97.724434099999996</v>
      </c>
      <c r="J1875" s="1" t="str">
        <f t="shared" ref="J1875:J1888" si="313">HYPERLINK("https://geochem.nrcan.gc.ca/cdogs/content/kwd/kwd020027_e.htm", "NGR lake sediment grab sample")</f>
        <v>NGR lake sediment grab sample</v>
      </c>
      <c r="K1875" s="1" t="str">
        <f t="shared" ref="K1875:K1888" si="314">HYPERLINK("https://geochem.nrcan.gc.ca/cdogs/content/kwd/kwd080006_e.htm", "&lt;177 micron (NGR)")</f>
        <v>&lt;177 micron (NGR)</v>
      </c>
      <c r="L1875">
        <v>15</v>
      </c>
      <c r="M1875" t="s">
        <v>246</v>
      </c>
      <c r="N1875">
        <v>289</v>
      </c>
      <c r="O1875" t="s">
        <v>62</v>
      </c>
      <c r="P1875" t="s">
        <v>127</v>
      </c>
      <c r="Q1875" t="s">
        <v>549</v>
      </c>
      <c r="R1875" t="s">
        <v>134</v>
      </c>
      <c r="S1875" t="s">
        <v>57</v>
      </c>
      <c r="T1875" t="s">
        <v>189</v>
      </c>
      <c r="U1875" t="s">
        <v>138</v>
      </c>
      <c r="V1875" t="s">
        <v>187</v>
      </c>
      <c r="W1875" t="s">
        <v>238</v>
      </c>
      <c r="X1875" t="s">
        <v>67</v>
      </c>
      <c r="Y1875" t="s">
        <v>171</v>
      </c>
      <c r="Z1875" t="s">
        <v>127</v>
      </c>
      <c r="AA1875" t="s">
        <v>64</v>
      </c>
      <c r="AB1875" t="s">
        <v>436</v>
      </c>
      <c r="AC1875" t="s">
        <v>66</v>
      </c>
      <c r="AD1875" t="s">
        <v>67</v>
      </c>
      <c r="AE1875" t="s">
        <v>396</v>
      </c>
      <c r="AF1875" t="s">
        <v>76</v>
      </c>
      <c r="AG1875" t="s">
        <v>326</v>
      </c>
      <c r="AH1875" t="s">
        <v>780</v>
      </c>
      <c r="AI1875" t="s">
        <v>363</v>
      </c>
      <c r="AJ1875" t="s">
        <v>211</v>
      </c>
      <c r="AK1875" t="s">
        <v>73</v>
      </c>
      <c r="AL1875" t="s">
        <v>75</v>
      </c>
      <c r="AM1875" t="s">
        <v>103</v>
      </c>
      <c r="AN1875" t="s">
        <v>76</v>
      </c>
      <c r="AO1875" t="s">
        <v>203</v>
      </c>
      <c r="AP1875" t="s">
        <v>2033</v>
      </c>
      <c r="AQ1875" t="s">
        <v>94</v>
      </c>
      <c r="AR1875" t="s">
        <v>67</v>
      </c>
      <c r="AS1875" t="s">
        <v>54</v>
      </c>
      <c r="AT1875" t="s">
        <v>73</v>
      </c>
      <c r="AU1875" t="s">
        <v>107</v>
      </c>
      <c r="AV1875" t="s">
        <v>6027</v>
      </c>
    </row>
    <row r="1876" spans="1:48" hidden="1" x14ac:dyDescent="0.3">
      <c r="A1876" t="s">
        <v>9328</v>
      </c>
      <c r="B1876" t="s">
        <v>9329</v>
      </c>
      <c r="C1876" s="1" t="str">
        <f t="shared" si="305"/>
        <v>21:0975</v>
      </c>
      <c r="D1876" s="1" t="str">
        <f t="shared" si="312"/>
        <v>21:0109</v>
      </c>
      <c r="E1876" t="s">
        <v>9330</v>
      </c>
      <c r="F1876" t="s">
        <v>9331</v>
      </c>
      <c r="H1876">
        <v>60.065297200000003</v>
      </c>
      <c r="I1876">
        <v>-97.580932799999999</v>
      </c>
      <c r="J1876" s="1" t="str">
        <f t="shared" si="313"/>
        <v>NGR lake sediment grab sample</v>
      </c>
      <c r="K1876" s="1" t="str">
        <f t="shared" si="314"/>
        <v>&lt;177 micron (NGR)</v>
      </c>
      <c r="L1876">
        <v>15</v>
      </c>
      <c r="M1876" t="s">
        <v>113</v>
      </c>
      <c r="N1876">
        <v>290</v>
      </c>
      <c r="O1876" t="s">
        <v>95</v>
      </c>
      <c r="P1876" t="s">
        <v>54</v>
      </c>
      <c r="Q1876" t="s">
        <v>603</v>
      </c>
      <c r="R1876" t="s">
        <v>134</v>
      </c>
      <c r="S1876" t="s">
        <v>57</v>
      </c>
      <c r="T1876" t="s">
        <v>604</v>
      </c>
      <c r="U1876" t="s">
        <v>168</v>
      </c>
      <c r="V1876" t="s">
        <v>471</v>
      </c>
      <c r="W1876" t="s">
        <v>62</v>
      </c>
      <c r="X1876" t="s">
        <v>67</v>
      </c>
      <c r="Y1876" t="s">
        <v>62</v>
      </c>
      <c r="Z1876" t="s">
        <v>138</v>
      </c>
      <c r="AA1876" t="s">
        <v>64</v>
      </c>
      <c r="AB1876" t="s">
        <v>522</v>
      </c>
      <c r="AC1876" t="s">
        <v>173</v>
      </c>
      <c r="AD1876" t="s">
        <v>67</v>
      </c>
      <c r="AE1876" t="s">
        <v>448</v>
      </c>
      <c r="AF1876" t="s">
        <v>134</v>
      </c>
      <c r="AG1876" t="s">
        <v>188</v>
      </c>
      <c r="AH1876" t="s">
        <v>780</v>
      </c>
      <c r="AI1876" t="s">
        <v>233</v>
      </c>
      <c r="AJ1876" t="s">
        <v>138</v>
      </c>
      <c r="AK1876" t="s">
        <v>73</v>
      </c>
      <c r="AL1876" t="s">
        <v>177</v>
      </c>
      <c r="AM1876" t="s">
        <v>75</v>
      </c>
      <c r="AN1876" t="s">
        <v>76</v>
      </c>
      <c r="AO1876" t="s">
        <v>290</v>
      </c>
      <c r="AP1876" t="s">
        <v>566</v>
      </c>
      <c r="AQ1876" t="s">
        <v>439</v>
      </c>
      <c r="AR1876" t="s">
        <v>67</v>
      </c>
      <c r="AS1876" t="s">
        <v>54</v>
      </c>
      <c r="AT1876" t="s">
        <v>73</v>
      </c>
      <c r="AU1876" t="s">
        <v>107</v>
      </c>
      <c r="AV1876" t="s">
        <v>7856</v>
      </c>
    </row>
    <row r="1877" spans="1:48" hidden="1" x14ac:dyDescent="0.3">
      <c r="A1877" t="s">
        <v>9332</v>
      </c>
      <c r="B1877" t="s">
        <v>9333</v>
      </c>
      <c r="C1877" s="1" t="str">
        <f t="shared" si="305"/>
        <v>21:0975</v>
      </c>
      <c r="D1877" s="1" t="str">
        <f t="shared" si="312"/>
        <v>21:0109</v>
      </c>
      <c r="E1877" t="s">
        <v>9330</v>
      </c>
      <c r="F1877" t="s">
        <v>9334</v>
      </c>
      <c r="H1877">
        <v>60.065297200000003</v>
      </c>
      <c r="I1877">
        <v>-97.580932799999999</v>
      </c>
      <c r="J1877" s="1" t="str">
        <f t="shared" si="313"/>
        <v>NGR lake sediment grab sample</v>
      </c>
      <c r="K1877" s="1" t="str">
        <f t="shared" si="314"/>
        <v>&lt;177 micron (NGR)</v>
      </c>
      <c r="L1877">
        <v>15</v>
      </c>
      <c r="M1877" t="s">
        <v>132</v>
      </c>
      <c r="N1877">
        <v>291</v>
      </c>
      <c r="O1877" t="s">
        <v>171</v>
      </c>
      <c r="P1877" t="s">
        <v>54</v>
      </c>
      <c r="Q1877" t="s">
        <v>521</v>
      </c>
      <c r="R1877" t="s">
        <v>77</v>
      </c>
      <c r="S1877" t="s">
        <v>57</v>
      </c>
      <c r="T1877" t="s">
        <v>219</v>
      </c>
      <c r="U1877" t="s">
        <v>88</v>
      </c>
      <c r="V1877" t="s">
        <v>471</v>
      </c>
      <c r="W1877" t="s">
        <v>62</v>
      </c>
      <c r="X1877" t="s">
        <v>67</v>
      </c>
      <c r="Y1877" t="s">
        <v>171</v>
      </c>
      <c r="Z1877" t="s">
        <v>138</v>
      </c>
      <c r="AA1877" t="s">
        <v>64</v>
      </c>
      <c r="AB1877" t="s">
        <v>492</v>
      </c>
      <c r="AC1877" t="s">
        <v>173</v>
      </c>
      <c r="AD1877" t="s">
        <v>67</v>
      </c>
      <c r="AE1877" t="s">
        <v>448</v>
      </c>
      <c r="AF1877" t="s">
        <v>290</v>
      </c>
      <c r="AG1877" t="s">
        <v>293</v>
      </c>
      <c r="AH1877" t="s">
        <v>780</v>
      </c>
      <c r="AI1877" t="s">
        <v>96</v>
      </c>
      <c r="AJ1877" t="s">
        <v>338</v>
      </c>
      <c r="AK1877" t="s">
        <v>73</v>
      </c>
      <c r="AL1877" t="s">
        <v>177</v>
      </c>
      <c r="AM1877" t="s">
        <v>75</v>
      </c>
      <c r="AN1877" t="s">
        <v>76</v>
      </c>
      <c r="AO1877" t="s">
        <v>290</v>
      </c>
      <c r="AP1877" t="s">
        <v>656</v>
      </c>
      <c r="AQ1877" t="s">
        <v>117</v>
      </c>
      <c r="AR1877" t="s">
        <v>74</v>
      </c>
      <c r="AS1877" t="s">
        <v>54</v>
      </c>
      <c r="AT1877" t="s">
        <v>152</v>
      </c>
      <c r="AU1877" t="s">
        <v>107</v>
      </c>
      <c r="AV1877" t="s">
        <v>9335</v>
      </c>
    </row>
    <row r="1878" spans="1:48" hidden="1" x14ac:dyDescent="0.3">
      <c r="A1878" t="s">
        <v>9336</v>
      </c>
      <c r="B1878" t="s">
        <v>9337</v>
      </c>
      <c r="C1878" s="1" t="str">
        <f t="shared" si="305"/>
        <v>21:0975</v>
      </c>
      <c r="D1878" s="1" t="str">
        <f t="shared" si="312"/>
        <v>21:0109</v>
      </c>
      <c r="E1878" t="s">
        <v>9338</v>
      </c>
      <c r="F1878" t="s">
        <v>9339</v>
      </c>
      <c r="H1878">
        <v>60.064528799999998</v>
      </c>
      <c r="I1878">
        <v>-97.539229399999996</v>
      </c>
      <c r="J1878" s="1" t="str">
        <f t="shared" si="313"/>
        <v>NGR lake sediment grab sample</v>
      </c>
      <c r="K1878" s="1" t="str">
        <f t="shared" si="314"/>
        <v>&lt;177 micron (NGR)</v>
      </c>
      <c r="L1878">
        <v>15</v>
      </c>
      <c r="M1878" t="s">
        <v>260</v>
      </c>
      <c r="N1878">
        <v>292</v>
      </c>
      <c r="O1878" t="s">
        <v>206</v>
      </c>
      <c r="P1878" t="s">
        <v>54</v>
      </c>
      <c r="Q1878" t="s">
        <v>523</v>
      </c>
      <c r="R1878" t="s">
        <v>357</v>
      </c>
      <c r="S1878" t="s">
        <v>57</v>
      </c>
      <c r="T1878" t="s">
        <v>380</v>
      </c>
      <c r="U1878" t="s">
        <v>117</v>
      </c>
      <c r="V1878" t="s">
        <v>187</v>
      </c>
      <c r="W1878" t="s">
        <v>95</v>
      </c>
      <c r="X1878" t="s">
        <v>67</v>
      </c>
      <c r="Y1878" t="s">
        <v>526</v>
      </c>
      <c r="Z1878" t="s">
        <v>127</v>
      </c>
      <c r="AA1878" t="s">
        <v>64</v>
      </c>
      <c r="AB1878" t="s">
        <v>192</v>
      </c>
      <c r="AC1878" t="s">
        <v>66</v>
      </c>
      <c r="AD1878" t="s">
        <v>67</v>
      </c>
      <c r="AE1878" t="s">
        <v>68</v>
      </c>
      <c r="AF1878" t="s">
        <v>92</v>
      </c>
      <c r="AG1878" t="s">
        <v>326</v>
      </c>
      <c r="AH1878" t="s">
        <v>780</v>
      </c>
      <c r="AI1878" t="s">
        <v>254</v>
      </c>
      <c r="AJ1878" t="s">
        <v>87</v>
      </c>
      <c r="AK1878" t="s">
        <v>73</v>
      </c>
      <c r="AL1878" t="s">
        <v>177</v>
      </c>
      <c r="AM1878" t="s">
        <v>103</v>
      </c>
      <c r="AN1878" t="s">
        <v>76</v>
      </c>
      <c r="AO1878" t="s">
        <v>178</v>
      </c>
      <c r="AP1878" t="s">
        <v>105</v>
      </c>
      <c r="AQ1878" t="s">
        <v>201</v>
      </c>
      <c r="AR1878" t="s">
        <v>67</v>
      </c>
      <c r="AS1878" t="s">
        <v>54</v>
      </c>
      <c r="AT1878" t="s">
        <v>73</v>
      </c>
      <c r="AU1878" t="s">
        <v>107</v>
      </c>
      <c r="AV1878" t="s">
        <v>5502</v>
      </c>
    </row>
    <row r="1879" spans="1:48" hidden="1" x14ac:dyDescent="0.3">
      <c r="A1879" t="s">
        <v>9340</v>
      </c>
      <c r="B1879" t="s">
        <v>9341</v>
      </c>
      <c r="C1879" s="1" t="str">
        <f t="shared" si="305"/>
        <v>21:0975</v>
      </c>
      <c r="D1879" s="1" t="str">
        <f t="shared" si="312"/>
        <v>21:0109</v>
      </c>
      <c r="E1879" t="s">
        <v>9342</v>
      </c>
      <c r="F1879" t="s">
        <v>9343</v>
      </c>
      <c r="H1879">
        <v>60.046568200000003</v>
      </c>
      <c r="I1879">
        <v>-97.475683099999998</v>
      </c>
      <c r="J1879" s="1" t="str">
        <f t="shared" si="313"/>
        <v>NGR lake sediment grab sample</v>
      </c>
      <c r="K1879" s="1" t="str">
        <f t="shared" si="314"/>
        <v>&lt;177 micron (NGR)</v>
      </c>
      <c r="L1879">
        <v>15</v>
      </c>
      <c r="M1879" t="s">
        <v>273</v>
      </c>
      <c r="N1879">
        <v>293</v>
      </c>
      <c r="O1879" t="s">
        <v>171</v>
      </c>
      <c r="P1879" t="s">
        <v>54</v>
      </c>
      <c r="Q1879" t="s">
        <v>1814</v>
      </c>
      <c r="R1879" t="s">
        <v>69</v>
      </c>
      <c r="S1879" t="s">
        <v>57</v>
      </c>
      <c r="T1879" t="s">
        <v>561</v>
      </c>
      <c r="U1879" t="s">
        <v>88</v>
      </c>
      <c r="V1879" t="s">
        <v>471</v>
      </c>
      <c r="W1879" t="s">
        <v>396</v>
      </c>
      <c r="X1879" t="s">
        <v>67</v>
      </c>
      <c r="Y1879" t="s">
        <v>95</v>
      </c>
      <c r="Z1879" t="s">
        <v>170</v>
      </c>
      <c r="AA1879" t="s">
        <v>64</v>
      </c>
      <c r="AB1879" t="s">
        <v>303</v>
      </c>
      <c r="AC1879" t="s">
        <v>66</v>
      </c>
      <c r="AD1879" t="s">
        <v>67</v>
      </c>
      <c r="AE1879" t="s">
        <v>3374</v>
      </c>
      <c r="AF1879" t="s">
        <v>357</v>
      </c>
      <c r="AG1879" t="s">
        <v>236</v>
      </c>
      <c r="AH1879" t="s">
        <v>780</v>
      </c>
      <c r="AI1879" t="s">
        <v>292</v>
      </c>
      <c r="AJ1879" t="s">
        <v>338</v>
      </c>
      <c r="AK1879" t="s">
        <v>73</v>
      </c>
      <c r="AL1879" t="s">
        <v>224</v>
      </c>
      <c r="AM1879" t="s">
        <v>224</v>
      </c>
      <c r="AN1879" t="s">
        <v>76</v>
      </c>
      <c r="AO1879" t="s">
        <v>104</v>
      </c>
      <c r="AP1879" t="s">
        <v>2033</v>
      </c>
      <c r="AQ1879" t="s">
        <v>201</v>
      </c>
      <c r="AR1879" t="s">
        <v>67</v>
      </c>
      <c r="AS1879" t="s">
        <v>54</v>
      </c>
      <c r="AT1879" t="s">
        <v>73</v>
      </c>
      <c r="AU1879" t="s">
        <v>107</v>
      </c>
      <c r="AV1879" t="s">
        <v>597</v>
      </c>
    </row>
    <row r="1880" spans="1:48" hidden="1" x14ac:dyDescent="0.3">
      <c r="A1880" t="s">
        <v>9344</v>
      </c>
      <c r="B1880" t="s">
        <v>9345</v>
      </c>
      <c r="C1880" s="1" t="str">
        <f t="shared" si="305"/>
        <v>21:0975</v>
      </c>
      <c r="D1880" s="1" t="str">
        <f t="shared" si="312"/>
        <v>21:0109</v>
      </c>
      <c r="E1880" t="s">
        <v>9346</v>
      </c>
      <c r="F1880" t="s">
        <v>9347</v>
      </c>
      <c r="H1880">
        <v>60.053089</v>
      </c>
      <c r="I1880">
        <v>-97.401959099999999</v>
      </c>
      <c r="J1880" s="1" t="str">
        <f t="shared" si="313"/>
        <v>NGR lake sediment grab sample</v>
      </c>
      <c r="K1880" s="1" t="str">
        <f t="shared" si="314"/>
        <v>&lt;177 micron (NGR)</v>
      </c>
      <c r="L1880">
        <v>15</v>
      </c>
      <c r="M1880" t="s">
        <v>289</v>
      </c>
      <c r="N1880">
        <v>294</v>
      </c>
      <c r="O1880" t="s">
        <v>206</v>
      </c>
      <c r="P1880" t="s">
        <v>54</v>
      </c>
      <c r="Q1880" t="s">
        <v>488</v>
      </c>
      <c r="R1880" t="s">
        <v>77</v>
      </c>
      <c r="S1880" t="s">
        <v>57</v>
      </c>
      <c r="T1880" t="s">
        <v>100</v>
      </c>
      <c r="U1880" t="s">
        <v>138</v>
      </c>
      <c r="V1880" t="s">
        <v>492</v>
      </c>
      <c r="W1880" t="s">
        <v>302</v>
      </c>
      <c r="X1880" t="s">
        <v>67</v>
      </c>
      <c r="Y1880" t="s">
        <v>448</v>
      </c>
      <c r="Z1880" t="s">
        <v>96</v>
      </c>
      <c r="AA1880" t="s">
        <v>64</v>
      </c>
      <c r="AB1880" t="s">
        <v>264</v>
      </c>
      <c r="AC1880" t="s">
        <v>66</v>
      </c>
      <c r="AD1880" t="s">
        <v>67</v>
      </c>
      <c r="AE1880" t="s">
        <v>396</v>
      </c>
      <c r="AF1880" t="s">
        <v>92</v>
      </c>
      <c r="AG1880" t="s">
        <v>250</v>
      </c>
      <c r="AH1880" t="s">
        <v>472</v>
      </c>
      <c r="AI1880" t="s">
        <v>96</v>
      </c>
      <c r="AJ1880" t="s">
        <v>254</v>
      </c>
      <c r="AK1880" t="s">
        <v>73</v>
      </c>
      <c r="AL1880" t="s">
        <v>177</v>
      </c>
      <c r="AM1880" t="s">
        <v>224</v>
      </c>
      <c r="AN1880" t="s">
        <v>76</v>
      </c>
      <c r="AO1880" t="s">
        <v>178</v>
      </c>
      <c r="AP1880" t="s">
        <v>656</v>
      </c>
      <c r="AQ1880" t="s">
        <v>106</v>
      </c>
      <c r="AR1880" t="s">
        <v>67</v>
      </c>
      <c r="AS1880" t="s">
        <v>54</v>
      </c>
      <c r="AT1880" t="s">
        <v>58</v>
      </c>
      <c r="AU1880" t="s">
        <v>107</v>
      </c>
      <c r="AV1880" t="s">
        <v>8969</v>
      </c>
    </row>
    <row r="1881" spans="1:48" hidden="1" x14ac:dyDescent="0.3">
      <c r="A1881" t="s">
        <v>9348</v>
      </c>
      <c r="B1881" t="s">
        <v>9349</v>
      </c>
      <c r="C1881" s="1" t="str">
        <f t="shared" si="305"/>
        <v>21:0975</v>
      </c>
      <c r="D1881" s="1" t="str">
        <f t="shared" si="312"/>
        <v>21:0109</v>
      </c>
      <c r="E1881" t="s">
        <v>9350</v>
      </c>
      <c r="F1881" t="s">
        <v>9351</v>
      </c>
      <c r="H1881">
        <v>60.058516500000003</v>
      </c>
      <c r="I1881">
        <v>-97.310456900000005</v>
      </c>
      <c r="J1881" s="1" t="str">
        <f t="shared" si="313"/>
        <v>NGR lake sediment grab sample</v>
      </c>
      <c r="K1881" s="1" t="str">
        <f t="shared" si="314"/>
        <v>&lt;177 micron (NGR)</v>
      </c>
      <c r="L1881">
        <v>15</v>
      </c>
      <c r="M1881" t="s">
        <v>301</v>
      </c>
      <c r="N1881">
        <v>295</v>
      </c>
      <c r="O1881" t="s">
        <v>526</v>
      </c>
      <c r="P1881" t="s">
        <v>54</v>
      </c>
      <c r="Q1881" t="s">
        <v>1295</v>
      </c>
      <c r="R1881" t="s">
        <v>141</v>
      </c>
      <c r="S1881" t="s">
        <v>57</v>
      </c>
      <c r="T1881" t="s">
        <v>175</v>
      </c>
      <c r="U1881" t="s">
        <v>59</v>
      </c>
      <c r="V1881" t="s">
        <v>187</v>
      </c>
      <c r="W1881" t="s">
        <v>302</v>
      </c>
      <c r="X1881" t="s">
        <v>67</v>
      </c>
      <c r="Y1881" t="s">
        <v>396</v>
      </c>
      <c r="Z1881" t="s">
        <v>170</v>
      </c>
      <c r="AA1881" t="s">
        <v>64</v>
      </c>
      <c r="AB1881" t="s">
        <v>691</v>
      </c>
      <c r="AC1881" t="s">
        <v>66</v>
      </c>
      <c r="AD1881" t="s">
        <v>67</v>
      </c>
      <c r="AE1881" t="s">
        <v>74</v>
      </c>
      <c r="AF1881" t="s">
        <v>290</v>
      </c>
      <c r="AG1881" t="s">
        <v>339</v>
      </c>
      <c r="AH1881" t="s">
        <v>780</v>
      </c>
      <c r="AI1881" t="s">
        <v>87</v>
      </c>
      <c r="AJ1881" t="s">
        <v>87</v>
      </c>
      <c r="AK1881" t="s">
        <v>73</v>
      </c>
      <c r="AL1881" t="s">
        <v>75</v>
      </c>
      <c r="AM1881" t="s">
        <v>224</v>
      </c>
      <c r="AN1881" t="s">
        <v>76</v>
      </c>
      <c r="AO1881" t="s">
        <v>104</v>
      </c>
      <c r="AP1881" t="s">
        <v>234</v>
      </c>
      <c r="AQ1881" t="s">
        <v>96</v>
      </c>
      <c r="AR1881" t="s">
        <v>67</v>
      </c>
      <c r="AS1881" t="s">
        <v>54</v>
      </c>
      <c r="AT1881" t="s">
        <v>91</v>
      </c>
      <c r="AU1881" t="s">
        <v>107</v>
      </c>
      <c r="AV1881" t="s">
        <v>5239</v>
      </c>
    </row>
    <row r="1882" spans="1:48" hidden="1" x14ac:dyDescent="0.3">
      <c r="A1882" t="s">
        <v>9352</v>
      </c>
      <c r="B1882" t="s">
        <v>9353</v>
      </c>
      <c r="C1882" s="1" t="str">
        <f t="shared" si="305"/>
        <v>21:0975</v>
      </c>
      <c r="D1882" s="1" t="str">
        <f t="shared" si="312"/>
        <v>21:0109</v>
      </c>
      <c r="E1882" t="s">
        <v>9354</v>
      </c>
      <c r="F1882" t="s">
        <v>9355</v>
      </c>
      <c r="H1882">
        <v>60.056518699999998</v>
      </c>
      <c r="I1882">
        <v>-97.248063299999998</v>
      </c>
      <c r="J1882" s="1" t="str">
        <f t="shared" si="313"/>
        <v>NGR lake sediment grab sample</v>
      </c>
      <c r="K1882" s="1" t="str">
        <f t="shared" si="314"/>
        <v>&lt;177 micron (NGR)</v>
      </c>
      <c r="L1882">
        <v>15</v>
      </c>
      <c r="M1882" t="s">
        <v>314</v>
      </c>
      <c r="N1882">
        <v>296</v>
      </c>
      <c r="O1882" t="s">
        <v>421</v>
      </c>
      <c r="P1882" t="s">
        <v>54</v>
      </c>
      <c r="Q1882" t="s">
        <v>1295</v>
      </c>
      <c r="R1882" t="s">
        <v>99</v>
      </c>
      <c r="S1882" t="s">
        <v>57</v>
      </c>
      <c r="T1882" t="s">
        <v>380</v>
      </c>
      <c r="U1882" t="s">
        <v>88</v>
      </c>
      <c r="V1882" t="s">
        <v>478</v>
      </c>
      <c r="W1882" t="s">
        <v>346</v>
      </c>
      <c r="X1882" t="s">
        <v>67</v>
      </c>
      <c r="Y1882" t="s">
        <v>62</v>
      </c>
      <c r="Z1882" t="s">
        <v>127</v>
      </c>
      <c r="AA1882" t="s">
        <v>64</v>
      </c>
      <c r="AB1882" t="s">
        <v>471</v>
      </c>
      <c r="AC1882" t="s">
        <v>66</v>
      </c>
      <c r="AD1882" t="s">
        <v>138</v>
      </c>
      <c r="AE1882" t="s">
        <v>174</v>
      </c>
      <c r="AF1882" t="s">
        <v>141</v>
      </c>
      <c r="AG1882" t="s">
        <v>326</v>
      </c>
      <c r="AH1882" t="s">
        <v>780</v>
      </c>
      <c r="AI1882" t="s">
        <v>201</v>
      </c>
      <c r="AJ1882" t="s">
        <v>87</v>
      </c>
      <c r="AK1882" t="s">
        <v>73</v>
      </c>
      <c r="AL1882" t="s">
        <v>75</v>
      </c>
      <c r="AM1882" t="s">
        <v>103</v>
      </c>
      <c r="AN1882" t="s">
        <v>76</v>
      </c>
      <c r="AO1882" t="s">
        <v>281</v>
      </c>
      <c r="AP1882" t="s">
        <v>105</v>
      </c>
      <c r="AQ1882" t="s">
        <v>306</v>
      </c>
      <c r="AR1882" t="s">
        <v>67</v>
      </c>
      <c r="AS1882" t="s">
        <v>54</v>
      </c>
      <c r="AT1882" t="s">
        <v>73</v>
      </c>
      <c r="AU1882" t="s">
        <v>107</v>
      </c>
      <c r="AV1882" t="s">
        <v>9356</v>
      </c>
    </row>
    <row r="1883" spans="1:48" hidden="1" x14ac:dyDescent="0.3">
      <c r="A1883" t="s">
        <v>9357</v>
      </c>
      <c r="B1883" t="s">
        <v>9358</v>
      </c>
      <c r="C1883" s="1" t="str">
        <f t="shared" si="305"/>
        <v>21:0975</v>
      </c>
      <c r="D1883" s="1" t="str">
        <f t="shared" si="312"/>
        <v>21:0109</v>
      </c>
      <c r="E1883" t="s">
        <v>9359</v>
      </c>
      <c r="F1883" t="s">
        <v>9360</v>
      </c>
      <c r="H1883">
        <v>60.086001899999999</v>
      </c>
      <c r="I1883">
        <v>-97.251263300000005</v>
      </c>
      <c r="J1883" s="1" t="str">
        <f t="shared" si="313"/>
        <v>NGR lake sediment grab sample</v>
      </c>
      <c r="K1883" s="1" t="str">
        <f t="shared" si="314"/>
        <v>&lt;177 micron (NGR)</v>
      </c>
      <c r="L1883">
        <v>15</v>
      </c>
      <c r="M1883" t="s">
        <v>324</v>
      </c>
      <c r="N1883">
        <v>297</v>
      </c>
      <c r="O1883" t="s">
        <v>421</v>
      </c>
      <c r="P1883" t="s">
        <v>54</v>
      </c>
      <c r="Q1883" t="s">
        <v>593</v>
      </c>
      <c r="R1883" t="s">
        <v>381</v>
      </c>
      <c r="S1883" t="s">
        <v>57</v>
      </c>
      <c r="T1883" t="s">
        <v>204</v>
      </c>
      <c r="U1883" t="s">
        <v>59</v>
      </c>
      <c r="V1883" t="s">
        <v>141</v>
      </c>
      <c r="W1883" t="s">
        <v>206</v>
      </c>
      <c r="X1883" t="s">
        <v>67</v>
      </c>
      <c r="Y1883" t="s">
        <v>421</v>
      </c>
      <c r="Z1883" t="s">
        <v>62</v>
      </c>
      <c r="AA1883" t="s">
        <v>64</v>
      </c>
      <c r="AB1883" t="s">
        <v>575</v>
      </c>
      <c r="AC1883" t="s">
        <v>66</v>
      </c>
      <c r="AD1883" t="s">
        <v>67</v>
      </c>
      <c r="AE1883" t="s">
        <v>1023</v>
      </c>
      <c r="AF1883" t="s">
        <v>281</v>
      </c>
      <c r="AG1883" t="s">
        <v>347</v>
      </c>
      <c r="AH1883" t="s">
        <v>780</v>
      </c>
      <c r="AI1883" t="s">
        <v>327</v>
      </c>
      <c r="AJ1883" t="s">
        <v>193</v>
      </c>
      <c r="AK1883" t="s">
        <v>73</v>
      </c>
      <c r="AL1883" t="s">
        <v>103</v>
      </c>
      <c r="AM1883" t="s">
        <v>103</v>
      </c>
      <c r="AN1883" t="s">
        <v>76</v>
      </c>
      <c r="AO1883" t="s">
        <v>203</v>
      </c>
      <c r="AP1883" t="s">
        <v>261</v>
      </c>
      <c r="AQ1883" t="s">
        <v>124</v>
      </c>
      <c r="AR1883" t="s">
        <v>67</v>
      </c>
      <c r="AS1883" t="s">
        <v>54</v>
      </c>
      <c r="AT1883" t="s">
        <v>73</v>
      </c>
      <c r="AU1883" t="s">
        <v>107</v>
      </c>
      <c r="AV1883" t="s">
        <v>9361</v>
      </c>
    </row>
    <row r="1884" spans="1:48" hidden="1" x14ac:dyDescent="0.3">
      <c r="A1884" t="s">
        <v>9362</v>
      </c>
      <c r="B1884" t="s">
        <v>9363</v>
      </c>
      <c r="C1884" s="1" t="str">
        <f t="shared" si="305"/>
        <v>21:0975</v>
      </c>
      <c r="D1884" s="1" t="str">
        <f t="shared" si="312"/>
        <v>21:0109</v>
      </c>
      <c r="E1884" t="s">
        <v>9364</v>
      </c>
      <c r="F1884" t="s">
        <v>9365</v>
      </c>
      <c r="H1884">
        <v>60.102750100000002</v>
      </c>
      <c r="I1884">
        <v>-97.251112500000005</v>
      </c>
      <c r="J1884" s="1" t="str">
        <f t="shared" si="313"/>
        <v>NGR lake sediment grab sample</v>
      </c>
      <c r="K1884" s="1" t="str">
        <f t="shared" si="314"/>
        <v>&lt;177 micron (NGR)</v>
      </c>
      <c r="L1884">
        <v>15</v>
      </c>
      <c r="M1884" t="s">
        <v>335</v>
      </c>
      <c r="N1884">
        <v>298</v>
      </c>
      <c r="O1884" t="s">
        <v>355</v>
      </c>
      <c r="P1884" t="s">
        <v>54</v>
      </c>
      <c r="Q1884" t="s">
        <v>539</v>
      </c>
      <c r="R1884" t="s">
        <v>99</v>
      </c>
      <c r="S1884" t="s">
        <v>57</v>
      </c>
      <c r="T1884" t="s">
        <v>152</v>
      </c>
      <c r="U1884" t="s">
        <v>168</v>
      </c>
      <c r="V1884" t="s">
        <v>316</v>
      </c>
      <c r="W1884" t="s">
        <v>205</v>
      </c>
      <c r="X1884" t="s">
        <v>74</v>
      </c>
      <c r="Y1884" t="s">
        <v>305</v>
      </c>
      <c r="Z1884" t="s">
        <v>96</v>
      </c>
      <c r="AA1884" t="s">
        <v>64</v>
      </c>
      <c r="AB1884" t="s">
        <v>725</v>
      </c>
      <c r="AC1884" t="s">
        <v>66</v>
      </c>
      <c r="AD1884" t="s">
        <v>116</v>
      </c>
      <c r="AE1884" t="s">
        <v>206</v>
      </c>
      <c r="AF1884" t="s">
        <v>347</v>
      </c>
      <c r="AG1884" t="s">
        <v>188</v>
      </c>
      <c r="AH1884" t="s">
        <v>780</v>
      </c>
      <c r="AI1884" t="s">
        <v>514</v>
      </c>
      <c r="AJ1884" t="s">
        <v>429</v>
      </c>
      <c r="AK1884" t="s">
        <v>73</v>
      </c>
      <c r="AL1884" t="s">
        <v>157</v>
      </c>
      <c r="AM1884" t="s">
        <v>157</v>
      </c>
      <c r="AN1884" t="s">
        <v>76</v>
      </c>
      <c r="AO1884" t="s">
        <v>6581</v>
      </c>
      <c r="AP1884" t="s">
        <v>210</v>
      </c>
      <c r="AQ1884" t="s">
        <v>104</v>
      </c>
      <c r="AR1884" t="s">
        <v>74</v>
      </c>
      <c r="AS1884" t="s">
        <v>54</v>
      </c>
      <c r="AT1884" t="s">
        <v>593</v>
      </c>
      <c r="AU1884" t="s">
        <v>107</v>
      </c>
      <c r="AV1884" t="s">
        <v>9366</v>
      </c>
    </row>
    <row r="1885" spans="1:48" hidden="1" x14ac:dyDescent="0.3">
      <c r="A1885" t="s">
        <v>9367</v>
      </c>
      <c r="B1885" t="s">
        <v>9368</v>
      </c>
      <c r="C1885" s="1" t="str">
        <f t="shared" si="305"/>
        <v>21:0975</v>
      </c>
      <c r="D1885" s="1" t="str">
        <f t="shared" si="312"/>
        <v>21:0109</v>
      </c>
      <c r="E1885" t="s">
        <v>9369</v>
      </c>
      <c r="F1885" t="s">
        <v>9370</v>
      </c>
      <c r="H1885">
        <v>60.120293599999997</v>
      </c>
      <c r="I1885">
        <v>-97.137436399999999</v>
      </c>
      <c r="J1885" s="1" t="str">
        <f t="shared" si="313"/>
        <v>NGR lake sediment grab sample</v>
      </c>
      <c r="K1885" s="1" t="str">
        <f t="shared" si="314"/>
        <v>&lt;177 micron (NGR)</v>
      </c>
      <c r="L1885">
        <v>15</v>
      </c>
      <c r="M1885" t="s">
        <v>354</v>
      </c>
      <c r="N1885">
        <v>299</v>
      </c>
      <c r="O1885" t="s">
        <v>396</v>
      </c>
      <c r="P1885" t="s">
        <v>54</v>
      </c>
      <c r="Q1885" t="s">
        <v>488</v>
      </c>
      <c r="R1885" t="s">
        <v>436</v>
      </c>
      <c r="S1885" t="s">
        <v>57</v>
      </c>
      <c r="T1885" t="s">
        <v>593</v>
      </c>
      <c r="U1885" t="s">
        <v>281</v>
      </c>
      <c r="V1885" t="s">
        <v>119</v>
      </c>
      <c r="W1885" t="s">
        <v>63</v>
      </c>
      <c r="X1885" t="s">
        <v>62</v>
      </c>
      <c r="Y1885" t="s">
        <v>53</v>
      </c>
      <c r="Z1885" t="s">
        <v>127</v>
      </c>
      <c r="AA1885" t="s">
        <v>64</v>
      </c>
      <c r="AB1885" t="s">
        <v>252</v>
      </c>
      <c r="AC1885" t="s">
        <v>70</v>
      </c>
      <c r="AD1885" t="s">
        <v>127</v>
      </c>
      <c r="AE1885" t="s">
        <v>68</v>
      </c>
      <c r="AF1885" t="s">
        <v>356</v>
      </c>
      <c r="AG1885" t="s">
        <v>250</v>
      </c>
      <c r="AH1885" t="s">
        <v>780</v>
      </c>
      <c r="AI1885" t="s">
        <v>101</v>
      </c>
      <c r="AJ1885" t="s">
        <v>1631</v>
      </c>
      <c r="AK1885" t="s">
        <v>73</v>
      </c>
      <c r="AL1885" t="s">
        <v>125</v>
      </c>
      <c r="AM1885" t="s">
        <v>68</v>
      </c>
      <c r="AN1885" t="s">
        <v>76</v>
      </c>
      <c r="AO1885" t="s">
        <v>6286</v>
      </c>
      <c r="AP1885" t="s">
        <v>307</v>
      </c>
      <c r="AQ1885" t="s">
        <v>102</v>
      </c>
      <c r="AR1885" t="s">
        <v>74</v>
      </c>
      <c r="AS1885" t="s">
        <v>54</v>
      </c>
      <c r="AT1885" t="s">
        <v>152</v>
      </c>
      <c r="AU1885" t="s">
        <v>107</v>
      </c>
      <c r="AV1885" t="s">
        <v>1150</v>
      </c>
    </row>
    <row r="1886" spans="1:48" hidden="1" x14ac:dyDescent="0.3">
      <c r="A1886" t="s">
        <v>9371</v>
      </c>
      <c r="B1886" t="s">
        <v>9372</v>
      </c>
      <c r="C1886" s="1" t="str">
        <f t="shared" si="305"/>
        <v>21:0975</v>
      </c>
      <c r="D1886" s="1" t="str">
        <f t="shared" si="312"/>
        <v>21:0109</v>
      </c>
      <c r="E1886" t="s">
        <v>9287</v>
      </c>
      <c r="F1886" t="s">
        <v>9373</v>
      </c>
      <c r="H1886">
        <v>60.124108900000003</v>
      </c>
      <c r="I1886">
        <v>-97.070202899999998</v>
      </c>
      <c r="J1886" s="1" t="str">
        <f t="shared" si="313"/>
        <v>NGR lake sediment grab sample</v>
      </c>
      <c r="K1886" s="1" t="str">
        <f t="shared" si="314"/>
        <v>&lt;177 micron (NGR)</v>
      </c>
      <c r="L1886">
        <v>15</v>
      </c>
      <c r="M1886" t="s">
        <v>345</v>
      </c>
      <c r="N1886">
        <v>300</v>
      </c>
      <c r="O1886" t="s">
        <v>74</v>
      </c>
      <c r="P1886" t="s">
        <v>54</v>
      </c>
      <c r="Q1886" t="s">
        <v>1134</v>
      </c>
      <c r="R1886" t="s">
        <v>168</v>
      </c>
      <c r="S1886" t="s">
        <v>57</v>
      </c>
      <c r="T1886" t="s">
        <v>315</v>
      </c>
      <c r="U1886" t="s">
        <v>59</v>
      </c>
      <c r="V1886" t="s">
        <v>139</v>
      </c>
      <c r="W1886" t="s">
        <v>63</v>
      </c>
      <c r="X1886" t="s">
        <v>74</v>
      </c>
      <c r="Y1886" t="s">
        <v>276</v>
      </c>
      <c r="Z1886" t="s">
        <v>59</v>
      </c>
      <c r="AA1886" t="s">
        <v>64</v>
      </c>
      <c r="AB1886" t="s">
        <v>617</v>
      </c>
      <c r="AC1886" t="s">
        <v>173</v>
      </c>
      <c r="AD1886" t="s">
        <v>67</v>
      </c>
      <c r="AE1886" t="s">
        <v>448</v>
      </c>
      <c r="AF1886" t="s">
        <v>141</v>
      </c>
      <c r="AG1886" t="s">
        <v>58</v>
      </c>
      <c r="AH1886" t="s">
        <v>472</v>
      </c>
      <c r="AI1886" t="s">
        <v>402</v>
      </c>
      <c r="AJ1886" t="s">
        <v>88</v>
      </c>
      <c r="AK1886" t="s">
        <v>73</v>
      </c>
      <c r="AL1886" t="s">
        <v>74</v>
      </c>
      <c r="AM1886" t="s">
        <v>206</v>
      </c>
      <c r="AN1886" t="s">
        <v>76</v>
      </c>
      <c r="AO1886" t="s">
        <v>116</v>
      </c>
      <c r="AP1886" t="s">
        <v>158</v>
      </c>
      <c r="AQ1886" t="s">
        <v>150</v>
      </c>
      <c r="AR1886" t="s">
        <v>74</v>
      </c>
      <c r="AS1886" t="s">
        <v>54</v>
      </c>
      <c r="AT1886" t="s">
        <v>73</v>
      </c>
      <c r="AU1886" t="s">
        <v>107</v>
      </c>
      <c r="AV1886" t="s">
        <v>9374</v>
      </c>
    </row>
    <row r="1887" spans="1:48" hidden="1" x14ac:dyDescent="0.3">
      <c r="A1887" t="s">
        <v>9375</v>
      </c>
      <c r="B1887" t="s">
        <v>9376</v>
      </c>
      <c r="C1887" s="1" t="str">
        <f t="shared" si="305"/>
        <v>21:0975</v>
      </c>
      <c r="D1887" s="1" t="str">
        <f t="shared" si="312"/>
        <v>21:0109</v>
      </c>
      <c r="E1887" t="s">
        <v>9377</v>
      </c>
      <c r="F1887" t="s">
        <v>9378</v>
      </c>
      <c r="H1887">
        <v>60.196132800000001</v>
      </c>
      <c r="I1887">
        <v>-96.891462700000005</v>
      </c>
      <c r="J1887" s="1" t="str">
        <f t="shared" si="313"/>
        <v>NGR lake sediment grab sample</v>
      </c>
      <c r="K1887" s="1" t="str">
        <f t="shared" si="314"/>
        <v>&lt;177 micron (NGR)</v>
      </c>
      <c r="L1887">
        <v>16</v>
      </c>
      <c r="M1887" t="s">
        <v>52</v>
      </c>
      <c r="N1887">
        <v>301</v>
      </c>
      <c r="O1887" t="s">
        <v>75</v>
      </c>
      <c r="P1887" t="s">
        <v>54</v>
      </c>
      <c r="Q1887" t="s">
        <v>58</v>
      </c>
      <c r="R1887" t="s">
        <v>356</v>
      </c>
      <c r="S1887" t="s">
        <v>57</v>
      </c>
      <c r="T1887" t="s">
        <v>277</v>
      </c>
      <c r="U1887" t="s">
        <v>59</v>
      </c>
      <c r="V1887" t="s">
        <v>436</v>
      </c>
      <c r="W1887" t="s">
        <v>177</v>
      </c>
      <c r="X1887" t="s">
        <v>67</v>
      </c>
      <c r="Y1887" t="s">
        <v>74</v>
      </c>
      <c r="Z1887" t="s">
        <v>67</v>
      </c>
      <c r="AA1887" t="s">
        <v>64</v>
      </c>
      <c r="AB1887" t="s">
        <v>326</v>
      </c>
      <c r="AC1887" t="s">
        <v>66</v>
      </c>
      <c r="AD1887" t="s">
        <v>67</v>
      </c>
      <c r="AE1887" t="s">
        <v>9379</v>
      </c>
      <c r="AF1887" t="s">
        <v>76</v>
      </c>
      <c r="AG1887" t="s">
        <v>92</v>
      </c>
      <c r="AH1887" t="s">
        <v>780</v>
      </c>
      <c r="AI1887" t="s">
        <v>220</v>
      </c>
      <c r="AJ1887" t="s">
        <v>102</v>
      </c>
      <c r="AK1887" t="s">
        <v>73</v>
      </c>
      <c r="AL1887" t="s">
        <v>103</v>
      </c>
      <c r="AM1887" t="s">
        <v>125</v>
      </c>
      <c r="AN1887" t="s">
        <v>76</v>
      </c>
      <c r="AO1887" t="s">
        <v>104</v>
      </c>
      <c r="AP1887" t="s">
        <v>8164</v>
      </c>
      <c r="AQ1887" t="s">
        <v>769</v>
      </c>
      <c r="AR1887" t="s">
        <v>67</v>
      </c>
      <c r="AS1887" t="s">
        <v>54</v>
      </c>
      <c r="AT1887" t="s">
        <v>73</v>
      </c>
      <c r="AU1887" t="s">
        <v>107</v>
      </c>
      <c r="AV1887" t="s">
        <v>9380</v>
      </c>
    </row>
    <row r="1888" spans="1:48" hidden="1" x14ac:dyDescent="0.3">
      <c r="A1888" t="s">
        <v>9381</v>
      </c>
      <c r="B1888" t="s">
        <v>9382</v>
      </c>
      <c r="C1888" s="1" t="str">
        <f t="shared" si="305"/>
        <v>21:0975</v>
      </c>
      <c r="D1888" s="1" t="str">
        <f t="shared" si="312"/>
        <v>21:0109</v>
      </c>
      <c r="E1888" t="s">
        <v>9383</v>
      </c>
      <c r="F1888" t="s">
        <v>9384</v>
      </c>
      <c r="H1888">
        <v>60.107848199999999</v>
      </c>
      <c r="I1888">
        <v>-97.012895599999993</v>
      </c>
      <c r="J1888" s="1" t="str">
        <f t="shared" si="313"/>
        <v>NGR lake sediment grab sample</v>
      </c>
      <c r="K1888" s="1" t="str">
        <f t="shared" si="314"/>
        <v>&lt;177 micron (NGR)</v>
      </c>
      <c r="L1888">
        <v>16</v>
      </c>
      <c r="M1888" t="s">
        <v>86</v>
      </c>
      <c r="N1888">
        <v>302</v>
      </c>
      <c r="O1888" t="s">
        <v>238</v>
      </c>
      <c r="P1888" t="s">
        <v>54</v>
      </c>
      <c r="Q1888" t="s">
        <v>505</v>
      </c>
      <c r="R1888" t="s">
        <v>616</v>
      </c>
      <c r="S1888" t="s">
        <v>57</v>
      </c>
      <c r="T1888" t="s">
        <v>447</v>
      </c>
      <c r="U1888" t="s">
        <v>203</v>
      </c>
      <c r="V1888" t="s">
        <v>615</v>
      </c>
      <c r="W1888" t="s">
        <v>238</v>
      </c>
      <c r="X1888" t="s">
        <v>74</v>
      </c>
      <c r="Y1888" t="s">
        <v>62</v>
      </c>
      <c r="Z1888" t="s">
        <v>127</v>
      </c>
      <c r="AA1888" t="s">
        <v>64</v>
      </c>
      <c r="AB1888" t="s">
        <v>152</v>
      </c>
      <c r="AC1888" t="s">
        <v>70</v>
      </c>
      <c r="AD1888" t="s">
        <v>67</v>
      </c>
      <c r="AE1888" t="s">
        <v>74</v>
      </c>
      <c r="AF1888" t="s">
        <v>347</v>
      </c>
      <c r="AG1888" t="s">
        <v>93</v>
      </c>
      <c r="AH1888" t="s">
        <v>780</v>
      </c>
      <c r="AI1888" t="s">
        <v>124</v>
      </c>
      <c r="AJ1888" t="s">
        <v>4533</v>
      </c>
      <c r="AK1888" t="s">
        <v>73</v>
      </c>
      <c r="AL1888" t="s">
        <v>75</v>
      </c>
      <c r="AM1888" t="s">
        <v>68</v>
      </c>
      <c r="AN1888" t="s">
        <v>76</v>
      </c>
      <c r="AO1888" t="s">
        <v>9385</v>
      </c>
      <c r="AP1888" t="s">
        <v>234</v>
      </c>
      <c r="AQ1888" t="s">
        <v>168</v>
      </c>
      <c r="AR1888" t="s">
        <v>67</v>
      </c>
      <c r="AS1888" t="s">
        <v>54</v>
      </c>
      <c r="AT1888" t="s">
        <v>315</v>
      </c>
      <c r="AU1888" t="s">
        <v>107</v>
      </c>
      <c r="AV1888" t="s">
        <v>9386</v>
      </c>
    </row>
    <row r="1889" spans="1:48" hidden="1" x14ac:dyDescent="0.3">
      <c r="A1889" t="s">
        <v>9387</v>
      </c>
      <c r="B1889" t="s">
        <v>9388</v>
      </c>
      <c r="C1889" s="1" t="str">
        <f t="shared" si="305"/>
        <v>21:0975</v>
      </c>
      <c r="D1889" s="1" t="str">
        <f>HYPERLINK("https://geochem.nrcan.gc.ca/cdogs/content/svy/svy_e.htm", "")</f>
        <v/>
      </c>
      <c r="G1889" s="1" t="str">
        <f>HYPERLINK("https://geochem.nrcan.gc.ca/cdogs/content/cr_/cr_00160_e.htm", "160")</f>
        <v>160</v>
      </c>
      <c r="J1889" t="s">
        <v>230</v>
      </c>
      <c r="K1889" t="s">
        <v>231</v>
      </c>
      <c r="L1889">
        <v>16</v>
      </c>
      <c r="M1889" t="s">
        <v>232</v>
      </c>
      <c r="N1889">
        <v>303</v>
      </c>
      <c r="O1889" t="s">
        <v>168</v>
      </c>
      <c r="P1889" t="s">
        <v>54</v>
      </c>
      <c r="Q1889" t="s">
        <v>656</v>
      </c>
      <c r="R1889" t="s">
        <v>125</v>
      </c>
      <c r="S1889" t="s">
        <v>57</v>
      </c>
      <c r="T1889" t="s">
        <v>279</v>
      </c>
      <c r="U1889" t="s">
        <v>117</v>
      </c>
      <c r="V1889" t="s">
        <v>167</v>
      </c>
      <c r="W1889" t="s">
        <v>95</v>
      </c>
      <c r="X1889" t="s">
        <v>62</v>
      </c>
      <c r="Y1889" t="s">
        <v>170</v>
      </c>
      <c r="Z1889" t="s">
        <v>88</v>
      </c>
      <c r="AA1889" t="s">
        <v>64</v>
      </c>
      <c r="AB1889" t="s">
        <v>575</v>
      </c>
      <c r="AC1889" t="s">
        <v>155</v>
      </c>
      <c r="AD1889" t="s">
        <v>67</v>
      </c>
      <c r="AE1889" t="s">
        <v>62</v>
      </c>
      <c r="AF1889" t="s">
        <v>104</v>
      </c>
      <c r="AG1889" t="s">
        <v>316</v>
      </c>
      <c r="AH1889" t="s">
        <v>68</v>
      </c>
      <c r="AI1889" t="s">
        <v>104</v>
      </c>
      <c r="AJ1889" t="s">
        <v>71</v>
      </c>
      <c r="AK1889" t="s">
        <v>73</v>
      </c>
      <c r="AL1889" t="s">
        <v>526</v>
      </c>
      <c r="AM1889" t="s">
        <v>157</v>
      </c>
      <c r="AN1889" t="s">
        <v>76</v>
      </c>
      <c r="AO1889" t="s">
        <v>203</v>
      </c>
      <c r="AP1889" t="s">
        <v>1127</v>
      </c>
      <c r="AQ1889" t="s">
        <v>143</v>
      </c>
      <c r="AR1889" t="s">
        <v>62</v>
      </c>
      <c r="AS1889" t="s">
        <v>170</v>
      </c>
      <c r="AT1889" t="s">
        <v>58</v>
      </c>
      <c r="AU1889" t="s">
        <v>1295</v>
      </c>
      <c r="AV1889" t="s">
        <v>1166</v>
      </c>
    </row>
    <row r="1890" spans="1:48" hidden="1" x14ac:dyDescent="0.3">
      <c r="A1890" t="s">
        <v>9389</v>
      </c>
      <c r="B1890" t="s">
        <v>9390</v>
      </c>
      <c r="C1890" s="1" t="str">
        <f t="shared" si="305"/>
        <v>21:0975</v>
      </c>
      <c r="D1890" s="1" t="str">
        <f t="shared" ref="D1890:D1913" si="315">HYPERLINK("https://geochem.nrcan.gc.ca/cdogs/content/svy/svy210109_e.htm", "21:0109")</f>
        <v>21:0109</v>
      </c>
      <c r="E1890" t="s">
        <v>9391</v>
      </c>
      <c r="F1890" t="s">
        <v>9392</v>
      </c>
      <c r="H1890">
        <v>60.119272000000002</v>
      </c>
      <c r="I1890">
        <v>-96.886970099999999</v>
      </c>
      <c r="J1890" s="1" t="str">
        <f t="shared" ref="J1890:J1913" si="316">HYPERLINK("https://geochem.nrcan.gc.ca/cdogs/content/kwd/kwd020027_e.htm", "NGR lake sediment grab sample")</f>
        <v>NGR lake sediment grab sample</v>
      </c>
      <c r="K1890" s="1" t="str">
        <f t="shared" ref="K1890:K1913" si="317">HYPERLINK("https://geochem.nrcan.gc.ca/cdogs/content/kwd/kwd080006_e.htm", "&lt;177 micron (NGR)")</f>
        <v>&lt;177 micron (NGR)</v>
      </c>
      <c r="L1890">
        <v>16</v>
      </c>
      <c r="M1890" t="s">
        <v>149</v>
      </c>
      <c r="N1890">
        <v>304</v>
      </c>
      <c r="O1890" t="s">
        <v>103</v>
      </c>
      <c r="P1890" t="s">
        <v>54</v>
      </c>
      <c r="Q1890" t="s">
        <v>560</v>
      </c>
      <c r="R1890" t="s">
        <v>69</v>
      </c>
      <c r="S1890" t="s">
        <v>57</v>
      </c>
      <c r="T1890" t="s">
        <v>454</v>
      </c>
      <c r="U1890" t="s">
        <v>96</v>
      </c>
      <c r="V1890" t="s">
        <v>575</v>
      </c>
      <c r="W1890" t="s">
        <v>68</v>
      </c>
      <c r="X1890" t="s">
        <v>67</v>
      </c>
      <c r="Y1890" t="s">
        <v>526</v>
      </c>
      <c r="Z1890" t="s">
        <v>62</v>
      </c>
      <c r="AA1890" t="s">
        <v>64</v>
      </c>
      <c r="AB1890" t="s">
        <v>492</v>
      </c>
      <c r="AC1890" t="s">
        <v>66</v>
      </c>
      <c r="AD1890" t="s">
        <v>67</v>
      </c>
      <c r="AE1890" t="s">
        <v>606</v>
      </c>
      <c r="AF1890" t="s">
        <v>178</v>
      </c>
      <c r="AG1890" t="s">
        <v>192</v>
      </c>
      <c r="AH1890" t="s">
        <v>780</v>
      </c>
      <c r="AI1890" t="s">
        <v>327</v>
      </c>
      <c r="AJ1890" t="s">
        <v>388</v>
      </c>
      <c r="AK1890" t="s">
        <v>73</v>
      </c>
      <c r="AL1890" t="s">
        <v>103</v>
      </c>
      <c r="AM1890" t="s">
        <v>103</v>
      </c>
      <c r="AN1890" t="s">
        <v>76</v>
      </c>
      <c r="AO1890" t="s">
        <v>92</v>
      </c>
      <c r="AP1890" t="s">
        <v>920</v>
      </c>
      <c r="AQ1890" t="s">
        <v>168</v>
      </c>
      <c r="AR1890" t="s">
        <v>67</v>
      </c>
      <c r="AS1890" t="s">
        <v>54</v>
      </c>
      <c r="AT1890" t="s">
        <v>73</v>
      </c>
      <c r="AU1890" t="s">
        <v>107</v>
      </c>
      <c r="AV1890" t="s">
        <v>9393</v>
      </c>
    </row>
    <row r="1891" spans="1:48" hidden="1" x14ac:dyDescent="0.3">
      <c r="A1891" t="s">
        <v>9394</v>
      </c>
      <c r="B1891" t="s">
        <v>9395</v>
      </c>
      <c r="C1891" s="1" t="str">
        <f t="shared" si="305"/>
        <v>21:0975</v>
      </c>
      <c r="D1891" s="1" t="str">
        <f t="shared" si="315"/>
        <v>21:0109</v>
      </c>
      <c r="E1891" t="s">
        <v>9396</v>
      </c>
      <c r="F1891" t="s">
        <v>9397</v>
      </c>
      <c r="H1891">
        <v>60.147509599999999</v>
      </c>
      <c r="I1891">
        <v>-96.863845600000005</v>
      </c>
      <c r="J1891" s="1" t="str">
        <f t="shared" si="316"/>
        <v>NGR lake sediment grab sample</v>
      </c>
      <c r="K1891" s="1" t="str">
        <f t="shared" si="317"/>
        <v>&lt;177 micron (NGR)</v>
      </c>
      <c r="L1891">
        <v>16</v>
      </c>
      <c r="M1891" t="s">
        <v>165</v>
      </c>
      <c r="N1891">
        <v>305</v>
      </c>
      <c r="O1891" t="s">
        <v>396</v>
      </c>
      <c r="P1891" t="s">
        <v>54</v>
      </c>
      <c r="Q1891" t="s">
        <v>262</v>
      </c>
      <c r="R1891" t="s">
        <v>356</v>
      </c>
      <c r="S1891" t="s">
        <v>57</v>
      </c>
      <c r="T1891" t="s">
        <v>562</v>
      </c>
      <c r="U1891" t="s">
        <v>203</v>
      </c>
      <c r="V1891" t="s">
        <v>2740</v>
      </c>
      <c r="W1891" t="s">
        <v>103</v>
      </c>
      <c r="X1891" t="s">
        <v>67</v>
      </c>
      <c r="Y1891" t="s">
        <v>96</v>
      </c>
      <c r="Z1891" t="s">
        <v>74</v>
      </c>
      <c r="AA1891" t="s">
        <v>64</v>
      </c>
      <c r="AB1891" t="s">
        <v>304</v>
      </c>
      <c r="AC1891" t="s">
        <v>66</v>
      </c>
      <c r="AD1891" t="s">
        <v>67</v>
      </c>
      <c r="AE1891" t="s">
        <v>3838</v>
      </c>
      <c r="AF1891" t="s">
        <v>104</v>
      </c>
      <c r="AG1891" t="s">
        <v>138</v>
      </c>
      <c r="AH1891" t="s">
        <v>780</v>
      </c>
      <c r="AI1891" t="s">
        <v>118</v>
      </c>
      <c r="AJ1891" t="s">
        <v>402</v>
      </c>
      <c r="AK1891" t="s">
        <v>73</v>
      </c>
      <c r="AL1891" t="s">
        <v>103</v>
      </c>
      <c r="AM1891" t="s">
        <v>177</v>
      </c>
      <c r="AN1891" t="s">
        <v>76</v>
      </c>
      <c r="AO1891" t="s">
        <v>168</v>
      </c>
      <c r="AP1891" t="s">
        <v>8164</v>
      </c>
      <c r="AQ1891" t="s">
        <v>413</v>
      </c>
      <c r="AR1891" t="s">
        <v>67</v>
      </c>
      <c r="AS1891" t="s">
        <v>54</v>
      </c>
      <c r="AT1891" t="s">
        <v>73</v>
      </c>
      <c r="AU1891" t="s">
        <v>107</v>
      </c>
      <c r="AV1891" t="s">
        <v>9398</v>
      </c>
    </row>
    <row r="1892" spans="1:48" hidden="1" x14ac:dyDescent="0.3">
      <c r="A1892" t="s">
        <v>9399</v>
      </c>
      <c r="B1892" t="s">
        <v>9400</v>
      </c>
      <c r="C1892" s="1" t="str">
        <f t="shared" si="305"/>
        <v>21:0975</v>
      </c>
      <c r="D1892" s="1" t="str">
        <f t="shared" si="315"/>
        <v>21:0109</v>
      </c>
      <c r="E1892" t="s">
        <v>9401</v>
      </c>
      <c r="F1892" t="s">
        <v>9402</v>
      </c>
      <c r="H1892">
        <v>60.135922200000003</v>
      </c>
      <c r="I1892">
        <v>-96.936900699999995</v>
      </c>
      <c r="J1892" s="1" t="str">
        <f t="shared" si="316"/>
        <v>NGR lake sediment grab sample</v>
      </c>
      <c r="K1892" s="1" t="str">
        <f t="shared" si="317"/>
        <v>&lt;177 micron (NGR)</v>
      </c>
      <c r="L1892">
        <v>16</v>
      </c>
      <c r="M1892" t="s">
        <v>185</v>
      </c>
      <c r="N1892">
        <v>306</v>
      </c>
      <c r="O1892" t="s">
        <v>177</v>
      </c>
      <c r="P1892" t="s">
        <v>54</v>
      </c>
      <c r="Q1892" t="s">
        <v>479</v>
      </c>
      <c r="R1892" t="s">
        <v>192</v>
      </c>
      <c r="S1892" t="s">
        <v>57</v>
      </c>
      <c r="T1892" t="s">
        <v>248</v>
      </c>
      <c r="U1892" t="s">
        <v>88</v>
      </c>
      <c r="V1892" t="s">
        <v>264</v>
      </c>
      <c r="W1892" t="s">
        <v>526</v>
      </c>
      <c r="X1892" t="s">
        <v>67</v>
      </c>
      <c r="Y1892" t="s">
        <v>137</v>
      </c>
      <c r="Z1892" t="s">
        <v>62</v>
      </c>
      <c r="AA1892" t="s">
        <v>64</v>
      </c>
      <c r="AB1892" t="s">
        <v>698</v>
      </c>
      <c r="AC1892" t="s">
        <v>70</v>
      </c>
      <c r="AD1892" t="s">
        <v>67</v>
      </c>
      <c r="AE1892" t="s">
        <v>1854</v>
      </c>
      <c r="AF1892" t="s">
        <v>282</v>
      </c>
      <c r="AG1892" t="s">
        <v>691</v>
      </c>
      <c r="AH1892" t="s">
        <v>780</v>
      </c>
      <c r="AI1892" t="s">
        <v>53</v>
      </c>
      <c r="AJ1892" t="s">
        <v>101</v>
      </c>
      <c r="AK1892" t="s">
        <v>73</v>
      </c>
      <c r="AL1892" t="s">
        <v>103</v>
      </c>
      <c r="AM1892" t="s">
        <v>75</v>
      </c>
      <c r="AN1892" t="s">
        <v>76</v>
      </c>
      <c r="AO1892" t="s">
        <v>281</v>
      </c>
      <c r="AP1892" t="s">
        <v>954</v>
      </c>
      <c r="AQ1892" t="s">
        <v>429</v>
      </c>
      <c r="AR1892" t="s">
        <v>67</v>
      </c>
      <c r="AS1892" t="s">
        <v>54</v>
      </c>
      <c r="AT1892" t="s">
        <v>152</v>
      </c>
      <c r="AU1892" t="s">
        <v>107</v>
      </c>
      <c r="AV1892" t="s">
        <v>9403</v>
      </c>
    </row>
    <row r="1893" spans="1:48" hidden="1" x14ac:dyDescent="0.3">
      <c r="A1893" t="s">
        <v>9404</v>
      </c>
      <c r="B1893" t="s">
        <v>9405</v>
      </c>
      <c r="C1893" s="1" t="str">
        <f t="shared" si="305"/>
        <v>21:0975</v>
      </c>
      <c r="D1893" s="1" t="str">
        <f t="shared" si="315"/>
        <v>21:0109</v>
      </c>
      <c r="E1893" t="s">
        <v>9406</v>
      </c>
      <c r="F1893" t="s">
        <v>9407</v>
      </c>
      <c r="H1893">
        <v>60.151376200000001</v>
      </c>
      <c r="I1893">
        <v>-96.989188100000007</v>
      </c>
      <c r="J1893" s="1" t="str">
        <f t="shared" si="316"/>
        <v>NGR lake sediment grab sample</v>
      </c>
      <c r="K1893" s="1" t="str">
        <f t="shared" si="317"/>
        <v>&lt;177 micron (NGR)</v>
      </c>
      <c r="L1893">
        <v>16</v>
      </c>
      <c r="M1893" t="s">
        <v>113</v>
      </c>
      <c r="N1893">
        <v>307</v>
      </c>
      <c r="O1893" t="s">
        <v>103</v>
      </c>
      <c r="P1893" t="s">
        <v>54</v>
      </c>
      <c r="Q1893" t="s">
        <v>277</v>
      </c>
      <c r="R1893" t="s">
        <v>347</v>
      </c>
      <c r="S1893" t="s">
        <v>57</v>
      </c>
      <c r="T1893" t="s">
        <v>188</v>
      </c>
      <c r="U1893" t="s">
        <v>96</v>
      </c>
      <c r="V1893" t="s">
        <v>90</v>
      </c>
      <c r="W1893" t="s">
        <v>103</v>
      </c>
      <c r="X1893" t="s">
        <v>67</v>
      </c>
      <c r="Y1893" t="s">
        <v>68</v>
      </c>
      <c r="Z1893" t="s">
        <v>67</v>
      </c>
      <c r="AA1893" t="s">
        <v>64</v>
      </c>
      <c r="AB1893" t="s">
        <v>691</v>
      </c>
      <c r="AC1893" t="s">
        <v>66</v>
      </c>
      <c r="AD1893" t="s">
        <v>67</v>
      </c>
      <c r="AE1893" t="s">
        <v>9379</v>
      </c>
      <c r="AF1893" t="s">
        <v>76</v>
      </c>
      <c r="AG1893" t="s">
        <v>57</v>
      </c>
      <c r="AH1893" t="s">
        <v>780</v>
      </c>
      <c r="AI1893" t="s">
        <v>355</v>
      </c>
      <c r="AJ1893" t="s">
        <v>143</v>
      </c>
      <c r="AK1893" t="s">
        <v>73</v>
      </c>
      <c r="AL1893" t="s">
        <v>103</v>
      </c>
      <c r="AM1893" t="s">
        <v>103</v>
      </c>
      <c r="AN1893" t="s">
        <v>76</v>
      </c>
      <c r="AO1893" t="s">
        <v>101</v>
      </c>
      <c r="AP1893" t="s">
        <v>8164</v>
      </c>
      <c r="AQ1893" t="s">
        <v>59</v>
      </c>
      <c r="AR1893" t="s">
        <v>67</v>
      </c>
      <c r="AS1893" t="s">
        <v>54</v>
      </c>
      <c r="AT1893" t="s">
        <v>73</v>
      </c>
      <c r="AU1893" t="s">
        <v>107</v>
      </c>
      <c r="AV1893" t="s">
        <v>9408</v>
      </c>
    </row>
    <row r="1894" spans="1:48" hidden="1" x14ac:dyDescent="0.3">
      <c r="A1894" t="s">
        <v>9409</v>
      </c>
      <c r="B1894" t="s">
        <v>9410</v>
      </c>
      <c r="C1894" s="1" t="str">
        <f t="shared" si="305"/>
        <v>21:0975</v>
      </c>
      <c r="D1894" s="1" t="str">
        <f t="shared" si="315"/>
        <v>21:0109</v>
      </c>
      <c r="E1894" t="s">
        <v>9406</v>
      </c>
      <c r="F1894" t="s">
        <v>9411</v>
      </c>
      <c r="H1894">
        <v>60.151376200000001</v>
      </c>
      <c r="I1894">
        <v>-96.989188100000007</v>
      </c>
      <c r="J1894" s="1" t="str">
        <f t="shared" si="316"/>
        <v>NGR lake sediment grab sample</v>
      </c>
      <c r="K1894" s="1" t="str">
        <f t="shared" si="317"/>
        <v>&lt;177 micron (NGR)</v>
      </c>
      <c r="L1894">
        <v>16</v>
      </c>
      <c r="M1894" t="s">
        <v>132</v>
      </c>
      <c r="N1894">
        <v>308</v>
      </c>
      <c r="O1894" t="s">
        <v>177</v>
      </c>
      <c r="P1894" t="s">
        <v>54</v>
      </c>
      <c r="Q1894" t="s">
        <v>315</v>
      </c>
      <c r="R1894" t="s">
        <v>616</v>
      </c>
      <c r="S1894" t="s">
        <v>57</v>
      </c>
      <c r="T1894" t="s">
        <v>219</v>
      </c>
      <c r="U1894" t="s">
        <v>138</v>
      </c>
      <c r="V1894" t="s">
        <v>2740</v>
      </c>
      <c r="W1894" t="s">
        <v>103</v>
      </c>
      <c r="X1894" t="s">
        <v>67</v>
      </c>
      <c r="Y1894" t="s">
        <v>68</v>
      </c>
      <c r="Z1894" t="s">
        <v>67</v>
      </c>
      <c r="AA1894" t="s">
        <v>64</v>
      </c>
      <c r="AB1894" t="s">
        <v>691</v>
      </c>
      <c r="AC1894" t="s">
        <v>66</v>
      </c>
      <c r="AD1894" t="s">
        <v>67</v>
      </c>
      <c r="AE1894" t="s">
        <v>9379</v>
      </c>
      <c r="AF1894" t="s">
        <v>76</v>
      </c>
      <c r="AG1894" t="s">
        <v>203</v>
      </c>
      <c r="AH1894" t="s">
        <v>780</v>
      </c>
      <c r="AI1894" t="s">
        <v>355</v>
      </c>
      <c r="AJ1894" t="s">
        <v>327</v>
      </c>
      <c r="AK1894" t="s">
        <v>73</v>
      </c>
      <c r="AL1894" t="s">
        <v>103</v>
      </c>
      <c r="AM1894" t="s">
        <v>103</v>
      </c>
      <c r="AN1894" t="s">
        <v>76</v>
      </c>
      <c r="AO1894" t="s">
        <v>101</v>
      </c>
      <c r="AP1894" t="s">
        <v>8164</v>
      </c>
      <c r="AQ1894" t="s">
        <v>340</v>
      </c>
      <c r="AR1894" t="s">
        <v>67</v>
      </c>
      <c r="AS1894" t="s">
        <v>54</v>
      </c>
      <c r="AT1894" t="s">
        <v>73</v>
      </c>
      <c r="AU1894" t="s">
        <v>107</v>
      </c>
      <c r="AV1894" t="s">
        <v>4876</v>
      </c>
    </row>
    <row r="1895" spans="1:48" hidden="1" x14ac:dyDescent="0.3">
      <c r="A1895" t="s">
        <v>9412</v>
      </c>
      <c r="B1895" t="s">
        <v>9413</v>
      </c>
      <c r="C1895" s="1" t="str">
        <f t="shared" si="305"/>
        <v>21:0975</v>
      </c>
      <c r="D1895" s="1" t="str">
        <f t="shared" si="315"/>
        <v>21:0109</v>
      </c>
      <c r="E1895" t="s">
        <v>9414</v>
      </c>
      <c r="F1895" t="s">
        <v>9415</v>
      </c>
      <c r="H1895">
        <v>60.152669600000003</v>
      </c>
      <c r="I1895">
        <v>-97.0401332</v>
      </c>
      <c r="J1895" s="1" t="str">
        <f t="shared" si="316"/>
        <v>NGR lake sediment grab sample</v>
      </c>
      <c r="K1895" s="1" t="str">
        <f t="shared" si="317"/>
        <v>&lt;177 micron (NGR)</v>
      </c>
      <c r="L1895">
        <v>16</v>
      </c>
      <c r="M1895" t="s">
        <v>200</v>
      </c>
      <c r="N1895">
        <v>309</v>
      </c>
      <c r="O1895" t="s">
        <v>74</v>
      </c>
      <c r="P1895" t="s">
        <v>54</v>
      </c>
      <c r="Q1895" t="s">
        <v>1583</v>
      </c>
      <c r="R1895" t="s">
        <v>282</v>
      </c>
      <c r="S1895" t="s">
        <v>57</v>
      </c>
      <c r="T1895" t="s">
        <v>315</v>
      </c>
      <c r="U1895" t="s">
        <v>168</v>
      </c>
      <c r="V1895" t="s">
        <v>119</v>
      </c>
      <c r="W1895" t="s">
        <v>62</v>
      </c>
      <c r="X1895" t="s">
        <v>74</v>
      </c>
      <c r="Y1895" t="s">
        <v>94</v>
      </c>
      <c r="Z1895" t="s">
        <v>96</v>
      </c>
      <c r="AA1895" t="s">
        <v>64</v>
      </c>
      <c r="AB1895" t="s">
        <v>316</v>
      </c>
      <c r="AC1895" t="s">
        <v>173</v>
      </c>
      <c r="AD1895" t="s">
        <v>54</v>
      </c>
      <c r="AE1895" t="s">
        <v>171</v>
      </c>
      <c r="AF1895" t="s">
        <v>90</v>
      </c>
      <c r="AG1895" t="s">
        <v>142</v>
      </c>
      <c r="AH1895" t="s">
        <v>780</v>
      </c>
      <c r="AI1895" t="s">
        <v>318</v>
      </c>
      <c r="AJ1895" t="s">
        <v>329</v>
      </c>
      <c r="AK1895" t="s">
        <v>73</v>
      </c>
      <c r="AL1895" t="s">
        <v>177</v>
      </c>
      <c r="AM1895" t="s">
        <v>75</v>
      </c>
      <c r="AN1895" t="s">
        <v>76</v>
      </c>
      <c r="AO1895" t="s">
        <v>290</v>
      </c>
      <c r="AP1895" t="s">
        <v>414</v>
      </c>
      <c r="AQ1895" t="s">
        <v>328</v>
      </c>
      <c r="AR1895" t="s">
        <v>67</v>
      </c>
      <c r="AS1895" t="s">
        <v>54</v>
      </c>
      <c r="AT1895" t="s">
        <v>73</v>
      </c>
      <c r="AU1895" t="s">
        <v>107</v>
      </c>
      <c r="AV1895" t="s">
        <v>5943</v>
      </c>
    </row>
    <row r="1896" spans="1:48" hidden="1" x14ac:dyDescent="0.3">
      <c r="A1896" t="s">
        <v>9416</v>
      </c>
      <c r="B1896" t="s">
        <v>9417</v>
      </c>
      <c r="C1896" s="1" t="str">
        <f t="shared" si="305"/>
        <v>21:0975</v>
      </c>
      <c r="D1896" s="1" t="str">
        <f t="shared" si="315"/>
        <v>21:0109</v>
      </c>
      <c r="E1896" t="s">
        <v>9418</v>
      </c>
      <c r="F1896" t="s">
        <v>9419</v>
      </c>
      <c r="H1896">
        <v>60.146820200000001</v>
      </c>
      <c r="I1896">
        <v>-97.123722000000001</v>
      </c>
      <c r="J1896" s="1" t="str">
        <f t="shared" si="316"/>
        <v>NGR lake sediment grab sample</v>
      </c>
      <c r="K1896" s="1" t="str">
        <f t="shared" si="317"/>
        <v>&lt;177 micron (NGR)</v>
      </c>
      <c r="L1896">
        <v>16</v>
      </c>
      <c r="M1896" t="s">
        <v>217</v>
      </c>
      <c r="N1896">
        <v>310</v>
      </c>
      <c r="O1896" t="s">
        <v>448</v>
      </c>
      <c r="P1896" t="s">
        <v>54</v>
      </c>
      <c r="Q1896" t="s">
        <v>552</v>
      </c>
      <c r="R1896" t="s">
        <v>251</v>
      </c>
      <c r="S1896" t="s">
        <v>57</v>
      </c>
      <c r="T1896" t="s">
        <v>262</v>
      </c>
      <c r="U1896" t="s">
        <v>178</v>
      </c>
      <c r="V1896" t="s">
        <v>725</v>
      </c>
      <c r="W1896" t="s">
        <v>136</v>
      </c>
      <c r="X1896" t="s">
        <v>74</v>
      </c>
      <c r="Y1896" t="s">
        <v>94</v>
      </c>
      <c r="Z1896" t="s">
        <v>170</v>
      </c>
      <c r="AA1896" t="s">
        <v>64</v>
      </c>
      <c r="AB1896" t="s">
        <v>404</v>
      </c>
      <c r="AC1896" t="s">
        <v>70</v>
      </c>
      <c r="AD1896" t="s">
        <v>170</v>
      </c>
      <c r="AE1896" t="s">
        <v>668</v>
      </c>
      <c r="AF1896" t="s">
        <v>356</v>
      </c>
      <c r="AG1896" t="s">
        <v>169</v>
      </c>
      <c r="AH1896" t="s">
        <v>780</v>
      </c>
      <c r="AI1896" t="s">
        <v>413</v>
      </c>
      <c r="AJ1896" t="s">
        <v>265</v>
      </c>
      <c r="AK1896" t="s">
        <v>73</v>
      </c>
      <c r="AL1896" t="s">
        <v>177</v>
      </c>
      <c r="AM1896" t="s">
        <v>157</v>
      </c>
      <c r="AN1896" t="s">
        <v>76</v>
      </c>
      <c r="AO1896" t="s">
        <v>6581</v>
      </c>
      <c r="AP1896" t="s">
        <v>225</v>
      </c>
      <c r="AQ1896" t="s">
        <v>168</v>
      </c>
      <c r="AR1896" t="s">
        <v>62</v>
      </c>
      <c r="AS1896" t="s">
        <v>54</v>
      </c>
      <c r="AT1896" t="s">
        <v>447</v>
      </c>
      <c r="AU1896" t="s">
        <v>107</v>
      </c>
      <c r="AV1896" t="s">
        <v>6296</v>
      </c>
    </row>
    <row r="1897" spans="1:48" hidden="1" x14ac:dyDescent="0.3">
      <c r="A1897" t="s">
        <v>9420</v>
      </c>
      <c r="B1897" t="s">
        <v>9421</v>
      </c>
      <c r="C1897" s="1" t="str">
        <f t="shared" si="305"/>
        <v>21:0975</v>
      </c>
      <c r="D1897" s="1" t="str">
        <f t="shared" si="315"/>
        <v>21:0109</v>
      </c>
      <c r="E1897" t="s">
        <v>9422</v>
      </c>
      <c r="F1897" t="s">
        <v>9423</v>
      </c>
      <c r="H1897">
        <v>60.1458522</v>
      </c>
      <c r="I1897">
        <v>-97.204871100000005</v>
      </c>
      <c r="J1897" s="1" t="str">
        <f t="shared" si="316"/>
        <v>NGR lake sediment grab sample</v>
      </c>
      <c r="K1897" s="1" t="str">
        <f t="shared" si="317"/>
        <v>&lt;177 micron (NGR)</v>
      </c>
      <c r="L1897">
        <v>16</v>
      </c>
      <c r="M1897" t="s">
        <v>246</v>
      </c>
      <c r="N1897">
        <v>311</v>
      </c>
      <c r="O1897" t="s">
        <v>206</v>
      </c>
      <c r="P1897" t="s">
        <v>54</v>
      </c>
      <c r="Q1897" t="s">
        <v>560</v>
      </c>
      <c r="R1897" t="s">
        <v>317</v>
      </c>
      <c r="S1897" t="s">
        <v>57</v>
      </c>
      <c r="T1897" t="s">
        <v>364</v>
      </c>
      <c r="U1897" t="s">
        <v>203</v>
      </c>
      <c r="V1897" t="s">
        <v>326</v>
      </c>
      <c r="W1897" t="s">
        <v>355</v>
      </c>
      <c r="X1897" t="s">
        <v>67</v>
      </c>
      <c r="Y1897" t="s">
        <v>63</v>
      </c>
      <c r="Z1897" t="s">
        <v>62</v>
      </c>
      <c r="AA1897" t="s">
        <v>64</v>
      </c>
      <c r="AB1897" t="s">
        <v>135</v>
      </c>
      <c r="AC1897" t="s">
        <v>66</v>
      </c>
      <c r="AD1897" t="s">
        <v>758</v>
      </c>
      <c r="AE1897" t="s">
        <v>2933</v>
      </c>
      <c r="AF1897" t="s">
        <v>616</v>
      </c>
      <c r="AG1897" t="s">
        <v>172</v>
      </c>
      <c r="AH1897" t="s">
        <v>780</v>
      </c>
      <c r="AI1897" t="s">
        <v>305</v>
      </c>
      <c r="AJ1897" t="s">
        <v>1548</v>
      </c>
      <c r="AK1897" t="s">
        <v>73</v>
      </c>
      <c r="AL1897" t="s">
        <v>75</v>
      </c>
      <c r="AM1897" t="s">
        <v>206</v>
      </c>
      <c r="AN1897" t="s">
        <v>76</v>
      </c>
      <c r="AO1897" t="s">
        <v>597</v>
      </c>
      <c r="AP1897" t="s">
        <v>2033</v>
      </c>
      <c r="AQ1897" t="s">
        <v>281</v>
      </c>
      <c r="AR1897" t="s">
        <v>67</v>
      </c>
      <c r="AS1897" t="s">
        <v>54</v>
      </c>
      <c r="AT1897" t="s">
        <v>277</v>
      </c>
      <c r="AU1897" t="s">
        <v>107</v>
      </c>
      <c r="AV1897" t="s">
        <v>7490</v>
      </c>
    </row>
    <row r="1898" spans="1:48" hidden="1" x14ac:dyDescent="0.3">
      <c r="A1898" t="s">
        <v>9424</v>
      </c>
      <c r="B1898" t="s">
        <v>9425</v>
      </c>
      <c r="C1898" s="1" t="str">
        <f t="shared" si="305"/>
        <v>21:0975</v>
      </c>
      <c r="D1898" s="1" t="str">
        <f t="shared" si="315"/>
        <v>21:0109</v>
      </c>
      <c r="E1898" t="s">
        <v>9426</v>
      </c>
      <c r="F1898" t="s">
        <v>9427</v>
      </c>
      <c r="H1898">
        <v>60.165965900000003</v>
      </c>
      <c r="I1898">
        <v>-97.195932600000006</v>
      </c>
      <c r="J1898" s="1" t="str">
        <f t="shared" si="316"/>
        <v>NGR lake sediment grab sample</v>
      </c>
      <c r="K1898" s="1" t="str">
        <f t="shared" si="317"/>
        <v>&lt;177 micron (NGR)</v>
      </c>
      <c r="L1898">
        <v>16</v>
      </c>
      <c r="M1898" t="s">
        <v>260</v>
      </c>
      <c r="N1898">
        <v>312</v>
      </c>
      <c r="O1898" t="s">
        <v>396</v>
      </c>
      <c r="P1898" t="s">
        <v>54</v>
      </c>
      <c r="Q1898" t="s">
        <v>1210</v>
      </c>
      <c r="R1898" t="s">
        <v>104</v>
      </c>
      <c r="S1898" t="s">
        <v>57</v>
      </c>
      <c r="T1898" t="s">
        <v>91</v>
      </c>
      <c r="U1898" t="s">
        <v>168</v>
      </c>
      <c r="V1898" t="s">
        <v>427</v>
      </c>
      <c r="W1898" t="s">
        <v>327</v>
      </c>
      <c r="X1898" t="s">
        <v>67</v>
      </c>
      <c r="Y1898" t="s">
        <v>79</v>
      </c>
      <c r="Z1898" t="s">
        <v>127</v>
      </c>
      <c r="AA1898" t="s">
        <v>64</v>
      </c>
      <c r="AB1898" t="s">
        <v>60</v>
      </c>
      <c r="AC1898" t="s">
        <v>66</v>
      </c>
      <c r="AD1898" t="s">
        <v>758</v>
      </c>
      <c r="AE1898" t="s">
        <v>396</v>
      </c>
      <c r="AF1898" t="s">
        <v>471</v>
      </c>
      <c r="AG1898" t="s">
        <v>58</v>
      </c>
      <c r="AH1898" t="s">
        <v>173</v>
      </c>
      <c r="AI1898" t="s">
        <v>168</v>
      </c>
      <c r="AJ1898" t="s">
        <v>123</v>
      </c>
      <c r="AK1898" t="s">
        <v>73</v>
      </c>
      <c r="AL1898" t="s">
        <v>68</v>
      </c>
      <c r="AM1898" t="s">
        <v>125</v>
      </c>
      <c r="AN1898" t="s">
        <v>76</v>
      </c>
      <c r="AO1898" t="s">
        <v>121</v>
      </c>
      <c r="AP1898" t="s">
        <v>482</v>
      </c>
      <c r="AQ1898" t="s">
        <v>5856</v>
      </c>
      <c r="AR1898" t="s">
        <v>74</v>
      </c>
      <c r="AS1898" t="s">
        <v>54</v>
      </c>
      <c r="AT1898" t="s">
        <v>73</v>
      </c>
      <c r="AU1898" t="s">
        <v>107</v>
      </c>
      <c r="AV1898" t="s">
        <v>9428</v>
      </c>
    </row>
    <row r="1899" spans="1:48" hidden="1" x14ac:dyDescent="0.3">
      <c r="A1899" t="s">
        <v>9429</v>
      </c>
      <c r="B1899" t="s">
        <v>9430</v>
      </c>
      <c r="C1899" s="1" t="str">
        <f t="shared" si="305"/>
        <v>21:0975</v>
      </c>
      <c r="D1899" s="1" t="str">
        <f t="shared" si="315"/>
        <v>21:0109</v>
      </c>
      <c r="E1899" t="s">
        <v>9431</v>
      </c>
      <c r="F1899" t="s">
        <v>9432</v>
      </c>
      <c r="H1899">
        <v>60.168050399999998</v>
      </c>
      <c r="I1899">
        <v>-97.137561199999993</v>
      </c>
      <c r="J1899" s="1" t="str">
        <f t="shared" si="316"/>
        <v>NGR lake sediment grab sample</v>
      </c>
      <c r="K1899" s="1" t="str">
        <f t="shared" si="317"/>
        <v>&lt;177 micron (NGR)</v>
      </c>
      <c r="L1899">
        <v>16</v>
      </c>
      <c r="M1899" t="s">
        <v>273</v>
      </c>
      <c r="N1899">
        <v>313</v>
      </c>
      <c r="O1899" t="s">
        <v>137</v>
      </c>
      <c r="P1899" t="s">
        <v>54</v>
      </c>
      <c r="Q1899" t="s">
        <v>1583</v>
      </c>
      <c r="R1899" t="s">
        <v>190</v>
      </c>
      <c r="S1899" t="s">
        <v>57</v>
      </c>
      <c r="T1899" t="s">
        <v>248</v>
      </c>
      <c r="U1899" t="s">
        <v>104</v>
      </c>
      <c r="V1899" t="s">
        <v>204</v>
      </c>
      <c r="W1899" t="s">
        <v>327</v>
      </c>
      <c r="X1899" t="s">
        <v>74</v>
      </c>
      <c r="Y1899" t="s">
        <v>340</v>
      </c>
      <c r="Z1899" t="s">
        <v>96</v>
      </c>
      <c r="AA1899" t="s">
        <v>64</v>
      </c>
      <c r="AB1899" t="s">
        <v>175</v>
      </c>
      <c r="AC1899" t="s">
        <v>70</v>
      </c>
      <c r="AD1899" t="s">
        <v>138</v>
      </c>
      <c r="AE1899" t="s">
        <v>238</v>
      </c>
      <c r="AF1899" t="s">
        <v>264</v>
      </c>
      <c r="AG1899" t="s">
        <v>438</v>
      </c>
      <c r="AH1899" t="s">
        <v>780</v>
      </c>
      <c r="AI1899" t="s">
        <v>203</v>
      </c>
      <c r="AJ1899" t="s">
        <v>373</v>
      </c>
      <c r="AK1899" t="s">
        <v>73</v>
      </c>
      <c r="AL1899" t="s">
        <v>68</v>
      </c>
      <c r="AM1899" t="s">
        <v>157</v>
      </c>
      <c r="AN1899" t="s">
        <v>76</v>
      </c>
      <c r="AO1899" t="s">
        <v>9433</v>
      </c>
      <c r="AP1899" t="s">
        <v>267</v>
      </c>
      <c r="AQ1899" t="s">
        <v>104</v>
      </c>
      <c r="AR1899" t="s">
        <v>62</v>
      </c>
      <c r="AS1899" t="s">
        <v>54</v>
      </c>
      <c r="AT1899" t="s">
        <v>364</v>
      </c>
      <c r="AU1899" t="s">
        <v>107</v>
      </c>
      <c r="AV1899" t="s">
        <v>9279</v>
      </c>
    </row>
    <row r="1900" spans="1:48" hidden="1" x14ac:dyDescent="0.3">
      <c r="A1900" t="s">
        <v>9434</v>
      </c>
      <c r="B1900" t="s">
        <v>9435</v>
      </c>
      <c r="C1900" s="1" t="str">
        <f t="shared" si="305"/>
        <v>21:0975</v>
      </c>
      <c r="D1900" s="1" t="str">
        <f t="shared" si="315"/>
        <v>21:0109</v>
      </c>
      <c r="E1900" t="s">
        <v>9436</v>
      </c>
      <c r="F1900" t="s">
        <v>9437</v>
      </c>
      <c r="H1900">
        <v>60.177742100000003</v>
      </c>
      <c r="I1900">
        <v>-97.071652200000003</v>
      </c>
      <c r="J1900" s="1" t="str">
        <f t="shared" si="316"/>
        <v>NGR lake sediment grab sample</v>
      </c>
      <c r="K1900" s="1" t="str">
        <f t="shared" si="317"/>
        <v>&lt;177 micron (NGR)</v>
      </c>
      <c r="L1900">
        <v>16</v>
      </c>
      <c r="M1900" t="s">
        <v>289</v>
      </c>
      <c r="N1900">
        <v>314</v>
      </c>
      <c r="O1900" t="s">
        <v>63</v>
      </c>
      <c r="P1900" t="s">
        <v>54</v>
      </c>
      <c r="Q1900" t="s">
        <v>1158</v>
      </c>
      <c r="R1900" t="s">
        <v>104</v>
      </c>
      <c r="S1900" t="s">
        <v>57</v>
      </c>
      <c r="T1900" t="s">
        <v>252</v>
      </c>
      <c r="U1900" t="s">
        <v>203</v>
      </c>
      <c r="V1900" t="s">
        <v>190</v>
      </c>
      <c r="W1900" t="s">
        <v>346</v>
      </c>
      <c r="X1900" t="s">
        <v>67</v>
      </c>
      <c r="Y1900" t="s">
        <v>106</v>
      </c>
      <c r="Z1900" t="s">
        <v>96</v>
      </c>
      <c r="AA1900" t="s">
        <v>64</v>
      </c>
      <c r="AB1900" t="s">
        <v>189</v>
      </c>
      <c r="AC1900" t="s">
        <v>66</v>
      </c>
      <c r="AD1900" t="s">
        <v>67</v>
      </c>
      <c r="AE1900" t="s">
        <v>448</v>
      </c>
      <c r="AF1900" t="s">
        <v>116</v>
      </c>
      <c r="AG1900" t="s">
        <v>188</v>
      </c>
      <c r="AH1900" t="s">
        <v>472</v>
      </c>
      <c r="AI1900" t="s">
        <v>329</v>
      </c>
      <c r="AJ1900" t="s">
        <v>96</v>
      </c>
      <c r="AK1900" t="s">
        <v>73</v>
      </c>
      <c r="AL1900" t="s">
        <v>125</v>
      </c>
      <c r="AM1900" t="s">
        <v>75</v>
      </c>
      <c r="AN1900" t="s">
        <v>76</v>
      </c>
      <c r="AO1900" t="s">
        <v>178</v>
      </c>
      <c r="AP1900" t="s">
        <v>225</v>
      </c>
      <c r="AQ1900" t="s">
        <v>168</v>
      </c>
      <c r="AR1900" t="s">
        <v>67</v>
      </c>
      <c r="AS1900" t="s">
        <v>54</v>
      </c>
      <c r="AT1900" t="s">
        <v>73</v>
      </c>
      <c r="AU1900" t="s">
        <v>107</v>
      </c>
      <c r="AV1900" t="s">
        <v>2622</v>
      </c>
    </row>
    <row r="1901" spans="1:48" hidden="1" x14ac:dyDescent="0.3">
      <c r="A1901" t="s">
        <v>9438</v>
      </c>
      <c r="B1901" t="s">
        <v>9439</v>
      </c>
      <c r="C1901" s="1" t="str">
        <f t="shared" si="305"/>
        <v>21:0975</v>
      </c>
      <c r="D1901" s="1" t="str">
        <f t="shared" si="315"/>
        <v>21:0109</v>
      </c>
      <c r="E1901" t="s">
        <v>9440</v>
      </c>
      <c r="F1901" t="s">
        <v>9441</v>
      </c>
      <c r="H1901">
        <v>60.181352099999998</v>
      </c>
      <c r="I1901">
        <v>-96.9965148</v>
      </c>
      <c r="J1901" s="1" t="str">
        <f t="shared" si="316"/>
        <v>NGR lake sediment grab sample</v>
      </c>
      <c r="K1901" s="1" t="str">
        <f t="shared" si="317"/>
        <v>&lt;177 micron (NGR)</v>
      </c>
      <c r="L1901">
        <v>16</v>
      </c>
      <c r="M1901" t="s">
        <v>301</v>
      </c>
      <c r="N1901">
        <v>315</v>
      </c>
      <c r="O1901" t="s">
        <v>171</v>
      </c>
      <c r="P1901" t="s">
        <v>54</v>
      </c>
      <c r="Q1901" t="s">
        <v>593</v>
      </c>
      <c r="R1901" t="s">
        <v>264</v>
      </c>
      <c r="S1901" t="s">
        <v>57</v>
      </c>
      <c r="T1901" t="s">
        <v>152</v>
      </c>
      <c r="U1901" t="s">
        <v>88</v>
      </c>
      <c r="V1901" t="s">
        <v>381</v>
      </c>
      <c r="W1901" t="s">
        <v>206</v>
      </c>
      <c r="X1901" t="s">
        <v>67</v>
      </c>
      <c r="Y1901" t="s">
        <v>206</v>
      </c>
      <c r="Z1901" t="s">
        <v>62</v>
      </c>
      <c r="AA1901" t="s">
        <v>64</v>
      </c>
      <c r="AB1901" t="s">
        <v>119</v>
      </c>
      <c r="AC1901" t="s">
        <v>66</v>
      </c>
      <c r="AD1901" t="s">
        <v>59</v>
      </c>
      <c r="AE1901" t="s">
        <v>3778</v>
      </c>
      <c r="AF1901" t="s">
        <v>151</v>
      </c>
      <c r="AG1901" t="s">
        <v>317</v>
      </c>
      <c r="AH1901" t="s">
        <v>780</v>
      </c>
      <c r="AI1901" t="s">
        <v>363</v>
      </c>
      <c r="AJ1901" t="s">
        <v>124</v>
      </c>
      <c r="AK1901" t="s">
        <v>73</v>
      </c>
      <c r="AL1901" t="s">
        <v>103</v>
      </c>
      <c r="AM1901" t="s">
        <v>75</v>
      </c>
      <c r="AN1901" t="s">
        <v>76</v>
      </c>
      <c r="AO1901" t="s">
        <v>92</v>
      </c>
      <c r="AP1901" t="s">
        <v>4543</v>
      </c>
      <c r="AQ1901" t="s">
        <v>92</v>
      </c>
      <c r="AR1901" t="s">
        <v>74</v>
      </c>
      <c r="AS1901" t="s">
        <v>54</v>
      </c>
      <c r="AT1901" t="s">
        <v>152</v>
      </c>
      <c r="AU1901" t="s">
        <v>107</v>
      </c>
      <c r="AV1901" t="s">
        <v>4428</v>
      </c>
    </row>
    <row r="1902" spans="1:48" hidden="1" x14ac:dyDescent="0.3">
      <c r="A1902" t="s">
        <v>9442</v>
      </c>
      <c r="B1902" t="s">
        <v>9443</v>
      </c>
      <c r="C1902" s="1" t="str">
        <f t="shared" si="305"/>
        <v>21:0975</v>
      </c>
      <c r="D1902" s="1" t="str">
        <f t="shared" si="315"/>
        <v>21:0109</v>
      </c>
      <c r="E1902" t="s">
        <v>9444</v>
      </c>
      <c r="F1902" t="s">
        <v>9445</v>
      </c>
      <c r="H1902">
        <v>60.177531700000003</v>
      </c>
      <c r="I1902">
        <v>-96.944693200000003</v>
      </c>
      <c r="J1902" s="1" t="str">
        <f t="shared" si="316"/>
        <v>NGR lake sediment grab sample</v>
      </c>
      <c r="K1902" s="1" t="str">
        <f t="shared" si="317"/>
        <v>&lt;177 micron (NGR)</v>
      </c>
      <c r="L1902">
        <v>16</v>
      </c>
      <c r="M1902" t="s">
        <v>314</v>
      </c>
      <c r="N1902">
        <v>316</v>
      </c>
      <c r="O1902" t="s">
        <v>63</v>
      </c>
      <c r="P1902" t="s">
        <v>54</v>
      </c>
      <c r="Q1902" t="s">
        <v>447</v>
      </c>
      <c r="R1902" t="s">
        <v>522</v>
      </c>
      <c r="S1902" t="s">
        <v>57</v>
      </c>
      <c r="T1902" t="s">
        <v>635</v>
      </c>
      <c r="U1902" t="s">
        <v>178</v>
      </c>
      <c r="V1902" t="s">
        <v>575</v>
      </c>
      <c r="W1902" t="s">
        <v>421</v>
      </c>
      <c r="X1902" t="s">
        <v>74</v>
      </c>
      <c r="Y1902" t="s">
        <v>515</v>
      </c>
      <c r="Z1902" t="s">
        <v>74</v>
      </c>
      <c r="AA1902" t="s">
        <v>64</v>
      </c>
      <c r="AB1902" t="s">
        <v>277</v>
      </c>
      <c r="AC1902" t="s">
        <v>155</v>
      </c>
      <c r="AD1902" t="s">
        <v>117</v>
      </c>
      <c r="AE1902" t="s">
        <v>173</v>
      </c>
      <c r="AF1902" t="s">
        <v>356</v>
      </c>
      <c r="AG1902" t="s">
        <v>187</v>
      </c>
      <c r="AH1902" t="s">
        <v>780</v>
      </c>
      <c r="AI1902" t="s">
        <v>114</v>
      </c>
      <c r="AJ1902" t="s">
        <v>4533</v>
      </c>
      <c r="AK1902" t="s">
        <v>73</v>
      </c>
      <c r="AL1902" t="s">
        <v>75</v>
      </c>
      <c r="AM1902" t="s">
        <v>206</v>
      </c>
      <c r="AN1902" t="s">
        <v>76</v>
      </c>
      <c r="AO1902" t="s">
        <v>1466</v>
      </c>
      <c r="AP1902" t="s">
        <v>4543</v>
      </c>
      <c r="AQ1902" t="s">
        <v>671</v>
      </c>
      <c r="AR1902" t="s">
        <v>170</v>
      </c>
      <c r="AS1902" t="s">
        <v>62</v>
      </c>
      <c r="AT1902" t="s">
        <v>277</v>
      </c>
      <c r="AU1902" t="s">
        <v>107</v>
      </c>
      <c r="AV1902" t="s">
        <v>9446</v>
      </c>
    </row>
    <row r="1903" spans="1:48" hidden="1" x14ac:dyDescent="0.3">
      <c r="A1903" t="s">
        <v>9447</v>
      </c>
      <c r="B1903" t="s">
        <v>9448</v>
      </c>
      <c r="C1903" s="1" t="str">
        <f t="shared" si="305"/>
        <v>21:0975</v>
      </c>
      <c r="D1903" s="1" t="str">
        <f t="shared" si="315"/>
        <v>21:0109</v>
      </c>
      <c r="E1903" t="s">
        <v>9449</v>
      </c>
      <c r="F1903" t="s">
        <v>9450</v>
      </c>
      <c r="H1903">
        <v>60.185899200000001</v>
      </c>
      <c r="I1903">
        <v>-96.874408299999999</v>
      </c>
      <c r="J1903" s="1" t="str">
        <f t="shared" si="316"/>
        <v>NGR lake sediment grab sample</v>
      </c>
      <c r="K1903" s="1" t="str">
        <f t="shared" si="317"/>
        <v>&lt;177 micron (NGR)</v>
      </c>
      <c r="L1903">
        <v>16</v>
      </c>
      <c r="M1903" t="s">
        <v>324</v>
      </c>
      <c r="N1903">
        <v>317</v>
      </c>
      <c r="O1903" t="s">
        <v>238</v>
      </c>
      <c r="P1903" t="s">
        <v>54</v>
      </c>
      <c r="Q1903" t="s">
        <v>541</v>
      </c>
      <c r="R1903" t="s">
        <v>141</v>
      </c>
      <c r="S1903" t="s">
        <v>57</v>
      </c>
      <c r="T1903" t="s">
        <v>248</v>
      </c>
      <c r="U1903" t="s">
        <v>117</v>
      </c>
      <c r="V1903" t="s">
        <v>190</v>
      </c>
      <c r="W1903" t="s">
        <v>211</v>
      </c>
      <c r="X1903" t="s">
        <v>67</v>
      </c>
      <c r="Y1903" t="s">
        <v>137</v>
      </c>
      <c r="Z1903" t="s">
        <v>62</v>
      </c>
      <c r="AA1903" t="s">
        <v>64</v>
      </c>
      <c r="AB1903" t="s">
        <v>235</v>
      </c>
      <c r="AC1903" t="s">
        <v>66</v>
      </c>
      <c r="AD1903" t="s">
        <v>96</v>
      </c>
      <c r="AE1903" t="s">
        <v>1159</v>
      </c>
      <c r="AF1903" t="s">
        <v>357</v>
      </c>
      <c r="AG1903" t="s">
        <v>223</v>
      </c>
      <c r="AH1903" t="s">
        <v>780</v>
      </c>
      <c r="AI1903" t="s">
        <v>71</v>
      </c>
      <c r="AJ1903" t="s">
        <v>1038</v>
      </c>
      <c r="AK1903" t="s">
        <v>73</v>
      </c>
      <c r="AL1903" t="s">
        <v>157</v>
      </c>
      <c r="AM1903" t="s">
        <v>68</v>
      </c>
      <c r="AN1903" t="s">
        <v>76</v>
      </c>
      <c r="AO1903" t="s">
        <v>6502</v>
      </c>
      <c r="AP1903" t="s">
        <v>234</v>
      </c>
      <c r="AQ1903" t="s">
        <v>9451</v>
      </c>
      <c r="AR1903" t="s">
        <v>67</v>
      </c>
      <c r="AS1903" t="s">
        <v>54</v>
      </c>
      <c r="AT1903" t="s">
        <v>315</v>
      </c>
      <c r="AU1903" t="s">
        <v>107</v>
      </c>
      <c r="AV1903" t="s">
        <v>9452</v>
      </c>
    </row>
    <row r="1904" spans="1:48" hidden="1" x14ac:dyDescent="0.3">
      <c r="A1904" t="s">
        <v>9453</v>
      </c>
      <c r="B1904" t="s">
        <v>9454</v>
      </c>
      <c r="C1904" s="1" t="str">
        <f t="shared" si="305"/>
        <v>21:0975</v>
      </c>
      <c r="D1904" s="1" t="str">
        <f t="shared" si="315"/>
        <v>21:0109</v>
      </c>
      <c r="E1904" t="s">
        <v>9377</v>
      </c>
      <c r="F1904" t="s">
        <v>9455</v>
      </c>
      <c r="H1904">
        <v>60.196132800000001</v>
      </c>
      <c r="I1904">
        <v>-96.891462700000005</v>
      </c>
      <c r="J1904" s="1" t="str">
        <f t="shared" si="316"/>
        <v>NGR lake sediment grab sample</v>
      </c>
      <c r="K1904" s="1" t="str">
        <f t="shared" si="317"/>
        <v>&lt;177 micron (NGR)</v>
      </c>
      <c r="L1904">
        <v>16</v>
      </c>
      <c r="M1904" t="s">
        <v>345</v>
      </c>
      <c r="N1904">
        <v>318</v>
      </c>
      <c r="O1904" t="s">
        <v>177</v>
      </c>
      <c r="P1904" t="s">
        <v>54</v>
      </c>
      <c r="Q1904" t="s">
        <v>235</v>
      </c>
      <c r="R1904" t="s">
        <v>381</v>
      </c>
      <c r="S1904" t="s">
        <v>57</v>
      </c>
      <c r="T1904" t="s">
        <v>248</v>
      </c>
      <c r="U1904" t="s">
        <v>59</v>
      </c>
      <c r="V1904" t="s">
        <v>357</v>
      </c>
      <c r="W1904" t="s">
        <v>125</v>
      </c>
      <c r="X1904" t="s">
        <v>67</v>
      </c>
      <c r="Y1904" t="s">
        <v>68</v>
      </c>
      <c r="Z1904" t="s">
        <v>67</v>
      </c>
      <c r="AA1904" t="s">
        <v>64</v>
      </c>
      <c r="AB1904" t="s">
        <v>412</v>
      </c>
      <c r="AC1904" t="s">
        <v>66</v>
      </c>
      <c r="AD1904" t="s">
        <v>67</v>
      </c>
      <c r="AE1904" t="s">
        <v>9456</v>
      </c>
      <c r="AF1904" t="s">
        <v>76</v>
      </c>
      <c r="AG1904" t="s">
        <v>77</v>
      </c>
      <c r="AH1904" t="s">
        <v>780</v>
      </c>
      <c r="AI1904" t="s">
        <v>220</v>
      </c>
      <c r="AJ1904" t="s">
        <v>413</v>
      </c>
      <c r="AK1904" t="s">
        <v>73</v>
      </c>
      <c r="AL1904" t="s">
        <v>103</v>
      </c>
      <c r="AM1904" t="s">
        <v>125</v>
      </c>
      <c r="AN1904" t="s">
        <v>76</v>
      </c>
      <c r="AO1904" t="s">
        <v>104</v>
      </c>
      <c r="AP1904" t="s">
        <v>8164</v>
      </c>
      <c r="AQ1904" t="s">
        <v>2776</v>
      </c>
      <c r="AR1904" t="s">
        <v>74</v>
      </c>
      <c r="AS1904" t="s">
        <v>54</v>
      </c>
      <c r="AT1904" t="s">
        <v>73</v>
      </c>
      <c r="AU1904" t="s">
        <v>107</v>
      </c>
      <c r="AV1904" t="s">
        <v>9457</v>
      </c>
    </row>
    <row r="1905" spans="1:48" hidden="1" x14ac:dyDescent="0.3">
      <c r="A1905" t="s">
        <v>9458</v>
      </c>
      <c r="B1905" t="s">
        <v>9459</v>
      </c>
      <c r="C1905" s="1" t="str">
        <f t="shared" si="305"/>
        <v>21:0975</v>
      </c>
      <c r="D1905" s="1" t="str">
        <f t="shared" si="315"/>
        <v>21:0109</v>
      </c>
      <c r="E1905" t="s">
        <v>9460</v>
      </c>
      <c r="F1905" t="s">
        <v>9461</v>
      </c>
      <c r="H1905">
        <v>60.232494500000001</v>
      </c>
      <c r="I1905">
        <v>-96.859053599999996</v>
      </c>
      <c r="J1905" s="1" t="str">
        <f t="shared" si="316"/>
        <v>NGR lake sediment grab sample</v>
      </c>
      <c r="K1905" s="1" t="str">
        <f t="shared" si="317"/>
        <v>&lt;177 micron (NGR)</v>
      </c>
      <c r="L1905">
        <v>16</v>
      </c>
      <c r="M1905" t="s">
        <v>335</v>
      </c>
      <c r="N1905">
        <v>319</v>
      </c>
      <c r="O1905" t="s">
        <v>302</v>
      </c>
      <c r="P1905" t="s">
        <v>54</v>
      </c>
      <c r="Q1905" t="s">
        <v>593</v>
      </c>
      <c r="R1905" t="s">
        <v>69</v>
      </c>
      <c r="S1905" t="s">
        <v>57</v>
      </c>
      <c r="T1905" t="s">
        <v>91</v>
      </c>
      <c r="U1905" t="s">
        <v>138</v>
      </c>
      <c r="V1905" t="s">
        <v>890</v>
      </c>
      <c r="W1905" t="s">
        <v>396</v>
      </c>
      <c r="X1905" t="s">
        <v>67</v>
      </c>
      <c r="Y1905" t="s">
        <v>171</v>
      </c>
      <c r="Z1905" t="s">
        <v>62</v>
      </c>
      <c r="AA1905" t="s">
        <v>64</v>
      </c>
      <c r="AB1905" t="s">
        <v>291</v>
      </c>
      <c r="AC1905" t="s">
        <v>66</v>
      </c>
      <c r="AD1905" t="s">
        <v>88</v>
      </c>
      <c r="AE1905" t="s">
        <v>2236</v>
      </c>
      <c r="AF1905" t="s">
        <v>90</v>
      </c>
      <c r="AG1905" t="s">
        <v>522</v>
      </c>
      <c r="AH1905" t="s">
        <v>780</v>
      </c>
      <c r="AI1905" t="s">
        <v>96</v>
      </c>
      <c r="AJ1905" t="s">
        <v>413</v>
      </c>
      <c r="AK1905" t="s">
        <v>73</v>
      </c>
      <c r="AL1905" t="s">
        <v>75</v>
      </c>
      <c r="AM1905" t="s">
        <v>177</v>
      </c>
      <c r="AN1905" t="s">
        <v>76</v>
      </c>
      <c r="AO1905" t="s">
        <v>151</v>
      </c>
      <c r="AP1905" t="s">
        <v>194</v>
      </c>
      <c r="AQ1905" t="s">
        <v>9462</v>
      </c>
      <c r="AR1905" t="s">
        <v>67</v>
      </c>
      <c r="AS1905" t="s">
        <v>54</v>
      </c>
      <c r="AT1905" t="s">
        <v>73</v>
      </c>
      <c r="AU1905" t="s">
        <v>107</v>
      </c>
      <c r="AV1905" t="s">
        <v>9463</v>
      </c>
    </row>
    <row r="1906" spans="1:48" hidden="1" x14ac:dyDescent="0.3">
      <c r="A1906" t="s">
        <v>9464</v>
      </c>
      <c r="B1906" t="s">
        <v>9465</v>
      </c>
      <c r="C1906" s="1" t="str">
        <f t="shared" si="305"/>
        <v>21:0975</v>
      </c>
      <c r="D1906" s="1" t="str">
        <f t="shared" si="315"/>
        <v>21:0109</v>
      </c>
      <c r="E1906" t="s">
        <v>9466</v>
      </c>
      <c r="F1906" t="s">
        <v>9467</v>
      </c>
      <c r="H1906">
        <v>60.268910699999999</v>
      </c>
      <c r="I1906">
        <v>-96.8525147</v>
      </c>
      <c r="J1906" s="1" t="str">
        <f t="shared" si="316"/>
        <v>NGR lake sediment grab sample</v>
      </c>
      <c r="K1906" s="1" t="str">
        <f t="shared" si="317"/>
        <v>&lt;177 micron (NGR)</v>
      </c>
      <c r="L1906">
        <v>16</v>
      </c>
      <c r="M1906" t="s">
        <v>354</v>
      </c>
      <c r="N1906">
        <v>320</v>
      </c>
      <c r="O1906" t="s">
        <v>125</v>
      </c>
      <c r="P1906" t="s">
        <v>54</v>
      </c>
      <c r="Q1906" t="s">
        <v>775</v>
      </c>
      <c r="R1906" t="s">
        <v>290</v>
      </c>
      <c r="S1906" t="s">
        <v>57</v>
      </c>
      <c r="T1906" t="s">
        <v>152</v>
      </c>
      <c r="U1906" t="s">
        <v>117</v>
      </c>
      <c r="V1906" t="s">
        <v>303</v>
      </c>
      <c r="W1906" t="s">
        <v>211</v>
      </c>
      <c r="X1906" t="s">
        <v>67</v>
      </c>
      <c r="Y1906" t="s">
        <v>171</v>
      </c>
      <c r="Z1906" t="s">
        <v>170</v>
      </c>
      <c r="AA1906" t="s">
        <v>64</v>
      </c>
      <c r="AB1906" t="s">
        <v>221</v>
      </c>
      <c r="AC1906" t="s">
        <v>66</v>
      </c>
      <c r="AD1906" t="s">
        <v>127</v>
      </c>
      <c r="AE1906" t="s">
        <v>154</v>
      </c>
      <c r="AF1906" t="s">
        <v>90</v>
      </c>
      <c r="AG1906" t="s">
        <v>304</v>
      </c>
      <c r="AH1906" t="s">
        <v>780</v>
      </c>
      <c r="AI1906" t="s">
        <v>306</v>
      </c>
      <c r="AJ1906" t="s">
        <v>402</v>
      </c>
      <c r="AK1906" t="s">
        <v>73</v>
      </c>
      <c r="AL1906" t="s">
        <v>125</v>
      </c>
      <c r="AM1906" t="s">
        <v>177</v>
      </c>
      <c r="AN1906" t="s">
        <v>76</v>
      </c>
      <c r="AO1906" t="s">
        <v>914</v>
      </c>
      <c r="AP1906" t="s">
        <v>656</v>
      </c>
      <c r="AQ1906" t="s">
        <v>1860</v>
      </c>
      <c r="AR1906" t="s">
        <v>67</v>
      </c>
      <c r="AS1906" t="s">
        <v>54</v>
      </c>
      <c r="AT1906" t="s">
        <v>73</v>
      </c>
      <c r="AU1906" t="s">
        <v>107</v>
      </c>
      <c r="AV1906" t="s">
        <v>4744</v>
      </c>
    </row>
    <row r="1907" spans="1:48" hidden="1" x14ac:dyDescent="0.3">
      <c r="A1907" t="s">
        <v>9468</v>
      </c>
      <c r="B1907" t="s">
        <v>9469</v>
      </c>
      <c r="C1907" s="1" t="str">
        <f t="shared" ref="C1907:C1970" si="318">HYPERLINK("https://geochem.nrcan.gc.ca/cdogs/content/bdl/bdl210975_e.htm", "21:0975")</f>
        <v>21:0975</v>
      </c>
      <c r="D1907" s="1" t="str">
        <f t="shared" si="315"/>
        <v>21:0109</v>
      </c>
      <c r="E1907" t="s">
        <v>9470</v>
      </c>
      <c r="F1907" t="s">
        <v>9471</v>
      </c>
      <c r="H1907">
        <v>60.341490200000003</v>
      </c>
      <c r="I1907">
        <v>-96.980554600000005</v>
      </c>
      <c r="J1907" s="1" t="str">
        <f t="shared" si="316"/>
        <v>NGR lake sediment grab sample</v>
      </c>
      <c r="K1907" s="1" t="str">
        <f t="shared" si="317"/>
        <v>&lt;177 micron (NGR)</v>
      </c>
      <c r="L1907">
        <v>17</v>
      </c>
      <c r="M1907" t="s">
        <v>52</v>
      </c>
      <c r="N1907">
        <v>321</v>
      </c>
      <c r="O1907" t="s">
        <v>125</v>
      </c>
      <c r="P1907" t="s">
        <v>54</v>
      </c>
      <c r="Q1907" t="s">
        <v>549</v>
      </c>
      <c r="R1907" t="s">
        <v>99</v>
      </c>
      <c r="S1907" t="s">
        <v>57</v>
      </c>
      <c r="T1907" t="s">
        <v>277</v>
      </c>
      <c r="U1907" t="s">
        <v>59</v>
      </c>
      <c r="V1907" t="s">
        <v>65</v>
      </c>
      <c r="W1907" t="s">
        <v>137</v>
      </c>
      <c r="X1907" t="s">
        <v>67</v>
      </c>
      <c r="Y1907" t="s">
        <v>220</v>
      </c>
      <c r="Z1907" t="s">
        <v>127</v>
      </c>
      <c r="AA1907" t="s">
        <v>64</v>
      </c>
      <c r="AB1907" t="s">
        <v>380</v>
      </c>
      <c r="AC1907" t="s">
        <v>66</v>
      </c>
      <c r="AD1907" t="s">
        <v>134</v>
      </c>
      <c r="AE1907" t="s">
        <v>526</v>
      </c>
      <c r="AF1907" t="s">
        <v>116</v>
      </c>
      <c r="AG1907" t="s">
        <v>97</v>
      </c>
      <c r="AH1907" t="s">
        <v>780</v>
      </c>
      <c r="AI1907" t="s">
        <v>692</v>
      </c>
      <c r="AJ1907" t="s">
        <v>1440</v>
      </c>
      <c r="AK1907" t="s">
        <v>73</v>
      </c>
      <c r="AL1907" t="s">
        <v>177</v>
      </c>
      <c r="AM1907" t="s">
        <v>74</v>
      </c>
      <c r="AN1907" t="s">
        <v>76</v>
      </c>
      <c r="AO1907" t="s">
        <v>597</v>
      </c>
      <c r="AP1907" t="s">
        <v>566</v>
      </c>
      <c r="AQ1907" t="s">
        <v>9472</v>
      </c>
      <c r="AR1907" t="s">
        <v>67</v>
      </c>
      <c r="AS1907" t="s">
        <v>54</v>
      </c>
      <c r="AT1907" t="s">
        <v>73</v>
      </c>
      <c r="AU1907" t="s">
        <v>107</v>
      </c>
      <c r="AV1907" t="s">
        <v>9473</v>
      </c>
    </row>
    <row r="1908" spans="1:48" hidden="1" x14ac:dyDescent="0.3">
      <c r="A1908" t="s">
        <v>9474</v>
      </c>
      <c r="B1908" t="s">
        <v>9475</v>
      </c>
      <c r="C1908" s="1" t="str">
        <f t="shared" si="318"/>
        <v>21:0975</v>
      </c>
      <c r="D1908" s="1" t="str">
        <f t="shared" si="315"/>
        <v>21:0109</v>
      </c>
      <c r="E1908" t="s">
        <v>9476</v>
      </c>
      <c r="F1908" t="s">
        <v>9477</v>
      </c>
      <c r="H1908">
        <v>60.302255600000002</v>
      </c>
      <c r="I1908">
        <v>-96.839392900000007</v>
      </c>
      <c r="J1908" s="1" t="str">
        <f t="shared" si="316"/>
        <v>NGR lake sediment grab sample</v>
      </c>
      <c r="K1908" s="1" t="str">
        <f t="shared" si="317"/>
        <v>&lt;177 micron (NGR)</v>
      </c>
      <c r="L1908">
        <v>17</v>
      </c>
      <c r="M1908" t="s">
        <v>86</v>
      </c>
      <c r="N1908">
        <v>322</v>
      </c>
      <c r="O1908" t="s">
        <v>211</v>
      </c>
      <c r="P1908" t="s">
        <v>54</v>
      </c>
      <c r="Q1908" t="s">
        <v>1134</v>
      </c>
      <c r="R1908" t="s">
        <v>168</v>
      </c>
      <c r="S1908" t="s">
        <v>57</v>
      </c>
      <c r="T1908" t="s">
        <v>277</v>
      </c>
      <c r="U1908" t="s">
        <v>88</v>
      </c>
      <c r="V1908" t="s">
        <v>492</v>
      </c>
      <c r="W1908" t="s">
        <v>448</v>
      </c>
      <c r="X1908" t="s">
        <v>74</v>
      </c>
      <c r="Y1908" t="s">
        <v>62</v>
      </c>
      <c r="Z1908" t="s">
        <v>138</v>
      </c>
      <c r="AA1908" t="s">
        <v>64</v>
      </c>
      <c r="AB1908" t="s">
        <v>522</v>
      </c>
      <c r="AC1908" t="s">
        <v>224</v>
      </c>
      <c r="AD1908" t="s">
        <v>117</v>
      </c>
      <c r="AE1908" t="s">
        <v>9478</v>
      </c>
      <c r="AF1908" t="s">
        <v>141</v>
      </c>
      <c r="AG1908" t="s">
        <v>293</v>
      </c>
      <c r="AH1908" t="s">
        <v>780</v>
      </c>
      <c r="AI1908" t="s">
        <v>254</v>
      </c>
      <c r="AJ1908" t="s">
        <v>340</v>
      </c>
      <c r="AK1908" t="s">
        <v>73</v>
      </c>
      <c r="AL1908" t="s">
        <v>75</v>
      </c>
      <c r="AM1908" t="s">
        <v>177</v>
      </c>
      <c r="AN1908" t="s">
        <v>76</v>
      </c>
      <c r="AO1908" t="s">
        <v>761</v>
      </c>
      <c r="AP1908" t="s">
        <v>105</v>
      </c>
      <c r="AQ1908" t="s">
        <v>1851</v>
      </c>
      <c r="AR1908" t="s">
        <v>62</v>
      </c>
      <c r="AS1908" t="s">
        <v>54</v>
      </c>
      <c r="AT1908" t="s">
        <v>73</v>
      </c>
      <c r="AU1908" t="s">
        <v>107</v>
      </c>
      <c r="AV1908" t="s">
        <v>9479</v>
      </c>
    </row>
    <row r="1909" spans="1:48" hidden="1" x14ac:dyDescent="0.3">
      <c r="A1909" t="s">
        <v>9480</v>
      </c>
      <c r="B1909" t="s">
        <v>9481</v>
      </c>
      <c r="C1909" s="1" t="str">
        <f t="shared" si="318"/>
        <v>21:0975</v>
      </c>
      <c r="D1909" s="1" t="str">
        <f t="shared" si="315"/>
        <v>21:0109</v>
      </c>
      <c r="E1909" t="s">
        <v>9482</v>
      </c>
      <c r="F1909" t="s">
        <v>9483</v>
      </c>
      <c r="H1909">
        <v>60.328295099999998</v>
      </c>
      <c r="I1909">
        <v>-96.839391800000001</v>
      </c>
      <c r="J1909" s="1" t="str">
        <f t="shared" si="316"/>
        <v>NGR lake sediment grab sample</v>
      </c>
      <c r="K1909" s="1" t="str">
        <f t="shared" si="317"/>
        <v>&lt;177 micron (NGR)</v>
      </c>
      <c r="L1909">
        <v>17</v>
      </c>
      <c r="M1909" t="s">
        <v>113</v>
      </c>
      <c r="N1909">
        <v>323</v>
      </c>
      <c r="O1909" t="s">
        <v>346</v>
      </c>
      <c r="P1909" t="s">
        <v>54</v>
      </c>
      <c r="Q1909" t="s">
        <v>1128</v>
      </c>
      <c r="R1909" t="s">
        <v>550</v>
      </c>
      <c r="S1909" t="s">
        <v>57</v>
      </c>
      <c r="T1909" t="s">
        <v>447</v>
      </c>
      <c r="U1909" t="s">
        <v>281</v>
      </c>
      <c r="V1909" t="s">
        <v>142</v>
      </c>
      <c r="W1909" t="s">
        <v>94</v>
      </c>
      <c r="X1909" t="s">
        <v>67</v>
      </c>
      <c r="Y1909" t="s">
        <v>63</v>
      </c>
      <c r="Z1909" t="s">
        <v>62</v>
      </c>
      <c r="AA1909" t="s">
        <v>64</v>
      </c>
      <c r="AB1909" t="s">
        <v>152</v>
      </c>
      <c r="AC1909" t="s">
        <v>66</v>
      </c>
      <c r="AD1909" t="s">
        <v>69</v>
      </c>
      <c r="AE1909" t="s">
        <v>1854</v>
      </c>
      <c r="AF1909" t="s">
        <v>264</v>
      </c>
      <c r="AG1909" t="s">
        <v>223</v>
      </c>
      <c r="AH1909" t="s">
        <v>780</v>
      </c>
      <c r="AI1909" t="s">
        <v>138</v>
      </c>
      <c r="AJ1909" t="s">
        <v>203</v>
      </c>
      <c r="AK1909" t="s">
        <v>73</v>
      </c>
      <c r="AL1909" t="s">
        <v>75</v>
      </c>
      <c r="AM1909" t="s">
        <v>74</v>
      </c>
      <c r="AN1909" t="s">
        <v>76</v>
      </c>
      <c r="AO1909" t="s">
        <v>1180</v>
      </c>
      <c r="AP1909" t="s">
        <v>105</v>
      </c>
      <c r="AQ1909" t="s">
        <v>9484</v>
      </c>
      <c r="AR1909" t="s">
        <v>74</v>
      </c>
      <c r="AS1909" t="s">
        <v>54</v>
      </c>
      <c r="AT1909" t="s">
        <v>315</v>
      </c>
      <c r="AU1909" t="s">
        <v>107</v>
      </c>
      <c r="AV1909" t="s">
        <v>838</v>
      </c>
    </row>
    <row r="1910" spans="1:48" hidden="1" x14ac:dyDescent="0.3">
      <c r="A1910" t="s">
        <v>9485</v>
      </c>
      <c r="B1910" t="s">
        <v>9486</v>
      </c>
      <c r="C1910" s="1" t="str">
        <f t="shared" si="318"/>
        <v>21:0975</v>
      </c>
      <c r="D1910" s="1" t="str">
        <f t="shared" si="315"/>
        <v>21:0109</v>
      </c>
      <c r="E1910" t="s">
        <v>9482</v>
      </c>
      <c r="F1910" t="s">
        <v>9487</v>
      </c>
      <c r="H1910">
        <v>60.328295099999998</v>
      </c>
      <c r="I1910">
        <v>-96.839391800000001</v>
      </c>
      <c r="J1910" s="1" t="str">
        <f t="shared" si="316"/>
        <v>NGR lake sediment grab sample</v>
      </c>
      <c r="K1910" s="1" t="str">
        <f t="shared" si="317"/>
        <v>&lt;177 micron (NGR)</v>
      </c>
      <c r="L1910">
        <v>17</v>
      </c>
      <c r="M1910" t="s">
        <v>132</v>
      </c>
      <c r="N1910">
        <v>324</v>
      </c>
      <c r="O1910" t="s">
        <v>95</v>
      </c>
      <c r="P1910" t="s">
        <v>54</v>
      </c>
      <c r="Q1910" t="s">
        <v>1814</v>
      </c>
      <c r="R1910" t="s">
        <v>550</v>
      </c>
      <c r="S1910" t="s">
        <v>57</v>
      </c>
      <c r="T1910" t="s">
        <v>80</v>
      </c>
      <c r="U1910" t="s">
        <v>77</v>
      </c>
      <c r="V1910" t="s">
        <v>100</v>
      </c>
      <c r="W1910" t="s">
        <v>205</v>
      </c>
      <c r="X1910" t="s">
        <v>67</v>
      </c>
      <c r="Y1910" t="s">
        <v>346</v>
      </c>
      <c r="Z1910" t="s">
        <v>62</v>
      </c>
      <c r="AA1910" t="s">
        <v>64</v>
      </c>
      <c r="AB1910" t="s">
        <v>91</v>
      </c>
      <c r="AC1910" t="s">
        <v>66</v>
      </c>
      <c r="AD1910" t="s">
        <v>616</v>
      </c>
      <c r="AE1910" t="s">
        <v>1159</v>
      </c>
      <c r="AF1910" t="s">
        <v>356</v>
      </c>
      <c r="AG1910" t="s">
        <v>172</v>
      </c>
      <c r="AH1910" t="s">
        <v>780</v>
      </c>
      <c r="AI1910" t="s">
        <v>305</v>
      </c>
      <c r="AJ1910" t="s">
        <v>1250</v>
      </c>
      <c r="AK1910" t="s">
        <v>73</v>
      </c>
      <c r="AL1910" t="s">
        <v>157</v>
      </c>
      <c r="AM1910" t="s">
        <v>74</v>
      </c>
      <c r="AN1910" t="s">
        <v>76</v>
      </c>
      <c r="AO1910" t="s">
        <v>533</v>
      </c>
      <c r="AP1910" t="s">
        <v>2033</v>
      </c>
      <c r="AQ1910" t="s">
        <v>9488</v>
      </c>
      <c r="AR1910" t="s">
        <v>67</v>
      </c>
      <c r="AS1910" t="s">
        <v>54</v>
      </c>
      <c r="AT1910" t="s">
        <v>315</v>
      </c>
      <c r="AU1910" t="s">
        <v>107</v>
      </c>
      <c r="AV1910" t="s">
        <v>579</v>
      </c>
    </row>
    <row r="1911" spans="1:48" hidden="1" x14ac:dyDescent="0.3">
      <c r="A1911" t="s">
        <v>9489</v>
      </c>
      <c r="B1911" t="s">
        <v>9490</v>
      </c>
      <c r="C1911" s="1" t="str">
        <f t="shared" si="318"/>
        <v>21:0975</v>
      </c>
      <c r="D1911" s="1" t="str">
        <f t="shared" si="315"/>
        <v>21:0109</v>
      </c>
      <c r="E1911" t="s">
        <v>9491</v>
      </c>
      <c r="F1911" t="s">
        <v>9492</v>
      </c>
      <c r="H1911">
        <v>60.333457600000003</v>
      </c>
      <c r="I1911">
        <v>-96.923802300000006</v>
      </c>
      <c r="J1911" s="1" t="str">
        <f t="shared" si="316"/>
        <v>NGR lake sediment grab sample</v>
      </c>
      <c r="K1911" s="1" t="str">
        <f t="shared" si="317"/>
        <v>&lt;177 micron (NGR)</v>
      </c>
      <c r="L1911">
        <v>17</v>
      </c>
      <c r="M1911" t="s">
        <v>149</v>
      </c>
      <c r="N1911">
        <v>325</v>
      </c>
      <c r="O1911" t="s">
        <v>346</v>
      </c>
      <c r="P1911" t="s">
        <v>54</v>
      </c>
      <c r="Q1911" t="s">
        <v>1128</v>
      </c>
      <c r="R1911" t="s">
        <v>192</v>
      </c>
      <c r="S1911" t="s">
        <v>57</v>
      </c>
      <c r="T1911" t="s">
        <v>643</v>
      </c>
      <c r="U1911" t="s">
        <v>203</v>
      </c>
      <c r="V1911" t="s">
        <v>91</v>
      </c>
      <c r="W1911" t="s">
        <v>63</v>
      </c>
      <c r="X1911" t="s">
        <v>67</v>
      </c>
      <c r="Y1911" t="s">
        <v>388</v>
      </c>
      <c r="Z1911" t="s">
        <v>170</v>
      </c>
      <c r="AA1911" t="s">
        <v>64</v>
      </c>
      <c r="AB1911" t="s">
        <v>248</v>
      </c>
      <c r="AC1911" t="s">
        <v>224</v>
      </c>
      <c r="AD1911" t="s">
        <v>100</v>
      </c>
      <c r="AE1911" t="s">
        <v>668</v>
      </c>
      <c r="AF1911" t="s">
        <v>436</v>
      </c>
      <c r="AG1911" t="s">
        <v>189</v>
      </c>
      <c r="AH1911" t="s">
        <v>780</v>
      </c>
      <c r="AI1911" t="s">
        <v>514</v>
      </c>
      <c r="AJ1911" t="s">
        <v>116</v>
      </c>
      <c r="AK1911" t="s">
        <v>73</v>
      </c>
      <c r="AL1911" t="s">
        <v>125</v>
      </c>
      <c r="AM1911" t="s">
        <v>421</v>
      </c>
      <c r="AN1911" t="s">
        <v>9493</v>
      </c>
      <c r="AO1911" t="s">
        <v>9494</v>
      </c>
      <c r="AP1911" t="s">
        <v>234</v>
      </c>
      <c r="AQ1911" t="s">
        <v>9495</v>
      </c>
      <c r="AR1911" t="s">
        <v>62</v>
      </c>
      <c r="AS1911" t="s">
        <v>62</v>
      </c>
      <c r="AT1911" t="s">
        <v>262</v>
      </c>
      <c r="AU1911" t="s">
        <v>107</v>
      </c>
      <c r="AV1911" t="s">
        <v>7046</v>
      </c>
    </row>
    <row r="1912" spans="1:48" hidden="1" x14ac:dyDescent="0.3">
      <c r="A1912" t="s">
        <v>9496</v>
      </c>
      <c r="B1912" t="s">
        <v>9497</v>
      </c>
      <c r="C1912" s="1" t="str">
        <f t="shared" si="318"/>
        <v>21:0975</v>
      </c>
      <c r="D1912" s="1" t="str">
        <f t="shared" si="315"/>
        <v>21:0109</v>
      </c>
      <c r="E1912" t="s">
        <v>9498</v>
      </c>
      <c r="F1912" t="s">
        <v>9499</v>
      </c>
      <c r="H1912">
        <v>60.269224100000002</v>
      </c>
      <c r="I1912">
        <v>-96.930497700000004</v>
      </c>
      <c r="J1912" s="1" t="str">
        <f t="shared" si="316"/>
        <v>NGR lake sediment grab sample</v>
      </c>
      <c r="K1912" s="1" t="str">
        <f t="shared" si="317"/>
        <v>&lt;177 micron (NGR)</v>
      </c>
      <c r="L1912">
        <v>17</v>
      </c>
      <c r="M1912" t="s">
        <v>165</v>
      </c>
      <c r="N1912">
        <v>326</v>
      </c>
      <c r="O1912" t="s">
        <v>170</v>
      </c>
      <c r="P1912" t="s">
        <v>54</v>
      </c>
      <c r="Q1912" t="s">
        <v>635</v>
      </c>
      <c r="R1912" t="s">
        <v>290</v>
      </c>
      <c r="S1912" t="s">
        <v>57</v>
      </c>
      <c r="T1912" t="s">
        <v>91</v>
      </c>
      <c r="U1912" t="s">
        <v>138</v>
      </c>
      <c r="V1912" t="s">
        <v>575</v>
      </c>
      <c r="W1912" t="s">
        <v>68</v>
      </c>
      <c r="X1912" t="s">
        <v>74</v>
      </c>
      <c r="Y1912" t="s">
        <v>170</v>
      </c>
      <c r="Z1912" t="s">
        <v>62</v>
      </c>
      <c r="AA1912" t="s">
        <v>64</v>
      </c>
      <c r="AB1912" t="s">
        <v>153</v>
      </c>
      <c r="AC1912" t="s">
        <v>66</v>
      </c>
      <c r="AD1912" t="s">
        <v>92</v>
      </c>
      <c r="AE1912" t="s">
        <v>3162</v>
      </c>
      <c r="AF1912" t="s">
        <v>92</v>
      </c>
      <c r="AG1912" t="s">
        <v>356</v>
      </c>
      <c r="AH1912" t="s">
        <v>472</v>
      </c>
      <c r="AI1912" t="s">
        <v>106</v>
      </c>
      <c r="AJ1912" t="s">
        <v>692</v>
      </c>
      <c r="AK1912" t="s">
        <v>73</v>
      </c>
      <c r="AL1912" t="s">
        <v>103</v>
      </c>
      <c r="AM1912" t="s">
        <v>177</v>
      </c>
      <c r="AN1912" t="s">
        <v>2740</v>
      </c>
      <c r="AO1912" t="s">
        <v>168</v>
      </c>
      <c r="AP1912" t="s">
        <v>325</v>
      </c>
      <c r="AQ1912" t="s">
        <v>9500</v>
      </c>
      <c r="AR1912" t="s">
        <v>67</v>
      </c>
      <c r="AS1912" t="s">
        <v>54</v>
      </c>
      <c r="AT1912" t="s">
        <v>73</v>
      </c>
      <c r="AU1912" t="s">
        <v>107</v>
      </c>
      <c r="AV1912" t="s">
        <v>9501</v>
      </c>
    </row>
    <row r="1913" spans="1:48" hidden="1" x14ac:dyDescent="0.3">
      <c r="A1913" t="s">
        <v>9502</v>
      </c>
      <c r="B1913" t="s">
        <v>9503</v>
      </c>
      <c r="C1913" s="1" t="str">
        <f t="shared" si="318"/>
        <v>21:0975</v>
      </c>
      <c r="D1913" s="1" t="str">
        <f t="shared" si="315"/>
        <v>21:0109</v>
      </c>
      <c r="E1913" t="s">
        <v>9504</v>
      </c>
      <c r="F1913" t="s">
        <v>9505</v>
      </c>
      <c r="H1913">
        <v>60.230084499999997</v>
      </c>
      <c r="I1913">
        <v>-96.917562500000003</v>
      </c>
      <c r="J1913" s="1" t="str">
        <f t="shared" si="316"/>
        <v>NGR lake sediment grab sample</v>
      </c>
      <c r="K1913" s="1" t="str">
        <f t="shared" si="317"/>
        <v>&lt;177 micron (NGR)</v>
      </c>
      <c r="L1913">
        <v>17</v>
      </c>
      <c r="M1913" t="s">
        <v>185</v>
      </c>
      <c r="N1913">
        <v>327</v>
      </c>
      <c r="O1913" t="s">
        <v>68</v>
      </c>
      <c r="P1913" t="s">
        <v>54</v>
      </c>
      <c r="Q1913" t="s">
        <v>489</v>
      </c>
      <c r="R1913" t="s">
        <v>99</v>
      </c>
      <c r="S1913" t="s">
        <v>57</v>
      </c>
      <c r="T1913" t="s">
        <v>315</v>
      </c>
      <c r="U1913" t="s">
        <v>117</v>
      </c>
      <c r="V1913" t="s">
        <v>522</v>
      </c>
      <c r="W1913" t="s">
        <v>448</v>
      </c>
      <c r="X1913" t="s">
        <v>67</v>
      </c>
      <c r="Y1913" t="s">
        <v>171</v>
      </c>
      <c r="Z1913" t="s">
        <v>170</v>
      </c>
      <c r="AA1913" t="s">
        <v>64</v>
      </c>
      <c r="AB1913" t="s">
        <v>304</v>
      </c>
      <c r="AC1913" t="s">
        <v>66</v>
      </c>
      <c r="AD1913" t="s">
        <v>758</v>
      </c>
      <c r="AE1913" t="s">
        <v>177</v>
      </c>
      <c r="AF1913" t="s">
        <v>381</v>
      </c>
      <c r="AG1913" t="s">
        <v>65</v>
      </c>
      <c r="AH1913" t="s">
        <v>780</v>
      </c>
      <c r="AI1913" t="s">
        <v>159</v>
      </c>
      <c r="AJ1913" t="s">
        <v>150</v>
      </c>
      <c r="AK1913" t="s">
        <v>73</v>
      </c>
      <c r="AL1913" t="s">
        <v>125</v>
      </c>
      <c r="AM1913" t="s">
        <v>74</v>
      </c>
      <c r="AN1913" t="s">
        <v>76</v>
      </c>
      <c r="AO1913" t="s">
        <v>9451</v>
      </c>
      <c r="AP1913" t="s">
        <v>194</v>
      </c>
      <c r="AQ1913" t="s">
        <v>797</v>
      </c>
      <c r="AR1913" t="s">
        <v>67</v>
      </c>
      <c r="AS1913" t="s">
        <v>54</v>
      </c>
      <c r="AT1913" t="s">
        <v>73</v>
      </c>
      <c r="AU1913" t="s">
        <v>107</v>
      </c>
      <c r="AV1913" t="s">
        <v>9506</v>
      </c>
    </row>
    <row r="1914" spans="1:48" hidden="1" x14ac:dyDescent="0.3">
      <c r="A1914" t="s">
        <v>9507</v>
      </c>
      <c r="B1914" t="s">
        <v>9508</v>
      </c>
      <c r="C1914" s="1" t="str">
        <f t="shared" si="318"/>
        <v>21:0975</v>
      </c>
      <c r="D1914" s="1" t="str">
        <f>HYPERLINK("https://geochem.nrcan.gc.ca/cdogs/content/svy/svy_e.htm", "")</f>
        <v/>
      </c>
      <c r="G1914" s="1" t="str">
        <f>HYPERLINK("https://geochem.nrcan.gc.ca/cdogs/content/cr_/cr_00160_e.htm", "160")</f>
        <v>160</v>
      </c>
      <c r="J1914" t="s">
        <v>230</v>
      </c>
      <c r="K1914" t="s">
        <v>231</v>
      </c>
      <c r="L1914">
        <v>17</v>
      </c>
      <c r="M1914" t="s">
        <v>232</v>
      </c>
      <c r="N1914">
        <v>328</v>
      </c>
      <c r="O1914" t="s">
        <v>168</v>
      </c>
      <c r="P1914" t="s">
        <v>54</v>
      </c>
      <c r="Q1914" t="s">
        <v>105</v>
      </c>
      <c r="R1914" t="s">
        <v>157</v>
      </c>
      <c r="S1914" t="s">
        <v>57</v>
      </c>
      <c r="T1914" t="s">
        <v>188</v>
      </c>
      <c r="U1914" t="s">
        <v>168</v>
      </c>
      <c r="V1914" t="s">
        <v>207</v>
      </c>
      <c r="W1914" t="s">
        <v>63</v>
      </c>
      <c r="X1914" t="s">
        <v>74</v>
      </c>
      <c r="Y1914" t="s">
        <v>170</v>
      </c>
      <c r="Z1914" t="s">
        <v>88</v>
      </c>
      <c r="AA1914" t="s">
        <v>64</v>
      </c>
      <c r="AB1914" t="s">
        <v>190</v>
      </c>
      <c r="AC1914" t="s">
        <v>224</v>
      </c>
      <c r="AD1914" t="s">
        <v>67</v>
      </c>
      <c r="AE1914" t="s">
        <v>8314</v>
      </c>
      <c r="AF1914" t="s">
        <v>357</v>
      </c>
      <c r="AG1914" t="s">
        <v>316</v>
      </c>
      <c r="AH1914" t="s">
        <v>68</v>
      </c>
      <c r="AI1914" t="s">
        <v>281</v>
      </c>
      <c r="AJ1914" t="s">
        <v>156</v>
      </c>
      <c r="AK1914" t="s">
        <v>73</v>
      </c>
      <c r="AL1914" t="s">
        <v>68</v>
      </c>
      <c r="AM1914" t="s">
        <v>125</v>
      </c>
      <c r="AN1914" t="s">
        <v>76</v>
      </c>
      <c r="AO1914" t="s">
        <v>203</v>
      </c>
      <c r="AP1914" t="s">
        <v>1434</v>
      </c>
      <c r="AQ1914" t="s">
        <v>143</v>
      </c>
      <c r="AR1914" t="s">
        <v>62</v>
      </c>
      <c r="AS1914" t="s">
        <v>127</v>
      </c>
      <c r="AT1914" t="s">
        <v>248</v>
      </c>
      <c r="AU1914" t="s">
        <v>107</v>
      </c>
      <c r="AV1914" t="s">
        <v>9509</v>
      </c>
    </row>
    <row r="1915" spans="1:48" hidden="1" x14ac:dyDescent="0.3">
      <c r="A1915" t="s">
        <v>9510</v>
      </c>
      <c r="B1915" t="s">
        <v>9511</v>
      </c>
      <c r="C1915" s="1" t="str">
        <f t="shared" si="318"/>
        <v>21:0975</v>
      </c>
      <c r="D1915" s="1" t="str">
        <f t="shared" ref="D1915:D1931" si="319">HYPERLINK("https://geochem.nrcan.gc.ca/cdogs/content/svy/svy210109_e.htm", "21:0109")</f>
        <v>21:0109</v>
      </c>
      <c r="E1915" t="s">
        <v>9512</v>
      </c>
      <c r="F1915" t="s">
        <v>9513</v>
      </c>
      <c r="H1915">
        <v>60.205280000000002</v>
      </c>
      <c r="I1915">
        <v>-96.950680300000002</v>
      </c>
      <c r="J1915" s="1" t="str">
        <f t="shared" ref="J1915:J1931" si="320">HYPERLINK("https://geochem.nrcan.gc.ca/cdogs/content/kwd/kwd020027_e.htm", "NGR lake sediment grab sample")</f>
        <v>NGR lake sediment grab sample</v>
      </c>
      <c r="K1915" s="1" t="str">
        <f t="shared" ref="K1915:K1931" si="321">HYPERLINK("https://geochem.nrcan.gc.ca/cdogs/content/kwd/kwd080006_e.htm", "&lt;177 micron (NGR)")</f>
        <v>&lt;177 micron (NGR)</v>
      </c>
      <c r="L1915">
        <v>17</v>
      </c>
      <c r="M1915" t="s">
        <v>200</v>
      </c>
      <c r="N1915">
        <v>329</v>
      </c>
      <c r="O1915" t="s">
        <v>421</v>
      </c>
      <c r="P1915" t="s">
        <v>54</v>
      </c>
      <c r="Q1915" t="s">
        <v>1814</v>
      </c>
      <c r="R1915" t="s">
        <v>2363</v>
      </c>
      <c r="S1915" t="s">
        <v>57</v>
      </c>
      <c r="T1915" t="s">
        <v>437</v>
      </c>
      <c r="U1915" t="s">
        <v>92</v>
      </c>
      <c r="V1915" t="s">
        <v>100</v>
      </c>
      <c r="W1915" t="s">
        <v>137</v>
      </c>
      <c r="X1915" t="s">
        <v>62</v>
      </c>
      <c r="Y1915" t="s">
        <v>150</v>
      </c>
      <c r="Z1915" t="s">
        <v>96</v>
      </c>
      <c r="AA1915" t="s">
        <v>64</v>
      </c>
      <c r="AB1915" t="s">
        <v>249</v>
      </c>
      <c r="AC1915" t="s">
        <v>66</v>
      </c>
      <c r="AD1915" t="s">
        <v>90</v>
      </c>
      <c r="AE1915" t="s">
        <v>68</v>
      </c>
      <c r="AF1915" t="s">
        <v>99</v>
      </c>
      <c r="AG1915" t="s">
        <v>303</v>
      </c>
      <c r="AH1915" t="s">
        <v>780</v>
      </c>
      <c r="AI1915" t="s">
        <v>413</v>
      </c>
      <c r="AJ1915" t="s">
        <v>4037</v>
      </c>
      <c r="AK1915" t="s">
        <v>73</v>
      </c>
      <c r="AL1915" t="s">
        <v>75</v>
      </c>
      <c r="AM1915" t="s">
        <v>68</v>
      </c>
      <c r="AN1915" t="s">
        <v>76</v>
      </c>
      <c r="AO1915" t="s">
        <v>347</v>
      </c>
      <c r="AP1915" t="s">
        <v>105</v>
      </c>
      <c r="AQ1915" t="s">
        <v>1860</v>
      </c>
      <c r="AR1915" t="s">
        <v>74</v>
      </c>
      <c r="AS1915" t="s">
        <v>170</v>
      </c>
      <c r="AT1915" t="s">
        <v>462</v>
      </c>
      <c r="AU1915" t="s">
        <v>107</v>
      </c>
      <c r="AV1915" t="s">
        <v>2424</v>
      </c>
    </row>
    <row r="1916" spans="1:48" hidden="1" x14ac:dyDescent="0.3">
      <c r="A1916" t="s">
        <v>9514</v>
      </c>
      <c r="B1916" t="s">
        <v>9515</v>
      </c>
      <c r="C1916" s="1" t="str">
        <f t="shared" si="318"/>
        <v>21:0975</v>
      </c>
      <c r="D1916" s="1" t="str">
        <f t="shared" si="319"/>
        <v>21:0109</v>
      </c>
      <c r="E1916" t="s">
        <v>9516</v>
      </c>
      <c r="F1916" t="s">
        <v>9517</v>
      </c>
      <c r="H1916">
        <v>60.2056811</v>
      </c>
      <c r="I1916">
        <v>-96.966229100000007</v>
      </c>
      <c r="J1916" s="1" t="str">
        <f t="shared" si="320"/>
        <v>NGR lake sediment grab sample</v>
      </c>
      <c r="K1916" s="1" t="str">
        <f t="shared" si="321"/>
        <v>&lt;177 micron (NGR)</v>
      </c>
      <c r="L1916">
        <v>17</v>
      </c>
      <c r="M1916" t="s">
        <v>217</v>
      </c>
      <c r="N1916">
        <v>330</v>
      </c>
      <c r="O1916" t="s">
        <v>137</v>
      </c>
      <c r="P1916" t="s">
        <v>54</v>
      </c>
      <c r="Q1916" t="s">
        <v>573</v>
      </c>
      <c r="R1916" t="s">
        <v>190</v>
      </c>
      <c r="S1916" t="s">
        <v>57</v>
      </c>
      <c r="T1916" t="s">
        <v>447</v>
      </c>
      <c r="U1916" t="s">
        <v>281</v>
      </c>
      <c r="V1916" t="s">
        <v>100</v>
      </c>
      <c r="W1916" t="s">
        <v>63</v>
      </c>
      <c r="X1916" t="s">
        <v>67</v>
      </c>
      <c r="Y1916" t="s">
        <v>71</v>
      </c>
      <c r="Z1916" t="s">
        <v>127</v>
      </c>
      <c r="AA1916" t="s">
        <v>64</v>
      </c>
      <c r="AB1916" t="s">
        <v>152</v>
      </c>
      <c r="AC1916" t="s">
        <v>66</v>
      </c>
      <c r="AD1916" t="s">
        <v>151</v>
      </c>
      <c r="AE1916" t="s">
        <v>68</v>
      </c>
      <c r="AF1916" t="s">
        <v>69</v>
      </c>
      <c r="AG1916" t="s">
        <v>522</v>
      </c>
      <c r="AH1916" t="s">
        <v>780</v>
      </c>
      <c r="AI1916" t="s">
        <v>280</v>
      </c>
      <c r="AJ1916" t="s">
        <v>1185</v>
      </c>
      <c r="AK1916" t="s">
        <v>73</v>
      </c>
      <c r="AL1916" t="s">
        <v>177</v>
      </c>
      <c r="AM1916" t="s">
        <v>206</v>
      </c>
      <c r="AN1916" t="s">
        <v>9518</v>
      </c>
      <c r="AO1916" t="s">
        <v>6944</v>
      </c>
      <c r="AP1916" t="s">
        <v>2033</v>
      </c>
      <c r="AQ1916" t="s">
        <v>9519</v>
      </c>
      <c r="AR1916" t="s">
        <v>74</v>
      </c>
      <c r="AS1916" t="s">
        <v>170</v>
      </c>
      <c r="AT1916" t="s">
        <v>80</v>
      </c>
      <c r="AU1916" t="s">
        <v>107</v>
      </c>
      <c r="AV1916" t="s">
        <v>6048</v>
      </c>
    </row>
    <row r="1917" spans="1:48" hidden="1" x14ac:dyDescent="0.3">
      <c r="A1917" t="s">
        <v>9520</v>
      </c>
      <c r="B1917" t="s">
        <v>9521</v>
      </c>
      <c r="C1917" s="1" t="str">
        <f t="shared" si="318"/>
        <v>21:0975</v>
      </c>
      <c r="D1917" s="1" t="str">
        <f t="shared" si="319"/>
        <v>21:0109</v>
      </c>
      <c r="E1917" t="s">
        <v>9522</v>
      </c>
      <c r="F1917" t="s">
        <v>9523</v>
      </c>
      <c r="H1917">
        <v>60.205438700000002</v>
      </c>
      <c r="I1917">
        <v>-97.047504599999996</v>
      </c>
      <c r="J1917" s="1" t="str">
        <f t="shared" si="320"/>
        <v>NGR lake sediment grab sample</v>
      </c>
      <c r="K1917" s="1" t="str">
        <f t="shared" si="321"/>
        <v>&lt;177 micron (NGR)</v>
      </c>
      <c r="L1917">
        <v>17</v>
      </c>
      <c r="M1917" t="s">
        <v>246</v>
      </c>
      <c r="N1917">
        <v>331</v>
      </c>
      <c r="O1917" t="s">
        <v>205</v>
      </c>
      <c r="P1917" t="s">
        <v>54</v>
      </c>
      <c r="Q1917" t="s">
        <v>549</v>
      </c>
      <c r="R1917" t="s">
        <v>357</v>
      </c>
      <c r="S1917" t="s">
        <v>57</v>
      </c>
      <c r="T1917" t="s">
        <v>91</v>
      </c>
      <c r="U1917" t="s">
        <v>203</v>
      </c>
      <c r="V1917" t="s">
        <v>890</v>
      </c>
      <c r="W1917" t="s">
        <v>355</v>
      </c>
      <c r="X1917" t="s">
        <v>67</v>
      </c>
      <c r="Y1917" t="s">
        <v>355</v>
      </c>
      <c r="Z1917" t="s">
        <v>96</v>
      </c>
      <c r="AA1917" t="s">
        <v>64</v>
      </c>
      <c r="AB1917" t="s">
        <v>223</v>
      </c>
      <c r="AC1917" t="s">
        <v>66</v>
      </c>
      <c r="AD1917" t="s">
        <v>67</v>
      </c>
      <c r="AE1917" t="s">
        <v>238</v>
      </c>
      <c r="AF1917" t="s">
        <v>69</v>
      </c>
      <c r="AG1917" t="s">
        <v>316</v>
      </c>
      <c r="AH1917" t="s">
        <v>472</v>
      </c>
      <c r="AI1917" t="s">
        <v>348</v>
      </c>
      <c r="AJ1917" t="s">
        <v>338</v>
      </c>
      <c r="AK1917" t="s">
        <v>73</v>
      </c>
      <c r="AL1917" t="s">
        <v>157</v>
      </c>
      <c r="AM1917" t="s">
        <v>177</v>
      </c>
      <c r="AN1917" t="s">
        <v>76</v>
      </c>
      <c r="AO1917" t="s">
        <v>77</v>
      </c>
      <c r="AP1917" t="s">
        <v>414</v>
      </c>
      <c r="AQ1917" t="s">
        <v>168</v>
      </c>
      <c r="AR1917" t="s">
        <v>62</v>
      </c>
      <c r="AS1917" t="s">
        <v>54</v>
      </c>
      <c r="AT1917" t="s">
        <v>152</v>
      </c>
      <c r="AU1917" t="s">
        <v>107</v>
      </c>
      <c r="AV1917" t="s">
        <v>9524</v>
      </c>
    </row>
    <row r="1918" spans="1:48" hidden="1" x14ac:dyDescent="0.3">
      <c r="A1918" t="s">
        <v>9525</v>
      </c>
      <c r="B1918" t="s">
        <v>9526</v>
      </c>
      <c r="C1918" s="1" t="str">
        <f t="shared" si="318"/>
        <v>21:0975</v>
      </c>
      <c r="D1918" s="1" t="str">
        <f t="shared" si="319"/>
        <v>21:0109</v>
      </c>
      <c r="E1918" t="s">
        <v>9527</v>
      </c>
      <c r="F1918" t="s">
        <v>9528</v>
      </c>
      <c r="H1918">
        <v>60.207658100000003</v>
      </c>
      <c r="I1918">
        <v>-97.129196399999998</v>
      </c>
      <c r="J1918" s="1" t="str">
        <f t="shared" si="320"/>
        <v>NGR lake sediment grab sample</v>
      </c>
      <c r="K1918" s="1" t="str">
        <f t="shared" si="321"/>
        <v>&lt;177 micron (NGR)</v>
      </c>
      <c r="L1918">
        <v>17</v>
      </c>
      <c r="M1918" t="s">
        <v>260</v>
      </c>
      <c r="N1918">
        <v>332</v>
      </c>
      <c r="O1918" t="s">
        <v>125</v>
      </c>
      <c r="P1918" t="s">
        <v>54</v>
      </c>
      <c r="Q1918" t="s">
        <v>1158</v>
      </c>
      <c r="R1918" t="s">
        <v>92</v>
      </c>
      <c r="S1918" t="s">
        <v>57</v>
      </c>
      <c r="T1918" t="s">
        <v>404</v>
      </c>
      <c r="U1918" t="s">
        <v>88</v>
      </c>
      <c r="V1918" t="s">
        <v>725</v>
      </c>
      <c r="W1918" t="s">
        <v>276</v>
      </c>
      <c r="X1918" t="s">
        <v>62</v>
      </c>
      <c r="Y1918" t="s">
        <v>396</v>
      </c>
      <c r="Z1918" t="s">
        <v>127</v>
      </c>
      <c r="AA1918" t="s">
        <v>64</v>
      </c>
      <c r="AB1918" t="s">
        <v>550</v>
      </c>
      <c r="AC1918" t="s">
        <v>66</v>
      </c>
      <c r="AD1918" t="s">
        <v>67</v>
      </c>
      <c r="AE1918" t="s">
        <v>171</v>
      </c>
      <c r="AF1918" t="s">
        <v>77</v>
      </c>
      <c r="AG1918" t="s">
        <v>252</v>
      </c>
      <c r="AH1918" t="s">
        <v>472</v>
      </c>
      <c r="AI1918" t="s">
        <v>53</v>
      </c>
      <c r="AJ1918" t="s">
        <v>240</v>
      </c>
      <c r="AK1918" t="s">
        <v>73</v>
      </c>
      <c r="AL1918" t="s">
        <v>125</v>
      </c>
      <c r="AM1918" t="s">
        <v>177</v>
      </c>
      <c r="AN1918" t="s">
        <v>76</v>
      </c>
      <c r="AO1918" t="s">
        <v>92</v>
      </c>
      <c r="AP1918" t="s">
        <v>307</v>
      </c>
      <c r="AQ1918" t="s">
        <v>168</v>
      </c>
      <c r="AR1918" t="s">
        <v>67</v>
      </c>
      <c r="AS1918" t="s">
        <v>54</v>
      </c>
      <c r="AT1918" t="s">
        <v>91</v>
      </c>
      <c r="AU1918" t="s">
        <v>107</v>
      </c>
      <c r="AV1918" t="s">
        <v>2807</v>
      </c>
    </row>
    <row r="1919" spans="1:48" hidden="1" x14ac:dyDescent="0.3">
      <c r="A1919" t="s">
        <v>9529</v>
      </c>
      <c r="B1919" t="s">
        <v>9530</v>
      </c>
      <c r="C1919" s="1" t="str">
        <f t="shared" si="318"/>
        <v>21:0975</v>
      </c>
      <c r="D1919" s="1" t="str">
        <f t="shared" si="319"/>
        <v>21:0109</v>
      </c>
      <c r="E1919" t="s">
        <v>9531</v>
      </c>
      <c r="F1919" t="s">
        <v>9532</v>
      </c>
      <c r="H1919">
        <v>60.210412400000003</v>
      </c>
      <c r="I1919">
        <v>-97.176054600000001</v>
      </c>
      <c r="J1919" s="1" t="str">
        <f t="shared" si="320"/>
        <v>NGR lake sediment grab sample</v>
      </c>
      <c r="K1919" s="1" t="str">
        <f t="shared" si="321"/>
        <v>&lt;177 micron (NGR)</v>
      </c>
      <c r="L1919">
        <v>17</v>
      </c>
      <c r="M1919" t="s">
        <v>273</v>
      </c>
      <c r="N1919">
        <v>333</v>
      </c>
      <c r="O1919" t="s">
        <v>103</v>
      </c>
      <c r="P1919" t="s">
        <v>54</v>
      </c>
      <c r="Q1919" t="s">
        <v>652</v>
      </c>
      <c r="R1919" t="s">
        <v>69</v>
      </c>
      <c r="S1919" t="s">
        <v>57</v>
      </c>
      <c r="T1919" t="s">
        <v>561</v>
      </c>
      <c r="U1919" t="s">
        <v>168</v>
      </c>
      <c r="V1919" t="s">
        <v>119</v>
      </c>
      <c r="W1919" t="s">
        <v>62</v>
      </c>
      <c r="X1919" t="s">
        <v>67</v>
      </c>
      <c r="Y1919" t="s">
        <v>62</v>
      </c>
      <c r="Z1919" t="s">
        <v>127</v>
      </c>
      <c r="AA1919" t="s">
        <v>64</v>
      </c>
      <c r="AB1919" t="s">
        <v>691</v>
      </c>
      <c r="AC1919" t="s">
        <v>66</v>
      </c>
      <c r="AD1919" t="s">
        <v>67</v>
      </c>
      <c r="AE1919" t="s">
        <v>206</v>
      </c>
      <c r="AF1919" t="s">
        <v>317</v>
      </c>
      <c r="AG1919" t="s">
        <v>97</v>
      </c>
      <c r="AH1919" t="s">
        <v>780</v>
      </c>
      <c r="AI1919" t="s">
        <v>209</v>
      </c>
      <c r="AJ1919" t="s">
        <v>388</v>
      </c>
      <c r="AK1919" t="s">
        <v>73</v>
      </c>
      <c r="AL1919" t="s">
        <v>125</v>
      </c>
      <c r="AM1919" t="s">
        <v>103</v>
      </c>
      <c r="AN1919" t="s">
        <v>76</v>
      </c>
      <c r="AO1919" t="s">
        <v>168</v>
      </c>
      <c r="AP1919" t="s">
        <v>225</v>
      </c>
      <c r="AQ1919" t="s">
        <v>402</v>
      </c>
      <c r="AR1919" t="s">
        <v>67</v>
      </c>
      <c r="AS1919" t="s">
        <v>54</v>
      </c>
      <c r="AT1919" t="s">
        <v>277</v>
      </c>
      <c r="AU1919" t="s">
        <v>107</v>
      </c>
      <c r="AV1919" t="s">
        <v>9533</v>
      </c>
    </row>
    <row r="1920" spans="1:48" hidden="1" x14ac:dyDescent="0.3">
      <c r="A1920" t="s">
        <v>9534</v>
      </c>
      <c r="B1920" t="s">
        <v>9535</v>
      </c>
      <c r="C1920" s="1" t="str">
        <f t="shared" si="318"/>
        <v>21:0975</v>
      </c>
      <c r="D1920" s="1" t="str">
        <f t="shared" si="319"/>
        <v>21:0109</v>
      </c>
      <c r="E1920" t="s">
        <v>9536</v>
      </c>
      <c r="F1920" t="s">
        <v>9537</v>
      </c>
      <c r="H1920">
        <v>60.243530200000002</v>
      </c>
      <c r="I1920">
        <v>-97.158728600000003</v>
      </c>
      <c r="J1920" s="1" t="str">
        <f t="shared" si="320"/>
        <v>NGR lake sediment grab sample</v>
      </c>
      <c r="K1920" s="1" t="str">
        <f t="shared" si="321"/>
        <v>&lt;177 micron (NGR)</v>
      </c>
      <c r="L1920">
        <v>17</v>
      </c>
      <c r="M1920" t="s">
        <v>289</v>
      </c>
      <c r="N1920">
        <v>334</v>
      </c>
      <c r="O1920" t="s">
        <v>177</v>
      </c>
      <c r="P1920" t="s">
        <v>54</v>
      </c>
      <c r="Q1920" t="s">
        <v>489</v>
      </c>
      <c r="R1920" t="s">
        <v>134</v>
      </c>
      <c r="S1920" t="s">
        <v>57</v>
      </c>
      <c r="T1920" t="s">
        <v>293</v>
      </c>
      <c r="U1920" t="s">
        <v>96</v>
      </c>
      <c r="V1920" t="s">
        <v>189</v>
      </c>
      <c r="W1920" t="s">
        <v>137</v>
      </c>
      <c r="X1920" t="s">
        <v>67</v>
      </c>
      <c r="Y1920" t="s">
        <v>238</v>
      </c>
      <c r="Z1920" t="s">
        <v>62</v>
      </c>
      <c r="AA1920" t="s">
        <v>64</v>
      </c>
      <c r="AB1920" t="s">
        <v>172</v>
      </c>
      <c r="AC1920" t="s">
        <v>66</v>
      </c>
      <c r="AD1920" t="s">
        <v>54</v>
      </c>
      <c r="AE1920" t="s">
        <v>490</v>
      </c>
      <c r="AF1920" t="s">
        <v>99</v>
      </c>
      <c r="AG1920" t="s">
        <v>890</v>
      </c>
      <c r="AH1920" t="s">
        <v>780</v>
      </c>
      <c r="AI1920" t="s">
        <v>338</v>
      </c>
      <c r="AJ1920" t="s">
        <v>159</v>
      </c>
      <c r="AK1920" t="s">
        <v>73</v>
      </c>
      <c r="AL1920" t="s">
        <v>177</v>
      </c>
      <c r="AM1920" t="s">
        <v>177</v>
      </c>
      <c r="AN1920" t="s">
        <v>76</v>
      </c>
      <c r="AO1920" t="s">
        <v>178</v>
      </c>
      <c r="AP1920" t="s">
        <v>234</v>
      </c>
      <c r="AQ1920" t="s">
        <v>926</v>
      </c>
      <c r="AR1920" t="s">
        <v>67</v>
      </c>
      <c r="AS1920" t="s">
        <v>54</v>
      </c>
      <c r="AT1920" t="s">
        <v>73</v>
      </c>
      <c r="AU1920" t="s">
        <v>107</v>
      </c>
      <c r="AV1920" t="s">
        <v>9538</v>
      </c>
    </row>
    <row r="1921" spans="1:48" hidden="1" x14ac:dyDescent="0.3">
      <c r="A1921" t="s">
        <v>9539</v>
      </c>
      <c r="B1921" t="s">
        <v>9540</v>
      </c>
      <c r="C1921" s="1" t="str">
        <f t="shared" si="318"/>
        <v>21:0975</v>
      </c>
      <c r="D1921" s="1" t="str">
        <f t="shared" si="319"/>
        <v>21:0109</v>
      </c>
      <c r="E1921" t="s">
        <v>9541</v>
      </c>
      <c r="F1921" t="s">
        <v>9542</v>
      </c>
      <c r="H1921">
        <v>60.237693999999998</v>
      </c>
      <c r="I1921">
        <v>-97.1210521</v>
      </c>
      <c r="J1921" s="1" t="str">
        <f t="shared" si="320"/>
        <v>NGR lake sediment grab sample</v>
      </c>
      <c r="K1921" s="1" t="str">
        <f t="shared" si="321"/>
        <v>&lt;177 micron (NGR)</v>
      </c>
      <c r="L1921">
        <v>17</v>
      </c>
      <c r="M1921" t="s">
        <v>301</v>
      </c>
      <c r="N1921">
        <v>335</v>
      </c>
      <c r="O1921" t="s">
        <v>137</v>
      </c>
      <c r="P1921" t="s">
        <v>54</v>
      </c>
      <c r="Q1921" t="s">
        <v>1227</v>
      </c>
      <c r="R1921" t="s">
        <v>187</v>
      </c>
      <c r="S1921" t="s">
        <v>57</v>
      </c>
      <c r="T1921" t="s">
        <v>277</v>
      </c>
      <c r="U1921" t="s">
        <v>88</v>
      </c>
      <c r="V1921" t="s">
        <v>65</v>
      </c>
      <c r="W1921" t="s">
        <v>136</v>
      </c>
      <c r="X1921" t="s">
        <v>74</v>
      </c>
      <c r="Y1921" t="s">
        <v>171</v>
      </c>
      <c r="Z1921" t="s">
        <v>127</v>
      </c>
      <c r="AA1921" t="s">
        <v>64</v>
      </c>
      <c r="AB1921" t="s">
        <v>172</v>
      </c>
      <c r="AC1921" t="s">
        <v>66</v>
      </c>
      <c r="AD1921" t="s">
        <v>67</v>
      </c>
      <c r="AE1921" t="s">
        <v>238</v>
      </c>
      <c r="AF1921" t="s">
        <v>317</v>
      </c>
      <c r="AG1921" t="s">
        <v>454</v>
      </c>
      <c r="AH1921" t="s">
        <v>472</v>
      </c>
      <c r="AI1921" t="s">
        <v>124</v>
      </c>
      <c r="AJ1921" t="s">
        <v>328</v>
      </c>
      <c r="AK1921" t="s">
        <v>73</v>
      </c>
      <c r="AL1921" t="s">
        <v>157</v>
      </c>
      <c r="AM1921" t="s">
        <v>125</v>
      </c>
      <c r="AN1921" t="s">
        <v>76</v>
      </c>
      <c r="AO1921" t="s">
        <v>926</v>
      </c>
      <c r="AP1921" t="s">
        <v>307</v>
      </c>
      <c r="AQ1921" t="s">
        <v>77</v>
      </c>
      <c r="AR1921" t="s">
        <v>67</v>
      </c>
      <c r="AS1921" t="s">
        <v>54</v>
      </c>
      <c r="AT1921" t="s">
        <v>58</v>
      </c>
      <c r="AU1921" t="s">
        <v>107</v>
      </c>
      <c r="AV1921" t="s">
        <v>1098</v>
      </c>
    </row>
    <row r="1922" spans="1:48" hidden="1" x14ac:dyDescent="0.3">
      <c r="A1922" t="s">
        <v>9543</v>
      </c>
      <c r="B1922" t="s">
        <v>9544</v>
      </c>
      <c r="C1922" s="1" t="str">
        <f t="shared" si="318"/>
        <v>21:0975</v>
      </c>
      <c r="D1922" s="1" t="str">
        <f t="shared" si="319"/>
        <v>21:0109</v>
      </c>
      <c r="E1922" t="s">
        <v>9545</v>
      </c>
      <c r="F1922" t="s">
        <v>9546</v>
      </c>
      <c r="H1922">
        <v>60.226997300000001</v>
      </c>
      <c r="I1922">
        <v>-97.034285400000002</v>
      </c>
      <c r="J1922" s="1" t="str">
        <f t="shared" si="320"/>
        <v>NGR lake sediment grab sample</v>
      </c>
      <c r="K1922" s="1" t="str">
        <f t="shared" si="321"/>
        <v>&lt;177 micron (NGR)</v>
      </c>
      <c r="L1922">
        <v>17</v>
      </c>
      <c r="M1922" t="s">
        <v>314</v>
      </c>
      <c r="N1922">
        <v>336</v>
      </c>
      <c r="O1922" t="s">
        <v>346</v>
      </c>
      <c r="P1922" t="s">
        <v>54</v>
      </c>
      <c r="Q1922" t="s">
        <v>248</v>
      </c>
      <c r="R1922" t="s">
        <v>187</v>
      </c>
      <c r="S1922" t="s">
        <v>57</v>
      </c>
      <c r="T1922" t="s">
        <v>262</v>
      </c>
      <c r="U1922" t="s">
        <v>168</v>
      </c>
      <c r="V1922" t="s">
        <v>190</v>
      </c>
      <c r="W1922" t="s">
        <v>177</v>
      </c>
      <c r="X1922" t="s">
        <v>67</v>
      </c>
      <c r="Y1922" t="s">
        <v>63</v>
      </c>
      <c r="Z1922" t="s">
        <v>74</v>
      </c>
      <c r="AA1922" t="s">
        <v>64</v>
      </c>
      <c r="AB1922" t="s">
        <v>250</v>
      </c>
      <c r="AC1922" t="s">
        <v>66</v>
      </c>
      <c r="AD1922" t="s">
        <v>134</v>
      </c>
      <c r="AE1922" t="s">
        <v>3822</v>
      </c>
      <c r="AF1922" t="s">
        <v>290</v>
      </c>
      <c r="AG1922" t="s">
        <v>178</v>
      </c>
      <c r="AH1922" t="s">
        <v>472</v>
      </c>
      <c r="AI1922" t="s">
        <v>61</v>
      </c>
      <c r="AJ1922" t="s">
        <v>1125</v>
      </c>
      <c r="AK1922" t="s">
        <v>73</v>
      </c>
      <c r="AL1922" t="s">
        <v>103</v>
      </c>
      <c r="AM1922" t="s">
        <v>74</v>
      </c>
      <c r="AN1922" t="s">
        <v>76</v>
      </c>
      <c r="AO1922" t="s">
        <v>281</v>
      </c>
      <c r="AP1922" t="s">
        <v>1227</v>
      </c>
      <c r="AQ1922" t="s">
        <v>625</v>
      </c>
      <c r="AR1922" t="s">
        <v>67</v>
      </c>
      <c r="AS1922" t="s">
        <v>54</v>
      </c>
      <c r="AT1922" t="s">
        <v>73</v>
      </c>
      <c r="AU1922" t="s">
        <v>107</v>
      </c>
      <c r="AV1922" t="s">
        <v>9547</v>
      </c>
    </row>
    <row r="1923" spans="1:48" hidden="1" x14ac:dyDescent="0.3">
      <c r="A1923" t="s">
        <v>9548</v>
      </c>
      <c r="B1923" t="s">
        <v>9549</v>
      </c>
      <c r="C1923" s="1" t="str">
        <f t="shared" si="318"/>
        <v>21:0975</v>
      </c>
      <c r="D1923" s="1" t="str">
        <f t="shared" si="319"/>
        <v>21:0109</v>
      </c>
      <c r="E1923" t="s">
        <v>9550</v>
      </c>
      <c r="F1923" t="s">
        <v>9551</v>
      </c>
      <c r="H1923">
        <v>60.275141599999998</v>
      </c>
      <c r="I1923">
        <v>-97.024143899999999</v>
      </c>
      <c r="J1923" s="1" t="str">
        <f t="shared" si="320"/>
        <v>NGR lake sediment grab sample</v>
      </c>
      <c r="K1923" s="1" t="str">
        <f t="shared" si="321"/>
        <v>&lt;177 micron (NGR)</v>
      </c>
      <c r="L1923">
        <v>17</v>
      </c>
      <c r="M1923" t="s">
        <v>324</v>
      </c>
      <c r="N1923">
        <v>337</v>
      </c>
      <c r="O1923" t="s">
        <v>526</v>
      </c>
      <c r="P1923" t="s">
        <v>54</v>
      </c>
      <c r="Q1923" t="s">
        <v>635</v>
      </c>
      <c r="R1923" t="s">
        <v>69</v>
      </c>
      <c r="S1923" t="s">
        <v>57</v>
      </c>
      <c r="T1923" t="s">
        <v>315</v>
      </c>
      <c r="U1923" t="s">
        <v>59</v>
      </c>
      <c r="V1923" t="s">
        <v>221</v>
      </c>
      <c r="W1923" t="s">
        <v>206</v>
      </c>
      <c r="X1923" t="s">
        <v>67</v>
      </c>
      <c r="Y1923" t="s">
        <v>62</v>
      </c>
      <c r="Z1923" t="s">
        <v>62</v>
      </c>
      <c r="AA1923" t="s">
        <v>64</v>
      </c>
      <c r="AB1923" t="s">
        <v>326</v>
      </c>
      <c r="AC1923" t="s">
        <v>66</v>
      </c>
      <c r="AD1923" t="s">
        <v>290</v>
      </c>
      <c r="AE1923" t="s">
        <v>5585</v>
      </c>
      <c r="AF1923" t="s">
        <v>134</v>
      </c>
      <c r="AG1923" t="s">
        <v>251</v>
      </c>
      <c r="AH1923" t="s">
        <v>780</v>
      </c>
      <c r="AI1923" t="s">
        <v>201</v>
      </c>
      <c r="AJ1923" t="s">
        <v>138</v>
      </c>
      <c r="AK1923" t="s">
        <v>73</v>
      </c>
      <c r="AL1923" t="s">
        <v>103</v>
      </c>
      <c r="AM1923" t="s">
        <v>177</v>
      </c>
      <c r="AN1923" t="s">
        <v>1151</v>
      </c>
      <c r="AO1923" t="s">
        <v>104</v>
      </c>
      <c r="AP1923" t="s">
        <v>194</v>
      </c>
      <c r="AQ1923" t="s">
        <v>9552</v>
      </c>
      <c r="AR1923" t="s">
        <v>67</v>
      </c>
      <c r="AS1923" t="s">
        <v>54</v>
      </c>
      <c r="AT1923" t="s">
        <v>73</v>
      </c>
      <c r="AU1923" t="s">
        <v>107</v>
      </c>
      <c r="AV1923" t="s">
        <v>5982</v>
      </c>
    </row>
    <row r="1924" spans="1:48" hidden="1" x14ac:dyDescent="0.3">
      <c r="A1924" t="s">
        <v>9553</v>
      </c>
      <c r="B1924" t="s">
        <v>9554</v>
      </c>
      <c r="C1924" s="1" t="str">
        <f t="shared" si="318"/>
        <v>21:0975</v>
      </c>
      <c r="D1924" s="1" t="str">
        <f t="shared" si="319"/>
        <v>21:0109</v>
      </c>
      <c r="E1924" t="s">
        <v>9555</v>
      </c>
      <c r="F1924" t="s">
        <v>9556</v>
      </c>
      <c r="H1924">
        <v>60.303563599999997</v>
      </c>
      <c r="I1924">
        <v>-97.053612900000005</v>
      </c>
      <c r="J1924" s="1" t="str">
        <f t="shared" si="320"/>
        <v>NGR lake sediment grab sample</v>
      </c>
      <c r="K1924" s="1" t="str">
        <f t="shared" si="321"/>
        <v>&lt;177 micron (NGR)</v>
      </c>
      <c r="L1924">
        <v>17</v>
      </c>
      <c r="M1924" t="s">
        <v>335</v>
      </c>
      <c r="N1924">
        <v>338</v>
      </c>
      <c r="O1924" t="s">
        <v>74</v>
      </c>
      <c r="P1924" t="s">
        <v>54</v>
      </c>
      <c r="Q1924" t="s">
        <v>437</v>
      </c>
      <c r="R1924" t="s">
        <v>151</v>
      </c>
      <c r="S1924" t="s">
        <v>57</v>
      </c>
      <c r="T1924" t="s">
        <v>447</v>
      </c>
      <c r="U1924" t="s">
        <v>178</v>
      </c>
      <c r="V1924" t="s">
        <v>698</v>
      </c>
      <c r="W1924" t="s">
        <v>74</v>
      </c>
      <c r="X1924" t="s">
        <v>74</v>
      </c>
      <c r="Y1924" t="s">
        <v>526</v>
      </c>
      <c r="Z1924" t="s">
        <v>74</v>
      </c>
      <c r="AA1924" t="s">
        <v>64</v>
      </c>
      <c r="AB1924" t="s">
        <v>454</v>
      </c>
      <c r="AC1924" t="s">
        <v>66</v>
      </c>
      <c r="AD1924" t="s">
        <v>251</v>
      </c>
      <c r="AE1924" t="s">
        <v>5744</v>
      </c>
      <c r="AF1924" t="s">
        <v>347</v>
      </c>
      <c r="AG1924" t="s">
        <v>121</v>
      </c>
      <c r="AH1924" t="s">
        <v>780</v>
      </c>
      <c r="AI1924" t="s">
        <v>388</v>
      </c>
      <c r="AJ1924" t="s">
        <v>168</v>
      </c>
      <c r="AK1924" t="s">
        <v>73</v>
      </c>
      <c r="AL1924" t="s">
        <v>103</v>
      </c>
      <c r="AM1924" t="s">
        <v>74</v>
      </c>
      <c r="AN1924" t="s">
        <v>9557</v>
      </c>
      <c r="AO1924" t="s">
        <v>178</v>
      </c>
      <c r="AP1924" t="s">
        <v>1477</v>
      </c>
      <c r="AQ1924" t="s">
        <v>9558</v>
      </c>
      <c r="AR1924" t="s">
        <v>74</v>
      </c>
      <c r="AS1924" t="s">
        <v>62</v>
      </c>
      <c r="AT1924" t="s">
        <v>262</v>
      </c>
      <c r="AU1924" t="s">
        <v>107</v>
      </c>
      <c r="AV1924" t="s">
        <v>1510</v>
      </c>
    </row>
    <row r="1925" spans="1:48" hidden="1" x14ac:dyDescent="0.3">
      <c r="A1925" t="s">
        <v>9559</v>
      </c>
      <c r="B1925" t="s">
        <v>9560</v>
      </c>
      <c r="C1925" s="1" t="str">
        <f t="shared" si="318"/>
        <v>21:0975</v>
      </c>
      <c r="D1925" s="1" t="str">
        <f t="shared" si="319"/>
        <v>21:0109</v>
      </c>
      <c r="E1925" t="s">
        <v>9561</v>
      </c>
      <c r="F1925" t="s">
        <v>9562</v>
      </c>
      <c r="H1925">
        <v>60.3124313</v>
      </c>
      <c r="I1925">
        <v>-96.973876700000005</v>
      </c>
      <c r="J1925" s="1" t="str">
        <f t="shared" si="320"/>
        <v>NGR lake sediment grab sample</v>
      </c>
      <c r="K1925" s="1" t="str">
        <f t="shared" si="321"/>
        <v>&lt;177 micron (NGR)</v>
      </c>
      <c r="L1925">
        <v>17</v>
      </c>
      <c r="M1925" t="s">
        <v>354</v>
      </c>
      <c r="N1925">
        <v>339</v>
      </c>
      <c r="O1925" t="s">
        <v>74</v>
      </c>
      <c r="P1925" t="s">
        <v>54</v>
      </c>
      <c r="Q1925" t="s">
        <v>80</v>
      </c>
      <c r="R1925" t="s">
        <v>522</v>
      </c>
      <c r="S1925" t="s">
        <v>57</v>
      </c>
      <c r="T1925" t="s">
        <v>593</v>
      </c>
      <c r="U1925" t="s">
        <v>138</v>
      </c>
      <c r="V1925" t="s">
        <v>890</v>
      </c>
      <c r="W1925" t="s">
        <v>206</v>
      </c>
      <c r="X1925" t="s">
        <v>67</v>
      </c>
      <c r="Y1925" t="s">
        <v>125</v>
      </c>
      <c r="Z1925" t="s">
        <v>67</v>
      </c>
      <c r="AA1925" t="s">
        <v>64</v>
      </c>
      <c r="AB1925" t="s">
        <v>152</v>
      </c>
      <c r="AC1925" t="s">
        <v>66</v>
      </c>
      <c r="AD1925" t="s">
        <v>67</v>
      </c>
      <c r="AE1925" t="s">
        <v>3832</v>
      </c>
      <c r="AF1925" t="s">
        <v>347</v>
      </c>
      <c r="AG1925" t="s">
        <v>121</v>
      </c>
      <c r="AH1925" t="s">
        <v>780</v>
      </c>
      <c r="AI1925" t="s">
        <v>388</v>
      </c>
      <c r="AJ1925" t="s">
        <v>168</v>
      </c>
      <c r="AK1925" t="s">
        <v>73</v>
      </c>
      <c r="AL1925" t="s">
        <v>103</v>
      </c>
      <c r="AM1925" t="s">
        <v>157</v>
      </c>
      <c r="AN1925" t="s">
        <v>76</v>
      </c>
      <c r="AO1925" t="s">
        <v>121</v>
      </c>
      <c r="AP1925" t="s">
        <v>863</v>
      </c>
      <c r="AQ1925" t="s">
        <v>1251</v>
      </c>
      <c r="AR1925" t="s">
        <v>67</v>
      </c>
      <c r="AS1925" t="s">
        <v>54</v>
      </c>
      <c r="AT1925" t="s">
        <v>73</v>
      </c>
      <c r="AU1925" t="s">
        <v>107</v>
      </c>
      <c r="AV1925" t="s">
        <v>9563</v>
      </c>
    </row>
    <row r="1926" spans="1:48" hidden="1" x14ac:dyDescent="0.3">
      <c r="A1926" t="s">
        <v>9564</v>
      </c>
      <c r="B1926" t="s">
        <v>9565</v>
      </c>
      <c r="C1926" s="1" t="str">
        <f t="shared" si="318"/>
        <v>21:0975</v>
      </c>
      <c r="D1926" s="1" t="str">
        <f t="shared" si="319"/>
        <v>21:0109</v>
      </c>
      <c r="E1926" t="s">
        <v>9470</v>
      </c>
      <c r="F1926" t="s">
        <v>9566</v>
      </c>
      <c r="H1926">
        <v>60.341490200000003</v>
      </c>
      <c r="I1926">
        <v>-96.980554600000005</v>
      </c>
      <c r="J1926" s="1" t="str">
        <f t="shared" si="320"/>
        <v>NGR lake sediment grab sample</v>
      </c>
      <c r="K1926" s="1" t="str">
        <f t="shared" si="321"/>
        <v>&lt;177 micron (NGR)</v>
      </c>
      <c r="L1926">
        <v>17</v>
      </c>
      <c r="M1926" t="s">
        <v>345</v>
      </c>
      <c r="N1926">
        <v>340</v>
      </c>
      <c r="O1926" t="s">
        <v>396</v>
      </c>
      <c r="P1926" t="s">
        <v>54</v>
      </c>
      <c r="Q1926" t="s">
        <v>2145</v>
      </c>
      <c r="R1926" t="s">
        <v>187</v>
      </c>
      <c r="S1926" t="s">
        <v>57</v>
      </c>
      <c r="T1926" t="s">
        <v>315</v>
      </c>
      <c r="U1926" t="s">
        <v>117</v>
      </c>
      <c r="V1926" t="s">
        <v>365</v>
      </c>
      <c r="W1926" t="s">
        <v>137</v>
      </c>
      <c r="X1926" t="s">
        <v>67</v>
      </c>
      <c r="Y1926" t="s">
        <v>220</v>
      </c>
      <c r="Z1926" t="s">
        <v>127</v>
      </c>
      <c r="AA1926" t="s">
        <v>64</v>
      </c>
      <c r="AB1926" t="s">
        <v>291</v>
      </c>
      <c r="AC1926" t="s">
        <v>66</v>
      </c>
      <c r="AD1926" t="s">
        <v>116</v>
      </c>
      <c r="AE1926" t="s">
        <v>526</v>
      </c>
      <c r="AF1926" t="s">
        <v>134</v>
      </c>
      <c r="AG1926" t="s">
        <v>97</v>
      </c>
      <c r="AH1926" t="s">
        <v>780</v>
      </c>
      <c r="AI1926" t="s">
        <v>709</v>
      </c>
      <c r="AJ1926" t="s">
        <v>168</v>
      </c>
      <c r="AK1926" t="s">
        <v>73</v>
      </c>
      <c r="AL1926" t="s">
        <v>75</v>
      </c>
      <c r="AM1926" t="s">
        <v>74</v>
      </c>
      <c r="AN1926" t="s">
        <v>76</v>
      </c>
      <c r="AO1926" t="s">
        <v>266</v>
      </c>
      <c r="AP1926" t="s">
        <v>566</v>
      </c>
      <c r="AQ1926" t="s">
        <v>9567</v>
      </c>
      <c r="AR1926" t="s">
        <v>62</v>
      </c>
      <c r="AS1926" t="s">
        <v>54</v>
      </c>
      <c r="AT1926" t="s">
        <v>73</v>
      </c>
      <c r="AU1926" t="s">
        <v>107</v>
      </c>
      <c r="AV1926" t="s">
        <v>9568</v>
      </c>
    </row>
    <row r="1927" spans="1:48" hidden="1" x14ac:dyDescent="0.3">
      <c r="A1927" t="s">
        <v>9569</v>
      </c>
      <c r="B1927" t="s">
        <v>9570</v>
      </c>
      <c r="C1927" s="1" t="str">
        <f t="shared" si="318"/>
        <v>21:0975</v>
      </c>
      <c r="D1927" s="1" t="str">
        <f t="shared" si="319"/>
        <v>21:0109</v>
      </c>
      <c r="E1927" t="s">
        <v>9571</v>
      </c>
      <c r="F1927" t="s">
        <v>9572</v>
      </c>
      <c r="H1927">
        <v>60.398049100000001</v>
      </c>
      <c r="I1927">
        <v>-96.7760964</v>
      </c>
      <c r="J1927" s="1" t="str">
        <f t="shared" si="320"/>
        <v>NGR lake sediment grab sample</v>
      </c>
      <c r="K1927" s="1" t="str">
        <f t="shared" si="321"/>
        <v>&lt;177 micron (NGR)</v>
      </c>
      <c r="L1927">
        <v>18</v>
      </c>
      <c r="M1927" t="s">
        <v>52</v>
      </c>
      <c r="N1927">
        <v>341</v>
      </c>
      <c r="O1927" t="s">
        <v>302</v>
      </c>
      <c r="P1927" t="s">
        <v>54</v>
      </c>
      <c r="Q1927" t="s">
        <v>635</v>
      </c>
      <c r="R1927" t="s">
        <v>347</v>
      </c>
      <c r="S1927" t="s">
        <v>57</v>
      </c>
      <c r="T1927" t="s">
        <v>447</v>
      </c>
      <c r="U1927" t="s">
        <v>203</v>
      </c>
      <c r="V1927" t="s">
        <v>412</v>
      </c>
      <c r="W1927" t="s">
        <v>448</v>
      </c>
      <c r="X1927" t="s">
        <v>67</v>
      </c>
      <c r="Y1927" t="s">
        <v>171</v>
      </c>
      <c r="Z1927" t="s">
        <v>62</v>
      </c>
      <c r="AA1927" t="s">
        <v>64</v>
      </c>
      <c r="AB1927" t="s">
        <v>58</v>
      </c>
      <c r="AC1927" t="s">
        <v>66</v>
      </c>
      <c r="AD1927" t="s">
        <v>758</v>
      </c>
      <c r="AE1927" t="s">
        <v>3844</v>
      </c>
      <c r="AF1927" t="s">
        <v>616</v>
      </c>
      <c r="AG1927" t="s">
        <v>192</v>
      </c>
      <c r="AH1927" t="s">
        <v>472</v>
      </c>
      <c r="AI1927" t="s">
        <v>263</v>
      </c>
      <c r="AJ1927" t="s">
        <v>203</v>
      </c>
      <c r="AK1927" t="s">
        <v>73</v>
      </c>
      <c r="AL1927" t="s">
        <v>103</v>
      </c>
      <c r="AM1927" t="s">
        <v>74</v>
      </c>
      <c r="AN1927" t="s">
        <v>76</v>
      </c>
      <c r="AO1927" t="s">
        <v>134</v>
      </c>
      <c r="AP1927" t="s">
        <v>1980</v>
      </c>
      <c r="AQ1927" t="s">
        <v>121</v>
      </c>
      <c r="AR1927" t="s">
        <v>67</v>
      </c>
      <c r="AS1927" t="s">
        <v>54</v>
      </c>
      <c r="AT1927" t="s">
        <v>73</v>
      </c>
      <c r="AU1927" t="s">
        <v>107</v>
      </c>
      <c r="AV1927" t="s">
        <v>9573</v>
      </c>
    </row>
    <row r="1928" spans="1:48" hidden="1" x14ac:dyDescent="0.3">
      <c r="A1928" t="s">
        <v>9574</v>
      </c>
      <c r="B1928" t="s">
        <v>9575</v>
      </c>
      <c r="C1928" s="1" t="str">
        <f t="shared" si="318"/>
        <v>21:0975</v>
      </c>
      <c r="D1928" s="1" t="str">
        <f t="shared" si="319"/>
        <v>21:0109</v>
      </c>
      <c r="E1928" t="s">
        <v>9576</v>
      </c>
      <c r="F1928" t="s">
        <v>9577</v>
      </c>
      <c r="H1928">
        <v>60.3367565</v>
      </c>
      <c r="I1928">
        <v>-97.057704799999996</v>
      </c>
      <c r="J1928" s="1" t="str">
        <f t="shared" si="320"/>
        <v>NGR lake sediment grab sample</v>
      </c>
      <c r="K1928" s="1" t="str">
        <f t="shared" si="321"/>
        <v>&lt;177 micron (NGR)</v>
      </c>
      <c r="L1928">
        <v>18</v>
      </c>
      <c r="M1928" t="s">
        <v>86</v>
      </c>
      <c r="N1928">
        <v>342</v>
      </c>
      <c r="O1928" t="s">
        <v>263</v>
      </c>
      <c r="P1928" t="s">
        <v>54</v>
      </c>
      <c r="Q1928" t="s">
        <v>1216</v>
      </c>
      <c r="R1928" t="s">
        <v>209</v>
      </c>
      <c r="S1928" t="s">
        <v>57</v>
      </c>
      <c r="T1928" t="s">
        <v>250</v>
      </c>
      <c r="U1928" t="s">
        <v>134</v>
      </c>
      <c r="V1928" t="s">
        <v>190</v>
      </c>
      <c r="W1928" t="s">
        <v>448</v>
      </c>
      <c r="X1928" t="s">
        <v>67</v>
      </c>
      <c r="Y1928" t="s">
        <v>193</v>
      </c>
      <c r="Z1928" t="s">
        <v>96</v>
      </c>
      <c r="AA1928" t="s">
        <v>64</v>
      </c>
      <c r="AB1928" t="s">
        <v>356</v>
      </c>
      <c r="AC1928" t="s">
        <v>66</v>
      </c>
      <c r="AD1928" t="s">
        <v>96</v>
      </c>
      <c r="AE1928" t="s">
        <v>4498</v>
      </c>
      <c r="AF1928" t="s">
        <v>282</v>
      </c>
      <c r="AG1928" t="s">
        <v>438</v>
      </c>
      <c r="AH1928" t="s">
        <v>472</v>
      </c>
      <c r="AI1928" t="s">
        <v>254</v>
      </c>
      <c r="AJ1928" t="s">
        <v>226</v>
      </c>
      <c r="AK1928" t="s">
        <v>73</v>
      </c>
      <c r="AL1928" t="s">
        <v>125</v>
      </c>
      <c r="AM1928" t="s">
        <v>224</v>
      </c>
      <c r="AN1928" t="s">
        <v>76</v>
      </c>
      <c r="AO1928" t="s">
        <v>92</v>
      </c>
      <c r="AP1928" t="s">
        <v>234</v>
      </c>
      <c r="AQ1928" t="s">
        <v>104</v>
      </c>
      <c r="AR1928" t="s">
        <v>62</v>
      </c>
      <c r="AS1928" t="s">
        <v>54</v>
      </c>
      <c r="AT1928" t="s">
        <v>152</v>
      </c>
      <c r="AU1928" t="s">
        <v>107</v>
      </c>
      <c r="AV1928" t="s">
        <v>9578</v>
      </c>
    </row>
    <row r="1929" spans="1:48" hidden="1" x14ac:dyDescent="0.3">
      <c r="A1929" t="s">
        <v>9579</v>
      </c>
      <c r="B1929" t="s">
        <v>9580</v>
      </c>
      <c r="C1929" s="1" t="str">
        <f t="shared" si="318"/>
        <v>21:0975</v>
      </c>
      <c r="D1929" s="1" t="str">
        <f t="shared" si="319"/>
        <v>21:0109</v>
      </c>
      <c r="E1929" t="s">
        <v>9581</v>
      </c>
      <c r="F1929" t="s">
        <v>9582</v>
      </c>
      <c r="H1929">
        <v>60.366976700000002</v>
      </c>
      <c r="I1929">
        <v>-97.027597299999996</v>
      </c>
      <c r="J1929" s="1" t="str">
        <f t="shared" si="320"/>
        <v>NGR lake sediment grab sample</v>
      </c>
      <c r="K1929" s="1" t="str">
        <f t="shared" si="321"/>
        <v>&lt;177 micron (NGR)</v>
      </c>
      <c r="L1929">
        <v>18</v>
      </c>
      <c r="M1929" t="s">
        <v>113</v>
      </c>
      <c r="N1929">
        <v>343</v>
      </c>
      <c r="O1929" t="s">
        <v>74</v>
      </c>
      <c r="P1929" t="s">
        <v>54</v>
      </c>
      <c r="Q1929" t="s">
        <v>562</v>
      </c>
      <c r="R1929" t="s">
        <v>192</v>
      </c>
      <c r="S1929" t="s">
        <v>57</v>
      </c>
      <c r="T1929" t="s">
        <v>437</v>
      </c>
      <c r="U1929" t="s">
        <v>117</v>
      </c>
      <c r="V1929" t="s">
        <v>190</v>
      </c>
      <c r="W1929" t="s">
        <v>125</v>
      </c>
      <c r="X1929" t="s">
        <v>67</v>
      </c>
      <c r="Y1929" t="s">
        <v>74</v>
      </c>
      <c r="Z1929" t="s">
        <v>67</v>
      </c>
      <c r="AA1929" t="s">
        <v>64</v>
      </c>
      <c r="AB1929" t="s">
        <v>252</v>
      </c>
      <c r="AC1929" t="s">
        <v>66</v>
      </c>
      <c r="AD1929" t="s">
        <v>67</v>
      </c>
      <c r="AE1929" t="s">
        <v>70</v>
      </c>
      <c r="AF1929" t="s">
        <v>76</v>
      </c>
      <c r="AG1929" t="s">
        <v>281</v>
      </c>
      <c r="AH1929" t="s">
        <v>780</v>
      </c>
      <c r="AI1929" t="s">
        <v>193</v>
      </c>
      <c r="AJ1929" t="s">
        <v>382</v>
      </c>
      <c r="AK1929" t="s">
        <v>73</v>
      </c>
      <c r="AL1929" t="s">
        <v>103</v>
      </c>
      <c r="AM1929" t="s">
        <v>103</v>
      </c>
      <c r="AN1929" t="s">
        <v>76</v>
      </c>
      <c r="AO1929" t="s">
        <v>77</v>
      </c>
      <c r="AP1929" t="s">
        <v>325</v>
      </c>
      <c r="AQ1929" t="s">
        <v>77</v>
      </c>
      <c r="AR1929" t="s">
        <v>67</v>
      </c>
      <c r="AS1929" t="s">
        <v>54</v>
      </c>
      <c r="AT1929" t="s">
        <v>73</v>
      </c>
      <c r="AU1929" t="s">
        <v>107</v>
      </c>
      <c r="AV1929" t="s">
        <v>9583</v>
      </c>
    </row>
    <row r="1930" spans="1:48" hidden="1" x14ac:dyDescent="0.3">
      <c r="A1930" t="s">
        <v>9584</v>
      </c>
      <c r="B1930" t="s">
        <v>9585</v>
      </c>
      <c r="C1930" s="1" t="str">
        <f t="shared" si="318"/>
        <v>21:0975</v>
      </c>
      <c r="D1930" s="1" t="str">
        <f t="shared" si="319"/>
        <v>21:0109</v>
      </c>
      <c r="E1930" t="s">
        <v>9581</v>
      </c>
      <c r="F1930" t="s">
        <v>9586</v>
      </c>
      <c r="H1930">
        <v>60.366976700000002</v>
      </c>
      <c r="I1930">
        <v>-97.027597299999996</v>
      </c>
      <c r="J1930" s="1" t="str">
        <f t="shared" si="320"/>
        <v>NGR lake sediment grab sample</v>
      </c>
      <c r="K1930" s="1" t="str">
        <f t="shared" si="321"/>
        <v>&lt;177 micron (NGR)</v>
      </c>
      <c r="L1930">
        <v>18</v>
      </c>
      <c r="M1930" t="s">
        <v>132</v>
      </c>
      <c r="N1930">
        <v>344</v>
      </c>
      <c r="O1930" t="s">
        <v>177</v>
      </c>
      <c r="P1930" t="s">
        <v>54</v>
      </c>
      <c r="Q1930" t="s">
        <v>462</v>
      </c>
      <c r="R1930" t="s">
        <v>99</v>
      </c>
      <c r="S1930" t="s">
        <v>57</v>
      </c>
      <c r="T1930" t="s">
        <v>562</v>
      </c>
      <c r="U1930" t="s">
        <v>117</v>
      </c>
      <c r="V1930" t="s">
        <v>522</v>
      </c>
      <c r="W1930" t="s">
        <v>238</v>
      </c>
      <c r="X1930" t="s">
        <v>67</v>
      </c>
      <c r="Y1930" t="s">
        <v>68</v>
      </c>
      <c r="Z1930" t="s">
        <v>62</v>
      </c>
      <c r="AA1930" t="s">
        <v>64</v>
      </c>
      <c r="AB1930" t="s">
        <v>304</v>
      </c>
      <c r="AC1930" t="s">
        <v>66</v>
      </c>
      <c r="AD1930" t="s">
        <v>67</v>
      </c>
      <c r="AE1930" t="s">
        <v>2628</v>
      </c>
      <c r="AF1930" t="s">
        <v>290</v>
      </c>
      <c r="AG1930" t="s">
        <v>347</v>
      </c>
      <c r="AH1930" t="s">
        <v>780</v>
      </c>
      <c r="AI1930" t="s">
        <v>292</v>
      </c>
      <c r="AJ1930" t="s">
        <v>101</v>
      </c>
      <c r="AK1930" t="s">
        <v>73</v>
      </c>
      <c r="AL1930" t="s">
        <v>103</v>
      </c>
      <c r="AM1930" t="s">
        <v>75</v>
      </c>
      <c r="AN1930" t="s">
        <v>76</v>
      </c>
      <c r="AO1930" t="s">
        <v>281</v>
      </c>
      <c r="AP1930" t="s">
        <v>731</v>
      </c>
      <c r="AQ1930" t="s">
        <v>104</v>
      </c>
      <c r="AR1930" t="s">
        <v>67</v>
      </c>
      <c r="AS1930" t="s">
        <v>54</v>
      </c>
      <c r="AT1930" t="s">
        <v>73</v>
      </c>
      <c r="AU1930" t="s">
        <v>107</v>
      </c>
      <c r="AV1930" t="s">
        <v>9587</v>
      </c>
    </row>
    <row r="1931" spans="1:48" hidden="1" x14ac:dyDescent="0.3">
      <c r="A1931" t="s">
        <v>9588</v>
      </c>
      <c r="B1931" t="s">
        <v>9589</v>
      </c>
      <c r="C1931" s="1" t="str">
        <f t="shared" si="318"/>
        <v>21:0975</v>
      </c>
      <c r="D1931" s="1" t="str">
        <f t="shared" si="319"/>
        <v>21:0109</v>
      </c>
      <c r="E1931" t="s">
        <v>9590</v>
      </c>
      <c r="F1931" t="s">
        <v>9591</v>
      </c>
      <c r="H1931">
        <v>60.368224099999999</v>
      </c>
      <c r="I1931">
        <v>-96.910454200000004</v>
      </c>
      <c r="J1931" s="1" t="str">
        <f t="shared" si="320"/>
        <v>NGR lake sediment grab sample</v>
      </c>
      <c r="K1931" s="1" t="str">
        <f t="shared" si="321"/>
        <v>&lt;177 micron (NGR)</v>
      </c>
      <c r="L1931">
        <v>18</v>
      </c>
      <c r="M1931" t="s">
        <v>149</v>
      </c>
      <c r="N1931">
        <v>345</v>
      </c>
      <c r="O1931" t="s">
        <v>238</v>
      </c>
      <c r="P1931" t="s">
        <v>54</v>
      </c>
      <c r="Q1931" t="s">
        <v>505</v>
      </c>
      <c r="R1931" t="s">
        <v>69</v>
      </c>
      <c r="S1931" t="s">
        <v>57</v>
      </c>
      <c r="T1931" t="s">
        <v>364</v>
      </c>
      <c r="U1931" t="s">
        <v>59</v>
      </c>
      <c r="V1931" t="s">
        <v>169</v>
      </c>
      <c r="W1931" t="s">
        <v>95</v>
      </c>
      <c r="X1931" t="s">
        <v>67</v>
      </c>
      <c r="Y1931" t="s">
        <v>137</v>
      </c>
      <c r="Z1931" t="s">
        <v>170</v>
      </c>
      <c r="AA1931" t="s">
        <v>64</v>
      </c>
      <c r="AB1931" t="s">
        <v>604</v>
      </c>
      <c r="AC1931" t="s">
        <v>66</v>
      </c>
      <c r="AD1931" t="s">
        <v>583</v>
      </c>
      <c r="AE1931" t="s">
        <v>1056</v>
      </c>
      <c r="AF1931" t="s">
        <v>116</v>
      </c>
      <c r="AG1931" t="s">
        <v>60</v>
      </c>
      <c r="AH1931" t="s">
        <v>780</v>
      </c>
      <c r="AI1931" t="s">
        <v>114</v>
      </c>
      <c r="AJ1931" t="s">
        <v>439</v>
      </c>
      <c r="AK1931" t="s">
        <v>73</v>
      </c>
      <c r="AL1931" t="s">
        <v>177</v>
      </c>
      <c r="AM1931" t="s">
        <v>75</v>
      </c>
      <c r="AN1931" t="s">
        <v>76</v>
      </c>
      <c r="AO1931" t="s">
        <v>116</v>
      </c>
      <c r="AP1931" t="s">
        <v>656</v>
      </c>
      <c r="AQ1931" t="s">
        <v>4242</v>
      </c>
      <c r="AR1931" t="s">
        <v>67</v>
      </c>
      <c r="AS1931" t="s">
        <v>54</v>
      </c>
      <c r="AT1931" t="s">
        <v>73</v>
      </c>
      <c r="AU1931" t="s">
        <v>107</v>
      </c>
      <c r="AV1931" t="s">
        <v>9592</v>
      </c>
    </row>
    <row r="1932" spans="1:48" hidden="1" x14ac:dyDescent="0.3">
      <c r="A1932" t="s">
        <v>9593</v>
      </c>
      <c r="B1932" t="s">
        <v>9594</v>
      </c>
      <c r="C1932" s="1" t="str">
        <f t="shared" si="318"/>
        <v>21:0975</v>
      </c>
      <c r="D1932" s="1" t="str">
        <f>HYPERLINK("https://geochem.nrcan.gc.ca/cdogs/content/svy/svy_e.htm", "")</f>
        <v/>
      </c>
      <c r="G1932" s="1" t="str">
        <f>HYPERLINK("https://geochem.nrcan.gc.ca/cdogs/content/cr_/cr_00161_e.htm", "161")</f>
        <v>161</v>
      </c>
      <c r="J1932" t="s">
        <v>230</v>
      </c>
      <c r="K1932" t="s">
        <v>231</v>
      </c>
      <c r="L1932">
        <v>18</v>
      </c>
      <c r="M1932" t="s">
        <v>232</v>
      </c>
      <c r="N1932">
        <v>346</v>
      </c>
      <c r="O1932" t="s">
        <v>692</v>
      </c>
      <c r="P1932" t="s">
        <v>54</v>
      </c>
      <c r="Q1932" t="s">
        <v>105</v>
      </c>
      <c r="R1932" t="s">
        <v>103</v>
      </c>
      <c r="S1932" t="s">
        <v>57</v>
      </c>
      <c r="T1932" t="s">
        <v>291</v>
      </c>
      <c r="U1932" t="s">
        <v>88</v>
      </c>
      <c r="V1932" t="s">
        <v>235</v>
      </c>
      <c r="W1932" t="s">
        <v>63</v>
      </c>
      <c r="X1932" t="s">
        <v>62</v>
      </c>
      <c r="Y1932" t="s">
        <v>94</v>
      </c>
      <c r="Z1932" t="s">
        <v>178</v>
      </c>
      <c r="AA1932" t="s">
        <v>64</v>
      </c>
      <c r="AB1932" t="s">
        <v>575</v>
      </c>
      <c r="AC1932" t="s">
        <v>70</v>
      </c>
      <c r="AD1932" t="s">
        <v>67</v>
      </c>
      <c r="AE1932" t="s">
        <v>3102</v>
      </c>
      <c r="AF1932" t="s">
        <v>436</v>
      </c>
      <c r="AG1932" t="s">
        <v>172</v>
      </c>
      <c r="AH1932" t="s">
        <v>157</v>
      </c>
      <c r="AI1932" t="s">
        <v>281</v>
      </c>
      <c r="AJ1932" t="s">
        <v>328</v>
      </c>
      <c r="AK1932" t="s">
        <v>73</v>
      </c>
      <c r="AL1932" t="s">
        <v>68</v>
      </c>
      <c r="AM1932" t="s">
        <v>68</v>
      </c>
      <c r="AN1932" t="s">
        <v>76</v>
      </c>
      <c r="AO1932" t="s">
        <v>178</v>
      </c>
      <c r="AP1932" t="s">
        <v>9595</v>
      </c>
      <c r="AQ1932" t="s">
        <v>87</v>
      </c>
      <c r="AR1932" t="s">
        <v>62</v>
      </c>
      <c r="AS1932" t="s">
        <v>170</v>
      </c>
      <c r="AT1932" t="s">
        <v>73</v>
      </c>
      <c r="AU1932" t="s">
        <v>552</v>
      </c>
      <c r="AV1932" t="s">
        <v>9596</v>
      </c>
    </row>
    <row r="1933" spans="1:48" hidden="1" x14ac:dyDescent="0.3">
      <c r="A1933" t="s">
        <v>9597</v>
      </c>
      <c r="B1933" t="s">
        <v>9598</v>
      </c>
      <c r="C1933" s="1" t="str">
        <f t="shared" si="318"/>
        <v>21:0975</v>
      </c>
      <c r="D1933" s="1" t="str">
        <f t="shared" ref="D1933:D1948" si="322">HYPERLINK("https://geochem.nrcan.gc.ca/cdogs/content/svy/svy210109_e.htm", "21:0109")</f>
        <v>21:0109</v>
      </c>
      <c r="E1933" t="s">
        <v>9599</v>
      </c>
      <c r="F1933" t="s">
        <v>9600</v>
      </c>
      <c r="H1933">
        <v>60.334047099999999</v>
      </c>
      <c r="I1933">
        <v>-96.770001199999996</v>
      </c>
      <c r="J1933" s="1" t="str">
        <f t="shared" ref="J1933:J1948" si="323">HYPERLINK("https://geochem.nrcan.gc.ca/cdogs/content/kwd/kwd020027_e.htm", "NGR lake sediment grab sample")</f>
        <v>NGR lake sediment grab sample</v>
      </c>
      <c r="K1933" s="1" t="str">
        <f t="shared" ref="K1933:K1948" si="324">HYPERLINK("https://geochem.nrcan.gc.ca/cdogs/content/kwd/kwd080006_e.htm", "&lt;177 micron (NGR)")</f>
        <v>&lt;177 micron (NGR)</v>
      </c>
      <c r="L1933">
        <v>18</v>
      </c>
      <c r="M1933" t="s">
        <v>165</v>
      </c>
      <c r="N1933">
        <v>347</v>
      </c>
      <c r="O1933" t="s">
        <v>137</v>
      </c>
      <c r="P1933" t="s">
        <v>54</v>
      </c>
      <c r="Q1933" t="s">
        <v>2374</v>
      </c>
      <c r="R1933" t="s">
        <v>436</v>
      </c>
      <c r="S1933" t="s">
        <v>57</v>
      </c>
      <c r="T1933" t="s">
        <v>152</v>
      </c>
      <c r="U1933" t="s">
        <v>203</v>
      </c>
      <c r="V1933" t="s">
        <v>615</v>
      </c>
      <c r="W1933" t="s">
        <v>355</v>
      </c>
      <c r="X1933" t="s">
        <v>67</v>
      </c>
      <c r="Y1933" t="s">
        <v>448</v>
      </c>
      <c r="Z1933" t="s">
        <v>170</v>
      </c>
      <c r="AA1933" t="s">
        <v>64</v>
      </c>
      <c r="AB1933" t="s">
        <v>303</v>
      </c>
      <c r="AC1933" t="s">
        <v>66</v>
      </c>
      <c r="AD1933" t="s">
        <v>758</v>
      </c>
      <c r="AE1933" t="s">
        <v>74</v>
      </c>
      <c r="AF1933" t="s">
        <v>99</v>
      </c>
      <c r="AG1933" t="s">
        <v>60</v>
      </c>
      <c r="AH1933" t="s">
        <v>472</v>
      </c>
      <c r="AI1933" t="s">
        <v>338</v>
      </c>
      <c r="AJ1933" t="s">
        <v>338</v>
      </c>
      <c r="AK1933" t="s">
        <v>73</v>
      </c>
      <c r="AL1933" t="s">
        <v>177</v>
      </c>
      <c r="AM1933" t="s">
        <v>75</v>
      </c>
      <c r="AN1933" t="s">
        <v>76</v>
      </c>
      <c r="AO1933" t="s">
        <v>104</v>
      </c>
      <c r="AP1933" t="s">
        <v>105</v>
      </c>
      <c r="AQ1933" t="s">
        <v>522</v>
      </c>
      <c r="AR1933" t="s">
        <v>67</v>
      </c>
      <c r="AS1933" t="s">
        <v>54</v>
      </c>
      <c r="AT1933" t="s">
        <v>73</v>
      </c>
      <c r="AU1933" t="s">
        <v>107</v>
      </c>
      <c r="AV1933" t="s">
        <v>9601</v>
      </c>
    </row>
    <row r="1934" spans="1:48" hidden="1" x14ac:dyDescent="0.3">
      <c r="A1934" t="s">
        <v>9602</v>
      </c>
      <c r="B1934" t="s">
        <v>9603</v>
      </c>
      <c r="C1934" s="1" t="str">
        <f t="shared" si="318"/>
        <v>21:0975</v>
      </c>
      <c r="D1934" s="1" t="str">
        <f t="shared" si="322"/>
        <v>21:0109</v>
      </c>
      <c r="E1934" t="s">
        <v>9604</v>
      </c>
      <c r="F1934" t="s">
        <v>9605</v>
      </c>
      <c r="H1934">
        <v>60.3423479</v>
      </c>
      <c r="I1934">
        <v>-96.725541500000006</v>
      </c>
      <c r="J1934" s="1" t="str">
        <f t="shared" si="323"/>
        <v>NGR lake sediment grab sample</v>
      </c>
      <c r="K1934" s="1" t="str">
        <f t="shared" si="324"/>
        <v>&lt;177 micron (NGR)</v>
      </c>
      <c r="L1934">
        <v>18</v>
      </c>
      <c r="M1934" t="s">
        <v>185</v>
      </c>
      <c r="N1934">
        <v>348</v>
      </c>
      <c r="O1934" t="s">
        <v>346</v>
      </c>
      <c r="P1934" t="s">
        <v>54</v>
      </c>
      <c r="Q1934" t="s">
        <v>1216</v>
      </c>
      <c r="R1934" t="s">
        <v>290</v>
      </c>
      <c r="S1934" t="s">
        <v>57</v>
      </c>
      <c r="T1934" t="s">
        <v>91</v>
      </c>
      <c r="U1934" t="s">
        <v>92</v>
      </c>
      <c r="V1934" t="s">
        <v>725</v>
      </c>
      <c r="W1934" t="s">
        <v>211</v>
      </c>
      <c r="X1934" t="s">
        <v>67</v>
      </c>
      <c r="Y1934" t="s">
        <v>355</v>
      </c>
      <c r="Z1934" t="s">
        <v>96</v>
      </c>
      <c r="AA1934" t="s">
        <v>64</v>
      </c>
      <c r="AB1934" t="s">
        <v>725</v>
      </c>
      <c r="AC1934" t="s">
        <v>66</v>
      </c>
      <c r="AD1934" t="s">
        <v>170</v>
      </c>
      <c r="AE1934" t="s">
        <v>448</v>
      </c>
      <c r="AF1934" t="s">
        <v>550</v>
      </c>
      <c r="AG1934" t="s">
        <v>58</v>
      </c>
      <c r="AH1934" t="s">
        <v>472</v>
      </c>
      <c r="AI1934" t="s">
        <v>348</v>
      </c>
      <c r="AJ1934" t="s">
        <v>59</v>
      </c>
      <c r="AK1934" t="s">
        <v>73</v>
      </c>
      <c r="AL1934" t="s">
        <v>157</v>
      </c>
      <c r="AM1934" t="s">
        <v>75</v>
      </c>
      <c r="AN1934" t="s">
        <v>76</v>
      </c>
      <c r="AO1934" t="s">
        <v>290</v>
      </c>
      <c r="AP1934" t="s">
        <v>179</v>
      </c>
      <c r="AQ1934" t="s">
        <v>914</v>
      </c>
      <c r="AR1934" t="s">
        <v>74</v>
      </c>
      <c r="AS1934" t="s">
        <v>54</v>
      </c>
      <c r="AT1934" t="s">
        <v>73</v>
      </c>
      <c r="AU1934" t="s">
        <v>107</v>
      </c>
      <c r="AV1934" t="s">
        <v>3784</v>
      </c>
    </row>
    <row r="1935" spans="1:48" hidden="1" x14ac:dyDescent="0.3">
      <c r="A1935" t="s">
        <v>9606</v>
      </c>
      <c r="B1935" t="s">
        <v>9607</v>
      </c>
      <c r="C1935" s="1" t="str">
        <f t="shared" si="318"/>
        <v>21:0975</v>
      </c>
      <c r="D1935" s="1" t="str">
        <f t="shared" si="322"/>
        <v>21:0109</v>
      </c>
      <c r="E1935" t="s">
        <v>9608</v>
      </c>
      <c r="F1935" t="s">
        <v>9609</v>
      </c>
      <c r="H1935">
        <v>60.369893400000002</v>
      </c>
      <c r="I1935">
        <v>-96.733216100000007</v>
      </c>
      <c r="J1935" s="1" t="str">
        <f t="shared" si="323"/>
        <v>NGR lake sediment grab sample</v>
      </c>
      <c r="K1935" s="1" t="str">
        <f t="shared" si="324"/>
        <v>&lt;177 micron (NGR)</v>
      </c>
      <c r="L1935">
        <v>18</v>
      </c>
      <c r="M1935" t="s">
        <v>200</v>
      </c>
      <c r="N1935">
        <v>349</v>
      </c>
      <c r="O1935" t="s">
        <v>62</v>
      </c>
      <c r="P1935" t="s">
        <v>54</v>
      </c>
      <c r="Q1935" t="s">
        <v>3719</v>
      </c>
      <c r="R1935" t="s">
        <v>116</v>
      </c>
      <c r="S1935" t="s">
        <v>57</v>
      </c>
      <c r="T1935" t="s">
        <v>248</v>
      </c>
      <c r="U1935" t="s">
        <v>88</v>
      </c>
      <c r="V1935" t="s">
        <v>522</v>
      </c>
      <c r="W1935" t="s">
        <v>171</v>
      </c>
      <c r="X1935" t="s">
        <v>67</v>
      </c>
      <c r="Y1935" t="s">
        <v>95</v>
      </c>
      <c r="Z1935" t="s">
        <v>170</v>
      </c>
      <c r="AA1935" t="s">
        <v>64</v>
      </c>
      <c r="AB1935" t="s">
        <v>142</v>
      </c>
      <c r="AC1935" t="s">
        <v>66</v>
      </c>
      <c r="AD1935" t="s">
        <v>96</v>
      </c>
      <c r="AE1935" t="s">
        <v>421</v>
      </c>
      <c r="AF1935" t="s">
        <v>141</v>
      </c>
      <c r="AG1935" t="s">
        <v>412</v>
      </c>
      <c r="AH1935" t="s">
        <v>780</v>
      </c>
      <c r="AI1935" t="s">
        <v>692</v>
      </c>
      <c r="AJ1935" t="s">
        <v>328</v>
      </c>
      <c r="AK1935" t="s">
        <v>73</v>
      </c>
      <c r="AL1935" t="s">
        <v>177</v>
      </c>
      <c r="AM1935" t="s">
        <v>125</v>
      </c>
      <c r="AN1935" t="s">
        <v>76</v>
      </c>
      <c r="AO1935" t="s">
        <v>116</v>
      </c>
      <c r="AP1935" t="s">
        <v>234</v>
      </c>
      <c r="AQ1935" t="s">
        <v>1397</v>
      </c>
      <c r="AR1935" t="s">
        <v>67</v>
      </c>
      <c r="AS1935" t="s">
        <v>54</v>
      </c>
      <c r="AT1935" t="s">
        <v>152</v>
      </c>
      <c r="AU1935" t="s">
        <v>107</v>
      </c>
      <c r="AV1935" t="s">
        <v>9610</v>
      </c>
    </row>
    <row r="1936" spans="1:48" hidden="1" x14ac:dyDescent="0.3">
      <c r="A1936" t="s">
        <v>9611</v>
      </c>
      <c r="B1936" t="s">
        <v>9612</v>
      </c>
      <c r="C1936" s="1" t="str">
        <f t="shared" si="318"/>
        <v>21:0975</v>
      </c>
      <c r="D1936" s="1" t="str">
        <f t="shared" si="322"/>
        <v>21:0109</v>
      </c>
      <c r="E1936" t="s">
        <v>9613</v>
      </c>
      <c r="F1936" t="s">
        <v>9614</v>
      </c>
      <c r="H1936">
        <v>60.396705900000001</v>
      </c>
      <c r="I1936">
        <v>-96.724797800000005</v>
      </c>
      <c r="J1936" s="1" t="str">
        <f t="shared" si="323"/>
        <v>NGR lake sediment grab sample</v>
      </c>
      <c r="K1936" s="1" t="str">
        <f t="shared" si="324"/>
        <v>&lt;177 micron (NGR)</v>
      </c>
      <c r="L1936">
        <v>18</v>
      </c>
      <c r="M1936" t="s">
        <v>217</v>
      </c>
      <c r="N1936">
        <v>350</v>
      </c>
      <c r="O1936" t="s">
        <v>206</v>
      </c>
      <c r="P1936" t="s">
        <v>54</v>
      </c>
      <c r="Q1936" t="s">
        <v>593</v>
      </c>
      <c r="R1936" t="s">
        <v>347</v>
      </c>
      <c r="S1936" t="s">
        <v>57</v>
      </c>
      <c r="T1936" t="s">
        <v>364</v>
      </c>
      <c r="U1936" t="s">
        <v>59</v>
      </c>
      <c r="V1936" t="s">
        <v>492</v>
      </c>
      <c r="W1936" t="s">
        <v>171</v>
      </c>
      <c r="X1936" t="s">
        <v>74</v>
      </c>
      <c r="Y1936" t="s">
        <v>526</v>
      </c>
      <c r="Z1936" t="s">
        <v>62</v>
      </c>
      <c r="AA1936" t="s">
        <v>64</v>
      </c>
      <c r="AB1936" t="s">
        <v>152</v>
      </c>
      <c r="AC1936" t="s">
        <v>66</v>
      </c>
      <c r="AD1936" t="s">
        <v>583</v>
      </c>
      <c r="AE1936" t="s">
        <v>191</v>
      </c>
      <c r="AF1936" t="s">
        <v>104</v>
      </c>
      <c r="AG1936" t="s">
        <v>890</v>
      </c>
      <c r="AH1936" t="s">
        <v>780</v>
      </c>
      <c r="AI1936" t="s">
        <v>388</v>
      </c>
      <c r="AJ1936" t="s">
        <v>1250</v>
      </c>
      <c r="AK1936" t="s">
        <v>73</v>
      </c>
      <c r="AL1936" t="s">
        <v>103</v>
      </c>
      <c r="AM1936" t="s">
        <v>74</v>
      </c>
      <c r="AN1936" t="s">
        <v>76</v>
      </c>
      <c r="AO1936" t="s">
        <v>116</v>
      </c>
      <c r="AP1936" t="s">
        <v>900</v>
      </c>
      <c r="AQ1936" t="s">
        <v>9615</v>
      </c>
      <c r="AR1936" t="s">
        <v>67</v>
      </c>
      <c r="AS1936" t="s">
        <v>54</v>
      </c>
      <c r="AT1936" t="s">
        <v>73</v>
      </c>
      <c r="AU1936" t="s">
        <v>107</v>
      </c>
      <c r="AV1936" t="s">
        <v>9616</v>
      </c>
    </row>
    <row r="1937" spans="1:48" hidden="1" x14ac:dyDescent="0.3">
      <c r="A1937" t="s">
        <v>9617</v>
      </c>
      <c r="B1937" t="s">
        <v>9618</v>
      </c>
      <c r="C1937" s="1" t="str">
        <f t="shared" si="318"/>
        <v>21:0975</v>
      </c>
      <c r="D1937" s="1" t="str">
        <f t="shared" si="322"/>
        <v>21:0109</v>
      </c>
      <c r="E1937" t="s">
        <v>9571</v>
      </c>
      <c r="F1937" t="s">
        <v>9619</v>
      </c>
      <c r="H1937">
        <v>60.398049100000001</v>
      </c>
      <c r="I1937">
        <v>-96.7760964</v>
      </c>
      <c r="J1937" s="1" t="str">
        <f t="shared" si="323"/>
        <v>NGR lake sediment grab sample</v>
      </c>
      <c r="K1937" s="1" t="str">
        <f t="shared" si="324"/>
        <v>&lt;177 micron (NGR)</v>
      </c>
      <c r="L1937">
        <v>18</v>
      </c>
      <c r="M1937" t="s">
        <v>345</v>
      </c>
      <c r="N1937">
        <v>351</v>
      </c>
      <c r="O1937" t="s">
        <v>79</v>
      </c>
      <c r="P1937" t="s">
        <v>54</v>
      </c>
      <c r="Q1937" t="s">
        <v>1814</v>
      </c>
      <c r="R1937" t="s">
        <v>347</v>
      </c>
      <c r="S1937" t="s">
        <v>57</v>
      </c>
      <c r="T1937" t="s">
        <v>447</v>
      </c>
      <c r="U1937" t="s">
        <v>88</v>
      </c>
      <c r="V1937" t="s">
        <v>119</v>
      </c>
      <c r="W1937" t="s">
        <v>396</v>
      </c>
      <c r="X1937" t="s">
        <v>67</v>
      </c>
      <c r="Y1937" t="s">
        <v>448</v>
      </c>
      <c r="Z1937" t="s">
        <v>62</v>
      </c>
      <c r="AA1937" t="s">
        <v>64</v>
      </c>
      <c r="AB1937" t="s">
        <v>58</v>
      </c>
      <c r="AC1937" t="s">
        <v>66</v>
      </c>
      <c r="AD1937" t="s">
        <v>67</v>
      </c>
      <c r="AE1937" t="s">
        <v>2078</v>
      </c>
      <c r="AF1937" t="s">
        <v>281</v>
      </c>
      <c r="AG1937" t="s">
        <v>192</v>
      </c>
      <c r="AH1937" t="s">
        <v>472</v>
      </c>
      <c r="AI1937" t="s">
        <v>201</v>
      </c>
      <c r="AJ1937" t="s">
        <v>480</v>
      </c>
      <c r="AK1937" t="s">
        <v>73</v>
      </c>
      <c r="AL1937" t="s">
        <v>103</v>
      </c>
      <c r="AM1937" t="s">
        <v>74</v>
      </c>
      <c r="AN1937" t="s">
        <v>76</v>
      </c>
      <c r="AO1937" t="s">
        <v>290</v>
      </c>
      <c r="AP1937" t="s">
        <v>194</v>
      </c>
      <c r="AQ1937" t="s">
        <v>116</v>
      </c>
      <c r="AR1937" t="s">
        <v>67</v>
      </c>
      <c r="AS1937" t="s">
        <v>54</v>
      </c>
      <c r="AT1937" t="s">
        <v>73</v>
      </c>
      <c r="AU1937" t="s">
        <v>107</v>
      </c>
      <c r="AV1937" t="s">
        <v>9620</v>
      </c>
    </row>
    <row r="1938" spans="1:48" hidden="1" x14ac:dyDescent="0.3">
      <c r="A1938" t="s">
        <v>9621</v>
      </c>
      <c r="B1938" t="s">
        <v>9622</v>
      </c>
      <c r="C1938" s="1" t="str">
        <f t="shared" si="318"/>
        <v>21:0975</v>
      </c>
      <c r="D1938" s="1" t="str">
        <f t="shared" si="322"/>
        <v>21:0109</v>
      </c>
      <c r="E1938" t="s">
        <v>9623</v>
      </c>
      <c r="F1938" t="s">
        <v>9624</v>
      </c>
      <c r="H1938">
        <v>60.416641300000002</v>
      </c>
      <c r="I1938">
        <v>-96.907910299999998</v>
      </c>
      <c r="J1938" s="1" t="str">
        <f t="shared" si="323"/>
        <v>NGR lake sediment grab sample</v>
      </c>
      <c r="K1938" s="1" t="str">
        <f t="shared" si="324"/>
        <v>&lt;177 micron (NGR)</v>
      </c>
      <c r="L1938">
        <v>18</v>
      </c>
      <c r="M1938" t="s">
        <v>246</v>
      </c>
      <c r="N1938">
        <v>352</v>
      </c>
      <c r="O1938" t="s">
        <v>136</v>
      </c>
      <c r="P1938" t="s">
        <v>54</v>
      </c>
      <c r="Q1938" t="s">
        <v>997</v>
      </c>
      <c r="R1938" t="s">
        <v>151</v>
      </c>
      <c r="S1938" t="s">
        <v>57</v>
      </c>
      <c r="T1938" t="s">
        <v>277</v>
      </c>
      <c r="U1938" t="s">
        <v>104</v>
      </c>
      <c r="V1938" t="s">
        <v>142</v>
      </c>
      <c r="W1938" t="s">
        <v>211</v>
      </c>
      <c r="X1938" t="s">
        <v>74</v>
      </c>
      <c r="Y1938" t="s">
        <v>205</v>
      </c>
      <c r="Z1938" t="s">
        <v>96</v>
      </c>
      <c r="AA1938" t="s">
        <v>64</v>
      </c>
      <c r="AB1938" t="s">
        <v>97</v>
      </c>
      <c r="AC1938" t="s">
        <v>66</v>
      </c>
      <c r="AD1938" t="s">
        <v>168</v>
      </c>
      <c r="AE1938" t="s">
        <v>396</v>
      </c>
      <c r="AF1938" t="s">
        <v>691</v>
      </c>
      <c r="AG1938" t="s">
        <v>235</v>
      </c>
      <c r="AH1938" t="s">
        <v>173</v>
      </c>
      <c r="AI1938" t="s">
        <v>402</v>
      </c>
      <c r="AJ1938" t="s">
        <v>59</v>
      </c>
      <c r="AK1938" t="s">
        <v>73</v>
      </c>
      <c r="AL1938" t="s">
        <v>177</v>
      </c>
      <c r="AM1938" t="s">
        <v>125</v>
      </c>
      <c r="AN1938" t="s">
        <v>76</v>
      </c>
      <c r="AO1938" t="s">
        <v>121</v>
      </c>
      <c r="AP1938" t="s">
        <v>126</v>
      </c>
      <c r="AQ1938" t="s">
        <v>3327</v>
      </c>
      <c r="AR1938" t="s">
        <v>74</v>
      </c>
      <c r="AS1938" t="s">
        <v>54</v>
      </c>
      <c r="AT1938" t="s">
        <v>152</v>
      </c>
      <c r="AU1938" t="s">
        <v>107</v>
      </c>
      <c r="AV1938" t="s">
        <v>9625</v>
      </c>
    </row>
    <row r="1939" spans="1:48" hidden="1" x14ac:dyDescent="0.3">
      <c r="A1939" t="s">
        <v>9626</v>
      </c>
      <c r="B1939" t="s">
        <v>9627</v>
      </c>
      <c r="C1939" s="1" t="str">
        <f t="shared" si="318"/>
        <v>21:0975</v>
      </c>
      <c r="D1939" s="1" t="str">
        <f t="shared" si="322"/>
        <v>21:0109</v>
      </c>
      <c r="E1939" t="s">
        <v>9628</v>
      </c>
      <c r="F1939" t="s">
        <v>9629</v>
      </c>
      <c r="H1939">
        <v>60.417097099999999</v>
      </c>
      <c r="I1939">
        <v>-96.985783499999997</v>
      </c>
      <c r="J1939" s="1" t="str">
        <f t="shared" si="323"/>
        <v>NGR lake sediment grab sample</v>
      </c>
      <c r="K1939" s="1" t="str">
        <f t="shared" si="324"/>
        <v>&lt;177 micron (NGR)</v>
      </c>
      <c r="L1939">
        <v>18</v>
      </c>
      <c r="M1939" t="s">
        <v>260</v>
      </c>
      <c r="N1939">
        <v>353</v>
      </c>
      <c r="O1939" t="s">
        <v>238</v>
      </c>
      <c r="P1939" t="s">
        <v>54</v>
      </c>
      <c r="Q1939" t="s">
        <v>777</v>
      </c>
      <c r="R1939" t="s">
        <v>282</v>
      </c>
      <c r="S1939" t="s">
        <v>57</v>
      </c>
      <c r="T1939" t="s">
        <v>58</v>
      </c>
      <c r="U1939" t="s">
        <v>88</v>
      </c>
      <c r="V1939" t="s">
        <v>725</v>
      </c>
      <c r="W1939" t="s">
        <v>276</v>
      </c>
      <c r="X1939" t="s">
        <v>67</v>
      </c>
      <c r="Y1939" t="s">
        <v>421</v>
      </c>
      <c r="Z1939" t="s">
        <v>127</v>
      </c>
      <c r="AA1939" t="s">
        <v>64</v>
      </c>
      <c r="AB1939" t="s">
        <v>119</v>
      </c>
      <c r="AC1939" t="s">
        <v>66</v>
      </c>
      <c r="AD1939" t="s">
        <v>54</v>
      </c>
      <c r="AE1939" t="s">
        <v>238</v>
      </c>
      <c r="AF1939" t="s">
        <v>99</v>
      </c>
      <c r="AG1939" t="s">
        <v>380</v>
      </c>
      <c r="AH1939" t="s">
        <v>472</v>
      </c>
      <c r="AI1939" t="s">
        <v>124</v>
      </c>
      <c r="AJ1939" t="s">
        <v>156</v>
      </c>
      <c r="AK1939" t="s">
        <v>73</v>
      </c>
      <c r="AL1939" t="s">
        <v>125</v>
      </c>
      <c r="AM1939" t="s">
        <v>75</v>
      </c>
      <c r="AN1939" t="s">
        <v>76</v>
      </c>
      <c r="AO1939" t="s">
        <v>104</v>
      </c>
      <c r="AP1939" t="s">
        <v>414</v>
      </c>
      <c r="AQ1939" t="s">
        <v>281</v>
      </c>
      <c r="AR1939" t="s">
        <v>67</v>
      </c>
      <c r="AS1939" t="s">
        <v>54</v>
      </c>
      <c r="AT1939" t="s">
        <v>91</v>
      </c>
      <c r="AU1939" t="s">
        <v>107</v>
      </c>
      <c r="AV1939" t="s">
        <v>9630</v>
      </c>
    </row>
    <row r="1940" spans="1:48" hidden="1" x14ac:dyDescent="0.3">
      <c r="A1940" t="s">
        <v>9631</v>
      </c>
      <c r="B1940" t="s">
        <v>9632</v>
      </c>
      <c r="C1940" s="1" t="str">
        <f t="shared" si="318"/>
        <v>21:0975</v>
      </c>
      <c r="D1940" s="1" t="str">
        <f t="shared" si="322"/>
        <v>21:0109</v>
      </c>
      <c r="E1940" t="s">
        <v>9633</v>
      </c>
      <c r="F1940" t="s">
        <v>9634</v>
      </c>
      <c r="H1940">
        <v>60.414170599999999</v>
      </c>
      <c r="I1940">
        <v>-97.037016199999997</v>
      </c>
      <c r="J1940" s="1" t="str">
        <f t="shared" si="323"/>
        <v>NGR lake sediment grab sample</v>
      </c>
      <c r="K1940" s="1" t="str">
        <f t="shared" si="324"/>
        <v>&lt;177 micron (NGR)</v>
      </c>
      <c r="L1940">
        <v>18</v>
      </c>
      <c r="M1940" t="s">
        <v>273</v>
      </c>
      <c r="N1940">
        <v>354</v>
      </c>
      <c r="O1940" t="s">
        <v>448</v>
      </c>
      <c r="P1940" t="s">
        <v>54</v>
      </c>
      <c r="Q1940" t="s">
        <v>643</v>
      </c>
      <c r="R1940" t="s">
        <v>134</v>
      </c>
      <c r="S1940" t="s">
        <v>57</v>
      </c>
      <c r="T1940" t="s">
        <v>58</v>
      </c>
      <c r="U1940" t="s">
        <v>203</v>
      </c>
      <c r="V1940" t="s">
        <v>2740</v>
      </c>
      <c r="W1940" t="s">
        <v>75</v>
      </c>
      <c r="X1940" t="s">
        <v>67</v>
      </c>
      <c r="Y1940" t="s">
        <v>95</v>
      </c>
      <c r="Z1940" t="s">
        <v>67</v>
      </c>
      <c r="AA1940" t="s">
        <v>64</v>
      </c>
      <c r="AB1940" t="s">
        <v>172</v>
      </c>
      <c r="AC1940" t="s">
        <v>66</v>
      </c>
      <c r="AD1940" t="s">
        <v>67</v>
      </c>
      <c r="AE1940" t="s">
        <v>155</v>
      </c>
      <c r="AF1940" t="s">
        <v>281</v>
      </c>
      <c r="AG1940" t="s">
        <v>290</v>
      </c>
      <c r="AH1940" t="s">
        <v>780</v>
      </c>
      <c r="AI1940" t="s">
        <v>220</v>
      </c>
      <c r="AJ1940" t="s">
        <v>233</v>
      </c>
      <c r="AK1940" t="s">
        <v>73</v>
      </c>
      <c r="AL1940" t="s">
        <v>103</v>
      </c>
      <c r="AM1940" t="s">
        <v>103</v>
      </c>
      <c r="AN1940" t="s">
        <v>76</v>
      </c>
      <c r="AO1940" t="s">
        <v>305</v>
      </c>
      <c r="AP1940" t="s">
        <v>572</v>
      </c>
      <c r="AQ1940" t="s">
        <v>290</v>
      </c>
      <c r="AR1940" t="s">
        <v>67</v>
      </c>
      <c r="AS1940" t="s">
        <v>54</v>
      </c>
      <c r="AT1940" t="s">
        <v>73</v>
      </c>
      <c r="AU1940" t="s">
        <v>107</v>
      </c>
      <c r="AV1940" t="s">
        <v>9635</v>
      </c>
    </row>
    <row r="1941" spans="1:48" hidden="1" x14ac:dyDescent="0.3">
      <c r="A1941" t="s">
        <v>9636</v>
      </c>
      <c r="B1941" t="s">
        <v>9637</v>
      </c>
      <c r="C1941" s="1" t="str">
        <f t="shared" si="318"/>
        <v>21:0975</v>
      </c>
      <c r="D1941" s="1" t="str">
        <f t="shared" si="322"/>
        <v>21:0109</v>
      </c>
      <c r="E1941" t="s">
        <v>9638</v>
      </c>
      <c r="F1941" t="s">
        <v>9639</v>
      </c>
      <c r="H1941">
        <v>60.430416399999999</v>
      </c>
      <c r="I1941">
        <v>-97.048500799999999</v>
      </c>
      <c r="J1941" s="1" t="str">
        <f t="shared" si="323"/>
        <v>NGR lake sediment grab sample</v>
      </c>
      <c r="K1941" s="1" t="str">
        <f t="shared" si="324"/>
        <v>&lt;177 micron (NGR)</v>
      </c>
      <c r="L1941">
        <v>18</v>
      </c>
      <c r="M1941" t="s">
        <v>289</v>
      </c>
      <c r="N1941">
        <v>355</v>
      </c>
      <c r="O1941" t="s">
        <v>136</v>
      </c>
      <c r="P1941" t="s">
        <v>54</v>
      </c>
      <c r="Q1941" t="s">
        <v>505</v>
      </c>
      <c r="R1941" t="s">
        <v>251</v>
      </c>
      <c r="S1941" t="s">
        <v>57</v>
      </c>
      <c r="T1941" t="s">
        <v>58</v>
      </c>
      <c r="U1941" t="s">
        <v>178</v>
      </c>
      <c r="V1941" t="s">
        <v>365</v>
      </c>
      <c r="W1941" t="s">
        <v>346</v>
      </c>
      <c r="X1941" t="s">
        <v>67</v>
      </c>
      <c r="Y1941" t="s">
        <v>62</v>
      </c>
      <c r="Z1941" t="s">
        <v>170</v>
      </c>
      <c r="AA1941" t="s">
        <v>64</v>
      </c>
      <c r="AB1941" t="s">
        <v>221</v>
      </c>
      <c r="AC1941" t="s">
        <v>66</v>
      </c>
      <c r="AD1941" t="s">
        <v>758</v>
      </c>
      <c r="AE1941" t="s">
        <v>1238</v>
      </c>
      <c r="AF1941" t="s">
        <v>69</v>
      </c>
      <c r="AG1941" t="s">
        <v>221</v>
      </c>
      <c r="AH1941" t="s">
        <v>472</v>
      </c>
      <c r="AI1941" t="s">
        <v>53</v>
      </c>
      <c r="AJ1941" t="s">
        <v>305</v>
      </c>
      <c r="AK1941" t="s">
        <v>73</v>
      </c>
      <c r="AL1941" t="s">
        <v>125</v>
      </c>
      <c r="AM1941" t="s">
        <v>125</v>
      </c>
      <c r="AN1941" t="s">
        <v>76</v>
      </c>
      <c r="AO1941" t="s">
        <v>104</v>
      </c>
      <c r="AP1941" t="s">
        <v>105</v>
      </c>
      <c r="AQ1941" t="s">
        <v>116</v>
      </c>
      <c r="AR1941" t="s">
        <v>74</v>
      </c>
      <c r="AS1941" t="s">
        <v>54</v>
      </c>
      <c r="AT1941" t="s">
        <v>152</v>
      </c>
      <c r="AU1941" t="s">
        <v>107</v>
      </c>
      <c r="AV1941" t="s">
        <v>6017</v>
      </c>
    </row>
    <row r="1942" spans="1:48" hidden="1" x14ac:dyDescent="0.3">
      <c r="A1942" t="s">
        <v>9640</v>
      </c>
      <c r="B1942" t="s">
        <v>9641</v>
      </c>
      <c r="C1942" s="1" t="str">
        <f t="shared" si="318"/>
        <v>21:0975</v>
      </c>
      <c r="D1942" s="1" t="str">
        <f t="shared" si="322"/>
        <v>21:0109</v>
      </c>
      <c r="E1942" t="s">
        <v>9642</v>
      </c>
      <c r="F1942" t="s">
        <v>9643</v>
      </c>
      <c r="H1942">
        <v>60.429569499999999</v>
      </c>
      <c r="I1942">
        <v>-96.967840499999994</v>
      </c>
      <c r="J1942" s="1" t="str">
        <f t="shared" si="323"/>
        <v>NGR lake sediment grab sample</v>
      </c>
      <c r="K1942" s="1" t="str">
        <f t="shared" si="324"/>
        <v>&lt;177 micron (NGR)</v>
      </c>
      <c r="L1942">
        <v>18</v>
      </c>
      <c r="M1942" t="s">
        <v>301</v>
      </c>
      <c r="N1942">
        <v>356</v>
      </c>
      <c r="O1942" t="s">
        <v>137</v>
      </c>
      <c r="P1942" t="s">
        <v>54</v>
      </c>
      <c r="Q1942" t="s">
        <v>775</v>
      </c>
      <c r="R1942" t="s">
        <v>436</v>
      </c>
      <c r="S1942" t="s">
        <v>57</v>
      </c>
      <c r="T1942" t="s">
        <v>562</v>
      </c>
      <c r="U1942" t="s">
        <v>203</v>
      </c>
      <c r="V1942" t="s">
        <v>427</v>
      </c>
      <c r="W1942" t="s">
        <v>94</v>
      </c>
      <c r="X1942" t="s">
        <v>74</v>
      </c>
      <c r="Y1942" t="s">
        <v>448</v>
      </c>
      <c r="Z1942" t="s">
        <v>170</v>
      </c>
      <c r="AA1942" t="s">
        <v>64</v>
      </c>
      <c r="AB1942" t="s">
        <v>250</v>
      </c>
      <c r="AC1942" t="s">
        <v>66</v>
      </c>
      <c r="AD1942" t="s">
        <v>59</v>
      </c>
      <c r="AE1942" t="s">
        <v>74</v>
      </c>
      <c r="AF1942" t="s">
        <v>691</v>
      </c>
      <c r="AG1942" t="s">
        <v>365</v>
      </c>
      <c r="AH1942" t="s">
        <v>472</v>
      </c>
      <c r="AI1942" t="s">
        <v>340</v>
      </c>
      <c r="AJ1942" t="s">
        <v>208</v>
      </c>
      <c r="AK1942" t="s">
        <v>73</v>
      </c>
      <c r="AL1942" t="s">
        <v>177</v>
      </c>
      <c r="AM1942" t="s">
        <v>177</v>
      </c>
      <c r="AN1942" t="s">
        <v>76</v>
      </c>
      <c r="AO1942" t="s">
        <v>1402</v>
      </c>
      <c r="AP1942" t="s">
        <v>566</v>
      </c>
      <c r="AQ1942" t="s">
        <v>1860</v>
      </c>
      <c r="AR1942" t="s">
        <v>67</v>
      </c>
      <c r="AS1942" t="s">
        <v>54</v>
      </c>
      <c r="AT1942" t="s">
        <v>73</v>
      </c>
      <c r="AU1942" t="s">
        <v>107</v>
      </c>
      <c r="AV1942" t="s">
        <v>9644</v>
      </c>
    </row>
    <row r="1943" spans="1:48" hidden="1" x14ac:dyDescent="0.3">
      <c r="A1943" t="s">
        <v>9645</v>
      </c>
      <c r="B1943" t="s">
        <v>9646</v>
      </c>
      <c r="C1943" s="1" t="str">
        <f t="shared" si="318"/>
        <v>21:0975</v>
      </c>
      <c r="D1943" s="1" t="str">
        <f t="shared" si="322"/>
        <v>21:0109</v>
      </c>
      <c r="E1943" t="s">
        <v>9647</v>
      </c>
      <c r="F1943" t="s">
        <v>9648</v>
      </c>
      <c r="H1943">
        <v>60.443095900000003</v>
      </c>
      <c r="I1943">
        <v>-96.933965900000004</v>
      </c>
      <c r="J1943" s="1" t="str">
        <f t="shared" si="323"/>
        <v>NGR lake sediment grab sample</v>
      </c>
      <c r="K1943" s="1" t="str">
        <f t="shared" si="324"/>
        <v>&lt;177 micron (NGR)</v>
      </c>
      <c r="L1943">
        <v>18</v>
      </c>
      <c r="M1943" t="s">
        <v>314</v>
      </c>
      <c r="N1943">
        <v>357</v>
      </c>
      <c r="O1943" t="s">
        <v>178</v>
      </c>
      <c r="P1943" t="s">
        <v>54</v>
      </c>
      <c r="Q1943" t="s">
        <v>462</v>
      </c>
      <c r="R1943" t="s">
        <v>134</v>
      </c>
      <c r="S1943" t="s">
        <v>57</v>
      </c>
      <c r="T1943" t="s">
        <v>277</v>
      </c>
      <c r="U1943" t="s">
        <v>57</v>
      </c>
      <c r="V1943" t="s">
        <v>189</v>
      </c>
      <c r="W1943" t="s">
        <v>74</v>
      </c>
      <c r="X1943" t="s">
        <v>74</v>
      </c>
      <c r="Y1943" t="s">
        <v>592</v>
      </c>
      <c r="Z1943" t="s">
        <v>62</v>
      </c>
      <c r="AA1943" t="s">
        <v>64</v>
      </c>
      <c r="AB1943" t="s">
        <v>316</v>
      </c>
      <c r="AC1943" t="s">
        <v>66</v>
      </c>
      <c r="AD1943" t="s">
        <v>138</v>
      </c>
      <c r="AE1943" t="s">
        <v>155</v>
      </c>
      <c r="AF1943" t="s">
        <v>90</v>
      </c>
      <c r="AG1943" t="s">
        <v>116</v>
      </c>
      <c r="AH1943" t="s">
        <v>472</v>
      </c>
      <c r="AI1943" t="s">
        <v>61</v>
      </c>
      <c r="AJ1943" t="s">
        <v>138</v>
      </c>
      <c r="AK1943" t="s">
        <v>73</v>
      </c>
      <c r="AL1943" t="s">
        <v>103</v>
      </c>
      <c r="AM1943" t="s">
        <v>75</v>
      </c>
      <c r="AN1943" t="s">
        <v>76</v>
      </c>
      <c r="AO1943" t="s">
        <v>168</v>
      </c>
      <c r="AP1943" t="s">
        <v>166</v>
      </c>
      <c r="AQ1943" t="s">
        <v>8697</v>
      </c>
      <c r="AR1943" t="s">
        <v>67</v>
      </c>
      <c r="AS1943" t="s">
        <v>54</v>
      </c>
      <c r="AT1943" t="s">
        <v>73</v>
      </c>
      <c r="AU1943" t="s">
        <v>107</v>
      </c>
      <c r="AV1943" t="s">
        <v>9649</v>
      </c>
    </row>
    <row r="1944" spans="1:48" hidden="1" x14ac:dyDescent="0.3">
      <c r="A1944" t="s">
        <v>9650</v>
      </c>
      <c r="B1944" t="s">
        <v>9651</v>
      </c>
      <c r="C1944" s="1" t="str">
        <f t="shared" si="318"/>
        <v>21:0975</v>
      </c>
      <c r="D1944" s="1" t="str">
        <f t="shared" si="322"/>
        <v>21:0109</v>
      </c>
      <c r="E1944" t="s">
        <v>9652</v>
      </c>
      <c r="F1944" t="s">
        <v>9653</v>
      </c>
      <c r="H1944">
        <v>60.432416199999999</v>
      </c>
      <c r="I1944">
        <v>-96.870678400000003</v>
      </c>
      <c r="J1944" s="1" t="str">
        <f t="shared" si="323"/>
        <v>NGR lake sediment grab sample</v>
      </c>
      <c r="K1944" s="1" t="str">
        <f t="shared" si="324"/>
        <v>&lt;177 micron (NGR)</v>
      </c>
      <c r="L1944">
        <v>18</v>
      </c>
      <c r="M1944" t="s">
        <v>324</v>
      </c>
      <c r="N1944">
        <v>358</v>
      </c>
      <c r="O1944" t="s">
        <v>87</v>
      </c>
      <c r="P1944" t="s">
        <v>54</v>
      </c>
      <c r="Q1944" t="s">
        <v>541</v>
      </c>
      <c r="R1944" t="s">
        <v>9519</v>
      </c>
      <c r="S1944" t="s">
        <v>57</v>
      </c>
      <c r="T1944" t="s">
        <v>560</v>
      </c>
      <c r="U1944" t="s">
        <v>550</v>
      </c>
      <c r="V1944" t="s">
        <v>188</v>
      </c>
      <c r="W1944" t="s">
        <v>276</v>
      </c>
      <c r="X1944" t="s">
        <v>62</v>
      </c>
      <c r="Y1944" t="s">
        <v>114</v>
      </c>
      <c r="Z1944" t="s">
        <v>170</v>
      </c>
      <c r="AA1944" t="s">
        <v>64</v>
      </c>
      <c r="AB1944" t="s">
        <v>91</v>
      </c>
      <c r="AC1944" t="s">
        <v>66</v>
      </c>
      <c r="AD1944" t="s">
        <v>151</v>
      </c>
      <c r="AE1944" t="s">
        <v>1090</v>
      </c>
      <c r="AF1944" t="s">
        <v>192</v>
      </c>
      <c r="AG1944" t="s">
        <v>303</v>
      </c>
      <c r="AH1944" t="s">
        <v>780</v>
      </c>
      <c r="AI1944" t="s">
        <v>101</v>
      </c>
      <c r="AJ1944" t="s">
        <v>1389</v>
      </c>
      <c r="AK1944" t="s">
        <v>73</v>
      </c>
      <c r="AL1944" t="s">
        <v>75</v>
      </c>
      <c r="AM1944" t="s">
        <v>526</v>
      </c>
      <c r="AN1944" t="s">
        <v>76</v>
      </c>
      <c r="AO1944" t="s">
        <v>9385</v>
      </c>
      <c r="AP1944" t="s">
        <v>225</v>
      </c>
      <c r="AQ1944" t="s">
        <v>7249</v>
      </c>
      <c r="AR1944" t="s">
        <v>74</v>
      </c>
      <c r="AS1944" t="s">
        <v>54</v>
      </c>
      <c r="AT1944" t="s">
        <v>479</v>
      </c>
      <c r="AU1944" t="s">
        <v>107</v>
      </c>
      <c r="AV1944" t="s">
        <v>4231</v>
      </c>
    </row>
    <row r="1945" spans="1:48" hidden="1" x14ac:dyDescent="0.3">
      <c r="A1945" t="s">
        <v>9654</v>
      </c>
      <c r="B1945" t="s">
        <v>9655</v>
      </c>
      <c r="C1945" s="1" t="str">
        <f t="shared" si="318"/>
        <v>21:0975</v>
      </c>
      <c r="D1945" s="1" t="str">
        <f t="shared" si="322"/>
        <v>21:0109</v>
      </c>
      <c r="E1945" t="s">
        <v>9656</v>
      </c>
      <c r="F1945" t="s">
        <v>9657</v>
      </c>
      <c r="H1945">
        <v>60.427925799999997</v>
      </c>
      <c r="I1945">
        <v>-96.776761500000006</v>
      </c>
      <c r="J1945" s="1" t="str">
        <f t="shared" si="323"/>
        <v>NGR lake sediment grab sample</v>
      </c>
      <c r="K1945" s="1" t="str">
        <f t="shared" si="324"/>
        <v>&lt;177 micron (NGR)</v>
      </c>
      <c r="L1945">
        <v>18</v>
      </c>
      <c r="M1945" t="s">
        <v>335</v>
      </c>
      <c r="N1945">
        <v>359</v>
      </c>
      <c r="O1945" t="s">
        <v>125</v>
      </c>
      <c r="P1945" t="s">
        <v>54</v>
      </c>
      <c r="Q1945" t="s">
        <v>462</v>
      </c>
      <c r="R1945" t="s">
        <v>492</v>
      </c>
      <c r="S1945" t="s">
        <v>57</v>
      </c>
      <c r="T1945" t="s">
        <v>315</v>
      </c>
      <c r="U1945" t="s">
        <v>138</v>
      </c>
      <c r="V1945" t="s">
        <v>192</v>
      </c>
      <c r="W1945" t="s">
        <v>68</v>
      </c>
      <c r="X1945" t="s">
        <v>74</v>
      </c>
      <c r="Y1945" t="s">
        <v>157</v>
      </c>
      <c r="Z1945" t="s">
        <v>62</v>
      </c>
      <c r="AA1945" t="s">
        <v>64</v>
      </c>
      <c r="AB1945" t="s">
        <v>698</v>
      </c>
      <c r="AC1945" t="s">
        <v>66</v>
      </c>
      <c r="AD1945" t="s">
        <v>67</v>
      </c>
      <c r="AE1945" t="s">
        <v>2050</v>
      </c>
      <c r="AF1945" t="s">
        <v>281</v>
      </c>
      <c r="AG1945" t="s">
        <v>90</v>
      </c>
      <c r="AH1945" t="s">
        <v>780</v>
      </c>
      <c r="AI1945" t="s">
        <v>96</v>
      </c>
      <c r="AJ1945" t="s">
        <v>329</v>
      </c>
      <c r="AK1945" t="s">
        <v>73</v>
      </c>
      <c r="AL1945" t="s">
        <v>103</v>
      </c>
      <c r="AM1945" t="s">
        <v>75</v>
      </c>
      <c r="AN1945" t="s">
        <v>76</v>
      </c>
      <c r="AO1945" t="s">
        <v>104</v>
      </c>
      <c r="AP1945" t="s">
        <v>194</v>
      </c>
      <c r="AQ1945" t="s">
        <v>290</v>
      </c>
      <c r="AR1945" t="s">
        <v>67</v>
      </c>
      <c r="AS1945" t="s">
        <v>54</v>
      </c>
      <c r="AT1945" t="s">
        <v>73</v>
      </c>
      <c r="AU1945" t="s">
        <v>107</v>
      </c>
      <c r="AV1945" t="s">
        <v>9171</v>
      </c>
    </row>
    <row r="1946" spans="1:48" hidden="1" x14ac:dyDescent="0.3">
      <c r="A1946" t="s">
        <v>9658</v>
      </c>
      <c r="B1946" t="s">
        <v>9659</v>
      </c>
      <c r="C1946" s="1" t="str">
        <f t="shared" si="318"/>
        <v>21:0975</v>
      </c>
      <c r="D1946" s="1" t="str">
        <f t="shared" si="322"/>
        <v>21:0109</v>
      </c>
      <c r="E1946" t="s">
        <v>9660</v>
      </c>
      <c r="F1946" t="s">
        <v>9661</v>
      </c>
      <c r="H1946">
        <v>60.432390400000003</v>
      </c>
      <c r="I1946">
        <v>-96.707417500000005</v>
      </c>
      <c r="J1946" s="1" t="str">
        <f t="shared" si="323"/>
        <v>NGR lake sediment grab sample</v>
      </c>
      <c r="K1946" s="1" t="str">
        <f t="shared" si="324"/>
        <v>&lt;177 micron (NGR)</v>
      </c>
      <c r="L1946">
        <v>18</v>
      </c>
      <c r="M1946" t="s">
        <v>354</v>
      </c>
      <c r="N1946">
        <v>360</v>
      </c>
      <c r="O1946" t="s">
        <v>526</v>
      </c>
      <c r="P1946" t="s">
        <v>54</v>
      </c>
      <c r="Q1946" t="s">
        <v>552</v>
      </c>
      <c r="R1946" t="s">
        <v>90</v>
      </c>
      <c r="S1946" t="s">
        <v>57</v>
      </c>
      <c r="T1946" t="s">
        <v>364</v>
      </c>
      <c r="U1946" t="s">
        <v>92</v>
      </c>
      <c r="V1946" t="s">
        <v>93</v>
      </c>
      <c r="W1946" t="s">
        <v>170</v>
      </c>
      <c r="X1946" t="s">
        <v>62</v>
      </c>
      <c r="Y1946" t="s">
        <v>448</v>
      </c>
      <c r="Z1946" t="s">
        <v>170</v>
      </c>
      <c r="AA1946" t="s">
        <v>64</v>
      </c>
      <c r="AB1946" t="s">
        <v>152</v>
      </c>
      <c r="AC1946" t="s">
        <v>66</v>
      </c>
      <c r="AD1946" t="s">
        <v>96</v>
      </c>
      <c r="AE1946" t="s">
        <v>3778</v>
      </c>
      <c r="AF1946" t="s">
        <v>192</v>
      </c>
      <c r="AG1946" t="s">
        <v>65</v>
      </c>
      <c r="AH1946" t="s">
        <v>780</v>
      </c>
      <c r="AI1946" t="s">
        <v>338</v>
      </c>
      <c r="AJ1946" t="s">
        <v>450</v>
      </c>
      <c r="AK1946" t="s">
        <v>73</v>
      </c>
      <c r="AL1946" t="s">
        <v>177</v>
      </c>
      <c r="AM1946" t="s">
        <v>526</v>
      </c>
      <c r="AN1946" t="s">
        <v>76</v>
      </c>
      <c r="AO1946" t="s">
        <v>4212</v>
      </c>
      <c r="AP1946" t="s">
        <v>234</v>
      </c>
      <c r="AQ1946" t="s">
        <v>9662</v>
      </c>
      <c r="AR1946" t="s">
        <v>67</v>
      </c>
      <c r="AS1946" t="s">
        <v>54</v>
      </c>
      <c r="AT1946" t="s">
        <v>73</v>
      </c>
      <c r="AU1946" t="s">
        <v>107</v>
      </c>
      <c r="AV1946" t="s">
        <v>2629</v>
      </c>
    </row>
    <row r="1947" spans="1:48" hidden="1" x14ac:dyDescent="0.3">
      <c r="A1947" t="s">
        <v>9663</v>
      </c>
      <c r="B1947" t="s">
        <v>9664</v>
      </c>
      <c r="C1947" s="1" t="str">
        <f t="shared" si="318"/>
        <v>21:0975</v>
      </c>
      <c r="D1947" s="1" t="str">
        <f t="shared" si="322"/>
        <v>21:0109</v>
      </c>
      <c r="E1947" t="s">
        <v>9665</v>
      </c>
      <c r="F1947" t="s">
        <v>9666</v>
      </c>
      <c r="H1947">
        <v>60.524358700000001</v>
      </c>
      <c r="I1947">
        <v>-96.852884900000006</v>
      </c>
      <c r="J1947" s="1" t="str">
        <f t="shared" si="323"/>
        <v>NGR lake sediment grab sample</v>
      </c>
      <c r="K1947" s="1" t="str">
        <f t="shared" si="324"/>
        <v>&lt;177 micron (NGR)</v>
      </c>
      <c r="L1947">
        <v>19</v>
      </c>
      <c r="M1947" t="s">
        <v>52</v>
      </c>
      <c r="N1947">
        <v>361</v>
      </c>
      <c r="O1947" t="s">
        <v>118</v>
      </c>
      <c r="P1947" t="s">
        <v>54</v>
      </c>
      <c r="Q1947" t="s">
        <v>539</v>
      </c>
      <c r="R1947" t="s">
        <v>69</v>
      </c>
      <c r="S1947" t="s">
        <v>57</v>
      </c>
      <c r="T1947" t="s">
        <v>437</v>
      </c>
      <c r="U1947" t="s">
        <v>187</v>
      </c>
      <c r="V1947" t="s">
        <v>316</v>
      </c>
      <c r="W1947" t="s">
        <v>63</v>
      </c>
      <c r="X1947" t="s">
        <v>74</v>
      </c>
      <c r="Y1947" t="s">
        <v>440</v>
      </c>
      <c r="Z1947" t="s">
        <v>170</v>
      </c>
      <c r="AA1947" t="s">
        <v>64</v>
      </c>
      <c r="AB1947" t="s">
        <v>219</v>
      </c>
      <c r="AC1947" t="s">
        <v>66</v>
      </c>
      <c r="AD1947" t="s">
        <v>357</v>
      </c>
      <c r="AE1947" t="s">
        <v>74</v>
      </c>
      <c r="AF1947" t="s">
        <v>236</v>
      </c>
      <c r="AG1947" t="s">
        <v>221</v>
      </c>
      <c r="AH1947" t="s">
        <v>472</v>
      </c>
      <c r="AI1947" t="s">
        <v>53</v>
      </c>
      <c r="AJ1947" t="s">
        <v>294</v>
      </c>
      <c r="AK1947" t="s">
        <v>73</v>
      </c>
      <c r="AL1947" t="s">
        <v>177</v>
      </c>
      <c r="AM1947" t="s">
        <v>68</v>
      </c>
      <c r="AN1947" t="s">
        <v>76</v>
      </c>
      <c r="AO1947" t="s">
        <v>116</v>
      </c>
      <c r="AP1947" t="s">
        <v>566</v>
      </c>
      <c r="AQ1947" t="s">
        <v>9667</v>
      </c>
      <c r="AR1947" t="s">
        <v>62</v>
      </c>
      <c r="AS1947" t="s">
        <v>54</v>
      </c>
      <c r="AT1947" t="s">
        <v>437</v>
      </c>
      <c r="AU1947" t="s">
        <v>107</v>
      </c>
      <c r="AV1947" t="s">
        <v>1610</v>
      </c>
    </row>
    <row r="1948" spans="1:48" hidden="1" x14ac:dyDescent="0.3">
      <c r="A1948" t="s">
        <v>9668</v>
      </c>
      <c r="B1948" t="s">
        <v>9669</v>
      </c>
      <c r="C1948" s="1" t="str">
        <f t="shared" si="318"/>
        <v>21:0975</v>
      </c>
      <c r="D1948" s="1" t="str">
        <f t="shared" si="322"/>
        <v>21:0109</v>
      </c>
      <c r="E1948" t="s">
        <v>9670</v>
      </c>
      <c r="F1948" t="s">
        <v>9671</v>
      </c>
      <c r="H1948">
        <v>60.489013700000001</v>
      </c>
      <c r="I1948">
        <v>-96.734252400000003</v>
      </c>
      <c r="J1948" s="1" t="str">
        <f t="shared" si="323"/>
        <v>NGR lake sediment grab sample</v>
      </c>
      <c r="K1948" s="1" t="str">
        <f t="shared" si="324"/>
        <v>&lt;177 micron (NGR)</v>
      </c>
      <c r="L1948">
        <v>19</v>
      </c>
      <c r="M1948" t="s">
        <v>86</v>
      </c>
      <c r="N1948">
        <v>362</v>
      </c>
      <c r="O1948" t="s">
        <v>171</v>
      </c>
      <c r="P1948" t="s">
        <v>54</v>
      </c>
      <c r="Q1948" t="s">
        <v>505</v>
      </c>
      <c r="R1948" t="s">
        <v>116</v>
      </c>
      <c r="S1948" t="s">
        <v>57</v>
      </c>
      <c r="T1948" t="s">
        <v>643</v>
      </c>
      <c r="U1948" t="s">
        <v>138</v>
      </c>
      <c r="V1948" t="s">
        <v>204</v>
      </c>
      <c r="W1948" t="s">
        <v>220</v>
      </c>
      <c r="X1948" t="s">
        <v>62</v>
      </c>
      <c r="Y1948" t="s">
        <v>448</v>
      </c>
      <c r="Z1948" t="s">
        <v>170</v>
      </c>
      <c r="AA1948" t="s">
        <v>64</v>
      </c>
      <c r="AB1948" t="s">
        <v>277</v>
      </c>
      <c r="AC1948" t="s">
        <v>66</v>
      </c>
      <c r="AD1948" t="s">
        <v>92</v>
      </c>
      <c r="AE1948" t="s">
        <v>1911</v>
      </c>
      <c r="AF1948" t="s">
        <v>151</v>
      </c>
      <c r="AG1948" t="s">
        <v>617</v>
      </c>
      <c r="AH1948" t="s">
        <v>472</v>
      </c>
      <c r="AI1948" t="s">
        <v>159</v>
      </c>
      <c r="AJ1948" t="s">
        <v>9672</v>
      </c>
      <c r="AK1948" t="s">
        <v>73</v>
      </c>
      <c r="AL1948" t="s">
        <v>74</v>
      </c>
      <c r="AM1948" t="s">
        <v>137</v>
      </c>
      <c r="AN1948" t="s">
        <v>76</v>
      </c>
      <c r="AO1948" t="s">
        <v>5505</v>
      </c>
      <c r="AP1948" t="s">
        <v>105</v>
      </c>
      <c r="AQ1948" t="s">
        <v>9673</v>
      </c>
      <c r="AR1948" t="s">
        <v>67</v>
      </c>
      <c r="AS1948" t="s">
        <v>170</v>
      </c>
      <c r="AT1948" t="s">
        <v>73</v>
      </c>
      <c r="AU1948" t="s">
        <v>107</v>
      </c>
      <c r="AV1948" t="s">
        <v>9674</v>
      </c>
    </row>
    <row r="1949" spans="1:48" hidden="1" x14ac:dyDescent="0.3">
      <c r="A1949" t="s">
        <v>9675</v>
      </c>
      <c r="B1949" t="s">
        <v>9676</v>
      </c>
      <c r="C1949" s="1" t="str">
        <f t="shared" si="318"/>
        <v>21:0975</v>
      </c>
      <c r="D1949" s="1" t="str">
        <f>HYPERLINK("https://geochem.nrcan.gc.ca/cdogs/content/svy/svy_e.htm", "")</f>
        <v/>
      </c>
      <c r="G1949" s="1" t="str">
        <f>HYPERLINK("https://geochem.nrcan.gc.ca/cdogs/content/cr_/cr_00161_e.htm", "161")</f>
        <v>161</v>
      </c>
      <c r="J1949" t="s">
        <v>230</v>
      </c>
      <c r="K1949" t="s">
        <v>231</v>
      </c>
      <c r="L1949">
        <v>19</v>
      </c>
      <c r="M1949" t="s">
        <v>232</v>
      </c>
      <c r="N1949">
        <v>363</v>
      </c>
      <c r="O1949" t="s">
        <v>56</v>
      </c>
      <c r="P1949" t="s">
        <v>54</v>
      </c>
      <c r="Q1949" t="s">
        <v>105</v>
      </c>
      <c r="R1949" t="s">
        <v>75</v>
      </c>
      <c r="S1949" t="s">
        <v>57</v>
      </c>
      <c r="T1949" t="s">
        <v>561</v>
      </c>
      <c r="U1949" t="s">
        <v>117</v>
      </c>
      <c r="V1949" t="s">
        <v>454</v>
      </c>
      <c r="W1949" t="s">
        <v>355</v>
      </c>
      <c r="X1949" t="s">
        <v>62</v>
      </c>
      <c r="Y1949" t="s">
        <v>211</v>
      </c>
      <c r="Z1949" t="s">
        <v>104</v>
      </c>
      <c r="AA1949" t="s">
        <v>64</v>
      </c>
      <c r="AB1949" t="s">
        <v>890</v>
      </c>
      <c r="AC1949" t="s">
        <v>155</v>
      </c>
      <c r="AD1949" t="s">
        <v>67</v>
      </c>
      <c r="AE1949" t="s">
        <v>3102</v>
      </c>
      <c r="AF1949" t="s">
        <v>436</v>
      </c>
      <c r="AG1949" t="s">
        <v>411</v>
      </c>
      <c r="AH1949" t="s">
        <v>157</v>
      </c>
      <c r="AI1949" t="s">
        <v>77</v>
      </c>
      <c r="AJ1949" t="s">
        <v>429</v>
      </c>
      <c r="AK1949" t="s">
        <v>73</v>
      </c>
      <c r="AL1949" t="s">
        <v>526</v>
      </c>
      <c r="AM1949" t="s">
        <v>68</v>
      </c>
      <c r="AN1949" t="s">
        <v>76</v>
      </c>
      <c r="AO1949" t="s">
        <v>178</v>
      </c>
      <c r="AP1949" t="s">
        <v>239</v>
      </c>
      <c r="AQ1949" t="s">
        <v>240</v>
      </c>
      <c r="AR1949" t="s">
        <v>62</v>
      </c>
      <c r="AS1949" t="s">
        <v>127</v>
      </c>
      <c r="AT1949" t="s">
        <v>73</v>
      </c>
      <c r="AU1949" t="s">
        <v>2374</v>
      </c>
      <c r="AV1949" t="s">
        <v>9677</v>
      </c>
    </row>
    <row r="1950" spans="1:48" hidden="1" x14ac:dyDescent="0.3">
      <c r="A1950" t="s">
        <v>9678</v>
      </c>
      <c r="B1950" t="s">
        <v>9679</v>
      </c>
      <c r="C1950" s="1" t="str">
        <f t="shared" si="318"/>
        <v>21:0975</v>
      </c>
      <c r="D1950" s="1" t="str">
        <f t="shared" ref="D1950:D1967" si="325">HYPERLINK("https://geochem.nrcan.gc.ca/cdogs/content/svy/svy210109_e.htm", "21:0109")</f>
        <v>21:0109</v>
      </c>
      <c r="E1950" t="s">
        <v>9680</v>
      </c>
      <c r="F1950" t="s">
        <v>9681</v>
      </c>
      <c r="H1950">
        <v>60.531369900000001</v>
      </c>
      <c r="I1950">
        <v>-96.753180599999993</v>
      </c>
      <c r="J1950" s="1" t="str">
        <f t="shared" ref="J1950:J1967" si="326">HYPERLINK("https://geochem.nrcan.gc.ca/cdogs/content/kwd/kwd020027_e.htm", "NGR lake sediment grab sample")</f>
        <v>NGR lake sediment grab sample</v>
      </c>
      <c r="K1950" s="1" t="str">
        <f t="shared" ref="K1950:K1967" si="327">HYPERLINK("https://geochem.nrcan.gc.ca/cdogs/content/kwd/kwd080006_e.htm", "&lt;177 micron (NGR)")</f>
        <v>&lt;177 micron (NGR)</v>
      </c>
      <c r="L1950">
        <v>19</v>
      </c>
      <c r="M1950" t="s">
        <v>149</v>
      </c>
      <c r="N1950">
        <v>364</v>
      </c>
      <c r="O1950" t="s">
        <v>276</v>
      </c>
      <c r="P1950" t="s">
        <v>54</v>
      </c>
      <c r="Q1950" t="s">
        <v>552</v>
      </c>
      <c r="R1950" t="s">
        <v>615</v>
      </c>
      <c r="S1950" t="s">
        <v>57</v>
      </c>
      <c r="T1950" t="s">
        <v>643</v>
      </c>
      <c r="U1950" t="s">
        <v>203</v>
      </c>
      <c r="V1950" t="s">
        <v>617</v>
      </c>
      <c r="W1950" t="s">
        <v>95</v>
      </c>
      <c r="X1950" t="s">
        <v>74</v>
      </c>
      <c r="Y1950" t="s">
        <v>220</v>
      </c>
      <c r="Z1950" t="s">
        <v>170</v>
      </c>
      <c r="AA1950" t="s">
        <v>64</v>
      </c>
      <c r="AB1950" t="s">
        <v>315</v>
      </c>
      <c r="AC1950" t="s">
        <v>66</v>
      </c>
      <c r="AD1950" t="s">
        <v>9682</v>
      </c>
      <c r="AE1950" t="s">
        <v>74</v>
      </c>
      <c r="AF1950" t="s">
        <v>134</v>
      </c>
      <c r="AG1950" t="s">
        <v>139</v>
      </c>
      <c r="AH1950" t="s">
        <v>780</v>
      </c>
      <c r="AI1950" t="s">
        <v>138</v>
      </c>
      <c r="AJ1950" t="s">
        <v>491</v>
      </c>
      <c r="AK1950" t="s">
        <v>73</v>
      </c>
      <c r="AL1950" t="s">
        <v>177</v>
      </c>
      <c r="AM1950" t="s">
        <v>95</v>
      </c>
      <c r="AN1950" t="s">
        <v>1151</v>
      </c>
      <c r="AO1950" t="s">
        <v>1358</v>
      </c>
      <c r="AP1950" t="s">
        <v>105</v>
      </c>
      <c r="AQ1950" t="s">
        <v>9683</v>
      </c>
      <c r="AR1950" t="s">
        <v>170</v>
      </c>
      <c r="AS1950" t="s">
        <v>59</v>
      </c>
      <c r="AT1950" t="s">
        <v>73</v>
      </c>
      <c r="AU1950" t="s">
        <v>107</v>
      </c>
      <c r="AV1950" t="s">
        <v>9155</v>
      </c>
    </row>
    <row r="1951" spans="1:48" hidden="1" x14ac:dyDescent="0.3">
      <c r="A1951" t="s">
        <v>9684</v>
      </c>
      <c r="B1951" t="s">
        <v>9685</v>
      </c>
      <c r="C1951" s="1" t="str">
        <f t="shared" si="318"/>
        <v>21:0975</v>
      </c>
      <c r="D1951" s="1" t="str">
        <f t="shared" si="325"/>
        <v>21:0109</v>
      </c>
      <c r="E1951" t="s">
        <v>9686</v>
      </c>
      <c r="F1951" t="s">
        <v>9687</v>
      </c>
      <c r="H1951">
        <v>60.488089700000003</v>
      </c>
      <c r="I1951">
        <v>-96.781193900000005</v>
      </c>
      <c r="J1951" s="1" t="str">
        <f t="shared" si="326"/>
        <v>NGR lake sediment grab sample</v>
      </c>
      <c r="K1951" s="1" t="str">
        <f t="shared" si="327"/>
        <v>&lt;177 micron (NGR)</v>
      </c>
      <c r="L1951">
        <v>19</v>
      </c>
      <c r="M1951" t="s">
        <v>165</v>
      </c>
      <c r="N1951">
        <v>365</v>
      </c>
      <c r="O1951" t="s">
        <v>63</v>
      </c>
      <c r="P1951" t="s">
        <v>54</v>
      </c>
      <c r="Q1951" t="s">
        <v>603</v>
      </c>
      <c r="R1951" t="s">
        <v>9673</v>
      </c>
      <c r="S1951" t="s">
        <v>57</v>
      </c>
      <c r="T1951" t="s">
        <v>593</v>
      </c>
      <c r="U1951" t="s">
        <v>178</v>
      </c>
      <c r="V1951" t="s">
        <v>175</v>
      </c>
      <c r="W1951" t="s">
        <v>276</v>
      </c>
      <c r="X1951" t="s">
        <v>62</v>
      </c>
      <c r="Y1951" t="s">
        <v>61</v>
      </c>
      <c r="Z1951" t="s">
        <v>96</v>
      </c>
      <c r="AA1951" t="s">
        <v>64</v>
      </c>
      <c r="AB1951" t="s">
        <v>91</v>
      </c>
      <c r="AC1951" t="s">
        <v>66</v>
      </c>
      <c r="AD1951" t="s">
        <v>104</v>
      </c>
      <c r="AE1951" t="s">
        <v>302</v>
      </c>
      <c r="AF1951" t="s">
        <v>141</v>
      </c>
      <c r="AG1951" t="s">
        <v>304</v>
      </c>
      <c r="AH1951" t="s">
        <v>780</v>
      </c>
      <c r="AI1951" t="s">
        <v>429</v>
      </c>
      <c r="AJ1951" t="s">
        <v>1548</v>
      </c>
      <c r="AK1951" t="s">
        <v>73</v>
      </c>
      <c r="AL1951" t="s">
        <v>74</v>
      </c>
      <c r="AM1951" t="s">
        <v>396</v>
      </c>
      <c r="AN1951" t="s">
        <v>76</v>
      </c>
      <c r="AO1951" t="s">
        <v>3898</v>
      </c>
      <c r="AP1951" t="s">
        <v>225</v>
      </c>
      <c r="AQ1951" t="s">
        <v>9688</v>
      </c>
      <c r="AR1951" t="s">
        <v>62</v>
      </c>
      <c r="AS1951" t="s">
        <v>170</v>
      </c>
      <c r="AT1951" t="s">
        <v>315</v>
      </c>
      <c r="AU1951" t="s">
        <v>107</v>
      </c>
      <c r="AV1951" t="s">
        <v>144</v>
      </c>
    </row>
    <row r="1952" spans="1:48" hidden="1" x14ac:dyDescent="0.3">
      <c r="A1952" t="s">
        <v>9689</v>
      </c>
      <c r="B1952" t="s">
        <v>9690</v>
      </c>
      <c r="C1952" s="1" t="str">
        <f t="shared" si="318"/>
        <v>21:0975</v>
      </c>
      <c r="D1952" s="1" t="str">
        <f t="shared" si="325"/>
        <v>21:0109</v>
      </c>
      <c r="E1952" t="s">
        <v>9691</v>
      </c>
      <c r="F1952" t="s">
        <v>9692</v>
      </c>
      <c r="H1952">
        <v>60.479559299999998</v>
      </c>
      <c r="I1952">
        <v>-96.801360099999997</v>
      </c>
      <c r="J1952" s="1" t="str">
        <f t="shared" si="326"/>
        <v>NGR lake sediment grab sample</v>
      </c>
      <c r="K1952" s="1" t="str">
        <f t="shared" si="327"/>
        <v>&lt;177 micron (NGR)</v>
      </c>
      <c r="L1952">
        <v>19</v>
      </c>
      <c r="M1952" t="s">
        <v>113</v>
      </c>
      <c r="N1952">
        <v>366</v>
      </c>
      <c r="O1952" t="s">
        <v>355</v>
      </c>
      <c r="P1952" t="s">
        <v>54</v>
      </c>
      <c r="Q1952" t="s">
        <v>549</v>
      </c>
      <c r="R1952" t="s">
        <v>356</v>
      </c>
      <c r="S1952" t="s">
        <v>57</v>
      </c>
      <c r="T1952" t="s">
        <v>80</v>
      </c>
      <c r="U1952" t="s">
        <v>92</v>
      </c>
      <c r="V1952" t="s">
        <v>175</v>
      </c>
      <c r="W1952" t="s">
        <v>201</v>
      </c>
      <c r="X1952" t="s">
        <v>62</v>
      </c>
      <c r="Y1952" t="s">
        <v>79</v>
      </c>
      <c r="Z1952" t="s">
        <v>127</v>
      </c>
      <c r="AA1952" t="s">
        <v>64</v>
      </c>
      <c r="AB1952" t="s">
        <v>91</v>
      </c>
      <c r="AC1952" t="s">
        <v>66</v>
      </c>
      <c r="AD1952" t="s">
        <v>59</v>
      </c>
      <c r="AE1952" t="s">
        <v>177</v>
      </c>
      <c r="AF1952" t="s">
        <v>478</v>
      </c>
      <c r="AG1952" t="s">
        <v>604</v>
      </c>
      <c r="AH1952" t="s">
        <v>472</v>
      </c>
      <c r="AI1952" t="s">
        <v>101</v>
      </c>
      <c r="AJ1952" t="s">
        <v>9693</v>
      </c>
      <c r="AK1952" t="s">
        <v>73</v>
      </c>
      <c r="AL1952" t="s">
        <v>526</v>
      </c>
      <c r="AM1952" t="s">
        <v>238</v>
      </c>
      <c r="AN1952" t="s">
        <v>76</v>
      </c>
      <c r="AO1952" t="s">
        <v>9694</v>
      </c>
      <c r="AP1952" t="s">
        <v>225</v>
      </c>
      <c r="AQ1952" t="s">
        <v>9695</v>
      </c>
      <c r="AR1952" t="s">
        <v>67</v>
      </c>
      <c r="AS1952" t="s">
        <v>62</v>
      </c>
      <c r="AT1952" t="s">
        <v>262</v>
      </c>
      <c r="AU1952" t="s">
        <v>107</v>
      </c>
      <c r="AV1952" t="s">
        <v>9696</v>
      </c>
    </row>
    <row r="1953" spans="1:48" hidden="1" x14ac:dyDescent="0.3">
      <c r="A1953" t="s">
        <v>9697</v>
      </c>
      <c r="B1953" t="s">
        <v>9698</v>
      </c>
      <c r="C1953" s="1" t="str">
        <f t="shared" si="318"/>
        <v>21:0975</v>
      </c>
      <c r="D1953" s="1" t="str">
        <f t="shared" si="325"/>
        <v>21:0109</v>
      </c>
      <c r="E1953" t="s">
        <v>9691</v>
      </c>
      <c r="F1953" t="s">
        <v>9699</v>
      </c>
      <c r="H1953">
        <v>60.479559299999998</v>
      </c>
      <c r="I1953">
        <v>-96.801360099999997</v>
      </c>
      <c r="J1953" s="1" t="str">
        <f t="shared" si="326"/>
        <v>NGR lake sediment grab sample</v>
      </c>
      <c r="K1953" s="1" t="str">
        <f t="shared" si="327"/>
        <v>&lt;177 micron (NGR)</v>
      </c>
      <c r="L1953">
        <v>19</v>
      </c>
      <c r="M1953" t="s">
        <v>132</v>
      </c>
      <c r="N1953">
        <v>367</v>
      </c>
      <c r="O1953" t="s">
        <v>75</v>
      </c>
      <c r="P1953" t="s">
        <v>54</v>
      </c>
      <c r="Q1953" t="s">
        <v>541</v>
      </c>
      <c r="R1953" t="s">
        <v>347</v>
      </c>
      <c r="S1953" t="s">
        <v>57</v>
      </c>
      <c r="T1953" t="s">
        <v>91</v>
      </c>
      <c r="U1953" t="s">
        <v>59</v>
      </c>
      <c r="V1953" t="s">
        <v>153</v>
      </c>
      <c r="W1953" t="s">
        <v>94</v>
      </c>
      <c r="X1953" t="s">
        <v>67</v>
      </c>
      <c r="Y1953" t="s">
        <v>396</v>
      </c>
      <c r="Z1953" t="s">
        <v>170</v>
      </c>
      <c r="AA1953" t="s">
        <v>64</v>
      </c>
      <c r="AB1953" t="s">
        <v>428</v>
      </c>
      <c r="AC1953" t="s">
        <v>66</v>
      </c>
      <c r="AD1953" t="s">
        <v>758</v>
      </c>
      <c r="AE1953" t="s">
        <v>2106</v>
      </c>
      <c r="AF1953" t="s">
        <v>347</v>
      </c>
      <c r="AG1953" t="s">
        <v>97</v>
      </c>
      <c r="AH1953" t="s">
        <v>780</v>
      </c>
      <c r="AI1953" t="s">
        <v>233</v>
      </c>
      <c r="AJ1953" t="s">
        <v>150</v>
      </c>
      <c r="AK1953" t="s">
        <v>73</v>
      </c>
      <c r="AL1953" t="s">
        <v>125</v>
      </c>
      <c r="AM1953" t="s">
        <v>74</v>
      </c>
      <c r="AN1953" t="s">
        <v>76</v>
      </c>
      <c r="AO1953" t="s">
        <v>134</v>
      </c>
      <c r="AP1953" t="s">
        <v>105</v>
      </c>
      <c r="AQ1953" t="s">
        <v>9700</v>
      </c>
      <c r="AR1953" t="s">
        <v>74</v>
      </c>
      <c r="AS1953" t="s">
        <v>54</v>
      </c>
      <c r="AT1953" t="s">
        <v>73</v>
      </c>
      <c r="AU1953" t="s">
        <v>107</v>
      </c>
      <c r="AV1953" t="s">
        <v>1028</v>
      </c>
    </row>
    <row r="1954" spans="1:48" hidden="1" x14ac:dyDescent="0.3">
      <c r="A1954" t="s">
        <v>9701</v>
      </c>
      <c r="B1954" t="s">
        <v>9702</v>
      </c>
      <c r="C1954" s="1" t="str">
        <f t="shared" si="318"/>
        <v>21:0975</v>
      </c>
      <c r="D1954" s="1" t="str">
        <f t="shared" si="325"/>
        <v>21:0109</v>
      </c>
      <c r="E1954" t="s">
        <v>9703</v>
      </c>
      <c r="F1954" t="s">
        <v>9704</v>
      </c>
      <c r="H1954">
        <v>60.460728400000001</v>
      </c>
      <c r="I1954">
        <v>-96.855599999999995</v>
      </c>
      <c r="J1954" s="1" t="str">
        <f t="shared" si="326"/>
        <v>NGR lake sediment grab sample</v>
      </c>
      <c r="K1954" s="1" t="str">
        <f t="shared" si="327"/>
        <v>&lt;177 micron (NGR)</v>
      </c>
      <c r="L1954">
        <v>19</v>
      </c>
      <c r="M1954" t="s">
        <v>185</v>
      </c>
      <c r="N1954">
        <v>368</v>
      </c>
      <c r="O1954" t="s">
        <v>137</v>
      </c>
      <c r="P1954" t="s">
        <v>54</v>
      </c>
      <c r="Q1954" t="s">
        <v>802</v>
      </c>
      <c r="R1954" t="s">
        <v>116</v>
      </c>
      <c r="S1954" t="s">
        <v>57</v>
      </c>
      <c r="T1954" t="s">
        <v>1089</v>
      </c>
      <c r="U1954" t="s">
        <v>178</v>
      </c>
      <c r="V1954" t="s">
        <v>478</v>
      </c>
      <c r="W1954" t="s">
        <v>421</v>
      </c>
      <c r="X1954" t="s">
        <v>67</v>
      </c>
      <c r="Y1954" t="s">
        <v>137</v>
      </c>
      <c r="Z1954" t="s">
        <v>62</v>
      </c>
      <c r="AA1954" t="s">
        <v>64</v>
      </c>
      <c r="AB1954" t="s">
        <v>139</v>
      </c>
      <c r="AC1954" t="s">
        <v>66</v>
      </c>
      <c r="AD1954" t="s">
        <v>67</v>
      </c>
      <c r="AE1954" t="s">
        <v>1056</v>
      </c>
      <c r="AF1954" t="s">
        <v>69</v>
      </c>
      <c r="AG1954" t="s">
        <v>189</v>
      </c>
      <c r="AH1954" t="s">
        <v>472</v>
      </c>
      <c r="AI1954" t="s">
        <v>692</v>
      </c>
      <c r="AJ1954" t="s">
        <v>233</v>
      </c>
      <c r="AK1954" t="s">
        <v>73</v>
      </c>
      <c r="AL1954" t="s">
        <v>224</v>
      </c>
      <c r="AM1954" t="s">
        <v>75</v>
      </c>
      <c r="AN1954" t="s">
        <v>76</v>
      </c>
      <c r="AO1954" t="s">
        <v>168</v>
      </c>
      <c r="AP1954" t="s">
        <v>234</v>
      </c>
      <c r="AQ1954" t="s">
        <v>483</v>
      </c>
      <c r="AR1954" t="s">
        <v>67</v>
      </c>
      <c r="AS1954" t="s">
        <v>54</v>
      </c>
      <c r="AT1954" t="s">
        <v>73</v>
      </c>
      <c r="AU1954" t="s">
        <v>107</v>
      </c>
      <c r="AV1954" t="s">
        <v>8807</v>
      </c>
    </row>
    <row r="1955" spans="1:48" hidden="1" x14ac:dyDescent="0.3">
      <c r="A1955" t="s">
        <v>9705</v>
      </c>
      <c r="B1955" t="s">
        <v>9706</v>
      </c>
      <c r="C1955" s="1" t="str">
        <f t="shared" si="318"/>
        <v>21:0975</v>
      </c>
      <c r="D1955" s="1" t="str">
        <f t="shared" si="325"/>
        <v>21:0109</v>
      </c>
      <c r="E1955" t="s">
        <v>9707</v>
      </c>
      <c r="F1955" t="s">
        <v>9708</v>
      </c>
      <c r="H1955">
        <v>60.493366600000002</v>
      </c>
      <c r="I1955">
        <v>-96.853752499999999</v>
      </c>
      <c r="J1955" s="1" t="str">
        <f t="shared" si="326"/>
        <v>NGR lake sediment grab sample</v>
      </c>
      <c r="K1955" s="1" t="str">
        <f t="shared" si="327"/>
        <v>&lt;177 micron (NGR)</v>
      </c>
      <c r="L1955">
        <v>19</v>
      </c>
      <c r="M1955" t="s">
        <v>200</v>
      </c>
      <c r="N1955">
        <v>369</v>
      </c>
      <c r="O1955" t="s">
        <v>75</v>
      </c>
      <c r="P1955" t="s">
        <v>54</v>
      </c>
      <c r="Q1955" t="s">
        <v>248</v>
      </c>
      <c r="R1955" t="s">
        <v>141</v>
      </c>
      <c r="S1955" t="s">
        <v>57</v>
      </c>
      <c r="T1955" t="s">
        <v>447</v>
      </c>
      <c r="U1955" t="s">
        <v>57</v>
      </c>
      <c r="V1955" t="s">
        <v>2740</v>
      </c>
      <c r="W1955" t="s">
        <v>75</v>
      </c>
      <c r="X1955" t="s">
        <v>67</v>
      </c>
      <c r="Y1955" t="s">
        <v>177</v>
      </c>
      <c r="Z1955" t="s">
        <v>67</v>
      </c>
      <c r="AA1955" t="s">
        <v>64</v>
      </c>
      <c r="AB1955" t="s">
        <v>58</v>
      </c>
      <c r="AC1955" t="s">
        <v>66</v>
      </c>
      <c r="AD1955" t="s">
        <v>67</v>
      </c>
      <c r="AE1955" t="s">
        <v>8978</v>
      </c>
      <c r="AF1955" t="s">
        <v>76</v>
      </c>
      <c r="AG1955" t="s">
        <v>92</v>
      </c>
      <c r="AH1955" t="s">
        <v>472</v>
      </c>
      <c r="AI1955" t="s">
        <v>211</v>
      </c>
      <c r="AJ1955" t="s">
        <v>294</v>
      </c>
      <c r="AK1955" t="s">
        <v>73</v>
      </c>
      <c r="AL1955" t="s">
        <v>103</v>
      </c>
      <c r="AM1955" t="s">
        <v>74</v>
      </c>
      <c r="AN1955" t="s">
        <v>76</v>
      </c>
      <c r="AO1955" t="s">
        <v>104</v>
      </c>
      <c r="AP1955" t="s">
        <v>1134</v>
      </c>
      <c r="AQ1955" t="s">
        <v>134</v>
      </c>
      <c r="AR1955" t="s">
        <v>67</v>
      </c>
      <c r="AS1955" t="s">
        <v>54</v>
      </c>
      <c r="AT1955" t="s">
        <v>73</v>
      </c>
      <c r="AU1955" t="s">
        <v>107</v>
      </c>
      <c r="AV1955" t="s">
        <v>9709</v>
      </c>
    </row>
    <row r="1956" spans="1:48" hidden="1" x14ac:dyDescent="0.3">
      <c r="A1956" t="s">
        <v>9710</v>
      </c>
      <c r="B1956" t="s">
        <v>9711</v>
      </c>
      <c r="C1956" s="1" t="str">
        <f t="shared" si="318"/>
        <v>21:0975</v>
      </c>
      <c r="D1956" s="1" t="str">
        <f t="shared" si="325"/>
        <v>21:0109</v>
      </c>
      <c r="E1956" t="s">
        <v>9665</v>
      </c>
      <c r="F1956" t="s">
        <v>9712</v>
      </c>
      <c r="H1956">
        <v>60.524358700000001</v>
      </c>
      <c r="I1956">
        <v>-96.852884900000006</v>
      </c>
      <c r="J1956" s="1" t="str">
        <f t="shared" si="326"/>
        <v>NGR lake sediment grab sample</v>
      </c>
      <c r="K1956" s="1" t="str">
        <f t="shared" si="327"/>
        <v>&lt;177 micron (NGR)</v>
      </c>
      <c r="L1956">
        <v>19</v>
      </c>
      <c r="M1956" t="s">
        <v>345</v>
      </c>
      <c r="N1956">
        <v>370</v>
      </c>
      <c r="O1956" t="s">
        <v>94</v>
      </c>
      <c r="P1956" t="s">
        <v>54</v>
      </c>
      <c r="Q1956" t="s">
        <v>558</v>
      </c>
      <c r="R1956" t="s">
        <v>616</v>
      </c>
      <c r="S1956" t="s">
        <v>57</v>
      </c>
      <c r="T1956" t="s">
        <v>479</v>
      </c>
      <c r="U1956" t="s">
        <v>356</v>
      </c>
      <c r="V1956" t="s">
        <v>250</v>
      </c>
      <c r="W1956" t="s">
        <v>346</v>
      </c>
      <c r="X1956" t="s">
        <v>62</v>
      </c>
      <c r="Y1956" t="s">
        <v>208</v>
      </c>
      <c r="Z1956" t="s">
        <v>170</v>
      </c>
      <c r="AA1956" t="s">
        <v>64</v>
      </c>
      <c r="AB1956" t="s">
        <v>252</v>
      </c>
      <c r="AC1956" t="s">
        <v>66</v>
      </c>
      <c r="AD1956" t="s">
        <v>90</v>
      </c>
      <c r="AE1956" t="s">
        <v>68</v>
      </c>
      <c r="AF1956" t="s">
        <v>522</v>
      </c>
      <c r="AG1956" t="s">
        <v>853</v>
      </c>
      <c r="AH1956" t="s">
        <v>780</v>
      </c>
      <c r="AI1956" t="s">
        <v>318</v>
      </c>
      <c r="AJ1956" t="s">
        <v>4253</v>
      </c>
      <c r="AK1956" t="s">
        <v>73</v>
      </c>
      <c r="AL1956" t="s">
        <v>125</v>
      </c>
      <c r="AM1956" t="s">
        <v>526</v>
      </c>
      <c r="AN1956" t="s">
        <v>76</v>
      </c>
      <c r="AO1956" t="s">
        <v>116</v>
      </c>
      <c r="AP1956" t="s">
        <v>656</v>
      </c>
      <c r="AQ1956" t="s">
        <v>97</v>
      </c>
      <c r="AR1956" t="s">
        <v>62</v>
      </c>
      <c r="AS1956" t="s">
        <v>170</v>
      </c>
      <c r="AT1956" t="s">
        <v>364</v>
      </c>
      <c r="AU1956" t="s">
        <v>107</v>
      </c>
      <c r="AV1956" t="s">
        <v>9713</v>
      </c>
    </row>
    <row r="1957" spans="1:48" hidden="1" x14ac:dyDescent="0.3">
      <c r="A1957" t="s">
        <v>9714</v>
      </c>
      <c r="B1957" t="s">
        <v>9715</v>
      </c>
      <c r="C1957" s="1" t="str">
        <f t="shared" si="318"/>
        <v>21:0975</v>
      </c>
      <c r="D1957" s="1" t="str">
        <f t="shared" si="325"/>
        <v>21:0109</v>
      </c>
      <c r="E1957" t="s">
        <v>9716</v>
      </c>
      <c r="F1957" t="s">
        <v>9717</v>
      </c>
      <c r="H1957">
        <v>60.560638300000001</v>
      </c>
      <c r="I1957">
        <v>-96.843490700000004</v>
      </c>
      <c r="J1957" s="1" t="str">
        <f t="shared" si="326"/>
        <v>NGR lake sediment grab sample</v>
      </c>
      <c r="K1957" s="1" t="str">
        <f t="shared" si="327"/>
        <v>&lt;177 micron (NGR)</v>
      </c>
      <c r="L1957">
        <v>19</v>
      </c>
      <c r="M1957" t="s">
        <v>217</v>
      </c>
      <c r="N1957">
        <v>371</v>
      </c>
      <c r="O1957" t="s">
        <v>522</v>
      </c>
      <c r="P1957" t="s">
        <v>54</v>
      </c>
      <c r="Q1957" t="s">
        <v>652</v>
      </c>
      <c r="R1957" t="s">
        <v>69</v>
      </c>
      <c r="S1957" t="s">
        <v>57</v>
      </c>
      <c r="T1957" t="s">
        <v>339</v>
      </c>
      <c r="U1957" t="s">
        <v>117</v>
      </c>
      <c r="V1957" t="s">
        <v>190</v>
      </c>
      <c r="W1957" t="s">
        <v>62</v>
      </c>
      <c r="X1957" t="s">
        <v>67</v>
      </c>
      <c r="Y1957" t="s">
        <v>226</v>
      </c>
      <c r="Z1957" t="s">
        <v>170</v>
      </c>
      <c r="AA1957" t="s">
        <v>64</v>
      </c>
      <c r="AB1957" t="s">
        <v>69</v>
      </c>
      <c r="AC1957" t="s">
        <v>66</v>
      </c>
      <c r="AD1957" t="s">
        <v>67</v>
      </c>
      <c r="AE1957" t="s">
        <v>526</v>
      </c>
      <c r="AF1957" t="s">
        <v>121</v>
      </c>
      <c r="AG1957" t="s">
        <v>60</v>
      </c>
      <c r="AH1957" t="s">
        <v>472</v>
      </c>
      <c r="AI1957" t="s">
        <v>56</v>
      </c>
      <c r="AJ1957" t="s">
        <v>136</v>
      </c>
      <c r="AK1957" t="s">
        <v>73</v>
      </c>
      <c r="AL1957" t="s">
        <v>224</v>
      </c>
      <c r="AM1957" t="s">
        <v>103</v>
      </c>
      <c r="AN1957" t="s">
        <v>76</v>
      </c>
      <c r="AO1957" t="s">
        <v>265</v>
      </c>
      <c r="AP1957" t="s">
        <v>234</v>
      </c>
      <c r="AQ1957" t="s">
        <v>178</v>
      </c>
      <c r="AR1957" t="s">
        <v>67</v>
      </c>
      <c r="AS1957" t="s">
        <v>54</v>
      </c>
      <c r="AT1957" t="s">
        <v>73</v>
      </c>
      <c r="AU1957" t="s">
        <v>107</v>
      </c>
      <c r="AV1957" t="s">
        <v>6344</v>
      </c>
    </row>
    <row r="1958" spans="1:48" hidden="1" x14ac:dyDescent="0.3">
      <c r="A1958" t="s">
        <v>9718</v>
      </c>
      <c r="B1958" t="s">
        <v>9719</v>
      </c>
      <c r="C1958" s="1" t="str">
        <f t="shared" si="318"/>
        <v>21:0975</v>
      </c>
      <c r="D1958" s="1" t="str">
        <f t="shared" si="325"/>
        <v>21:0109</v>
      </c>
      <c r="E1958" t="s">
        <v>9720</v>
      </c>
      <c r="F1958" t="s">
        <v>9721</v>
      </c>
      <c r="H1958">
        <v>60.5912279</v>
      </c>
      <c r="I1958">
        <v>-96.822930600000007</v>
      </c>
      <c r="J1958" s="1" t="str">
        <f t="shared" si="326"/>
        <v>NGR lake sediment grab sample</v>
      </c>
      <c r="K1958" s="1" t="str">
        <f t="shared" si="327"/>
        <v>&lt;177 micron (NGR)</v>
      </c>
      <c r="L1958">
        <v>19</v>
      </c>
      <c r="M1958" t="s">
        <v>246</v>
      </c>
      <c r="N1958">
        <v>372</v>
      </c>
      <c r="O1958" t="s">
        <v>396</v>
      </c>
      <c r="P1958" t="s">
        <v>54</v>
      </c>
      <c r="Q1958" t="s">
        <v>152</v>
      </c>
      <c r="R1958" t="s">
        <v>356</v>
      </c>
      <c r="S1958" t="s">
        <v>57</v>
      </c>
      <c r="T1958" t="s">
        <v>853</v>
      </c>
      <c r="U1958" t="s">
        <v>138</v>
      </c>
      <c r="V1958" t="s">
        <v>347</v>
      </c>
      <c r="W1958" t="s">
        <v>177</v>
      </c>
      <c r="X1958" t="s">
        <v>67</v>
      </c>
      <c r="Y1958" t="s">
        <v>396</v>
      </c>
      <c r="Z1958" t="s">
        <v>67</v>
      </c>
      <c r="AA1958" t="s">
        <v>64</v>
      </c>
      <c r="AB1958" t="s">
        <v>99</v>
      </c>
      <c r="AC1958" t="s">
        <v>66</v>
      </c>
      <c r="AD1958" t="s">
        <v>758</v>
      </c>
      <c r="AE1958" t="s">
        <v>3838</v>
      </c>
      <c r="AF1958" t="s">
        <v>76</v>
      </c>
      <c r="AG1958" t="s">
        <v>59</v>
      </c>
      <c r="AH1958" t="s">
        <v>472</v>
      </c>
      <c r="AI1958" t="s">
        <v>137</v>
      </c>
      <c r="AJ1958" t="s">
        <v>355</v>
      </c>
      <c r="AK1958" t="s">
        <v>73</v>
      </c>
      <c r="AL1958" t="s">
        <v>103</v>
      </c>
      <c r="AM1958" t="s">
        <v>103</v>
      </c>
      <c r="AN1958" t="s">
        <v>76</v>
      </c>
      <c r="AO1958" t="s">
        <v>209</v>
      </c>
      <c r="AP1958" t="s">
        <v>8164</v>
      </c>
      <c r="AQ1958" t="s">
        <v>9722</v>
      </c>
      <c r="AR1958" t="s">
        <v>67</v>
      </c>
      <c r="AS1958" t="s">
        <v>54</v>
      </c>
      <c r="AT1958" t="s">
        <v>73</v>
      </c>
      <c r="AU1958" t="s">
        <v>107</v>
      </c>
      <c r="AV1958" t="s">
        <v>9723</v>
      </c>
    </row>
    <row r="1959" spans="1:48" hidden="1" x14ac:dyDescent="0.3">
      <c r="A1959" t="s">
        <v>9724</v>
      </c>
      <c r="B1959" t="s">
        <v>9725</v>
      </c>
      <c r="C1959" s="1" t="str">
        <f t="shared" si="318"/>
        <v>21:0975</v>
      </c>
      <c r="D1959" s="1" t="str">
        <f t="shared" si="325"/>
        <v>21:0109</v>
      </c>
      <c r="E1959" t="s">
        <v>9726</v>
      </c>
      <c r="F1959" t="s">
        <v>9727</v>
      </c>
      <c r="H1959">
        <v>60.597332299999998</v>
      </c>
      <c r="I1959">
        <v>-96.909846400000006</v>
      </c>
      <c r="J1959" s="1" t="str">
        <f t="shared" si="326"/>
        <v>NGR lake sediment grab sample</v>
      </c>
      <c r="K1959" s="1" t="str">
        <f t="shared" si="327"/>
        <v>&lt;177 micron (NGR)</v>
      </c>
      <c r="L1959">
        <v>19</v>
      </c>
      <c r="M1959" t="s">
        <v>260</v>
      </c>
      <c r="N1959">
        <v>373</v>
      </c>
      <c r="O1959" t="s">
        <v>421</v>
      </c>
      <c r="P1959" t="s">
        <v>54</v>
      </c>
      <c r="Q1959" t="s">
        <v>488</v>
      </c>
      <c r="R1959" t="s">
        <v>282</v>
      </c>
      <c r="S1959" t="s">
        <v>57</v>
      </c>
      <c r="T1959" t="s">
        <v>1089</v>
      </c>
      <c r="U1959" t="s">
        <v>88</v>
      </c>
      <c r="V1959" t="s">
        <v>411</v>
      </c>
      <c r="W1959" t="s">
        <v>355</v>
      </c>
      <c r="X1959" t="s">
        <v>74</v>
      </c>
      <c r="Y1959" t="s">
        <v>170</v>
      </c>
      <c r="Z1959" t="s">
        <v>127</v>
      </c>
      <c r="AA1959" t="s">
        <v>64</v>
      </c>
      <c r="AB1959" t="s">
        <v>172</v>
      </c>
      <c r="AC1959" t="s">
        <v>66</v>
      </c>
      <c r="AD1959" t="s">
        <v>96</v>
      </c>
      <c r="AE1959" t="s">
        <v>421</v>
      </c>
      <c r="AF1959" t="s">
        <v>69</v>
      </c>
      <c r="AG1959" t="s">
        <v>142</v>
      </c>
      <c r="AH1959" t="s">
        <v>472</v>
      </c>
      <c r="AI1959" t="s">
        <v>138</v>
      </c>
      <c r="AJ1959" t="s">
        <v>709</v>
      </c>
      <c r="AK1959" t="s">
        <v>73</v>
      </c>
      <c r="AL1959" t="s">
        <v>75</v>
      </c>
      <c r="AM1959" t="s">
        <v>177</v>
      </c>
      <c r="AN1959" t="s">
        <v>76</v>
      </c>
      <c r="AO1959" t="s">
        <v>290</v>
      </c>
      <c r="AP1959" t="s">
        <v>234</v>
      </c>
      <c r="AQ1959" t="s">
        <v>9263</v>
      </c>
      <c r="AR1959" t="s">
        <v>67</v>
      </c>
      <c r="AS1959" t="s">
        <v>54</v>
      </c>
      <c r="AT1959" t="s">
        <v>277</v>
      </c>
      <c r="AU1959" t="s">
        <v>107</v>
      </c>
      <c r="AV1959" t="s">
        <v>9728</v>
      </c>
    </row>
    <row r="1960" spans="1:48" hidden="1" x14ac:dyDescent="0.3">
      <c r="A1960" t="s">
        <v>9729</v>
      </c>
      <c r="B1960" t="s">
        <v>9730</v>
      </c>
      <c r="C1960" s="1" t="str">
        <f t="shared" si="318"/>
        <v>21:0975</v>
      </c>
      <c r="D1960" s="1" t="str">
        <f t="shared" si="325"/>
        <v>21:0109</v>
      </c>
      <c r="E1960" t="s">
        <v>9731</v>
      </c>
      <c r="F1960" t="s">
        <v>9732</v>
      </c>
      <c r="H1960">
        <v>60.559846100000001</v>
      </c>
      <c r="I1960">
        <v>-96.925002399999997</v>
      </c>
      <c r="J1960" s="1" t="str">
        <f t="shared" si="326"/>
        <v>NGR lake sediment grab sample</v>
      </c>
      <c r="K1960" s="1" t="str">
        <f t="shared" si="327"/>
        <v>&lt;177 micron (NGR)</v>
      </c>
      <c r="L1960">
        <v>19</v>
      </c>
      <c r="M1960" t="s">
        <v>273</v>
      </c>
      <c r="N1960">
        <v>374</v>
      </c>
      <c r="O1960" t="s">
        <v>62</v>
      </c>
      <c r="P1960" t="s">
        <v>54</v>
      </c>
      <c r="Q1960" t="s">
        <v>560</v>
      </c>
      <c r="R1960" t="s">
        <v>9733</v>
      </c>
      <c r="S1960" t="s">
        <v>57</v>
      </c>
      <c r="T1960" t="s">
        <v>252</v>
      </c>
      <c r="U1960" t="s">
        <v>168</v>
      </c>
      <c r="V1960" t="s">
        <v>303</v>
      </c>
      <c r="W1960" t="s">
        <v>68</v>
      </c>
      <c r="X1960" t="s">
        <v>67</v>
      </c>
      <c r="Y1960" t="s">
        <v>526</v>
      </c>
      <c r="Z1960" t="s">
        <v>170</v>
      </c>
      <c r="AA1960" t="s">
        <v>64</v>
      </c>
      <c r="AB1960" t="s">
        <v>190</v>
      </c>
      <c r="AC1960" t="s">
        <v>66</v>
      </c>
      <c r="AD1960" t="s">
        <v>92</v>
      </c>
      <c r="AE1960" t="s">
        <v>74</v>
      </c>
      <c r="AF1960" t="s">
        <v>290</v>
      </c>
      <c r="AG1960" t="s">
        <v>691</v>
      </c>
      <c r="AH1960" t="s">
        <v>780</v>
      </c>
      <c r="AI1960" t="s">
        <v>193</v>
      </c>
      <c r="AJ1960" t="s">
        <v>254</v>
      </c>
      <c r="AK1960" t="s">
        <v>73</v>
      </c>
      <c r="AL1960" t="s">
        <v>103</v>
      </c>
      <c r="AM1960" t="s">
        <v>75</v>
      </c>
      <c r="AN1960" t="s">
        <v>76</v>
      </c>
      <c r="AO1960" t="s">
        <v>104</v>
      </c>
      <c r="AP1960" t="s">
        <v>1980</v>
      </c>
      <c r="AQ1960" t="s">
        <v>9734</v>
      </c>
      <c r="AR1960" t="s">
        <v>74</v>
      </c>
      <c r="AS1960" t="s">
        <v>54</v>
      </c>
      <c r="AT1960" t="s">
        <v>73</v>
      </c>
      <c r="AU1960" t="s">
        <v>107</v>
      </c>
      <c r="AV1960" t="s">
        <v>2349</v>
      </c>
    </row>
    <row r="1961" spans="1:48" hidden="1" x14ac:dyDescent="0.3">
      <c r="A1961" t="s">
        <v>9735</v>
      </c>
      <c r="B1961" t="s">
        <v>9736</v>
      </c>
      <c r="C1961" s="1" t="str">
        <f t="shared" si="318"/>
        <v>21:0975</v>
      </c>
      <c r="D1961" s="1" t="str">
        <f t="shared" si="325"/>
        <v>21:0109</v>
      </c>
      <c r="E1961" t="s">
        <v>9737</v>
      </c>
      <c r="F1961" t="s">
        <v>9738</v>
      </c>
      <c r="H1961">
        <v>60.526720099999999</v>
      </c>
      <c r="I1961">
        <v>-96.915696499999996</v>
      </c>
      <c r="J1961" s="1" t="str">
        <f t="shared" si="326"/>
        <v>NGR lake sediment grab sample</v>
      </c>
      <c r="K1961" s="1" t="str">
        <f t="shared" si="327"/>
        <v>&lt;177 micron (NGR)</v>
      </c>
      <c r="L1961">
        <v>19</v>
      </c>
      <c r="M1961" t="s">
        <v>289</v>
      </c>
      <c r="N1961">
        <v>375</v>
      </c>
      <c r="O1961" t="s">
        <v>143</v>
      </c>
      <c r="P1961" t="s">
        <v>54</v>
      </c>
      <c r="Q1961" t="s">
        <v>539</v>
      </c>
      <c r="R1961" t="s">
        <v>141</v>
      </c>
      <c r="S1961" t="s">
        <v>57</v>
      </c>
      <c r="T1961" t="s">
        <v>248</v>
      </c>
      <c r="U1961" t="s">
        <v>121</v>
      </c>
      <c r="V1961" t="s">
        <v>853</v>
      </c>
      <c r="W1961" t="s">
        <v>137</v>
      </c>
      <c r="X1961" t="s">
        <v>74</v>
      </c>
      <c r="Y1961" t="s">
        <v>101</v>
      </c>
      <c r="Z1961" t="s">
        <v>127</v>
      </c>
      <c r="AA1961" t="s">
        <v>64</v>
      </c>
      <c r="AB1961" t="s">
        <v>427</v>
      </c>
      <c r="AC1961" t="s">
        <v>66</v>
      </c>
      <c r="AD1961" t="s">
        <v>90</v>
      </c>
      <c r="AE1961" t="s">
        <v>206</v>
      </c>
      <c r="AF1961" t="s">
        <v>381</v>
      </c>
      <c r="AG1961" t="s">
        <v>853</v>
      </c>
      <c r="AH1961" t="s">
        <v>173</v>
      </c>
      <c r="AI1961" t="s">
        <v>114</v>
      </c>
      <c r="AJ1961" t="s">
        <v>413</v>
      </c>
      <c r="AK1961" t="s">
        <v>73</v>
      </c>
      <c r="AL1961" t="s">
        <v>177</v>
      </c>
      <c r="AM1961" t="s">
        <v>74</v>
      </c>
      <c r="AN1961" t="s">
        <v>76</v>
      </c>
      <c r="AO1961" t="s">
        <v>290</v>
      </c>
      <c r="AP1961" t="s">
        <v>566</v>
      </c>
      <c r="AQ1961" t="s">
        <v>3118</v>
      </c>
      <c r="AR1961" t="s">
        <v>62</v>
      </c>
      <c r="AS1961" t="s">
        <v>62</v>
      </c>
      <c r="AT1961" t="s">
        <v>364</v>
      </c>
      <c r="AU1961" t="s">
        <v>107</v>
      </c>
      <c r="AV1961" t="s">
        <v>4203</v>
      </c>
    </row>
    <row r="1962" spans="1:48" hidden="1" x14ac:dyDescent="0.3">
      <c r="A1962" t="s">
        <v>9739</v>
      </c>
      <c r="B1962" t="s">
        <v>9740</v>
      </c>
      <c r="C1962" s="1" t="str">
        <f t="shared" si="318"/>
        <v>21:0975</v>
      </c>
      <c r="D1962" s="1" t="str">
        <f t="shared" si="325"/>
        <v>21:0109</v>
      </c>
      <c r="E1962" t="s">
        <v>9741</v>
      </c>
      <c r="F1962" t="s">
        <v>9742</v>
      </c>
      <c r="H1962">
        <v>60.457764699999998</v>
      </c>
      <c r="I1962">
        <v>-96.916174600000005</v>
      </c>
      <c r="J1962" s="1" t="str">
        <f t="shared" si="326"/>
        <v>NGR lake sediment grab sample</v>
      </c>
      <c r="K1962" s="1" t="str">
        <f t="shared" si="327"/>
        <v>&lt;177 micron (NGR)</v>
      </c>
      <c r="L1962">
        <v>19</v>
      </c>
      <c r="M1962" t="s">
        <v>301</v>
      </c>
      <c r="N1962">
        <v>376</v>
      </c>
      <c r="O1962" t="s">
        <v>68</v>
      </c>
      <c r="P1962" t="s">
        <v>54</v>
      </c>
      <c r="Q1962" t="s">
        <v>552</v>
      </c>
      <c r="R1962" t="s">
        <v>134</v>
      </c>
      <c r="S1962" t="s">
        <v>57</v>
      </c>
      <c r="T1962" t="s">
        <v>204</v>
      </c>
      <c r="U1962" t="s">
        <v>59</v>
      </c>
      <c r="V1962" t="s">
        <v>251</v>
      </c>
      <c r="W1962" t="s">
        <v>421</v>
      </c>
      <c r="X1962" t="s">
        <v>67</v>
      </c>
      <c r="Y1962" t="s">
        <v>68</v>
      </c>
      <c r="Z1962" t="s">
        <v>62</v>
      </c>
      <c r="AA1962" t="s">
        <v>64</v>
      </c>
      <c r="AB1962" t="s">
        <v>189</v>
      </c>
      <c r="AC1962" t="s">
        <v>66</v>
      </c>
      <c r="AD1962" t="s">
        <v>758</v>
      </c>
      <c r="AE1962" t="s">
        <v>74</v>
      </c>
      <c r="AF1962" t="s">
        <v>178</v>
      </c>
      <c r="AG1962" t="s">
        <v>236</v>
      </c>
      <c r="AH1962" t="s">
        <v>472</v>
      </c>
      <c r="AI1962" t="s">
        <v>61</v>
      </c>
      <c r="AJ1962" t="s">
        <v>263</v>
      </c>
      <c r="AK1962" t="s">
        <v>73</v>
      </c>
      <c r="AL1962" t="s">
        <v>103</v>
      </c>
      <c r="AM1962" t="s">
        <v>75</v>
      </c>
      <c r="AN1962" t="s">
        <v>76</v>
      </c>
      <c r="AO1962" t="s">
        <v>168</v>
      </c>
      <c r="AP1962" t="s">
        <v>4543</v>
      </c>
      <c r="AQ1962" t="s">
        <v>5626</v>
      </c>
      <c r="AR1962" t="s">
        <v>67</v>
      </c>
      <c r="AS1962" t="s">
        <v>54</v>
      </c>
      <c r="AT1962" t="s">
        <v>73</v>
      </c>
      <c r="AU1962" t="s">
        <v>107</v>
      </c>
      <c r="AV1962" t="s">
        <v>8165</v>
      </c>
    </row>
    <row r="1963" spans="1:48" hidden="1" x14ac:dyDescent="0.3">
      <c r="A1963" t="s">
        <v>9743</v>
      </c>
      <c r="B1963" t="s">
        <v>9744</v>
      </c>
      <c r="C1963" s="1" t="str">
        <f t="shared" si="318"/>
        <v>21:0975</v>
      </c>
      <c r="D1963" s="1" t="str">
        <f t="shared" si="325"/>
        <v>21:0109</v>
      </c>
      <c r="E1963" t="s">
        <v>9745</v>
      </c>
      <c r="F1963" t="s">
        <v>9746</v>
      </c>
      <c r="H1963">
        <v>60.470627</v>
      </c>
      <c r="I1963">
        <v>-96.992834400000007</v>
      </c>
      <c r="J1963" s="1" t="str">
        <f t="shared" si="326"/>
        <v>NGR lake sediment grab sample</v>
      </c>
      <c r="K1963" s="1" t="str">
        <f t="shared" si="327"/>
        <v>&lt;177 micron (NGR)</v>
      </c>
      <c r="L1963">
        <v>19</v>
      </c>
      <c r="M1963" t="s">
        <v>314</v>
      </c>
      <c r="N1963">
        <v>377</v>
      </c>
      <c r="O1963" t="s">
        <v>302</v>
      </c>
      <c r="P1963" t="s">
        <v>54</v>
      </c>
      <c r="Q1963" t="s">
        <v>775</v>
      </c>
      <c r="R1963" t="s">
        <v>69</v>
      </c>
      <c r="S1963" t="s">
        <v>57</v>
      </c>
      <c r="T1963" t="s">
        <v>152</v>
      </c>
      <c r="U1963" t="s">
        <v>203</v>
      </c>
      <c r="V1963" t="s">
        <v>153</v>
      </c>
      <c r="W1963" t="s">
        <v>94</v>
      </c>
      <c r="X1963" t="s">
        <v>67</v>
      </c>
      <c r="Y1963" t="s">
        <v>95</v>
      </c>
      <c r="Z1963" t="s">
        <v>170</v>
      </c>
      <c r="AA1963" t="s">
        <v>64</v>
      </c>
      <c r="AB1963" t="s">
        <v>223</v>
      </c>
      <c r="AC1963" t="s">
        <v>66</v>
      </c>
      <c r="AD1963" t="s">
        <v>758</v>
      </c>
      <c r="AE1963" t="s">
        <v>68</v>
      </c>
      <c r="AF1963" t="s">
        <v>317</v>
      </c>
      <c r="AG1963" t="s">
        <v>365</v>
      </c>
      <c r="AH1963" t="s">
        <v>780</v>
      </c>
      <c r="AI1963" t="s">
        <v>59</v>
      </c>
      <c r="AJ1963" t="s">
        <v>340</v>
      </c>
      <c r="AK1963" t="s">
        <v>73</v>
      </c>
      <c r="AL1963" t="s">
        <v>177</v>
      </c>
      <c r="AM1963" t="s">
        <v>75</v>
      </c>
      <c r="AN1963" t="s">
        <v>76</v>
      </c>
      <c r="AO1963" t="s">
        <v>281</v>
      </c>
      <c r="AP1963" t="s">
        <v>225</v>
      </c>
      <c r="AQ1963" t="s">
        <v>436</v>
      </c>
      <c r="AR1963" t="s">
        <v>67</v>
      </c>
      <c r="AS1963" t="s">
        <v>54</v>
      </c>
      <c r="AT1963" t="s">
        <v>73</v>
      </c>
      <c r="AU1963" t="s">
        <v>107</v>
      </c>
      <c r="AV1963" t="s">
        <v>9747</v>
      </c>
    </row>
    <row r="1964" spans="1:48" hidden="1" x14ac:dyDescent="0.3">
      <c r="A1964" t="s">
        <v>9748</v>
      </c>
      <c r="B1964" t="s">
        <v>9749</v>
      </c>
      <c r="C1964" s="1" t="str">
        <f t="shared" si="318"/>
        <v>21:0975</v>
      </c>
      <c r="D1964" s="1" t="str">
        <f t="shared" si="325"/>
        <v>21:0109</v>
      </c>
      <c r="E1964" t="s">
        <v>9750</v>
      </c>
      <c r="F1964" t="s">
        <v>9751</v>
      </c>
      <c r="H1964">
        <v>60.534078899999997</v>
      </c>
      <c r="I1964">
        <v>-97.033655499999995</v>
      </c>
      <c r="J1964" s="1" t="str">
        <f t="shared" si="326"/>
        <v>NGR lake sediment grab sample</v>
      </c>
      <c r="K1964" s="1" t="str">
        <f t="shared" si="327"/>
        <v>&lt;177 micron (NGR)</v>
      </c>
      <c r="L1964">
        <v>19</v>
      </c>
      <c r="M1964" t="s">
        <v>324</v>
      </c>
      <c r="N1964">
        <v>378</v>
      </c>
      <c r="O1964" t="s">
        <v>327</v>
      </c>
      <c r="P1964" t="s">
        <v>54</v>
      </c>
      <c r="Q1964" t="s">
        <v>573</v>
      </c>
      <c r="R1964" t="s">
        <v>121</v>
      </c>
      <c r="S1964" t="s">
        <v>57</v>
      </c>
      <c r="T1964" t="s">
        <v>152</v>
      </c>
      <c r="U1964" t="s">
        <v>96</v>
      </c>
      <c r="V1964" t="s">
        <v>471</v>
      </c>
      <c r="W1964" t="s">
        <v>206</v>
      </c>
      <c r="X1964" t="s">
        <v>74</v>
      </c>
      <c r="Y1964" t="s">
        <v>205</v>
      </c>
      <c r="Z1964" t="s">
        <v>62</v>
      </c>
      <c r="AA1964" t="s">
        <v>64</v>
      </c>
      <c r="AB1964" t="s">
        <v>119</v>
      </c>
      <c r="AC1964" t="s">
        <v>66</v>
      </c>
      <c r="AD1964" t="s">
        <v>758</v>
      </c>
      <c r="AE1964" t="s">
        <v>1872</v>
      </c>
      <c r="AF1964" t="s">
        <v>281</v>
      </c>
      <c r="AG1964" t="s">
        <v>187</v>
      </c>
      <c r="AH1964" t="s">
        <v>472</v>
      </c>
      <c r="AI1964" t="s">
        <v>240</v>
      </c>
      <c r="AJ1964" t="s">
        <v>87</v>
      </c>
      <c r="AK1964" t="s">
        <v>73</v>
      </c>
      <c r="AL1964" t="s">
        <v>103</v>
      </c>
      <c r="AM1964" t="s">
        <v>103</v>
      </c>
      <c r="AN1964" t="s">
        <v>76</v>
      </c>
      <c r="AO1964" t="s">
        <v>203</v>
      </c>
      <c r="AP1964" t="s">
        <v>2705</v>
      </c>
      <c r="AQ1964" t="s">
        <v>4740</v>
      </c>
      <c r="AR1964" t="s">
        <v>67</v>
      </c>
      <c r="AS1964" t="s">
        <v>54</v>
      </c>
      <c r="AT1964" t="s">
        <v>73</v>
      </c>
      <c r="AU1964" t="s">
        <v>107</v>
      </c>
      <c r="AV1964" t="s">
        <v>9752</v>
      </c>
    </row>
    <row r="1965" spans="1:48" hidden="1" x14ac:dyDescent="0.3">
      <c r="A1965" t="s">
        <v>9753</v>
      </c>
      <c r="B1965" t="s">
        <v>9754</v>
      </c>
      <c r="C1965" s="1" t="str">
        <f t="shared" si="318"/>
        <v>21:0975</v>
      </c>
      <c r="D1965" s="1" t="str">
        <f t="shared" si="325"/>
        <v>21:0109</v>
      </c>
      <c r="E1965" t="s">
        <v>9755</v>
      </c>
      <c r="F1965" t="s">
        <v>9756</v>
      </c>
      <c r="H1965">
        <v>60.492102500000001</v>
      </c>
      <c r="I1965">
        <v>-97.036290199999996</v>
      </c>
      <c r="J1965" s="1" t="str">
        <f t="shared" si="326"/>
        <v>NGR lake sediment grab sample</v>
      </c>
      <c r="K1965" s="1" t="str">
        <f t="shared" si="327"/>
        <v>&lt;177 micron (NGR)</v>
      </c>
      <c r="L1965">
        <v>19</v>
      </c>
      <c r="M1965" t="s">
        <v>335</v>
      </c>
      <c r="N1965">
        <v>379</v>
      </c>
      <c r="O1965" t="s">
        <v>211</v>
      </c>
      <c r="P1965" t="s">
        <v>54</v>
      </c>
      <c r="Q1965" t="s">
        <v>643</v>
      </c>
      <c r="R1965" t="s">
        <v>90</v>
      </c>
      <c r="S1965" t="s">
        <v>57</v>
      </c>
      <c r="T1965" t="s">
        <v>152</v>
      </c>
      <c r="U1965" t="s">
        <v>117</v>
      </c>
      <c r="V1965" t="s">
        <v>691</v>
      </c>
      <c r="W1965" t="s">
        <v>74</v>
      </c>
      <c r="X1965" t="s">
        <v>74</v>
      </c>
      <c r="Y1965" t="s">
        <v>137</v>
      </c>
      <c r="Z1965" t="s">
        <v>62</v>
      </c>
      <c r="AA1965" t="s">
        <v>64</v>
      </c>
      <c r="AB1965" t="s">
        <v>303</v>
      </c>
      <c r="AC1965" t="s">
        <v>66</v>
      </c>
      <c r="AD1965" t="s">
        <v>758</v>
      </c>
      <c r="AE1965" t="s">
        <v>224</v>
      </c>
      <c r="AF1965" t="s">
        <v>121</v>
      </c>
      <c r="AG1965" t="s">
        <v>282</v>
      </c>
      <c r="AH1965" t="s">
        <v>472</v>
      </c>
      <c r="AI1965" t="s">
        <v>336</v>
      </c>
      <c r="AJ1965" t="s">
        <v>692</v>
      </c>
      <c r="AK1965" t="s">
        <v>73</v>
      </c>
      <c r="AL1965" t="s">
        <v>75</v>
      </c>
      <c r="AM1965" t="s">
        <v>75</v>
      </c>
      <c r="AN1965" t="s">
        <v>76</v>
      </c>
      <c r="AO1965" t="s">
        <v>203</v>
      </c>
      <c r="AP1965" t="s">
        <v>2741</v>
      </c>
      <c r="AQ1965" t="s">
        <v>9757</v>
      </c>
      <c r="AR1965" t="s">
        <v>67</v>
      </c>
      <c r="AS1965" t="s">
        <v>54</v>
      </c>
      <c r="AT1965" t="s">
        <v>73</v>
      </c>
      <c r="AU1965" t="s">
        <v>107</v>
      </c>
      <c r="AV1965" t="s">
        <v>4884</v>
      </c>
    </row>
    <row r="1966" spans="1:48" hidden="1" x14ac:dyDescent="0.3">
      <c r="A1966" t="s">
        <v>9758</v>
      </c>
      <c r="B1966" t="s">
        <v>9759</v>
      </c>
      <c r="C1966" s="1" t="str">
        <f t="shared" si="318"/>
        <v>21:0975</v>
      </c>
      <c r="D1966" s="1" t="str">
        <f t="shared" si="325"/>
        <v>21:0109</v>
      </c>
      <c r="E1966" t="s">
        <v>9760</v>
      </c>
      <c r="F1966" t="s">
        <v>9761</v>
      </c>
      <c r="H1966">
        <v>60.4732123</v>
      </c>
      <c r="I1966">
        <v>-97.048403800000003</v>
      </c>
      <c r="J1966" s="1" t="str">
        <f t="shared" si="326"/>
        <v>NGR lake sediment grab sample</v>
      </c>
      <c r="K1966" s="1" t="str">
        <f t="shared" si="327"/>
        <v>&lt;177 micron (NGR)</v>
      </c>
      <c r="L1966">
        <v>19</v>
      </c>
      <c r="M1966" t="s">
        <v>354</v>
      </c>
      <c r="N1966">
        <v>380</v>
      </c>
      <c r="O1966" t="s">
        <v>94</v>
      </c>
      <c r="P1966" t="s">
        <v>54</v>
      </c>
      <c r="Q1966" t="s">
        <v>593</v>
      </c>
      <c r="R1966" t="s">
        <v>616</v>
      </c>
      <c r="S1966" t="s">
        <v>57</v>
      </c>
      <c r="T1966" t="s">
        <v>304</v>
      </c>
      <c r="U1966" t="s">
        <v>59</v>
      </c>
      <c r="V1966" t="s">
        <v>69</v>
      </c>
      <c r="W1966" t="s">
        <v>68</v>
      </c>
      <c r="X1966" t="s">
        <v>67</v>
      </c>
      <c r="Y1966" t="s">
        <v>346</v>
      </c>
      <c r="Z1966" t="s">
        <v>74</v>
      </c>
      <c r="AA1966" t="s">
        <v>64</v>
      </c>
      <c r="AB1966" t="s">
        <v>251</v>
      </c>
      <c r="AC1966" t="s">
        <v>66</v>
      </c>
      <c r="AD1966" t="s">
        <v>67</v>
      </c>
      <c r="AE1966" t="s">
        <v>98</v>
      </c>
      <c r="AF1966" t="s">
        <v>357</v>
      </c>
      <c r="AG1966" t="s">
        <v>141</v>
      </c>
      <c r="AH1966" t="s">
        <v>780</v>
      </c>
      <c r="AI1966" t="s">
        <v>143</v>
      </c>
      <c r="AJ1966" t="s">
        <v>118</v>
      </c>
      <c r="AK1966" t="s">
        <v>73</v>
      </c>
      <c r="AL1966" t="s">
        <v>103</v>
      </c>
      <c r="AM1966" t="s">
        <v>103</v>
      </c>
      <c r="AN1966" t="s">
        <v>76</v>
      </c>
      <c r="AO1966" t="s">
        <v>318</v>
      </c>
      <c r="AP1966" t="s">
        <v>403</v>
      </c>
      <c r="AQ1966" t="s">
        <v>1638</v>
      </c>
      <c r="AR1966" t="s">
        <v>67</v>
      </c>
      <c r="AS1966" t="s">
        <v>54</v>
      </c>
      <c r="AT1966" t="s">
        <v>73</v>
      </c>
      <c r="AU1966" t="s">
        <v>107</v>
      </c>
      <c r="AV1966" t="s">
        <v>2344</v>
      </c>
    </row>
    <row r="1967" spans="1:48" hidden="1" x14ac:dyDescent="0.3">
      <c r="A1967" t="s">
        <v>9762</v>
      </c>
      <c r="B1967" t="s">
        <v>9763</v>
      </c>
      <c r="C1967" s="1" t="str">
        <f t="shared" si="318"/>
        <v>21:0975</v>
      </c>
      <c r="D1967" s="1" t="str">
        <f t="shared" si="325"/>
        <v>21:0109</v>
      </c>
      <c r="E1967" t="s">
        <v>9764</v>
      </c>
      <c r="F1967" t="s">
        <v>9765</v>
      </c>
      <c r="H1967">
        <v>60.447159399999997</v>
      </c>
      <c r="I1967">
        <v>-97.117922899999996</v>
      </c>
      <c r="J1967" s="1" t="str">
        <f t="shared" si="326"/>
        <v>NGR lake sediment grab sample</v>
      </c>
      <c r="K1967" s="1" t="str">
        <f t="shared" si="327"/>
        <v>&lt;177 micron (NGR)</v>
      </c>
      <c r="L1967">
        <v>20</v>
      </c>
      <c r="M1967" t="s">
        <v>52</v>
      </c>
      <c r="N1967">
        <v>381</v>
      </c>
      <c r="O1967" t="s">
        <v>526</v>
      </c>
      <c r="P1967" t="s">
        <v>54</v>
      </c>
      <c r="Q1967" t="s">
        <v>775</v>
      </c>
      <c r="R1967" t="s">
        <v>121</v>
      </c>
      <c r="S1967" t="s">
        <v>57</v>
      </c>
      <c r="T1967" t="s">
        <v>454</v>
      </c>
      <c r="U1967" t="s">
        <v>59</v>
      </c>
      <c r="V1967" t="s">
        <v>890</v>
      </c>
      <c r="W1967" t="s">
        <v>62</v>
      </c>
      <c r="X1967" t="s">
        <v>74</v>
      </c>
      <c r="Y1967" t="s">
        <v>62</v>
      </c>
      <c r="Z1967" t="s">
        <v>170</v>
      </c>
      <c r="AA1967" t="s">
        <v>64</v>
      </c>
      <c r="AB1967" t="s">
        <v>189</v>
      </c>
      <c r="AC1967" t="s">
        <v>66</v>
      </c>
      <c r="AD1967" t="s">
        <v>67</v>
      </c>
      <c r="AE1967" t="s">
        <v>74</v>
      </c>
      <c r="AF1967" t="s">
        <v>347</v>
      </c>
      <c r="AG1967" t="s">
        <v>119</v>
      </c>
      <c r="AH1967" t="s">
        <v>173</v>
      </c>
      <c r="AI1967" t="s">
        <v>709</v>
      </c>
      <c r="AJ1967" t="s">
        <v>692</v>
      </c>
      <c r="AK1967" t="s">
        <v>73</v>
      </c>
      <c r="AL1967" t="s">
        <v>103</v>
      </c>
      <c r="AM1967" t="s">
        <v>103</v>
      </c>
      <c r="AN1967" t="s">
        <v>76</v>
      </c>
      <c r="AO1967" t="s">
        <v>203</v>
      </c>
      <c r="AP1967" t="s">
        <v>566</v>
      </c>
      <c r="AQ1967" t="s">
        <v>6944</v>
      </c>
      <c r="AR1967" t="s">
        <v>67</v>
      </c>
      <c r="AS1967" t="s">
        <v>54</v>
      </c>
      <c r="AT1967" t="s">
        <v>58</v>
      </c>
      <c r="AU1967" t="s">
        <v>107</v>
      </c>
      <c r="AV1967" t="s">
        <v>9766</v>
      </c>
    </row>
    <row r="1968" spans="1:48" hidden="1" x14ac:dyDescent="0.3">
      <c r="A1968" t="s">
        <v>9767</v>
      </c>
      <c r="B1968" t="s">
        <v>9768</v>
      </c>
      <c r="C1968" s="1" t="str">
        <f t="shared" si="318"/>
        <v>21:0975</v>
      </c>
      <c r="D1968" s="1" t="str">
        <f>HYPERLINK("https://geochem.nrcan.gc.ca/cdogs/content/svy/svy_e.htm", "")</f>
        <v/>
      </c>
      <c r="G1968" s="1" t="str">
        <f>HYPERLINK("https://geochem.nrcan.gc.ca/cdogs/content/cr_/cr_00160_e.htm", "160")</f>
        <v>160</v>
      </c>
      <c r="J1968" t="s">
        <v>230</v>
      </c>
      <c r="K1968" t="s">
        <v>231</v>
      </c>
      <c r="L1968">
        <v>20</v>
      </c>
      <c r="M1968" t="s">
        <v>232</v>
      </c>
      <c r="N1968">
        <v>382</v>
      </c>
      <c r="O1968" t="s">
        <v>168</v>
      </c>
      <c r="P1968" t="s">
        <v>54</v>
      </c>
      <c r="Q1968" t="s">
        <v>656</v>
      </c>
      <c r="R1968" t="s">
        <v>75</v>
      </c>
      <c r="S1968" t="s">
        <v>57</v>
      </c>
      <c r="T1968" t="s">
        <v>235</v>
      </c>
      <c r="U1968" t="s">
        <v>117</v>
      </c>
      <c r="V1968" t="s">
        <v>304</v>
      </c>
      <c r="W1968" t="s">
        <v>346</v>
      </c>
      <c r="X1968" t="s">
        <v>62</v>
      </c>
      <c r="Y1968" t="s">
        <v>170</v>
      </c>
      <c r="Z1968" t="s">
        <v>88</v>
      </c>
      <c r="AA1968" t="s">
        <v>64</v>
      </c>
      <c r="AB1968" t="s">
        <v>575</v>
      </c>
      <c r="AC1968" t="s">
        <v>155</v>
      </c>
      <c r="AD1968" t="s">
        <v>67</v>
      </c>
      <c r="AE1968" t="s">
        <v>2386</v>
      </c>
      <c r="AF1968" t="s">
        <v>90</v>
      </c>
      <c r="AG1968" t="s">
        <v>97</v>
      </c>
      <c r="AH1968" t="s">
        <v>68</v>
      </c>
      <c r="AI1968" t="s">
        <v>104</v>
      </c>
      <c r="AJ1968" t="s">
        <v>340</v>
      </c>
      <c r="AK1968" t="s">
        <v>73</v>
      </c>
      <c r="AL1968" t="s">
        <v>206</v>
      </c>
      <c r="AM1968" t="s">
        <v>74</v>
      </c>
      <c r="AN1968" t="s">
        <v>76</v>
      </c>
      <c r="AO1968" t="s">
        <v>203</v>
      </c>
      <c r="AP1968" t="s">
        <v>1300</v>
      </c>
      <c r="AQ1968" t="s">
        <v>226</v>
      </c>
      <c r="AR1968" t="s">
        <v>67</v>
      </c>
      <c r="AS1968" t="s">
        <v>170</v>
      </c>
      <c r="AT1968" t="s">
        <v>73</v>
      </c>
      <c r="AU1968" t="s">
        <v>505</v>
      </c>
      <c r="AV1968" t="s">
        <v>9769</v>
      </c>
    </row>
    <row r="1969" spans="1:48" hidden="1" x14ac:dyDescent="0.3">
      <c r="A1969" t="s">
        <v>9770</v>
      </c>
      <c r="B1969" t="s">
        <v>9771</v>
      </c>
      <c r="C1969" s="1" t="str">
        <f t="shared" si="318"/>
        <v>21:0975</v>
      </c>
      <c r="D1969" s="1" t="str">
        <f t="shared" ref="D1969:D1992" si="328">HYPERLINK("https://geochem.nrcan.gc.ca/cdogs/content/svy/svy210109_e.htm", "21:0109")</f>
        <v>21:0109</v>
      </c>
      <c r="E1969" t="s">
        <v>9772</v>
      </c>
      <c r="F1969" t="s">
        <v>9773</v>
      </c>
      <c r="H1969">
        <v>60.482537899999997</v>
      </c>
      <c r="I1969">
        <v>-97.135872399999997</v>
      </c>
      <c r="J1969" s="1" t="str">
        <f t="shared" ref="J1969:J1992" si="329">HYPERLINK("https://geochem.nrcan.gc.ca/cdogs/content/kwd/kwd020027_e.htm", "NGR lake sediment grab sample")</f>
        <v>NGR lake sediment grab sample</v>
      </c>
      <c r="K1969" s="1" t="str">
        <f t="shared" ref="K1969:K1992" si="330">HYPERLINK("https://geochem.nrcan.gc.ca/cdogs/content/kwd/kwd080006_e.htm", "&lt;177 micron (NGR)")</f>
        <v>&lt;177 micron (NGR)</v>
      </c>
      <c r="L1969">
        <v>20</v>
      </c>
      <c r="M1969" t="s">
        <v>86</v>
      </c>
      <c r="N1969">
        <v>383</v>
      </c>
      <c r="O1969" t="s">
        <v>346</v>
      </c>
      <c r="P1969" t="s">
        <v>54</v>
      </c>
      <c r="Q1969" t="s">
        <v>91</v>
      </c>
      <c r="R1969" t="s">
        <v>317</v>
      </c>
      <c r="S1969" t="s">
        <v>57</v>
      </c>
      <c r="T1969" t="s">
        <v>691</v>
      </c>
      <c r="U1969" t="s">
        <v>57</v>
      </c>
      <c r="V1969" t="s">
        <v>357</v>
      </c>
      <c r="W1969" t="s">
        <v>75</v>
      </c>
      <c r="X1969" t="s">
        <v>67</v>
      </c>
      <c r="Y1969" t="s">
        <v>302</v>
      </c>
      <c r="Z1969" t="s">
        <v>67</v>
      </c>
      <c r="AA1969" t="s">
        <v>64</v>
      </c>
      <c r="AB1969" t="s">
        <v>116</v>
      </c>
      <c r="AC1969" t="s">
        <v>66</v>
      </c>
      <c r="AD1969" t="s">
        <v>67</v>
      </c>
      <c r="AE1969" t="s">
        <v>8812</v>
      </c>
      <c r="AF1969" t="s">
        <v>76</v>
      </c>
      <c r="AG1969" t="s">
        <v>59</v>
      </c>
      <c r="AH1969" t="s">
        <v>472</v>
      </c>
      <c r="AI1969" t="s">
        <v>396</v>
      </c>
      <c r="AJ1969" t="s">
        <v>302</v>
      </c>
      <c r="AK1969" t="s">
        <v>73</v>
      </c>
      <c r="AL1969" t="s">
        <v>103</v>
      </c>
      <c r="AM1969" t="s">
        <v>103</v>
      </c>
      <c r="AN1969" t="s">
        <v>76</v>
      </c>
      <c r="AO1969" t="s">
        <v>106</v>
      </c>
      <c r="AP1969" t="s">
        <v>8164</v>
      </c>
      <c r="AQ1969" t="s">
        <v>926</v>
      </c>
      <c r="AR1969" t="s">
        <v>67</v>
      </c>
      <c r="AS1969" t="s">
        <v>54</v>
      </c>
      <c r="AT1969" t="s">
        <v>73</v>
      </c>
      <c r="AU1969" t="s">
        <v>107</v>
      </c>
      <c r="AV1969" t="s">
        <v>7346</v>
      </c>
    </row>
    <row r="1970" spans="1:48" hidden="1" x14ac:dyDescent="0.3">
      <c r="A1970" t="s">
        <v>9774</v>
      </c>
      <c r="B1970" t="s">
        <v>9775</v>
      </c>
      <c r="C1970" s="1" t="str">
        <f t="shared" si="318"/>
        <v>21:0975</v>
      </c>
      <c r="D1970" s="1" t="str">
        <f t="shared" si="328"/>
        <v>21:0109</v>
      </c>
      <c r="E1970" t="s">
        <v>9764</v>
      </c>
      <c r="F1970" t="s">
        <v>9776</v>
      </c>
      <c r="H1970">
        <v>60.447159399999997</v>
      </c>
      <c r="I1970">
        <v>-97.117922899999996</v>
      </c>
      <c r="J1970" s="1" t="str">
        <f t="shared" si="329"/>
        <v>NGR lake sediment grab sample</v>
      </c>
      <c r="K1970" s="1" t="str">
        <f t="shared" si="330"/>
        <v>&lt;177 micron (NGR)</v>
      </c>
      <c r="L1970">
        <v>20</v>
      </c>
      <c r="M1970" t="s">
        <v>345</v>
      </c>
      <c r="N1970">
        <v>384</v>
      </c>
      <c r="O1970" t="s">
        <v>62</v>
      </c>
      <c r="P1970" t="s">
        <v>54</v>
      </c>
      <c r="Q1970" t="s">
        <v>549</v>
      </c>
      <c r="R1970" t="s">
        <v>121</v>
      </c>
      <c r="S1970" t="s">
        <v>57</v>
      </c>
      <c r="T1970" t="s">
        <v>58</v>
      </c>
      <c r="U1970" t="s">
        <v>117</v>
      </c>
      <c r="V1970" t="s">
        <v>303</v>
      </c>
      <c r="W1970" t="s">
        <v>95</v>
      </c>
      <c r="X1970" t="s">
        <v>67</v>
      </c>
      <c r="Y1970" t="s">
        <v>137</v>
      </c>
      <c r="Z1970" t="s">
        <v>170</v>
      </c>
      <c r="AA1970" t="s">
        <v>64</v>
      </c>
      <c r="AB1970" t="s">
        <v>119</v>
      </c>
      <c r="AC1970" t="s">
        <v>66</v>
      </c>
      <c r="AD1970" t="s">
        <v>67</v>
      </c>
      <c r="AE1970" t="s">
        <v>74</v>
      </c>
      <c r="AF1970" t="s">
        <v>151</v>
      </c>
      <c r="AG1970" t="s">
        <v>172</v>
      </c>
      <c r="AH1970" t="s">
        <v>173</v>
      </c>
      <c r="AI1970" t="s">
        <v>209</v>
      </c>
      <c r="AJ1970" t="s">
        <v>692</v>
      </c>
      <c r="AK1970" t="s">
        <v>73</v>
      </c>
      <c r="AL1970" t="s">
        <v>103</v>
      </c>
      <c r="AM1970" t="s">
        <v>177</v>
      </c>
      <c r="AN1970" t="s">
        <v>76</v>
      </c>
      <c r="AO1970" t="s">
        <v>203</v>
      </c>
      <c r="AP1970" t="s">
        <v>105</v>
      </c>
      <c r="AQ1970" t="s">
        <v>282</v>
      </c>
      <c r="AR1970" t="s">
        <v>74</v>
      </c>
      <c r="AS1970" t="s">
        <v>54</v>
      </c>
      <c r="AT1970" t="s">
        <v>73</v>
      </c>
      <c r="AU1970" t="s">
        <v>107</v>
      </c>
      <c r="AV1970" t="s">
        <v>6863</v>
      </c>
    </row>
    <row r="1971" spans="1:48" hidden="1" x14ac:dyDescent="0.3">
      <c r="A1971" t="s">
        <v>9777</v>
      </c>
      <c r="B1971" t="s">
        <v>9778</v>
      </c>
      <c r="C1971" s="1" t="str">
        <f t="shared" ref="C1971:C2034" si="331">HYPERLINK("https://geochem.nrcan.gc.ca/cdogs/content/bdl/bdl210975_e.htm", "21:0975")</f>
        <v>21:0975</v>
      </c>
      <c r="D1971" s="1" t="str">
        <f t="shared" si="328"/>
        <v>21:0109</v>
      </c>
      <c r="E1971" t="s">
        <v>9779</v>
      </c>
      <c r="F1971" t="s">
        <v>9780</v>
      </c>
      <c r="H1971">
        <v>60.393783599999999</v>
      </c>
      <c r="I1971">
        <v>-97.120516899999998</v>
      </c>
      <c r="J1971" s="1" t="str">
        <f t="shared" si="329"/>
        <v>NGR lake sediment grab sample</v>
      </c>
      <c r="K1971" s="1" t="str">
        <f t="shared" si="330"/>
        <v>&lt;177 micron (NGR)</v>
      </c>
      <c r="L1971">
        <v>20</v>
      </c>
      <c r="M1971" t="s">
        <v>149</v>
      </c>
      <c r="N1971">
        <v>385</v>
      </c>
      <c r="O1971" t="s">
        <v>211</v>
      </c>
      <c r="P1971" t="s">
        <v>54</v>
      </c>
      <c r="Q1971" t="s">
        <v>1227</v>
      </c>
      <c r="R1971" t="s">
        <v>559</v>
      </c>
      <c r="S1971" t="s">
        <v>57</v>
      </c>
      <c r="T1971" t="s">
        <v>523</v>
      </c>
      <c r="U1971" t="s">
        <v>121</v>
      </c>
      <c r="V1971" t="s">
        <v>167</v>
      </c>
      <c r="W1971" t="s">
        <v>220</v>
      </c>
      <c r="X1971" t="s">
        <v>62</v>
      </c>
      <c r="Y1971" t="s">
        <v>59</v>
      </c>
      <c r="Z1971" t="s">
        <v>96</v>
      </c>
      <c r="AA1971" t="s">
        <v>64</v>
      </c>
      <c r="AB1971" t="s">
        <v>447</v>
      </c>
      <c r="AC1971" t="s">
        <v>173</v>
      </c>
      <c r="AD1971" t="s">
        <v>190</v>
      </c>
      <c r="AE1971" t="s">
        <v>68</v>
      </c>
      <c r="AF1971" t="s">
        <v>190</v>
      </c>
      <c r="AG1971" t="s">
        <v>725</v>
      </c>
      <c r="AH1971" t="s">
        <v>780</v>
      </c>
      <c r="AI1971" t="s">
        <v>203</v>
      </c>
      <c r="AJ1971" t="s">
        <v>533</v>
      </c>
      <c r="AK1971" t="s">
        <v>73</v>
      </c>
      <c r="AL1971" t="s">
        <v>157</v>
      </c>
      <c r="AM1971" t="s">
        <v>137</v>
      </c>
      <c r="AN1971" t="s">
        <v>76</v>
      </c>
      <c r="AO1971" t="s">
        <v>9781</v>
      </c>
      <c r="AP1971" t="s">
        <v>126</v>
      </c>
      <c r="AQ1971" t="s">
        <v>9782</v>
      </c>
      <c r="AR1971" t="s">
        <v>74</v>
      </c>
      <c r="AS1971" t="s">
        <v>170</v>
      </c>
      <c r="AT1971" t="s">
        <v>447</v>
      </c>
      <c r="AU1971" t="s">
        <v>107</v>
      </c>
      <c r="AV1971" t="s">
        <v>9783</v>
      </c>
    </row>
    <row r="1972" spans="1:48" hidden="1" x14ac:dyDescent="0.3">
      <c r="A1972" t="s">
        <v>9784</v>
      </c>
      <c r="B1972" t="s">
        <v>9785</v>
      </c>
      <c r="C1972" s="1" t="str">
        <f t="shared" si="331"/>
        <v>21:0975</v>
      </c>
      <c r="D1972" s="1" t="str">
        <f t="shared" si="328"/>
        <v>21:0109</v>
      </c>
      <c r="E1972" t="s">
        <v>9786</v>
      </c>
      <c r="F1972" t="s">
        <v>9787</v>
      </c>
      <c r="H1972">
        <v>60.2230372</v>
      </c>
      <c r="I1972">
        <v>-97.227514900000003</v>
      </c>
      <c r="J1972" s="1" t="str">
        <f t="shared" si="329"/>
        <v>NGR lake sediment grab sample</v>
      </c>
      <c r="K1972" s="1" t="str">
        <f t="shared" si="330"/>
        <v>&lt;177 micron (NGR)</v>
      </c>
      <c r="L1972">
        <v>20</v>
      </c>
      <c r="M1972" t="s">
        <v>165</v>
      </c>
      <c r="N1972">
        <v>386</v>
      </c>
      <c r="O1972" t="s">
        <v>125</v>
      </c>
      <c r="P1972" t="s">
        <v>54</v>
      </c>
      <c r="Q1972" t="s">
        <v>635</v>
      </c>
      <c r="R1972" t="s">
        <v>187</v>
      </c>
      <c r="S1972" t="s">
        <v>57</v>
      </c>
      <c r="T1972" t="s">
        <v>279</v>
      </c>
      <c r="U1972" t="s">
        <v>117</v>
      </c>
      <c r="V1972" t="s">
        <v>190</v>
      </c>
      <c r="W1972" t="s">
        <v>302</v>
      </c>
      <c r="X1972" t="s">
        <v>67</v>
      </c>
      <c r="Y1972" t="s">
        <v>68</v>
      </c>
      <c r="Z1972" t="s">
        <v>62</v>
      </c>
      <c r="AA1972" t="s">
        <v>64</v>
      </c>
      <c r="AB1972" t="s">
        <v>691</v>
      </c>
      <c r="AC1972" t="s">
        <v>66</v>
      </c>
      <c r="AD1972" t="s">
        <v>67</v>
      </c>
      <c r="AE1972" t="s">
        <v>3236</v>
      </c>
      <c r="AF1972" t="s">
        <v>121</v>
      </c>
      <c r="AG1972" t="s">
        <v>691</v>
      </c>
      <c r="AH1972" t="s">
        <v>780</v>
      </c>
      <c r="AI1972" t="s">
        <v>143</v>
      </c>
      <c r="AJ1972" t="s">
        <v>263</v>
      </c>
      <c r="AK1972" t="s">
        <v>73</v>
      </c>
      <c r="AL1972" t="s">
        <v>103</v>
      </c>
      <c r="AM1972" t="s">
        <v>103</v>
      </c>
      <c r="AN1972" t="s">
        <v>76</v>
      </c>
      <c r="AO1972" t="s">
        <v>203</v>
      </c>
      <c r="AP1972" t="s">
        <v>1980</v>
      </c>
      <c r="AQ1972" t="s">
        <v>178</v>
      </c>
      <c r="AR1972" t="s">
        <v>67</v>
      </c>
      <c r="AS1972" t="s">
        <v>54</v>
      </c>
      <c r="AT1972" t="s">
        <v>152</v>
      </c>
      <c r="AU1972" t="s">
        <v>107</v>
      </c>
      <c r="AV1972" t="s">
        <v>9788</v>
      </c>
    </row>
    <row r="1973" spans="1:48" hidden="1" x14ac:dyDescent="0.3">
      <c r="A1973" t="s">
        <v>9789</v>
      </c>
      <c r="B1973" t="s">
        <v>9790</v>
      </c>
      <c r="C1973" s="1" t="str">
        <f t="shared" si="331"/>
        <v>21:0975</v>
      </c>
      <c r="D1973" s="1" t="str">
        <f t="shared" si="328"/>
        <v>21:0109</v>
      </c>
      <c r="E1973" t="s">
        <v>9791</v>
      </c>
      <c r="F1973" t="s">
        <v>9792</v>
      </c>
      <c r="H1973">
        <v>60.207890499999998</v>
      </c>
      <c r="I1973">
        <v>-97.313279399999999</v>
      </c>
      <c r="J1973" s="1" t="str">
        <f t="shared" si="329"/>
        <v>NGR lake sediment grab sample</v>
      </c>
      <c r="K1973" s="1" t="str">
        <f t="shared" si="330"/>
        <v>&lt;177 micron (NGR)</v>
      </c>
      <c r="L1973">
        <v>20</v>
      </c>
      <c r="M1973" t="s">
        <v>185</v>
      </c>
      <c r="N1973">
        <v>387</v>
      </c>
      <c r="O1973" t="s">
        <v>68</v>
      </c>
      <c r="P1973" t="s">
        <v>54</v>
      </c>
      <c r="Q1973" t="s">
        <v>777</v>
      </c>
      <c r="R1973" t="s">
        <v>436</v>
      </c>
      <c r="S1973" t="s">
        <v>57</v>
      </c>
      <c r="T1973" t="s">
        <v>250</v>
      </c>
      <c r="U1973" t="s">
        <v>59</v>
      </c>
      <c r="V1973" t="s">
        <v>492</v>
      </c>
      <c r="W1973" t="s">
        <v>94</v>
      </c>
      <c r="X1973" t="s">
        <v>67</v>
      </c>
      <c r="Y1973" t="s">
        <v>302</v>
      </c>
      <c r="Z1973" t="s">
        <v>127</v>
      </c>
      <c r="AA1973" t="s">
        <v>64</v>
      </c>
      <c r="AB1973" t="s">
        <v>471</v>
      </c>
      <c r="AC1973" t="s">
        <v>66</v>
      </c>
      <c r="AD1973" t="s">
        <v>67</v>
      </c>
      <c r="AE1973" t="s">
        <v>238</v>
      </c>
      <c r="AF1973" t="s">
        <v>290</v>
      </c>
      <c r="AG1973" t="s">
        <v>252</v>
      </c>
      <c r="AH1973" t="s">
        <v>472</v>
      </c>
      <c r="AI1973" t="s">
        <v>124</v>
      </c>
      <c r="AJ1973" t="s">
        <v>336</v>
      </c>
      <c r="AK1973" t="s">
        <v>73</v>
      </c>
      <c r="AL1973" t="s">
        <v>157</v>
      </c>
      <c r="AM1973" t="s">
        <v>75</v>
      </c>
      <c r="AN1973" t="s">
        <v>76</v>
      </c>
      <c r="AO1973" t="s">
        <v>281</v>
      </c>
      <c r="AP1973" t="s">
        <v>126</v>
      </c>
      <c r="AQ1973" t="s">
        <v>88</v>
      </c>
      <c r="AR1973" t="s">
        <v>74</v>
      </c>
      <c r="AS1973" t="s">
        <v>54</v>
      </c>
      <c r="AT1973" t="s">
        <v>315</v>
      </c>
      <c r="AU1973" t="s">
        <v>107</v>
      </c>
      <c r="AV1973" t="s">
        <v>662</v>
      </c>
    </row>
    <row r="1974" spans="1:48" hidden="1" x14ac:dyDescent="0.3">
      <c r="A1974" t="s">
        <v>9793</v>
      </c>
      <c r="B1974" t="s">
        <v>9794</v>
      </c>
      <c r="C1974" s="1" t="str">
        <f t="shared" si="331"/>
        <v>21:0975</v>
      </c>
      <c r="D1974" s="1" t="str">
        <f t="shared" si="328"/>
        <v>21:0109</v>
      </c>
      <c r="E1974" t="s">
        <v>9795</v>
      </c>
      <c r="F1974" t="s">
        <v>9796</v>
      </c>
      <c r="H1974">
        <v>60.212570399999997</v>
      </c>
      <c r="I1974">
        <v>-97.382562300000004</v>
      </c>
      <c r="J1974" s="1" t="str">
        <f t="shared" si="329"/>
        <v>NGR lake sediment grab sample</v>
      </c>
      <c r="K1974" s="1" t="str">
        <f t="shared" si="330"/>
        <v>&lt;177 micron (NGR)</v>
      </c>
      <c r="L1974">
        <v>20</v>
      </c>
      <c r="M1974" t="s">
        <v>113</v>
      </c>
      <c r="N1974">
        <v>388</v>
      </c>
      <c r="O1974" t="s">
        <v>125</v>
      </c>
      <c r="P1974" t="s">
        <v>54</v>
      </c>
      <c r="Q1974" t="s">
        <v>3299</v>
      </c>
      <c r="R1974" t="s">
        <v>2648</v>
      </c>
      <c r="S1974" t="s">
        <v>57</v>
      </c>
      <c r="T1974" t="s">
        <v>404</v>
      </c>
      <c r="U1974" t="s">
        <v>88</v>
      </c>
      <c r="V1974" t="s">
        <v>691</v>
      </c>
      <c r="W1974" t="s">
        <v>79</v>
      </c>
      <c r="X1974" t="s">
        <v>67</v>
      </c>
      <c r="Y1974" t="s">
        <v>526</v>
      </c>
      <c r="Z1974" t="s">
        <v>170</v>
      </c>
      <c r="AA1974" t="s">
        <v>64</v>
      </c>
      <c r="AB1974" t="s">
        <v>691</v>
      </c>
      <c r="AC1974" t="s">
        <v>66</v>
      </c>
      <c r="AD1974" t="s">
        <v>67</v>
      </c>
      <c r="AE1974" t="s">
        <v>2187</v>
      </c>
      <c r="AF1974" t="s">
        <v>77</v>
      </c>
      <c r="AG1974" t="s">
        <v>172</v>
      </c>
      <c r="AH1974" t="s">
        <v>780</v>
      </c>
      <c r="AI1974" t="s">
        <v>201</v>
      </c>
      <c r="AJ1974" t="s">
        <v>96</v>
      </c>
      <c r="AK1974" t="s">
        <v>73</v>
      </c>
      <c r="AL1974" t="s">
        <v>125</v>
      </c>
      <c r="AM1974" t="s">
        <v>103</v>
      </c>
      <c r="AN1974" t="s">
        <v>76</v>
      </c>
      <c r="AO1974" t="s">
        <v>281</v>
      </c>
      <c r="AP1974" t="s">
        <v>234</v>
      </c>
      <c r="AQ1974" t="s">
        <v>281</v>
      </c>
      <c r="AR1974" t="s">
        <v>67</v>
      </c>
      <c r="AS1974" t="s">
        <v>54</v>
      </c>
      <c r="AT1974" t="s">
        <v>315</v>
      </c>
      <c r="AU1974" t="s">
        <v>635</v>
      </c>
      <c r="AV1974" t="s">
        <v>4573</v>
      </c>
    </row>
    <row r="1975" spans="1:48" hidden="1" x14ac:dyDescent="0.3">
      <c r="A1975" t="s">
        <v>9797</v>
      </c>
      <c r="B1975" t="s">
        <v>9798</v>
      </c>
      <c r="C1975" s="1" t="str">
        <f t="shared" si="331"/>
        <v>21:0975</v>
      </c>
      <c r="D1975" s="1" t="str">
        <f t="shared" si="328"/>
        <v>21:0109</v>
      </c>
      <c r="E1975" t="s">
        <v>9795</v>
      </c>
      <c r="F1975" t="s">
        <v>9799</v>
      </c>
      <c r="H1975">
        <v>60.212570399999997</v>
      </c>
      <c r="I1975">
        <v>-97.382562300000004</v>
      </c>
      <c r="J1975" s="1" t="str">
        <f t="shared" si="329"/>
        <v>NGR lake sediment grab sample</v>
      </c>
      <c r="K1975" s="1" t="str">
        <f t="shared" si="330"/>
        <v>&lt;177 micron (NGR)</v>
      </c>
      <c r="L1975">
        <v>20</v>
      </c>
      <c r="M1975" t="s">
        <v>132</v>
      </c>
      <c r="N1975">
        <v>389</v>
      </c>
      <c r="O1975" t="s">
        <v>125</v>
      </c>
      <c r="P1975" t="s">
        <v>54</v>
      </c>
      <c r="Q1975" t="s">
        <v>489</v>
      </c>
      <c r="R1975" t="s">
        <v>264</v>
      </c>
      <c r="S1975" t="s">
        <v>57</v>
      </c>
      <c r="T1975" t="s">
        <v>122</v>
      </c>
      <c r="U1975" t="s">
        <v>117</v>
      </c>
      <c r="V1975" t="s">
        <v>139</v>
      </c>
      <c r="W1975" t="s">
        <v>346</v>
      </c>
      <c r="X1975" t="s">
        <v>67</v>
      </c>
      <c r="Y1975" t="s">
        <v>526</v>
      </c>
      <c r="Z1975" t="s">
        <v>127</v>
      </c>
      <c r="AA1975" t="s">
        <v>64</v>
      </c>
      <c r="AB1975" t="s">
        <v>691</v>
      </c>
      <c r="AC1975" t="s">
        <v>66</v>
      </c>
      <c r="AD1975" t="s">
        <v>758</v>
      </c>
      <c r="AE1975" t="s">
        <v>2106</v>
      </c>
      <c r="AF1975" t="s">
        <v>104</v>
      </c>
      <c r="AG1975" t="s">
        <v>303</v>
      </c>
      <c r="AH1975" t="s">
        <v>780</v>
      </c>
      <c r="AI1975" t="s">
        <v>96</v>
      </c>
      <c r="AJ1975" t="s">
        <v>388</v>
      </c>
      <c r="AK1975" t="s">
        <v>73</v>
      </c>
      <c r="AL1975" t="s">
        <v>75</v>
      </c>
      <c r="AM1975" t="s">
        <v>177</v>
      </c>
      <c r="AN1975" t="s">
        <v>76</v>
      </c>
      <c r="AO1975" t="s">
        <v>104</v>
      </c>
      <c r="AP1975" t="s">
        <v>105</v>
      </c>
      <c r="AQ1975" t="s">
        <v>104</v>
      </c>
      <c r="AR1975" t="s">
        <v>67</v>
      </c>
      <c r="AS1975" t="s">
        <v>54</v>
      </c>
      <c r="AT1975" t="s">
        <v>91</v>
      </c>
      <c r="AU1975" t="s">
        <v>107</v>
      </c>
      <c r="AV1975" t="s">
        <v>1632</v>
      </c>
    </row>
    <row r="1976" spans="1:48" hidden="1" x14ac:dyDescent="0.3">
      <c r="A1976" t="s">
        <v>9800</v>
      </c>
      <c r="B1976" t="s">
        <v>9801</v>
      </c>
      <c r="C1976" s="1" t="str">
        <f t="shared" si="331"/>
        <v>21:0975</v>
      </c>
      <c r="D1976" s="1" t="str">
        <f t="shared" si="328"/>
        <v>21:0109</v>
      </c>
      <c r="E1976" t="s">
        <v>9802</v>
      </c>
      <c r="F1976" t="s">
        <v>9803</v>
      </c>
      <c r="H1976">
        <v>60.203640700000001</v>
      </c>
      <c r="I1976">
        <v>-97.437005799999994</v>
      </c>
      <c r="J1976" s="1" t="str">
        <f t="shared" si="329"/>
        <v>NGR lake sediment grab sample</v>
      </c>
      <c r="K1976" s="1" t="str">
        <f t="shared" si="330"/>
        <v>&lt;177 micron (NGR)</v>
      </c>
      <c r="L1976">
        <v>20</v>
      </c>
      <c r="M1976" t="s">
        <v>200</v>
      </c>
      <c r="N1976">
        <v>390</v>
      </c>
      <c r="O1976" t="s">
        <v>74</v>
      </c>
      <c r="P1976" t="s">
        <v>54</v>
      </c>
      <c r="Q1976" t="s">
        <v>652</v>
      </c>
      <c r="R1976" t="s">
        <v>251</v>
      </c>
      <c r="S1976" t="s">
        <v>57</v>
      </c>
      <c r="T1976" t="s">
        <v>277</v>
      </c>
      <c r="U1976" t="s">
        <v>203</v>
      </c>
      <c r="V1976" t="s">
        <v>411</v>
      </c>
      <c r="W1976" t="s">
        <v>205</v>
      </c>
      <c r="X1976" t="s">
        <v>67</v>
      </c>
      <c r="Y1976" t="s">
        <v>170</v>
      </c>
      <c r="Z1976" t="s">
        <v>127</v>
      </c>
      <c r="AA1976" t="s">
        <v>64</v>
      </c>
      <c r="AB1976" t="s">
        <v>725</v>
      </c>
      <c r="AC1976" t="s">
        <v>66</v>
      </c>
      <c r="AD1976" t="s">
        <v>59</v>
      </c>
      <c r="AE1976" t="s">
        <v>206</v>
      </c>
      <c r="AF1976" t="s">
        <v>90</v>
      </c>
      <c r="AG1976" t="s">
        <v>617</v>
      </c>
      <c r="AH1976" t="s">
        <v>780</v>
      </c>
      <c r="AI1976" t="s">
        <v>305</v>
      </c>
      <c r="AJ1976" t="s">
        <v>329</v>
      </c>
      <c r="AK1976" t="s">
        <v>73</v>
      </c>
      <c r="AL1976" t="s">
        <v>125</v>
      </c>
      <c r="AM1976" t="s">
        <v>125</v>
      </c>
      <c r="AN1976" t="s">
        <v>76</v>
      </c>
      <c r="AO1976" t="s">
        <v>116</v>
      </c>
      <c r="AP1976" t="s">
        <v>225</v>
      </c>
      <c r="AQ1976" t="s">
        <v>1716</v>
      </c>
      <c r="AR1976" t="s">
        <v>62</v>
      </c>
      <c r="AS1976" t="s">
        <v>54</v>
      </c>
      <c r="AT1976" t="s">
        <v>73</v>
      </c>
      <c r="AU1976" t="s">
        <v>107</v>
      </c>
      <c r="AV1976" t="s">
        <v>4954</v>
      </c>
    </row>
    <row r="1977" spans="1:48" hidden="1" x14ac:dyDescent="0.3">
      <c r="A1977" t="s">
        <v>9804</v>
      </c>
      <c r="B1977" t="s">
        <v>9805</v>
      </c>
      <c r="C1977" s="1" t="str">
        <f t="shared" si="331"/>
        <v>21:0975</v>
      </c>
      <c r="D1977" s="1" t="str">
        <f t="shared" si="328"/>
        <v>21:0109</v>
      </c>
      <c r="E1977" t="s">
        <v>9806</v>
      </c>
      <c r="F1977" t="s">
        <v>9807</v>
      </c>
      <c r="H1977">
        <v>60.214095</v>
      </c>
      <c r="I1977">
        <v>-97.485835399999999</v>
      </c>
      <c r="J1977" s="1" t="str">
        <f t="shared" si="329"/>
        <v>NGR lake sediment grab sample</v>
      </c>
      <c r="K1977" s="1" t="str">
        <f t="shared" si="330"/>
        <v>&lt;177 micron (NGR)</v>
      </c>
      <c r="L1977">
        <v>20</v>
      </c>
      <c r="M1977" t="s">
        <v>217</v>
      </c>
      <c r="N1977">
        <v>391</v>
      </c>
      <c r="O1977" t="s">
        <v>526</v>
      </c>
      <c r="P1977" t="s">
        <v>54</v>
      </c>
      <c r="Q1977" t="s">
        <v>218</v>
      </c>
      <c r="R1977" t="s">
        <v>77</v>
      </c>
      <c r="S1977" t="s">
        <v>57</v>
      </c>
      <c r="T1977" t="s">
        <v>204</v>
      </c>
      <c r="U1977" t="s">
        <v>59</v>
      </c>
      <c r="V1977" t="s">
        <v>60</v>
      </c>
      <c r="W1977" t="s">
        <v>63</v>
      </c>
      <c r="X1977" t="s">
        <v>67</v>
      </c>
      <c r="Y1977" t="s">
        <v>62</v>
      </c>
      <c r="Z1977" t="s">
        <v>96</v>
      </c>
      <c r="AA1977" t="s">
        <v>64</v>
      </c>
      <c r="AB1977" t="s">
        <v>471</v>
      </c>
      <c r="AC1977" t="s">
        <v>66</v>
      </c>
      <c r="AD1977" t="s">
        <v>758</v>
      </c>
      <c r="AE1977" t="s">
        <v>8882</v>
      </c>
      <c r="AF1977" t="s">
        <v>116</v>
      </c>
      <c r="AG1977" t="s">
        <v>135</v>
      </c>
      <c r="AH1977" t="s">
        <v>173</v>
      </c>
      <c r="AI1977" t="s">
        <v>53</v>
      </c>
      <c r="AJ1977" t="s">
        <v>201</v>
      </c>
      <c r="AK1977" t="s">
        <v>73</v>
      </c>
      <c r="AL1977" t="s">
        <v>157</v>
      </c>
      <c r="AM1977" t="s">
        <v>103</v>
      </c>
      <c r="AN1977" t="s">
        <v>76</v>
      </c>
      <c r="AO1977" t="s">
        <v>178</v>
      </c>
      <c r="AP1977" t="s">
        <v>210</v>
      </c>
      <c r="AQ1977" t="s">
        <v>290</v>
      </c>
      <c r="AR1977" t="s">
        <v>67</v>
      </c>
      <c r="AS1977" t="s">
        <v>54</v>
      </c>
      <c r="AT1977" t="s">
        <v>73</v>
      </c>
      <c r="AU1977" t="s">
        <v>107</v>
      </c>
      <c r="AV1977" t="s">
        <v>9808</v>
      </c>
    </row>
    <row r="1978" spans="1:48" hidden="1" x14ac:dyDescent="0.3">
      <c r="A1978" t="s">
        <v>9809</v>
      </c>
      <c r="B1978" t="s">
        <v>9810</v>
      </c>
      <c r="C1978" s="1" t="str">
        <f t="shared" si="331"/>
        <v>21:0975</v>
      </c>
      <c r="D1978" s="1" t="str">
        <f t="shared" si="328"/>
        <v>21:0109</v>
      </c>
      <c r="E1978" t="s">
        <v>9811</v>
      </c>
      <c r="F1978" t="s">
        <v>9812</v>
      </c>
      <c r="H1978">
        <v>60.211611300000001</v>
      </c>
      <c r="I1978">
        <v>-97.5703563</v>
      </c>
      <c r="J1978" s="1" t="str">
        <f t="shared" si="329"/>
        <v>NGR lake sediment grab sample</v>
      </c>
      <c r="K1978" s="1" t="str">
        <f t="shared" si="330"/>
        <v>&lt;177 micron (NGR)</v>
      </c>
      <c r="L1978">
        <v>20</v>
      </c>
      <c r="M1978" t="s">
        <v>246</v>
      </c>
      <c r="N1978">
        <v>392</v>
      </c>
      <c r="O1978" t="s">
        <v>238</v>
      </c>
      <c r="P1978" t="s">
        <v>54</v>
      </c>
      <c r="Q1978" t="s">
        <v>3299</v>
      </c>
      <c r="R1978" t="s">
        <v>411</v>
      </c>
      <c r="S1978" t="s">
        <v>57</v>
      </c>
      <c r="T1978" t="s">
        <v>91</v>
      </c>
      <c r="U1978" t="s">
        <v>168</v>
      </c>
      <c r="V1978" t="s">
        <v>119</v>
      </c>
      <c r="W1978" t="s">
        <v>95</v>
      </c>
      <c r="X1978" t="s">
        <v>74</v>
      </c>
      <c r="Y1978" t="s">
        <v>355</v>
      </c>
      <c r="Z1978" t="s">
        <v>170</v>
      </c>
      <c r="AA1978" t="s">
        <v>64</v>
      </c>
      <c r="AB1978" t="s">
        <v>725</v>
      </c>
      <c r="AC1978" t="s">
        <v>66</v>
      </c>
      <c r="AD1978" t="s">
        <v>127</v>
      </c>
      <c r="AE1978" t="s">
        <v>490</v>
      </c>
      <c r="AF1978" t="s">
        <v>436</v>
      </c>
      <c r="AG1978" t="s">
        <v>615</v>
      </c>
      <c r="AH1978" t="s">
        <v>780</v>
      </c>
      <c r="AI1978" t="s">
        <v>159</v>
      </c>
      <c r="AJ1978" t="s">
        <v>514</v>
      </c>
      <c r="AK1978" t="s">
        <v>73</v>
      </c>
      <c r="AL1978" t="s">
        <v>75</v>
      </c>
      <c r="AM1978" t="s">
        <v>125</v>
      </c>
      <c r="AN1978" t="s">
        <v>76</v>
      </c>
      <c r="AO1978" t="s">
        <v>77</v>
      </c>
      <c r="AP1978" t="s">
        <v>656</v>
      </c>
      <c r="AQ1978" t="s">
        <v>203</v>
      </c>
      <c r="AR1978" t="s">
        <v>74</v>
      </c>
      <c r="AS1978" t="s">
        <v>54</v>
      </c>
      <c r="AT1978" t="s">
        <v>73</v>
      </c>
      <c r="AU1978" t="s">
        <v>107</v>
      </c>
      <c r="AV1978" t="s">
        <v>9813</v>
      </c>
    </row>
    <row r="1979" spans="1:48" hidden="1" x14ac:dyDescent="0.3">
      <c r="A1979" t="s">
        <v>9814</v>
      </c>
      <c r="B1979" t="s">
        <v>9815</v>
      </c>
      <c r="C1979" s="1" t="str">
        <f t="shared" si="331"/>
        <v>21:0975</v>
      </c>
      <c r="D1979" s="1" t="str">
        <f t="shared" si="328"/>
        <v>21:0109</v>
      </c>
      <c r="E1979" t="s">
        <v>9816</v>
      </c>
      <c r="F1979" t="s">
        <v>9817</v>
      </c>
      <c r="H1979">
        <v>60.2232512</v>
      </c>
      <c r="I1979">
        <v>-97.630923199999998</v>
      </c>
      <c r="J1979" s="1" t="str">
        <f t="shared" si="329"/>
        <v>NGR lake sediment grab sample</v>
      </c>
      <c r="K1979" s="1" t="str">
        <f t="shared" si="330"/>
        <v>&lt;177 micron (NGR)</v>
      </c>
      <c r="L1979">
        <v>20</v>
      </c>
      <c r="M1979" t="s">
        <v>260</v>
      </c>
      <c r="N1979">
        <v>393</v>
      </c>
      <c r="O1979" t="s">
        <v>101</v>
      </c>
      <c r="P1979" t="s">
        <v>54</v>
      </c>
      <c r="Q1979" t="s">
        <v>447</v>
      </c>
      <c r="R1979" t="s">
        <v>192</v>
      </c>
      <c r="S1979" t="s">
        <v>57</v>
      </c>
      <c r="T1979" t="s">
        <v>315</v>
      </c>
      <c r="U1979" t="s">
        <v>203</v>
      </c>
      <c r="V1979" t="s">
        <v>99</v>
      </c>
      <c r="W1979" t="s">
        <v>74</v>
      </c>
      <c r="X1979" t="s">
        <v>67</v>
      </c>
      <c r="Y1979" t="s">
        <v>159</v>
      </c>
      <c r="Z1979" t="s">
        <v>62</v>
      </c>
      <c r="AA1979" t="s">
        <v>64</v>
      </c>
      <c r="AB1979" t="s">
        <v>316</v>
      </c>
      <c r="AC1979" t="s">
        <v>66</v>
      </c>
      <c r="AD1979" t="s">
        <v>758</v>
      </c>
      <c r="AE1979" t="s">
        <v>943</v>
      </c>
      <c r="AF1979" t="s">
        <v>90</v>
      </c>
      <c r="AG1979" t="s">
        <v>282</v>
      </c>
      <c r="AH1979" t="s">
        <v>173</v>
      </c>
      <c r="AI1979" t="s">
        <v>136</v>
      </c>
      <c r="AJ1979" t="s">
        <v>59</v>
      </c>
      <c r="AK1979" t="s">
        <v>73</v>
      </c>
      <c r="AL1979" t="s">
        <v>103</v>
      </c>
      <c r="AM1979" t="s">
        <v>75</v>
      </c>
      <c r="AN1979" t="s">
        <v>76</v>
      </c>
      <c r="AO1979" t="s">
        <v>104</v>
      </c>
      <c r="AP1979" t="s">
        <v>420</v>
      </c>
      <c r="AQ1979" t="s">
        <v>5672</v>
      </c>
      <c r="AR1979" t="s">
        <v>67</v>
      </c>
      <c r="AS1979" t="s">
        <v>54</v>
      </c>
      <c r="AT1979" t="s">
        <v>73</v>
      </c>
      <c r="AU1979" t="s">
        <v>107</v>
      </c>
      <c r="AV1979" t="s">
        <v>9818</v>
      </c>
    </row>
    <row r="1980" spans="1:48" hidden="1" x14ac:dyDescent="0.3">
      <c r="A1980" t="s">
        <v>9819</v>
      </c>
      <c r="B1980" t="s">
        <v>9820</v>
      </c>
      <c r="C1980" s="1" t="str">
        <f t="shared" si="331"/>
        <v>21:0975</v>
      </c>
      <c r="D1980" s="1" t="str">
        <f t="shared" si="328"/>
        <v>21:0109</v>
      </c>
      <c r="E1980" t="s">
        <v>9821</v>
      </c>
      <c r="F1980" t="s">
        <v>9822</v>
      </c>
      <c r="H1980">
        <v>60.191877300000002</v>
      </c>
      <c r="I1980">
        <v>-97.619136600000004</v>
      </c>
      <c r="J1980" s="1" t="str">
        <f t="shared" si="329"/>
        <v>NGR lake sediment grab sample</v>
      </c>
      <c r="K1980" s="1" t="str">
        <f t="shared" si="330"/>
        <v>&lt;177 micron (NGR)</v>
      </c>
      <c r="L1980">
        <v>20</v>
      </c>
      <c r="M1980" t="s">
        <v>273</v>
      </c>
      <c r="N1980">
        <v>394</v>
      </c>
      <c r="O1980" t="s">
        <v>448</v>
      </c>
      <c r="P1980" t="s">
        <v>54</v>
      </c>
      <c r="Q1980" t="s">
        <v>435</v>
      </c>
      <c r="R1980" t="s">
        <v>92</v>
      </c>
      <c r="S1980" t="s">
        <v>57</v>
      </c>
      <c r="T1980" t="s">
        <v>411</v>
      </c>
      <c r="U1980" t="s">
        <v>138</v>
      </c>
      <c r="V1980" t="s">
        <v>478</v>
      </c>
      <c r="W1980" t="s">
        <v>62</v>
      </c>
      <c r="X1980" t="s">
        <v>67</v>
      </c>
      <c r="Y1980" t="s">
        <v>526</v>
      </c>
      <c r="Z1980" t="s">
        <v>96</v>
      </c>
      <c r="AA1980" t="s">
        <v>64</v>
      </c>
      <c r="AB1980" t="s">
        <v>616</v>
      </c>
      <c r="AC1980" t="s">
        <v>173</v>
      </c>
      <c r="AD1980" t="s">
        <v>67</v>
      </c>
      <c r="AE1980" t="s">
        <v>8945</v>
      </c>
      <c r="AF1980" t="s">
        <v>178</v>
      </c>
      <c r="AG1980" t="s">
        <v>293</v>
      </c>
      <c r="AH1980" t="s">
        <v>472</v>
      </c>
      <c r="AI1980" t="s">
        <v>263</v>
      </c>
      <c r="AJ1980" t="s">
        <v>143</v>
      </c>
      <c r="AK1980" t="s">
        <v>73</v>
      </c>
      <c r="AL1980" t="s">
        <v>125</v>
      </c>
      <c r="AM1980" t="s">
        <v>103</v>
      </c>
      <c r="AN1980" t="s">
        <v>76</v>
      </c>
      <c r="AO1980" t="s">
        <v>168</v>
      </c>
      <c r="AP1980" t="s">
        <v>105</v>
      </c>
      <c r="AQ1980" t="s">
        <v>143</v>
      </c>
      <c r="AR1980" t="s">
        <v>67</v>
      </c>
      <c r="AS1980" t="s">
        <v>54</v>
      </c>
      <c r="AT1980" t="s">
        <v>73</v>
      </c>
      <c r="AU1980" t="s">
        <v>107</v>
      </c>
      <c r="AV1980" t="s">
        <v>9823</v>
      </c>
    </row>
    <row r="1981" spans="1:48" hidden="1" x14ac:dyDescent="0.3">
      <c r="A1981" t="s">
        <v>9824</v>
      </c>
      <c r="B1981" t="s">
        <v>9825</v>
      </c>
      <c r="C1981" s="1" t="str">
        <f t="shared" si="331"/>
        <v>21:0975</v>
      </c>
      <c r="D1981" s="1" t="str">
        <f t="shared" si="328"/>
        <v>21:0109</v>
      </c>
      <c r="E1981" t="s">
        <v>9826</v>
      </c>
      <c r="F1981" t="s">
        <v>9827</v>
      </c>
      <c r="H1981">
        <v>60.184043899999999</v>
      </c>
      <c r="I1981">
        <v>-97.573935700000007</v>
      </c>
      <c r="J1981" s="1" t="str">
        <f t="shared" si="329"/>
        <v>NGR lake sediment grab sample</v>
      </c>
      <c r="K1981" s="1" t="str">
        <f t="shared" si="330"/>
        <v>&lt;177 micron (NGR)</v>
      </c>
      <c r="L1981">
        <v>20</v>
      </c>
      <c r="M1981" t="s">
        <v>289</v>
      </c>
      <c r="N1981">
        <v>395</v>
      </c>
      <c r="O1981" t="s">
        <v>388</v>
      </c>
      <c r="P1981" t="s">
        <v>54</v>
      </c>
      <c r="Q1981" t="s">
        <v>562</v>
      </c>
      <c r="R1981" t="s">
        <v>121</v>
      </c>
      <c r="S1981" t="s">
        <v>57</v>
      </c>
      <c r="T1981" t="s">
        <v>561</v>
      </c>
      <c r="U1981" t="s">
        <v>57</v>
      </c>
      <c r="V1981" t="s">
        <v>2740</v>
      </c>
      <c r="W1981" t="s">
        <v>103</v>
      </c>
      <c r="X1981" t="s">
        <v>67</v>
      </c>
      <c r="Y1981" t="s">
        <v>79</v>
      </c>
      <c r="Z1981" t="s">
        <v>67</v>
      </c>
      <c r="AA1981" t="s">
        <v>64</v>
      </c>
      <c r="AB1981" t="s">
        <v>236</v>
      </c>
      <c r="AC1981" t="s">
        <v>66</v>
      </c>
      <c r="AD1981" t="s">
        <v>67</v>
      </c>
      <c r="AE1981" t="s">
        <v>5473</v>
      </c>
      <c r="AF1981" t="s">
        <v>76</v>
      </c>
      <c r="AG1981" t="s">
        <v>117</v>
      </c>
      <c r="AH1981" t="s">
        <v>472</v>
      </c>
      <c r="AI1981" t="s">
        <v>137</v>
      </c>
      <c r="AJ1981" t="s">
        <v>254</v>
      </c>
      <c r="AK1981" t="s">
        <v>73</v>
      </c>
      <c r="AL1981" t="s">
        <v>103</v>
      </c>
      <c r="AM1981" t="s">
        <v>103</v>
      </c>
      <c r="AN1981" t="s">
        <v>76</v>
      </c>
      <c r="AO1981" t="s">
        <v>72</v>
      </c>
      <c r="AP1981" t="s">
        <v>8164</v>
      </c>
      <c r="AQ1981" t="s">
        <v>328</v>
      </c>
      <c r="AR1981" t="s">
        <v>67</v>
      </c>
      <c r="AS1981" t="s">
        <v>54</v>
      </c>
      <c r="AT1981" t="s">
        <v>73</v>
      </c>
      <c r="AU1981" t="s">
        <v>107</v>
      </c>
      <c r="AV1981" t="s">
        <v>9828</v>
      </c>
    </row>
    <row r="1982" spans="1:48" hidden="1" x14ac:dyDescent="0.3">
      <c r="A1982" t="s">
        <v>9829</v>
      </c>
      <c r="B1982" t="s">
        <v>9830</v>
      </c>
      <c r="C1982" s="1" t="str">
        <f t="shared" si="331"/>
        <v>21:0975</v>
      </c>
      <c r="D1982" s="1" t="str">
        <f t="shared" si="328"/>
        <v>21:0109</v>
      </c>
      <c r="E1982" t="s">
        <v>9831</v>
      </c>
      <c r="F1982" t="s">
        <v>9832</v>
      </c>
      <c r="H1982">
        <v>60.1860724</v>
      </c>
      <c r="I1982">
        <v>-97.504564900000005</v>
      </c>
      <c r="J1982" s="1" t="str">
        <f t="shared" si="329"/>
        <v>NGR lake sediment grab sample</v>
      </c>
      <c r="K1982" s="1" t="str">
        <f t="shared" si="330"/>
        <v>&lt;177 micron (NGR)</v>
      </c>
      <c r="L1982">
        <v>20</v>
      </c>
      <c r="M1982" t="s">
        <v>301</v>
      </c>
      <c r="N1982">
        <v>396</v>
      </c>
      <c r="O1982" t="s">
        <v>136</v>
      </c>
      <c r="P1982" t="s">
        <v>54</v>
      </c>
      <c r="Q1982" t="s">
        <v>262</v>
      </c>
      <c r="R1982" t="s">
        <v>317</v>
      </c>
      <c r="S1982" t="s">
        <v>57</v>
      </c>
      <c r="T1982" t="s">
        <v>152</v>
      </c>
      <c r="U1982" t="s">
        <v>168</v>
      </c>
      <c r="V1982" t="s">
        <v>357</v>
      </c>
      <c r="W1982" t="s">
        <v>103</v>
      </c>
      <c r="X1982" t="s">
        <v>67</v>
      </c>
      <c r="Y1982" t="s">
        <v>448</v>
      </c>
      <c r="Z1982" t="s">
        <v>67</v>
      </c>
      <c r="AA1982" t="s">
        <v>64</v>
      </c>
      <c r="AB1982" t="s">
        <v>221</v>
      </c>
      <c r="AC1982" t="s">
        <v>66</v>
      </c>
      <c r="AD1982" t="s">
        <v>67</v>
      </c>
      <c r="AE1982" t="s">
        <v>9833</v>
      </c>
      <c r="AF1982" t="s">
        <v>77</v>
      </c>
      <c r="AG1982" t="s">
        <v>96</v>
      </c>
      <c r="AH1982" t="s">
        <v>780</v>
      </c>
      <c r="AI1982" t="s">
        <v>355</v>
      </c>
      <c r="AJ1982" t="s">
        <v>201</v>
      </c>
      <c r="AK1982" t="s">
        <v>73</v>
      </c>
      <c r="AL1982" t="s">
        <v>103</v>
      </c>
      <c r="AM1982" t="s">
        <v>103</v>
      </c>
      <c r="AN1982" t="s">
        <v>76</v>
      </c>
      <c r="AO1982" t="s">
        <v>168</v>
      </c>
      <c r="AP1982" t="s">
        <v>8164</v>
      </c>
      <c r="AQ1982" t="s">
        <v>104</v>
      </c>
      <c r="AR1982" t="s">
        <v>67</v>
      </c>
      <c r="AS1982" t="s">
        <v>54</v>
      </c>
      <c r="AT1982" t="s">
        <v>73</v>
      </c>
      <c r="AU1982" t="s">
        <v>107</v>
      </c>
      <c r="AV1982" t="s">
        <v>9834</v>
      </c>
    </row>
    <row r="1983" spans="1:48" hidden="1" x14ac:dyDescent="0.3">
      <c r="A1983" t="s">
        <v>9835</v>
      </c>
      <c r="B1983" t="s">
        <v>9836</v>
      </c>
      <c r="C1983" s="1" t="str">
        <f t="shared" si="331"/>
        <v>21:0975</v>
      </c>
      <c r="D1983" s="1" t="str">
        <f t="shared" si="328"/>
        <v>21:0109</v>
      </c>
      <c r="E1983" t="s">
        <v>9837</v>
      </c>
      <c r="F1983" t="s">
        <v>9838</v>
      </c>
      <c r="H1983">
        <v>60.193228599999998</v>
      </c>
      <c r="I1983">
        <v>-97.441289100000006</v>
      </c>
      <c r="J1983" s="1" t="str">
        <f t="shared" si="329"/>
        <v>NGR lake sediment grab sample</v>
      </c>
      <c r="K1983" s="1" t="str">
        <f t="shared" si="330"/>
        <v>&lt;177 micron (NGR)</v>
      </c>
      <c r="L1983">
        <v>20</v>
      </c>
      <c r="M1983" t="s">
        <v>314</v>
      </c>
      <c r="N1983">
        <v>397</v>
      </c>
      <c r="O1983" t="s">
        <v>302</v>
      </c>
      <c r="P1983" t="s">
        <v>54</v>
      </c>
      <c r="Q1983" t="s">
        <v>488</v>
      </c>
      <c r="R1983" t="s">
        <v>192</v>
      </c>
      <c r="S1983" t="s">
        <v>57</v>
      </c>
      <c r="T1983" t="s">
        <v>315</v>
      </c>
      <c r="U1983" t="s">
        <v>104</v>
      </c>
      <c r="V1983" t="s">
        <v>100</v>
      </c>
      <c r="W1983" t="s">
        <v>226</v>
      </c>
      <c r="X1983" t="s">
        <v>74</v>
      </c>
      <c r="Y1983" t="s">
        <v>292</v>
      </c>
      <c r="Z1983" t="s">
        <v>96</v>
      </c>
      <c r="AA1983" t="s">
        <v>64</v>
      </c>
      <c r="AB1983" t="s">
        <v>316</v>
      </c>
      <c r="AC1983" t="s">
        <v>66</v>
      </c>
      <c r="AD1983" t="s">
        <v>92</v>
      </c>
      <c r="AE1983" t="s">
        <v>526</v>
      </c>
      <c r="AF1983" t="s">
        <v>282</v>
      </c>
      <c r="AG1983" t="s">
        <v>404</v>
      </c>
      <c r="AH1983" t="s">
        <v>780</v>
      </c>
      <c r="AI1983" t="s">
        <v>440</v>
      </c>
      <c r="AJ1983" t="s">
        <v>348</v>
      </c>
      <c r="AK1983" t="s">
        <v>73</v>
      </c>
      <c r="AL1983" t="s">
        <v>125</v>
      </c>
      <c r="AM1983" t="s">
        <v>125</v>
      </c>
      <c r="AN1983" t="s">
        <v>76</v>
      </c>
      <c r="AO1983" t="s">
        <v>1180</v>
      </c>
      <c r="AP1983" t="s">
        <v>307</v>
      </c>
      <c r="AQ1983" t="s">
        <v>8304</v>
      </c>
      <c r="AR1983" t="s">
        <v>74</v>
      </c>
      <c r="AS1983" t="s">
        <v>54</v>
      </c>
      <c r="AT1983" t="s">
        <v>262</v>
      </c>
      <c r="AU1983" t="s">
        <v>107</v>
      </c>
      <c r="AV1983" t="s">
        <v>1708</v>
      </c>
    </row>
    <row r="1984" spans="1:48" hidden="1" x14ac:dyDescent="0.3">
      <c r="A1984" t="s">
        <v>9839</v>
      </c>
      <c r="B1984" t="s">
        <v>9840</v>
      </c>
      <c r="C1984" s="1" t="str">
        <f t="shared" si="331"/>
        <v>21:0975</v>
      </c>
      <c r="D1984" s="1" t="str">
        <f t="shared" si="328"/>
        <v>21:0109</v>
      </c>
      <c r="E1984" t="s">
        <v>9841</v>
      </c>
      <c r="F1984" t="s">
        <v>9842</v>
      </c>
      <c r="H1984">
        <v>60.173623599999999</v>
      </c>
      <c r="I1984">
        <v>-97.389472400000002</v>
      </c>
      <c r="J1984" s="1" t="str">
        <f t="shared" si="329"/>
        <v>NGR lake sediment grab sample</v>
      </c>
      <c r="K1984" s="1" t="str">
        <f t="shared" si="330"/>
        <v>&lt;177 micron (NGR)</v>
      </c>
      <c r="L1984">
        <v>20</v>
      </c>
      <c r="M1984" t="s">
        <v>324</v>
      </c>
      <c r="N1984">
        <v>398</v>
      </c>
      <c r="O1984" t="s">
        <v>238</v>
      </c>
      <c r="P1984" t="s">
        <v>54</v>
      </c>
      <c r="Q1984" t="s">
        <v>521</v>
      </c>
      <c r="R1984" t="s">
        <v>104</v>
      </c>
      <c r="S1984" t="s">
        <v>57</v>
      </c>
      <c r="T1984" t="s">
        <v>167</v>
      </c>
      <c r="U1984" t="s">
        <v>117</v>
      </c>
      <c r="V1984" t="s">
        <v>172</v>
      </c>
      <c r="W1984" t="s">
        <v>137</v>
      </c>
      <c r="X1984" t="s">
        <v>67</v>
      </c>
      <c r="Y1984" t="s">
        <v>171</v>
      </c>
      <c r="Z1984" t="s">
        <v>138</v>
      </c>
      <c r="AA1984" t="s">
        <v>64</v>
      </c>
      <c r="AB1984" t="s">
        <v>303</v>
      </c>
      <c r="AC1984" t="s">
        <v>66</v>
      </c>
      <c r="AD1984" t="s">
        <v>67</v>
      </c>
      <c r="AE1984" t="s">
        <v>8882</v>
      </c>
      <c r="AF1984" t="s">
        <v>357</v>
      </c>
      <c r="AG1984" t="s">
        <v>604</v>
      </c>
      <c r="AH1984" t="s">
        <v>472</v>
      </c>
      <c r="AI1984" t="s">
        <v>338</v>
      </c>
      <c r="AJ1984" t="s">
        <v>209</v>
      </c>
      <c r="AK1984" t="s">
        <v>73</v>
      </c>
      <c r="AL1984" t="s">
        <v>125</v>
      </c>
      <c r="AM1984" t="s">
        <v>224</v>
      </c>
      <c r="AN1984" t="s">
        <v>76</v>
      </c>
      <c r="AO1984" t="s">
        <v>104</v>
      </c>
      <c r="AP1984" t="s">
        <v>566</v>
      </c>
      <c r="AQ1984" t="s">
        <v>439</v>
      </c>
      <c r="AR1984" t="s">
        <v>67</v>
      </c>
      <c r="AS1984" t="s">
        <v>54</v>
      </c>
      <c r="AT1984" t="s">
        <v>73</v>
      </c>
      <c r="AU1984" t="s">
        <v>107</v>
      </c>
      <c r="AV1984" t="s">
        <v>6795</v>
      </c>
    </row>
    <row r="1985" spans="1:48" hidden="1" x14ac:dyDescent="0.3">
      <c r="A1985" t="s">
        <v>9843</v>
      </c>
      <c r="B1985" t="s">
        <v>9844</v>
      </c>
      <c r="C1985" s="1" t="str">
        <f t="shared" si="331"/>
        <v>21:0975</v>
      </c>
      <c r="D1985" s="1" t="str">
        <f t="shared" si="328"/>
        <v>21:0109</v>
      </c>
      <c r="E1985" t="s">
        <v>9845</v>
      </c>
      <c r="F1985" t="s">
        <v>9846</v>
      </c>
      <c r="H1985">
        <v>60.194767800000001</v>
      </c>
      <c r="I1985">
        <v>-97.331631999999999</v>
      </c>
      <c r="J1985" s="1" t="str">
        <f t="shared" si="329"/>
        <v>NGR lake sediment grab sample</v>
      </c>
      <c r="K1985" s="1" t="str">
        <f t="shared" si="330"/>
        <v>&lt;177 micron (NGR)</v>
      </c>
      <c r="L1985">
        <v>20</v>
      </c>
      <c r="M1985" t="s">
        <v>335</v>
      </c>
      <c r="N1985">
        <v>399</v>
      </c>
      <c r="O1985" t="s">
        <v>226</v>
      </c>
      <c r="P1985" t="s">
        <v>54</v>
      </c>
      <c r="Q1985" t="s">
        <v>479</v>
      </c>
      <c r="R1985" t="s">
        <v>141</v>
      </c>
      <c r="S1985" t="s">
        <v>57</v>
      </c>
      <c r="T1985" t="s">
        <v>91</v>
      </c>
      <c r="U1985" t="s">
        <v>203</v>
      </c>
      <c r="V1985" t="s">
        <v>90</v>
      </c>
      <c r="W1985" t="s">
        <v>103</v>
      </c>
      <c r="X1985" t="s">
        <v>74</v>
      </c>
      <c r="Y1985" t="s">
        <v>118</v>
      </c>
      <c r="Z1985" t="s">
        <v>74</v>
      </c>
      <c r="AA1985" t="s">
        <v>64</v>
      </c>
      <c r="AB1985" t="s">
        <v>339</v>
      </c>
      <c r="AC1985" t="s">
        <v>66</v>
      </c>
      <c r="AD1985" t="s">
        <v>67</v>
      </c>
      <c r="AE1985" t="s">
        <v>3492</v>
      </c>
      <c r="AF1985" t="s">
        <v>104</v>
      </c>
      <c r="AG1985" t="s">
        <v>178</v>
      </c>
      <c r="AH1985" t="s">
        <v>472</v>
      </c>
      <c r="AI1985" t="s">
        <v>118</v>
      </c>
      <c r="AJ1985" t="s">
        <v>209</v>
      </c>
      <c r="AK1985" t="s">
        <v>73</v>
      </c>
      <c r="AL1985" t="s">
        <v>103</v>
      </c>
      <c r="AM1985" t="s">
        <v>75</v>
      </c>
      <c r="AN1985" t="s">
        <v>76</v>
      </c>
      <c r="AO1985" t="s">
        <v>168</v>
      </c>
      <c r="AP1985" t="s">
        <v>1227</v>
      </c>
      <c r="AQ1985" t="s">
        <v>104</v>
      </c>
      <c r="AR1985" t="s">
        <v>67</v>
      </c>
      <c r="AS1985" t="s">
        <v>54</v>
      </c>
      <c r="AT1985" t="s">
        <v>73</v>
      </c>
      <c r="AU1985" t="s">
        <v>107</v>
      </c>
      <c r="AV1985" t="s">
        <v>9847</v>
      </c>
    </row>
    <row r="1986" spans="1:48" hidden="1" x14ac:dyDescent="0.3">
      <c r="A1986" t="s">
        <v>9848</v>
      </c>
      <c r="B1986" t="s">
        <v>9849</v>
      </c>
      <c r="C1986" s="1" t="str">
        <f t="shared" si="331"/>
        <v>21:0975</v>
      </c>
      <c r="D1986" s="1" t="str">
        <f t="shared" si="328"/>
        <v>21:0109</v>
      </c>
      <c r="E1986" t="s">
        <v>9850</v>
      </c>
      <c r="F1986" t="s">
        <v>9851</v>
      </c>
      <c r="H1986">
        <v>60.185219099999998</v>
      </c>
      <c r="I1986">
        <v>-97.262270400000006</v>
      </c>
      <c r="J1986" s="1" t="str">
        <f t="shared" si="329"/>
        <v>NGR lake sediment grab sample</v>
      </c>
      <c r="K1986" s="1" t="str">
        <f t="shared" si="330"/>
        <v>&lt;177 micron (NGR)</v>
      </c>
      <c r="L1986">
        <v>20</v>
      </c>
      <c r="M1986" t="s">
        <v>354</v>
      </c>
      <c r="N1986">
        <v>400</v>
      </c>
      <c r="O1986" t="s">
        <v>396</v>
      </c>
      <c r="P1986" t="s">
        <v>54</v>
      </c>
      <c r="Q1986" t="s">
        <v>275</v>
      </c>
      <c r="R1986" t="s">
        <v>116</v>
      </c>
      <c r="S1986" t="s">
        <v>57</v>
      </c>
      <c r="T1986" t="s">
        <v>277</v>
      </c>
      <c r="U1986" t="s">
        <v>88</v>
      </c>
      <c r="V1986" t="s">
        <v>853</v>
      </c>
      <c r="W1986" t="s">
        <v>526</v>
      </c>
      <c r="X1986" t="s">
        <v>74</v>
      </c>
      <c r="Y1986" t="s">
        <v>137</v>
      </c>
      <c r="Z1986" t="s">
        <v>62</v>
      </c>
      <c r="AA1986" t="s">
        <v>64</v>
      </c>
      <c r="AB1986" t="s">
        <v>153</v>
      </c>
      <c r="AC1986" t="s">
        <v>66</v>
      </c>
      <c r="AD1986" t="s">
        <v>67</v>
      </c>
      <c r="AE1986" t="s">
        <v>3908</v>
      </c>
      <c r="AF1986" t="s">
        <v>141</v>
      </c>
      <c r="AG1986" t="s">
        <v>192</v>
      </c>
      <c r="AH1986" t="s">
        <v>780</v>
      </c>
      <c r="AI1986" t="s">
        <v>138</v>
      </c>
      <c r="AJ1986" t="s">
        <v>124</v>
      </c>
      <c r="AK1986" t="s">
        <v>73</v>
      </c>
      <c r="AL1986" t="s">
        <v>103</v>
      </c>
      <c r="AM1986" t="s">
        <v>75</v>
      </c>
      <c r="AN1986" t="s">
        <v>76</v>
      </c>
      <c r="AO1986" t="s">
        <v>281</v>
      </c>
      <c r="AP1986" t="s">
        <v>2033</v>
      </c>
      <c r="AQ1986" t="s">
        <v>1186</v>
      </c>
      <c r="AR1986" t="s">
        <v>67</v>
      </c>
      <c r="AS1986" t="s">
        <v>54</v>
      </c>
      <c r="AT1986" t="s">
        <v>73</v>
      </c>
      <c r="AU1986" t="s">
        <v>107</v>
      </c>
      <c r="AV1986" t="s">
        <v>544</v>
      </c>
    </row>
    <row r="1987" spans="1:48" hidden="1" x14ac:dyDescent="0.3">
      <c r="A1987" t="s">
        <v>9852</v>
      </c>
      <c r="B1987" t="s">
        <v>9853</v>
      </c>
      <c r="C1987" s="1" t="str">
        <f t="shared" si="331"/>
        <v>21:0975</v>
      </c>
      <c r="D1987" s="1" t="str">
        <f t="shared" si="328"/>
        <v>21:0109</v>
      </c>
      <c r="E1987" t="s">
        <v>9854</v>
      </c>
      <c r="F1987" t="s">
        <v>9855</v>
      </c>
      <c r="H1987">
        <v>60.116469899999998</v>
      </c>
      <c r="I1987">
        <v>-97.442832699999997</v>
      </c>
      <c r="J1987" s="1" t="str">
        <f t="shared" si="329"/>
        <v>NGR lake sediment grab sample</v>
      </c>
      <c r="K1987" s="1" t="str">
        <f t="shared" si="330"/>
        <v>&lt;177 micron (NGR)</v>
      </c>
      <c r="L1987">
        <v>21</v>
      </c>
      <c r="M1987" t="s">
        <v>52</v>
      </c>
      <c r="N1987">
        <v>401</v>
      </c>
      <c r="O1987" t="s">
        <v>302</v>
      </c>
      <c r="P1987" t="s">
        <v>54</v>
      </c>
      <c r="Q1987" t="s">
        <v>462</v>
      </c>
      <c r="R1987" t="s">
        <v>282</v>
      </c>
      <c r="S1987" t="s">
        <v>57</v>
      </c>
      <c r="T1987" t="s">
        <v>172</v>
      </c>
      <c r="U1987" t="s">
        <v>59</v>
      </c>
      <c r="V1987" t="s">
        <v>99</v>
      </c>
      <c r="W1987" t="s">
        <v>206</v>
      </c>
      <c r="X1987" t="s">
        <v>67</v>
      </c>
      <c r="Y1987" t="s">
        <v>421</v>
      </c>
      <c r="Z1987" t="s">
        <v>62</v>
      </c>
      <c r="AA1987" t="s">
        <v>64</v>
      </c>
      <c r="AB1987" t="s">
        <v>356</v>
      </c>
      <c r="AC1987" t="s">
        <v>66</v>
      </c>
      <c r="AD1987" t="s">
        <v>67</v>
      </c>
      <c r="AE1987" t="s">
        <v>779</v>
      </c>
      <c r="AF1987" t="s">
        <v>76</v>
      </c>
      <c r="AG1987" t="s">
        <v>478</v>
      </c>
      <c r="AH1987" t="s">
        <v>472</v>
      </c>
      <c r="AI1987" t="s">
        <v>106</v>
      </c>
      <c r="AJ1987" t="s">
        <v>211</v>
      </c>
      <c r="AK1987" t="s">
        <v>73</v>
      </c>
      <c r="AL1987" t="s">
        <v>224</v>
      </c>
      <c r="AM1987" t="s">
        <v>103</v>
      </c>
      <c r="AN1987" t="s">
        <v>76</v>
      </c>
      <c r="AO1987" t="s">
        <v>168</v>
      </c>
      <c r="AP1987" t="s">
        <v>4241</v>
      </c>
      <c r="AQ1987" t="s">
        <v>178</v>
      </c>
      <c r="AR1987" t="s">
        <v>67</v>
      </c>
      <c r="AS1987" t="s">
        <v>54</v>
      </c>
      <c r="AT1987" t="s">
        <v>73</v>
      </c>
      <c r="AU1987" t="s">
        <v>107</v>
      </c>
      <c r="AV1987" t="s">
        <v>9856</v>
      </c>
    </row>
    <row r="1988" spans="1:48" hidden="1" x14ac:dyDescent="0.3">
      <c r="A1988" t="s">
        <v>9857</v>
      </c>
      <c r="B1988" t="s">
        <v>9858</v>
      </c>
      <c r="C1988" s="1" t="str">
        <f t="shared" si="331"/>
        <v>21:0975</v>
      </c>
      <c r="D1988" s="1" t="str">
        <f t="shared" si="328"/>
        <v>21:0109</v>
      </c>
      <c r="E1988" t="s">
        <v>9859</v>
      </c>
      <c r="F1988" t="s">
        <v>9860</v>
      </c>
      <c r="H1988">
        <v>60.152548899999999</v>
      </c>
      <c r="I1988">
        <v>-97.258429300000003</v>
      </c>
      <c r="J1988" s="1" t="str">
        <f t="shared" si="329"/>
        <v>NGR lake sediment grab sample</v>
      </c>
      <c r="K1988" s="1" t="str">
        <f t="shared" si="330"/>
        <v>&lt;177 micron (NGR)</v>
      </c>
      <c r="L1988">
        <v>21</v>
      </c>
      <c r="M1988" t="s">
        <v>86</v>
      </c>
      <c r="N1988">
        <v>402</v>
      </c>
      <c r="O1988" t="s">
        <v>103</v>
      </c>
      <c r="P1988" t="s">
        <v>54</v>
      </c>
      <c r="Q1988" t="s">
        <v>80</v>
      </c>
      <c r="R1988" t="s">
        <v>9861</v>
      </c>
      <c r="S1988" t="s">
        <v>57</v>
      </c>
      <c r="T1988" t="s">
        <v>9862</v>
      </c>
      <c r="U1988" t="s">
        <v>96</v>
      </c>
      <c r="V1988" t="s">
        <v>316</v>
      </c>
      <c r="W1988" t="s">
        <v>448</v>
      </c>
      <c r="X1988" t="s">
        <v>170</v>
      </c>
      <c r="Y1988" t="s">
        <v>62</v>
      </c>
      <c r="Z1988" t="s">
        <v>62</v>
      </c>
      <c r="AA1988" t="s">
        <v>64</v>
      </c>
      <c r="AB1988" t="s">
        <v>9863</v>
      </c>
      <c r="AC1988" t="s">
        <v>155</v>
      </c>
      <c r="AD1988" t="s">
        <v>57</v>
      </c>
      <c r="AE1988" t="s">
        <v>2050</v>
      </c>
      <c r="AF1988" t="s">
        <v>76</v>
      </c>
      <c r="AG1988" t="s">
        <v>492</v>
      </c>
      <c r="AH1988" t="s">
        <v>780</v>
      </c>
      <c r="AI1988" t="s">
        <v>402</v>
      </c>
      <c r="AJ1988" t="s">
        <v>3273</v>
      </c>
      <c r="AK1988" t="s">
        <v>73</v>
      </c>
      <c r="AL1988" t="s">
        <v>103</v>
      </c>
      <c r="AM1988" t="s">
        <v>363</v>
      </c>
      <c r="AN1988" t="s">
        <v>76</v>
      </c>
      <c r="AO1988" t="s">
        <v>9864</v>
      </c>
      <c r="AP1988" t="s">
        <v>656</v>
      </c>
      <c r="AQ1988" t="s">
        <v>4242</v>
      </c>
      <c r="AR1988" t="s">
        <v>62</v>
      </c>
      <c r="AS1988" t="s">
        <v>127</v>
      </c>
      <c r="AT1988" t="s">
        <v>262</v>
      </c>
      <c r="AU1988" t="s">
        <v>107</v>
      </c>
      <c r="AV1988" t="s">
        <v>9865</v>
      </c>
    </row>
    <row r="1989" spans="1:48" hidden="1" x14ac:dyDescent="0.3">
      <c r="A1989" t="s">
        <v>9866</v>
      </c>
      <c r="B1989" t="s">
        <v>9867</v>
      </c>
      <c r="C1989" s="1" t="str">
        <f t="shared" si="331"/>
        <v>21:0975</v>
      </c>
      <c r="D1989" s="1" t="str">
        <f t="shared" si="328"/>
        <v>21:0109</v>
      </c>
      <c r="E1989" t="s">
        <v>9868</v>
      </c>
      <c r="F1989" t="s">
        <v>9869</v>
      </c>
      <c r="H1989">
        <v>60.154534599999998</v>
      </c>
      <c r="I1989">
        <v>-97.389830200000006</v>
      </c>
      <c r="J1989" s="1" t="str">
        <f t="shared" si="329"/>
        <v>NGR lake sediment grab sample</v>
      </c>
      <c r="K1989" s="1" t="str">
        <f t="shared" si="330"/>
        <v>&lt;177 micron (NGR)</v>
      </c>
      <c r="L1989">
        <v>21</v>
      </c>
      <c r="M1989" t="s">
        <v>149</v>
      </c>
      <c r="N1989">
        <v>403</v>
      </c>
      <c r="O1989" t="s">
        <v>171</v>
      </c>
      <c r="P1989" t="s">
        <v>54</v>
      </c>
      <c r="Q1989" t="s">
        <v>1583</v>
      </c>
      <c r="R1989" t="s">
        <v>116</v>
      </c>
      <c r="S1989" t="s">
        <v>57</v>
      </c>
      <c r="T1989" t="s">
        <v>58</v>
      </c>
      <c r="U1989" t="s">
        <v>59</v>
      </c>
      <c r="V1989" t="s">
        <v>478</v>
      </c>
      <c r="W1989" t="s">
        <v>220</v>
      </c>
      <c r="X1989" t="s">
        <v>67</v>
      </c>
      <c r="Y1989" t="s">
        <v>137</v>
      </c>
      <c r="Z1989" t="s">
        <v>96</v>
      </c>
      <c r="AA1989" t="s">
        <v>64</v>
      </c>
      <c r="AB1989" t="s">
        <v>303</v>
      </c>
      <c r="AC1989" t="s">
        <v>66</v>
      </c>
      <c r="AD1989" t="s">
        <v>67</v>
      </c>
      <c r="AE1989" t="s">
        <v>396</v>
      </c>
      <c r="AF1989" t="s">
        <v>178</v>
      </c>
      <c r="AG1989" t="s">
        <v>279</v>
      </c>
      <c r="AH1989" t="s">
        <v>173</v>
      </c>
      <c r="AI1989" t="s">
        <v>123</v>
      </c>
      <c r="AJ1989" t="s">
        <v>124</v>
      </c>
      <c r="AK1989" t="s">
        <v>73</v>
      </c>
      <c r="AL1989" t="s">
        <v>68</v>
      </c>
      <c r="AM1989" t="s">
        <v>177</v>
      </c>
      <c r="AN1989" t="s">
        <v>76</v>
      </c>
      <c r="AO1989" t="s">
        <v>77</v>
      </c>
      <c r="AP1989" t="s">
        <v>210</v>
      </c>
      <c r="AQ1989" t="s">
        <v>290</v>
      </c>
      <c r="AR1989" t="s">
        <v>67</v>
      </c>
      <c r="AS1989" t="s">
        <v>54</v>
      </c>
      <c r="AT1989" t="s">
        <v>58</v>
      </c>
      <c r="AU1989" t="s">
        <v>107</v>
      </c>
      <c r="AV1989" t="s">
        <v>9870</v>
      </c>
    </row>
    <row r="1990" spans="1:48" hidden="1" x14ac:dyDescent="0.3">
      <c r="A1990" t="s">
        <v>9871</v>
      </c>
      <c r="B1990" t="s">
        <v>9872</v>
      </c>
      <c r="C1990" s="1" t="str">
        <f t="shared" si="331"/>
        <v>21:0975</v>
      </c>
      <c r="D1990" s="1" t="str">
        <f t="shared" si="328"/>
        <v>21:0109</v>
      </c>
      <c r="E1990" t="s">
        <v>9873</v>
      </c>
      <c r="F1990" t="s">
        <v>9874</v>
      </c>
      <c r="H1990">
        <v>60.144295100000001</v>
      </c>
      <c r="I1990">
        <v>-97.459959900000001</v>
      </c>
      <c r="J1990" s="1" t="str">
        <f t="shared" si="329"/>
        <v>NGR lake sediment grab sample</v>
      </c>
      <c r="K1990" s="1" t="str">
        <f t="shared" si="330"/>
        <v>&lt;177 micron (NGR)</v>
      </c>
      <c r="L1990">
        <v>21</v>
      </c>
      <c r="M1990" t="s">
        <v>165</v>
      </c>
      <c r="N1990">
        <v>404</v>
      </c>
      <c r="O1990" t="s">
        <v>74</v>
      </c>
      <c r="P1990" t="s">
        <v>54</v>
      </c>
      <c r="Q1990" t="s">
        <v>541</v>
      </c>
      <c r="R1990" t="s">
        <v>116</v>
      </c>
      <c r="S1990" t="s">
        <v>57</v>
      </c>
      <c r="T1990" t="s">
        <v>404</v>
      </c>
      <c r="U1990" t="s">
        <v>59</v>
      </c>
      <c r="V1990" t="s">
        <v>478</v>
      </c>
      <c r="W1990" t="s">
        <v>170</v>
      </c>
      <c r="X1990" t="s">
        <v>67</v>
      </c>
      <c r="Y1990" t="s">
        <v>171</v>
      </c>
      <c r="Z1990" t="s">
        <v>62</v>
      </c>
      <c r="AA1990" t="s">
        <v>64</v>
      </c>
      <c r="AB1990" t="s">
        <v>251</v>
      </c>
      <c r="AC1990" t="s">
        <v>66</v>
      </c>
      <c r="AD1990" t="s">
        <v>67</v>
      </c>
      <c r="AE1990" t="s">
        <v>606</v>
      </c>
      <c r="AF1990" t="s">
        <v>134</v>
      </c>
      <c r="AG1990" t="s">
        <v>100</v>
      </c>
      <c r="AH1990" t="s">
        <v>472</v>
      </c>
      <c r="AI1990" t="s">
        <v>159</v>
      </c>
      <c r="AJ1990" t="s">
        <v>240</v>
      </c>
      <c r="AK1990" t="s">
        <v>73</v>
      </c>
      <c r="AL1990" t="s">
        <v>157</v>
      </c>
      <c r="AM1990" t="s">
        <v>103</v>
      </c>
      <c r="AN1990" t="s">
        <v>76</v>
      </c>
      <c r="AO1990" t="s">
        <v>281</v>
      </c>
      <c r="AP1990" t="s">
        <v>566</v>
      </c>
      <c r="AQ1990" t="s">
        <v>104</v>
      </c>
      <c r="AR1990" t="s">
        <v>74</v>
      </c>
      <c r="AS1990" t="s">
        <v>54</v>
      </c>
      <c r="AT1990" t="s">
        <v>73</v>
      </c>
      <c r="AU1990" t="s">
        <v>107</v>
      </c>
      <c r="AV1990" t="s">
        <v>8038</v>
      </c>
    </row>
    <row r="1991" spans="1:48" hidden="1" x14ac:dyDescent="0.3">
      <c r="A1991" t="s">
        <v>9875</v>
      </c>
      <c r="B1991" t="s">
        <v>9876</v>
      </c>
      <c r="C1991" s="1" t="str">
        <f t="shared" si="331"/>
        <v>21:0975</v>
      </c>
      <c r="D1991" s="1" t="str">
        <f t="shared" si="328"/>
        <v>21:0109</v>
      </c>
      <c r="E1991" t="s">
        <v>9877</v>
      </c>
      <c r="F1991" t="s">
        <v>9878</v>
      </c>
      <c r="H1991">
        <v>60.145479600000002</v>
      </c>
      <c r="I1991">
        <v>-97.529408799999999</v>
      </c>
      <c r="J1991" s="1" t="str">
        <f t="shared" si="329"/>
        <v>NGR lake sediment grab sample</v>
      </c>
      <c r="K1991" s="1" t="str">
        <f t="shared" si="330"/>
        <v>&lt;177 micron (NGR)</v>
      </c>
      <c r="L1991">
        <v>21</v>
      </c>
      <c r="M1991" t="s">
        <v>185</v>
      </c>
      <c r="N1991">
        <v>405</v>
      </c>
      <c r="O1991" t="s">
        <v>63</v>
      </c>
      <c r="P1991" t="s">
        <v>54</v>
      </c>
      <c r="Q1991" t="s">
        <v>277</v>
      </c>
      <c r="R1991" t="s">
        <v>356</v>
      </c>
      <c r="S1991" t="s">
        <v>57</v>
      </c>
      <c r="T1991" t="s">
        <v>152</v>
      </c>
      <c r="U1991" t="s">
        <v>59</v>
      </c>
      <c r="V1991" t="s">
        <v>616</v>
      </c>
      <c r="W1991" t="s">
        <v>157</v>
      </c>
      <c r="X1991" t="s">
        <v>67</v>
      </c>
      <c r="Y1991" t="s">
        <v>421</v>
      </c>
      <c r="Z1991" t="s">
        <v>74</v>
      </c>
      <c r="AA1991" t="s">
        <v>64</v>
      </c>
      <c r="AB1991" t="s">
        <v>725</v>
      </c>
      <c r="AC1991" t="s">
        <v>66</v>
      </c>
      <c r="AD1991" t="s">
        <v>67</v>
      </c>
      <c r="AE1991" t="s">
        <v>8754</v>
      </c>
      <c r="AF1991" t="s">
        <v>178</v>
      </c>
      <c r="AG1991" t="s">
        <v>281</v>
      </c>
      <c r="AH1991" t="s">
        <v>780</v>
      </c>
      <c r="AI1991" t="s">
        <v>61</v>
      </c>
      <c r="AJ1991" t="s">
        <v>159</v>
      </c>
      <c r="AK1991" t="s">
        <v>73</v>
      </c>
      <c r="AL1991" t="s">
        <v>103</v>
      </c>
      <c r="AM1991" t="s">
        <v>103</v>
      </c>
      <c r="AN1991" t="s">
        <v>76</v>
      </c>
      <c r="AO1991" t="s">
        <v>92</v>
      </c>
      <c r="AP1991" t="s">
        <v>8164</v>
      </c>
      <c r="AQ1991" t="s">
        <v>116</v>
      </c>
      <c r="AR1991" t="s">
        <v>67</v>
      </c>
      <c r="AS1991" t="s">
        <v>54</v>
      </c>
      <c r="AT1991" t="s">
        <v>73</v>
      </c>
      <c r="AU1991" t="s">
        <v>107</v>
      </c>
      <c r="AV1991" t="s">
        <v>9879</v>
      </c>
    </row>
    <row r="1992" spans="1:48" hidden="1" x14ac:dyDescent="0.3">
      <c r="A1992" t="s">
        <v>9880</v>
      </c>
      <c r="B1992" t="s">
        <v>9881</v>
      </c>
      <c r="C1992" s="1" t="str">
        <f t="shared" si="331"/>
        <v>21:0975</v>
      </c>
      <c r="D1992" s="1" t="str">
        <f t="shared" si="328"/>
        <v>21:0109</v>
      </c>
      <c r="E1992" t="s">
        <v>9882</v>
      </c>
      <c r="F1992" t="s">
        <v>9883</v>
      </c>
      <c r="H1992">
        <v>60.143690700000001</v>
      </c>
      <c r="I1992">
        <v>-97.592054599999997</v>
      </c>
      <c r="J1992" s="1" t="str">
        <f t="shared" si="329"/>
        <v>NGR lake sediment grab sample</v>
      </c>
      <c r="K1992" s="1" t="str">
        <f t="shared" si="330"/>
        <v>&lt;177 micron (NGR)</v>
      </c>
      <c r="L1992">
        <v>21</v>
      </c>
      <c r="M1992" t="s">
        <v>200</v>
      </c>
      <c r="N1992">
        <v>406</v>
      </c>
      <c r="O1992" t="s">
        <v>388</v>
      </c>
      <c r="P1992" t="s">
        <v>54</v>
      </c>
      <c r="Q1992" t="s">
        <v>562</v>
      </c>
      <c r="R1992" t="s">
        <v>616</v>
      </c>
      <c r="S1992" t="s">
        <v>57</v>
      </c>
      <c r="T1992" t="s">
        <v>277</v>
      </c>
      <c r="U1992" t="s">
        <v>92</v>
      </c>
      <c r="V1992" t="s">
        <v>381</v>
      </c>
      <c r="W1992" t="s">
        <v>75</v>
      </c>
      <c r="X1992" t="s">
        <v>67</v>
      </c>
      <c r="Y1992" t="s">
        <v>193</v>
      </c>
      <c r="Z1992" t="s">
        <v>62</v>
      </c>
      <c r="AA1992" t="s">
        <v>64</v>
      </c>
      <c r="AB1992" t="s">
        <v>316</v>
      </c>
      <c r="AC1992" t="s">
        <v>66</v>
      </c>
      <c r="AD1992" t="s">
        <v>67</v>
      </c>
      <c r="AE1992" t="s">
        <v>2032</v>
      </c>
      <c r="AF1992" t="s">
        <v>77</v>
      </c>
      <c r="AG1992" t="s">
        <v>92</v>
      </c>
      <c r="AH1992" t="s">
        <v>173</v>
      </c>
      <c r="AI1992" t="s">
        <v>226</v>
      </c>
      <c r="AJ1992" t="s">
        <v>114</v>
      </c>
      <c r="AK1992" t="s">
        <v>73</v>
      </c>
      <c r="AL1992" t="s">
        <v>103</v>
      </c>
      <c r="AM1992" t="s">
        <v>75</v>
      </c>
      <c r="AN1992" t="s">
        <v>76</v>
      </c>
      <c r="AO1992" t="s">
        <v>203</v>
      </c>
      <c r="AP1992" t="s">
        <v>446</v>
      </c>
      <c r="AQ1992" t="s">
        <v>402</v>
      </c>
      <c r="AR1992" t="s">
        <v>67</v>
      </c>
      <c r="AS1992" t="s">
        <v>54</v>
      </c>
      <c r="AT1992" t="s">
        <v>73</v>
      </c>
      <c r="AU1992" t="s">
        <v>107</v>
      </c>
      <c r="AV1992" t="s">
        <v>9884</v>
      </c>
    </row>
    <row r="1993" spans="1:48" hidden="1" x14ac:dyDescent="0.3">
      <c r="A1993" t="s">
        <v>9885</v>
      </c>
      <c r="B1993" t="s">
        <v>9886</v>
      </c>
      <c r="C1993" s="1" t="str">
        <f t="shared" si="331"/>
        <v>21:0975</v>
      </c>
      <c r="D1993" s="1" t="str">
        <f>HYPERLINK("https://geochem.nrcan.gc.ca/cdogs/content/svy/svy_e.htm", "")</f>
        <v/>
      </c>
      <c r="G1993" s="1" t="str">
        <f>HYPERLINK("https://geochem.nrcan.gc.ca/cdogs/content/cr_/cr_00161_e.htm", "161")</f>
        <v>161</v>
      </c>
      <c r="J1993" t="s">
        <v>230</v>
      </c>
      <c r="K1993" t="s">
        <v>231</v>
      </c>
      <c r="L1993">
        <v>21</v>
      </c>
      <c r="M1993" t="s">
        <v>232</v>
      </c>
      <c r="N1993">
        <v>407</v>
      </c>
      <c r="O1993" t="s">
        <v>56</v>
      </c>
      <c r="P1993" t="s">
        <v>117</v>
      </c>
      <c r="Q1993" t="s">
        <v>656</v>
      </c>
      <c r="R1993" t="s">
        <v>103</v>
      </c>
      <c r="S1993" t="s">
        <v>57</v>
      </c>
      <c r="T1993" t="s">
        <v>454</v>
      </c>
      <c r="U1993" t="s">
        <v>168</v>
      </c>
      <c r="V1993" t="s">
        <v>438</v>
      </c>
      <c r="W1993" t="s">
        <v>346</v>
      </c>
      <c r="X1993" t="s">
        <v>74</v>
      </c>
      <c r="Y1993" t="s">
        <v>308</v>
      </c>
      <c r="Z1993" t="s">
        <v>104</v>
      </c>
      <c r="AA1993" t="s">
        <v>64</v>
      </c>
      <c r="AB1993" t="s">
        <v>236</v>
      </c>
      <c r="AC1993" t="s">
        <v>75</v>
      </c>
      <c r="AD1993" t="s">
        <v>67</v>
      </c>
      <c r="AE1993" t="s">
        <v>9887</v>
      </c>
      <c r="AF1993" t="s">
        <v>90</v>
      </c>
      <c r="AG1993" t="s">
        <v>725</v>
      </c>
      <c r="AH1993" t="s">
        <v>125</v>
      </c>
      <c r="AI1993" t="s">
        <v>134</v>
      </c>
      <c r="AJ1993" t="s">
        <v>328</v>
      </c>
      <c r="AK1993" t="s">
        <v>73</v>
      </c>
      <c r="AL1993" t="s">
        <v>206</v>
      </c>
      <c r="AM1993" t="s">
        <v>68</v>
      </c>
      <c r="AN1993" t="s">
        <v>76</v>
      </c>
      <c r="AO1993" t="s">
        <v>178</v>
      </c>
      <c r="AP1993" t="s">
        <v>239</v>
      </c>
      <c r="AQ1993" t="s">
        <v>388</v>
      </c>
      <c r="AR1993" t="s">
        <v>170</v>
      </c>
      <c r="AS1993" t="s">
        <v>127</v>
      </c>
      <c r="AT1993" t="s">
        <v>91</v>
      </c>
      <c r="AU1993" t="s">
        <v>549</v>
      </c>
      <c r="AV1993" t="s">
        <v>9538</v>
      </c>
    </row>
    <row r="1994" spans="1:48" hidden="1" x14ac:dyDescent="0.3">
      <c r="A1994" t="s">
        <v>9888</v>
      </c>
      <c r="B1994" t="s">
        <v>9889</v>
      </c>
      <c r="C1994" s="1" t="str">
        <f t="shared" si="331"/>
        <v>21:0975</v>
      </c>
      <c r="D1994" s="1" t="str">
        <f t="shared" ref="D1994:D2010" si="332">HYPERLINK("https://geochem.nrcan.gc.ca/cdogs/content/svy/svy210109_e.htm", "21:0109")</f>
        <v>21:0109</v>
      </c>
      <c r="E1994" t="s">
        <v>9890</v>
      </c>
      <c r="F1994" t="s">
        <v>9891</v>
      </c>
      <c r="H1994">
        <v>60.1511675</v>
      </c>
      <c r="I1994">
        <v>-97.631959300000005</v>
      </c>
      <c r="J1994" s="1" t="str">
        <f t="shared" ref="J1994:J2010" si="333">HYPERLINK("https://geochem.nrcan.gc.ca/cdogs/content/kwd/kwd020027_e.htm", "NGR lake sediment grab sample")</f>
        <v>NGR lake sediment grab sample</v>
      </c>
      <c r="K1994" s="1" t="str">
        <f t="shared" ref="K1994:K2010" si="334">HYPERLINK("https://geochem.nrcan.gc.ca/cdogs/content/kwd/kwd080006_e.htm", "&lt;177 micron (NGR)")</f>
        <v>&lt;177 micron (NGR)</v>
      </c>
      <c r="L1994">
        <v>21</v>
      </c>
      <c r="M1994" t="s">
        <v>217</v>
      </c>
      <c r="N1994">
        <v>408</v>
      </c>
      <c r="O1994" t="s">
        <v>62</v>
      </c>
      <c r="P1994" t="s">
        <v>54</v>
      </c>
      <c r="Q1994" t="s">
        <v>248</v>
      </c>
      <c r="R1994" t="s">
        <v>69</v>
      </c>
      <c r="S1994" t="s">
        <v>57</v>
      </c>
      <c r="T1994" t="s">
        <v>219</v>
      </c>
      <c r="U1994" t="s">
        <v>59</v>
      </c>
      <c r="V1994" t="s">
        <v>99</v>
      </c>
      <c r="W1994" t="s">
        <v>157</v>
      </c>
      <c r="X1994" t="s">
        <v>67</v>
      </c>
      <c r="Y1994" t="s">
        <v>526</v>
      </c>
      <c r="Z1994" t="s">
        <v>67</v>
      </c>
      <c r="AA1994" t="s">
        <v>64</v>
      </c>
      <c r="AB1994" t="s">
        <v>189</v>
      </c>
      <c r="AC1994" t="s">
        <v>66</v>
      </c>
      <c r="AD1994" t="s">
        <v>67</v>
      </c>
      <c r="AE1994" t="s">
        <v>7527</v>
      </c>
      <c r="AF1994" t="s">
        <v>290</v>
      </c>
      <c r="AG1994" t="s">
        <v>357</v>
      </c>
      <c r="AH1994" t="s">
        <v>780</v>
      </c>
      <c r="AI1994" t="s">
        <v>211</v>
      </c>
      <c r="AJ1994" t="s">
        <v>263</v>
      </c>
      <c r="AK1994" t="s">
        <v>73</v>
      </c>
      <c r="AL1994" t="s">
        <v>103</v>
      </c>
      <c r="AM1994" t="s">
        <v>103</v>
      </c>
      <c r="AN1994" t="s">
        <v>76</v>
      </c>
      <c r="AO1994" t="s">
        <v>1125</v>
      </c>
      <c r="AP1994" t="s">
        <v>1477</v>
      </c>
      <c r="AQ1994" t="s">
        <v>101</v>
      </c>
      <c r="AR1994" t="s">
        <v>67</v>
      </c>
      <c r="AS1994" t="s">
        <v>54</v>
      </c>
      <c r="AT1994" t="s">
        <v>73</v>
      </c>
      <c r="AU1994" t="s">
        <v>107</v>
      </c>
      <c r="AV1994" t="s">
        <v>9892</v>
      </c>
    </row>
    <row r="1995" spans="1:48" hidden="1" x14ac:dyDescent="0.3">
      <c r="A1995" t="s">
        <v>9893</v>
      </c>
      <c r="B1995" t="s">
        <v>9894</v>
      </c>
      <c r="C1995" s="1" t="str">
        <f t="shared" si="331"/>
        <v>21:0975</v>
      </c>
      <c r="D1995" s="1" t="str">
        <f t="shared" si="332"/>
        <v>21:0109</v>
      </c>
      <c r="E1995" t="s">
        <v>9895</v>
      </c>
      <c r="F1995" t="s">
        <v>9896</v>
      </c>
      <c r="H1995">
        <v>60.116708099999997</v>
      </c>
      <c r="I1995">
        <v>-97.639651900000004</v>
      </c>
      <c r="J1995" s="1" t="str">
        <f t="shared" si="333"/>
        <v>NGR lake sediment grab sample</v>
      </c>
      <c r="K1995" s="1" t="str">
        <f t="shared" si="334"/>
        <v>&lt;177 micron (NGR)</v>
      </c>
      <c r="L1995">
        <v>21</v>
      </c>
      <c r="M1995" t="s">
        <v>246</v>
      </c>
      <c r="N1995">
        <v>409</v>
      </c>
      <c r="O1995" t="s">
        <v>74</v>
      </c>
      <c r="P1995" t="s">
        <v>54</v>
      </c>
      <c r="Q1995" t="s">
        <v>435</v>
      </c>
      <c r="R1995" t="s">
        <v>168</v>
      </c>
      <c r="S1995" t="s">
        <v>57</v>
      </c>
      <c r="T1995" t="s">
        <v>93</v>
      </c>
      <c r="U1995" t="s">
        <v>57</v>
      </c>
      <c r="V1995" t="s">
        <v>550</v>
      </c>
      <c r="W1995" t="s">
        <v>448</v>
      </c>
      <c r="X1995" t="s">
        <v>67</v>
      </c>
      <c r="Y1995" t="s">
        <v>206</v>
      </c>
      <c r="Z1995" t="s">
        <v>138</v>
      </c>
      <c r="AA1995" t="s">
        <v>64</v>
      </c>
      <c r="AB1995" t="s">
        <v>347</v>
      </c>
      <c r="AC1995" t="s">
        <v>66</v>
      </c>
      <c r="AD1995" t="s">
        <v>67</v>
      </c>
      <c r="AE1995" t="s">
        <v>62</v>
      </c>
      <c r="AF1995" t="s">
        <v>203</v>
      </c>
      <c r="AG1995" t="s">
        <v>449</v>
      </c>
      <c r="AH1995" t="s">
        <v>780</v>
      </c>
      <c r="AI1995" t="s">
        <v>292</v>
      </c>
      <c r="AJ1995" t="s">
        <v>118</v>
      </c>
      <c r="AK1995" t="s">
        <v>73</v>
      </c>
      <c r="AL1995" t="s">
        <v>75</v>
      </c>
      <c r="AM1995" t="s">
        <v>103</v>
      </c>
      <c r="AN1995" t="s">
        <v>76</v>
      </c>
      <c r="AO1995" t="s">
        <v>168</v>
      </c>
      <c r="AP1995" t="s">
        <v>234</v>
      </c>
      <c r="AQ1995" t="s">
        <v>101</v>
      </c>
      <c r="AR1995" t="s">
        <v>67</v>
      </c>
      <c r="AS1995" t="s">
        <v>54</v>
      </c>
      <c r="AT1995" t="s">
        <v>73</v>
      </c>
      <c r="AU1995" t="s">
        <v>107</v>
      </c>
      <c r="AV1995" t="s">
        <v>9897</v>
      </c>
    </row>
    <row r="1996" spans="1:48" hidden="1" x14ac:dyDescent="0.3">
      <c r="A1996" t="s">
        <v>9898</v>
      </c>
      <c r="B1996" t="s">
        <v>9899</v>
      </c>
      <c r="C1996" s="1" t="str">
        <f t="shared" si="331"/>
        <v>21:0975</v>
      </c>
      <c r="D1996" s="1" t="str">
        <f t="shared" si="332"/>
        <v>21:0109</v>
      </c>
      <c r="E1996" t="s">
        <v>9900</v>
      </c>
      <c r="F1996" t="s">
        <v>9901</v>
      </c>
      <c r="H1996">
        <v>60.118614100000002</v>
      </c>
      <c r="I1996">
        <v>-97.590084500000003</v>
      </c>
      <c r="J1996" s="1" t="str">
        <f t="shared" si="333"/>
        <v>NGR lake sediment grab sample</v>
      </c>
      <c r="K1996" s="1" t="str">
        <f t="shared" si="334"/>
        <v>&lt;177 micron (NGR)</v>
      </c>
      <c r="L1996">
        <v>21</v>
      </c>
      <c r="M1996" t="s">
        <v>260</v>
      </c>
      <c r="N1996">
        <v>410</v>
      </c>
      <c r="O1996" t="s">
        <v>125</v>
      </c>
      <c r="P1996" t="s">
        <v>54</v>
      </c>
      <c r="Q1996" t="s">
        <v>315</v>
      </c>
      <c r="R1996" t="s">
        <v>69</v>
      </c>
      <c r="S1996" t="s">
        <v>57</v>
      </c>
      <c r="T1996" t="s">
        <v>58</v>
      </c>
      <c r="U1996" t="s">
        <v>57</v>
      </c>
      <c r="V1996" t="s">
        <v>282</v>
      </c>
      <c r="W1996" t="s">
        <v>177</v>
      </c>
      <c r="X1996" t="s">
        <v>67</v>
      </c>
      <c r="Y1996" t="s">
        <v>125</v>
      </c>
      <c r="Z1996" t="s">
        <v>67</v>
      </c>
      <c r="AA1996" t="s">
        <v>64</v>
      </c>
      <c r="AB1996" t="s">
        <v>119</v>
      </c>
      <c r="AC1996" t="s">
        <v>66</v>
      </c>
      <c r="AD1996" t="s">
        <v>67</v>
      </c>
      <c r="AE1996" t="s">
        <v>983</v>
      </c>
      <c r="AF1996" t="s">
        <v>76</v>
      </c>
      <c r="AG1996" t="s">
        <v>116</v>
      </c>
      <c r="AH1996" t="s">
        <v>780</v>
      </c>
      <c r="AI1996" t="s">
        <v>205</v>
      </c>
      <c r="AJ1996" t="s">
        <v>209</v>
      </c>
      <c r="AK1996" t="s">
        <v>73</v>
      </c>
      <c r="AL1996" t="s">
        <v>103</v>
      </c>
      <c r="AM1996" t="s">
        <v>103</v>
      </c>
      <c r="AN1996" t="s">
        <v>76</v>
      </c>
      <c r="AO1996" t="s">
        <v>203</v>
      </c>
      <c r="AP1996" t="s">
        <v>1216</v>
      </c>
      <c r="AQ1996" t="s">
        <v>88</v>
      </c>
      <c r="AR1996" t="s">
        <v>67</v>
      </c>
      <c r="AS1996" t="s">
        <v>54</v>
      </c>
      <c r="AT1996" t="s">
        <v>73</v>
      </c>
      <c r="AU1996" t="s">
        <v>107</v>
      </c>
      <c r="AV1996" t="s">
        <v>9902</v>
      </c>
    </row>
    <row r="1997" spans="1:48" hidden="1" x14ac:dyDescent="0.3">
      <c r="A1997" t="s">
        <v>9903</v>
      </c>
      <c r="B1997" t="s">
        <v>9904</v>
      </c>
      <c r="C1997" s="1" t="str">
        <f t="shared" si="331"/>
        <v>21:0975</v>
      </c>
      <c r="D1997" s="1" t="str">
        <f t="shared" si="332"/>
        <v>21:0109</v>
      </c>
      <c r="E1997" t="s">
        <v>9905</v>
      </c>
      <c r="F1997" t="s">
        <v>9906</v>
      </c>
      <c r="H1997">
        <v>60.119153500000003</v>
      </c>
      <c r="I1997">
        <v>-97.515394200000003</v>
      </c>
      <c r="J1997" s="1" t="str">
        <f t="shared" si="333"/>
        <v>NGR lake sediment grab sample</v>
      </c>
      <c r="K1997" s="1" t="str">
        <f t="shared" si="334"/>
        <v>&lt;177 micron (NGR)</v>
      </c>
      <c r="L1997">
        <v>21</v>
      </c>
      <c r="M1997" t="s">
        <v>273</v>
      </c>
      <c r="N1997">
        <v>411</v>
      </c>
      <c r="O1997" t="s">
        <v>125</v>
      </c>
      <c r="P1997" t="s">
        <v>54</v>
      </c>
      <c r="Q1997" t="s">
        <v>1158</v>
      </c>
      <c r="R1997" t="s">
        <v>92</v>
      </c>
      <c r="S1997" t="s">
        <v>57</v>
      </c>
      <c r="T1997" t="s">
        <v>339</v>
      </c>
      <c r="U1997" t="s">
        <v>138</v>
      </c>
      <c r="V1997" t="s">
        <v>691</v>
      </c>
      <c r="W1997" t="s">
        <v>62</v>
      </c>
      <c r="X1997" t="s">
        <v>67</v>
      </c>
      <c r="Y1997" t="s">
        <v>238</v>
      </c>
      <c r="Z1997" t="s">
        <v>96</v>
      </c>
      <c r="AA1997" t="s">
        <v>64</v>
      </c>
      <c r="AB1997" t="s">
        <v>317</v>
      </c>
      <c r="AC1997" t="s">
        <v>66</v>
      </c>
      <c r="AD1997" t="s">
        <v>67</v>
      </c>
      <c r="AE1997" t="s">
        <v>302</v>
      </c>
      <c r="AF1997" t="s">
        <v>281</v>
      </c>
      <c r="AG1997" t="s">
        <v>250</v>
      </c>
      <c r="AH1997" t="s">
        <v>780</v>
      </c>
      <c r="AI1997" t="s">
        <v>254</v>
      </c>
      <c r="AJ1997" t="s">
        <v>226</v>
      </c>
      <c r="AK1997" t="s">
        <v>73</v>
      </c>
      <c r="AL1997" t="s">
        <v>177</v>
      </c>
      <c r="AM1997" t="s">
        <v>103</v>
      </c>
      <c r="AN1997" t="s">
        <v>76</v>
      </c>
      <c r="AO1997" t="s">
        <v>203</v>
      </c>
      <c r="AP1997" t="s">
        <v>656</v>
      </c>
      <c r="AQ1997" t="s">
        <v>124</v>
      </c>
      <c r="AR1997" t="s">
        <v>67</v>
      </c>
      <c r="AS1997" t="s">
        <v>54</v>
      </c>
      <c r="AT1997" t="s">
        <v>73</v>
      </c>
      <c r="AU1997" t="s">
        <v>107</v>
      </c>
      <c r="AV1997" t="s">
        <v>9694</v>
      </c>
    </row>
    <row r="1998" spans="1:48" hidden="1" x14ac:dyDescent="0.3">
      <c r="A1998" t="s">
        <v>9907</v>
      </c>
      <c r="B1998" t="s">
        <v>9908</v>
      </c>
      <c r="C1998" s="1" t="str">
        <f t="shared" si="331"/>
        <v>21:0975</v>
      </c>
      <c r="D1998" s="1" t="str">
        <f t="shared" si="332"/>
        <v>21:0109</v>
      </c>
      <c r="E1998" t="s">
        <v>9854</v>
      </c>
      <c r="F1998" t="s">
        <v>9909</v>
      </c>
      <c r="H1998">
        <v>60.116469899999998</v>
      </c>
      <c r="I1998">
        <v>-97.442832699999997</v>
      </c>
      <c r="J1998" s="1" t="str">
        <f t="shared" si="333"/>
        <v>NGR lake sediment grab sample</v>
      </c>
      <c r="K1998" s="1" t="str">
        <f t="shared" si="334"/>
        <v>&lt;177 micron (NGR)</v>
      </c>
      <c r="L1998">
        <v>21</v>
      </c>
      <c r="M1998" t="s">
        <v>345</v>
      </c>
      <c r="N1998">
        <v>412</v>
      </c>
      <c r="O1998" t="s">
        <v>302</v>
      </c>
      <c r="P1998" t="s">
        <v>54</v>
      </c>
      <c r="Q1998" t="s">
        <v>635</v>
      </c>
      <c r="R1998" t="s">
        <v>282</v>
      </c>
      <c r="S1998" t="s">
        <v>57</v>
      </c>
      <c r="T1998" t="s">
        <v>339</v>
      </c>
      <c r="U1998" t="s">
        <v>59</v>
      </c>
      <c r="V1998" t="s">
        <v>347</v>
      </c>
      <c r="W1998" t="s">
        <v>526</v>
      </c>
      <c r="X1998" t="s">
        <v>67</v>
      </c>
      <c r="Y1998" t="s">
        <v>396</v>
      </c>
      <c r="Z1998" t="s">
        <v>62</v>
      </c>
      <c r="AA1998" t="s">
        <v>64</v>
      </c>
      <c r="AB1998" t="s">
        <v>317</v>
      </c>
      <c r="AC1998" t="s">
        <v>66</v>
      </c>
      <c r="AD1998" t="s">
        <v>67</v>
      </c>
      <c r="AE1998" t="s">
        <v>75</v>
      </c>
      <c r="AF1998" t="s">
        <v>121</v>
      </c>
      <c r="AG1998" t="s">
        <v>575</v>
      </c>
      <c r="AH1998" t="s">
        <v>472</v>
      </c>
      <c r="AI1998" t="s">
        <v>327</v>
      </c>
      <c r="AJ1998" t="s">
        <v>211</v>
      </c>
      <c r="AK1998" t="s">
        <v>73</v>
      </c>
      <c r="AL1998" t="s">
        <v>103</v>
      </c>
      <c r="AM1998" t="s">
        <v>103</v>
      </c>
      <c r="AN1998" t="s">
        <v>76</v>
      </c>
      <c r="AO1998" t="s">
        <v>168</v>
      </c>
      <c r="AP1998" t="s">
        <v>1980</v>
      </c>
      <c r="AQ1998" t="s">
        <v>178</v>
      </c>
      <c r="AR1998" t="s">
        <v>67</v>
      </c>
      <c r="AS1998" t="s">
        <v>54</v>
      </c>
      <c r="AT1998" t="s">
        <v>73</v>
      </c>
      <c r="AU1998" t="s">
        <v>107</v>
      </c>
      <c r="AV1998" t="s">
        <v>9910</v>
      </c>
    </row>
    <row r="1999" spans="1:48" hidden="1" x14ac:dyDescent="0.3">
      <c r="A1999" t="s">
        <v>9911</v>
      </c>
      <c r="B1999" t="s">
        <v>9912</v>
      </c>
      <c r="C1999" s="1" t="str">
        <f t="shared" si="331"/>
        <v>21:0975</v>
      </c>
      <c r="D1999" s="1" t="str">
        <f t="shared" si="332"/>
        <v>21:0109</v>
      </c>
      <c r="E1999" t="s">
        <v>9913</v>
      </c>
      <c r="F1999" t="s">
        <v>9914</v>
      </c>
      <c r="H1999">
        <v>60.126097000000001</v>
      </c>
      <c r="I1999">
        <v>-97.414800900000003</v>
      </c>
      <c r="J1999" s="1" t="str">
        <f t="shared" si="333"/>
        <v>NGR lake sediment grab sample</v>
      </c>
      <c r="K1999" s="1" t="str">
        <f t="shared" si="334"/>
        <v>&lt;177 micron (NGR)</v>
      </c>
      <c r="L1999">
        <v>21</v>
      </c>
      <c r="M1999" t="s">
        <v>113</v>
      </c>
      <c r="N1999">
        <v>413</v>
      </c>
      <c r="O1999" t="s">
        <v>103</v>
      </c>
      <c r="P1999" t="s">
        <v>54</v>
      </c>
      <c r="Q1999" t="s">
        <v>624</v>
      </c>
      <c r="R1999" t="s">
        <v>92</v>
      </c>
      <c r="S1999" t="s">
        <v>57</v>
      </c>
      <c r="T1999" t="s">
        <v>304</v>
      </c>
      <c r="U1999" t="s">
        <v>57</v>
      </c>
      <c r="V1999" t="s">
        <v>251</v>
      </c>
      <c r="W1999" t="s">
        <v>346</v>
      </c>
      <c r="X1999" t="s">
        <v>67</v>
      </c>
      <c r="Y1999" t="s">
        <v>396</v>
      </c>
      <c r="Z1999" t="s">
        <v>96</v>
      </c>
      <c r="AA1999" t="s">
        <v>64</v>
      </c>
      <c r="AB1999" t="s">
        <v>471</v>
      </c>
      <c r="AC1999" t="s">
        <v>66</v>
      </c>
      <c r="AD1999" t="s">
        <v>67</v>
      </c>
      <c r="AE1999" t="s">
        <v>171</v>
      </c>
      <c r="AF1999" t="s">
        <v>92</v>
      </c>
      <c r="AG1999" t="s">
        <v>235</v>
      </c>
      <c r="AH1999" t="s">
        <v>472</v>
      </c>
      <c r="AI1999" t="s">
        <v>53</v>
      </c>
      <c r="AJ1999" t="s">
        <v>254</v>
      </c>
      <c r="AK1999" t="s">
        <v>73</v>
      </c>
      <c r="AL1999" t="s">
        <v>74</v>
      </c>
      <c r="AM1999" t="s">
        <v>224</v>
      </c>
      <c r="AN1999" t="s">
        <v>76</v>
      </c>
      <c r="AO1999" t="s">
        <v>92</v>
      </c>
      <c r="AP1999" t="s">
        <v>414</v>
      </c>
      <c r="AQ1999" t="s">
        <v>328</v>
      </c>
      <c r="AR1999" t="s">
        <v>67</v>
      </c>
      <c r="AS1999" t="s">
        <v>54</v>
      </c>
      <c r="AT1999" t="s">
        <v>73</v>
      </c>
      <c r="AU1999" t="s">
        <v>107</v>
      </c>
      <c r="AV1999" t="s">
        <v>9915</v>
      </c>
    </row>
    <row r="2000" spans="1:48" hidden="1" x14ac:dyDescent="0.3">
      <c r="A2000" t="s">
        <v>9916</v>
      </c>
      <c r="B2000" t="s">
        <v>9917</v>
      </c>
      <c r="C2000" s="1" t="str">
        <f t="shared" si="331"/>
        <v>21:0975</v>
      </c>
      <c r="D2000" s="1" t="str">
        <f t="shared" si="332"/>
        <v>21:0109</v>
      </c>
      <c r="E2000" t="s">
        <v>9913</v>
      </c>
      <c r="F2000" t="s">
        <v>9918</v>
      </c>
      <c r="H2000">
        <v>60.126097000000001</v>
      </c>
      <c r="I2000">
        <v>-97.414800900000003</v>
      </c>
      <c r="J2000" s="1" t="str">
        <f t="shared" si="333"/>
        <v>NGR lake sediment grab sample</v>
      </c>
      <c r="K2000" s="1" t="str">
        <f t="shared" si="334"/>
        <v>&lt;177 micron (NGR)</v>
      </c>
      <c r="L2000">
        <v>21</v>
      </c>
      <c r="M2000" t="s">
        <v>132</v>
      </c>
      <c r="N2000">
        <v>414</v>
      </c>
      <c r="O2000" t="s">
        <v>125</v>
      </c>
      <c r="P2000" t="s">
        <v>54</v>
      </c>
      <c r="Q2000" t="s">
        <v>1158</v>
      </c>
      <c r="R2000" t="s">
        <v>178</v>
      </c>
      <c r="S2000" t="s">
        <v>57</v>
      </c>
      <c r="T2000" t="s">
        <v>698</v>
      </c>
      <c r="U2000" t="s">
        <v>138</v>
      </c>
      <c r="V2000" t="s">
        <v>303</v>
      </c>
      <c r="W2000" t="s">
        <v>63</v>
      </c>
      <c r="X2000" t="s">
        <v>67</v>
      </c>
      <c r="Y2000" t="s">
        <v>396</v>
      </c>
      <c r="Z2000" t="s">
        <v>127</v>
      </c>
      <c r="AA2000" t="s">
        <v>64</v>
      </c>
      <c r="AB2000" t="s">
        <v>251</v>
      </c>
      <c r="AC2000" t="s">
        <v>66</v>
      </c>
      <c r="AD2000" t="s">
        <v>67</v>
      </c>
      <c r="AE2000" t="s">
        <v>421</v>
      </c>
      <c r="AF2000" t="s">
        <v>290</v>
      </c>
      <c r="AG2000" t="s">
        <v>304</v>
      </c>
      <c r="AH2000" t="s">
        <v>472</v>
      </c>
      <c r="AI2000" t="s">
        <v>124</v>
      </c>
      <c r="AJ2000" t="s">
        <v>292</v>
      </c>
      <c r="AK2000" t="s">
        <v>73</v>
      </c>
      <c r="AL2000" t="s">
        <v>125</v>
      </c>
      <c r="AM2000" t="s">
        <v>75</v>
      </c>
      <c r="AN2000" t="s">
        <v>76</v>
      </c>
      <c r="AO2000" t="s">
        <v>92</v>
      </c>
      <c r="AP2000" t="s">
        <v>414</v>
      </c>
      <c r="AQ2000" t="s">
        <v>440</v>
      </c>
      <c r="AR2000" t="s">
        <v>67</v>
      </c>
      <c r="AS2000" t="s">
        <v>54</v>
      </c>
      <c r="AT2000" t="s">
        <v>73</v>
      </c>
      <c r="AU2000" t="s">
        <v>107</v>
      </c>
      <c r="AV2000" t="s">
        <v>9919</v>
      </c>
    </row>
    <row r="2001" spans="1:48" hidden="1" x14ac:dyDescent="0.3">
      <c r="A2001" t="s">
        <v>9920</v>
      </c>
      <c r="B2001" t="s">
        <v>9921</v>
      </c>
      <c r="C2001" s="1" t="str">
        <f t="shared" si="331"/>
        <v>21:0975</v>
      </c>
      <c r="D2001" s="1" t="str">
        <f t="shared" si="332"/>
        <v>21:0109</v>
      </c>
      <c r="E2001" t="s">
        <v>9922</v>
      </c>
      <c r="F2001" t="s">
        <v>9923</v>
      </c>
      <c r="H2001">
        <v>60.1191028</v>
      </c>
      <c r="I2001">
        <v>-97.323118199999996</v>
      </c>
      <c r="J2001" s="1" t="str">
        <f t="shared" si="333"/>
        <v>NGR lake sediment grab sample</v>
      </c>
      <c r="K2001" s="1" t="str">
        <f t="shared" si="334"/>
        <v>&lt;177 micron (NGR)</v>
      </c>
      <c r="L2001">
        <v>21</v>
      </c>
      <c r="M2001" t="s">
        <v>289</v>
      </c>
      <c r="N2001">
        <v>415</v>
      </c>
      <c r="O2001" t="s">
        <v>238</v>
      </c>
      <c r="P2001" t="s">
        <v>54</v>
      </c>
      <c r="Q2001" t="s">
        <v>1158</v>
      </c>
      <c r="R2001" t="s">
        <v>77</v>
      </c>
      <c r="S2001" t="s">
        <v>57</v>
      </c>
      <c r="T2001" t="s">
        <v>617</v>
      </c>
      <c r="U2001" t="s">
        <v>138</v>
      </c>
      <c r="V2001" t="s">
        <v>522</v>
      </c>
      <c r="W2001" t="s">
        <v>205</v>
      </c>
      <c r="X2001" t="s">
        <v>74</v>
      </c>
      <c r="Y2001" t="s">
        <v>346</v>
      </c>
      <c r="Z2001" t="s">
        <v>127</v>
      </c>
      <c r="AA2001" t="s">
        <v>64</v>
      </c>
      <c r="AB2001" t="s">
        <v>187</v>
      </c>
      <c r="AC2001" t="s">
        <v>66</v>
      </c>
      <c r="AD2001" t="s">
        <v>67</v>
      </c>
      <c r="AE2001" t="s">
        <v>238</v>
      </c>
      <c r="AF2001" t="s">
        <v>281</v>
      </c>
      <c r="AG2001" t="s">
        <v>561</v>
      </c>
      <c r="AH2001" t="s">
        <v>472</v>
      </c>
      <c r="AI2001" t="s">
        <v>209</v>
      </c>
      <c r="AJ2001" t="s">
        <v>240</v>
      </c>
      <c r="AK2001" t="s">
        <v>73</v>
      </c>
      <c r="AL2001" t="s">
        <v>74</v>
      </c>
      <c r="AM2001" t="s">
        <v>103</v>
      </c>
      <c r="AN2001" t="s">
        <v>76</v>
      </c>
      <c r="AO2001" t="s">
        <v>104</v>
      </c>
      <c r="AP2001" t="s">
        <v>126</v>
      </c>
      <c r="AQ2001" t="s">
        <v>92</v>
      </c>
      <c r="AR2001" t="s">
        <v>74</v>
      </c>
      <c r="AS2001" t="s">
        <v>54</v>
      </c>
      <c r="AT2001" t="s">
        <v>73</v>
      </c>
      <c r="AU2001" t="s">
        <v>107</v>
      </c>
      <c r="AV2001" t="s">
        <v>436</v>
      </c>
    </row>
    <row r="2002" spans="1:48" hidden="1" x14ac:dyDescent="0.3">
      <c r="A2002" t="s">
        <v>9924</v>
      </c>
      <c r="B2002" t="s">
        <v>9925</v>
      </c>
      <c r="C2002" s="1" t="str">
        <f t="shared" si="331"/>
        <v>21:0975</v>
      </c>
      <c r="D2002" s="1" t="str">
        <f t="shared" si="332"/>
        <v>21:0109</v>
      </c>
      <c r="E2002" t="s">
        <v>9926</v>
      </c>
      <c r="F2002" t="s">
        <v>9927</v>
      </c>
      <c r="H2002">
        <v>60.0778873</v>
      </c>
      <c r="I2002">
        <v>-97.355212100000003</v>
      </c>
      <c r="J2002" s="1" t="str">
        <f t="shared" si="333"/>
        <v>NGR lake sediment grab sample</v>
      </c>
      <c r="K2002" s="1" t="str">
        <f t="shared" si="334"/>
        <v>&lt;177 micron (NGR)</v>
      </c>
      <c r="L2002">
        <v>21</v>
      </c>
      <c r="M2002" t="s">
        <v>301</v>
      </c>
      <c r="N2002">
        <v>416</v>
      </c>
      <c r="O2002" t="s">
        <v>95</v>
      </c>
      <c r="P2002" t="s">
        <v>54</v>
      </c>
      <c r="Q2002" t="s">
        <v>505</v>
      </c>
      <c r="R2002" t="s">
        <v>317</v>
      </c>
      <c r="S2002" t="s">
        <v>57</v>
      </c>
      <c r="T2002" t="s">
        <v>152</v>
      </c>
      <c r="U2002" t="s">
        <v>168</v>
      </c>
      <c r="V2002" t="s">
        <v>119</v>
      </c>
      <c r="W2002" t="s">
        <v>95</v>
      </c>
      <c r="X2002" t="s">
        <v>74</v>
      </c>
      <c r="Y2002" t="s">
        <v>448</v>
      </c>
      <c r="Z2002" t="s">
        <v>170</v>
      </c>
      <c r="AA2002" t="s">
        <v>64</v>
      </c>
      <c r="AB2002" t="s">
        <v>65</v>
      </c>
      <c r="AC2002" t="s">
        <v>66</v>
      </c>
      <c r="AD2002" t="s">
        <v>67</v>
      </c>
      <c r="AE2002" t="s">
        <v>668</v>
      </c>
      <c r="AF2002" t="s">
        <v>436</v>
      </c>
      <c r="AG2002" t="s">
        <v>221</v>
      </c>
      <c r="AH2002" t="s">
        <v>780</v>
      </c>
      <c r="AI2002" t="s">
        <v>336</v>
      </c>
      <c r="AJ2002" t="s">
        <v>138</v>
      </c>
      <c r="AK2002" t="s">
        <v>73</v>
      </c>
      <c r="AL2002" t="s">
        <v>75</v>
      </c>
      <c r="AM2002" t="s">
        <v>75</v>
      </c>
      <c r="AN2002" t="s">
        <v>76</v>
      </c>
      <c r="AO2002" t="s">
        <v>134</v>
      </c>
      <c r="AP2002" t="s">
        <v>234</v>
      </c>
      <c r="AQ2002" t="s">
        <v>92</v>
      </c>
      <c r="AR2002" t="s">
        <v>67</v>
      </c>
      <c r="AS2002" t="s">
        <v>54</v>
      </c>
      <c r="AT2002" t="s">
        <v>73</v>
      </c>
      <c r="AU2002" t="s">
        <v>107</v>
      </c>
      <c r="AV2002" t="s">
        <v>9928</v>
      </c>
    </row>
    <row r="2003" spans="1:48" hidden="1" x14ac:dyDescent="0.3">
      <c r="A2003" t="s">
        <v>9929</v>
      </c>
      <c r="B2003" t="s">
        <v>9930</v>
      </c>
      <c r="C2003" s="1" t="str">
        <f t="shared" si="331"/>
        <v>21:0975</v>
      </c>
      <c r="D2003" s="1" t="str">
        <f t="shared" si="332"/>
        <v>21:0109</v>
      </c>
      <c r="E2003" t="s">
        <v>9931</v>
      </c>
      <c r="F2003" t="s">
        <v>9932</v>
      </c>
      <c r="H2003">
        <v>60.082443599999998</v>
      </c>
      <c r="I2003">
        <v>-97.390489700000003</v>
      </c>
      <c r="J2003" s="1" t="str">
        <f t="shared" si="333"/>
        <v>NGR lake sediment grab sample</v>
      </c>
      <c r="K2003" s="1" t="str">
        <f t="shared" si="334"/>
        <v>&lt;177 micron (NGR)</v>
      </c>
      <c r="L2003">
        <v>21</v>
      </c>
      <c r="M2003" t="s">
        <v>314</v>
      </c>
      <c r="N2003">
        <v>417</v>
      </c>
      <c r="O2003" t="s">
        <v>206</v>
      </c>
      <c r="P2003" t="s">
        <v>170</v>
      </c>
      <c r="Q2003" t="s">
        <v>91</v>
      </c>
      <c r="R2003" t="s">
        <v>356</v>
      </c>
      <c r="S2003" t="s">
        <v>57</v>
      </c>
      <c r="T2003" t="s">
        <v>381</v>
      </c>
      <c r="U2003" t="s">
        <v>57</v>
      </c>
      <c r="V2003" t="s">
        <v>2740</v>
      </c>
      <c r="W2003" t="s">
        <v>103</v>
      </c>
      <c r="X2003" t="s">
        <v>67</v>
      </c>
      <c r="Y2003" t="s">
        <v>125</v>
      </c>
      <c r="Z2003" t="s">
        <v>67</v>
      </c>
      <c r="AA2003" t="s">
        <v>64</v>
      </c>
      <c r="AB2003" t="s">
        <v>281</v>
      </c>
      <c r="AC2003" t="s">
        <v>66</v>
      </c>
      <c r="AD2003" t="s">
        <v>67</v>
      </c>
      <c r="AE2003" t="s">
        <v>9933</v>
      </c>
      <c r="AF2003" t="s">
        <v>76</v>
      </c>
      <c r="AG2003" t="s">
        <v>96</v>
      </c>
      <c r="AH2003" t="s">
        <v>780</v>
      </c>
      <c r="AI2003" t="s">
        <v>238</v>
      </c>
      <c r="AJ2003" t="s">
        <v>396</v>
      </c>
      <c r="AK2003" t="s">
        <v>73</v>
      </c>
      <c r="AL2003" t="s">
        <v>103</v>
      </c>
      <c r="AM2003" t="s">
        <v>103</v>
      </c>
      <c r="AN2003" t="s">
        <v>76</v>
      </c>
      <c r="AO2003" t="s">
        <v>211</v>
      </c>
      <c r="AP2003" t="s">
        <v>8164</v>
      </c>
      <c r="AQ2003" t="s">
        <v>336</v>
      </c>
      <c r="AR2003" t="s">
        <v>67</v>
      </c>
      <c r="AS2003" t="s">
        <v>54</v>
      </c>
      <c r="AT2003" t="s">
        <v>73</v>
      </c>
      <c r="AU2003" t="s">
        <v>107</v>
      </c>
      <c r="AV2003" t="s">
        <v>9934</v>
      </c>
    </row>
    <row r="2004" spans="1:48" hidden="1" x14ac:dyDescent="0.3">
      <c r="A2004" t="s">
        <v>9935</v>
      </c>
      <c r="B2004" t="s">
        <v>9936</v>
      </c>
      <c r="C2004" s="1" t="str">
        <f t="shared" si="331"/>
        <v>21:0975</v>
      </c>
      <c r="D2004" s="1" t="str">
        <f t="shared" si="332"/>
        <v>21:0109</v>
      </c>
      <c r="E2004" t="s">
        <v>9937</v>
      </c>
      <c r="F2004" t="s">
        <v>9938</v>
      </c>
      <c r="H2004">
        <v>60.093625099999997</v>
      </c>
      <c r="I2004">
        <v>-97.499800899999997</v>
      </c>
      <c r="J2004" s="1" t="str">
        <f t="shared" si="333"/>
        <v>NGR lake sediment grab sample</v>
      </c>
      <c r="K2004" s="1" t="str">
        <f t="shared" si="334"/>
        <v>&lt;177 micron (NGR)</v>
      </c>
      <c r="L2004">
        <v>21</v>
      </c>
      <c r="M2004" t="s">
        <v>324</v>
      </c>
      <c r="N2004">
        <v>418</v>
      </c>
      <c r="O2004" t="s">
        <v>103</v>
      </c>
      <c r="P2004" t="s">
        <v>54</v>
      </c>
      <c r="Q2004" t="s">
        <v>1477</v>
      </c>
      <c r="R2004" t="s">
        <v>328</v>
      </c>
      <c r="S2004" t="s">
        <v>57</v>
      </c>
      <c r="T2004" t="s">
        <v>853</v>
      </c>
      <c r="U2004" t="s">
        <v>96</v>
      </c>
      <c r="V2004" t="s">
        <v>264</v>
      </c>
      <c r="W2004" t="s">
        <v>63</v>
      </c>
      <c r="X2004" t="s">
        <v>67</v>
      </c>
      <c r="Y2004" t="s">
        <v>238</v>
      </c>
      <c r="Z2004" t="s">
        <v>138</v>
      </c>
      <c r="AA2004" t="s">
        <v>64</v>
      </c>
      <c r="AB2004" t="s">
        <v>187</v>
      </c>
      <c r="AC2004" t="s">
        <v>66</v>
      </c>
      <c r="AD2004" t="s">
        <v>67</v>
      </c>
      <c r="AE2004" t="s">
        <v>4498</v>
      </c>
      <c r="AF2004" t="s">
        <v>76</v>
      </c>
      <c r="AG2004" t="s">
        <v>58</v>
      </c>
      <c r="AH2004" t="s">
        <v>780</v>
      </c>
      <c r="AI2004" t="s">
        <v>709</v>
      </c>
      <c r="AJ2004" t="s">
        <v>193</v>
      </c>
      <c r="AK2004" t="s">
        <v>73</v>
      </c>
      <c r="AL2004" t="s">
        <v>125</v>
      </c>
      <c r="AM2004" t="s">
        <v>103</v>
      </c>
      <c r="AN2004" t="s">
        <v>76</v>
      </c>
      <c r="AO2004" t="s">
        <v>203</v>
      </c>
      <c r="AP2004" t="s">
        <v>566</v>
      </c>
      <c r="AQ2004" t="s">
        <v>114</v>
      </c>
      <c r="AR2004" t="s">
        <v>67</v>
      </c>
      <c r="AS2004" t="s">
        <v>54</v>
      </c>
      <c r="AT2004" t="s">
        <v>73</v>
      </c>
      <c r="AU2004" t="s">
        <v>107</v>
      </c>
      <c r="AV2004" t="s">
        <v>9939</v>
      </c>
    </row>
    <row r="2005" spans="1:48" hidden="1" x14ac:dyDescent="0.3">
      <c r="A2005" t="s">
        <v>9940</v>
      </c>
      <c r="B2005" t="s">
        <v>9941</v>
      </c>
      <c r="C2005" s="1" t="str">
        <f t="shared" si="331"/>
        <v>21:0975</v>
      </c>
      <c r="D2005" s="1" t="str">
        <f t="shared" si="332"/>
        <v>21:0109</v>
      </c>
      <c r="E2005" t="s">
        <v>9942</v>
      </c>
      <c r="F2005" t="s">
        <v>9943</v>
      </c>
      <c r="H2005">
        <v>60.087241300000002</v>
      </c>
      <c r="I2005">
        <v>-97.581338700000003</v>
      </c>
      <c r="J2005" s="1" t="str">
        <f t="shared" si="333"/>
        <v>NGR lake sediment grab sample</v>
      </c>
      <c r="K2005" s="1" t="str">
        <f t="shared" si="334"/>
        <v>&lt;177 micron (NGR)</v>
      </c>
      <c r="L2005">
        <v>21</v>
      </c>
      <c r="M2005" t="s">
        <v>335</v>
      </c>
      <c r="N2005">
        <v>419</v>
      </c>
      <c r="O2005" t="s">
        <v>62</v>
      </c>
      <c r="P2005" t="s">
        <v>54</v>
      </c>
      <c r="Q2005" t="s">
        <v>802</v>
      </c>
      <c r="R2005" t="s">
        <v>121</v>
      </c>
      <c r="S2005" t="s">
        <v>57</v>
      </c>
      <c r="T2005" t="s">
        <v>1089</v>
      </c>
      <c r="U2005" t="s">
        <v>138</v>
      </c>
      <c r="V2005" t="s">
        <v>264</v>
      </c>
      <c r="W2005" t="s">
        <v>137</v>
      </c>
      <c r="X2005" t="s">
        <v>67</v>
      </c>
      <c r="Y2005" t="s">
        <v>346</v>
      </c>
      <c r="Z2005" t="s">
        <v>127</v>
      </c>
      <c r="AA2005" t="s">
        <v>64</v>
      </c>
      <c r="AB2005" t="s">
        <v>615</v>
      </c>
      <c r="AC2005" t="s">
        <v>66</v>
      </c>
      <c r="AD2005" t="s">
        <v>67</v>
      </c>
      <c r="AE2005" t="s">
        <v>74</v>
      </c>
      <c r="AF2005" t="s">
        <v>92</v>
      </c>
      <c r="AG2005" t="s">
        <v>303</v>
      </c>
      <c r="AH2005" t="s">
        <v>472</v>
      </c>
      <c r="AI2005" t="s">
        <v>263</v>
      </c>
      <c r="AJ2005" t="s">
        <v>201</v>
      </c>
      <c r="AK2005" t="s">
        <v>73</v>
      </c>
      <c r="AL2005" t="s">
        <v>75</v>
      </c>
      <c r="AM2005" t="s">
        <v>75</v>
      </c>
      <c r="AN2005" t="s">
        <v>76</v>
      </c>
      <c r="AO2005" t="s">
        <v>178</v>
      </c>
      <c r="AP2005" t="s">
        <v>2033</v>
      </c>
      <c r="AQ2005" t="s">
        <v>71</v>
      </c>
      <c r="AR2005" t="s">
        <v>67</v>
      </c>
      <c r="AS2005" t="s">
        <v>54</v>
      </c>
      <c r="AT2005" t="s">
        <v>73</v>
      </c>
      <c r="AU2005" t="s">
        <v>107</v>
      </c>
      <c r="AV2005" t="s">
        <v>4090</v>
      </c>
    </row>
    <row r="2006" spans="1:48" hidden="1" x14ac:dyDescent="0.3">
      <c r="A2006" t="s">
        <v>9944</v>
      </c>
      <c r="B2006" t="s">
        <v>9945</v>
      </c>
      <c r="C2006" s="1" t="str">
        <f t="shared" si="331"/>
        <v>21:0975</v>
      </c>
      <c r="D2006" s="1" t="str">
        <f t="shared" si="332"/>
        <v>21:0109</v>
      </c>
      <c r="E2006" t="s">
        <v>9946</v>
      </c>
      <c r="F2006" t="s">
        <v>9947</v>
      </c>
      <c r="H2006">
        <v>60.0853641</v>
      </c>
      <c r="I2006">
        <v>-97.661438500000003</v>
      </c>
      <c r="J2006" s="1" t="str">
        <f t="shared" si="333"/>
        <v>NGR lake sediment grab sample</v>
      </c>
      <c r="K2006" s="1" t="str">
        <f t="shared" si="334"/>
        <v>&lt;177 micron (NGR)</v>
      </c>
      <c r="L2006">
        <v>21</v>
      </c>
      <c r="M2006" t="s">
        <v>354</v>
      </c>
      <c r="N2006">
        <v>420</v>
      </c>
      <c r="O2006" t="s">
        <v>396</v>
      </c>
      <c r="P2006" t="s">
        <v>54</v>
      </c>
      <c r="Q2006" t="s">
        <v>2374</v>
      </c>
      <c r="R2006" t="s">
        <v>290</v>
      </c>
      <c r="S2006" t="s">
        <v>57</v>
      </c>
      <c r="T2006" t="s">
        <v>152</v>
      </c>
      <c r="U2006" t="s">
        <v>168</v>
      </c>
      <c r="V2006" t="s">
        <v>303</v>
      </c>
      <c r="W2006" t="s">
        <v>302</v>
      </c>
      <c r="X2006" t="s">
        <v>67</v>
      </c>
      <c r="Y2006" t="s">
        <v>355</v>
      </c>
      <c r="Z2006" t="s">
        <v>96</v>
      </c>
      <c r="AA2006" t="s">
        <v>64</v>
      </c>
      <c r="AB2006" t="s">
        <v>93</v>
      </c>
      <c r="AC2006" t="s">
        <v>66</v>
      </c>
      <c r="AD2006" t="s">
        <v>67</v>
      </c>
      <c r="AE2006" t="s">
        <v>526</v>
      </c>
      <c r="AF2006" t="s">
        <v>134</v>
      </c>
      <c r="AG2006" t="s">
        <v>97</v>
      </c>
      <c r="AH2006" t="s">
        <v>780</v>
      </c>
      <c r="AI2006" t="s">
        <v>306</v>
      </c>
      <c r="AJ2006" t="s">
        <v>156</v>
      </c>
      <c r="AK2006" t="s">
        <v>73</v>
      </c>
      <c r="AL2006" t="s">
        <v>125</v>
      </c>
      <c r="AM2006" t="s">
        <v>177</v>
      </c>
      <c r="AN2006" t="s">
        <v>76</v>
      </c>
      <c r="AO2006" t="s">
        <v>281</v>
      </c>
      <c r="AP2006" t="s">
        <v>656</v>
      </c>
      <c r="AQ2006" t="s">
        <v>92</v>
      </c>
      <c r="AR2006" t="s">
        <v>67</v>
      </c>
      <c r="AS2006" t="s">
        <v>54</v>
      </c>
      <c r="AT2006" t="s">
        <v>58</v>
      </c>
      <c r="AU2006" t="s">
        <v>107</v>
      </c>
      <c r="AV2006" t="s">
        <v>4796</v>
      </c>
    </row>
    <row r="2007" spans="1:48" hidden="1" x14ac:dyDescent="0.3">
      <c r="A2007" t="s">
        <v>9948</v>
      </c>
      <c r="B2007" t="s">
        <v>9949</v>
      </c>
      <c r="C2007" s="1" t="str">
        <f t="shared" si="331"/>
        <v>21:0975</v>
      </c>
      <c r="D2007" s="1" t="str">
        <f t="shared" si="332"/>
        <v>21:0109</v>
      </c>
      <c r="E2007" t="s">
        <v>9950</v>
      </c>
      <c r="F2007" t="s">
        <v>9951</v>
      </c>
      <c r="H2007">
        <v>60.253637099999999</v>
      </c>
      <c r="I2007">
        <v>-97.527395900000002</v>
      </c>
      <c r="J2007" s="1" t="str">
        <f t="shared" si="333"/>
        <v>NGR lake sediment grab sample</v>
      </c>
      <c r="K2007" s="1" t="str">
        <f t="shared" si="334"/>
        <v>&lt;177 micron (NGR)</v>
      </c>
      <c r="L2007">
        <v>22</v>
      </c>
      <c r="M2007" t="s">
        <v>1936</v>
      </c>
      <c r="N2007">
        <v>421</v>
      </c>
      <c r="O2007" t="s">
        <v>526</v>
      </c>
      <c r="P2007" t="s">
        <v>54</v>
      </c>
      <c r="Q2007" t="s">
        <v>3299</v>
      </c>
      <c r="R2007" t="s">
        <v>616</v>
      </c>
      <c r="S2007" t="s">
        <v>57</v>
      </c>
      <c r="T2007" t="s">
        <v>277</v>
      </c>
      <c r="U2007" t="s">
        <v>88</v>
      </c>
      <c r="V2007" t="s">
        <v>575</v>
      </c>
      <c r="W2007" t="s">
        <v>171</v>
      </c>
      <c r="X2007" t="s">
        <v>67</v>
      </c>
      <c r="Y2007" t="s">
        <v>396</v>
      </c>
      <c r="Z2007" t="s">
        <v>170</v>
      </c>
      <c r="AA2007" t="s">
        <v>64</v>
      </c>
      <c r="AB2007" t="s">
        <v>153</v>
      </c>
      <c r="AC2007" t="s">
        <v>66</v>
      </c>
      <c r="AD2007" t="s">
        <v>758</v>
      </c>
      <c r="AE2007" t="s">
        <v>154</v>
      </c>
      <c r="AF2007" t="s">
        <v>436</v>
      </c>
      <c r="AG2007" t="s">
        <v>522</v>
      </c>
      <c r="AH2007" t="s">
        <v>780</v>
      </c>
      <c r="AI2007" t="s">
        <v>292</v>
      </c>
      <c r="AJ2007" t="s">
        <v>328</v>
      </c>
      <c r="AK2007" t="s">
        <v>73</v>
      </c>
      <c r="AL2007" t="s">
        <v>75</v>
      </c>
      <c r="AM2007" t="s">
        <v>157</v>
      </c>
      <c r="AN2007" t="s">
        <v>76</v>
      </c>
      <c r="AO2007" t="s">
        <v>281</v>
      </c>
      <c r="AP2007" t="s">
        <v>2033</v>
      </c>
      <c r="AQ2007" t="s">
        <v>9451</v>
      </c>
      <c r="AR2007" t="s">
        <v>74</v>
      </c>
      <c r="AS2007" t="s">
        <v>54</v>
      </c>
      <c r="AT2007" t="s">
        <v>73</v>
      </c>
      <c r="AU2007" t="s">
        <v>107</v>
      </c>
      <c r="AV2007" t="s">
        <v>9635</v>
      </c>
    </row>
    <row r="2008" spans="1:48" hidden="1" x14ac:dyDescent="0.3">
      <c r="A2008" t="s">
        <v>9952</v>
      </c>
      <c r="B2008" t="s">
        <v>9953</v>
      </c>
      <c r="C2008" s="1" t="str">
        <f t="shared" si="331"/>
        <v>21:0975</v>
      </c>
      <c r="D2008" s="1" t="str">
        <f t="shared" si="332"/>
        <v>21:0109</v>
      </c>
      <c r="E2008" t="s">
        <v>9954</v>
      </c>
      <c r="F2008" t="s">
        <v>9955</v>
      </c>
      <c r="H2008">
        <v>60.082634200000001</v>
      </c>
      <c r="I2008">
        <v>-97.711180600000006</v>
      </c>
      <c r="J2008" s="1" t="str">
        <f t="shared" si="333"/>
        <v>NGR lake sediment grab sample</v>
      </c>
      <c r="K2008" s="1" t="str">
        <f t="shared" si="334"/>
        <v>&lt;177 micron (NGR)</v>
      </c>
      <c r="L2008">
        <v>22</v>
      </c>
      <c r="M2008" t="s">
        <v>86</v>
      </c>
      <c r="N2008">
        <v>422</v>
      </c>
      <c r="O2008" t="s">
        <v>205</v>
      </c>
      <c r="P2008" t="s">
        <v>54</v>
      </c>
      <c r="Q2008" t="s">
        <v>562</v>
      </c>
      <c r="R2008" t="s">
        <v>317</v>
      </c>
      <c r="S2008" t="s">
        <v>57</v>
      </c>
      <c r="T2008" t="s">
        <v>1089</v>
      </c>
      <c r="U2008" t="s">
        <v>59</v>
      </c>
      <c r="V2008" t="s">
        <v>550</v>
      </c>
      <c r="W2008" t="s">
        <v>177</v>
      </c>
      <c r="X2008" t="s">
        <v>67</v>
      </c>
      <c r="Y2008" t="s">
        <v>448</v>
      </c>
      <c r="Z2008" t="s">
        <v>62</v>
      </c>
      <c r="AA2008" t="s">
        <v>64</v>
      </c>
      <c r="AB2008" t="s">
        <v>492</v>
      </c>
      <c r="AC2008" t="s">
        <v>66</v>
      </c>
      <c r="AD2008" t="s">
        <v>67</v>
      </c>
      <c r="AE2008" t="s">
        <v>2078</v>
      </c>
      <c r="AF2008" t="s">
        <v>290</v>
      </c>
      <c r="AG2008" t="s">
        <v>116</v>
      </c>
      <c r="AH2008" t="s">
        <v>780</v>
      </c>
      <c r="AI2008" t="s">
        <v>308</v>
      </c>
      <c r="AJ2008" t="s">
        <v>336</v>
      </c>
      <c r="AK2008" t="s">
        <v>73</v>
      </c>
      <c r="AL2008" t="s">
        <v>103</v>
      </c>
      <c r="AM2008" t="s">
        <v>224</v>
      </c>
      <c r="AN2008" t="s">
        <v>76</v>
      </c>
      <c r="AO2008" t="s">
        <v>92</v>
      </c>
      <c r="AP2008" t="s">
        <v>8164</v>
      </c>
      <c r="AQ2008" t="s">
        <v>9956</v>
      </c>
      <c r="AR2008" t="s">
        <v>67</v>
      </c>
      <c r="AS2008" t="s">
        <v>54</v>
      </c>
      <c r="AT2008" t="s">
        <v>73</v>
      </c>
      <c r="AU2008" t="s">
        <v>107</v>
      </c>
      <c r="AV2008" t="s">
        <v>9138</v>
      </c>
    </row>
    <row r="2009" spans="1:48" hidden="1" x14ac:dyDescent="0.3">
      <c r="A2009" t="s">
        <v>9957</v>
      </c>
      <c r="B2009" t="s">
        <v>9958</v>
      </c>
      <c r="C2009" s="1" t="str">
        <f t="shared" si="331"/>
        <v>21:0975</v>
      </c>
      <c r="D2009" s="1" t="str">
        <f t="shared" si="332"/>
        <v>21:0109</v>
      </c>
      <c r="E2009" t="s">
        <v>9959</v>
      </c>
      <c r="F2009" t="s">
        <v>9960</v>
      </c>
      <c r="H2009">
        <v>60.086927199999998</v>
      </c>
      <c r="I2009">
        <v>-97.746735299999997</v>
      </c>
      <c r="J2009" s="1" t="str">
        <f t="shared" si="333"/>
        <v>NGR lake sediment grab sample</v>
      </c>
      <c r="K2009" s="1" t="str">
        <f t="shared" si="334"/>
        <v>&lt;177 micron (NGR)</v>
      </c>
      <c r="L2009">
        <v>22</v>
      </c>
      <c r="M2009" t="s">
        <v>149</v>
      </c>
      <c r="N2009">
        <v>423</v>
      </c>
      <c r="O2009" t="s">
        <v>348</v>
      </c>
      <c r="P2009" t="s">
        <v>54</v>
      </c>
      <c r="Q2009" t="s">
        <v>1583</v>
      </c>
      <c r="R2009" t="s">
        <v>522</v>
      </c>
      <c r="S2009" t="s">
        <v>57</v>
      </c>
      <c r="T2009" t="s">
        <v>91</v>
      </c>
      <c r="U2009" t="s">
        <v>104</v>
      </c>
      <c r="V2009" t="s">
        <v>316</v>
      </c>
      <c r="W2009" t="s">
        <v>276</v>
      </c>
      <c r="X2009" t="s">
        <v>62</v>
      </c>
      <c r="Y2009" t="s">
        <v>203</v>
      </c>
      <c r="Z2009" t="s">
        <v>138</v>
      </c>
      <c r="AA2009" t="s">
        <v>64</v>
      </c>
      <c r="AB2009" t="s">
        <v>428</v>
      </c>
      <c r="AC2009" t="s">
        <v>66</v>
      </c>
      <c r="AD2009" t="s">
        <v>104</v>
      </c>
      <c r="AE2009" t="s">
        <v>421</v>
      </c>
      <c r="AF2009" t="s">
        <v>116</v>
      </c>
      <c r="AG2009" t="s">
        <v>250</v>
      </c>
      <c r="AH2009" t="s">
        <v>780</v>
      </c>
      <c r="AI2009" t="s">
        <v>117</v>
      </c>
      <c r="AJ2009" t="s">
        <v>382</v>
      </c>
      <c r="AK2009" t="s">
        <v>73</v>
      </c>
      <c r="AL2009" t="s">
        <v>74</v>
      </c>
      <c r="AM2009" t="s">
        <v>157</v>
      </c>
      <c r="AN2009" t="s">
        <v>76</v>
      </c>
      <c r="AO2009" t="s">
        <v>9451</v>
      </c>
      <c r="AP2009" t="s">
        <v>126</v>
      </c>
      <c r="AQ2009" t="s">
        <v>1192</v>
      </c>
      <c r="AR2009" t="s">
        <v>74</v>
      </c>
      <c r="AS2009" t="s">
        <v>54</v>
      </c>
      <c r="AT2009" t="s">
        <v>152</v>
      </c>
      <c r="AU2009" t="s">
        <v>107</v>
      </c>
      <c r="AV2009" t="s">
        <v>9961</v>
      </c>
    </row>
    <row r="2010" spans="1:48" hidden="1" x14ac:dyDescent="0.3">
      <c r="A2010" t="s">
        <v>9962</v>
      </c>
      <c r="B2010" t="s">
        <v>9963</v>
      </c>
      <c r="C2010" s="1" t="str">
        <f t="shared" si="331"/>
        <v>21:0975</v>
      </c>
      <c r="D2010" s="1" t="str">
        <f t="shared" si="332"/>
        <v>21:0109</v>
      </c>
      <c r="E2010" t="s">
        <v>9964</v>
      </c>
      <c r="F2010" t="s">
        <v>9965</v>
      </c>
      <c r="H2010">
        <v>60.087062400000001</v>
      </c>
      <c r="I2010">
        <v>-97.8311365</v>
      </c>
      <c r="J2010" s="1" t="str">
        <f t="shared" si="333"/>
        <v>NGR lake sediment grab sample</v>
      </c>
      <c r="K2010" s="1" t="str">
        <f t="shared" si="334"/>
        <v>&lt;177 micron (NGR)</v>
      </c>
      <c r="L2010">
        <v>22</v>
      </c>
      <c r="M2010" t="s">
        <v>165</v>
      </c>
      <c r="N2010">
        <v>424</v>
      </c>
      <c r="O2010" t="s">
        <v>92</v>
      </c>
      <c r="P2010" t="s">
        <v>54</v>
      </c>
      <c r="Q2010" t="s">
        <v>462</v>
      </c>
      <c r="R2010" t="s">
        <v>92</v>
      </c>
      <c r="S2010" t="s">
        <v>57</v>
      </c>
      <c r="T2010" t="s">
        <v>152</v>
      </c>
      <c r="U2010" t="s">
        <v>203</v>
      </c>
      <c r="V2010" t="s">
        <v>2740</v>
      </c>
      <c r="W2010" t="s">
        <v>103</v>
      </c>
      <c r="X2010" t="s">
        <v>67</v>
      </c>
      <c r="Y2010" t="s">
        <v>63</v>
      </c>
      <c r="Z2010" t="s">
        <v>67</v>
      </c>
      <c r="AA2010" t="s">
        <v>64</v>
      </c>
      <c r="AB2010" t="s">
        <v>411</v>
      </c>
      <c r="AC2010" t="s">
        <v>66</v>
      </c>
      <c r="AD2010" t="s">
        <v>67</v>
      </c>
      <c r="AE2010" t="s">
        <v>8812</v>
      </c>
      <c r="AF2010" t="s">
        <v>290</v>
      </c>
      <c r="AG2010" t="s">
        <v>88</v>
      </c>
      <c r="AH2010" t="s">
        <v>780</v>
      </c>
      <c r="AI2010" t="s">
        <v>63</v>
      </c>
      <c r="AJ2010" t="s">
        <v>338</v>
      </c>
      <c r="AK2010" t="s">
        <v>73</v>
      </c>
      <c r="AL2010" t="s">
        <v>103</v>
      </c>
      <c r="AM2010" t="s">
        <v>103</v>
      </c>
      <c r="AN2010" t="s">
        <v>76</v>
      </c>
      <c r="AO2010" t="s">
        <v>306</v>
      </c>
      <c r="AP2010" t="s">
        <v>8164</v>
      </c>
      <c r="AQ2010" t="s">
        <v>767</v>
      </c>
      <c r="AR2010" t="s">
        <v>67</v>
      </c>
      <c r="AS2010" t="s">
        <v>54</v>
      </c>
      <c r="AT2010" t="s">
        <v>73</v>
      </c>
      <c r="AU2010" t="s">
        <v>107</v>
      </c>
      <c r="AV2010" t="s">
        <v>8580</v>
      </c>
    </row>
    <row r="2011" spans="1:48" hidden="1" x14ac:dyDescent="0.3">
      <c r="A2011" t="s">
        <v>9966</v>
      </c>
      <c r="B2011" t="s">
        <v>9967</v>
      </c>
      <c r="C2011" s="1" t="str">
        <f t="shared" si="331"/>
        <v>21:0975</v>
      </c>
      <c r="D2011" s="1" t="str">
        <f>HYPERLINK("https://geochem.nrcan.gc.ca/cdogs/content/svy/svy_e.htm", "")</f>
        <v/>
      </c>
      <c r="G2011" s="1" t="str">
        <f>HYPERLINK("https://geochem.nrcan.gc.ca/cdogs/content/cr_/cr_00128_e.htm", "128")</f>
        <v>128</v>
      </c>
      <c r="J2011" t="s">
        <v>230</v>
      </c>
      <c r="K2011" t="s">
        <v>231</v>
      </c>
      <c r="L2011">
        <v>22</v>
      </c>
      <c r="M2011" t="s">
        <v>232</v>
      </c>
      <c r="N2011">
        <v>425</v>
      </c>
      <c r="O2011" t="s">
        <v>281</v>
      </c>
      <c r="P2011" t="s">
        <v>54</v>
      </c>
      <c r="Q2011" t="s">
        <v>635</v>
      </c>
      <c r="R2011" t="s">
        <v>139</v>
      </c>
      <c r="S2011" t="s">
        <v>57</v>
      </c>
      <c r="T2011" t="s">
        <v>119</v>
      </c>
      <c r="U2011" t="s">
        <v>104</v>
      </c>
      <c r="V2011" t="s">
        <v>575</v>
      </c>
      <c r="W2011" t="s">
        <v>238</v>
      </c>
      <c r="X2011" t="s">
        <v>62</v>
      </c>
      <c r="Y2011" t="s">
        <v>170</v>
      </c>
      <c r="Z2011" t="s">
        <v>170</v>
      </c>
      <c r="AA2011" t="s">
        <v>64</v>
      </c>
      <c r="AB2011" t="s">
        <v>282</v>
      </c>
      <c r="AC2011" t="s">
        <v>70</v>
      </c>
      <c r="AD2011" t="s">
        <v>54</v>
      </c>
      <c r="AE2011" t="s">
        <v>2236</v>
      </c>
      <c r="AF2011" t="s">
        <v>187</v>
      </c>
      <c r="AG2011" t="s">
        <v>436</v>
      </c>
      <c r="AH2011" t="s">
        <v>302</v>
      </c>
      <c r="AI2011" t="s">
        <v>123</v>
      </c>
      <c r="AJ2011" t="s">
        <v>226</v>
      </c>
      <c r="AK2011" t="s">
        <v>73</v>
      </c>
      <c r="AL2011" t="s">
        <v>103</v>
      </c>
      <c r="AM2011" t="s">
        <v>103</v>
      </c>
      <c r="AN2011" t="s">
        <v>8623</v>
      </c>
      <c r="AO2011" t="s">
        <v>240</v>
      </c>
      <c r="AP2011" t="s">
        <v>414</v>
      </c>
      <c r="AQ2011" t="s">
        <v>1530</v>
      </c>
      <c r="AR2011" t="s">
        <v>67</v>
      </c>
      <c r="AS2011" t="s">
        <v>62</v>
      </c>
      <c r="AT2011" t="s">
        <v>447</v>
      </c>
      <c r="AU2011" t="s">
        <v>107</v>
      </c>
      <c r="AV2011" t="s">
        <v>9968</v>
      </c>
    </row>
    <row r="2012" spans="1:48" hidden="1" x14ac:dyDescent="0.3">
      <c r="A2012" t="s">
        <v>9969</v>
      </c>
      <c r="B2012" t="s">
        <v>9970</v>
      </c>
      <c r="C2012" s="1" t="str">
        <f t="shared" si="331"/>
        <v>21:0975</v>
      </c>
      <c r="D2012" s="1" t="str">
        <f t="shared" ref="D2012:D2028" si="335">HYPERLINK("https://geochem.nrcan.gc.ca/cdogs/content/svy/svy210109_e.htm", "21:0109")</f>
        <v>21:0109</v>
      </c>
      <c r="E2012" t="s">
        <v>9971</v>
      </c>
      <c r="F2012" t="s">
        <v>9972</v>
      </c>
      <c r="H2012">
        <v>60.083884300000001</v>
      </c>
      <c r="I2012">
        <v>-97.893895000000001</v>
      </c>
      <c r="J2012" s="1" t="str">
        <f t="shared" ref="J2012:J2028" si="336">HYPERLINK("https://geochem.nrcan.gc.ca/cdogs/content/kwd/kwd020027_e.htm", "NGR lake sediment grab sample")</f>
        <v>NGR lake sediment grab sample</v>
      </c>
      <c r="K2012" s="1" t="str">
        <f t="shared" ref="K2012:K2028" si="337">HYPERLINK("https://geochem.nrcan.gc.ca/cdogs/content/kwd/kwd080006_e.htm", "&lt;177 micron (NGR)")</f>
        <v>&lt;177 micron (NGR)</v>
      </c>
      <c r="L2012">
        <v>22</v>
      </c>
      <c r="M2012" t="s">
        <v>185</v>
      </c>
      <c r="N2012">
        <v>426</v>
      </c>
      <c r="O2012" t="s">
        <v>79</v>
      </c>
      <c r="P2012" t="s">
        <v>54</v>
      </c>
      <c r="Q2012" t="s">
        <v>1814</v>
      </c>
      <c r="R2012" t="s">
        <v>90</v>
      </c>
      <c r="S2012" t="s">
        <v>57</v>
      </c>
      <c r="T2012" t="s">
        <v>119</v>
      </c>
      <c r="U2012" t="s">
        <v>138</v>
      </c>
      <c r="V2012" t="s">
        <v>139</v>
      </c>
      <c r="W2012" t="s">
        <v>421</v>
      </c>
      <c r="X2012" t="s">
        <v>67</v>
      </c>
      <c r="Y2012" t="s">
        <v>526</v>
      </c>
      <c r="Z2012" t="s">
        <v>62</v>
      </c>
      <c r="AA2012" t="s">
        <v>64</v>
      </c>
      <c r="AB2012" t="s">
        <v>616</v>
      </c>
      <c r="AC2012" t="s">
        <v>66</v>
      </c>
      <c r="AD2012" t="s">
        <v>67</v>
      </c>
      <c r="AE2012" t="s">
        <v>1056</v>
      </c>
      <c r="AF2012" t="s">
        <v>203</v>
      </c>
      <c r="AG2012" t="s">
        <v>172</v>
      </c>
      <c r="AH2012" t="s">
        <v>472</v>
      </c>
      <c r="AI2012" t="s">
        <v>292</v>
      </c>
      <c r="AJ2012" t="s">
        <v>118</v>
      </c>
      <c r="AK2012" t="s">
        <v>73</v>
      </c>
      <c r="AL2012" t="s">
        <v>103</v>
      </c>
      <c r="AM2012" t="s">
        <v>103</v>
      </c>
      <c r="AN2012" t="s">
        <v>76</v>
      </c>
      <c r="AO2012" t="s">
        <v>208</v>
      </c>
      <c r="AP2012" t="s">
        <v>105</v>
      </c>
      <c r="AQ2012" t="s">
        <v>9973</v>
      </c>
      <c r="AR2012" t="s">
        <v>67</v>
      </c>
      <c r="AS2012" t="s">
        <v>54</v>
      </c>
      <c r="AT2012" t="s">
        <v>73</v>
      </c>
      <c r="AU2012" t="s">
        <v>107</v>
      </c>
      <c r="AV2012" t="s">
        <v>7373</v>
      </c>
    </row>
    <row r="2013" spans="1:48" hidden="1" x14ac:dyDescent="0.3">
      <c r="A2013" t="s">
        <v>9974</v>
      </c>
      <c r="B2013" t="s">
        <v>9975</v>
      </c>
      <c r="C2013" s="1" t="str">
        <f t="shared" si="331"/>
        <v>21:0975</v>
      </c>
      <c r="D2013" s="1" t="str">
        <f t="shared" si="335"/>
        <v>21:0109</v>
      </c>
      <c r="E2013" t="s">
        <v>9976</v>
      </c>
      <c r="F2013" t="s">
        <v>9977</v>
      </c>
      <c r="H2013">
        <v>60.113782899999997</v>
      </c>
      <c r="I2013">
        <v>-97.952931000000007</v>
      </c>
      <c r="J2013" s="1" t="str">
        <f t="shared" si="336"/>
        <v>NGR lake sediment grab sample</v>
      </c>
      <c r="K2013" s="1" t="str">
        <f t="shared" si="337"/>
        <v>&lt;177 micron (NGR)</v>
      </c>
      <c r="L2013">
        <v>22</v>
      </c>
      <c r="M2013" t="s">
        <v>200</v>
      </c>
      <c r="N2013">
        <v>427</v>
      </c>
      <c r="O2013" t="s">
        <v>327</v>
      </c>
      <c r="P2013" t="s">
        <v>54</v>
      </c>
      <c r="Q2013" t="s">
        <v>55</v>
      </c>
      <c r="R2013" t="s">
        <v>170</v>
      </c>
      <c r="S2013" t="s">
        <v>57</v>
      </c>
      <c r="T2013" t="s">
        <v>153</v>
      </c>
      <c r="U2013" t="s">
        <v>117</v>
      </c>
      <c r="V2013" t="s">
        <v>411</v>
      </c>
      <c r="W2013" t="s">
        <v>136</v>
      </c>
      <c r="X2013" t="s">
        <v>74</v>
      </c>
      <c r="Y2013" t="s">
        <v>171</v>
      </c>
      <c r="Z2013" t="s">
        <v>138</v>
      </c>
      <c r="AA2013" t="s">
        <v>64</v>
      </c>
      <c r="AB2013" t="s">
        <v>99</v>
      </c>
      <c r="AC2013" t="s">
        <v>66</v>
      </c>
      <c r="AD2013" t="s">
        <v>67</v>
      </c>
      <c r="AE2013" t="s">
        <v>812</v>
      </c>
      <c r="AF2013" t="s">
        <v>121</v>
      </c>
      <c r="AG2013" t="s">
        <v>277</v>
      </c>
      <c r="AH2013" t="s">
        <v>173</v>
      </c>
      <c r="AI2013" t="s">
        <v>114</v>
      </c>
      <c r="AJ2013" t="s">
        <v>388</v>
      </c>
      <c r="AK2013" t="s">
        <v>73</v>
      </c>
      <c r="AL2013" t="s">
        <v>206</v>
      </c>
      <c r="AM2013" t="s">
        <v>75</v>
      </c>
      <c r="AN2013" t="s">
        <v>76</v>
      </c>
      <c r="AO2013" t="s">
        <v>92</v>
      </c>
      <c r="AP2013" t="s">
        <v>158</v>
      </c>
      <c r="AQ2013" t="s">
        <v>203</v>
      </c>
      <c r="AR2013" t="s">
        <v>74</v>
      </c>
      <c r="AS2013" t="s">
        <v>54</v>
      </c>
      <c r="AT2013" t="s">
        <v>73</v>
      </c>
      <c r="AU2013" t="s">
        <v>107</v>
      </c>
      <c r="AV2013" t="s">
        <v>9978</v>
      </c>
    </row>
    <row r="2014" spans="1:48" hidden="1" x14ac:dyDescent="0.3">
      <c r="A2014" t="s">
        <v>9979</v>
      </c>
      <c r="B2014" t="s">
        <v>9980</v>
      </c>
      <c r="C2014" s="1" t="str">
        <f t="shared" si="331"/>
        <v>21:0975</v>
      </c>
      <c r="D2014" s="1" t="str">
        <f t="shared" si="335"/>
        <v>21:0109</v>
      </c>
      <c r="E2014" t="s">
        <v>9981</v>
      </c>
      <c r="F2014" t="s">
        <v>9982</v>
      </c>
      <c r="H2014">
        <v>60.120373100000002</v>
      </c>
      <c r="I2014">
        <v>-97.8551851</v>
      </c>
      <c r="J2014" s="1" t="str">
        <f t="shared" si="336"/>
        <v>NGR lake sediment grab sample</v>
      </c>
      <c r="K2014" s="1" t="str">
        <f t="shared" si="337"/>
        <v>&lt;177 micron (NGR)</v>
      </c>
      <c r="L2014">
        <v>22</v>
      </c>
      <c r="M2014" t="s">
        <v>217</v>
      </c>
      <c r="N2014">
        <v>428</v>
      </c>
      <c r="O2014" t="s">
        <v>388</v>
      </c>
      <c r="P2014" t="s">
        <v>54</v>
      </c>
      <c r="Q2014" t="s">
        <v>1295</v>
      </c>
      <c r="R2014" t="s">
        <v>356</v>
      </c>
      <c r="S2014" t="s">
        <v>57</v>
      </c>
      <c r="T2014" t="s">
        <v>207</v>
      </c>
      <c r="U2014" t="s">
        <v>88</v>
      </c>
      <c r="V2014" t="s">
        <v>471</v>
      </c>
      <c r="W2014" t="s">
        <v>95</v>
      </c>
      <c r="X2014" t="s">
        <v>67</v>
      </c>
      <c r="Y2014" t="s">
        <v>421</v>
      </c>
      <c r="Z2014" t="s">
        <v>170</v>
      </c>
      <c r="AA2014" t="s">
        <v>64</v>
      </c>
      <c r="AB2014" t="s">
        <v>492</v>
      </c>
      <c r="AC2014" t="s">
        <v>66</v>
      </c>
      <c r="AD2014" t="s">
        <v>67</v>
      </c>
      <c r="AE2014" t="s">
        <v>68</v>
      </c>
      <c r="AF2014" t="s">
        <v>347</v>
      </c>
      <c r="AG2014" t="s">
        <v>221</v>
      </c>
      <c r="AH2014" t="s">
        <v>173</v>
      </c>
      <c r="AI2014" t="s">
        <v>56</v>
      </c>
      <c r="AJ2014" t="s">
        <v>201</v>
      </c>
      <c r="AK2014" t="s">
        <v>73</v>
      </c>
      <c r="AL2014" t="s">
        <v>75</v>
      </c>
      <c r="AM2014" t="s">
        <v>224</v>
      </c>
      <c r="AN2014" t="s">
        <v>76</v>
      </c>
      <c r="AO2014" t="s">
        <v>203</v>
      </c>
      <c r="AP2014" t="s">
        <v>105</v>
      </c>
      <c r="AQ2014" t="s">
        <v>168</v>
      </c>
      <c r="AR2014" t="s">
        <v>67</v>
      </c>
      <c r="AS2014" t="s">
        <v>54</v>
      </c>
      <c r="AT2014" t="s">
        <v>73</v>
      </c>
      <c r="AU2014" t="s">
        <v>107</v>
      </c>
      <c r="AV2014" t="s">
        <v>838</v>
      </c>
    </row>
    <row r="2015" spans="1:48" hidden="1" x14ac:dyDescent="0.3">
      <c r="A2015" t="s">
        <v>9983</v>
      </c>
      <c r="B2015" t="s">
        <v>9984</v>
      </c>
      <c r="C2015" s="1" t="str">
        <f t="shared" si="331"/>
        <v>21:0975</v>
      </c>
      <c r="D2015" s="1" t="str">
        <f t="shared" si="335"/>
        <v>21:0109</v>
      </c>
      <c r="E2015" t="s">
        <v>9985</v>
      </c>
      <c r="F2015" t="s">
        <v>9986</v>
      </c>
      <c r="H2015">
        <v>60.117246299999998</v>
      </c>
      <c r="I2015">
        <v>-97.6930744</v>
      </c>
      <c r="J2015" s="1" t="str">
        <f t="shared" si="336"/>
        <v>NGR lake sediment grab sample</v>
      </c>
      <c r="K2015" s="1" t="str">
        <f t="shared" si="337"/>
        <v>&lt;177 micron (NGR)</v>
      </c>
      <c r="L2015">
        <v>22</v>
      </c>
      <c r="M2015" t="s">
        <v>246</v>
      </c>
      <c r="N2015">
        <v>429</v>
      </c>
      <c r="O2015" t="s">
        <v>193</v>
      </c>
      <c r="P2015" t="s">
        <v>54</v>
      </c>
      <c r="Q2015" t="s">
        <v>479</v>
      </c>
      <c r="R2015" t="s">
        <v>251</v>
      </c>
      <c r="S2015" t="s">
        <v>57</v>
      </c>
      <c r="T2015" t="s">
        <v>188</v>
      </c>
      <c r="U2015" t="s">
        <v>117</v>
      </c>
      <c r="V2015" t="s">
        <v>691</v>
      </c>
      <c r="W2015" t="s">
        <v>125</v>
      </c>
      <c r="X2015" t="s">
        <v>67</v>
      </c>
      <c r="Y2015" t="s">
        <v>355</v>
      </c>
      <c r="Z2015" t="s">
        <v>62</v>
      </c>
      <c r="AA2015" t="s">
        <v>64</v>
      </c>
      <c r="AB2015" t="s">
        <v>890</v>
      </c>
      <c r="AC2015" t="s">
        <v>66</v>
      </c>
      <c r="AD2015" t="s">
        <v>67</v>
      </c>
      <c r="AE2015" t="s">
        <v>1658</v>
      </c>
      <c r="AF2015" t="s">
        <v>92</v>
      </c>
      <c r="AG2015" t="s">
        <v>436</v>
      </c>
      <c r="AH2015" t="s">
        <v>780</v>
      </c>
      <c r="AI2015" t="s">
        <v>118</v>
      </c>
      <c r="AJ2015" t="s">
        <v>388</v>
      </c>
      <c r="AK2015" t="s">
        <v>73</v>
      </c>
      <c r="AL2015" t="s">
        <v>103</v>
      </c>
      <c r="AM2015" t="s">
        <v>103</v>
      </c>
      <c r="AN2015" t="s">
        <v>76</v>
      </c>
      <c r="AO2015" t="s">
        <v>178</v>
      </c>
      <c r="AP2015" t="s">
        <v>830</v>
      </c>
      <c r="AQ2015" t="s">
        <v>101</v>
      </c>
      <c r="AR2015" t="s">
        <v>67</v>
      </c>
      <c r="AS2015" t="s">
        <v>54</v>
      </c>
      <c r="AT2015" t="s">
        <v>73</v>
      </c>
      <c r="AU2015" t="s">
        <v>107</v>
      </c>
      <c r="AV2015" t="s">
        <v>9987</v>
      </c>
    </row>
    <row r="2016" spans="1:48" hidden="1" x14ac:dyDescent="0.3">
      <c r="A2016" t="s">
        <v>9988</v>
      </c>
      <c r="B2016" t="s">
        <v>9989</v>
      </c>
      <c r="C2016" s="1" t="str">
        <f t="shared" si="331"/>
        <v>21:0975</v>
      </c>
      <c r="D2016" s="1" t="str">
        <f t="shared" si="335"/>
        <v>21:0109</v>
      </c>
      <c r="E2016" t="s">
        <v>9990</v>
      </c>
      <c r="F2016" t="s">
        <v>9991</v>
      </c>
      <c r="H2016">
        <v>60.154304699999997</v>
      </c>
      <c r="I2016">
        <v>-97.701871400000002</v>
      </c>
      <c r="J2016" s="1" t="str">
        <f t="shared" si="336"/>
        <v>NGR lake sediment grab sample</v>
      </c>
      <c r="K2016" s="1" t="str">
        <f t="shared" si="337"/>
        <v>&lt;177 micron (NGR)</v>
      </c>
      <c r="L2016">
        <v>22</v>
      </c>
      <c r="M2016" t="s">
        <v>260</v>
      </c>
      <c r="N2016">
        <v>430</v>
      </c>
      <c r="O2016" t="s">
        <v>211</v>
      </c>
      <c r="P2016" t="s">
        <v>54</v>
      </c>
      <c r="Q2016" t="s">
        <v>435</v>
      </c>
      <c r="R2016" t="s">
        <v>168</v>
      </c>
      <c r="S2016" t="s">
        <v>57</v>
      </c>
      <c r="T2016" t="s">
        <v>167</v>
      </c>
      <c r="U2016" t="s">
        <v>117</v>
      </c>
      <c r="V2016" t="s">
        <v>221</v>
      </c>
      <c r="W2016" t="s">
        <v>137</v>
      </c>
      <c r="X2016" t="s">
        <v>67</v>
      </c>
      <c r="Y2016" t="s">
        <v>137</v>
      </c>
      <c r="Z2016" t="s">
        <v>138</v>
      </c>
      <c r="AA2016" t="s">
        <v>64</v>
      </c>
      <c r="AB2016" t="s">
        <v>339</v>
      </c>
      <c r="AC2016" t="s">
        <v>66</v>
      </c>
      <c r="AD2016" t="s">
        <v>117</v>
      </c>
      <c r="AE2016" t="s">
        <v>4470</v>
      </c>
      <c r="AF2016" t="s">
        <v>141</v>
      </c>
      <c r="AG2016" t="s">
        <v>252</v>
      </c>
      <c r="AH2016" t="s">
        <v>472</v>
      </c>
      <c r="AI2016" t="s">
        <v>338</v>
      </c>
      <c r="AJ2016" t="s">
        <v>123</v>
      </c>
      <c r="AK2016" t="s">
        <v>73</v>
      </c>
      <c r="AL2016" t="s">
        <v>125</v>
      </c>
      <c r="AM2016" t="s">
        <v>125</v>
      </c>
      <c r="AN2016" t="s">
        <v>76</v>
      </c>
      <c r="AO2016" t="s">
        <v>104</v>
      </c>
      <c r="AP2016" t="s">
        <v>656</v>
      </c>
      <c r="AQ2016" t="s">
        <v>9992</v>
      </c>
      <c r="AR2016" t="s">
        <v>67</v>
      </c>
      <c r="AS2016" t="s">
        <v>54</v>
      </c>
      <c r="AT2016" t="s">
        <v>73</v>
      </c>
      <c r="AU2016" t="s">
        <v>107</v>
      </c>
      <c r="AV2016" t="s">
        <v>9993</v>
      </c>
    </row>
    <row r="2017" spans="1:48" hidden="1" x14ac:dyDescent="0.3">
      <c r="A2017" t="s">
        <v>9994</v>
      </c>
      <c r="B2017" t="s">
        <v>9995</v>
      </c>
      <c r="C2017" s="1" t="str">
        <f t="shared" si="331"/>
        <v>21:0975</v>
      </c>
      <c r="D2017" s="1" t="str">
        <f t="shared" si="335"/>
        <v>21:0109</v>
      </c>
      <c r="E2017" t="s">
        <v>9996</v>
      </c>
      <c r="F2017" t="s">
        <v>9997</v>
      </c>
      <c r="H2017">
        <v>60.185524299999997</v>
      </c>
      <c r="I2017">
        <v>-97.721717799999993</v>
      </c>
      <c r="J2017" s="1" t="str">
        <f t="shared" si="336"/>
        <v>NGR lake sediment grab sample</v>
      </c>
      <c r="K2017" s="1" t="str">
        <f t="shared" si="337"/>
        <v>&lt;177 micron (NGR)</v>
      </c>
      <c r="L2017">
        <v>22</v>
      </c>
      <c r="M2017" t="s">
        <v>273</v>
      </c>
      <c r="N2017">
        <v>431</v>
      </c>
      <c r="O2017" t="s">
        <v>308</v>
      </c>
      <c r="P2017" t="s">
        <v>54</v>
      </c>
      <c r="Q2017" t="s">
        <v>593</v>
      </c>
      <c r="R2017" t="s">
        <v>317</v>
      </c>
      <c r="S2017" t="s">
        <v>57</v>
      </c>
      <c r="T2017" t="s">
        <v>277</v>
      </c>
      <c r="U2017" t="s">
        <v>59</v>
      </c>
      <c r="V2017" t="s">
        <v>282</v>
      </c>
      <c r="W2017" t="s">
        <v>125</v>
      </c>
      <c r="X2017" t="s">
        <v>67</v>
      </c>
      <c r="Y2017" t="s">
        <v>396</v>
      </c>
      <c r="Z2017" t="s">
        <v>74</v>
      </c>
      <c r="AA2017" t="s">
        <v>64</v>
      </c>
      <c r="AB2017" t="s">
        <v>97</v>
      </c>
      <c r="AC2017" t="s">
        <v>66</v>
      </c>
      <c r="AD2017" t="s">
        <v>67</v>
      </c>
      <c r="AE2017" t="s">
        <v>3989</v>
      </c>
      <c r="AF2017" t="s">
        <v>92</v>
      </c>
      <c r="AG2017" t="s">
        <v>121</v>
      </c>
      <c r="AH2017" t="s">
        <v>780</v>
      </c>
      <c r="AI2017" t="s">
        <v>327</v>
      </c>
      <c r="AJ2017" t="s">
        <v>159</v>
      </c>
      <c r="AK2017" t="s">
        <v>73</v>
      </c>
      <c r="AL2017" t="s">
        <v>103</v>
      </c>
      <c r="AM2017" t="s">
        <v>103</v>
      </c>
      <c r="AN2017" t="s">
        <v>76</v>
      </c>
      <c r="AO2017" t="s">
        <v>514</v>
      </c>
      <c r="AP2017" t="s">
        <v>435</v>
      </c>
      <c r="AQ2017" t="s">
        <v>168</v>
      </c>
      <c r="AR2017" t="s">
        <v>67</v>
      </c>
      <c r="AS2017" t="s">
        <v>54</v>
      </c>
      <c r="AT2017" t="s">
        <v>73</v>
      </c>
      <c r="AU2017" t="s">
        <v>107</v>
      </c>
      <c r="AV2017" t="s">
        <v>9998</v>
      </c>
    </row>
    <row r="2018" spans="1:48" hidden="1" x14ac:dyDescent="0.3">
      <c r="A2018" t="s">
        <v>9999</v>
      </c>
      <c r="B2018" t="s">
        <v>10000</v>
      </c>
      <c r="C2018" s="1" t="str">
        <f t="shared" si="331"/>
        <v>21:0975</v>
      </c>
      <c r="D2018" s="1" t="str">
        <f t="shared" si="335"/>
        <v>21:0109</v>
      </c>
      <c r="E2018" t="s">
        <v>10001</v>
      </c>
      <c r="F2018" t="s">
        <v>10002</v>
      </c>
      <c r="H2018">
        <v>60.258315099999997</v>
      </c>
      <c r="I2018">
        <v>-97.656892299999996</v>
      </c>
      <c r="J2018" s="1" t="str">
        <f t="shared" si="336"/>
        <v>NGR lake sediment grab sample</v>
      </c>
      <c r="K2018" s="1" t="str">
        <f t="shared" si="337"/>
        <v>&lt;177 micron (NGR)</v>
      </c>
      <c r="L2018">
        <v>22</v>
      </c>
      <c r="M2018" t="s">
        <v>289</v>
      </c>
      <c r="N2018">
        <v>432</v>
      </c>
      <c r="O2018" t="s">
        <v>193</v>
      </c>
      <c r="P2018" t="s">
        <v>54</v>
      </c>
      <c r="Q2018" t="s">
        <v>80</v>
      </c>
      <c r="R2018" t="s">
        <v>187</v>
      </c>
      <c r="S2018" t="s">
        <v>57</v>
      </c>
      <c r="T2018" t="s">
        <v>91</v>
      </c>
      <c r="U2018" t="s">
        <v>178</v>
      </c>
      <c r="V2018" t="s">
        <v>153</v>
      </c>
      <c r="W2018" t="s">
        <v>74</v>
      </c>
      <c r="X2018" t="s">
        <v>74</v>
      </c>
      <c r="Y2018" t="s">
        <v>127</v>
      </c>
      <c r="Z2018" t="s">
        <v>170</v>
      </c>
      <c r="AA2018" t="s">
        <v>64</v>
      </c>
      <c r="AB2018" t="s">
        <v>97</v>
      </c>
      <c r="AC2018" t="s">
        <v>66</v>
      </c>
      <c r="AD2018" t="s">
        <v>134</v>
      </c>
      <c r="AE2018" t="s">
        <v>668</v>
      </c>
      <c r="AF2018" t="s">
        <v>141</v>
      </c>
      <c r="AG2018" t="s">
        <v>187</v>
      </c>
      <c r="AH2018" t="s">
        <v>780</v>
      </c>
      <c r="AI2018" t="s">
        <v>388</v>
      </c>
      <c r="AJ2018" t="s">
        <v>53</v>
      </c>
      <c r="AK2018" t="s">
        <v>73</v>
      </c>
      <c r="AL2018" t="s">
        <v>103</v>
      </c>
      <c r="AM2018" t="s">
        <v>125</v>
      </c>
      <c r="AN2018" t="s">
        <v>76</v>
      </c>
      <c r="AO2018" t="s">
        <v>92</v>
      </c>
      <c r="AP2018" t="s">
        <v>2741</v>
      </c>
      <c r="AQ2018" t="s">
        <v>10003</v>
      </c>
      <c r="AR2018" t="s">
        <v>74</v>
      </c>
      <c r="AS2018" t="s">
        <v>54</v>
      </c>
      <c r="AT2018" t="s">
        <v>73</v>
      </c>
      <c r="AU2018" t="s">
        <v>107</v>
      </c>
      <c r="AV2018" t="s">
        <v>1424</v>
      </c>
    </row>
    <row r="2019" spans="1:48" hidden="1" x14ac:dyDescent="0.3">
      <c r="A2019" t="s">
        <v>10004</v>
      </c>
      <c r="B2019" t="s">
        <v>10005</v>
      </c>
      <c r="C2019" s="1" t="str">
        <f t="shared" si="331"/>
        <v>21:0975</v>
      </c>
      <c r="D2019" s="1" t="str">
        <f t="shared" si="335"/>
        <v>21:0109</v>
      </c>
      <c r="E2019" t="s">
        <v>9950</v>
      </c>
      <c r="F2019" t="s">
        <v>10006</v>
      </c>
      <c r="H2019">
        <v>60.253637099999999</v>
      </c>
      <c r="I2019">
        <v>-97.527395900000002</v>
      </c>
      <c r="J2019" s="1" t="str">
        <f t="shared" si="336"/>
        <v>NGR lake sediment grab sample</v>
      </c>
      <c r="K2019" s="1" t="str">
        <f t="shared" si="337"/>
        <v>&lt;177 micron (NGR)</v>
      </c>
      <c r="L2019">
        <v>22</v>
      </c>
      <c r="M2019" t="s">
        <v>1961</v>
      </c>
      <c r="N2019">
        <v>433</v>
      </c>
      <c r="O2019" t="s">
        <v>62</v>
      </c>
      <c r="P2019" t="s">
        <v>54</v>
      </c>
      <c r="Q2019" t="s">
        <v>1814</v>
      </c>
      <c r="R2019" t="s">
        <v>99</v>
      </c>
      <c r="S2019" t="s">
        <v>57</v>
      </c>
      <c r="T2019" t="s">
        <v>315</v>
      </c>
      <c r="U2019" t="s">
        <v>88</v>
      </c>
      <c r="V2019" t="s">
        <v>492</v>
      </c>
      <c r="W2019" t="s">
        <v>137</v>
      </c>
      <c r="X2019" t="s">
        <v>74</v>
      </c>
      <c r="Y2019" t="s">
        <v>396</v>
      </c>
      <c r="Z2019" t="s">
        <v>170</v>
      </c>
      <c r="AA2019" t="s">
        <v>64</v>
      </c>
      <c r="AB2019" t="s">
        <v>326</v>
      </c>
      <c r="AC2019" t="s">
        <v>66</v>
      </c>
      <c r="AD2019" t="s">
        <v>170</v>
      </c>
      <c r="AE2019" t="s">
        <v>1211</v>
      </c>
      <c r="AF2019" t="s">
        <v>151</v>
      </c>
      <c r="AG2019" t="s">
        <v>119</v>
      </c>
      <c r="AH2019" t="s">
        <v>472</v>
      </c>
      <c r="AI2019" t="s">
        <v>87</v>
      </c>
      <c r="AJ2019" t="s">
        <v>439</v>
      </c>
      <c r="AK2019" t="s">
        <v>73</v>
      </c>
      <c r="AL2019" t="s">
        <v>75</v>
      </c>
      <c r="AM2019" t="s">
        <v>177</v>
      </c>
      <c r="AN2019" t="s">
        <v>76</v>
      </c>
      <c r="AO2019" t="s">
        <v>281</v>
      </c>
      <c r="AP2019" t="s">
        <v>2741</v>
      </c>
      <c r="AQ2019" t="s">
        <v>90</v>
      </c>
      <c r="AR2019" t="s">
        <v>67</v>
      </c>
      <c r="AS2019" t="s">
        <v>54</v>
      </c>
      <c r="AT2019" t="s">
        <v>277</v>
      </c>
      <c r="AU2019" t="s">
        <v>107</v>
      </c>
      <c r="AV2019" t="s">
        <v>4428</v>
      </c>
    </row>
    <row r="2020" spans="1:48" hidden="1" x14ac:dyDescent="0.3">
      <c r="A2020" t="s">
        <v>10007</v>
      </c>
      <c r="B2020" t="s">
        <v>10008</v>
      </c>
      <c r="C2020" s="1" t="str">
        <f t="shared" si="331"/>
        <v>21:0975</v>
      </c>
      <c r="D2020" s="1" t="str">
        <f t="shared" si="335"/>
        <v>21:0109</v>
      </c>
      <c r="E2020" t="s">
        <v>9950</v>
      </c>
      <c r="F2020" t="s">
        <v>10009</v>
      </c>
      <c r="H2020">
        <v>60.253637099999999</v>
      </c>
      <c r="I2020">
        <v>-97.527395900000002</v>
      </c>
      <c r="J2020" s="1" t="str">
        <f t="shared" si="336"/>
        <v>NGR lake sediment grab sample</v>
      </c>
      <c r="K2020" s="1" t="str">
        <f t="shared" si="337"/>
        <v>&lt;177 micron (NGR)</v>
      </c>
      <c r="L2020">
        <v>22</v>
      </c>
      <c r="M2020" t="s">
        <v>1969</v>
      </c>
      <c r="N2020">
        <v>434</v>
      </c>
      <c r="O2020" t="s">
        <v>396</v>
      </c>
      <c r="P2020" t="s">
        <v>54</v>
      </c>
      <c r="Q2020" t="s">
        <v>573</v>
      </c>
      <c r="R2020" t="s">
        <v>381</v>
      </c>
      <c r="S2020" t="s">
        <v>57</v>
      </c>
      <c r="T2020" t="s">
        <v>315</v>
      </c>
      <c r="U2020" t="s">
        <v>88</v>
      </c>
      <c r="V2020" t="s">
        <v>190</v>
      </c>
      <c r="W2020" t="s">
        <v>137</v>
      </c>
      <c r="X2020" t="s">
        <v>74</v>
      </c>
      <c r="Y2020" t="s">
        <v>238</v>
      </c>
      <c r="Z2020" t="s">
        <v>170</v>
      </c>
      <c r="AA2020" t="s">
        <v>64</v>
      </c>
      <c r="AB2020" t="s">
        <v>617</v>
      </c>
      <c r="AC2020" t="s">
        <v>66</v>
      </c>
      <c r="AD2020" t="s">
        <v>170</v>
      </c>
      <c r="AE2020" t="s">
        <v>278</v>
      </c>
      <c r="AF2020" t="s">
        <v>116</v>
      </c>
      <c r="AG2020" t="s">
        <v>189</v>
      </c>
      <c r="AH2020" t="s">
        <v>780</v>
      </c>
      <c r="AI2020" t="s">
        <v>87</v>
      </c>
      <c r="AJ2020" t="s">
        <v>150</v>
      </c>
      <c r="AK2020" t="s">
        <v>73</v>
      </c>
      <c r="AL2020" t="s">
        <v>177</v>
      </c>
      <c r="AM2020" t="s">
        <v>157</v>
      </c>
      <c r="AN2020" t="s">
        <v>76</v>
      </c>
      <c r="AO2020" t="s">
        <v>77</v>
      </c>
      <c r="AP2020" t="s">
        <v>2741</v>
      </c>
      <c r="AQ2020" t="s">
        <v>2021</v>
      </c>
      <c r="AR2020" t="s">
        <v>74</v>
      </c>
      <c r="AS2020" t="s">
        <v>54</v>
      </c>
      <c r="AT2020" t="s">
        <v>91</v>
      </c>
      <c r="AU2020" t="s">
        <v>107</v>
      </c>
      <c r="AV2020" t="s">
        <v>10010</v>
      </c>
    </row>
    <row r="2021" spans="1:48" hidden="1" x14ac:dyDescent="0.3">
      <c r="A2021" t="s">
        <v>10011</v>
      </c>
      <c r="B2021" t="s">
        <v>10012</v>
      </c>
      <c r="C2021" s="1" t="str">
        <f t="shared" si="331"/>
        <v>21:0975</v>
      </c>
      <c r="D2021" s="1" t="str">
        <f t="shared" si="335"/>
        <v>21:0109</v>
      </c>
      <c r="E2021" t="s">
        <v>10013</v>
      </c>
      <c r="F2021" t="s">
        <v>10014</v>
      </c>
      <c r="H2021">
        <v>60.249015900000003</v>
      </c>
      <c r="I2021">
        <v>-97.427506800000003</v>
      </c>
      <c r="J2021" s="1" t="str">
        <f t="shared" si="336"/>
        <v>NGR lake sediment grab sample</v>
      </c>
      <c r="K2021" s="1" t="str">
        <f t="shared" si="337"/>
        <v>&lt;177 micron (NGR)</v>
      </c>
      <c r="L2021">
        <v>22</v>
      </c>
      <c r="M2021" t="s">
        <v>301</v>
      </c>
      <c r="N2021">
        <v>435</v>
      </c>
      <c r="O2021" t="s">
        <v>157</v>
      </c>
      <c r="P2021" t="s">
        <v>54</v>
      </c>
      <c r="Q2021" t="s">
        <v>558</v>
      </c>
      <c r="R2021" t="s">
        <v>436</v>
      </c>
      <c r="S2021" t="s">
        <v>57</v>
      </c>
      <c r="T2021" t="s">
        <v>152</v>
      </c>
      <c r="U2021" t="s">
        <v>168</v>
      </c>
      <c r="V2021" t="s">
        <v>139</v>
      </c>
      <c r="W2021" t="s">
        <v>118</v>
      </c>
      <c r="X2021" t="s">
        <v>74</v>
      </c>
      <c r="Y2021" t="s">
        <v>62</v>
      </c>
      <c r="Z2021" t="s">
        <v>96</v>
      </c>
      <c r="AA2021" t="s">
        <v>64</v>
      </c>
      <c r="AB2021" t="s">
        <v>60</v>
      </c>
      <c r="AC2021" t="s">
        <v>66</v>
      </c>
      <c r="AD2021" t="s">
        <v>127</v>
      </c>
      <c r="AE2021" t="s">
        <v>238</v>
      </c>
      <c r="AF2021" t="s">
        <v>134</v>
      </c>
      <c r="AG2021" t="s">
        <v>454</v>
      </c>
      <c r="AH2021" t="s">
        <v>780</v>
      </c>
      <c r="AI2021" t="s">
        <v>338</v>
      </c>
      <c r="AJ2021" t="s">
        <v>124</v>
      </c>
      <c r="AK2021" t="s">
        <v>73</v>
      </c>
      <c r="AL2021" t="s">
        <v>125</v>
      </c>
      <c r="AM2021" t="s">
        <v>75</v>
      </c>
      <c r="AN2021" t="s">
        <v>76</v>
      </c>
      <c r="AO2021" t="s">
        <v>116</v>
      </c>
      <c r="AP2021" t="s">
        <v>566</v>
      </c>
      <c r="AQ2021" t="s">
        <v>10015</v>
      </c>
      <c r="AR2021" t="s">
        <v>74</v>
      </c>
      <c r="AS2021" t="s">
        <v>54</v>
      </c>
      <c r="AT2021" t="s">
        <v>152</v>
      </c>
      <c r="AU2021" t="s">
        <v>107</v>
      </c>
      <c r="AV2021" t="s">
        <v>10016</v>
      </c>
    </row>
    <row r="2022" spans="1:48" hidden="1" x14ac:dyDescent="0.3">
      <c r="A2022" t="s">
        <v>10017</v>
      </c>
      <c r="B2022" t="s">
        <v>10018</v>
      </c>
      <c r="C2022" s="1" t="str">
        <f t="shared" si="331"/>
        <v>21:0975</v>
      </c>
      <c r="D2022" s="1" t="str">
        <f t="shared" si="335"/>
        <v>21:0109</v>
      </c>
      <c r="E2022" t="s">
        <v>10019</v>
      </c>
      <c r="F2022" t="s">
        <v>10020</v>
      </c>
      <c r="H2022">
        <v>60.251498300000002</v>
      </c>
      <c r="I2022">
        <v>-97.382972300000006</v>
      </c>
      <c r="J2022" s="1" t="str">
        <f t="shared" si="336"/>
        <v>NGR lake sediment grab sample</v>
      </c>
      <c r="K2022" s="1" t="str">
        <f t="shared" si="337"/>
        <v>&lt;177 micron (NGR)</v>
      </c>
      <c r="L2022">
        <v>22</v>
      </c>
      <c r="M2022" t="s">
        <v>314</v>
      </c>
      <c r="N2022">
        <v>436</v>
      </c>
      <c r="O2022" t="s">
        <v>396</v>
      </c>
      <c r="P2022" t="s">
        <v>54</v>
      </c>
      <c r="Q2022" t="s">
        <v>572</v>
      </c>
      <c r="R2022" t="s">
        <v>178</v>
      </c>
      <c r="S2022" t="s">
        <v>57</v>
      </c>
      <c r="T2022" t="s">
        <v>152</v>
      </c>
      <c r="U2022" t="s">
        <v>168</v>
      </c>
      <c r="V2022" t="s">
        <v>725</v>
      </c>
      <c r="W2022" t="s">
        <v>254</v>
      </c>
      <c r="X2022" t="s">
        <v>67</v>
      </c>
      <c r="Y2022" t="s">
        <v>95</v>
      </c>
      <c r="Z2022" t="s">
        <v>59</v>
      </c>
      <c r="AA2022" t="s">
        <v>64</v>
      </c>
      <c r="AB2022" t="s">
        <v>172</v>
      </c>
      <c r="AC2022" t="s">
        <v>66</v>
      </c>
      <c r="AD2022" t="s">
        <v>758</v>
      </c>
      <c r="AE2022" t="s">
        <v>8945</v>
      </c>
      <c r="AF2022" t="s">
        <v>151</v>
      </c>
      <c r="AG2022" t="s">
        <v>315</v>
      </c>
      <c r="AH2022" t="s">
        <v>173</v>
      </c>
      <c r="AI2022" t="s">
        <v>328</v>
      </c>
      <c r="AJ2022" t="s">
        <v>340</v>
      </c>
      <c r="AK2022" t="s">
        <v>73</v>
      </c>
      <c r="AL2022" t="s">
        <v>526</v>
      </c>
      <c r="AM2022" t="s">
        <v>125</v>
      </c>
      <c r="AN2022" t="s">
        <v>76</v>
      </c>
      <c r="AO2022" t="s">
        <v>357</v>
      </c>
      <c r="AP2022" t="s">
        <v>295</v>
      </c>
      <c r="AQ2022" t="s">
        <v>381</v>
      </c>
      <c r="AR2022" t="s">
        <v>67</v>
      </c>
      <c r="AS2022" t="s">
        <v>54</v>
      </c>
      <c r="AT2022" t="s">
        <v>58</v>
      </c>
      <c r="AU2022" t="s">
        <v>107</v>
      </c>
      <c r="AV2022" t="s">
        <v>4522</v>
      </c>
    </row>
    <row r="2023" spans="1:48" hidden="1" x14ac:dyDescent="0.3">
      <c r="A2023" t="s">
        <v>10021</v>
      </c>
      <c r="B2023" t="s">
        <v>10022</v>
      </c>
      <c r="C2023" s="1" t="str">
        <f t="shared" si="331"/>
        <v>21:0975</v>
      </c>
      <c r="D2023" s="1" t="str">
        <f t="shared" si="335"/>
        <v>21:0109</v>
      </c>
      <c r="E2023" t="s">
        <v>10023</v>
      </c>
      <c r="F2023" t="s">
        <v>10024</v>
      </c>
      <c r="H2023">
        <v>60.231121700000003</v>
      </c>
      <c r="I2023">
        <v>-97.287126400000005</v>
      </c>
      <c r="J2023" s="1" t="str">
        <f t="shared" si="336"/>
        <v>NGR lake sediment grab sample</v>
      </c>
      <c r="K2023" s="1" t="str">
        <f t="shared" si="337"/>
        <v>&lt;177 micron (NGR)</v>
      </c>
      <c r="L2023">
        <v>22</v>
      </c>
      <c r="M2023" t="s">
        <v>324</v>
      </c>
      <c r="N2023">
        <v>437</v>
      </c>
      <c r="O2023" t="s">
        <v>302</v>
      </c>
      <c r="P2023" t="s">
        <v>54</v>
      </c>
      <c r="Q2023" t="s">
        <v>652</v>
      </c>
      <c r="R2023" t="s">
        <v>264</v>
      </c>
      <c r="S2023" t="s">
        <v>57</v>
      </c>
      <c r="T2023" t="s">
        <v>58</v>
      </c>
      <c r="U2023" t="s">
        <v>88</v>
      </c>
      <c r="V2023" t="s">
        <v>698</v>
      </c>
      <c r="W2023" t="s">
        <v>276</v>
      </c>
      <c r="X2023" t="s">
        <v>67</v>
      </c>
      <c r="Y2023" t="s">
        <v>171</v>
      </c>
      <c r="Z2023" t="s">
        <v>170</v>
      </c>
      <c r="AA2023" t="s">
        <v>64</v>
      </c>
      <c r="AB2023" t="s">
        <v>303</v>
      </c>
      <c r="AC2023" t="s">
        <v>66</v>
      </c>
      <c r="AD2023" t="s">
        <v>67</v>
      </c>
      <c r="AE2023" t="s">
        <v>74</v>
      </c>
      <c r="AF2023" t="s">
        <v>478</v>
      </c>
      <c r="AG2023" t="s">
        <v>100</v>
      </c>
      <c r="AH2023" t="s">
        <v>472</v>
      </c>
      <c r="AI2023" t="s">
        <v>159</v>
      </c>
      <c r="AJ2023" t="s">
        <v>340</v>
      </c>
      <c r="AK2023" t="s">
        <v>73</v>
      </c>
      <c r="AL2023" t="s">
        <v>177</v>
      </c>
      <c r="AM2023" t="s">
        <v>75</v>
      </c>
      <c r="AN2023" t="s">
        <v>76</v>
      </c>
      <c r="AO2023" t="s">
        <v>290</v>
      </c>
      <c r="AP2023" t="s">
        <v>656</v>
      </c>
      <c r="AQ2023" t="s">
        <v>178</v>
      </c>
      <c r="AR2023" t="s">
        <v>67</v>
      </c>
      <c r="AS2023" t="s">
        <v>54</v>
      </c>
      <c r="AT2023" t="s">
        <v>248</v>
      </c>
      <c r="AU2023" t="s">
        <v>107</v>
      </c>
      <c r="AV2023" t="s">
        <v>720</v>
      </c>
    </row>
    <row r="2024" spans="1:48" hidden="1" x14ac:dyDescent="0.3">
      <c r="A2024" t="s">
        <v>10025</v>
      </c>
      <c r="B2024" t="s">
        <v>10026</v>
      </c>
      <c r="C2024" s="1" t="str">
        <f t="shared" si="331"/>
        <v>21:0975</v>
      </c>
      <c r="D2024" s="1" t="str">
        <f t="shared" si="335"/>
        <v>21:0109</v>
      </c>
      <c r="E2024" t="s">
        <v>10027</v>
      </c>
      <c r="F2024" t="s">
        <v>10028</v>
      </c>
      <c r="H2024">
        <v>60.249341999999999</v>
      </c>
      <c r="I2024">
        <v>-97.244324599999999</v>
      </c>
      <c r="J2024" s="1" t="str">
        <f t="shared" si="336"/>
        <v>NGR lake sediment grab sample</v>
      </c>
      <c r="K2024" s="1" t="str">
        <f t="shared" si="337"/>
        <v>&lt;177 micron (NGR)</v>
      </c>
      <c r="L2024">
        <v>22</v>
      </c>
      <c r="M2024" t="s">
        <v>335</v>
      </c>
      <c r="N2024">
        <v>438</v>
      </c>
      <c r="O2024" t="s">
        <v>355</v>
      </c>
      <c r="P2024" t="s">
        <v>54</v>
      </c>
      <c r="Q2024" t="s">
        <v>133</v>
      </c>
      <c r="R2024" t="s">
        <v>92</v>
      </c>
      <c r="S2024" t="s">
        <v>57</v>
      </c>
      <c r="T2024" t="s">
        <v>437</v>
      </c>
      <c r="U2024" t="s">
        <v>151</v>
      </c>
      <c r="V2024" t="s">
        <v>304</v>
      </c>
      <c r="W2024" t="s">
        <v>106</v>
      </c>
      <c r="X2024" t="s">
        <v>62</v>
      </c>
      <c r="Y2024" t="s">
        <v>514</v>
      </c>
      <c r="Z2024" t="s">
        <v>138</v>
      </c>
      <c r="AA2024" t="s">
        <v>64</v>
      </c>
      <c r="AB2024" t="s">
        <v>698</v>
      </c>
      <c r="AC2024" t="s">
        <v>66</v>
      </c>
      <c r="AD2024" t="s">
        <v>96</v>
      </c>
      <c r="AE2024" t="s">
        <v>171</v>
      </c>
      <c r="AF2024" t="s">
        <v>890</v>
      </c>
      <c r="AG2024" t="s">
        <v>152</v>
      </c>
      <c r="AH2024" t="s">
        <v>173</v>
      </c>
      <c r="AI2024" t="s">
        <v>168</v>
      </c>
      <c r="AJ2024" t="s">
        <v>176</v>
      </c>
      <c r="AK2024" t="s">
        <v>73</v>
      </c>
      <c r="AL2024" t="s">
        <v>68</v>
      </c>
      <c r="AM2024" t="s">
        <v>68</v>
      </c>
      <c r="AN2024" t="s">
        <v>76</v>
      </c>
      <c r="AO2024" t="s">
        <v>1397</v>
      </c>
      <c r="AP2024" t="s">
        <v>267</v>
      </c>
      <c r="AQ2024" t="s">
        <v>141</v>
      </c>
      <c r="AR2024" t="s">
        <v>62</v>
      </c>
      <c r="AS2024" t="s">
        <v>54</v>
      </c>
      <c r="AT2024" t="s">
        <v>447</v>
      </c>
      <c r="AU2024" t="s">
        <v>107</v>
      </c>
      <c r="AV2024" t="s">
        <v>1240</v>
      </c>
    </row>
    <row r="2025" spans="1:48" hidden="1" x14ac:dyDescent="0.3">
      <c r="A2025" t="s">
        <v>10029</v>
      </c>
      <c r="B2025" t="s">
        <v>10030</v>
      </c>
      <c r="C2025" s="1" t="str">
        <f t="shared" si="331"/>
        <v>21:0975</v>
      </c>
      <c r="D2025" s="1" t="str">
        <f t="shared" si="335"/>
        <v>21:0109</v>
      </c>
      <c r="E2025" t="s">
        <v>10031</v>
      </c>
      <c r="F2025" t="s">
        <v>10032</v>
      </c>
      <c r="H2025">
        <v>60.343424599999999</v>
      </c>
      <c r="I2025">
        <v>-97.176602000000003</v>
      </c>
      <c r="J2025" s="1" t="str">
        <f t="shared" si="336"/>
        <v>NGR lake sediment grab sample</v>
      </c>
      <c r="K2025" s="1" t="str">
        <f t="shared" si="337"/>
        <v>&lt;177 micron (NGR)</v>
      </c>
      <c r="L2025">
        <v>22</v>
      </c>
      <c r="M2025" t="s">
        <v>354</v>
      </c>
      <c r="N2025">
        <v>439</v>
      </c>
      <c r="O2025" t="s">
        <v>346</v>
      </c>
      <c r="P2025" t="s">
        <v>54</v>
      </c>
      <c r="Q2025" t="s">
        <v>115</v>
      </c>
      <c r="R2025" t="s">
        <v>121</v>
      </c>
      <c r="S2025" t="s">
        <v>57</v>
      </c>
      <c r="T2025" t="s">
        <v>277</v>
      </c>
      <c r="U2025" t="s">
        <v>77</v>
      </c>
      <c r="V2025" t="s">
        <v>223</v>
      </c>
      <c r="W2025" t="s">
        <v>118</v>
      </c>
      <c r="X2025" t="s">
        <v>67</v>
      </c>
      <c r="Y2025" t="s">
        <v>226</v>
      </c>
      <c r="Z2025" t="s">
        <v>96</v>
      </c>
      <c r="AA2025" t="s">
        <v>64</v>
      </c>
      <c r="AB2025" t="s">
        <v>221</v>
      </c>
      <c r="AC2025" t="s">
        <v>66</v>
      </c>
      <c r="AD2025" t="s">
        <v>54</v>
      </c>
      <c r="AE2025" t="s">
        <v>302</v>
      </c>
      <c r="AF2025" t="s">
        <v>356</v>
      </c>
      <c r="AG2025" t="s">
        <v>152</v>
      </c>
      <c r="AH2025" t="s">
        <v>173</v>
      </c>
      <c r="AI2025" t="s">
        <v>117</v>
      </c>
      <c r="AJ2025" t="s">
        <v>123</v>
      </c>
      <c r="AK2025" t="s">
        <v>73</v>
      </c>
      <c r="AL2025" t="s">
        <v>157</v>
      </c>
      <c r="AM2025" t="s">
        <v>125</v>
      </c>
      <c r="AN2025" t="s">
        <v>76</v>
      </c>
      <c r="AO2025" t="s">
        <v>134</v>
      </c>
      <c r="AP2025" t="s">
        <v>283</v>
      </c>
      <c r="AQ2025" t="s">
        <v>116</v>
      </c>
      <c r="AR2025" t="s">
        <v>74</v>
      </c>
      <c r="AS2025" t="s">
        <v>54</v>
      </c>
      <c r="AT2025" t="s">
        <v>152</v>
      </c>
      <c r="AU2025" t="s">
        <v>107</v>
      </c>
      <c r="AV2025" t="s">
        <v>10033</v>
      </c>
    </row>
    <row r="2026" spans="1:48" hidden="1" x14ac:dyDescent="0.3">
      <c r="A2026" t="s">
        <v>10034</v>
      </c>
      <c r="B2026" t="s">
        <v>10035</v>
      </c>
      <c r="C2026" s="1" t="str">
        <f t="shared" si="331"/>
        <v>21:0975</v>
      </c>
      <c r="D2026" s="1" t="str">
        <f t="shared" si="335"/>
        <v>21:0109</v>
      </c>
      <c r="E2026" t="s">
        <v>10036</v>
      </c>
      <c r="F2026" t="s">
        <v>10037</v>
      </c>
      <c r="H2026">
        <v>60.372853300000003</v>
      </c>
      <c r="I2026">
        <v>-97.198174300000005</v>
      </c>
      <c r="J2026" s="1" t="str">
        <f t="shared" si="336"/>
        <v>NGR lake sediment grab sample</v>
      </c>
      <c r="K2026" s="1" t="str">
        <f t="shared" si="337"/>
        <v>&lt;177 micron (NGR)</v>
      </c>
      <c r="L2026">
        <v>22</v>
      </c>
      <c r="M2026" t="s">
        <v>2031</v>
      </c>
      <c r="N2026">
        <v>440</v>
      </c>
      <c r="O2026" t="s">
        <v>421</v>
      </c>
      <c r="P2026" t="s">
        <v>54</v>
      </c>
      <c r="Q2026" t="s">
        <v>1477</v>
      </c>
      <c r="R2026" t="s">
        <v>116</v>
      </c>
      <c r="S2026" t="s">
        <v>57</v>
      </c>
      <c r="T2026" t="s">
        <v>449</v>
      </c>
      <c r="U2026" t="s">
        <v>88</v>
      </c>
      <c r="V2026" t="s">
        <v>427</v>
      </c>
      <c r="W2026" t="s">
        <v>136</v>
      </c>
      <c r="X2026" t="s">
        <v>67</v>
      </c>
      <c r="Y2026" t="s">
        <v>346</v>
      </c>
      <c r="Z2026" t="s">
        <v>127</v>
      </c>
      <c r="AA2026" t="s">
        <v>64</v>
      </c>
      <c r="AB2026" t="s">
        <v>236</v>
      </c>
      <c r="AC2026" t="s">
        <v>66</v>
      </c>
      <c r="AD2026" t="s">
        <v>67</v>
      </c>
      <c r="AE2026" t="s">
        <v>302</v>
      </c>
      <c r="AF2026" t="s">
        <v>357</v>
      </c>
      <c r="AG2026" t="s">
        <v>58</v>
      </c>
      <c r="AH2026" t="s">
        <v>173</v>
      </c>
      <c r="AI2026" t="s">
        <v>440</v>
      </c>
      <c r="AJ2026" t="s">
        <v>306</v>
      </c>
      <c r="AK2026" t="s">
        <v>73</v>
      </c>
      <c r="AL2026" t="s">
        <v>68</v>
      </c>
      <c r="AM2026" t="s">
        <v>177</v>
      </c>
      <c r="AN2026" t="s">
        <v>76</v>
      </c>
      <c r="AO2026" t="s">
        <v>281</v>
      </c>
      <c r="AP2026" t="s">
        <v>158</v>
      </c>
      <c r="AQ2026" t="s">
        <v>281</v>
      </c>
      <c r="AR2026" t="s">
        <v>62</v>
      </c>
      <c r="AS2026" t="s">
        <v>54</v>
      </c>
      <c r="AT2026" t="s">
        <v>73</v>
      </c>
      <c r="AU2026" t="s">
        <v>107</v>
      </c>
      <c r="AV2026" t="s">
        <v>10038</v>
      </c>
    </row>
    <row r="2027" spans="1:48" hidden="1" x14ac:dyDescent="0.3">
      <c r="A2027" t="s">
        <v>10039</v>
      </c>
      <c r="B2027" t="s">
        <v>10040</v>
      </c>
      <c r="C2027" s="1" t="str">
        <f t="shared" si="331"/>
        <v>21:0975</v>
      </c>
      <c r="D2027" s="1" t="str">
        <f t="shared" si="335"/>
        <v>21:0109</v>
      </c>
      <c r="E2027" t="s">
        <v>10041</v>
      </c>
      <c r="F2027" t="s">
        <v>10042</v>
      </c>
      <c r="H2027">
        <v>60.629573700000002</v>
      </c>
      <c r="I2027">
        <v>-97.220758000000004</v>
      </c>
      <c r="J2027" s="1" t="str">
        <f t="shared" si="336"/>
        <v>NGR lake sediment grab sample</v>
      </c>
      <c r="K2027" s="1" t="str">
        <f t="shared" si="337"/>
        <v>&lt;177 micron (NGR)</v>
      </c>
      <c r="L2027">
        <v>23</v>
      </c>
      <c r="M2027" t="s">
        <v>52</v>
      </c>
      <c r="N2027">
        <v>441</v>
      </c>
      <c r="O2027" t="s">
        <v>62</v>
      </c>
      <c r="P2027" t="s">
        <v>54</v>
      </c>
      <c r="Q2027" t="s">
        <v>275</v>
      </c>
      <c r="R2027" t="s">
        <v>356</v>
      </c>
      <c r="S2027" t="s">
        <v>57</v>
      </c>
      <c r="T2027" t="s">
        <v>58</v>
      </c>
      <c r="U2027" t="s">
        <v>168</v>
      </c>
      <c r="V2027" t="s">
        <v>141</v>
      </c>
      <c r="W2027" t="s">
        <v>302</v>
      </c>
      <c r="X2027" t="s">
        <v>67</v>
      </c>
      <c r="Y2027" t="s">
        <v>137</v>
      </c>
      <c r="Z2027" t="s">
        <v>62</v>
      </c>
      <c r="AA2027" t="s">
        <v>64</v>
      </c>
      <c r="AB2027" t="s">
        <v>139</v>
      </c>
      <c r="AC2027" t="s">
        <v>66</v>
      </c>
      <c r="AD2027" t="s">
        <v>583</v>
      </c>
      <c r="AE2027" t="s">
        <v>1340</v>
      </c>
      <c r="AF2027" t="s">
        <v>436</v>
      </c>
      <c r="AG2027" t="s">
        <v>478</v>
      </c>
      <c r="AH2027" t="s">
        <v>472</v>
      </c>
      <c r="AI2027" t="s">
        <v>240</v>
      </c>
      <c r="AJ2027" t="s">
        <v>692</v>
      </c>
      <c r="AK2027" t="s">
        <v>73</v>
      </c>
      <c r="AL2027" t="s">
        <v>103</v>
      </c>
      <c r="AM2027" t="s">
        <v>103</v>
      </c>
      <c r="AN2027" t="s">
        <v>76</v>
      </c>
      <c r="AO2027" t="s">
        <v>104</v>
      </c>
      <c r="AP2027" t="s">
        <v>2741</v>
      </c>
      <c r="AQ2027" t="s">
        <v>6977</v>
      </c>
      <c r="AR2027" t="s">
        <v>74</v>
      </c>
      <c r="AS2027" t="s">
        <v>54</v>
      </c>
      <c r="AT2027" t="s">
        <v>152</v>
      </c>
      <c r="AU2027" t="s">
        <v>107</v>
      </c>
      <c r="AV2027" t="s">
        <v>10043</v>
      </c>
    </row>
    <row r="2028" spans="1:48" hidden="1" x14ac:dyDescent="0.3">
      <c r="A2028" t="s">
        <v>10044</v>
      </c>
      <c r="B2028" t="s">
        <v>10045</v>
      </c>
      <c r="C2028" s="1" t="str">
        <f t="shared" si="331"/>
        <v>21:0975</v>
      </c>
      <c r="D2028" s="1" t="str">
        <f t="shared" si="335"/>
        <v>21:0109</v>
      </c>
      <c r="E2028" t="s">
        <v>10046</v>
      </c>
      <c r="F2028" t="s">
        <v>10047</v>
      </c>
      <c r="H2028">
        <v>60.418939999999999</v>
      </c>
      <c r="I2028">
        <v>-97.189902900000007</v>
      </c>
      <c r="J2028" s="1" t="str">
        <f t="shared" si="336"/>
        <v>NGR lake sediment grab sample</v>
      </c>
      <c r="K2028" s="1" t="str">
        <f t="shared" si="337"/>
        <v>&lt;177 micron (NGR)</v>
      </c>
      <c r="L2028">
        <v>23</v>
      </c>
      <c r="M2028" t="s">
        <v>86</v>
      </c>
      <c r="N2028">
        <v>442</v>
      </c>
      <c r="O2028" t="s">
        <v>355</v>
      </c>
      <c r="P2028" t="s">
        <v>54</v>
      </c>
      <c r="Q2028" t="s">
        <v>505</v>
      </c>
      <c r="R2028" t="s">
        <v>99</v>
      </c>
      <c r="S2028" t="s">
        <v>57</v>
      </c>
      <c r="T2028" t="s">
        <v>562</v>
      </c>
      <c r="U2028" t="s">
        <v>436</v>
      </c>
      <c r="V2028" t="s">
        <v>250</v>
      </c>
      <c r="W2028" t="s">
        <v>61</v>
      </c>
      <c r="X2028" t="s">
        <v>74</v>
      </c>
      <c r="Y2028" t="s">
        <v>79</v>
      </c>
      <c r="Z2028" t="s">
        <v>62</v>
      </c>
      <c r="AA2028" t="s">
        <v>64</v>
      </c>
      <c r="AB2028" t="s">
        <v>219</v>
      </c>
      <c r="AC2028" t="s">
        <v>66</v>
      </c>
      <c r="AD2028" t="s">
        <v>357</v>
      </c>
      <c r="AE2028" t="s">
        <v>1854</v>
      </c>
      <c r="AF2028" t="s">
        <v>492</v>
      </c>
      <c r="AG2028" t="s">
        <v>153</v>
      </c>
      <c r="AH2028" t="s">
        <v>472</v>
      </c>
      <c r="AI2028" t="s">
        <v>439</v>
      </c>
      <c r="AJ2028" t="s">
        <v>2699</v>
      </c>
      <c r="AK2028" t="s">
        <v>73</v>
      </c>
      <c r="AL2028" t="s">
        <v>157</v>
      </c>
      <c r="AM2028" t="s">
        <v>74</v>
      </c>
      <c r="AN2028" t="s">
        <v>76</v>
      </c>
      <c r="AO2028" t="s">
        <v>6502</v>
      </c>
      <c r="AP2028" t="s">
        <v>234</v>
      </c>
      <c r="AQ2028" t="s">
        <v>175</v>
      </c>
      <c r="AR2028" t="s">
        <v>62</v>
      </c>
      <c r="AS2028" t="s">
        <v>54</v>
      </c>
      <c r="AT2028" t="s">
        <v>91</v>
      </c>
      <c r="AU2028" t="s">
        <v>107</v>
      </c>
      <c r="AV2028" t="s">
        <v>9563</v>
      </c>
    </row>
    <row r="2029" spans="1:48" hidden="1" x14ac:dyDescent="0.3">
      <c r="A2029" t="s">
        <v>10048</v>
      </c>
      <c r="B2029" t="s">
        <v>10049</v>
      </c>
      <c r="C2029" s="1" t="str">
        <f t="shared" si="331"/>
        <v>21:0975</v>
      </c>
      <c r="D2029" s="1" t="str">
        <f>HYPERLINK("https://geochem.nrcan.gc.ca/cdogs/content/svy/svy_e.htm", "")</f>
        <v/>
      </c>
      <c r="G2029" s="1" t="str">
        <f>HYPERLINK("https://geochem.nrcan.gc.ca/cdogs/content/cr_/cr_00125_e.htm", "125")</f>
        <v>125</v>
      </c>
      <c r="J2029" t="s">
        <v>230</v>
      </c>
      <c r="K2029" t="s">
        <v>231</v>
      </c>
      <c r="L2029">
        <v>23</v>
      </c>
      <c r="M2029" t="s">
        <v>232</v>
      </c>
      <c r="N2029">
        <v>443</v>
      </c>
      <c r="O2029" t="s">
        <v>264</v>
      </c>
      <c r="P2029" t="s">
        <v>170</v>
      </c>
      <c r="Q2029" t="s">
        <v>2145</v>
      </c>
      <c r="R2029" t="s">
        <v>168</v>
      </c>
      <c r="S2029" t="s">
        <v>57</v>
      </c>
      <c r="T2029" t="s">
        <v>381</v>
      </c>
      <c r="U2029" t="s">
        <v>92</v>
      </c>
      <c r="V2029" t="s">
        <v>99</v>
      </c>
      <c r="W2029" t="s">
        <v>125</v>
      </c>
      <c r="X2029" t="s">
        <v>67</v>
      </c>
      <c r="Y2029" t="s">
        <v>136</v>
      </c>
      <c r="Z2029" t="s">
        <v>127</v>
      </c>
      <c r="AA2029" t="s">
        <v>64</v>
      </c>
      <c r="AB2029" t="s">
        <v>134</v>
      </c>
      <c r="AC2029" t="s">
        <v>224</v>
      </c>
      <c r="AD2029" t="s">
        <v>178</v>
      </c>
      <c r="AE2029" t="s">
        <v>302</v>
      </c>
      <c r="AF2029" t="s">
        <v>203</v>
      </c>
      <c r="AG2029" t="s">
        <v>90</v>
      </c>
      <c r="AH2029" t="s">
        <v>68</v>
      </c>
      <c r="AI2029" t="s">
        <v>592</v>
      </c>
      <c r="AJ2029" t="s">
        <v>143</v>
      </c>
      <c r="AK2029" t="s">
        <v>73</v>
      </c>
      <c r="AL2029" t="s">
        <v>103</v>
      </c>
      <c r="AM2029" t="s">
        <v>177</v>
      </c>
      <c r="AN2029" t="s">
        <v>76</v>
      </c>
      <c r="AO2029" t="s">
        <v>95</v>
      </c>
      <c r="AP2029" t="s">
        <v>1067</v>
      </c>
      <c r="AQ2029" t="s">
        <v>168</v>
      </c>
      <c r="AR2029" t="s">
        <v>74</v>
      </c>
      <c r="AS2029" t="s">
        <v>170</v>
      </c>
      <c r="AT2029" t="s">
        <v>541</v>
      </c>
      <c r="AU2029" t="s">
        <v>107</v>
      </c>
      <c r="AV2029" t="s">
        <v>10050</v>
      </c>
    </row>
    <row r="2030" spans="1:48" hidden="1" x14ac:dyDescent="0.3">
      <c r="A2030" t="s">
        <v>10051</v>
      </c>
      <c r="B2030" t="s">
        <v>10052</v>
      </c>
      <c r="C2030" s="1" t="str">
        <f t="shared" si="331"/>
        <v>21:0975</v>
      </c>
      <c r="D2030" s="1" t="str">
        <f t="shared" ref="D2030:D2048" si="338">HYPERLINK("https://geochem.nrcan.gc.ca/cdogs/content/svy/svy210109_e.htm", "21:0109")</f>
        <v>21:0109</v>
      </c>
      <c r="E2030" t="s">
        <v>10053</v>
      </c>
      <c r="F2030" t="s">
        <v>10054</v>
      </c>
      <c r="H2030">
        <v>60.432606999999997</v>
      </c>
      <c r="I2030">
        <v>-97.188396900000001</v>
      </c>
      <c r="J2030" s="1" t="str">
        <f t="shared" ref="J2030:J2048" si="339">HYPERLINK("https://geochem.nrcan.gc.ca/cdogs/content/kwd/kwd020027_e.htm", "NGR lake sediment grab sample")</f>
        <v>NGR lake sediment grab sample</v>
      </c>
      <c r="K2030" s="1" t="str">
        <f t="shared" ref="K2030:K2048" si="340">HYPERLINK("https://geochem.nrcan.gc.ca/cdogs/content/kwd/kwd080006_e.htm", "&lt;177 micron (NGR)")</f>
        <v>&lt;177 micron (NGR)</v>
      </c>
      <c r="L2030">
        <v>23</v>
      </c>
      <c r="M2030" t="s">
        <v>149</v>
      </c>
      <c r="N2030">
        <v>444</v>
      </c>
      <c r="O2030" t="s">
        <v>276</v>
      </c>
      <c r="P2030" t="s">
        <v>54</v>
      </c>
      <c r="Q2030" t="s">
        <v>2145</v>
      </c>
      <c r="R2030" t="s">
        <v>550</v>
      </c>
      <c r="S2030" t="s">
        <v>57</v>
      </c>
      <c r="T2030" t="s">
        <v>248</v>
      </c>
      <c r="U2030" t="s">
        <v>178</v>
      </c>
      <c r="V2030" t="s">
        <v>100</v>
      </c>
      <c r="W2030" t="s">
        <v>346</v>
      </c>
      <c r="X2030" t="s">
        <v>74</v>
      </c>
      <c r="Y2030" t="s">
        <v>63</v>
      </c>
      <c r="Z2030" t="s">
        <v>127</v>
      </c>
      <c r="AA2030" t="s">
        <v>64</v>
      </c>
      <c r="AB2030" t="s">
        <v>291</v>
      </c>
      <c r="AC2030" t="s">
        <v>66</v>
      </c>
      <c r="AD2030" t="s">
        <v>168</v>
      </c>
      <c r="AE2030" t="s">
        <v>526</v>
      </c>
      <c r="AF2030" t="s">
        <v>616</v>
      </c>
      <c r="AG2030" t="s">
        <v>326</v>
      </c>
      <c r="AH2030" t="s">
        <v>173</v>
      </c>
      <c r="AI2030" t="s">
        <v>329</v>
      </c>
      <c r="AJ2030" t="s">
        <v>265</v>
      </c>
      <c r="AK2030" t="s">
        <v>73</v>
      </c>
      <c r="AL2030" t="s">
        <v>75</v>
      </c>
      <c r="AM2030" t="s">
        <v>74</v>
      </c>
      <c r="AN2030" t="s">
        <v>76</v>
      </c>
      <c r="AO2030" t="s">
        <v>134</v>
      </c>
      <c r="AP2030" t="s">
        <v>225</v>
      </c>
      <c r="AQ2030" t="s">
        <v>10055</v>
      </c>
      <c r="AR2030" t="s">
        <v>74</v>
      </c>
      <c r="AS2030" t="s">
        <v>54</v>
      </c>
      <c r="AT2030" t="s">
        <v>73</v>
      </c>
      <c r="AU2030" t="s">
        <v>107</v>
      </c>
      <c r="AV2030" t="s">
        <v>69</v>
      </c>
    </row>
    <row r="2031" spans="1:48" hidden="1" x14ac:dyDescent="0.3">
      <c r="A2031" t="s">
        <v>10056</v>
      </c>
      <c r="B2031" t="s">
        <v>10057</v>
      </c>
      <c r="C2031" s="1" t="str">
        <f t="shared" si="331"/>
        <v>21:0975</v>
      </c>
      <c r="D2031" s="1" t="str">
        <f t="shared" si="338"/>
        <v>21:0109</v>
      </c>
      <c r="E2031" t="s">
        <v>10058</v>
      </c>
      <c r="F2031" t="s">
        <v>10059</v>
      </c>
      <c r="H2031">
        <v>60.467541599999997</v>
      </c>
      <c r="I2031">
        <v>-97.170440099999993</v>
      </c>
      <c r="J2031" s="1" t="str">
        <f t="shared" si="339"/>
        <v>NGR lake sediment grab sample</v>
      </c>
      <c r="K2031" s="1" t="str">
        <f t="shared" si="340"/>
        <v>&lt;177 micron (NGR)</v>
      </c>
      <c r="L2031">
        <v>23</v>
      </c>
      <c r="M2031" t="s">
        <v>165</v>
      </c>
      <c r="N2031">
        <v>445</v>
      </c>
      <c r="O2031" t="s">
        <v>276</v>
      </c>
      <c r="P2031" t="s">
        <v>54</v>
      </c>
      <c r="Q2031" t="s">
        <v>447</v>
      </c>
      <c r="R2031" t="s">
        <v>141</v>
      </c>
      <c r="S2031" t="s">
        <v>57</v>
      </c>
      <c r="T2031" t="s">
        <v>169</v>
      </c>
      <c r="U2031" t="s">
        <v>59</v>
      </c>
      <c r="V2031" t="s">
        <v>436</v>
      </c>
      <c r="W2031" t="s">
        <v>103</v>
      </c>
      <c r="X2031" t="s">
        <v>67</v>
      </c>
      <c r="Y2031" t="s">
        <v>448</v>
      </c>
      <c r="Z2031" t="s">
        <v>67</v>
      </c>
      <c r="AA2031" t="s">
        <v>64</v>
      </c>
      <c r="AB2031" t="s">
        <v>187</v>
      </c>
      <c r="AC2031" t="s">
        <v>66</v>
      </c>
      <c r="AD2031" t="s">
        <v>96</v>
      </c>
      <c r="AE2031" t="s">
        <v>9833</v>
      </c>
      <c r="AF2031" t="s">
        <v>281</v>
      </c>
      <c r="AG2031" t="s">
        <v>138</v>
      </c>
      <c r="AH2031" t="s">
        <v>780</v>
      </c>
      <c r="AI2031" t="s">
        <v>62</v>
      </c>
      <c r="AJ2031" t="s">
        <v>276</v>
      </c>
      <c r="AK2031" t="s">
        <v>73</v>
      </c>
      <c r="AL2031" t="s">
        <v>103</v>
      </c>
      <c r="AM2031" t="s">
        <v>103</v>
      </c>
      <c r="AN2031" t="s">
        <v>76</v>
      </c>
      <c r="AO2031" t="s">
        <v>226</v>
      </c>
      <c r="AP2031" t="s">
        <v>8164</v>
      </c>
      <c r="AQ2031" t="s">
        <v>10060</v>
      </c>
      <c r="AR2031" t="s">
        <v>67</v>
      </c>
      <c r="AS2031" t="s">
        <v>54</v>
      </c>
      <c r="AT2031" t="s">
        <v>73</v>
      </c>
      <c r="AU2031" t="s">
        <v>107</v>
      </c>
      <c r="AV2031" t="s">
        <v>4650</v>
      </c>
    </row>
    <row r="2032" spans="1:48" hidden="1" x14ac:dyDescent="0.3">
      <c r="A2032" t="s">
        <v>10061</v>
      </c>
      <c r="B2032" t="s">
        <v>10062</v>
      </c>
      <c r="C2032" s="1" t="str">
        <f t="shared" si="331"/>
        <v>21:0975</v>
      </c>
      <c r="D2032" s="1" t="str">
        <f t="shared" si="338"/>
        <v>21:0109</v>
      </c>
      <c r="E2032" t="s">
        <v>10063</v>
      </c>
      <c r="F2032" t="s">
        <v>10064</v>
      </c>
      <c r="H2032">
        <v>60.507230700000001</v>
      </c>
      <c r="I2032">
        <v>-97.182370300000002</v>
      </c>
      <c r="J2032" s="1" t="str">
        <f t="shared" si="339"/>
        <v>NGR lake sediment grab sample</v>
      </c>
      <c r="K2032" s="1" t="str">
        <f t="shared" si="340"/>
        <v>&lt;177 micron (NGR)</v>
      </c>
      <c r="L2032">
        <v>23</v>
      </c>
      <c r="M2032" t="s">
        <v>185</v>
      </c>
      <c r="N2032">
        <v>446</v>
      </c>
      <c r="O2032" t="s">
        <v>308</v>
      </c>
      <c r="P2032" t="s">
        <v>54</v>
      </c>
      <c r="Q2032" t="s">
        <v>552</v>
      </c>
      <c r="R2032" t="s">
        <v>522</v>
      </c>
      <c r="S2032" t="s">
        <v>57</v>
      </c>
      <c r="T2032" t="s">
        <v>152</v>
      </c>
      <c r="U2032" t="s">
        <v>88</v>
      </c>
      <c r="V2032" t="s">
        <v>93</v>
      </c>
      <c r="W2032" t="s">
        <v>448</v>
      </c>
      <c r="X2032" t="s">
        <v>67</v>
      </c>
      <c r="Y2032" t="s">
        <v>396</v>
      </c>
      <c r="Z2032" t="s">
        <v>127</v>
      </c>
      <c r="AA2032" t="s">
        <v>64</v>
      </c>
      <c r="AB2032" t="s">
        <v>139</v>
      </c>
      <c r="AC2032" t="s">
        <v>66</v>
      </c>
      <c r="AD2032" t="s">
        <v>758</v>
      </c>
      <c r="AE2032" t="s">
        <v>74</v>
      </c>
      <c r="AF2032" t="s">
        <v>436</v>
      </c>
      <c r="AG2032" t="s">
        <v>411</v>
      </c>
      <c r="AH2032" t="s">
        <v>780</v>
      </c>
      <c r="AI2032" t="s">
        <v>692</v>
      </c>
      <c r="AJ2032" t="s">
        <v>338</v>
      </c>
      <c r="AK2032" t="s">
        <v>73</v>
      </c>
      <c r="AL2032" t="s">
        <v>75</v>
      </c>
      <c r="AM2032" t="s">
        <v>75</v>
      </c>
      <c r="AN2032" t="s">
        <v>76</v>
      </c>
      <c r="AO2032" t="s">
        <v>203</v>
      </c>
      <c r="AP2032" t="s">
        <v>234</v>
      </c>
      <c r="AQ2032" t="s">
        <v>1873</v>
      </c>
      <c r="AR2032" t="s">
        <v>62</v>
      </c>
      <c r="AS2032" t="s">
        <v>54</v>
      </c>
      <c r="AT2032" t="s">
        <v>73</v>
      </c>
      <c r="AU2032" t="s">
        <v>107</v>
      </c>
      <c r="AV2032" t="s">
        <v>607</v>
      </c>
    </row>
    <row r="2033" spans="1:48" hidden="1" x14ac:dyDescent="0.3">
      <c r="A2033" t="s">
        <v>10065</v>
      </c>
      <c r="B2033" t="s">
        <v>10066</v>
      </c>
      <c r="C2033" s="1" t="str">
        <f t="shared" si="331"/>
        <v>21:0975</v>
      </c>
      <c r="D2033" s="1" t="str">
        <f t="shared" si="338"/>
        <v>21:0109</v>
      </c>
      <c r="E2033" t="s">
        <v>10067</v>
      </c>
      <c r="F2033" t="s">
        <v>10068</v>
      </c>
      <c r="H2033">
        <v>60.512759699999997</v>
      </c>
      <c r="I2033">
        <v>-97.105244600000006</v>
      </c>
      <c r="J2033" s="1" t="str">
        <f t="shared" si="339"/>
        <v>NGR lake sediment grab sample</v>
      </c>
      <c r="K2033" s="1" t="str">
        <f t="shared" si="340"/>
        <v>&lt;177 micron (NGR)</v>
      </c>
      <c r="L2033">
        <v>23</v>
      </c>
      <c r="M2033" t="s">
        <v>113</v>
      </c>
      <c r="N2033">
        <v>447</v>
      </c>
      <c r="O2033" t="s">
        <v>346</v>
      </c>
      <c r="P2033" t="s">
        <v>54</v>
      </c>
      <c r="Q2033" t="s">
        <v>1477</v>
      </c>
      <c r="R2033" t="s">
        <v>116</v>
      </c>
      <c r="S2033" t="s">
        <v>57</v>
      </c>
      <c r="T2033" t="s">
        <v>380</v>
      </c>
      <c r="U2033" t="s">
        <v>88</v>
      </c>
      <c r="V2033" t="s">
        <v>303</v>
      </c>
      <c r="W2033" t="s">
        <v>355</v>
      </c>
      <c r="X2033" t="s">
        <v>74</v>
      </c>
      <c r="Y2033" t="s">
        <v>95</v>
      </c>
      <c r="Z2033" t="s">
        <v>96</v>
      </c>
      <c r="AA2033" t="s">
        <v>64</v>
      </c>
      <c r="AB2033" t="s">
        <v>550</v>
      </c>
      <c r="AC2033" t="s">
        <v>66</v>
      </c>
      <c r="AD2033" t="s">
        <v>127</v>
      </c>
      <c r="AE2033" t="s">
        <v>448</v>
      </c>
      <c r="AF2033" t="s">
        <v>436</v>
      </c>
      <c r="AG2033" t="s">
        <v>135</v>
      </c>
      <c r="AH2033" t="s">
        <v>472</v>
      </c>
      <c r="AI2033" t="s">
        <v>305</v>
      </c>
      <c r="AJ2033" t="s">
        <v>388</v>
      </c>
      <c r="AK2033" t="s">
        <v>73</v>
      </c>
      <c r="AL2033" t="s">
        <v>157</v>
      </c>
      <c r="AM2033" t="s">
        <v>177</v>
      </c>
      <c r="AN2033" t="s">
        <v>76</v>
      </c>
      <c r="AO2033" t="s">
        <v>92</v>
      </c>
      <c r="AP2033" t="s">
        <v>210</v>
      </c>
      <c r="AQ2033" t="s">
        <v>760</v>
      </c>
      <c r="AR2033" t="s">
        <v>67</v>
      </c>
      <c r="AS2033" t="s">
        <v>54</v>
      </c>
      <c r="AT2033" t="s">
        <v>73</v>
      </c>
      <c r="AU2033" t="s">
        <v>107</v>
      </c>
      <c r="AV2033" t="s">
        <v>10069</v>
      </c>
    </row>
    <row r="2034" spans="1:48" hidden="1" x14ac:dyDescent="0.3">
      <c r="A2034" t="s">
        <v>10070</v>
      </c>
      <c r="B2034" t="s">
        <v>10071</v>
      </c>
      <c r="C2034" s="1" t="str">
        <f t="shared" si="331"/>
        <v>21:0975</v>
      </c>
      <c r="D2034" s="1" t="str">
        <f t="shared" si="338"/>
        <v>21:0109</v>
      </c>
      <c r="E2034" t="s">
        <v>10067</v>
      </c>
      <c r="F2034" t="s">
        <v>10072</v>
      </c>
      <c r="H2034">
        <v>60.512759699999997</v>
      </c>
      <c r="I2034">
        <v>-97.105244600000006</v>
      </c>
      <c r="J2034" s="1" t="str">
        <f t="shared" si="339"/>
        <v>NGR lake sediment grab sample</v>
      </c>
      <c r="K2034" s="1" t="str">
        <f t="shared" si="340"/>
        <v>&lt;177 micron (NGR)</v>
      </c>
      <c r="L2034">
        <v>23</v>
      </c>
      <c r="M2034" t="s">
        <v>132</v>
      </c>
      <c r="N2034">
        <v>448</v>
      </c>
      <c r="O2034" t="s">
        <v>355</v>
      </c>
      <c r="P2034" t="s">
        <v>54</v>
      </c>
      <c r="Q2034" t="s">
        <v>446</v>
      </c>
      <c r="R2034" t="s">
        <v>357</v>
      </c>
      <c r="S2034" t="s">
        <v>57</v>
      </c>
      <c r="T2034" t="s">
        <v>449</v>
      </c>
      <c r="U2034" t="s">
        <v>168</v>
      </c>
      <c r="V2034" t="s">
        <v>615</v>
      </c>
      <c r="W2034" t="s">
        <v>205</v>
      </c>
      <c r="X2034" t="s">
        <v>67</v>
      </c>
      <c r="Y2034" t="s">
        <v>95</v>
      </c>
      <c r="Z2034" t="s">
        <v>96</v>
      </c>
      <c r="AA2034" t="s">
        <v>64</v>
      </c>
      <c r="AB2034" t="s">
        <v>264</v>
      </c>
      <c r="AC2034" t="s">
        <v>66</v>
      </c>
      <c r="AD2034" t="s">
        <v>138</v>
      </c>
      <c r="AE2034" t="s">
        <v>3289</v>
      </c>
      <c r="AF2034" t="s">
        <v>282</v>
      </c>
      <c r="AG2034" t="s">
        <v>58</v>
      </c>
      <c r="AH2034" t="s">
        <v>173</v>
      </c>
      <c r="AI2034" t="s">
        <v>340</v>
      </c>
      <c r="AJ2034" t="s">
        <v>87</v>
      </c>
      <c r="AK2034" t="s">
        <v>73</v>
      </c>
      <c r="AL2034" t="s">
        <v>125</v>
      </c>
      <c r="AM2034" t="s">
        <v>75</v>
      </c>
      <c r="AN2034" t="s">
        <v>76</v>
      </c>
      <c r="AO2034" t="s">
        <v>92</v>
      </c>
      <c r="AP2034" t="s">
        <v>179</v>
      </c>
      <c r="AQ2034" t="s">
        <v>10073</v>
      </c>
      <c r="AR2034" t="s">
        <v>67</v>
      </c>
      <c r="AS2034" t="s">
        <v>54</v>
      </c>
      <c r="AT2034" t="s">
        <v>277</v>
      </c>
      <c r="AU2034" t="s">
        <v>107</v>
      </c>
      <c r="AV2034" t="s">
        <v>10074</v>
      </c>
    </row>
    <row r="2035" spans="1:48" hidden="1" x14ac:dyDescent="0.3">
      <c r="A2035" t="s">
        <v>10075</v>
      </c>
      <c r="B2035" t="s">
        <v>10076</v>
      </c>
      <c r="C2035" s="1" t="str">
        <f t="shared" ref="C2035:C2098" si="341">HYPERLINK("https://geochem.nrcan.gc.ca/cdogs/content/bdl/bdl210975_e.htm", "21:0975")</f>
        <v>21:0975</v>
      </c>
      <c r="D2035" s="1" t="str">
        <f t="shared" si="338"/>
        <v>21:0109</v>
      </c>
      <c r="E2035" t="s">
        <v>10077</v>
      </c>
      <c r="F2035" t="s">
        <v>10078</v>
      </c>
      <c r="H2035">
        <v>60.534337600000001</v>
      </c>
      <c r="I2035">
        <v>-97.101175799999993</v>
      </c>
      <c r="J2035" s="1" t="str">
        <f t="shared" si="339"/>
        <v>NGR lake sediment grab sample</v>
      </c>
      <c r="K2035" s="1" t="str">
        <f t="shared" si="340"/>
        <v>&lt;177 micron (NGR)</v>
      </c>
      <c r="L2035">
        <v>23</v>
      </c>
      <c r="M2035" t="s">
        <v>200</v>
      </c>
      <c r="N2035">
        <v>449</v>
      </c>
      <c r="O2035" t="s">
        <v>103</v>
      </c>
      <c r="P2035" t="s">
        <v>54</v>
      </c>
      <c r="Q2035" t="s">
        <v>1583</v>
      </c>
      <c r="R2035" t="s">
        <v>282</v>
      </c>
      <c r="S2035" t="s">
        <v>57</v>
      </c>
      <c r="T2035" t="s">
        <v>97</v>
      </c>
      <c r="U2035" t="s">
        <v>138</v>
      </c>
      <c r="V2035" t="s">
        <v>139</v>
      </c>
      <c r="W2035" t="s">
        <v>346</v>
      </c>
      <c r="X2035" t="s">
        <v>62</v>
      </c>
      <c r="Y2035" t="s">
        <v>396</v>
      </c>
      <c r="Z2035" t="s">
        <v>170</v>
      </c>
      <c r="AA2035" t="s">
        <v>64</v>
      </c>
      <c r="AB2035" t="s">
        <v>192</v>
      </c>
      <c r="AC2035" t="s">
        <v>66</v>
      </c>
      <c r="AD2035" t="s">
        <v>758</v>
      </c>
      <c r="AE2035" t="s">
        <v>238</v>
      </c>
      <c r="AF2035" t="s">
        <v>282</v>
      </c>
      <c r="AG2035" t="s">
        <v>316</v>
      </c>
      <c r="AH2035" t="s">
        <v>780</v>
      </c>
      <c r="AI2035" t="s">
        <v>159</v>
      </c>
      <c r="AJ2035" t="s">
        <v>240</v>
      </c>
      <c r="AK2035" t="s">
        <v>73</v>
      </c>
      <c r="AL2035" t="s">
        <v>177</v>
      </c>
      <c r="AM2035" t="s">
        <v>75</v>
      </c>
      <c r="AN2035" t="s">
        <v>76</v>
      </c>
      <c r="AO2035" t="s">
        <v>168</v>
      </c>
      <c r="AP2035" t="s">
        <v>414</v>
      </c>
      <c r="AQ2035" t="s">
        <v>1633</v>
      </c>
      <c r="AR2035" t="s">
        <v>67</v>
      </c>
      <c r="AS2035" t="s">
        <v>54</v>
      </c>
      <c r="AT2035" t="s">
        <v>73</v>
      </c>
      <c r="AU2035" t="s">
        <v>107</v>
      </c>
      <c r="AV2035" t="s">
        <v>10079</v>
      </c>
    </row>
    <row r="2036" spans="1:48" hidden="1" x14ac:dyDescent="0.3">
      <c r="A2036" t="s">
        <v>10080</v>
      </c>
      <c r="B2036" t="s">
        <v>10081</v>
      </c>
      <c r="C2036" s="1" t="str">
        <f t="shared" si="341"/>
        <v>21:0975</v>
      </c>
      <c r="D2036" s="1" t="str">
        <f t="shared" si="338"/>
        <v>21:0109</v>
      </c>
      <c r="E2036" t="s">
        <v>10082</v>
      </c>
      <c r="F2036" t="s">
        <v>10083</v>
      </c>
      <c r="H2036">
        <v>60.567024199999999</v>
      </c>
      <c r="I2036">
        <v>-97.1065203</v>
      </c>
      <c r="J2036" s="1" t="str">
        <f t="shared" si="339"/>
        <v>NGR lake sediment grab sample</v>
      </c>
      <c r="K2036" s="1" t="str">
        <f t="shared" si="340"/>
        <v>&lt;177 micron (NGR)</v>
      </c>
      <c r="L2036">
        <v>23</v>
      </c>
      <c r="M2036" t="s">
        <v>217</v>
      </c>
      <c r="N2036">
        <v>450</v>
      </c>
      <c r="O2036" t="s">
        <v>302</v>
      </c>
      <c r="P2036" t="s">
        <v>54</v>
      </c>
      <c r="Q2036" t="s">
        <v>470</v>
      </c>
      <c r="R2036" t="s">
        <v>168</v>
      </c>
      <c r="S2036" t="s">
        <v>57</v>
      </c>
      <c r="T2036" t="s">
        <v>175</v>
      </c>
      <c r="U2036" t="s">
        <v>117</v>
      </c>
      <c r="V2036" t="s">
        <v>221</v>
      </c>
      <c r="W2036" t="s">
        <v>170</v>
      </c>
      <c r="X2036" t="s">
        <v>67</v>
      </c>
      <c r="Y2036" t="s">
        <v>302</v>
      </c>
      <c r="Z2036" t="s">
        <v>96</v>
      </c>
      <c r="AA2036" t="s">
        <v>64</v>
      </c>
      <c r="AB2036" t="s">
        <v>192</v>
      </c>
      <c r="AC2036" t="s">
        <v>66</v>
      </c>
      <c r="AD2036" t="s">
        <v>67</v>
      </c>
      <c r="AE2036" t="s">
        <v>448</v>
      </c>
      <c r="AF2036" t="s">
        <v>282</v>
      </c>
      <c r="AG2036" t="s">
        <v>152</v>
      </c>
      <c r="AH2036" t="s">
        <v>173</v>
      </c>
      <c r="AI2036" t="s">
        <v>72</v>
      </c>
      <c r="AJ2036" t="s">
        <v>159</v>
      </c>
      <c r="AK2036" t="s">
        <v>73</v>
      </c>
      <c r="AL2036" t="s">
        <v>157</v>
      </c>
      <c r="AM2036" t="s">
        <v>177</v>
      </c>
      <c r="AN2036" t="s">
        <v>76</v>
      </c>
      <c r="AO2036" t="s">
        <v>178</v>
      </c>
      <c r="AP2036" t="s">
        <v>179</v>
      </c>
      <c r="AQ2036" t="s">
        <v>121</v>
      </c>
      <c r="AR2036" t="s">
        <v>74</v>
      </c>
      <c r="AS2036" t="s">
        <v>54</v>
      </c>
      <c r="AT2036" t="s">
        <v>58</v>
      </c>
      <c r="AU2036" t="s">
        <v>107</v>
      </c>
      <c r="AV2036" t="s">
        <v>5421</v>
      </c>
    </row>
    <row r="2037" spans="1:48" hidden="1" x14ac:dyDescent="0.3">
      <c r="A2037" t="s">
        <v>10084</v>
      </c>
      <c r="B2037" t="s">
        <v>10085</v>
      </c>
      <c r="C2037" s="1" t="str">
        <f t="shared" si="341"/>
        <v>21:0975</v>
      </c>
      <c r="D2037" s="1" t="str">
        <f t="shared" si="338"/>
        <v>21:0109</v>
      </c>
      <c r="E2037" t="s">
        <v>10086</v>
      </c>
      <c r="F2037" t="s">
        <v>10087</v>
      </c>
      <c r="H2037">
        <v>60.577285099999997</v>
      </c>
      <c r="I2037">
        <v>-97.034661799999995</v>
      </c>
      <c r="J2037" s="1" t="str">
        <f t="shared" si="339"/>
        <v>NGR lake sediment grab sample</v>
      </c>
      <c r="K2037" s="1" t="str">
        <f t="shared" si="340"/>
        <v>&lt;177 micron (NGR)</v>
      </c>
      <c r="L2037">
        <v>23</v>
      </c>
      <c r="M2037" t="s">
        <v>246</v>
      </c>
      <c r="N2037">
        <v>451</v>
      </c>
      <c r="O2037" t="s">
        <v>421</v>
      </c>
      <c r="P2037" t="s">
        <v>54</v>
      </c>
      <c r="Q2037" t="s">
        <v>479</v>
      </c>
      <c r="R2037" t="s">
        <v>90</v>
      </c>
      <c r="S2037" t="s">
        <v>57</v>
      </c>
      <c r="T2037" t="s">
        <v>412</v>
      </c>
      <c r="U2037" t="s">
        <v>57</v>
      </c>
      <c r="V2037" t="s">
        <v>436</v>
      </c>
      <c r="W2037" t="s">
        <v>103</v>
      </c>
      <c r="X2037" t="s">
        <v>67</v>
      </c>
      <c r="Y2037" t="s">
        <v>396</v>
      </c>
      <c r="Z2037" t="s">
        <v>67</v>
      </c>
      <c r="AA2037" t="s">
        <v>64</v>
      </c>
      <c r="AB2037" t="s">
        <v>381</v>
      </c>
      <c r="AC2037" t="s">
        <v>66</v>
      </c>
      <c r="AD2037" t="s">
        <v>96</v>
      </c>
      <c r="AE2037" t="s">
        <v>9833</v>
      </c>
      <c r="AF2037" t="s">
        <v>203</v>
      </c>
      <c r="AG2037" t="s">
        <v>88</v>
      </c>
      <c r="AH2037" t="s">
        <v>780</v>
      </c>
      <c r="AI2037" t="s">
        <v>448</v>
      </c>
      <c r="AJ2037" t="s">
        <v>95</v>
      </c>
      <c r="AK2037" t="s">
        <v>73</v>
      </c>
      <c r="AL2037" t="s">
        <v>103</v>
      </c>
      <c r="AM2037" t="s">
        <v>103</v>
      </c>
      <c r="AN2037" t="s">
        <v>76</v>
      </c>
      <c r="AO2037" t="s">
        <v>254</v>
      </c>
      <c r="AP2037" t="s">
        <v>8164</v>
      </c>
      <c r="AQ2037" t="s">
        <v>10088</v>
      </c>
      <c r="AR2037" t="s">
        <v>67</v>
      </c>
      <c r="AS2037" t="s">
        <v>54</v>
      </c>
      <c r="AT2037" t="s">
        <v>73</v>
      </c>
      <c r="AU2037" t="s">
        <v>107</v>
      </c>
      <c r="AV2037" t="s">
        <v>10089</v>
      </c>
    </row>
    <row r="2038" spans="1:48" hidden="1" x14ac:dyDescent="0.3">
      <c r="A2038" t="s">
        <v>10090</v>
      </c>
      <c r="B2038" t="s">
        <v>10091</v>
      </c>
      <c r="C2038" s="1" t="str">
        <f t="shared" si="341"/>
        <v>21:0975</v>
      </c>
      <c r="D2038" s="1" t="str">
        <f t="shared" si="338"/>
        <v>21:0109</v>
      </c>
      <c r="E2038" t="s">
        <v>10092</v>
      </c>
      <c r="F2038" t="s">
        <v>10093</v>
      </c>
      <c r="H2038">
        <v>60.556705899999997</v>
      </c>
      <c r="I2038">
        <v>-96.966083400000002</v>
      </c>
      <c r="J2038" s="1" t="str">
        <f t="shared" si="339"/>
        <v>NGR lake sediment grab sample</v>
      </c>
      <c r="K2038" s="1" t="str">
        <f t="shared" si="340"/>
        <v>&lt;177 micron (NGR)</v>
      </c>
      <c r="L2038">
        <v>23</v>
      </c>
      <c r="M2038" t="s">
        <v>260</v>
      </c>
      <c r="N2038">
        <v>452</v>
      </c>
      <c r="O2038" t="s">
        <v>302</v>
      </c>
      <c r="P2038" t="s">
        <v>54</v>
      </c>
      <c r="Q2038" t="s">
        <v>643</v>
      </c>
      <c r="R2038" t="s">
        <v>99</v>
      </c>
      <c r="S2038" t="s">
        <v>57</v>
      </c>
      <c r="T2038" t="s">
        <v>277</v>
      </c>
      <c r="U2038" t="s">
        <v>92</v>
      </c>
      <c r="V2038" t="s">
        <v>152</v>
      </c>
      <c r="W2038" t="s">
        <v>79</v>
      </c>
      <c r="X2038" t="s">
        <v>67</v>
      </c>
      <c r="Y2038" t="s">
        <v>238</v>
      </c>
      <c r="Z2038" t="s">
        <v>62</v>
      </c>
      <c r="AA2038" t="s">
        <v>64</v>
      </c>
      <c r="AB2038" t="s">
        <v>100</v>
      </c>
      <c r="AC2038" t="s">
        <v>66</v>
      </c>
      <c r="AD2038" t="s">
        <v>356</v>
      </c>
      <c r="AE2038" t="s">
        <v>1854</v>
      </c>
      <c r="AF2038" t="s">
        <v>347</v>
      </c>
      <c r="AG2038" t="s">
        <v>303</v>
      </c>
      <c r="AH2038" t="s">
        <v>780</v>
      </c>
      <c r="AI2038" t="s">
        <v>159</v>
      </c>
      <c r="AJ2038" t="s">
        <v>305</v>
      </c>
      <c r="AK2038" t="s">
        <v>73</v>
      </c>
      <c r="AL2038" t="s">
        <v>103</v>
      </c>
      <c r="AM2038" t="s">
        <v>74</v>
      </c>
      <c r="AN2038" t="s">
        <v>10094</v>
      </c>
      <c r="AO2038" t="s">
        <v>654</v>
      </c>
      <c r="AP2038" t="s">
        <v>1980</v>
      </c>
      <c r="AQ2038" t="s">
        <v>10095</v>
      </c>
      <c r="AR2038" t="s">
        <v>74</v>
      </c>
      <c r="AS2038" t="s">
        <v>54</v>
      </c>
      <c r="AT2038" t="s">
        <v>91</v>
      </c>
      <c r="AU2038" t="s">
        <v>107</v>
      </c>
      <c r="AV2038" t="s">
        <v>5257</v>
      </c>
    </row>
    <row r="2039" spans="1:48" hidden="1" x14ac:dyDescent="0.3">
      <c r="A2039" t="s">
        <v>10096</v>
      </c>
      <c r="B2039" t="s">
        <v>10097</v>
      </c>
      <c r="C2039" s="1" t="str">
        <f t="shared" si="341"/>
        <v>21:0975</v>
      </c>
      <c r="D2039" s="1" t="str">
        <f t="shared" si="338"/>
        <v>21:0109</v>
      </c>
      <c r="E2039" t="s">
        <v>10098</v>
      </c>
      <c r="F2039" t="s">
        <v>10099</v>
      </c>
      <c r="H2039">
        <v>60.602830500000003</v>
      </c>
      <c r="I2039">
        <v>-96.954630800000004</v>
      </c>
      <c r="J2039" s="1" t="str">
        <f t="shared" si="339"/>
        <v>NGR lake sediment grab sample</v>
      </c>
      <c r="K2039" s="1" t="str">
        <f t="shared" si="340"/>
        <v>&lt;177 micron (NGR)</v>
      </c>
      <c r="L2039">
        <v>23</v>
      </c>
      <c r="M2039" t="s">
        <v>273</v>
      </c>
      <c r="N2039">
        <v>453</v>
      </c>
      <c r="O2039" t="s">
        <v>396</v>
      </c>
      <c r="P2039" t="s">
        <v>54</v>
      </c>
      <c r="Q2039" t="s">
        <v>558</v>
      </c>
      <c r="R2039" t="s">
        <v>356</v>
      </c>
      <c r="S2039" t="s">
        <v>57</v>
      </c>
      <c r="T2039" t="s">
        <v>58</v>
      </c>
      <c r="U2039" t="s">
        <v>203</v>
      </c>
      <c r="V2039" t="s">
        <v>60</v>
      </c>
      <c r="W2039" t="s">
        <v>205</v>
      </c>
      <c r="X2039" t="s">
        <v>67</v>
      </c>
      <c r="Y2039" t="s">
        <v>363</v>
      </c>
      <c r="Z2039" t="s">
        <v>127</v>
      </c>
      <c r="AA2039" t="s">
        <v>64</v>
      </c>
      <c r="AB2039" t="s">
        <v>221</v>
      </c>
      <c r="AC2039" t="s">
        <v>66</v>
      </c>
      <c r="AD2039" t="s">
        <v>138</v>
      </c>
      <c r="AE2039" t="s">
        <v>238</v>
      </c>
      <c r="AF2039" t="s">
        <v>357</v>
      </c>
      <c r="AG2039" t="s">
        <v>365</v>
      </c>
      <c r="AH2039" t="s">
        <v>472</v>
      </c>
      <c r="AI2039" t="s">
        <v>305</v>
      </c>
      <c r="AJ2039" t="s">
        <v>138</v>
      </c>
      <c r="AK2039" t="s">
        <v>73</v>
      </c>
      <c r="AL2039" t="s">
        <v>177</v>
      </c>
      <c r="AM2039" t="s">
        <v>224</v>
      </c>
      <c r="AN2039" t="s">
        <v>76</v>
      </c>
      <c r="AO2039" t="s">
        <v>77</v>
      </c>
      <c r="AP2039" t="s">
        <v>566</v>
      </c>
      <c r="AQ2039" t="s">
        <v>769</v>
      </c>
      <c r="AR2039" t="s">
        <v>67</v>
      </c>
      <c r="AS2039" t="s">
        <v>54</v>
      </c>
      <c r="AT2039" t="s">
        <v>58</v>
      </c>
      <c r="AU2039" t="s">
        <v>107</v>
      </c>
      <c r="AV2039" t="s">
        <v>1192</v>
      </c>
    </row>
    <row r="2040" spans="1:48" hidden="1" x14ac:dyDescent="0.3">
      <c r="A2040" t="s">
        <v>10100</v>
      </c>
      <c r="B2040" t="s">
        <v>10101</v>
      </c>
      <c r="C2040" s="1" t="str">
        <f t="shared" si="341"/>
        <v>21:0975</v>
      </c>
      <c r="D2040" s="1" t="str">
        <f t="shared" si="338"/>
        <v>21:0109</v>
      </c>
      <c r="E2040" t="s">
        <v>10102</v>
      </c>
      <c r="F2040" t="s">
        <v>10103</v>
      </c>
      <c r="H2040">
        <v>60.630579500000003</v>
      </c>
      <c r="I2040">
        <v>-96.859292999999994</v>
      </c>
      <c r="J2040" s="1" t="str">
        <f t="shared" si="339"/>
        <v>NGR lake sediment grab sample</v>
      </c>
      <c r="K2040" s="1" t="str">
        <f t="shared" si="340"/>
        <v>&lt;177 micron (NGR)</v>
      </c>
      <c r="L2040">
        <v>23</v>
      </c>
      <c r="M2040" t="s">
        <v>289</v>
      </c>
      <c r="N2040">
        <v>454</v>
      </c>
      <c r="O2040" t="s">
        <v>63</v>
      </c>
      <c r="P2040" t="s">
        <v>54</v>
      </c>
      <c r="Q2040" t="s">
        <v>1210</v>
      </c>
      <c r="R2040" t="s">
        <v>90</v>
      </c>
      <c r="S2040" t="s">
        <v>57</v>
      </c>
      <c r="T2040" t="s">
        <v>277</v>
      </c>
      <c r="U2040" t="s">
        <v>203</v>
      </c>
      <c r="V2040" t="s">
        <v>404</v>
      </c>
      <c r="W2040" t="s">
        <v>87</v>
      </c>
      <c r="X2040" t="s">
        <v>62</v>
      </c>
      <c r="Y2040" t="s">
        <v>346</v>
      </c>
      <c r="Z2040" t="s">
        <v>127</v>
      </c>
      <c r="AA2040" t="s">
        <v>64</v>
      </c>
      <c r="AB2040" t="s">
        <v>427</v>
      </c>
      <c r="AC2040" t="s">
        <v>66</v>
      </c>
      <c r="AD2040" t="s">
        <v>127</v>
      </c>
      <c r="AE2040" t="s">
        <v>238</v>
      </c>
      <c r="AF2040" t="s">
        <v>264</v>
      </c>
      <c r="AG2040" t="s">
        <v>58</v>
      </c>
      <c r="AH2040" t="s">
        <v>173</v>
      </c>
      <c r="AI2040" t="s">
        <v>413</v>
      </c>
      <c r="AJ2040" t="s">
        <v>305</v>
      </c>
      <c r="AK2040" t="s">
        <v>73</v>
      </c>
      <c r="AL2040" t="s">
        <v>74</v>
      </c>
      <c r="AM2040" t="s">
        <v>125</v>
      </c>
      <c r="AN2040" t="s">
        <v>76</v>
      </c>
      <c r="AO2040" t="s">
        <v>699</v>
      </c>
      <c r="AP2040" t="s">
        <v>179</v>
      </c>
      <c r="AQ2040" t="s">
        <v>10104</v>
      </c>
      <c r="AR2040" t="s">
        <v>62</v>
      </c>
      <c r="AS2040" t="s">
        <v>54</v>
      </c>
      <c r="AT2040" t="s">
        <v>73</v>
      </c>
      <c r="AU2040" t="s">
        <v>107</v>
      </c>
      <c r="AV2040" t="s">
        <v>10105</v>
      </c>
    </row>
    <row r="2041" spans="1:48" hidden="1" x14ac:dyDescent="0.3">
      <c r="A2041" t="s">
        <v>10106</v>
      </c>
      <c r="B2041" t="s">
        <v>10107</v>
      </c>
      <c r="C2041" s="1" t="str">
        <f t="shared" si="341"/>
        <v>21:0975</v>
      </c>
      <c r="D2041" s="1" t="str">
        <f t="shared" si="338"/>
        <v>21:0109</v>
      </c>
      <c r="E2041" t="s">
        <v>10108</v>
      </c>
      <c r="F2041" t="s">
        <v>10109</v>
      </c>
      <c r="H2041">
        <v>60.6354489</v>
      </c>
      <c r="I2041">
        <v>-96.951008400000006</v>
      </c>
      <c r="J2041" s="1" t="str">
        <f t="shared" si="339"/>
        <v>NGR lake sediment grab sample</v>
      </c>
      <c r="K2041" s="1" t="str">
        <f t="shared" si="340"/>
        <v>&lt;177 micron (NGR)</v>
      </c>
      <c r="L2041">
        <v>23</v>
      </c>
      <c r="M2041" t="s">
        <v>301</v>
      </c>
      <c r="N2041">
        <v>455</v>
      </c>
      <c r="O2041" t="s">
        <v>157</v>
      </c>
      <c r="P2041" t="s">
        <v>54</v>
      </c>
      <c r="Q2041" t="s">
        <v>1210</v>
      </c>
      <c r="R2041" t="s">
        <v>616</v>
      </c>
      <c r="S2041" t="s">
        <v>57</v>
      </c>
      <c r="T2041" t="s">
        <v>152</v>
      </c>
      <c r="U2041" t="s">
        <v>88</v>
      </c>
      <c r="V2041" t="s">
        <v>326</v>
      </c>
      <c r="W2041" t="s">
        <v>205</v>
      </c>
      <c r="X2041" t="s">
        <v>67</v>
      </c>
      <c r="Y2041" t="s">
        <v>220</v>
      </c>
      <c r="Z2041" t="s">
        <v>127</v>
      </c>
      <c r="AA2041" t="s">
        <v>64</v>
      </c>
      <c r="AB2041" t="s">
        <v>221</v>
      </c>
      <c r="AC2041" t="s">
        <v>66</v>
      </c>
      <c r="AD2041" t="s">
        <v>203</v>
      </c>
      <c r="AE2041" t="s">
        <v>302</v>
      </c>
      <c r="AF2041" t="s">
        <v>436</v>
      </c>
      <c r="AG2041" t="s">
        <v>219</v>
      </c>
      <c r="AH2041" t="s">
        <v>780</v>
      </c>
      <c r="AI2041" t="s">
        <v>402</v>
      </c>
      <c r="AJ2041" t="s">
        <v>201</v>
      </c>
      <c r="AK2041" t="s">
        <v>73</v>
      </c>
      <c r="AL2041" t="s">
        <v>177</v>
      </c>
      <c r="AM2041" t="s">
        <v>75</v>
      </c>
      <c r="AN2041" t="s">
        <v>76</v>
      </c>
      <c r="AO2041" t="s">
        <v>134</v>
      </c>
      <c r="AP2041" t="s">
        <v>307</v>
      </c>
      <c r="AQ2041" t="s">
        <v>10110</v>
      </c>
      <c r="AR2041" t="s">
        <v>74</v>
      </c>
      <c r="AS2041" t="s">
        <v>54</v>
      </c>
      <c r="AT2041" t="s">
        <v>277</v>
      </c>
      <c r="AU2041" t="s">
        <v>107</v>
      </c>
      <c r="AV2041" t="s">
        <v>284</v>
      </c>
    </row>
    <row r="2042" spans="1:48" hidden="1" x14ac:dyDescent="0.3">
      <c r="A2042" t="s">
        <v>10111</v>
      </c>
      <c r="B2042" t="s">
        <v>10112</v>
      </c>
      <c r="C2042" s="1" t="str">
        <f t="shared" si="341"/>
        <v>21:0975</v>
      </c>
      <c r="D2042" s="1" t="str">
        <f t="shared" si="338"/>
        <v>21:0109</v>
      </c>
      <c r="E2042" t="s">
        <v>10113</v>
      </c>
      <c r="F2042" t="s">
        <v>10114</v>
      </c>
      <c r="H2042">
        <v>60.5881945</v>
      </c>
      <c r="I2042">
        <v>-97.038745899999995</v>
      </c>
      <c r="J2042" s="1" t="str">
        <f t="shared" si="339"/>
        <v>NGR lake sediment grab sample</v>
      </c>
      <c r="K2042" s="1" t="str">
        <f t="shared" si="340"/>
        <v>&lt;177 micron (NGR)</v>
      </c>
      <c r="L2042">
        <v>23</v>
      </c>
      <c r="M2042" t="s">
        <v>314</v>
      </c>
      <c r="N2042">
        <v>456</v>
      </c>
      <c r="O2042" t="s">
        <v>421</v>
      </c>
      <c r="P2042" t="s">
        <v>54</v>
      </c>
      <c r="Q2042" t="s">
        <v>643</v>
      </c>
      <c r="R2042" t="s">
        <v>381</v>
      </c>
      <c r="S2042" t="s">
        <v>57</v>
      </c>
      <c r="T2042" t="s">
        <v>315</v>
      </c>
      <c r="U2042" t="s">
        <v>168</v>
      </c>
      <c r="V2042" t="s">
        <v>58</v>
      </c>
      <c r="W2042" t="s">
        <v>363</v>
      </c>
      <c r="X2042" t="s">
        <v>67</v>
      </c>
      <c r="Y2042" t="s">
        <v>302</v>
      </c>
      <c r="Z2042" t="s">
        <v>62</v>
      </c>
      <c r="AA2042" t="s">
        <v>64</v>
      </c>
      <c r="AB2042" t="s">
        <v>428</v>
      </c>
      <c r="AC2042" t="s">
        <v>66</v>
      </c>
      <c r="AD2042" t="s">
        <v>141</v>
      </c>
      <c r="AE2042" t="s">
        <v>3236</v>
      </c>
      <c r="AF2042" t="s">
        <v>317</v>
      </c>
      <c r="AG2042" t="s">
        <v>97</v>
      </c>
      <c r="AH2042" t="s">
        <v>472</v>
      </c>
      <c r="AI2042" t="s">
        <v>56</v>
      </c>
      <c r="AJ2042" t="s">
        <v>138</v>
      </c>
      <c r="AK2042" t="s">
        <v>73</v>
      </c>
      <c r="AL2042" t="s">
        <v>177</v>
      </c>
      <c r="AM2042" t="s">
        <v>177</v>
      </c>
      <c r="AN2042" t="s">
        <v>10115</v>
      </c>
      <c r="AO2042" t="s">
        <v>121</v>
      </c>
      <c r="AP2042" t="s">
        <v>2741</v>
      </c>
      <c r="AQ2042" t="s">
        <v>462</v>
      </c>
      <c r="AR2042" t="s">
        <v>67</v>
      </c>
      <c r="AS2042" t="s">
        <v>54</v>
      </c>
      <c r="AT2042" t="s">
        <v>73</v>
      </c>
      <c r="AU2042" t="s">
        <v>107</v>
      </c>
      <c r="AV2042" t="s">
        <v>10116</v>
      </c>
    </row>
    <row r="2043" spans="1:48" hidden="1" x14ac:dyDescent="0.3">
      <c r="A2043" t="s">
        <v>10117</v>
      </c>
      <c r="B2043" t="s">
        <v>10118</v>
      </c>
      <c r="C2043" s="1" t="str">
        <f t="shared" si="341"/>
        <v>21:0975</v>
      </c>
      <c r="D2043" s="1" t="str">
        <f t="shared" si="338"/>
        <v>21:0109</v>
      </c>
      <c r="E2043" t="s">
        <v>10119</v>
      </c>
      <c r="F2043" t="s">
        <v>10120</v>
      </c>
      <c r="H2043">
        <v>60.640886000000002</v>
      </c>
      <c r="I2043">
        <v>-97.099824799999993</v>
      </c>
      <c r="J2043" s="1" t="str">
        <f t="shared" si="339"/>
        <v>NGR lake sediment grab sample</v>
      </c>
      <c r="K2043" s="1" t="str">
        <f t="shared" si="340"/>
        <v>&lt;177 micron (NGR)</v>
      </c>
      <c r="L2043">
        <v>23</v>
      </c>
      <c r="M2043" t="s">
        <v>324</v>
      </c>
      <c r="N2043">
        <v>457</v>
      </c>
      <c r="O2043" t="s">
        <v>95</v>
      </c>
      <c r="P2043" t="s">
        <v>54</v>
      </c>
      <c r="Q2043" t="s">
        <v>364</v>
      </c>
      <c r="R2043" t="s">
        <v>192</v>
      </c>
      <c r="S2043" t="s">
        <v>57</v>
      </c>
      <c r="T2043" t="s">
        <v>152</v>
      </c>
      <c r="U2043" t="s">
        <v>88</v>
      </c>
      <c r="V2043" t="s">
        <v>192</v>
      </c>
      <c r="W2043" t="s">
        <v>206</v>
      </c>
      <c r="X2043" t="s">
        <v>74</v>
      </c>
      <c r="Y2043" t="s">
        <v>526</v>
      </c>
      <c r="Z2043" t="s">
        <v>62</v>
      </c>
      <c r="AA2043" t="s">
        <v>64</v>
      </c>
      <c r="AB2043" t="s">
        <v>172</v>
      </c>
      <c r="AC2043" t="s">
        <v>66</v>
      </c>
      <c r="AD2043" t="s">
        <v>758</v>
      </c>
      <c r="AE2043" t="s">
        <v>3778</v>
      </c>
      <c r="AF2043" t="s">
        <v>141</v>
      </c>
      <c r="AG2043" t="s">
        <v>616</v>
      </c>
      <c r="AH2043" t="s">
        <v>780</v>
      </c>
      <c r="AI2043" t="s">
        <v>193</v>
      </c>
      <c r="AJ2043" t="s">
        <v>263</v>
      </c>
      <c r="AK2043" t="s">
        <v>73</v>
      </c>
      <c r="AL2043" t="s">
        <v>103</v>
      </c>
      <c r="AM2043" t="s">
        <v>103</v>
      </c>
      <c r="AN2043" t="s">
        <v>76</v>
      </c>
      <c r="AO2043" t="s">
        <v>104</v>
      </c>
      <c r="AP2043" t="s">
        <v>337</v>
      </c>
      <c r="AQ2043" t="s">
        <v>2363</v>
      </c>
      <c r="AR2043" t="s">
        <v>67</v>
      </c>
      <c r="AS2043" t="s">
        <v>54</v>
      </c>
      <c r="AT2043" t="s">
        <v>73</v>
      </c>
      <c r="AU2043" t="s">
        <v>107</v>
      </c>
      <c r="AV2043" t="s">
        <v>9249</v>
      </c>
    </row>
    <row r="2044" spans="1:48" hidden="1" x14ac:dyDescent="0.3">
      <c r="A2044" t="s">
        <v>10121</v>
      </c>
      <c r="B2044" t="s">
        <v>10122</v>
      </c>
      <c r="C2044" s="1" t="str">
        <f t="shared" si="341"/>
        <v>21:0975</v>
      </c>
      <c r="D2044" s="1" t="str">
        <f t="shared" si="338"/>
        <v>21:0109</v>
      </c>
      <c r="E2044" t="s">
        <v>10123</v>
      </c>
      <c r="F2044" t="s">
        <v>10124</v>
      </c>
      <c r="H2044">
        <v>60.6437083</v>
      </c>
      <c r="I2044">
        <v>-97.1468445</v>
      </c>
      <c r="J2044" s="1" t="str">
        <f t="shared" si="339"/>
        <v>NGR lake sediment grab sample</v>
      </c>
      <c r="K2044" s="1" t="str">
        <f t="shared" si="340"/>
        <v>&lt;177 micron (NGR)</v>
      </c>
      <c r="L2044">
        <v>23</v>
      </c>
      <c r="M2044" t="s">
        <v>335</v>
      </c>
      <c r="N2044">
        <v>458</v>
      </c>
      <c r="O2044" t="s">
        <v>276</v>
      </c>
      <c r="P2044" t="s">
        <v>54</v>
      </c>
      <c r="Q2044" t="s">
        <v>1814</v>
      </c>
      <c r="R2044" t="s">
        <v>99</v>
      </c>
      <c r="S2044" t="s">
        <v>57</v>
      </c>
      <c r="T2044" t="s">
        <v>561</v>
      </c>
      <c r="U2044" t="s">
        <v>88</v>
      </c>
      <c r="V2044" t="s">
        <v>93</v>
      </c>
      <c r="W2044" t="s">
        <v>302</v>
      </c>
      <c r="X2044" t="s">
        <v>74</v>
      </c>
      <c r="Y2044" t="s">
        <v>62</v>
      </c>
      <c r="Z2044" t="s">
        <v>62</v>
      </c>
      <c r="AA2044" t="s">
        <v>64</v>
      </c>
      <c r="AB2044" t="s">
        <v>522</v>
      </c>
      <c r="AC2044" t="s">
        <v>66</v>
      </c>
      <c r="AD2044" t="s">
        <v>127</v>
      </c>
      <c r="AE2044" t="s">
        <v>1211</v>
      </c>
      <c r="AF2044" t="s">
        <v>134</v>
      </c>
      <c r="AG2044" t="s">
        <v>471</v>
      </c>
      <c r="AH2044" t="s">
        <v>472</v>
      </c>
      <c r="AI2044" t="s">
        <v>240</v>
      </c>
      <c r="AJ2044" t="s">
        <v>96</v>
      </c>
      <c r="AK2044" t="s">
        <v>73</v>
      </c>
      <c r="AL2044" t="s">
        <v>224</v>
      </c>
      <c r="AM2044" t="s">
        <v>103</v>
      </c>
      <c r="AN2044" t="s">
        <v>76</v>
      </c>
      <c r="AO2044" t="s">
        <v>104</v>
      </c>
      <c r="AP2044" t="s">
        <v>2741</v>
      </c>
      <c r="AQ2044" t="s">
        <v>10125</v>
      </c>
      <c r="AR2044" t="s">
        <v>74</v>
      </c>
      <c r="AS2044" t="s">
        <v>54</v>
      </c>
      <c r="AT2044" t="s">
        <v>91</v>
      </c>
      <c r="AU2044" t="s">
        <v>107</v>
      </c>
      <c r="AV2044" t="s">
        <v>10126</v>
      </c>
    </row>
    <row r="2045" spans="1:48" hidden="1" x14ac:dyDescent="0.3">
      <c r="A2045" t="s">
        <v>10127</v>
      </c>
      <c r="B2045" t="s">
        <v>10128</v>
      </c>
      <c r="C2045" s="1" t="str">
        <f t="shared" si="341"/>
        <v>21:0975</v>
      </c>
      <c r="D2045" s="1" t="str">
        <f t="shared" si="338"/>
        <v>21:0109</v>
      </c>
      <c r="E2045" t="s">
        <v>10041</v>
      </c>
      <c r="F2045" t="s">
        <v>10129</v>
      </c>
      <c r="H2045">
        <v>60.629573700000002</v>
      </c>
      <c r="I2045">
        <v>-97.220758000000004</v>
      </c>
      <c r="J2045" s="1" t="str">
        <f t="shared" si="339"/>
        <v>NGR lake sediment grab sample</v>
      </c>
      <c r="K2045" s="1" t="str">
        <f t="shared" si="340"/>
        <v>&lt;177 micron (NGR)</v>
      </c>
      <c r="L2045">
        <v>23</v>
      </c>
      <c r="M2045" t="s">
        <v>345</v>
      </c>
      <c r="N2045">
        <v>459</v>
      </c>
      <c r="O2045" t="s">
        <v>10130</v>
      </c>
      <c r="P2045" t="s">
        <v>10131</v>
      </c>
      <c r="Q2045" t="s">
        <v>462</v>
      </c>
      <c r="R2045" t="s">
        <v>558</v>
      </c>
      <c r="S2045" t="s">
        <v>57</v>
      </c>
      <c r="T2045" t="s">
        <v>207</v>
      </c>
      <c r="U2045" t="s">
        <v>190</v>
      </c>
      <c r="V2045" t="s">
        <v>2740</v>
      </c>
      <c r="W2045" t="s">
        <v>302</v>
      </c>
      <c r="X2045" t="s">
        <v>54</v>
      </c>
      <c r="Y2045" t="s">
        <v>421</v>
      </c>
      <c r="Z2045" t="s">
        <v>67</v>
      </c>
      <c r="AA2045" t="s">
        <v>64</v>
      </c>
      <c r="AB2045" t="s">
        <v>890</v>
      </c>
      <c r="AC2045" t="s">
        <v>66</v>
      </c>
      <c r="AD2045" t="s">
        <v>90</v>
      </c>
      <c r="AE2045" t="s">
        <v>155</v>
      </c>
      <c r="AF2045" t="s">
        <v>141</v>
      </c>
      <c r="AG2045" t="s">
        <v>10132</v>
      </c>
      <c r="AH2045" t="s">
        <v>780</v>
      </c>
      <c r="AI2045" t="s">
        <v>106</v>
      </c>
      <c r="AJ2045" t="s">
        <v>201</v>
      </c>
      <c r="AK2045" t="s">
        <v>73</v>
      </c>
      <c r="AL2045" t="s">
        <v>75</v>
      </c>
      <c r="AM2045" t="s">
        <v>157</v>
      </c>
      <c r="AN2045" t="s">
        <v>10133</v>
      </c>
      <c r="AO2045" t="s">
        <v>104</v>
      </c>
      <c r="AP2045" t="s">
        <v>337</v>
      </c>
      <c r="AQ2045" t="s">
        <v>10134</v>
      </c>
      <c r="AR2045" t="s">
        <v>54</v>
      </c>
      <c r="AS2045" t="s">
        <v>54</v>
      </c>
      <c r="AT2045" t="s">
        <v>73</v>
      </c>
      <c r="AU2045" t="s">
        <v>10135</v>
      </c>
      <c r="AV2045" t="s">
        <v>10136</v>
      </c>
    </row>
    <row r="2046" spans="1:48" hidden="1" x14ac:dyDescent="0.3">
      <c r="A2046" t="s">
        <v>10137</v>
      </c>
      <c r="B2046" t="s">
        <v>10138</v>
      </c>
      <c r="C2046" s="1" t="str">
        <f t="shared" si="341"/>
        <v>21:0975</v>
      </c>
      <c r="D2046" s="1" t="str">
        <f t="shared" si="338"/>
        <v>21:0109</v>
      </c>
      <c r="E2046" t="s">
        <v>10139</v>
      </c>
      <c r="F2046" t="s">
        <v>10140</v>
      </c>
      <c r="H2046">
        <v>60.632701400000002</v>
      </c>
      <c r="I2046">
        <v>-97.279832799999994</v>
      </c>
      <c r="J2046" s="1" t="str">
        <f t="shared" si="339"/>
        <v>NGR lake sediment grab sample</v>
      </c>
      <c r="K2046" s="1" t="str">
        <f t="shared" si="340"/>
        <v>&lt;177 micron (NGR)</v>
      </c>
      <c r="L2046">
        <v>23</v>
      </c>
      <c r="M2046" t="s">
        <v>354</v>
      </c>
      <c r="N2046">
        <v>460</v>
      </c>
      <c r="O2046" t="s">
        <v>125</v>
      </c>
      <c r="P2046" t="s">
        <v>54</v>
      </c>
      <c r="Q2046" t="s">
        <v>489</v>
      </c>
      <c r="R2046" t="s">
        <v>575</v>
      </c>
      <c r="S2046" t="s">
        <v>57</v>
      </c>
      <c r="T2046" t="s">
        <v>223</v>
      </c>
      <c r="U2046" t="s">
        <v>117</v>
      </c>
      <c r="V2046" t="s">
        <v>575</v>
      </c>
      <c r="W2046" t="s">
        <v>448</v>
      </c>
      <c r="X2046" t="s">
        <v>67</v>
      </c>
      <c r="Y2046" t="s">
        <v>206</v>
      </c>
      <c r="Z2046" t="s">
        <v>62</v>
      </c>
      <c r="AA2046" t="s">
        <v>64</v>
      </c>
      <c r="AB2046" t="s">
        <v>69</v>
      </c>
      <c r="AC2046" t="s">
        <v>66</v>
      </c>
      <c r="AD2046" t="s">
        <v>67</v>
      </c>
      <c r="AE2046" t="s">
        <v>2678</v>
      </c>
      <c r="AF2046" t="s">
        <v>178</v>
      </c>
      <c r="AG2046" t="s">
        <v>550</v>
      </c>
      <c r="AH2046" t="s">
        <v>780</v>
      </c>
      <c r="AI2046" t="s">
        <v>106</v>
      </c>
      <c r="AJ2046" t="s">
        <v>136</v>
      </c>
      <c r="AK2046" t="s">
        <v>73</v>
      </c>
      <c r="AL2046" t="s">
        <v>103</v>
      </c>
      <c r="AM2046" t="s">
        <v>103</v>
      </c>
      <c r="AN2046" t="s">
        <v>76</v>
      </c>
      <c r="AO2046" t="s">
        <v>592</v>
      </c>
      <c r="AP2046" t="s">
        <v>1980</v>
      </c>
      <c r="AQ2046" t="s">
        <v>77</v>
      </c>
      <c r="AR2046" t="s">
        <v>74</v>
      </c>
      <c r="AS2046" t="s">
        <v>54</v>
      </c>
      <c r="AT2046" t="s">
        <v>73</v>
      </c>
      <c r="AU2046" t="s">
        <v>107</v>
      </c>
      <c r="AV2046" t="s">
        <v>6858</v>
      </c>
    </row>
    <row r="2047" spans="1:48" hidden="1" x14ac:dyDescent="0.3">
      <c r="A2047" t="s">
        <v>10141</v>
      </c>
      <c r="B2047" t="s">
        <v>10142</v>
      </c>
      <c r="C2047" s="1" t="str">
        <f t="shared" si="341"/>
        <v>21:0975</v>
      </c>
      <c r="D2047" s="1" t="str">
        <f t="shared" si="338"/>
        <v>21:0109</v>
      </c>
      <c r="E2047" t="s">
        <v>10143</v>
      </c>
      <c r="F2047" t="s">
        <v>10144</v>
      </c>
      <c r="H2047">
        <v>60.648856799999997</v>
      </c>
      <c r="I2047">
        <v>-97.555670000000006</v>
      </c>
      <c r="J2047" s="1" t="str">
        <f t="shared" si="339"/>
        <v>NGR lake sediment grab sample</v>
      </c>
      <c r="K2047" s="1" t="str">
        <f t="shared" si="340"/>
        <v>&lt;177 micron (NGR)</v>
      </c>
      <c r="L2047">
        <v>24</v>
      </c>
      <c r="M2047" t="s">
        <v>1936</v>
      </c>
      <c r="N2047">
        <v>461</v>
      </c>
      <c r="O2047" t="s">
        <v>396</v>
      </c>
      <c r="P2047" t="s">
        <v>54</v>
      </c>
      <c r="Q2047" t="s">
        <v>248</v>
      </c>
      <c r="R2047" t="s">
        <v>236</v>
      </c>
      <c r="S2047" t="s">
        <v>57</v>
      </c>
      <c r="T2047" t="s">
        <v>562</v>
      </c>
      <c r="U2047" t="s">
        <v>59</v>
      </c>
      <c r="V2047" t="s">
        <v>326</v>
      </c>
      <c r="W2047" t="s">
        <v>137</v>
      </c>
      <c r="X2047" t="s">
        <v>67</v>
      </c>
      <c r="Y2047" t="s">
        <v>157</v>
      </c>
      <c r="Z2047" t="s">
        <v>74</v>
      </c>
      <c r="AA2047" t="s">
        <v>64</v>
      </c>
      <c r="AB2047" t="s">
        <v>135</v>
      </c>
      <c r="AC2047" t="s">
        <v>66</v>
      </c>
      <c r="AD2047" t="s">
        <v>121</v>
      </c>
      <c r="AE2047" t="s">
        <v>3822</v>
      </c>
      <c r="AF2047" t="s">
        <v>151</v>
      </c>
      <c r="AG2047" t="s">
        <v>187</v>
      </c>
      <c r="AH2047" t="s">
        <v>780</v>
      </c>
      <c r="AI2047" t="s">
        <v>94</v>
      </c>
      <c r="AJ2047" t="s">
        <v>1440</v>
      </c>
      <c r="AK2047" t="s">
        <v>73</v>
      </c>
      <c r="AL2047" t="s">
        <v>103</v>
      </c>
      <c r="AM2047" t="s">
        <v>526</v>
      </c>
      <c r="AN2047" t="s">
        <v>10145</v>
      </c>
      <c r="AO2047" t="s">
        <v>1150</v>
      </c>
      <c r="AP2047" t="s">
        <v>133</v>
      </c>
      <c r="AQ2047" t="s">
        <v>9683</v>
      </c>
      <c r="AR2047" t="s">
        <v>62</v>
      </c>
      <c r="AS2047" t="s">
        <v>62</v>
      </c>
      <c r="AT2047" t="s">
        <v>73</v>
      </c>
      <c r="AU2047" t="s">
        <v>107</v>
      </c>
      <c r="AV2047" t="s">
        <v>8920</v>
      </c>
    </row>
    <row r="2048" spans="1:48" hidden="1" x14ac:dyDescent="0.3">
      <c r="A2048" t="s">
        <v>10146</v>
      </c>
      <c r="B2048" t="s">
        <v>10147</v>
      </c>
      <c r="C2048" s="1" t="str">
        <f t="shared" si="341"/>
        <v>21:0975</v>
      </c>
      <c r="D2048" s="1" t="str">
        <f t="shared" si="338"/>
        <v>21:0109</v>
      </c>
      <c r="E2048" t="s">
        <v>10148</v>
      </c>
      <c r="F2048" t="s">
        <v>10149</v>
      </c>
      <c r="H2048">
        <v>60.636389899999998</v>
      </c>
      <c r="I2048">
        <v>-97.331941200000003</v>
      </c>
      <c r="J2048" s="1" t="str">
        <f t="shared" si="339"/>
        <v>NGR lake sediment grab sample</v>
      </c>
      <c r="K2048" s="1" t="str">
        <f t="shared" si="340"/>
        <v>&lt;177 micron (NGR)</v>
      </c>
      <c r="L2048">
        <v>24</v>
      </c>
      <c r="M2048" t="s">
        <v>86</v>
      </c>
      <c r="N2048">
        <v>462</v>
      </c>
      <c r="O2048" t="s">
        <v>276</v>
      </c>
      <c r="P2048" t="s">
        <v>127</v>
      </c>
      <c r="Q2048" t="s">
        <v>489</v>
      </c>
      <c r="R2048" t="s">
        <v>192</v>
      </c>
      <c r="S2048" t="s">
        <v>57</v>
      </c>
      <c r="T2048" t="s">
        <v>122</v>
      </c>
      <c r="U2048" t="s">
        <v>203</v>
      </c>
      <c r="V2048" t="s">
        <v>550</v>
      </c>
      <c r="W2048" t="s">
        <v>238</v>
      </c>
      <c r="X2048" t="s">
        <v>67</v>
      </c>
      <c r="Y2048" t="s">
        <v>171</v>
      </c>
      <c r="Z2048" t="s">
        <v>170</v>
      </c>
      <c r="AA2048" t="s">
        <v>64</v>
      </c>
      <c r="AB2048" t="s">
        <v>492</v>
      </c>
      <c r="AC2048" t="s">
        <v>66</v>
      </c>
      <c r="AD2048" t="s">
        <v>758</v>
      </c>
      <c r="AE2048" t="s">
        <v>1056</v>
      </c>
      <c r="AF2048" t="s">
        <v>616</v>
      </c>
      <c r="AG2048" t="s">
        <v>691</v>
      </c>
      <c r="AH2048" t="s">
        <v>472</v>
      </c>
      <c r="AI2048" t="s">
        <v>226</v>
      </c>
      <c r="AJ2048" t="s">
        <v>87</v>
      </c>
      <c r="AK2048" t="s">
        <v>73</v>
      </c>
      <c r="AL2048" t="s">
        <v>224</v>
      </c>
      <c r="AM2048" t="s">
        <v>224</v>
      </c>
      <c r="AN2048" t="s">
        <v>76</v>
      </c>
      <c r="AO2048" t="s">
        <v>92</v>
      </c>
      <c r="AP2048" t="s">
        <v>2741</v>
      </c>
      <c r="AQ2048" t="s">
        <v>9700</v>
      </c>
      <c r="AR2048" t="s">
        <v>74</v>
      </c>
      <c r="AS2048" t="s">
        <v>54</v>
      </c>
      <c r="AT2048" t="s">
        <v>73</v>
      </c>
      <c r="AU2048" t="s">
        <v>107</v>
      </c>
      <c r="AV2048" t="s">
        <v>10150</v>
      </c>
    </row>
    <row r="2049" spans="1:48" hidden="1" x14ac:dyDescent="0.3">
      <c r="A2049" t="s">
        <v>10151</v>
      </c>
      <c r="B2049" t="s">
        <v>10152</v>
      </c>
      <c r="C2049" s="1" t="str">
        <f t="shared" si="341"/>
        <v>21:0975</v>
      </c>
      <c r="D2049" s="1" t="str">
        <f>HYPERLINK("https://geochem.nrcan.gc.ca/cdogs/content/svy/svy_e.htm", "")</f>
        <v/>
      </c>
      <c r="G2049" s="1" t="str">
        <f>HYPERLINK("https://geochem.nrcan.gc.ca/cdogs/content/cr_/cr_00161_e.htm", "161")</f>
        <v>161</v>
      </c>
      <c r="J2049" t="s">
        <v>230</v>
      </c>
      <c r="K2049" t="s">
        <v>231</v>
      </c>
      <c r="L2049">
        <v>24</v>
      </c>
      <c r="M2049" t="s">
        <v>232</v>
      </c>
      <c r="N2049">
        <v>463</v>
      </c>
      <c r="O2049" t="s">
        <v>201</v>
      </c>
      <c r="P2049" t="s">
        <v>141</v>
      </c>
      <c r="Q2049" t="s">
        <v>656</v>
      </c>
      <c r="R2049" t="s">
        <v>75</v>
      </c>
      <c r="S2049" t="s">
        <v>57</v>
      </c>
      <c r="T2049" t="s">
        <v>252</v>
      </c>
      <c r="U2049" t="s">
        <v>88</v>
      </c>
      <c r="V2049" t="s">
        <v>58</v>
      </c>
      <c r="W2049" t="s">
        <v>346</v>
      </c>
      <c r="X2049" t="s">
        <v>62</v>
      </c>
      <c r="Y2049" t="s">
        <v>308</v>
      </c>
      <c r="Z2049" t="s">
        <v>104</v>
      </c>
      <c r="AA2049" t="s">
        <v>64</v>
      </c>
      <c r="AB2049" t="s">
        <v>189</v>
      </c>
      <c r="AC2049" t="s">
        <v>224</v>
      </c>
      <c r="AD2049" t="s">
        <v>67</v>
      </c>
      <c r="AE2049" t="s">
        <v>2795</v>
      </c>
      <c r="AF2049" t="s">
        <v>90</v>
      </c>
      <c r="AG2049" t="s">
        <v>326</v>
      </c>
      <c r="AH2049" t="s">
        <v>157</v>
      </c>
      <c r="AI2049" t="s">
        <v>290</v>
      </c>
      <c r="AJ2049" t="s">
        <v>328</v>
      </c>
      <c r="AK2049" t="s">
        <v>73</v>
      </c>
      <c r="AL2049" t="s">
        <v>206</v>
      </c>
      <c r="AM2049" t="s">
        <v>68</v>
      </c>
      <c r="AN2049" t="s">
        <v>76</v>
      </c>
      <c r="AO2049" t="s">
        <v>178</v>
      </c>
      <c r="AP2049" t="s">
        <v>813</v>
      </c>
      <c r="AQ2049" t="s">
        <v>388</v>
      </c>
      <c r="AR2049" t="s">
        <v>170</v>
      </c>
      <c r="AS2049" t="s">
        <v>127</v>
      </c>
      <c r="AT2049" t="s">
        <v>73</v>
      </c>
      <c r="AU2049" t="s">
        <v>1814</v>
      </c>
      <c r="AV2049" t="s">
        <v>10153</v>
      </c>
    </row>
    <row r="2050" spans="1:48" hidden="1" x14ac:dyDescent="0.3">
      <c r="A2050" t="s">
        <v>10154</v>
      </c>
      <c r="B2050" t="s">
        <v>10155</v>
      </c>
      <c r="C2050" s="1" t="str">
        <f t="shared" si="341"/>
        <v>21:0975</v>
      </c>
      <c r="D2050" s="1" t="str">
        <f t="shared" ref="D2050:D2084" si="342">HYPERLINK("https://geochem.nrcan.gc.ca/cdogs/content/svy/svy210109_e.htm", "21:0109")</f>
        <v>21:0109</v>
      </c>
      <c r="E2050" t="s">
        <v>10143</v>
      </c>
      <c r="F2050" t="s">
        <v>10156</v>
      </c>
      <c r="H2050">
        <v>60.648856799999997</v>
      </c>
      <c r="I2050">
        <v>-97.555670000000006</v>
      </c>
      <c r="J2050" s="1" t="str">
        <f t="shared" ref="J2050:J2084" si="343">HYPERLINK("https://geochem.nrcan.gc.ca/cdogs/content/kwd/kwd020027_e.htm", "NGR lake sediment grab sample")</f>
        <v>NGR lake sediment grab sample</v>
      </c>
      <c r="K2050" s="1" t="str">
        <f t="shared" ref="K2050:K2084" si="344">HYPERLINK("https://geochem.nrcan.gc.ca/cdogs/content/kwd/kwd080006_e.htm", "&lt;177 micron (NGR)")</f>
        <v>&lt;177 micron (NGR)</v>
      </c>
      <c r="L2050">
        <v>24</v>
      </c>
      <c r="M2050" t="s">
        <v>1969</v>
      </c>
      <c r="N2050">
        <v>464</v>
      </c>
      <c r="O2050" t="s">
        <v>448</v>
      </c>
      <c r="P2050" t="s">
        <v>54</v>
      </c>
      <c r="Q2050" t="s">
        <v>248</v>
      </c>
      <c r="R2050" t="s">
        <v>2449</v>
      </c>
      <c r="S2050" t="s">
        <v>57</v>
      </c>
      <c r="T2050" t="s">
        <v>447</v>
      </c>
      <c r="U2050" t="s">
        <v>59</v>
      </c>
      <c r="V2050" t="s">
        <v>60</v>
      </c>
      <c r="W2050" t="s">
        <v>346</v>
      </c>
      <c r="X2050" t="s">
        <v>62</v>
      </c>
      <c r="Y2050" t="s">
        <v>157</v>
      </c>
      <c r="Z2050" t="s">
        <v>74</v>
      </c>
      <c r="AA2050" t="s">
        <v>64</v>
      </c>
      <c r="AB2050" t="s">
        <v>277</v>
      </c>
      <c r="AC2050" t="s">
        <v>66</v>
      </c>
      <c r="AD2050" t="s">
        <v>134</v>
      </c>
      <c r="AE2050" t="s">
        <v>5473</v>
      </c>
      <c r="AF2050" t="s">
        <v>99</v>
      </c>
      <c r="AG2050" t="s">
        <v>141</v>
      </c>
      <c r="AH2050" t="s">
        <v>780</v>
      </c>
      <c r="AI2050" t="s">
        <v>226</v>
      </c>
      <c r="AJ2050" t="s">
        <v>1429</v>
      </c>
      <c r="AK2050" t="s">
        <v>73</v>
      </c>
      <c r="AL2050" t="s">
        <v>75</v>
      </c>
      <c r="AM2050" t="s">
        <v>526</v>
      </c>
      <c r="AN2050" t="s">
        <v>8623</v>
      </c>
      <c r="AO2050" t="s">
        <v>2079</v>
      </c>
      <c r="AP2050" t="s">
        <v>325</v>
      </c>
      <c r="AQ2050" t="s">
        <v>8624</v>
      </c>
      <c r="AR2050" t="s">
        <v>62</v>
      </c>
      <c r="AS2050" t="s">
        <v>170</v>
      </c>
      <c r="AT2050" t="s">
        <v>73</v>
      </c>
      <c r="AU2050" t="s">
        <v>107</v>
      </c>
      <c r="AV2050" t="s">
        <v>9190</v>
      </c>
    </row>
    <row r="2051" spans="1:48" hidden="1" x14ac:dyDescent="0.3">
      <c r="A2051" t="s">
        <v>10157</v>
      </c>
      <c r="B2051" t="s">
        <v>10158</v>
      </c>
      <c r="C2051" s="1" t="str">
        <f t="shared" si="341"/>
        <v>21:0975</v>
      </c>
      <c r="D2051" s="1" t="str">
        <f t="shared" si="342"/>
        <v>21:0109</v>
      </c>
      <c r="E2051" t="s">
        <v>10143</v>
      </c>
      <c r="F2051" t="s">
        <v>10159</v>
      </c>
      <c r="H2051">
        <v>60.648856799999997</v>
      </c>
      <c r="I2051">
        <v>-97.555670000000006</v>
      </c>
      <c r="J2051" s="1" t="str">
        <f t="shared" si="343"/>
        <v>NGR lake sediment grab sample</v>
      </c>
      <c r="K2051" s="1" t="str">
        <f t="shared" si="344"/>
        <v>&lt;177 micron (NGR)</v>
      </c>
      <c r="L2051">
        <v>24</v>
      </c>
      <c r="M2051" t="s">
        <v>1961</v>
      </c>
      <c r="N2051">
        <v>465</v>
      </c>
      <c r="O2051" t="s">
        <v>171</v>
      </c>
      <c r="P2051" t="s">
        <v>54</v>
      </c>
      <c r="Q2051" t="s">
        <v>248</v>
      </c>
      <c r="R2051" t="s">
        <v>522</v>
      </c>
      <c r="S2051" t="s">
        <v>57</v>
      </c>
      <c r="T2051" t="s">
        <v>562</v>
      </c>
      <c r="U2051" t="s">
        <v>117</v>
      </c>
      <c r="V2051" t="s">
        <v>221</v>
      </c>
      <c r="W2051" t="s">
        <v>62</v>
      </c>
      <c r="X2051" t="s">
        <v>62</v>
      </c>
      <c r="Y2051" t="s">
        <v>157</v>
      </c>
      <c r="Z2051" t="s">
        <v>67</v>
      </c>
      <c r="AA2051" t="s">
        <v>64</v>
      </c>
      <c r="AB2051" t="s">
        <v>91</v>
      </c>
      <c r="AC2051" t="s">
        <v>66</v>
      </c>
      <c r="AD2051" t="s">
        <v>282</v>
      </c>
      <c r="AE2051" t="s">
        <v>6996</v>
      </c>
      <c r="AF2051" t="s">
        <v>347</v>
      </c>
      <c r="AG2051" t="s">
        <v>151</v>
      </c>
      <c r="AH2051" t="s">
        <v>780</v>
      </c>
      <c r="AI2051" t="s">
        <v>118</v>
      </c>
      <c r="AJ2051" t="s">
        <v>1250</v>
      </c>
      <c r="AK2051" t="s">
        <v>73</v>
      </c>
      <c r="AL2051" t="s">
        <v>103</v>
      </c>
      <c r="AM2051" t="s">
        <v>206</v>
      </c>
      <c r="AN2051" t="s">
        <v>8623</v>
      </c>
      <c r="AO2051" t="s">
        <v>6428</v>
      </c>
      <c r="AP2051" t="s">
        <v>863</v>
      </c>
      <c r="AQ2051" t="s">
        <v>10160</v>
      </c>
      <c r="AR2051" t="s">
        <v>67</v>
      </c>
      <c r="AS2051" t="s">
        <v>127</v>
      </c>
      <c r="AT2051" t="s">
        <v>73</v>
      </c>
      <c r="AU2051" t="s">
        <v>107</v>
      </c>
      <c r="AV2051" t="s">
        <v>10161</v>
      </c>
    </row>
    <row r="2052" spans="1:48" hidden="1" x14ac:dyDescent="0.3">
      <c r="A2052" t="s">
        <v>10162</v>
      </c>
      <c r="B2052" t="s">
        <v>10163</v>
      </c>
      <c r="C2052" s="1" t="str">
        <f t="shared" si="341"/>
        <v>21:0975</v>
      </c>
      <c r="D2052" s="1" t="str">
        <f t="shared" si="342"/>
        <v>21:0109</v>
      </c>
      <c r="E2052" t="s">
        <v>10164</v>
      </c>
      <c r="F2052" t="s">
        <v>10165</v>
      </c>
      <c r="H2052">
        <v>60.624861799999998</v>
      </c>
      <c r="I2052">
        <v>-97.667820000000006</v>
      </c>
      <c r="J2052" s="1" t="str">
        <f t="shared" si="343"/>
        <v>NGR lake sediment grab sample</v>
      </c>
      <c r="K2052" s="1" t="str">
        <f t="shared" si="344"/>
        <v>&lt;177 micron (NGR)</v>
      </c>
      <c r="L2052">
        <v>24</v>
      </c>
      <c r="M2052" t="s">
        <v>149</v>
      </c>
      <c r="N2052">
        <v>466</v>
      </c>
      <c r="O2052" t="s">
        <v>276</v>
      </c>
      <c r="P2052" t="s">
        <v>54</v>
      </c>
      <c r="Q2052" t="s">
        <v>777</v>
      </c>
      <c r="R2052" t="s">
        <v>347</v>
      </c>
      <c r="S2052" t="s">
        <v>57</v>
      </c>
      <c r="T2052" t="s">
        <v>152</v>
      </c>
      <c r="U2052" t="s">
        <v>138</v>
      </c>
      <c r="V2052" t="s">
        <v>65</v>
      </c>
      <c r="W2052" t="s">
        <v>62</v>
      </c>
      <c r="X2052" t="s">
        <v>74</v>
      </c>
      <c r="Y2052" t="s">
        <v>62</v>
      </c>
      <c r="Z2052" t="s">
        <v>96</v>
      </c>
      <c r="AA2052" t="s">
        <v>64</v>
      </c>
      <c r="AB2052" t="s">
        <v>172</v>
      </c>
      <c r="AC2052" t="s">
        <v>66</v>
      </c>
      <c r="AD2052" t="s">
        <v>121</v>
      </c>
      <c r="AE2052" t="s">
        <v>238</v>
      </c>
      <c r="AF2052" t="s">
        <v>436</v>
      </c>
      <c r="AG2052" t="s">
        <v>291</v>
      </c>
      <c r="AH2052" t="s">
        <v>173</v>
      </c>
      <c r="AI2052" t="s">
        <v>306</v>
      </c>
      <c r="AJ2052" t="s">
        <v>306</v>
      </c>
      <c r="AK2052" t="s">
        <v>73</v>
      </c>
      <c r="AL2052" t="s">
        <v>125</v>
      </c>
      <c r="AM2052" t="s">
        <v>125</v>
      </c>
      <c r="AN2052" t="s">
        <v>76</v>
      </c>
      <c r="AO2052" t="s">
        <v>77</v>
      </c>
      <c r="AP2052" t="s">
        <v>566</v>
      </c>
      <c r="AQ2052" t="s">
        <v>10166</v>
      </c>
      <c r="AR2052" t="s">
        <v>74</v>
      </c>
      <c r="AS2052" t="s">
        <v>54</v>
      </c>
      <c r="AT2052" t="s">
        <v>73</v>
      </c>
      <c r="AU2052" t="s">
        <v>107</v>
      </c>
      <c r="AV2052" t="s">
        <v>10167</v>
      </c>
    </row>
    <row r="2053" spans="1:48" hidden="1" x14ac:dyDescent="0.3">
      <c r="A2053" t="s">
        <v>10168</v>
      </c>
      <c r="B2053" t="s">
        <v>10169</v>
      </c>
      <c r="C2053" s="1" t="str">
        <f t="shared" si="341"/>
        <v>21:0975</v>
      </c>
      <c r="D2053" s="1" t="str">
        <f t="shared" si="342"/>
        <v>21:0109</v>
      </c>
      <c r="E2053" t="s">
        <v>10170</v>
      </c>
      <c r="F2053" t="s">
        <v>10171</v>
      </c>
      <c r="H2053">
        <v>60.602393999999997</v>
      </c>
      <c r="I2053">
        <v>-97.681973600000006</v>
      </c>
      <c r="J2053" s="1" t="str">
        <f t="shared" si="343"/>
        <v>NGR lake sediment grab sample</v>
      </c>
      <c r="K2053" s="1" t="str">
        <f t="shared" si="344"/>
        <v>&lt;177 micron (NGR)</v>
      </c>
      <c r="L2053">
        <v>24</v>
      </c>
      <c r="M2053" t="s">
        <v>165</v>
      </c>
      <c r="N2053">
        <v>467</v>
      </c>
      <c r="O2053" t="s">
        <v>396</v>
      </c>
      <c r="P2053" t="s">
        <v>54</v>
      </c>
      <c r="Q2053" t="s">
        <v>470</v>
      </c>
      <c r="R2053" t="s">
        <v>203</v>
      </c>
      <c r="S2053" t="s">
        <v>57</v>
      </c>
      <c r="T2053" t="s">
        <v>412</v>
      </c>
      <c r="U2053" t="s">
        <v>59</v>
      </c>
      <c r="V2053" t="s">
        <v>478</v>
      </c>
      <c r="W2053" t="s">
        <v>63</v>
      </c>
      <c r="X2053" t="s">
        <v>67</v>
      </c>
      <c r="Y2053" t="s">
        <v>238</v>
      </c>
      <c r="Z2053" t="s">
        <v>138</v>
      </c>
      <c r="AA2053" t="s">
        <v>64</v>
      </c>
      <c r="AB2053" t="s">
        <v>691</v>
      </c>
      <c r="AC2053" t="s">
        <v>66</v>
      </c>
      <c r="AD2053" t="s">
        <v>138</v>
      </c>
      <c r="AE2053" t="s">
        <v>4498</v>
      </c>
      <c r="AF2053" t="s">
        <v>104</v>
      </c>
      <c r="AG2053" t="s">
        <v>152</v>
      </c>
      <c r="AH2053" t="s">
        <v>173</v>
      </c>
      <c r="AI2053" t="s">
        <v>159</v>
      </c>
      <c r="AJ2053" t="s">
        <v>388</v>
      </c>
      <c r="AK2053" t="s">
        <v>73</v>
      </c>
      <c r="AL2053" t="s">
        <v>157</v>
      </c>
      <c r="AM2053" t="s">
        <v>224</v>
      </c>
      <c r="AN2053" t="s">
        <v>76</v>
      </c>
      <c r="AO2053" t="s">
        <v>203</v>
      </c>
      <c r="AP2053" t="s">
        <v>566</v>
      </c>
      <c r="AQ2053" t="s">
        <v>9433</v>
      </c>
      <c r="AR2053" t="s">
        <v>67</v>
      </c>
      <c r="AS2053" t="s">
        <v>54</v>
      </c>
      <c r="AT2053" t="s">
        <v>73</v>
      </c>
      <c r="AU2053" t="s">
        <v>107</v>
      </c>
      <c r="AV2053" t="s">
        <v>10172</v>
      </c>
    </row>
    <row r="2054" spans="1:48" hidden="1" x14ac:dyDescent="0.3">
      <c r="A2054" t="s">
        <v>10173</v>
      </c>
      <c r="B2054" t="s">
        <v>10174</v>
      </c>
      <c r="C2054" s="1" t="str">
        <f t="shared" si="341"/>
        <v>21:0975</v>
      </c>
      <c r="D2054" s="1" t="str">
        <f t="shared" si="342"/>
        <v>21:0109</v>
      </c>
      <c r="E2054" t="s">
        <v>10175</v>
      </c>
      <c r="F2054" t="s">
        <v>10176</v>
      </c>
      <c r="H2054">
        <v>60.586317700000002</v>
      </c>
      <c r="I2054">
        <v>-97.701599799999997</v>
      </c>
      <c r="J2054" s="1" t="str">
        <f t="shared" si="343"/>
        <v>NGR lake sediment grab sample</v>
      </c>
      <c r="K2054" s="1" t="str">
        <f t="shared" si="344"/>
        <v>&lt;177 micron (NGR)</v>
      </c>
      <c r="L2054">
        <v>24</v>
      </c>
      <c r="M2054" t="s">
        <v>185</v>
      </c>
      <c r="N2054">
        <v>468</v>
      </c>
      <c r="O2054" t="s">
        <v>59</v>
      </c>
      <c r="P2054" t="s">
        <v>54</v>
      </c>
      <c r="Q2054" t="s">
        <v>80</v>
      </c>
      <c r="R2054" t="s">
        <v>121</v>
      </c>
      <c r="S2054" t="s">
        <v>57</v>
      </c>
      <c r="T2054" t="s">
        <v>58</v>
      </c>
      <c r="U2054" t="s">
        <v>96</v>
      </c>
      <c r="V2054" t="s">
        <v>151</v>
      </c>
      <c r="W2054" t="s">
        <v>177</v>
      </c>
      <c r="X2054" t="s">
        <v>67</v>
      </c>
      <c r="Y2054" t="s">
        <v>136</v>
      </c>
      <c r="Z2054" t="s">
        <v>74</v>
      </c>
      <c r="AA2054" t="s">
        <v>64</v>
      </c>
      <c r="AB2054" t="s">
        <v>303</v>
      </c>
      <c r="AC2054" t="s">
        <v>66</v>
      </c>
      <c r="AD2054" t="s">
        <v>54</v>
      </c>
      <c r="AE2054" t="s">
        <v>5585</v>
      </c>
      <c r="AF2054" t="s">
        <v>168</v>
      </c>
      <c r="AG2054" t="s">
        <v>134</v>
      </c>
      <c r="AH2054" t="s">
        <v>472</v>
      </c>
      <c r="AI2054" t="s">
        <v>205</v>
      </c>
      <c r="AJ2054" t="s">
        <v>336</v>
      </c>
      <c r="AK2054" t="s">
        <v>73</v>
      </c>
      <c r="AL2054" t="s">
        <v>103</v>
      </c>
      <c r="AM2054" t="s">
        <v>224</v>
      </c>
      <c r="AN2054" t="s">
        <v>76</v>
      </c>
      <c r="AO2054" t="s">
        <v>348</v>
      </c>
      <c r="AP2054" t="s">
        <v>603</v>
      </c>
      <c r="AQ2054" t="s">
        <v>203</v>
      </c>
      <c r="AR2054" t="s">
        <v>67</v>
      </c>
      <c r="AS2054" t="s">
        <v>54</v>
      </c>
      <c r="AT2054" t="s">
        <v>73</v>
      </c>
      <c r="AU2054" t="s">
        <v>107</v>
      </c>
      <c r="AV2054" t="s">
        <v>507</v>
      </c>
    </row>
    <row r="2055" spans="1:48" hidden="1" x14ac:dyDescent="0.3">
      <c r="A2055" t="s">
        <v>10177</v>
      </c>
      <c r="B2055" t="s">
        <v>10178</v>
      </c>
      <c r="C2055" s="1" t="str">
        <f t="shared" si="341"/>
        <v>21:0975</v>
      </c>
      <c r="D2055" s="1" t="str">
        <f t="shared" si="342"/>
        <v>21:0109</v>
      </c>
      <c r="E2055" t="s">
        <v>10179</v>
      </c>
      <c r="F2055" t="s">
        <v>10180</v>
      </c>
      <c r="H2055">
        <v>60.606251700000001</v>
      </c>
      <c r="I2055">
        <v>-97.545618000000005</v>
      </c>
      <c r="J2055" s="1" t="str">
        <f t="shared" si="343"/>
        <v>NGR lake sediment grab sample</v>
      </c>
      <c r="K2055" s="1" t="str">
        <f t="shared" si="344"/>
        <v>&lt;177 micron (NGR)</v>
      </c>
      <c r="L2055">
        <v>24</v>
      </c>
      <c r="M2055" t="s">
        <v>200</v>
      </c>
      <c r="N2055">
        <v>469</v>
      </c>
      <c r="O2055" t="s">
        <v>526</v>
      </c>
      <c r="P2055" t="s">
        <v>54</v>
      </c>
      <c r="Q2055" t="s">
        <v>775</v>
      </c>
      <c r="R2055" t="s">
        <v>471</v>
      </c>
      <c r="S2055" t="s">
        <v>57</v>
      </c>
      <c r="T2055" t="s">
        <v>277</v>
      </c>
      <c r="U2055" t="s">
        <v>117</v>
      </c>
      <c r="V2055" t="s">
        <v>303</v>
      </c>
      <c r="W2055" t="s">
        <v>137</v>
      </c>
      <c r="X2055" t="s">
        <v>67</v>
      </c>
      <c r="Y2055" t="s">
        <v>421</v>
      </c>
      <c r="Z2055" t="s">
        <v>127</v>
      </c>
      <c r="AA2055" t="s">
        <v>64</v>
      </c>
      <c r="AB2055" t="s">
        <v>223</v>
      </c>
      <c r="AC2055" t="s">
        <v>66</v>
      </c>
      <c r="AD2055" t="s">
        <v>88</v>
      </c>
      <c r="AE2055" t="s">
        <v>526</v>
      </c>
      <c r="AF2055" t="s">
        <v>141</v>
      </c>
      <c r="AG2055" t="s">
        <v>428</v>
      </c>
      <c r="AH2055" t="s">
        <v>472</v>
      </c>
      <c r="AI2055" t="s">
        <v>209</v>
      </c>
      <c r="AJ2055" t="s">
        <v>72</v>
      </c>
      <c r="AK2055" t="s">
        <v>73</v>
      </c>
      <c r="AL2055" t="s">
        <v>177</v>
      </c>
      <c r="AM2055" t="s">
        <v>177</v>
      </c>
      <c r="AN2055" t="s">
        <v>76</v>
      </c>
      <c r="AO2055" t="s">
        <v>290</v>
      </c>
      <c r="AP2055" t="s">
        <v>105</v>
      </c>
      <c r="AQ2055" t="s">
        <v>10181</v>
      </c>
      <c r="AR2055" t="s">
        <v>67</v>
      </c>
      <c r="AS2055" t="s">
        <v>54</v>
      </c>
      <c r="AT2055" t="s">
        <v>73</v>
      </c>
      <c r="AU2055" t="s">
        <v>107</v>
      </c>
      <c r="AV2055" t="s">
        <v>10182</v>
      </c>
    </row>
    <row r="2056" spans="1:48" hidden="1" x14ac:dyDescent="0.3">
      <c r="A2056" t="s">
        <v>10183</v>
      </c>
      <c r="B2056" t="s">
        <v>10184</v>
      </c>
      <c r="C2056" s="1" t="str">
        <f t="shared" si="341"/>
        <v>21:0975</v>
      </c>
      <c r="D2056" s="1" t="str">
        <f t="shared" si="342"/>
        <v>21:0109</v>
      </c>
      <c r="E2056" t="s">
        <v>10185</v>
      </c>
      <c r="F2056" t="s">
        <v>10186</v>
      </c>
      <c r="H2056">
        <v>60.572819899999999</v>
      </c>
      <c r="I2056">
        <v>-97.564390200000005</v>
      </c>
      <c r="J2056" s="1" t="str">
        <f t="shared" si="343"/>
        <v>NGR lake sediment grab sample</v>
      </c>
      <c r="K2056" s="1" t="str">
        <f t="shared" si="344"/>
        <v>&lt;177 micron (NGR)</v>
      </c>
      <c r="L2056">
        <v>24</v>
      </c>
      <c r="M2056" t="s">
        <v>217</v>
      </c>
      <c r="N2056">
        <v>470</v>
      </c>
      <c r="O2056" t="s">
        <v>276</v>
      </c>
      <c r="P2056" t="s">
        <v>54</v>
      </c>
      <c r="Q2056" t="s">
        <v>541</v>
      </c>
      <c r="R2056" t="s">
        <v>10187</v>
      </c>
      <c r="S2056" t="s">
        <v>57</v>
      </c>
      <c r="T2056" t="s">
        <v>277</v>
      </c>
      <c r="U2056" t="s">
        <v>92</v>
      </c>
      <c r="V2056" t="s">
        <v>615</v>
      </c>
      <c r="W2056" t="s">
        <v>63</v>
      </c>
      <c r="X2056" t="s">
        <v>74</v>
      </c>
      <c r="Y2056" t="s">
        <v>205</v>
      </c>
      <c r="Z2056" t="s">
        <v>127</v>
      </c>
      <c r="AA2056" t="s">
        <v>64</v>
      </c>
      <c r="AB2056" t="s">
        <v>326</v>
      </c>
      <c r="AC2056" t="s">
        <v>66</v>
      </c>
      <c r="AD2056" t="s">
        <v>138</v>
      </c>
      <c r="AE2056" t="s">
        <v>206</v>
      </c>
      <c r="AF2056" t="s">
        <v>616</v>
      </c>
      <c r="AG2056" t="s">
        <v>97</v>
      </c>
      <c r="AH2056" t="s">
        <v>173</v>
      </c>
      <c r="AI2056" t="s">
        <v>138</v>
      </c>
      <c r="AJ2056" t="s">
        <v>72</v>
      </c>
      <c r="AK2056" t="s">
        <v>73</v>
      </c>
      <c r="AL2056" t="s">
        <v>75</v>
      </c>
      <c r="AM2056" t="s">
        <v>177</v>
      </c>
      <c r="AN2056" t="s">
        <v>76</v>
      </c>
      <c r="AO2056" t="s">
        <v>281</v>
      </c>
      <c r="AP2056" t="s">
        <v>656</v>
      </c>
      <c r="AQ2056" t="s">
        <v>9700</v>
      </c>
      <c r="AR2056" t="s">
        <v>67</v>
      </c>
      <c r="AS2056" t="s">
        <v>54</v>
      </c>
      <c r="AT2056" t="s">
        <v>152</v>
      </c>
      <c r="AU2056" t="s">
        <v>107</v>
      </c>
      <c r="AV2056" t="s">
        <v>10188</v>
      </c>
    </row>
    <row r="2057" spans="1:48" hidden="1" x14ac:dyDescent="0.3">
      <c r="A2057" t="s">
        <v>10189</v>
      </c>
      <c r="B2057" t="s">
        <v>10190</v>
      </c>
      <c r="C2057" s="1" t="str">
        <f t="shared" si="341"/>
        <v>21:0975</v>
      </c>
      <c r="D2057" s="1" t="str">
        <f t="shared" si="342"/>
        <v>21:0109</v>
      </c>
      <c r="E2057" t="s">
        <v>10191</v>
      </c>
      <c r="F2057" t="s">
        <v>10192</v>
      </c>
      <c r="H2057">
        <v>60.5874028</v>
      </c>
      <c r="I2057">
        <v>-97.501412999999999</v>
      </c>
      <c r="J2057" s="1" t="str">
        <f t="shared" si="343"/>
        <v>NGR lake sediment grab sample</v>
      </c>
      <c r="K2057" s="1" t="str">
        <f t="shared" si="344"/>
        <v>&lt;177 micron (NGR)</v>
      </c>
      <c r="L2057">
        <v>24</v>
      </c>
      <c r="M2057" t="s">
        <v>246</v>
      </c>
      <c r="N2057">
        <v>471</v>
      </c>
      <c r="O2057" t="s">
        <v>421</v>
      </c>
      <c r="P2057" t="s">
        <v>54</v>
      </c>
      <c r="Q2057" t="s">
        <v>539</v>
      </c>
      <c r="R2057" t="s">
        <v>90</v>
      </c>
      <c r="S2057" t="s">
        <v>57</v>
      </c>
      <c r="T2057" t="s">
        <v>604</v>
      </c>
      <c r="U2057" t="s">
        <v>138</v>
      </c>
      <c r="V2057" t="s">
        <v>890</v>
      </c>
      <c r="W2057" t="s">
        <v>95</v>
      </c>
      <c r="X2057" t="s">
        <v>74</v>
      </c>
      <c r="Y2057" t="s">
        <v>238</v>
      </c>
      <c r="Z2057" t="s">
        <v>96</v>
      </c>
      <c r="AA2057" t="s">
        <v>64</v>
      </c>
      <c r="AB2057" t="s">
        <v>478</v>
      </c>
      <c r="AC2057" t="s">
        <v>66</v>
      </c>
      <c r="AD2057" t="s">
        <v>758</v>
      </c>
      <c r="AE2057" t="s">
        <v>302</v>
      </c>
      <c r="AF2057" t="s">
        <v>121</v>
      </c>
      <c r="AG2057" t="s">
        <v>169</v>
      </c>
      <c r="AH2057" t="s">
        <v>472</v>
      </c>
      <c r="AI2057" t="s">
        <v>159</v>
      </c>
      <c r="AJ2057" t="s">
        <v>96</v>
      </c>
      <c r="AK2057" t="s">
        <v>73</v>
      </c>
      <c r="AL2057" t="s">
        <v>177</v>
      </c>
      <c r="AM2057" t="s">
        <v>103</v>
      </c>
      <c r="AN2057" t="s">
        <v>76</v>
      </c>
      <c r="AO2057" t="s">
        <v>92</v>
      </c>
      <c r="AP2057" t="s">
        <v>566</v>
      </c>
      <c r="AQ2057" t="s">
        <v>10193</v>
      </c>
      <c r="AR2057" t="s">
        <v>74</v>
      </c>
      <c r="AS2057" t="s">
        <v>54</v>
      </c>
      <c r="AT2057" t="s">
        <v>73</v>
      </c>
      <c r="AU2057" t="s">
        <v>107</v>
      </c>
      <c r="AV2057" t="s">
        <v>10194</v>
      </c>
    </row>
    <row r="2058" spans="1:48" hidden="1" x14ac:dyDescent="0.3">
      <c r="A2058" t="s">
        <v>10195</v>
      </c>
      <c r="B2058" t="s">
        <v>10196</v>
      </c>
      <c r="C2058" s="1" t="str">
        <f t="shared" si="341"/>
        <v>21:0975</v>
      </c>
      <c r="D2058" s="1" t="str">
        <f t="shared" si="342"/>
        <v>21:0109</v>
      </c>
      <c r="E2058" t="s">
        <v>10197</v>
      </c>
      <c r="F2058" t="s">
        <v>10198</v>
      </c>
      <c r="H2058">
        <v>60.606493100000002</v>
      </c>
      <c r="I2058">
        <v>-97.501564799999997</v>
      </c>
      <c r="J2058" s="1" t="str">
        <f t="shared" si="343"/>
        <v>NGR lake sediment grab sample</v>
      </c>
      <c r="K2058" s="1" t="str">
        <f t="shared" si="344"/>
        <v>&lt;177 micron (NGR)</v>
      </c>
      <c r="L2058">
        <v>24</v>
      </c>
      <c r="M2058" t="s">
        <v>260</v>
      </c>
      <c r="N2058">
        <v>472</v>
      </c>
      <c r="O2058" t="s">
        <v>137</v>
      </c>
      <c r="P2058" t="s">
        <v>54</v>
      </c>
      <c r="Q2058" t="s">
        <v>541</v>
      </c>
      <c r="R2058" t="s">
        <v>134</v>
      </c>
      <c r="S2058" t="s">
        <v>57</v>
      </c>
      <c r="T2058" t="s">
        <v>169</v>
      </c>
      <c r="U2058" t="s">
        <v>57</v>
      </c>
      <c r="V2058" t="s">
        <v>189</v>
      </c>
      <c r="W2058" t="s">
        <v>62</v>
      </c>
      <c r="X2058" t="s">
        <v>67</v>
      </c>
      <c r="Y2058" t="s">
        <v>238</v>
      </c>
      <c r="Z2058" t="s">
        <v>127</v>
      </c>
      <c r="AA2058" t="s">
        <v>64</v>
      </c>
      <c r="AB2058" t="s">
        <v>187</v>
      </c>
      <c r="AC2058" t="s">
        <v>66</v>
      </c>
      <c r="AD2058" t="s">
        <v>54</v>
      </c>
      <c r="AE2058" t="s">
        <v>238</v>
      </c>
      <c r="AF2058" t="s">
        <v>357</v>
      </c>
      <c r="AG2058" t="s">
        <v>316</v>
      </c>
      <c r="AH2058" t="s">
        <v>173</v>
      </c>
      <c r="AI2058" t="s">
        <v>209</v>
      </c>
      <c r="AJ2058" t="s">
        <v>143</v>
      </c>
      <c r="AK2058" t="s">
        <v>73</v>
      </c>
      <c r="AL2058" t="s">
        <v>75</v>
      </c>
      <c r="AM2058" t="s">
        <v>103</v>
      </c>
      <c r="AN2058" t="s">
        <v>76</v>
      </c>
      <c r="AO2058" t="s">
        <v>168</v>
      </c>
      <c r="AP2058" t="s">
        <v>225</v>
      </c>
      <c r="AQ2058" t="s">
        <v>178</v>
      </c>
      <c r="AR2058" t="s">
        <v>74</v>
      </c>
      <c r="AS2058" t="s">
        <v>54</v>
      </c>
      <c r="AT2058" t="s">
        <v>152</v>
      </c>
      <c r="AU2058" t="s">
        <v>107</v>
      </c>
      <c r="AV2058" t="s">
        <v>2856</v>
      </c>
    </row>
    <row r="2059" spans="1:48" hidden="1" x14ac:dyDescent="0.3">
      <c r="A2059" t="s">
        <v>10199</v>
      </c>
      <c r="B2059" t="s">
        <v>10200</v>
      </c>
      <c r="C2059" s="1" t="str">
        <f t="shared" si="341"/>
        <v>21:0975</v>
      </c>
      <c r="D2059" s="1" t="str">
        <f t="shared" si="342"/>
        <v>21:0109</v>
      </c>
      <c r="E2059" t="s">
        <v>10201</v>
      </c>
      <c r="F2059" t="s">
        <v>10202</v>
      </c>
      <c r="H2059">
        <v>60.599207</v>
      </c>
      <c r="I2059">
        <v>-97.447227499999997</v>
      </c>
      <c r="J2059" s="1" t="str">
        <f t="shared" si="343"/>
        <v>NGR lake sediment grab sample</v>
      </c>
      <c r="K2059" s="1" t="str">
        <f t="shared" si="344"/>
        <v>&lt;177 micron (NGR)</v>
      </c>
      <c r="L2059">
        <v>24</v>
      </c>
      <c r="M2059" t="s">
        <v>273</v>
      </c>
      <c r="N2059">
        <v>473</v>
      </c>
      <c r="O2059" t="s">
        <v>302</v>
      </c>
      <c r="P2059" t="s">
        <v>54</v>
      </c>
      <c r="Q2059" t="s">
        <v>635</v>
      </c>
      <c r="R2059" t="s">
        <v>192</v>
      </c>
      <c r="S2059" t="s">
        <v>57</v>
      </c>
      <c r="T2059" t="s">
        <v>91</v>
      </c>
      <c r="U2059" t="s">
        <v>117</v>
      </c>
      <c r="V2059" t="s">
        <v>172</v>
      </c>
      <c r="W2059" t="s">
        <v>137</v>
      </c>
      <c r="X2059" t="s">
        <v>74</v>
      </c>
      <c r="Y2059" t="s">
        <v>238</v>
      </c>
      <c r="Z2059" t="s">
        <v>62</v>
      </c>
      <c r="AA2059" t="s">
        <v>64</v>
      </c>
      <c r="AB2059" t="s">
        <v>428</v>
      </c>
      <c r="AC2059" t="s">
        <v>66</v>
      </c>
      <c r="AD2059" t="s">
        <v>127</v>
      </c>
      <c r="AE2059" t="s">
        <v>1911</v>
      </c>
      <c r="AF2059" t="s">
        <v>151</v>
      </c>
      <c r="AG2059" t="s">
        <v>356</v>
      </c>
      <c r="AH2059" t="s">
        <v>472</v>
      </c>
      <c r="AI2059" t="s">
        <v>240</v>
      </c>
      <c r="AJ2059" t="s">
        <v>429</v>
      </c>
      <c r="AK2059" t="s">
        <v>73</v>
      </c>
      <c r="AL2059" t="s">
        <v>103</v>
      </c>
      <c r="AM2059" t="s">
        <v>177</v>
      </c>
      <c r="AN2059" t="s">
        <v>76</v>
      </c>
      <c r="AO2059" t="s">
        <v>134</v>
      </c>
      <c r="AP2059" t="s">
        <v>1980</v>
      </c>
      <c r="AQ2059" t="s">
        <v>9667</v>
      </c>
      <c r="AR2059" t="s">
        <v>67</v>
      </c>
      <c r="AS2059" t="s">
        <v>54</v>
      </c>
      <c r="AT2059" t="s">
        <v>73</v>
      </c>
      <c r="AU2059" t="s">
        <v>107</v>
      </c>
      <c r="AV2059" t="s">
        <v>10203</v>
      </c>
    </row>
    <row r="2060" spans="1:48" hidden="1" x14ac:dyDescent="0.3">
      <c r="A2060" t="s">
        <v>10204</v>
      </c>
      <c r="B2060" t="s">
        <v>10205</v>
      </c>
      <c r="C2060" s="1" t="str">
        <f t="shared" si="341"/>
        <v>21:0975</v>
      </c>
      <c r="D2060" s="1" t="str">
        <f t="shared" si="342"/>
        <v>21:0109</v>
      </c>
      <c r="E2060" t="s">
        <v>10206</v>
      </c>
      <c r="F2060" t="s">
        <v>10207</v>
      </c>
      <c r="H2060">
        <v>60.577305199999998</v>
      </c>
      <c r="I2060">
        <v>-97.402440499999997</v>
      </c>
      <c r="J2060" s="1" t="str">
        <f t="shared" si="343"/>
        <v>NGR lake sediment grab sample</v>
      </c>
      <c r="K2060" s="1" t="str">
        <f t="shared" si="344"/>
        <v>&lt;177 micron (NGR)</v>
      </c>
      <c r="L2060">
        <v>24</v>
      </c>
      <c r="M2060" t="s">
        <v>289</v>
      </c>
      <c r="N2060">
        <v>474</v>
      </c>
      <c r="O2060" t="s">
        <v>79</v>
      </c>
      <c r="P2060" t="s">
        <v>54</v>
      </c>
      <c r="Q2060" t="s">
        <v>262</v>
      </c>
      <c r="R2060" t="s">
        <v>492</v>
      </c>
      <c r="S2060" t="s">
        <v>57</v>
      </c>
      <c r="T2060" t="s">
        <v>172</v>
      </c>
      <c r="U2060" t="s">
        <v>117</v>
      </c>
      <c r="V2060" t="s">
        <v>303</v>
      </c>
      <c r="W2060" t="s">
        <v>74</v>
      </c>
      <c r="X2060" t="s">
        <v>67</v>
      </c>
      <c r="Y2060" t="s">
        <v>421</v>
      </c>
      <c r="Z2060" t="s">
        <v>62</v>
      </c>
      <c r="AA2060" t="s">
        <v>64</v>
      </c>
      <c r="AB2060" t="s">
        <v>317</v>
      </c>
      <c r="AC2060" t="s">
        <v>66</v>
      </c>
      <c r="AD2060" t="s">
        <v>290</v>
      </c>
      <c r="AE2060" t="s">
        <v>1023</v>
      </c>
      <c r="AF2060" t="s">
        <v>290</v>
      </c>
      <c r="AG2060" t="s">
        <v>436</v>
      </c>
      <c r="AH2060" t="s">
        <v>780</v>
      </c>
      <c r="AI2060" t="s">
        <v>94</v>
      </c>
      <c r="AJ2060" t="s">
        <v>170</v>
      </c>
      <c r="AK2060" t="s">
        <v>73</v>
      </c>
      <c r="AL2060" t="s">
        <v>103</v>
      </c>
      <c r="AM2060" t="s">
        <v>103</v>
      </c>
      <c r="AN2060" t="s">
        <v>76</v>
      </c>
      <c r="AO2060" t="s">
        <v>168</v>
      </c>
      <c r="AP2060" t="s">
        <v>89</v>
      </c>
      <c r="AQ2060" t="s">
        <v>10208</v>
      </c>
      <c r="AR2060" t="s">
        <v>62</v>
      </c>
      <c r="AS2060" t="s">
        <v>54</v>
      </c>
      <c r="AT2060" t="s">
        <v>73</v>
      </c>
      <c r="AU2060" t="s">
        <v>107</v>
      </c>
      <c r="AV2060" t="s">
        <v>10209</v>
      </c>
    </row>
    <row r="2061" spans="1:48" hidden="1" x14ac:dyDescent="0.3">
      <c r="A2061" t="s">
        <v>10210</v>
      </c>
      <c r="B2061" t="s">
        <v>10211</v>
      </c>
      <c r="C2061" s="1" t="str">
        <f t="shared" si="341"/>
        <v>21:0975</v>
      </c>
      <c r="D2061" s="1" t="str">
        <f t="shared" si="342"/>
        <v>21:0109</v>
      </c>
      <c r="E2061" t="s">
        <v>10212</v>
      </c>
      <c r="F2061" t="s">
        <v>10213</v>
      </c>
      <c r="H2061">
        <v>60.569920600000003</v>
      </c>
      <c r="I2061">
        <v>-97.369945200000004</v>
      </c>
      <c r="J2061" s="1" t="str">
        <f t="shared" si="343"/>
        <v>NGR lake sediment grab sample</v>
      </c>
      <c r="K2061" s="1" t="str">
        <f t="shared" si="344"/>
        <v>&lt;177 micron (NGR)</v>
      </c>
      <c r="L2061">
        <v>24</v>
      </c>
      <c r="M2061" t="s">
        <v>301</v>
      </c>
      <c r="N2061">
        <v>475</v>
      </c>
      <c r="O2061" t="s">
        <v>421</v>
      </c>
      <c r="P2061" t="s">
        <v>54</v>
      </c>
      <c r="Q2061" t="s">
        <v>152</v>
      </c>
      <c r="R2061" t="s">
        <v>99</v>
      </c>
      <c r="S2061" t="s">
        <v>57</v>
      </c>
      <c r="T2061" t="s">
        <v>262</v>
      </c>
      <c r="U2061" t="s">
        <v>117</v>
      </c>
      <c r="V2061" t="s">
        <v>478</v>
      </c>
      <c r="W2061" t="s">
        <v>103</v>
      </c>
      <c r="X2061" t="s">
        <v>62</v>
      </c>
      <c r="Y2061" t="s">
        <v>448</v>
      </c>
      <c r="Z2061" t="s">
        <v>67</v>
      </c>
      <c r="AA2061" t="s">
        <v>64</v>
      </c>
      <c r="AB2061" t="s">
        <v>204</v>
      </c>
      <c r="AC2061" t="s">
        <v>66</v>
      </c>
      <c r="AD2061" t="s">
        <v>290</v>
      </c>
      <c r="AE2061" t="s">
        <v>8812</v>
      </c>
      <c r="AF2061" t="s">
        <v>151</v>
      </c>
      <c r="AG2061" t="s">
        <v>168</v>
      </c>
      <c r="AH2061" t="s">
        <v>472</v>
      </c>
      <c r="AI2061" t="s">
        <v>170</v>
      </c>
      <c r="AJ2061" t="s">
        <v>439</v>
      </c>
      <c r="AK2061" t="s">
        <v>73</v>
      </c>
      <c r="AL2061" t="s">
        <v>103</v>
      </c>
      <c r="AM2061" t="s">
        <v>157</v>
      </c>
      <c r="AN2061" t="s">
        <v>8708</v>
      </c>
      <c r="AO2061" t="s">
        <v>92</v>
      </c>
      <c r="AP2061" t="s">
        <v>8164</v>
      </c>
      <c r="AQ2061" t="s">
        <v>10214</v>
      </c>
      <c r="AR2061" t="s">
        <v>74</v>
      </c>
      <c r="AS2061" t="s">
        <v>54</v>
      </c>
      <c r="AT2061" t="s">
        <v>73</v>
      </c>
      <c r="AU2061" t="s">
        <v>107</v>
      </c>
      <c r="AV2061" t="s">
        <v>10215</v>
      </c>
    </row>
    <row r="2062" spans="1:48" hidden="1" x14ac:dyDescent="0.3">
      <c r="A2062" t="s">
        <v>10216</v>
      </c>
      <c r="B2062" t="s">
        <v>10217</v>
      </c>
      <c r="C2062" s="1" t="str">
        <f t="shared" si="341"/>
        <v>21:0975</v>
      </c>
      <c r="D2062" s="1" t="str">
        <f t="shared" si="342"/>
        <v>21:0109</v>
      </c>
      <c r="E2062" t="s">
        <v>10218</v>
      </c>
      <c r="F2062" t="s">
        <v>10219</v>
      </c>
      <c r="H2062">
        <v>60.5999804</v>
      </c>
      <c r="I2062">
        <v>-97.377225600000003</v>
      </c>
      <c r="J2062" s="1" t="str">
        <f t="shared" si="343"/>
        <v>NGR lake sediment grab sample</v>
      </c>
      <c r="K2062" s="1" t="str">
        <f t="shared" si="344"/>
        <v>&lt;177 micron (NGR)</v>
      </c>
      <c r="L2062">
        <v>24</v>
      </c>
      <c r="M2062" t="s">
        <v>314</v>
      </c>
      <c r="N2062">
        <v>476</v>
      </c>
      <c r="O2062" t="s">
        <v>526</v>
      </c>
      <c r="P2062" t="s">
        <v>54</v>
      </c>
      <c r="Q2062" t="s">
        <v>635</v>
      </c>
      <c r="R2062" t="s">
        <v>192</v>
      </c>
      <c r="S2062" t="s">
        <v>57</v>
      </c>
      <c r="T2062" t="s">
        <v>279</v>
      </c>
      <c r="U2062" t="s">
        <v>57</v>
      </c>
      <c r="V2062" t="s">
        <v>575</v>
      </c>
      <c r="W2062" t="s">
        <v>302</v>
      </c>
      <c r="X2062" t="s">
        <v>67</v>
      </c>
      <c r="Y2062" t="s">
        <v>157</v>
      </c>
      <c r="Z2062" t="s">
        <v>62</v>
      </c>
      <c r="AA2062" t="s">
        <v>64</v>
      </c>
      <c r="AB2062" t="s">
        <v>236</v>
      </c>
      <c r="AC2062" t="s">
        <v>66</v>
      </c>
      <c r="AD2062" t="s">
        <v>758</v>
      </c>
      <c r="AE2062" t="s">
        <v>1911</v>
      </c>
      <c r="AF2062" t="s">
        <v>77</v>
      </c>
      <c r="AG2062" t="s">
        <v>381</v>
      </c>
      <c r="AH2062" t="s">
        <v>780</v>
      </c>
      <c r="AI2062" t="s">
        <v>327</v>
      </c>
      <c r="AJ2062" t="s">
        <v>233</v>
      </c>
      <c r="AK2062" t="s">
        <v>73</v>
      </c>
      <c r="AL2062" t="s">
        <v>103</v>
      </c>
      <c r="AM2062" t="s">
        <v>75</v>
      </c>
      <c r="AN2062" t="s">
        <v>76</v>
      </c>
      <c r="AO2062" t="s">
        <v>178</v>
      </c>
      <c r="AP2062" t="s">
        <v>747</v>
      </c>
      <c r="AQ2062" t="s">
        <v>890</v>
      </c>
      <c r="AR2062" t="s">
        <v>67</v>
      </c>
      <c r="AS2062" t="s">
        <v>54</v>
      </c>
      <c r="AT2062" t="s">
        <v>73</v>
      </c>
      <c r="AU2062" t="s">
        <v>107</v>
      </c>
      <c r="AV2062" t="s">
        <v>10220</v>
      </c>
    </row>
    <row r="2063" spans="1:48" hidden="1" x14ac:dyDescent="0.3">
      <c r="A2063" t="s">
        <v>10221</v>
      </c>
      <c r="B2063" t="s">
        <v>10222</v>
      </c>
      <c r="C2063" s="1" t="str">
        <f t="shared" si="341"/>
        <v>21:0975</v>
      </c>
      <c r="D2063" s="1" t="str">
        <f t="shared" si="342"/>
        <v>21:0109</v>
      </c>
      <c r="E2063" t="s">
        <v>10223</v>
      </c>
      <c r="F2063" t="s">
        <v>10224</v>
      </c>
      <c r="H2063">
        <v>60.606683099999998</v>
      </c>
      <c r="I2063">
        <v>-97.294102499999994</v>
      </c>
      <c r="J2063" s="1" t="str">
        <f t="shared" si="343"/>
        <v>NGR lake sediment grab sample</v>
      </c>
      <c r="K2063" s="1" t="str">
        <f t="shared" si="344"/>
        <v>&lt;177 micron (NGR)</v>
      </c>
      <c r="L2063">
        <v>24</v>
      </c>
      <c r="M2063" t="s">
        <v>324</v>
      </c>
      <c r="N2063">
        <v>477</v>
      </c>
      <c r="O2063" t="s">
        <v>95</v>
      </c>
      <c r="P2063" t="s">
        <v>54</v>
      </c>
      <c r="Q2063" t="s">
        <v>549</v>
      </c>
      <c r="R2063" t="s">
        <v>236</v>
      </c>
      <c r="S2063" t="s">
        <v>57</v>
      </c>
      <c r="T2063" t="s">
        <v>277</v>
      </c>
      <c r="U2063" t="s">
        <v>168</v>
      </c>
      <c r="V2063" t="s">
        <v>97</v>
      </c>
      <c r="W2063" t="s">
        <v>63</v>
      </c>
      <c r="X2063" t="s">
        <v>62</v>
      </c>
      <c r="Y2063" t="s">
        <v>62</v>
      </c>
      <c r="Z2063" t="s">
        <v>170</v>
      </c>
      <c r="AA2063" t="s">
        <v>64</v>
      </c>
      <c r="AB2063" t="s">
        <v>326</v>
      </c>
      <c r="AC2063" t="s">
        <v>66</v>
      </c>
      <c r="AD2063" t="s">
        <v>117</v>
      </c>
      <c r="AE2063" t="s">
        <v>206</v>
      </c>
      <c r="AF2063" t="s">
        <v>141</v>
      </c>
      <c r="AG2063" t="s">
        <v>725</v>
      </c>
      <c r="AH2063" t="s">
        <v>472</v>
      </c>
      <c r="AI2063" t="s">
        <v>124</v>
      </c>
      <c r="AJ2063" t="s">
        <v>318</v>
      </c>
      <c r="AK2063" t="s">
        <v>73</v>
      </c>
      <c r="AL2063" t="s">
        <v>75</v>
      </c>
      <c r="AM2063" t="s">
        <v>75</v>
      </c>
      <c r="AN2063" t="s">
        <v>76</v>
      </c>
      <c r="AO2063" t="s">
        <v>77</v>
      </c>
      <c r="AP2063" t="s">
        <v>2033</v>
      </c>
      <c r="AQ2063" t="s">
        <v>10225</v>
      </c>
      <c r="AR2063" t="s">
        <v>74</v>
      </c>
      <c r="AS2063" t="s">
        <v>54</v>
      </c>
      <c r="AT2063" t="s">
        <v>277</v>
      </c>
      <c r="AU2063" t="s">
        <v>107</v>
      </c>
      <c r="AV2063" t="s">
        <v>10226</v>
      </c>
    </row>
    <row r="2064" spans="1:48" hidden="1" x14ac:dyDescent="0.3">
      <c r="A2064" t="s">
        <v>10227</v>
      </c>
      <c r="B2064" t="s">
        <v>10228</v>
      </c>
      <c r="C2064" s="1" t="str">
        <f t="shared" si="341"/>
        <v>21:0975</v>
      </c>
      <c r="D2064" s="1" t="str">
        <f t="shared" si="342"/>
        <v>21:0109</v>
      </c>
      <c r="E2064" t="s">
        <v>10229</v>
      </c>
      <c r="F2064" t="s">
        <v>10230</v>
      </c>
      <c r="H2064">
        <v>60.573239399999999</v>
      </c>
      <c r="I2064">
        <v>-97.293683299999998</v>
      </c>
      <c r="J2064" s="1" t="str">
        <f t="shared" si="343"/>
        <v>NGR lake sediment grab sample</v>
      </c>
      <c r="K2064" s="1" t="str">
        <f t="shared" si="344"/>
        <v>&lt;177 micron (NGR)</v>
      </c>
      <c r="L2064">
        <v>24</v>
      </c>
      <c r="M2064" t="s">
        <v>335</v>
      </c>
      <c r="N2064">
        <v>478</v>
      </c>
      <c r="O2064" t="s">
        <v>448</v>
      </c>
      <c r="P2064" t="s">
        <v>54</v>
      </c>
      <c r="Q2064" t="s">
        <v>91</v>
      </c>
      <c r="R2064" t="s">
        <v>251</v>
      </c>
      <c r="S2064" t="s">
        <v>57</v>
      </c>
      <c r="T2064" t="s">
        <v>449</v>
      </c>
      <c r="U2064" t="s">
        <v>168</v>
      </c>
      <c r="V2064" t="s">
        <v>190</v>
      </c>
      <c r="W2064" t="s">
        <v>157</v>
      </c>
      <c r="X2064" t="s">
        <v>67</v>
      </c>
      <c r="Y2064" t="s">
        <v>514</v>
      </c>
      <c r="Z2064" t="s">
        <v>62</v>
      </c>
      <c r="AA2064" t="s">
        <v>64</v>
      </c>
      <c r="AB2064" t="s">
        <v>550</v>
      </c>
      <c r="AC2064" t="s">
        <v>66</v>
      </c>
      <c r="AD2064" t="s">
        <v>471</v>
      </c>
      <c r="AE2064" t="s">
        <v>3492</v>
      </c>
      <c r="AF2064" t="s">
        <v>436</v>
      </c>
      <c r="AG2064" t="s">
        <v>77</v>
      </c>
      <c r="AH2064" t="s">
        <v>472</v>
      </c>
      <c r="AI2064" t="s">
        <v>61</v>
      </c>
      <c r="AJ2064" t="s">
        <v>205</v>
      </c>
      <c r="AK2064" t="s">
        <v>73</v>
      </c>
      <c r="AL2064" t="s">
        <v>103</v>
      </c>
      <c r="AM2064" t="s">
        <v>103</v>
      </c>
      <c r="AN2064" t="s">
        <v>8623</v>
      </c>
      <c r="AO2064" t="s">
        <v>203</v>
      </c>
      <c r="AP2064" t="s">
        <v>521</v>
      </c>
      <c r="AQ2064" t="s">
        <v>10231</v>
      </c>
      <c r="AR2064" t="s">
        <v>67</v>
      </c>
      <c r="AS2064" t="s">
        <v>54</v>
      </c>
      <c r="AT2064" t="s">
        <v>73</v>
      </c>
      <c r="AU2064" t="s">
        <v>107</v>
      </c>
      <c r="AV2064" t="s">
        <v>10232</v>
      </c>
    </row>
    <row r="2065" spans="1:48" hidden="1" x14ac:dyDescent="0.3">
      <c r="A2065" t="s">
        <v>10233</v>
      </c>
      <c r="B2065" t="s">
        <v>10234</v>
      </c>
      <c r="C2065" s="1" t="str">
        <f t="shared" si="341"/>
        <v>21:0975</v>
      </c>
      <c r="D2065" s="1" t="str">
        <f t="shared" si="342"/>
        <v>21:0109</v>
      </c>
      <c r="E2065" t="s">
        <v>10235</v>
      </c>
      <c r="F2065" t="s">
        <v>10236</v>
      </c>
      <c r="H2065">
        <v>60.599995</v>
      </c>
      <c r="I2065">
        <v>-97.164003399999999</v>
      </c>
      <c r="J2065" s="1" t="str">
        <f t="shared" si="343"/>
        <v>NGR lake sediment grab sample</v>
      </c>
      <c r="K2065" s="1" t="str">
        <f t="shared" si="344"/>
        <v>&lt;177 micron (NGR)</v>
      </c>
      <c r="L2065">
        <v>24</v>
      </c>
      <c r="M2065" t="s">
        <v>354</v>
      </c>
      <c r="N2065">
        <v>479</v>
      </c>
      <c r="O2065" t="s">
        <v>125</v>
      </c>
      <c r="P2065" t="s">
        <v>54</v>
      </c>
      <c r="Q2065" t="s">
        <v>1814</v>
      </c>
      <c r="R2065" t="s">
        <v>317</v>
      </c>
      <c r="S2065" t="s">
        <v>57</v>
      </c>
      <c r="T2065" t="s">
        <v>100</v>
      </c>
      <c r="U2065" t="s">
        <v>59</v>
      </c>
      <c r="V2065" t="s">
        <v>192</v>
      </c>
      <c r="W2065" t="s">
        <v>137</v>
      </c>
      <c r="X2065" t="s">
        <v>67</v>
      </c>
      <c r="Y2065" t="s">
        <v>206</v>
      </c>
      <c r="Z2065" t="s">
        <v>170</v>
      </c>
      <c r="AA2065" t="s">
        <v>64</v>
      </c>
      <c r="AB2065" t="s">
        <v>192</v>
      </c>
      <c r="AC2065" t="s">
        <v>66</v>
      </c>
      <c r="AD2065" t="s">
        <v>758</v>
      </c>
      <c r="AE2065" t="s">
        <v>157</v>
      </c>
      <c r="AF2065" t="s">
        <v>121</v>
      </c>
      <c r="AG2065" t="s">
        <v>615</v>
      </c>
      <c r="AH2065" t="s">
        <v>780</v>
      </c>
      <c r="AI2065" t="s">
        <v>254</v>
      </c>
      <c r="AJ2065" t="s">
        <v>143</v>
      </c>
      <c r="AK2065" t="s">
        <v>73</v>
      </c>
      <c r="AL2065" t="s">
        <v>103</v>
      </c>
      <c r="AM2065" t="s">
        <v>103</v>
      </c>
      <c r="AN2065" t="s">
        <v>76</v>
      </c>
      <c r="AO2065" t="s">
        <v>203</v>
      </c>
      <c r="AP2065" t="s">
        <v>2741</v>
      </c>
      <c r="AQ2065" t="s">
        <v>10237</v>
      </c>
      <c r="AR2065" t="s">
        <v>67</v>
      </c>
      <c r="AS2065" t="s">
        <v>54</v>
      </c>
      <c r="AT2065" t="s">
        <v>73</v>
      </c>
      <c r="AU2065" t="s">
        <v>107</v>
      </c>
      <c r="AV2065" t="s">
        <v>9190</v>
      </c>
    </row>
    <row r="2066" spans="1:48" hidden="1" x14ac:dyDescent="0.3">
      <c r="A2066" t="s">
        <v>10238</v>
      </c>
      <c r="B2066" t="s">
        <v>10239</v>
      </c>
      <c r="C2066" s="1" t="str">
        <f t="shared" si="341"/>
        <v>21:0975</v>
      </c>
      <c r="D2066" s="1" t="str">
        <f t="shared" si="342"/>
        <v>21:0109</v>
      </c>
      <c r="E2066" t="s">
        <v>10240</v>
      </c>
      <c r="F2066" t="s">
        <v>10241</v>
      </c>
      <c r="H2066">
        <v>60.571673500000003</v>
      </c>
      <c r="I2066">
        <v>-97.163586499999994</v>
      </c>
      <c r="J2066" s="1" t="str">
        <f t="shared" si="343"/>
        <v>NGR lake sediment grab sample</v>
      </c>
      <c r="K2066" s="1" t="str">
        <f t="shared" si="344"/>
        <v>&lt;177 micron (NGR)</v>
      </c>
      <c r="L2066">
        <v>24</v>
      </c>
      <c r="M2066" t="s">
        <v>2031</v>
      </c>
      <c r="N2066">
        <v>480</v>
      </c>
      <c r="O2066" t="s">
        <v>79</v>
      </c>
      <c r="P2066" t="s">
        <v>54</v>
      </c>
      <c r="Q2066" t="s">
        <v>777</v>
      </c>
      <c r="R2066" t="s">
        <v>121</v>
      </c>
      <c r="S2066" t="s">
        <v>57</v>
      </c>
      <c r="T2066" t="s">
        <v>277</v>
      </c>
      <c r="U2066" t="s">
        <v>203</v>
      </c>
      <c r="V2066" t="s">
        <v>326</v>
      </c>
      <c r="W2066" t="s">
        <v>220</v>
      </c>
      <c r="X2066" t="s">
        <v>74</v>
      </c>
      <c r="Y2066" t="s">
        <v>95</v>
      </c>
      <c r="Z2066" t="s">
        <v>127</v>
      </c>
      <c r="AA2066" t="s">
        <v>64</v>
      </c>
      <c r="AB2066" t="s">
        <v>97</v>
      </c>
      <c r="AC2066" t="s">
        <v>66</v>
      </c>
      <c r="AD2066" t="s">
        <v>104</v>
      </c>
      <c r="AE2066" t="s">
        <v>526</v>
      </c>
      <c r="AF2066" t="s">
        <v>69</v>
      </c>
      <c r="AG2066" t="s">
        <v>175</v>
      </c>
      <c r="AH2066" t="s">
        <v>173</v>
      </c>
      <c r="AI2066" t="s">
        <v>53</v>
      </c>
      <c r="AJ2066" t="s">
        <v>329</v>
      </c>
      <c r="AK2066" t="s">
        <v>73</v>
      </c>
      <c r="AL2066" t="s">
        <v>177</v>
      </c>
      <c r="AM2066" t="s">
        <v>125</v>
      </c>
      <c r="AN2066" t="s">
        <v>76</v>
      </c>
      <c r="AO2066" t="s">
        <v>77</v>
      </c>
      <c r="AP2066" t="s">
        <v>656</v>
      </c>
      <c r="AQ2066" t="s">
        <v>10242</v>
      </c>
      <c r="AR2066" t="s">
        <v>67</v>
      </c>
      <c r="AS2066" t="s">
        <v>54</v>
      </c>
      <c r="AT2066" t="s">
        <v>91</v>
      </c>
      <c r="AU2066" t="s">
        <v>107</v>
      </c>
      <c r="AV2066" t="s">
        <v>10243</v>
      </c>
    </row>
    <row r="2067" spans="1:48" hidden="1" x14ac:dyDescent="0.3">
      <c r="A2067" t="s">
        <v>10244</v>
      </c>
      <c r="B2067" t="s">
        <v>10245</v>
      </c>
      <c r="C2067" s="1" t="str">
        <f t="shared" si="341"/>
        <v>21:0975</v>
      </c>
      <c r="D2067" s="1" t="str">
        <f t="shared" si="342"/>
        <v>21:0109</v>
      </c>
      <c r="E2067" t="s">
        <v>10246</v>
      </c>
      <c r="F2067" t="s">
        <v>10247</v>
      </c>
      <c r="H2067">
        <v>60.5460183</v>
      </c>
      <c r="I2067">
        <v>-97.673046999999997</v>
      </c>
      <c r="J2067" s="1" t="str">
        <f t="shared" si="343"/>
        <v>NGR lake sediment grab sample</v>
      </c>
      <c r="K2067" s="1" t="str">
        <f t="shared" si="344"/>
        <v>&lt;177 micron (NGR)</v>
      </c>
      <c r="L2067">
        <v>25</v>
      </c>
      <c r="M2067" t="s">
        <v>52</v>
      </c>
      <c r="N2067">
        <v>481</v>
      </c>
      <c r="O2067" t="s">
        <v>68</v>
      </c>
      <c r="P2067" t="s">
        <v>54</v>
      </c>
      <c r="Q2067" t="s">
        <v>446</v>
      </c>
      <c r="R2067" t="s">
        <v>439</v>
      </c>
      <c r="S2067" t="s">
        <v>57</v>
      </c>
      <c r="T2067" t="s">
        <v>326</v>
      </c>
      <c r="U2067" t="s">
        <v>117</v>
      </c>
      <c r="V2067" t="s">
        <v>139</v>
      </c>
      <c r="W2067" t="s">
        <v>136</v>
      </c>
      <c r="X2067" t="s">
        <v>67</v>
      </c>
      <c r="Y2067" t="s">
        <v>95</v>
      </c>
      <c r="Z2067" t="s">
        <v>96</v>
      </c>
      <c r="AA2067" t="s">
        <v>64</v>
      </c>
      <c r="AB2067" t="s">
        <v>317</v>
      </c>
      <c r="AC2067" t="s">
        <v>66</v>
      </c>
      <c r="AD2067" t="s">
        <v>67</v>
      </c>
      <c r="AE2067" t="s">
        <v>62</v>
      </c>
      <c r="AF2067" t="s">
        <v>116</v>
      </c>
      <c r="AG2067" t="s">
        <v>91</v>
      </c>
      <c r="AH2067" t="s">
        <v>472</v>
      </c>
      <c r="AI2067" t="s">
        <v>72</v>
      </c>
      <c r="AJ2067" t="s">
        <v>254</v>
      </c>
      <c r="AK2067" t="s">
        <v>73</v>
      </c>
      <c r="AL2067" t="s">
        <v>157</v>
      </c>
      <c r="AM2067" t="s">
        <v>75</v>
      </c>
      <c r="AN2067" t="s">
        <v>76</v>
      </c>
      <c r="AO2067" t="s">
        <v>203</v>
      </c>
      <c r="AP2067" t="s">
        <v>158</v>
      </c>
      <c r="AQ2067" t="s">
        <v>156</v>
      </c>
      <c r="AR2067" t="s">
        <v>62</v>
      </c>
      <c r="AS2067" t="s">
        <v>54</v>
      </c>
      <c r="AT2067" t="s">
        <v>73</v>
      </c>
      <c r="AU2067" t="s">
        <v>107</v>
      </c>
      <c r="AV2067" t="s">
        <v>578</v>
      </c>
    </row>
    <row r="2068" spans="1:48" hidden="1" x14ac:dyDescent="0.3">
      <c r="A2068" t="s">
        <v>10248</v>
      </c>
      <c r="B2068" t="s">
        <v>10249</v>
      </c>
      <c r="C2068" s="1" t="str">
        <f t="shared" si="341"/>
        <v>21:0975</v>
      </c>
      <c r="D2068" s="1" t="str">
        <f t="shared" si="342"/>
        <v>21:0109</v>
      </c>
      <c r="E2068" t="s">
        <v>10250</v>
      </c>
      <c r="F2068" t="s">
        <v>10251</v>
      </c>
      <c r="H2068">
        <v>60.532938799999997</v>
      </c>
      <c r="I2068">
        <v>-97.231670600000001</v>
      </c>
      <c r="J2068" s="1" t="str">
        <f t="shared" si="343"/>
        <v>NGR lake sediment grab sample</v>
      </c>
      <c r="K2068" s="1" t="str">
        <f t="shared" si="344"/>
        <v>&lt;177 micron (NGR)</v>
      </c>
      <c r="L2068">
        <v>25</v>
      </c>
      <c r="M2068" t="s">
        <v>86</v>
      </c>
      <c r="N2068">
        <v>482</v>
      </c>
      <c r="O2068" t="s">
        <v>305</v>
      </c>
      <c r="P2068" t="s">
        <v>54</v>
      </c>
      <c r="Q2068" t="s">
        <v>115</v>
      </c>
      <c r="R2068" t="s">
        <v>69</v>
      </c>
      <c r="S2068" t="s">
        <v>57</v>
      </c>
      <c r="T2068" t="s">
        <v>167</v>
      </c>
      <c r="U2068" t="s">
        <v>116</v>
      </c>
      <c r="V2068" t="s">
        <v>492</v>
      </c>
      <c r="W2068" t="s">
        <v>276</v>
      </c>
      <c r="X2068" t="s">
        <v>74</v>
      </c>
      <c r="Y2068" t="s">
        <v>263</v>
      </c>
      <c r="Z2068" t="s">
        <v>170</v>
      </c>
      <c r="AA2068" t="s">
        <v>64</v>
      </c>
      <c r="AB2068" t="s">
        <v>189</v>
      </c>
      <c r="AC2068" t="s">
        <v>66</v>
      </c>
      <c r="AD2068" t="s">
        <v>758</v>
      </c>
      <c r="AE2068" t="s">
        <v>206</v>
      </c>
      <c r="AF2068" t="s">
        <v>381</v>
      </c>
      <c r="AG2068" t="s">
        <v>100</v>
      </c>
      <c r="AH2068" t="s">
        <v>780</v>
      </c>
      <c r="AI2068" t="s">
        <v>124</v>
      </c>
      <c r="AJ2068" t="s">
        <v>159</v>
      </c>
      <c r="AK2068" t="s">
        <v>73</v>
      </c>
      <c r="AL2068" t="s">
        <v>125</v>
      </c>
      <c r="AM2068" t="s">
        <v>224</v>
      </c>
      <c r="AN2068" t="s">
        <v>76</v>
      </c>
      <c r="AO2068" t="s">
        <v>178</v>
      </c>
      <c r="AP2068" t="s">
        <v>566</v>
      </c>
      <c r="AQ2068" t="s">
        <v>1168</v>
      </c>
      <c r="AR2068" t="s">
        <v>170</v>
      </c>
      <c r="AS2068" t="s">
        <v>54</v>
      </c>
      <c r="AT2068" t="s">
        <v>91</v>
      </c>
      <c r="AU2068" t="s">
        <v>107</v>
      </c>
      <c r="AV2068" t="s">
        <v>10252</v>
      </c>
    </row>
    <row r="2069" spans="1:48" hidden="1" x14ac:dyDescent="0.3">
      <c r="A2069" t="s">
        <v>10253</v>
      </c>
      <c r="B2069" t="s">
        <v>10254</v>
      </c>
      <c r="C2069" s="1" t="str">
        <f t="shared" si="341"/>
        <v>21:0975</v>
      </c>
      <c r="D2069" s="1" t="str">
        <f t="shared" si="342"/>
        <v>21:0109</v>
      </c>
      <c r="E2069" t="s">
        <v>10255</v>
      </c>
      <c r="F2069" t="s">
        <v>10256</v>
      </c>
      <c r="H2069">
        <v>60.537555599999997</v>
      </c>
      <c r="I2069">
        <v>-97.291937700000005</v>
      </c>
      <c r="J2069" s="1" t="str">
        <f t="shared" si="343"/>
        <v>NGR lake sediment grab sample</v>
      </c>
      <c r="K2069" s="1" t="str">
        <f t="shared" si="344"/>
        <v>&lt;177 micron (NGR)</v>
      </c>
      <c r="L2069">
        <v>25</v>
      </c>
      <c r="M2069" t="s">
        <v>149</v>
      </c>
      <c r="N2069">
        <v>483</v>
      </c>
      <c r="O2069" t="s">
        <v>238</v>
      </c>
      <c r="P2069" t="s">
        <v>54</v>
      </c>
      <c r="Q2069" t="s">
        <v>364</v>
      </c>
      <c r="R2069" t="s">
        <v>575</v>
      </c>
      <c r="S2069" t="s">
        <v>57</v>
      </c>
      <c r="T2069" t="s">
        <v>291</v>
      </c>
      <c r="U2069" t="s">
        <v>59</v>
      </c>
      <c r="V2069" t="s">
        <v>2740</v>
      </c>
      <c r="W2069" t="s">
        <v>137</v>
      </c>
      <c r="X2069" t="s">
        <v>67</v>
      </c>
      <c r="Y2069" t="s">
        <v>157</v>
      </c>
      <c r="Z2069" t="s">
        <v>67</v>
      </c>
      <c r="AA2069" t="s">
        <v>64</v>
      </c>
      <c r="AB2069" t="s">
        <v>691</v>
      </c>
      <c r="AC2069" t="s">
        <v>66</v>
      </c>
      <c r="AD2069" t="s">
        <v>583</v>
      </c>
      <c r="AE2069" t="s">
        <v>3832</v>
      </c>
      <c r="AF2069" t="s">
        <v>134</v>
      </c>
      <c r="AG2069" t="s">
        <v>317</v>
      </c>
      <c r="AH2069" t="s">
        <v>780</v>
      </c>
      <c r="AI2069" t="s">
        <v>118</v>
      </c>
      <c r="AJ2069" t="s">
        <v>327</v>
      </c>
      <c r="AK2069" t="s">
        <v>73</v>
      </c>
      <c r="AL2069" t="s">
        <v>103</v>
      </c>
      <c r="AM2069" t="s">
        <v>103</v>
      </c>
      <c r="AN2069" t="s">
        <v>76</v>
      </c>
      <c r="AO2069" t="s">
        <v>178</v>
      </c>
      <c r="AP2069" t="s">
        <v>1134</v>
      </c>
      <c r="AQ2069" t="s">
        <v>1860</v>
      </c>
      <c r="AR2069" t="s">
        <v>62</v>
      </c>
      <c r="AS2069" t="s">
        <v>54</v>
      </c>
      <c r="AT2069" t="s">
        <v>73</v>
      </c>
      <c r="AU2069" t="s">
        <v>107</v>
      </c>
      <c r="AV2069" t="s">
        <v>10257</v>
      </c>
    </row>
    <row r="2070" spans="1:48" hidden="1" x14ac:dyDescent="0.3">
      <c r="A2070" t="s">
        <v>10258</v>
      </c>
      <c r="B2070" t="s">
        <v>10259</v>
      </c>
      <c r="C2070" s="1" t="str">
        <f t="shared" si="341"/>
        <v>21:0975</v>
      </c>
      <c r="D2070" s="1" t="str">
        <f t="shared" si="342"/>
        <v>21:0109</v>
      </c>
      <c r="E2070" t="s">
        <v>10260</v>
      </c>
      <c r="F2070" t="s">
        <v>10261</v>
      </c>
      <c r="H2070">
        <v>60.531120000000001</v>
      </c>
      <c r="I2070">
        <v>-97.347352799999996</v>
      </c>
      <c r="J2070" s="1" t="str">
        <f t="shared" si="343"/>
        <v>NGR lake sediment grab sample</v>
      </c>
      <c r="K2070" s="1" t="str">
        <f t="shared" si="344"/>
        <v>&lt;177 micron (NGR)</v>
      </c>
      <c r="L2070">
        <v>25</v>
      </c>
      <c r="M2070" t="s">
        <v>113</v>
      </c>
      <c r="N2070">
        <v>484</v>
      </c>
      <c r="O2070" t="s">
        <v>137</v>
      </c>
      <c r="P2070" t="s">
        <v>54</v>
      </c>
      <c r="Q2070" t="s">
        <v>552</v>
      </c>
      <c r="R2070" t="s">
        <v>381</v>
      </c>
      <c r="S2070" t="s">
        <v>57</v>
      </c>
      <c r="T2070" t="s">
        <v>223</v>
      </c>
      <c r="U2070" t="s">
        <v>88</v>
      </c>
      <c r="V2070" t="s">
        <v>615</v>
      </c>
      <c r="W2070" t="s">
        <v>62</v>
      </c>
      <c r="X2070" t="s">
        <v>67</v>
      </c>
      <c r="Y2070" t="s">
        <v>526</v>
      </c>
      <c r="Z2070" t="s">
        <v>127</v>
      </c>
      <c r="AA2070" t="s">
        <v>64</v>
      </c>
      <c r="AB2070" t="s">
        <v>187</v>
      </c>
      <c r="AC2070" t="s">
        <v>66</v>
      </c>
      <c r="AD2070" t="s">
        <v>583</v>
      </c>
      <c r="AE2070" t="s">
        <v>68</v>
      </c>
      <c r="AF2070" t="s">
        <v>290</v>
      </c>
      <c r="AG2070" t="s">
        <v>615</v>
      </c>
      <c r="AH2070" t="s">
        <v>472</v>
      </c>
      <c r="AI2070" t="s">
        <v>233</v>
      </c>
      <c r="AJ2070" t="s">
        <v>193</v>
      </c>
      <c r="AK2070" t="s">
        <v>73</v>
      </c>
      <c r="AL2070" t="s">
        <v>103</v>
      </c>
      <c r="AM2070" t="s">
        <v>224</v>
      </c>
      <c r="AN2070" t="s">
        <v>76</v>
      </c>
      <c r="AO2070" t="s">
        <v>168</v>
      </c>
      <c r="AP2070" t="s">
        <v>656</v>
      </c>
      <c r="AQ2070" t="s">
        <v>10262</v>
      </c>
      <c r="AR2070" t="s">
        <v>74</v>
      </c>
      <c r="AS2070" t="s">
        <v>54</v>
      </c>
      <c r="AT2070" t="s">
        <v>73</v>
      </c>
      <c r="AU2070" t="s">
        <v>107</v>
      </c>
      <c r="AV2070" t="s">
        <v>3242</v>
      </c>
    </row>
    <row r="2071" spans="1:48" hidden="1" x14ac:dyDescent="0.3">
      <c r="A2071" t="s">
        <v>10263</v>
      </c>
      <c r="B2071" t="s">
        <v>10264</v>
      </c>
      <c r="C2071" s="1" t="str">
        <f t="shared" si="341"/>
        <v>21:0975</v>
      </c>
      <c r="D2071" s="1" t="str">
        <f t="shared" si="342"/>
        <v>21:0109</v>
      </c>
      <c r="E2071" t="s">
        <v>10260</v>
      </c>
      <c r="F2071" t="s">
        <v>10265</v>
      </c>
      <c r="H2071">
        <v>60.531120000000001</v>
      </c>
      <c r="I2071">
        <v>-97.347352799999996</v>
      </c>
      <c r="J2071" s="1" t="str">
        <f t="shared" si="343"/>
        <v>NGR lake sediment grab sample</v>
      </c>
      <c r="K2071" s="1" t="str">
        <f t="shared" si="344"/>
        <v>&lt;177 micron (NGR)</v>
      </c>
      <c r="L2071">
        <v>25</v>
      </c>
      <c r="M2071" t="s">
        <v>132</v>
      </c>
      <c r="N2071">
        <v>485</v>
      </c>
      <c r="O2071" t="s">
        <v>171</v>
      </c>
      <c r="P2071" t="s">
        <v>54</v>
      </c>
      <c r="Q2071" t="s">
        <v>652</v>
      </c>
      <c r="R2071" t="s">
        <v>187</v>
      </c>
      <c r="S2071" t="s">
        <v>57</v>
      </c>
      <c r="T2071" t="s">
        <v>153</v>
      </c>
      <c r="U2071" t="s">
        <v>117</v>
      </c>
      <c r="V2071" t="s">
        <v>303</v>
      </c>
      <c r="W2071" t="s">
        <v>171</v>
      </c>
      <c r="X2071" t="s">
        <v>67</v>
      </c>
      <c r="Y2071" t="s">
        <v>396</v>
      </c>
      <c r="Z2071" t="s">
        <v>170</v>
      </c>
      <c r="AA2071" t="s">
        <v>64</v>
      </c>
      <c r="AB2071" t="s">
        <v>381</v>
      </c>
      <c r="AC2071" t="s">
        <v>66</v>
      </c>
      <c r="AD2071" t="s">
        <v>127</v>
      </c>
      <c r="AE2071" t="s">
        <v>206</v>
      </c>
      <c r="AF2071" t="s">
        <v>90</v>
      </c>
      <c r="AG2071" t="s">
        <v>303</v>
      </c>
      <c r="AH2071" t="s">
        <v>780</v>
      </c>
      <c r="AI2071" t="s">
        <v>709</v>
      </c>
      <c r="AJ2071" t="s">
        <v>193</v>
      </c>
      <c r="AK2071" t="s">
        <v>73</v>
      </c>
      <c r="AL2071" t="s">
        <v>75</v>
      </c>
      <c r="AM2071" t="s">
        <v>224</v>
      </c>
      <c r="AN2071" t="s">
        <v>76</v>
      </c>
      <c r="AO2071" t="s">
        <v>1125</v>
      </c>
      <c r="AP2071" t="s">
        <v>656</v>
      </c>
      <c r="AQ2071" t="s">
        <v>853</v>
      </c>
      <c r="AR2071" t="s">
        <v>67</v>
      </c>
      <c r="AS2071" t="s">
        <v>54</v>
      </c>
      <c r="AT2071" t="s">
        <v>73</v>
      </c>
      <c r="AU2071" t="s">
        <v>107</v>
      </c>
      <c r="AV2071" t="s">
        <v>10266</v>
      </c>
    </row>
    <row r="2072" spans="1:48" hidden="1" x14ac:dyDescent="0.3">
      <c r="A2072" t="s">
        <v>10267</v>
      </c>
      <c r="B2072" t="s">
        <v>10268</v>
      </c>
      <c r="C2072" s="1" t="str">
        <f t="shared" si="341"/>
        <v>21:0975</v>
      </c>
      <c r="D2072" s="1" t="str">
        <f t="shared" si="342"/>
        <v>21:0109</v>
      </c>
      <c r="E2072" t="s">
        <v>10269</v>
      </c>
      <c r="F2072" t="s">
        <v>10270</v>
      </c>
      <c r="H2072">
        <v>60.5448582</v>
      </c>
      <c r="I2072">
        <v>-97.434985299999994</v>
      </c>
      <c r="J2072" s="1" t="str">
        <f t="shared" si="343"/>
        <v>NGR lake sediment grab sample</v>
      </c>
      <c r="K2072" s="1" t="str">
        <f t="shared" si="344"/>
        <v>&lt;177 micron (NGR)</v>
      </c>
      <c r="L2072">
        <v>25</v>
      </c>
      <c r="M2072" t="s">
        <v>165</v>
      </c>
      <c r="N2072">
        <v>486</v>
      </c>
      <c r="O2072" t="s">
        <v>302</v>
      </c>
      <c r="P2072" t="s">
        <v>54</v>
      </c>
      <c r="Q2072" t="s">
        <v>315</v>
      </c>
      <c r="R2072" t="s">
        <v>236</v>
      </c>
      <c r="S2072" t="s">
        <v>57</v>
      </c>
      <c r="T2072" t="s">
        <v>134</v>
      </c>
      <c r="U2072" t="s">
        <v>57</v>
      </c>
      <c r="V2072" t="s">
        <v>2740</v>
      </c>
      <c r="W2072" t="s">
        <v>75</v>
      </c>
      <c r="X2072" t="s">
        <v>67</v>
      </c>
      <c r="Y2072" t="s">
        <v>157</v>
      </c>
      <c r="Z2072" t="s">
        <v>67</v>
      </c>
      <c r="AA2072" t="s">
        <v>64</v>
      </c>
      <c r="AB2072" t="s">
        <v>88</v>
      </c>
      <c r="AC2072" t="s">
        <v>66</v>
      </c>
      <c r="AD2072" t="s">
        <v>54</v>
      </c>
      <c r="AE2072" t="s">
        <v>9379</v>
      </c>
      <c r="AF2072" t="s">
        <v>76</v>
      </c>
      <c r="AG2072" t="s">
        <v>138</v>
      </c>
      <c r="AH2072" t="s">
        <v>780</v>
      </c>
      <c r="AI2072" t="s">
        <v>396</v>
      </c>
      <c r="AJ2072" t="s">
        <v>125</v>
      </c>
      <c r="AK2072" t="s">
        <v>73</v>
      </c>
      <c r="AL2072" t="s">
        <v>103</v>
      </c>
      <c r="AM2072" t="s">
        <v>103</v>
      </c>
      <c r="AN2072" t="s">
        <v>76</v>
      </c>
      <c r="AO2072" t="s">
        <v>346</v>
      </c>
      <c r="AP2072" t="s">
        <v>8164</v>
      </c>
      <c r="AQ2072" t="s">
        <v>4559</v>
      </c>
      <c r="AR2072" t="s">
        <v>67</v>
      </c>
      <c r="AS2072" t="s">
        <v>54</v>
      </c>
      <c r="AT2072" t="s">
        <v>73</v>
      </c>
      <c r="AU2072" t="s">
        <v>107</v>
      </c>
      <c r="AV2072" t="s">
        <v>457</v>
      </c>
    </row>
    <row r="2073" spans="1:48" hidden="1" x14ac:dyDescent="0.3">
      <c r="A2073" t="s">
        <v>10271</v>
      </c>
      <c r="B2073" t="s">
        <v>10272</v>
      </c>
      <c r="C2073" s="1" t="str">
        <f t="shared" si="341"/>
        <v>21:0975</v>
      </c>
      <c r="D2073" s="1" t="str">
        <f t="shared" si="342"/>
        <v>21:0109</v>
      </c>
      <c r="E2073" t="s">
        <v>10273</v>
      </c>
      <c r="F2073" t="s">
        <v>10274</v>
      </c>
      <c r="H2073">
        <v>60.544048799999999</v>
      </c>
      <c r="I2073">
        <v>-97.501860800000003</v>
      </c>
      <c r="J2073" s="1" t="str">
        <f t="shared" si="343"/>
        <v>NGR lake sediment grab sample</v>
      </c>
      <c r="K2073" s="1" t="str">
        <f t="shared" si="344"/>
        <v>&lt;177 micron (NGR)</v>
      </c>
      <c r="L2073">
        <v>25</v>
      </c>
      <c r="M2073" t="s">
        <v>185</v>
      </c>
      <c r="N2073">
        <v>487</v>
      </c>
      <c r="O2073" t="s">
        <v>62</v>
      </c>
      <c r="P2073" t="s">
        <v>54</v>
      </c>
      <c r="Q2073" t="s">
        <v>562</v>
      </c>
      <c r="R2073" t="s">
        <v>10275</v>
      </c>
      <c r="S2073" t="s">
        <v>57</v>
      </c>
      <c r="T2073" t="s">
        <v>304</v>
      </c>
      <c r="U2073" t="s">
        <v>117</v>
      </c>
      <c r="V2073" t="s">
        <v>478</v>
      </c>
      <c r="W2073" t="s">
        <v>68</v>
      </c>
      <c r="X2073" t="s">
        <v>67</v>
      </c>
      <c r="Y2073" t="s">
        <v>68</v>
      </c>
      <c r="Z2073" t="s">
        <v>62</v>
      </c>
      <c r="AA2073" t="s">
        <v>64</v>
      </c>
      <c r="AB2073" t="s">
        <v>615</v>
      </c>
      <c r="AC2073" t="s">
        <v>66</v>
      </c>
      <c r="AD2073" t="s">
        <v>54</v>
      </c>
      <c r="AE2073" t="s">
        <v>2933</v>
      </c>
      <c r="AF2073" t="s">
        <v>121</v>
      </c>
      <c r="AG2073" t="s">
        <v>436</v>
      </c>
      <c r="AH2073" t="s">
        <v>780</v>
      </c>
      <c r="AI2073" t="s">
        <v>61</v>
      </c>
      <c r="AJ2073" t="s">
        <v>336</v>
      </c>
      <c r="AK2073" t="s">
        <v>73</v>
      </c>
      <c r="AL2073" t="s">
        <v>103</v>
      </c>
      <c r="AM2073" t="s">
        <v>75</v>
      </c>
      <c r="AN2073" t="s">
        <v>76</v>
      </c>
      <c r="AO2073" t="s">
        <v>203</v>
      </c>
      <c r="AP2073" t="s">
        <v>572</v>
      </c>
      <c r="AQ2073" t="s">
        <v>1466</v>
      </c>
      <c r="AR2073" t="s">
        <v>67</v>
      </c>
      <c r="AS2073" t="s">
        <v>54</v>
      </c>
      <c r="AT2073" t="s">
        <v>73</v>
      </c>
      <c r="AU2073" t="s">
        <v>107</v>
      </c>
      <c r="AV2073" t="s">
        <v>10276</v>
      </c>
    </row>
    <row r="2074" spans="1:48" hidden="1" x14ac:dyDescent="0.3">
      <c r="A2074" t="s">
        <v>10277</v>
      </c>
      <c r="B2074" t="s">
        <v>10278</v>
      </c>
      <c r="C2074" s="1" t="str">
        <f t="shared" si="341"/>
        <v>21:0975</v>
      </c>
      <c r="D2074" s="1" t="str">
        <f t="shared" si="342"/>
        <v>21:0109</v>
      </c>
      <c r="E2074" t="s">
        <v>10279</v>
      </c>
      <c r="F2074" t="s">
        <v>10280</v>
      </c>
      <c r="H2074">
        <v>60.532534200000001</v>
      </c>
      <c r="I2074">
        <v>-97.548760700000003</v>
      </c>
      <c r="J2074" s="1" t="str">
        <f t="shared" si="343"/>
        <v>NGR lake sediment grab sample</v>
      </c>
      <c r="K2074" s="1" t="str">
        <f t="shared" si="344"/>
        <v>&lt;177 micron (NGR)</v>
      </c>
      <c r="L2074">
        <v>25</v>
      </c>
      <c r="M2074" t="s">
        <v>200</v>
      </c>
      <c r="N2074">
        <v>488</v>
      </c>
      <c r="O2074" t="s">
        <v>396</v>
      </c>
      <c r="P2074" t="s">
        <v>54</v>
      </c>
      <c r="Q2074" t="s">
        <v>552</v>
      </c>
      <c r="R2074" t="s">
        <v>141</v>
      </c>
      <c r="S2074" t="s">
        <v>57</v>
      </c>
      <c r="T2074" t="s">
        <v>365</v>
      </c>
      <c r="U2074" t="s">
        <v>96</v>
      </c>
      <c r="V2074" t="s">
        <v>550</v>
      </c>
      <c r="W2074" t="s">
        <v>206</v>
      </c>
      <c r="X2074" t="s">
        <v>67</v>
      </c>
      <c r="Y2074" t="s">
        <v>74</v>
      </c>
      <c r="Z2074" t="s">
        <v>170</v>
      </c>
      <c r="AA2074" t="s">
        <v>64</v>
      </c>
      <c r="AB2074" t="s">
        <v>356</v>
      </c>
      <c r="AC2074" t="s">
        <v>66</v>
      </c>
      <c r="AD2074" t="s">
        <v>67</v>
      </c>
      <c r="AE2074" t="s">
        <v>206</v>
      </c>
      <c r="AF2074" t="s">
        <v>77</v>
      </c>
      <c r="AG2074" t="s">
        <v>119</v>
      </c>
      <c r="AH2074" t="s">
        <v>780</v>
      </c>
      <c r="AI2074" t="s">
        <v>327</v>
      </c>
      <c r="AJ2074" t="s">
        <v>143</v>
      </c>
      <c r="AK2074" t="s">
        <v>73</v>
      </c>
      <c r="AL2074" t="s">
        <v>103</v>
      </c>
      <c r="AM2074" t="s">
        <v>103</v>
      </c>
      <c r="AN2074" t="s">
        <v>76</v>
      </c>
      <c r="AO2074" t="s">
        <v>382</v>
      </c>
      <c r="AP2074" t="s">
        <v>194</v>
      </c>
      <c r="AQ2074" t="s">
        <v>53</v>
      </c>
      <c r="AR2074" t="s">
        <v>67</v>
      </c>
      <c r="AS2074" t="s">
        <v>54</v>
      </c>
      <c r="AT2074" t="s">
        <v>73</v>
      </c>
      <c r="AU2074" t="s">
        <v>107</v>
      </c>
      <c r="AV2074" t="s">
        <v>6048</v>
      </c>
    </row>
    <row r="2075" spans="1:48" hidden="1" x14ac:dyDescent="0.3">
      <c r="A2075" t="s">
        <v>10281</v>
      </c>
      <c r="B2075" t="s">
        <v>10282</v>
      </c>
      <c r="C2075" s="1" t="str">
        <f t="shared" si="341"/>
        <v>21:0975</v>
      </c>
      <c r="D2075" s="1" t="str">
        <f t="shared" si="342"/>
        <v>21:0109</v>
      </c>
      <c r="E2075" t="s">
        <v>10283</v>
      </c>
      <c r="F2075" t="s">
        <v>10284</v>
      </c>
      <c r="H2075">
        <v>60.551620700000001</v>
      </c>
      <c r="I2075">
        <v>-97.637347599999998</v>
      </c>
      <c r="J2075" s="1" t="str">
        <f t="shared" si="343"/>
        <v>NGR lake sediment grab sample</v>
      </c>
      <c r="K2075" s="1" t="str">
        <f t="shared" si="344"/>
        <v>&lt;177 micron (NGR)</v>
      </c>
      <c r="L2075">
        <v>25</v>
      </c>
      <c r="M2075" t="s">
        <v>217</v>
      </c>
      <c r="N2075">
        <v>489</v>
      </c>
      <c r="O2075" t="s">
        <v>302</v>
      </c>
      <c r="P2075" t="s">
        <v>54</v>
      </c>
      <c r="Q2075" t="s">
        <v>3719</v>
      </c>
      <c r="R2075" t="s">
        <v>192</v>
      </c>
      <c r="S2075" t="s">
        <v>57</v>
      </c>
      <c r="T2075" t="s">
        <v>153</v>
      </c>
      <c r="U2075" t="s">
        <v>117</v>
      </c>
      <c r="V2075" t="s">
        <v>522</v>
      </c>
      <c r="W2075" t="s">
        <v>355</v>
      </c>
      <c r="X2075" t="s">
        <v>67</v>
      </c>
      <c r="Y2075" t="s">
        <v>238</v>
      </c>
      <c r="Z2075" t="s">
        <v>127</v>
      </c>
      <c r="AA2075" t="s">
        <v>64</v>
      </c>
      <c r="AB2075" t="s">
        <v>317</v>
      </c>
      <c r="AC2075" t="s">
        <v>66</v>
      </c>
      <c r="AD2075" t="s">
        <v>67</v>
      </c>
      <c r="AE2075" t="s">
        <v>238</v>
      </c>
      <c r="AF2075" t="s">
        <v>290</v>
      </c>
      <c r="AG2075" t="s">
        <v>365</v>
      </c>
      <c r="AH2075" t="s">
        <v>173</v>
      </c>
      <c r="AI2075" t="s">
        <v>87</v>
      </c>
      <c r="AJ2075" t="s">
        <v>127</v>
      </c>
      <c r="AK2075" t="s">
        <v>73</v>
      </c>
      <c r="AL2075" t="s">
        <v>177</v>
      </c>
      <c r="AM2075" t="s">
        <v>103</v>
      </c>
      <c r="AN2075" t="s">
        <v>76</v>
      </c>
      <c r="AO2075" t="s">
        <v>168</v>
      </c>
      <c r="AP2075" t="s">
        <v>105</v>
      </c>
      <c r="AQ2075" t="s">
        <v>104</v>
      </c>
      <c r="AR2075" t="s">
        <v>67</v>
      </c>
      <c r="AS2075" t="s">
        <v>54</v>
      </c>
      <c r="AT2075" t="s">
        <v>73</v>
      </c>
      <c r="AU2075" t="s">
        <v>107</v>
      </c>
      <c r="AV2075" t="s">
        <v>10285</v>
      </c>
    </row>
    <row r="2076" spans="1:48" hidden="1" x14ac:dyDescent="0.3">
      <c r="A2076" t="s">
        <v>10286</v>
      </c>
      <c r="B2076" t="s">
        <v>10287</v>
      </c>
      <c r="C2076" s="1" t="str">
        <f t="shared" si="341"/>
        <v>21:0975</v>
      </c>
      <c r="D2076" s="1" t="str">
        <f t="shared" si="342"/>
        <v>21:0109</v>
      </c>
      <c r="E2076" t="s">
        <v>10246</v>
      </c>
      <c r="F2076" t="s">
        <v>10288</v>
      </c>
      <c r="H2076">
        <v>60.5460183</v>
      </c>
      <c r="I2076">
        <v>-97.673046999999997</v>
      </c>
      <c r="J2076" s="1" t="str">
        <f t="shared" si="343"/>
        <v>NGR lake sediment grab sample</v>
      </c>
      <c r="K2076" s="1" t="str">
        <f t="shared" si="344"/>
        <v>&lt;177 micron (NGR)</v>
      </c>
      <c r="L2076">
        <v>25</v>
      </c>
      <c r="M2076" t="s">
        <v>345</v>
      </c>
      <c r="N2076">
        <v>490</v>
      </c>
      <c r="O2076" t="s">
        <v>238</v>
      </c>
      <c r="P2076" t="s">
        <v>54</v>
      </c>
      <c r="Q2076" t="s">
        <v>218</v>
      </c>
      <c r="R2076" t="s">
        <v>413</v>
      </c>
      <c r="S2076" t="s">
        <v>57</v>
      </c>
      <c r="T2076" t="s">
        <v>326</v>
      </c>
      <c r="U2076" t="s">
        <v>117</v>
      </c>
      <c r="V2076" t="s">
        <v>172</v>
      </c>
      <c r="W2076" t="s">
        <v>308</v>
      </c>
      <c r="X2076" t="s">
        <v>67</v>
      </c>
      <c r="Y2076" t="s">
        <v>63</v>
      </c>
      <c r="Z2076" t="s">
        <v>138</v>
      </c>
      <c r="AA2076" t="s">
        <v>64</v>
      </c>
      <c r="AB2076" t="s">
        <v>187</v>
      </c>
      <c r="AC2076" t="s">
        <v>66</v>
      </c>
      <c r="AD2076" t="s">
        <v>67</v>
      </c>
      <c r="AE2076" t="s">
        <v>4168</v>
      </c>
      <c r="AF2076" t="s">
        <v>282</v>
      </c>
      <c r="AG2076" t="s">
        <v>152</v>
      </c>
      <c r="AH2076" t="s">
        <v>173</v>
      </c>
      <c r="AI2076" t="s">
        <v>329</v>
      </c>
      <c r="AJ2076" t="s">
        <v>87</v>
      </c>
      <c r="AK2076" t="s">
        <v>73</v>
      </c>
      <c r="AL2076" t="s">
        <v>68</v>
      </c>
      <c r="AM2076" t="s">
        <v>224</v>
      </c>
      <c r="AN2076" t="s">
        <v>76</v>
      </c>
      <c r="AO2076" t="s">
        <v>203</v>
      </c>
      <c r="AP2076" t="s">
        <v>283</v>
      </c>
      <c r="AQ2076" t="s">
        <v>340</v>
      </c>
      <c r="AR2076" t="s">
        <v>67</v>
      </c>
      <c r="AS2076" t="s">
        <v>54</v>
      </c>
      <c r="AT2076" t="s">
        <v>73</v>
      </c>
      <c r="AU2076" t="s">
        <v>107</v>
      </c>
      <c r="AV2076" t="s">
        <v>4411</v>
      </c>
    </row>
    <row r="2077" spans="1:48" hidden="1" x14ac:dyDescent="0.3">
      <c r="A2077" t="s">
        <v>10289</v>
      </c>
      <c r="B2077" t="s">
        <v>10290</v>
      </c>
      <c r="C2077" s="1" t="str">
        <f t="shared" si="341"/>
        <v>21:0975</v>
      </c>
      <c r="D2077" s="1" t="str">
        <f t="shared" si="342"/>
        <v>21:0109</v>
      </c>
      <c r="E2077" t="s">
        <v>10291</v>
      </c>
      <c r="F2077" t="s">
        <v>10292</v>
      </c>
      <c r="H2077">
        <v>60.4998912</v>
      </c>
      <c r="I2077">
        <v>-97.619467900000004</v>
      </c>
      <c r="J2077" s="1" t="str">
        <f t="shared" si="343"/>
        <v>NGR lake sediment grab sample</v>
      </c>
      <c r="K2077" s="1" t="str">
        <f t="shared" si="344"/>
        <v>&lt;177 micron (NGR)</v>
      </c>
      <c r="L2077">
        <v>25</v>
      </c>
      <c r="M2077" t="s">
        <v>246</v>
      </c>
      <c r="N2077">
        <v>491</v>
      </c>
      <c r="O2077" t="s">
        <v>95</v>
      </c>
      <c r="P2077" t="s">
        <v>170</v>
      </c>
      <c r="Q2077" t="s">
        <v>479</v>
      </c>
      <c r="R2077" t="s">
        <v>550</v>
      </c>
      <c r="S2077" t="s">
        <v>57</v>
      </c>
      <c r="T2077" t="s">
        <v>100</v>
      </c>
      <c r="U2077" t="s">
        <v>117</v>
      </c>
      <c r="V2077" t="s">
        <v>151</v>
      </c>
      <c r="W2077" t="s">
        <v>68</v>
      </c>
      <c r="X2077" t="s">
        <v>67</v>
      </c>
      <c r="Y2077" t="s">
        <v>421</v>
      </c>
      <c r="Z2077" t="s">
        <v>62</v>
      </c>
      <c r="AA2077" t="s">
        <v>64</v>
      </c>
      <c r="AB2077" t="s">
        <v>99</v>
      </c>
      <c r="AC2077" t="s">
        <v>66</v>
      </c>
      <c r="AD2077" t="s">
        <v>170</v>
      </c>
      <c r="AE2077" t="s">
        <v>1023</v>
      </c>
      <c r="AF2077" t="s">
        <v>168</v>
      </c>
      <c r="AG2077" t="s">
        <v>282</v>
      </c>
      <c r="AH2077" t="s">
        <v>780</v>
      </c>
      <c r="AI2077" t="s">
        <v>136</v>
      </c>
      <c r="AJ2077" t="s">
        <v>220</v>
      </c>
      <c r="AK2077" t="s">
        <v>73</v>
      </c>
      <c r="AL2077" t="s">
        <v>103</v>
      </c>
      <c r="AM2077" t="s">
        <v>103</v>
      </c>
      <c r="AN2077" t="s">
        <v>76</v>
      </c>
      <c r="AO2077" t="s">
        <v>328</v>
      </c>
      <c r="AP2077" t="s">
        <v>202</v>
      </c>
      <c r="AQ2077" t="s">
        <v>760</v>
      </c>
      <c r="AR2077" t="s">
        <v>67</v>
      </c>
      <c r="AS2077" t="s">
        <v>54</v>
      </c>
      <c r="AT2077" t="s">
        <v>73</v>
      </c>
      <c r="AU2077" t="s">
        <v>107</v>
      </c>
      <c r="AV2077" t="s">
        <v>8251</v>
      </c>
    </row>
    <row r="2078" spans="1:48" hidden="1" x14ac:dyDescent="0.3">
      <c r="A2078" t="s">
        <v>10293</v>
      </c>
      <c r="B2078" t="s">
        <v>10294</v>
      </c>
      <c r="C2078" s="1" t="str">
        <f t="shared" si="341"/>
        <v>21:0975</v>
      </c>
      <c r="D2078" s="1" t="str">
        <f t="shared" si="342"/>
        <v>21:0109</v>
      </c>
      <c r="E2078" t="s">
        <v>10295</v>
      </c>
      <c r="F2078" t="s">
        <v>10296</v>
      </c>
      <c r="H2078">
        <v>60.504861200000001</v>
      </c>
      <c r="I2078">
        <v>-97.491151000000002</v>
      </c>
      <c r="J2078" s="1" t="str">
        <f t="shared" si="343"/>
        <v>NGR lake sediment grab sample</v>
      </c>
      <c r="K2078" s="1" t="str">
        <f t="shared" si="344"/>
        <v>&lt;177 micron (NGR)</v>
      </c>
      <c r="L2078">
        <v>25</v>
      </c>
      <c r="M2078" t="s">
        <v>260</v>
      </c>
      <c r="N2078">
        <v>492</v>
      </c>
      <c r="O2078" t="s">
        <v>95</v>
      </c>
      <c r="P2078" t="s">
        <v>54</v>
      </c>
      <c r="Q2078" t="s">
        <v>573</v>
      </c>
      <c r="R2078" t="s">
        <v>151</v>
      </c>
      <c r="S2078" t="s">
        <v>57</v>
      </c>
      <c r="T2078" t="s">
        <v>188</v>
      </c>
      <c r="U2078" t="s">
        <v>59</v>
      </c>
      <c r="V2078" t="s">
        <v>93</v>
      </c>
      <c r="W2078" t="s">
        <v>171</v>
      </c>
      <c r="X2078" t="s">
        <v>74</v>
      </c>
      <c r="Y2078" t="s">
        <v>205</v>
      </c>
      <c r="Z2078" t="s">
        <v>62</v>
      </c>
      <c r="AA2078" t="s">
        <v>64</v>
      </c>
      <c r="AB2078" t="s">
        <v>890</v>
      </c>
      <c r="AC2078" t="s">
        <v>66</v>
      </c>
      <c r="AD2078" t="s">
        <v>67</v>
      </c>
      <c r="AE2078" t="s">
        <v>125</v>
      </c>
      <c r="AF2078" t="s">
        <v>104</v>
      </c>
      <c r="AG2078" t="s">
        <v>471</v>
      </c>
      <c r="AH2078" t="s">
        <v>472</v>
      </c>
      <c r="AI2078" t="s">
        <v>56</v>
      </c>
      <c r="AJ2078" t="s">
        <v>87</v>
      </c>
      <c r="AK2078" t="s">
        <v>73</v>
      </c>
      <c r="AL2078" t="s">
        <v>103</v>
      </c>
      <c r="AM2078" t="s">
        <v>103</v>
      </c>
      <c r="AN2078" t="s">
        <v>76</v>
      </c>
      <c r="AO2078" t="s">
        <v>203</v>
      </c>
      <c r="AP2078" t="s">
        <v>234</v>
      </c>
      <c r="AQ2078" t="s">
        <v>281</v>
      </c>
      <c r="AR2078" t="s">
        <v>67</v>
      </c>
      <c r="AS2078" t="s">
        <v>54</v>
      </c>
      <c r="AT2078" t="s">
        <v>73</v>
      </c>
      <c r="AU2078" t="s">
        <v>107</v>
      </c>
      <c r="AV2078" t="s">
        <v>7373</v>
      </c>
    </row>
    <row r="2079" spans="1:48" hidden="1" x14ac:dyDescent="0.3">
      <c r="A2079" t="s">
        <v>10297</v>
      </c>
      <c r="B2079" t="s">
        <v>10298</v>
      </c>
      <c r="C2079" s="1" t="str">
        <f t="shared" si="341"/>
        <v>21:0975</v>
      </c>
      <c r="D2079" s="1" t="str">
        <f t="shared" si="342"/>
        <v>21:0109</v>
      </c>
      <c r="E2079" t="s">
        <v>10299</v>
      </c>
      <c r="F2079" t="s">
        <v>10300</v>
      </c>
      <c r="H2079">
        <v>60.508404599999999</v>
      </c>
      <c r="I2079">
        <v>-97.411599600000002</v>
      </c>
      <c r="J2079" s="1" t="str">
        <f t="shared" si="343"/>
        <v>NGR lake sediment grab sample</v>
      </c>
      <c r="K2079" s="1" t="str">
        <f t="shared" si="344"/>
        <v>&lt;177 micron (NGR)</v>
      </c>
      <c r="L2079">
        <v>25</v>
      </c>
      <c r="M2079" t="s">
        <v>273</v>
      </c>
      <c r="N2079">
        <v>493</v>
      </c>
      <c r="O2079" t="s">
        <v>327</v>
      </c>
      <c r="P2079" t="s">
        <v>54</v>
      </c>
      <c r="Q2079" t="s">
        <v>489</v>
      </c>
      <c r="R2079" t="s">
        <v>616</v>
      </c>
      <c r="S2079" t="s">
        <v>57</v>
      </c>
      <c r="T2079" t="s">
        <v>617</v>
      </c>
      <c r="U2079" t="s">
        <v>117</v>
      </c>
      <c r="V2079" t="s">
        <v>190</v>
      </c>
      <c r="W2079" t="s">
        <v>68</v>
      </c>
      <c r="X2079" t="s">
        <v>67</v>
      </c>
      <c r="Y2079" t="s">
        <v>136</v>
      </c>
      <c r="Z2079" t="s">
        <v>170</v>
      </c>
      <c r="AA2079" t="s">
        <v>64</v>
      </c>
      <c r="AB2079" t="s">
        <v>356</v>
      </c>
      <c r="AC2079" t="s">
        <v>66</v>
      </c>
      <c r="AD2079" t="s">
        <v>67</v>
      </c>
      <c r="AE2079" t="s">
        <v>574</v>
      </c>
      <c r="AF2079" t="s">
        <v>203</v>
      </c>
      <c r="AG2079" t="s">
        <v>317</v>
      </c>
      <c r="AH2079" t="s">
        <v>472</v>
      </c>
      <c r="AI2079" t="s">
        <v>292</v>
      </c>
      <c r="AJ2079" t="s">
        <v>327</v>
      </c>
      <c r="AK2079" t="s">
        <v>73</v>
      </c>
      <c r="AL2079" t="s">
        <v>224</v>
      </c>
      <c r="AM2079" t="s">
        <v>103</v>
      </c>
      <c r="AN2079" t="s">
        <v>76</v>
      </c>
      <c r="AO2079" t="s">
        <v>514</v>
      </c>
      <c r="AP2079" t="s">
        <v>1980</v>
      </c>
      <c r="AQ2079" t="s">
        <v>168</v>
      </c>
      <c r="AR2079" t="s">
        <v>67</v>
      </c>
      <c r="AS2079" t="s">
        <v>54</v>
      </c>
      <c r="AT2079" t="s">
        <v>73</v>
      </c>
      <c r="AU2079" t="s">
        <v>107</v>
      </c>
      <c r="AV2079" t="s">
        <v>10301</v>
      </c>
    </row>
    <row r="2080" spans="1:48" hidden="1" x14ac:dyDescent="0.3">
      <c r="A2080" t="s">
        <v>10302</v>
      </c>
      <c r="B2080" t="s">
        <v>10303</v>
      </c>
      <c r="C2080" s="1" t="str">
        <f t="shared" si="341"/>
        <v>21:0975</v>
      </c>
      <c r="D2080" s="1" t="str">
        <f t="shared" si="342"/>
        <v>21:0109</v>
      </c>
      <c r="E2080" t="s">
        <v>10304</v>
      </c>
      <c r="F2080" t="s">
        <v>10305</v>
      </c>
      <c r="H2080">
        <v>60.513353600000002</v>
      </c>
      <c r="I2080">
        <v>-97.350718900000004</v>
      </c>
      <c r="J2080" s="1" t="str">
        <f t="shared" si="343"/>
        <v>NGR lake sediment grab sample</v>
      </c>
      <c r="K2080" s="1" t="str">
        <f t="shared" si="344"/>
        <v>&lt;177 micron (NGR)</v>
      </c>
      <c r="L2080">
        <v>25</v>
      </c>
      <c r="M2080" t="s">
        <v>289</v>
      </c>
      <c r="N2080">
        <v>494</v>
      </c>
      <c r="O2080" t="s">
        <v>68</v>
      </c>
      <c r="P2080" t="s">
        <v>54</v>
      </c>
      <c r="Q2080" t="s">
        <v>1216</v>
      </c>
      <c r="R2080" t="s">
        <v>10306</v>
      </c>
      <c r="S2080" t="s">
        <v>57</v>
      </c>
      <c r="T2080" t="s">
        <v>60</v>
      </c>
      <c r="U2080" t="s">
        <v>92</v>
      </c>
      <c r="V2080" t="s">
        <v>411</v>
      </c>
      <c r="W2080" t="s">
        <v>276</v>
      </c>
      <c r="X2080" t="s">
        <v>74</v>
      </c>
      <c r="Y2080" t="s">
        <v>63</v>
      </c>
      <c r="Z2080" t="s">
        <v>96</v>
      </c>
      <c r="AA2080" t="s">
        <v>64</v>
      </c>
      <c r="AB2080" t="s">
        <v>356</v>
      </c>
      <c r="AC2080" t="s">
        <v>66</v>
      </c>
      <c r="AD2080" t="s">
        <v>67</v>
      </c>
      <c r="AE2080" t="s">
        <v>448</v>
      </c>
      <c r="AF2080" t="s">
        <v>282</v>
      </c>
      <c r="AG2080" t="s">
        <v>304</v>
      </c>
      <c r="AH2080" t="s">
        <v>780</v>
      </c>
      <c r="AI2080" t="s">
        <v>402</v>
      </c>
      <c r="AJ2080" t="s">
        <v>388</v>
      </c>
      <c r="AK2080" t="s">
        <v>73</v>
      </c>
      <c r="AL2080" t="s">
        <v>68</v>
      </c>
      <c r="AM2080" t="s">
        <v>75</v>
      </c>
      <c r="AN2080" t="s">
        <v>76</v>
      </c>
      <c r="AO2080" t="s">
        <v>203</v>
      </c>
      <c r="AP2080" t="s">
        <v>179</v>
      </c>
      <c r="AQ2080" t="s">
        <v>92</v>
      </c>
      <c r="AR2080" t="s">
        <v>62</v>
      </c>
      <c r="AS2080" t="s">
        <v>54</v>
      </c>
      <c r="AT2080" t="s">
        <v>73</v>
      </c>
      <c r="AU2080" t="s">
        <v>107</v>
      </c>
      <c r="AV2080" t="s">
        <v>10307</v>
      </c>
    </row>
    <row r="2081" spans="1:48" hidden="1" x14ac:dyDescent="0.3">
      <c r="A2081" t="s">
        <v>10308</v>
      </c>
      <c r="B2081" t="s">
        <v>10309</v>
      </c>
      <c r="C2081" s="1" t="str">
        <f t="shared" si="341"/>
        <v>21:0975</v>
      </c>
      <c r="D2081" s="1" t="str">
        <f t="shared" si="342"/>
        <v>21:0109</v>
      </c>
      <c r="E2081" t="s">
        <v>10310</v>
      </c>
      <c r="F2081" t="s">
        <v>10311</v>
      </c>
      <c r="H2081">
        <v>60.507213800000002</v>
      </c>
      <c r="I2081">
        <v>-97.319871500000005</v>
      </c>
      <c r="J2081" s="1" t="str">
        <f t="shared" si="343"/>
        <v>NGR lake sediment grab sample</v>
      </c>
      <c r="K2081" s="1" t="str">
        <f t="shared" si="344"/>
        <v>&lt;177 micron (NGR)</v>
      </c>
      <c r="L2081">
        <v>25</v>
      </c>
      <c r="M2081" t="s">
        <v>301</v>
      </c>
      <c r="N2081">
        <v>495</v>
      </c>
      <c r="O2081" t="s">
        <v>103</v>
      </c>
      <c r="P2081" t="s">
        <v>54</v>
      </c>
      <c r="Q2081" t="s">
        <v>562</v>
      </c>
      <c r="R2081" t="s">
        <v>10312</v>
      </c>
      <c r="S2081" t="s">
        <v>57</v>
      </c>
      <c r="T2081" t="s">
        <v>471</v>
      </c>
      <c r="U2081" t="s">
        <v>281</v>
      </c>
      <c r="V2081" t="s">
        <v>478</v>
      </c>
      <c r="W2081" t="s">
        <v>74</v>
      </c>
      <c r="X2081" t="s">
        <v>67</v>
      </c>
      <c r="Y2081" t="s">
        <v>526</v>
      </c>
      <c r="Z2081" t="s">
        <v>67</v>
      </c>
      <c r="AA2081" t="s">
        <v>64</v>
      </c>
      <c r="AB2081" t="s">
        <v>616</v>
      </c>
      <c r="AC2081" t="s">
        <v>66</v>
      </c>
      <c r="AD2081" t="s">
        <v>67</v>
      </c>
      <c r="AE2081" t="s">
        <v>2032</v>
      </c>
      <c r="AF2081" t="s">
        <v>436</v>
      </c>
      <c r="AG2081" t="s">
        <v>168</v>
      </c>
      <c r="AH2081" t="s">
        <v>780</v>
      </c>
      <c r="AI2081" t="s">
        <v>327</v>
      </c>
      <c r="AJ2081" t="s">
        <v>327</v>
      </c>
      <c r="AK2081" t="s">
        <v>73</v>
      </c>
      <c r="AL2081" t="s">
        <v>103</v>
      </c>
      <c r="AM2081" t="s">
        <v>103</v>
      </c>
      <c r="AN2081" t="s">
        <v>76</v>
      </c>
      <c r="AO2081" t="s">
        <v>592</v>
      </c>
      <c r="AP2081" t="s">
        <v>747</v>
      </c>
      <c r="AQ2081" t="s">
        <v>121</v>
      </c>
      <c r="AR2081" t="s">
        <v>67</v>
      </c>
      <c r="AS2081" t="s">
        <v>54</v>
      </c>
      <c r="AT2081" t="s">
        <v>73</v>
      </c>
      <c r="AU2081" t="s">
        <v>107</v>
      </c>
      <c r="AV2081" t="s">
        <v>4815</v>
      </c>
    </row>
    <row r="2082" spans="1:48" hidden="1" x14ac:dyDescent="0.3">
      <c r="A2082" t="s">
        <v>10313</v>
      </c>
      <c r="B2082" t="s">
        <v>10314</v>
      </c>
      <c r="C2082" s="1" t="str">
        <f t="shared" si="341"/>
        <v>21:0975</v>
      </c>
      <c r="D2082" s="1" t="str">
        <f t="shared" si="342"/>
        <v>21:0109</v>
      </c>
      <c r="E2082" t="s">
        <v>10315</v>
      </c>
      <c r="F2082" t="s">
        <v>10316</v>
      </c>
      <c r="H2082">
        <v>60.507085600000003</v>
      </c>
      <c r="I2082">
        <v>-97.233900399999996</v>
      </c>
      <c r="J2082" s="1" t="str">
        <f t="shared" si="343"/>
        <v>NGR lake sediment grab sample</v>
      </c>
      <c r="K2082" s="1" t="str">
        <f t="shared" si="344"/>
        <v>&lt;177 micron (NGR)</v>
      </c>
      <c r="L2082">
        <v>25</v>
      </c>
      <c r="M2082" t="s">
        <v>314</v>
      </c>
      <c r="N2082">
        <v>496</v>
      </c>
      <c r="O2082" t="s">
        <v>396</v>
      </c>
      <c r="P2082" t="s">
        <v>54</v>
      </c>
      <c r="Q2082" t="s">
        <v>652</v>
      </c>
      <c r="R2082" t="s">
        <v>141</v>
      </c>
      <c r="S2082" t="s">
        <v>57</v>
      </c>
      <c r="T2082" t="s">
        <v>122</v>
      </c>
      <c r="U2082" t="s">
        <v>168</v>
      </c>
      <c r="V2082" t="s">
        <v>471</v>
      </c>
      <c r="W2082" t="s">
        <v>171</v>
      </c>
      <c r="X2082" t="s">
        <v>67</v>
      </c>
      <c r="Y2082" t="s">
        <v>238</v>
      </c>
      <c r="Z2082" t="s">
        <v>170</v>
      </c>
      <c r="AA2082" t="s">
        <v>64</v>
      </c>
      <c r="AB2082" t="s">
        <v>192</v>
      </c>
      <c r="AC2082" t="s">
        <v>66</v>
      </c>
      <c r="AD2082" t="s">
        <v>67</v>
      </c>
      <c r="AE2082" t="s">
        <v>74</v>
      </c>
      <c r="AF2082" t="s">
        <v>550</v>
      </c>
      <c r="AG2082" t="s">
        <v>93</v>
      </c>
      <c r="AH2082" t="s">
        <v>472</v>
      </c>
      <c r="AI2082" t="s">
        <v>201</v>
      </c>
      <c r="AJ2082" t="s">
        <v>201</v>
      </c>
      <c r="AK2082" t="s">
        <v>73</v>
      </c>
      <c r="AL2082" t="s">
        <v>224</v>
      </c>
      <c r="AM2082" t="s">
        <v>103</v>
      </c>
      <c r="AN2082" t="s">
        <v>76</v>
      </c>
      <c r="AO2082" t="s">
        <v>203</v>
      </c>
      <c r="AP2082" t="s">
        <v>105</v>
      </c>
      <c r="AQ2082" t="s">
        <v>104</v>
      </c>
      <c r="AR2082" t="s">
        <v>67</v>
      </c>
      <c r="AS2082" t="s">
        <v>54</v>
      </c>
      <c r="AT2082" t="s">
        <v>73</v>
      </c>
      <c r="AU2082" t="s">
        <v>107</v>
      </c>
      <c r="AV2082" t="s">
        <v>4081</v>
      </c>
    </row>
    <row r="2083" spans="1:48" hidden="1" x14ac:dyDescent="0.3">
      <c r="A2083" t="s">
        <v>10317</v>
      </c>
      <c r="B2083" t="s">
        <v>10318</v>
      </c>
      <c r="C2083" s="1" t="str">
        <f t="shared" si="341"/>
        <v>21:0975</v>
      </c>
      <c r="D2083" s="1" t="str">
        <f t="shared" si="342"/>
        <v>21:0109</v>
      </c>
      <c r="E2083" t="s">
        <v>10319</v>
      </c>
      <c r="F2083" t="s">
        <v>10320</v>
      </c>
      <c r="H2083">
        <v>60.477584700000001</v>
      </c>
      <c r="I2083">
        <v>-97.218439200000006</v>
      </c>
      <c r="J2083" s="1" t="str">
        <f t="shared" si="343"/>
        <v>NGR lake sediment grab sample</v>
      </c>
      <c r="K2083" s="1" t="str">
        <f t="shared" si="344"/>
        <v>&lt;177 micron (NGR)</v>
      </c>
      <c r="L2083">
        <v>25</v>
      </c>
      <c r="M2083" t="s">
        <v>324</v>
      </c>
      <c r="N2083">
        <v>497</v>
      </c>
      <c r="O2083" t="s">
        <v>421</v>
      </c>
      <c r="P2083" t="s">
        <v>54</v>
      </c>
      <c r="Q2083" t="s">
        <v>1814</v>
      </c>
      <c r="R2083" t="s">
        <v>550</v>
      </c>
      <c r="S2083" t="s">
        <v>57</v>
      </c>
      <c r="T2083" t="s">
        <v>698</v>
      </c>
      <c r="U2083" t="s">
        <v>168</v>
      </c>
      <c r="V2083" t="s">
        <v>411</v>
      </c>
      <c r="W2083" t="s">
        <v>346</v>
      </c>
      <c r="X2083" t="s">
        <v>67</v>
      </c>
      <c r="Y2083" t="s">
        <v>355</v>
      </c>
      <c r="Z2083" t="s">
        <v>62</v>
      </c>
      <c r="AA2083" t="s">
        <v>64</v>
      </c>
      <c r="AB2083" t="s">
        <v>251</v>
      </c>
      <c r="AC2083" t="s">
        <v>66</v>
      </c>
      <c r="AD2083" t="s">
        <v>67</v>
      </c>
      <c r="AE2083" t="s">
        <v>177</v>
      </c>
      <c r="AF2083" t="s">
        <v>69</v>
      </c>
      <c r="AG2083" t="s">
        <v>471</v>
      </c>
      <c r="AH2083" t="s">
        <v>780</v>
      </c>
      <c r="AI2083" t="s">
        <v>709</v>
      </c>
      <c r="AJ2083" t="s">
        <v>233</v>
      </c>
      <c r="AK2083" t="s">
        <v>73</v>
      </c>
      <c r="AL2083" t="s">
        <v>75</v>
      </c>
      <c r="AM2083" t="s">
        <v>224</v>
      </c>
      <c r="AN2083" t="s">
        <v>76</v>
      </c>
      <c r="AO2083" t="s">
        <v>203</v>
      </c>
      <c r="AP2083" t="s">
        <v>656</v>
      </c>
      <c r="AQ2083" t="s">
        <v>525</v>
      </c>
      <c r="AR2083" t="s">
        <v>74</v>
      </c>
      <c r="AS2083" t="s">
        <v>54</v>
      </c>
      <c r="AT2083" t="s">
        <v>91</v>
      </c>
      <c r="AU2083" t="s">
        <v>107</v>
      </c>
      <c r="AV2083" t="s">
        <v>3868</v>
      </c>
    </row>
    <row r="2084" spans="1:48" hidden="1" x14ac:dyDescent="0.3">
      <c r="A2084" t="s">
        <v>10321</v>
      </c>
      <c r="B2084" t="s">
        <v>10322</v>
      </c>
      <c r="C2084" s="1" t="str">
        <f t="shared" si="341"/>
        <v>21:0975</v>
      </c>
      <c r="D2084" s="1" t="str">
        <f t="shared" si="342"/>
        <v>21:0109</v>
      </c>
      <c r="E2084" t="s">
        <v>10323</v>
      </c>
      <c r="F2084" t="s">
        <v>10324</v>
      </c>
      <c r="H2084">
        <v>60.314595699999998</v>
      </c>
      <c r="I2084">
        <v>-97.254291100000003</v>
      </c>
      <c r="J2084" s="1" t="str">
        <f t="shared" si="343"/>
        <v>NGR lake sediment grab sample</v>
      </c>
      <c r="K2084" s="1" t="str">
        <f t="shared" si="344"/>
        <v>&lt;177 micron (NGR)</v>
      </c>
      <c r="L2084">
        <v>25</v>
      </c>
      <c r="M2084" t="s">
        <v>335</v>
      </c>
      <c r="N2084">
        <v>498</v>
      </c>
      <c r="O2084" t="s">
        <v>448</v>
      </c>
      <c r="P2084" t="s">
        <v>54</v>
      </c>
      <c r="Q2084" t="s">
        <v>275</v>
      </c>
      <c r="R2084" t="s">
        <v>192</v>
      </c>
      <c r="S2084" t="s">
        <v>57</v>
      </c>
      <c r="T2084" t="s">
        <v>152</v>
      </c>
      <c r="U2084" t="s">
        <v>203</v>
      </c>
      <c r="V2084" t="s">
        <v>172</v>
      </c>
      <c r="W2084" t="s">
        <v>171</v>
      </c>
      <c r="X2084" t="s">
        <v>67</v>
      </c>
      <c r="Y2084" t="s">
        <v>302</v>
      </c>
      <c r="Z2084" t="s">
        <v>170</v>
      </c>
      <c r="AA2084" t="s">
        <v>64</v>
      </c>
      <c r="AB2084" t="s">
        <v>725</v>
      </c>
      <c r="AC2084" t="s">
        <v>66</v>
      </c>
      <c r="AD2084" t="s">
        <v>138</v>
      </c>
      <c r="AE2084" t="s">
        <v>177</v>
      </c>
      <c r="AF2084" t="s">
        <v>141</v>
      </c>
      <c r="AG2084" t="s">
        <v>615</v>
      </c>
      <c r="AH2084" t="s">
        <v>472</v>
      </c>
      <c r="AI2084" t="s">
        <v>336</v>
      </c>
      <c r="AJ2084" t="s">
        <v>156</v>
      </c>
      <c r="AK2084" t="s">
        <v>73</v>
      </c>
      <c r="AL2084" t="s">
        <v>103</v>
      </c>
      <c r="AM2084" t="s">
        <v>177</v>
      </c>
      <c r="AN2084" t="s">
        <v>76</v>
      </c>
      <c r="AO2084" t="s">
        <v>104</v>
      </c>
      <c r="AP2084" t="s">
        <v>2741</v>
      </c>
      <c r="AQ2084" t="s">
        <v>1186</v>
      </c>
      <c r="AR2084" t="s">
        <v>67</v>
      </c>
      <c r="AS2084" t="s">
        <v>54</v>
      </c>
      <c r="AT2084" t="s">
        <v>73</v>
      </c>
      <c r="AU2084" t="s">
        <v>107</v>
      </c>
      <c r="AV2084" t="s">
        <v>9012</v>
      </c>
    </row>
    <row r="2085" spans="1:48" hidden="1" x14ac:dyDescent="0.3">
      <c r="A2085" t="s">
        <v>10325</v>
      </c>
      <c r="B2085" t="s">
        <v>10326</v>
      </c>
      <c r="C2085" s="1" t="str">
        <f t="shared" si="341"/>
        <v>21:0975</v>
      </c>
      <c r="D2085" s="1" t="str">
        <f>HYPERLINK("https://geochem.nrcan.gc.ca/cdogs/content/svy/svy_e.htm", "")</f>
        <v/>
      </c>
      <c r="G2085" s="1" t="str">
        <f>HYPERLINK("https://geochem.nrcan.gc.ca/cdogs/content/cr_/cr_00160_e.htm", "160")</f>
        <v>160</v>
      </c>
      <c r="J2085" t="s">
        <v>230</v>
      </c>
      <c r="K2085" t="s">
        <v>231</v>
      </c>
      <c r="L2085">
        <v>25</v>
      </c>
      <c r="M2085" t="s">
        <v>232</v>
      </c>
      <c r="N2085">
        <v>499</v>
      </c>
      <c r="O2085" t="s">
        <v>168</v>
      </c>
      <c r="P2085" t="s">
        <v>127</v>
      </c>
      <c r="Q2085" t="s">
        <v>656</v>
      </c>
      <c r="R2085" t="s">
        <v>177</v>
      </c>
      <c r="S2085" t="s">
        <v>57</v>
      </c>
      <c r="T2085" t="s">
        <v>122</v>
      </c>
      <c r="U2085" t="s">
        <v>117</v>
      </c>
      <c r="V2085" t="s">
        <v>204</v>
      </c>
      <c r="W2085" t="s">
        <v>346</v>
      </c>
      <c r="X2085" t="s">
        <v>67</v>
      </c>
      <c r="Y2085" t="s">
        <v>79</v>
      </c>
      <c r="Z2085" t="s">
        <v>88</v>
      </c>
      <c r="AA2085" t="s">
        <v>64</v>
      </c>
      <c r="AB2085" t="s">
        <v>190</v>
      </c>
      <c r="AC2085" t="s">
        <v>155</v>
      </c>
      <c r="AD2085" t="s">
        <v>67</v>
      </c>
      <c r="AE2085" t="s">
        <v>62</v>
      </c>
      <c r="AF2085" t="s">
        <v>116</v>
      </c>
      <c r="AG2085" t="s">
        <v>617</v>
      </c>
      <c r="AH2085" t="s">
        <v>68</v>
      </c>
      <c r="AI2085" t="s">
        <v>104</v>
      </c>
      <c r="AJ2085" t="s">
        <v>340</v>
      </c>
      <c r="AK2085" t="s">
        <v>73</v>
      </c>
      <c r="AL2085" t="s">
        <v>206</v>
      </c>
      <c r="AM2085" t="s">
        <v>157</v>
      </c>
      <c r="AN2085" t="s">
        <v>76</v>
      </c>
      <c r="AO2085" t="s">
        <v>203</v>
      </c>
      <c r="AP2085" t="s">
        <v>2054</v>
      </c>
      <c r="AQ2085" t="s">
        <v>226</v>
      </c>
      <c r="AR2085" t="s">
        <v>62</v>
      </c>
      <c r="AS2085" t="s">
        <v>170</v>
      </c>
      <c r="AT2085" t="s">
        <v>73</v>
      </c>
      <c r="AU2085" t="s">
        <v>107</v>
      </c>
      <c r="AV2085" t="s">
        <v>10327</v>
      </c>
    </row>
    <row r="2086" spans="1:48" hidden="1" x14ac:dyDescent="0.3">
      <c r="A2086" t="s">
        <v>10328</v>
      </c>
      <c r="B2086" t="s">
        <v>10329</v>
      </c>
      <c r="C2086" s="1" t="str">
        <f t="shared" si="341"/>
        <v>21:0975</v>
      </c>
      <c r="D2086" s="1" t="str">
        <f t="shared" ref="D2086:D2095" si="345">HYPERLINK("https://geochem.nrcan.gc.ca/cdogs/content/svy/svy210109_e.htm", "21:0109")</f>
        <v>21:0109</v>
      </c>
      <c r="E2086" t="s">
        <v>10330</v>
      </c>
      <c r="F2086" t="s">
        <v>10331</v>
      </c>
      <c r="H2086">
        <v>60.273246299999997</v>
      </c>
      <c r="I2086">
        <v>-97.248811200000006</v>
      </c>
      <c r="J2086" s="1" t="str">
        <f t="shared" ref="J2086:J2095" si="346">HYPERLINK("https://geochem.nrcan.gc.ca/cdogs/content/kwd/kwd020027_e.htm", "NGR lake sediment grab sample")</f>
        <v>NGR lake sediment grab sample</v>
      </c>
      <c r="K2086" s="1" t="str">
        <f t="shared" ref="K2086:K2095" si="347">HYPERLINK("https://geochem.nrcan.gc.ca/cdogs/content/kwd/kwd080006_e.htm", "&lt;177 micron (NGR)")</f>
        <v>&lt;177 micron (NGR)</v>
      </c>
      <c r="L2086">
        <v>25</v>
      </c>
      <c r="M2086" t="s">
        <v>354</v>
      </c>
      <c r="N2086">
        <v>500</v>
      </c>
      <c r="O2086" t="s">
        <v>62</v>
      </c>
      <c r="P2086" t="s">
        <v>54</v>
      </c>
      <c r="Q2086" t="s">
        <v>248</v>
      </c>
      <c r="R2086" t="s">
        <v>550</v>
      </c>
      <c r="S2086" t="s">
        <v>57</v>
      </c>
      <c r="T2086" t="s">
        <v>315</v>
      </c>
      <c r="U2086" t="s">
        <v>88</v>
      </c>
      <c r="V2086" t="s">
        <v>356</v>
      </c>
      <c r="W2086" t="s">
        <v>224</v>
      </c>
      <c r="X2086" t="s">
        <v>74</v>
      </c>
      <c r="Y2086" t="s">
        <v>238</v>
      </c>
      <c r="Z2086" t="s">
        <v>67</v>
      </c>
      <c r="AA2086" t="s">
        <v>64</v>
      </c>
      <c r="AB2086" t="s">
        <v>100</v>
      </c>
      <c r="AC2086" t="s">
        <v>66</v>
      </c>
      <c r="AD2086" t="s">
        <v>67</v>
      </c>
      <c r="AE2086" t="s">
        <v>9379</v>
      </c>
      <c r="AF2086" t="s">
        <v>436</v>
      </c>
      <c r="AG2086" t="s">
        <v>88</v>
      </c>
      <c r="AH2086" t="s">
        <v>780</v>
      </c>
      <c r="AI2086" t="s">
        <v>276</v>
      </c>
      <c r="AJ2086" t="s">
        <v>72</v>
      </c>
      <c r="AK2086" t="s">
        <v>73</v>
      </c>
      <c r="AL2086" t="s">
        <v>103</v>
      </c>
      <c r="AM2086" t="s">
        <v>75</v>
      </c>
      <c r="AN2086" t="s">
        <v>76</v>
      </c>
      <c r="AO2086" t="s">
        <v>203</v>
      </c>
      <c r="AP2086" t="s">
        <v>8164</v>
      </c>
      <c r="AQ2086" t="s">
        <v>178</v>
      </c>
      <c r="AR2086" t="s">
        <v>67</v>
      </c>
      <c r="AS2086" t="s">
        <v>54</v>
      </c>
      <c r="AT2086" t="s">
        <v>73</v>
      </c>
      <c r="AU2086" t="s">
        <v>107</v>
      </c>
      <c r="AV2086" t="s">
        <v>8443</v>
      </c>
    </row>
    <row r="2087" spans="1:48" hidden="1" x14ac:dyDescent="0.3">
      <c r="A2087" t="s">
        <v>10332</v>
      </c>
      <c r="B2087" t="s">
        <v>10333</v>
      </c>
      <c r="C2087" s="1" t="str">
        <f t="shared" si="341"/>
        <v>21:0975</v>
      </c>
      <c r="D2087" s="1" t="str">
        <f t="shared" si="345"/>
        <v>21:0109</v>
      </c>
      <c r="E2087" t="s">
        <v>10334</v>
      </c>
      <c r="F2087" t="s">
        <v>10335</v>
      </c>
      <c r="H2087">
        <v>60.439845099999999</v>
      </c>
      <c r="I2087">
        <v>-97.422320299999996</v>
      </c>
      <c r="J2087" s="1" t="str">
        <f t="shared" si="346"/>
        <v>NGR lake sediment grab sample</v>
      </c>
      <c r="K2087" s="1" t="str">
        <f t="shared" si="347"/>
        <v>&lt;177 micron (NGR)</v>
      </c>
      <c r="L2087">
        <v>26</v>
      </c>
      <c r="M2087" t="s">
        <v>52</v>
      </c>
      <c r="N2087">
        <v>501</v>
      </c>
      <c r="O2087" t="s">
        <v>125</v>
      </c>
      <c r="P2087" t="s">
        <v>54</v>
      </c>
      <c r="Q2087" t="s">
        <v>133</v>
      </c>
      <c r="R2087" t="s">
        <v>305</v>
      </c>
      <c r="S2087" t="s">
        <v>57</v>
      </c>
      <c r="T2087" t="s">
        <v>725</v>
      </c>
      <c r="U2087" t="s">
        <v>138</v>
      </c>
      <c r="V2087" t="s">
        <v>339</v>
      </c>
      <c r="W2087" t="s">
        <v>170</v>
      </c>
      <c r="X2087" t="s">
        <v>67</v>
      </c>
      <c r="Y2087" t="s">
        <v>302</v>
      </c>
      <c r="Z2087" t="s">
        <v>59</v>
      </c>
      <c r="AA2087" t="s">
        <v>64</v>
      </c>
      <c r="AB2087" t="s">
        <v>381</v>
      </c>
      <c r="AC2087" t="s">
        <v>66</v>
      </c>
      <c r="AD2087" t="s">
        <v>67</v>
      </c>
      <c r="AE2087" t="s">
        <v>62</v>
      </c>
      <c r="AF2087" t="s">
        <v>290</v>
      </c>
      <c r="AG2087" t="s">
        <v>58</v>
      </c>
      <c r="AH2087" t="s">
        <v>173</v>
      </c>
      <c r="AI2087" t="s">
        <v>114</v>
      </c>
      <c r="AJ2087" t="s">
        <v>201</v>
      </c>
      <c r="AK2087" t="s">
        <v>73</v>
      </c>
      <c r="AL2087" t="s">
        <v>157</v>
      </c>
      <c r="AM2087" t="s">
        <v>75</v>
      </c>
      <c r="AN2087" t="s">
        <v>76</v>
      </c>
      <c r="AO2087" t="s">
        <v>92</v>
      </c>
      <c r="AP2087" t="s">
        <v>158</v>
      </c>
      <c r="AQ2087" t="s">
        <v>329</v>
      </c>
      <c r="AR2087" t="s">
        <v>67</v>
      </c>
      <c r="AS2087" t="s">
        <v>54</v>
      </c>
      <c r="AT2087" t="s">
        <v>73</v>
      </c>
      <c r="AU2087" t="s">
        <v>462</v>
      </c>
      <c r="AV2087" t="s">
        <v>2856</v>
      </c>
    </row>
    <row r="2088" spans="1:48" hidden="1" x14ac:dyDescent="0.3">
      <c r="A2088" t="s">
        <v>10336</v>
      </c>
      <c r="B2088" t="s">
        <v>10337</v>
      </c>
      <c r="C2088" s="1" t="str">
        <f t="shared" si="341"/>
        <v>21:0975</v>
      </c>
      <c r="D2088" s="1" t="str">
        <f t="shared" si="345"/>
        <v>21:0109</v>
      </c>
      <c r="E2088" t="s">
        <v>10338</v>
      </c>
      <c r="F2088" t="s">
        <v>10339</v>
      </c>
      <c r="H2088">
        <v>60.322060700000002</v>
      </c>
      <c r="I2088">
        <v>-97.305812700000004</v>
      </c>
      <c r="J2088" s="1" t="str">
        <f t="shared" si="346"/>
        <v>NGR lake sediment grab sample</v>
      </c>
      <c r="K2088" s="1" t="str">
        <f t="shared" si="347"/>
        <v>&lt;177 micron (NGR)</v>
      </c>
      <c r="L2088">
        <v>26</v>
      </c>
      <c r="M2088" t="s">
        <v>86</v>
      </c>
      <c r="N2088">
        <v>502</v>
      </c>
      <c r="O2088" t="s">
        <v>137</v>
      </c>
      <c r="P2088" t="s">
        <v>54</v>
      </c>
      <c r="Q2088" t="s">
        <v>505</v>
      </c>
      <c r="R2088" t="s">
        <v>134</v>
      </c>
      <c r="S2088" t="s">
        <v>57</v>
      </c>
      <c r="T2088" t="s">
        <v>561</v>
      </c>
      <c r="U2088" t="s">
        <v>59</v>
      </c>
      <c r="V2088" t="s">
        <v>575</v>
      </c>
      <c r="W2088" t="s">
        <v>448</v>
      </c>
      <c r="X2088" t="s">
        <v>67</v>
      </c>
      <c r="Y2088" t="s">
        <v>302</v>
      </c>
      <c r="Z2088" t="s">
        <v>170</v>
      </c>
      <c r="AA2088" t="s">
        <v>64</v>
      </c>
      <c r="AB2088" t="s">
        <v>172</v>
      </c>
      <c r="AC2088" t="s">
        <v>66</v>
      </c>
      <c r="AD2088" t="s">
        <v>67</v>
      </c>
      <c r="AE2088" t="s">
        <v>992</v>
      </c>
      <c r="AF2088" t="s">
        <v>282</v>
      </c>
      <c r="AG2088" t="s">
        <v>119</v>
      </c>
      <c r="AH2088" t="s">
        <v>472</v>
      </c>
      <c r="AI2088" t="s">
        <v>87</v>
      </c>
      <c r="AJ2088" t="s">
        <v>306</v>
      </c>
      <c r="AK2088" t="s">
        <v>73</v>
      </c>
      <c r="AL2088" t="s">
        <v>224</v>
      </c>
      <c r="AM2088" t="s">
        <v>75</v>
      </c>
      <c r="AN2088" t="s">
        <v>76</v>
      </c>
      <c r="AO2088" t="s">
        <v>168</v>
      </c>
      <c r="AP2088" t="s">
        <v>2033</v>
      </c>
      <c r="AQ2088" t="s">
        <v>77</v>
      </c>
      <c r="AR2088" t="s">
        <v>67</v>
      </c>
      <c r="AS2088" t="s">
        <v>54</v>
      </c>
      <c r="AT2088" t="s">
        <v>73</v>
      </c>
      <c r="AU2088" t="s">
        <v>107</v>
      </c>
      <c r="AV2088" t="s">
        <v>266</v>
      </c>
    </row>
    <row r="2089" spans="1:48" hidden="1" x14ac:dyDescent="0.3">
      <c r="A2089" t="s">
        <v>10340</v>
      </c>
      <c r="B2089" t="s">
        <v>10341</v>
      </c>
      <c r="C2089" s="1" t="str">
        <f t="shared" si="341"/>
        <v>21:0975</v>
      </c>
      <c r="D2089" s="1" t="str">
        <f t="shared" si="345"/>
        <v>21:0109</v>
      </c>
      <c r="E2089" t="s">
        <v>10342</v>
      </c>
      <c r="F2089" t="s">
        <v>10343</v>
      </c>
      <c r="H2089">
        <v>60.339669399999998</v>
      </c>
      <c r="I2089">
        <v>-97.254182900000004</v>
      </c>
      <c r="J2089" s="1" t="str">
        <f t="shared" si="346"/>
        <v>NGR lake sediment grab sample</v>
      </c>
      <c r="K2089" s="1" t="str">
        <f t="shared" si="347"/>
        <v>&lt;177 micron (NGR)</v>
      </c>
      <c r="L2089">
        <v>26</v>
      </c>
      <c r="M2089" t="s">
        <v>149</v>
      </c>
      <c r="N2089">
        <v>503</v>
      </c>
      <c r="O2089" t="s">
        <v>79</v>
      </c>
      <c r="P2089" t="s">
        <v>54</v>
      </c>
      <c r="Q2089" t="s">
        <v>115</v>
      </c>
      <c r="R2089" t="s">
        <v>168</v>
      </c>
      <c r="S2089" t="s">
        <v>57</v>
      </c>
      <c r="T2089" t="s">
        <v>135</v>
      </c>
      <c r="U2089" t="s">
        <v>178</v>
      </c>
      <c r="V2089" t="s">
        <v>153</v>
      </c>
      <c r="W2089" t="s">
        <v>94</v>
      </c>
      <c r="X2089" t="s">
        <v>74</v>
      </c>
      <c r="Y2089" t="s">
        <v>308</v>
      </c>
      <c r="Z2089" t="s">
        <v>96</v>
      </c>
      <c r="AA2089" t="s">
        <v>64</v>
      </c>
      <c r="AB2089" t="s">
        <v>139</v>
      </c>
      <c r="AC2089" t="s">
        <v>66</v>
      </c>
      <c r="AD2089" t="s">
        <v>67</v>
      </c>
      <c r="AE2089" t="s">
        <v>171</v>
      </c>
      <c r="AF2089" t="s">
        <v>192</v>
      </c>
      <c r="AG2089" t="s">
        <v>438</v>
      </c>
      <c r="AH2089" t="s">
        <v>173</v>
      </c>
      <c r="AI2089" t="s">
        <v>123</v>
      </c>
      <c r="AJ2089" t="s">
        <v>72</v>
      </c>
      <c r="AK2089" t="s">
        <v>73</v>
      </c>
      <c r="AL2089" t="s">
        <v>74</v>
      </c>
      <c r="AM2089" t="s">
        <v>177</v>
      </c>
      <c r="AN2089" t="s">
        <v>76</v>
      </c>
      <c r="AO2089" t="s">
        <v>281</v>
      </c>
      <c r="AP2089" t="s">
        <v>283</v>
      </c>
      <c r="AQ2089" t="s">
        <v>92</v>
      </c>
      <c r="AR2089" t="s">
        <v>74</v>
      </c>
      <c r="AS2089" t="s">
        <v>54</v>
      </c>
      <c r="AT2089" t="s">
        <v>73</v>
      </c>
      <c r="AU2089" t="s">
        <v>107</v>
      </c>
      <c r="AV2089" t="s">
        <v>10344</v>
      </c>
    </row>
    <row r="2090" spans="1:48" hidden="1" x14ac:dyDescent="0.3">
      <c r="A2090" t="s">
        <v>10345</v>
      </c>
      <c r="B2090" t="s">
        <v>10346</v>
      </c>
      <c r="C2090" s="1" t="str">
        <f t="shared" si="341"/>
        <v>21:0975</v>
      </c>
      <c r="D2090" s="1" t="str">
        <f t="shared" si="345"/>
        <v>21:0109</v>
      </c>
      <c r="E2090" t="s">
        <v>10347</v>
      </c>
      <c r="F2090" t="s">
        <v>10348</v>
      </c>
      <c r="H2090">
        <v>60.4364694</v>
      </c>
      <c r="I2090">
        <v>-97.303836200000006</v>
      </c>
      <c r="J2090" s="1" t="str">
        <f t="shared" si="346"/>
        <v>NGR lake sediment grab sample</v>
      </c>
      <c r="K2090" s="1" t="str">
        <f t="shared" si="347"/>
        <v>&lt;177 micron (NGR)</v>
      </c>
      <c r="L2090">
        <v>26</v>
      </c>
      <c r="M2090" t="s">
        <v>165</v>
      </c>
      <c r="N2090">
        <v>504</v>
      </c>
      <c r="O2090" t="s">
        <v>302</v>
      </c>
      <c r="P2090" t="s">
        <v>54</v>
      </c>
      <c r="Q2090" t="s">
        <v>420</v>
      </c>
      <c r="R2090" t="s">
        <v>168</v>
      </c>
      <c r="S2090" t="s">
        <v>57</v>
      </c>
      <c r="T2090" t="s">
        <v>291</v>
      </c>
      <c r="U2090" t="s">
        <v>117</v>
      </c>
      <c r="V2090" t="s">
        <v>139</v>
      </c>
      <c r="W2090" t="s">
        <v>79</v>
      </c>
      <c r="X2090" t="s">
        <v>74</v>
      </c>
      <c r="Y2090" t="s">
        <v>205</v>
      </c>
      <c r="Z2090" t="s">
        <v>96</v>
      </c>
      <c r="AA2090" t="s">
        <v>64</v>
      </c>
      <c r="AB2090" t="s">
        <v>691</v>
      </c>
      <c r="AC2090" t="s">
        <v>66</v>
      </c>
      <c r="AD2090" t="s">
        <v>67</v>
      </c>
      <c r="AE2090" t="s">
        <v>396</v>
      </c>
      <c r="AF2090" t="s">
        <v>436</v>
      </c>
      <c r="AG2090" t="s">
        <v>252</v>
      </c>
      <c r="AH2090" t="s">
        <v>173</v>
      </c>
      <c r="AI2090" t="s">
        <v>305</v>
      </c>
      <c r="AJ2090" t="s">
        <v>159</v>
      </c>
      <c r="AK2090" t="s">
        <v>73</v>
      </c>
      <c r="AL2090" t="s">
        <v>157</v>
      </c>
      <c r="AM2090" t="s">
        <v>75</v>
      </c>
      <c r="AN2090" t="s">
        <v>76</v>
      </c>
      <c r="AO2090" t="s">
        <v>92</v>
      </c>
      <c r="AP2090" t="s">
        <v>210</v>
      </c>
      <c r="AQ2090" t="s">
        <v>203</v>
      </c>
      <c r="AR2090" t="s">
        <v>67</v>
      </c>
      <c r="AS2090" t="s">
        <v>54</v>
      </c>
      <c r="AT2090" t="s">
        <v>73</v>
      </c>
      <c r="AU2090" t="s">
        <v>107</v>
      </c>
      <c r="AV2090" t="s">
        <v>10349</v>
      </c>
    </row>
    <row r="2091" spans="1:48" hidden="1" x14ac:dyDescent="0.3">
      <c r="A2091" t="s">
        <v>10350</v>
      </c>
      <c r="B2091" t="s">
        <v>10351</v>
      </c>
      <c r="C2091" s="1" t="str">
        <f t="shared" si="341"/>
        <v>21:0975</v>
      </c>
      <c r="D2091" s="1" t="str">
        <f t="shared" si="345"/>
        <v>21:0109</v>
      </c>
      <c r="E2091" t="s">
        <v>10352</v>
      </c>
      <c r="F2091" t="s">
        <v>10353</v>
      </c>
      <c r="H2091">
        <v>60.468019499999997</v>
      </c>
      <c r="I2091">
        <v>-97.279374799999999</v>
      </c>
      <c r="J2091" s="1" t="str">
        <f t="shared" si="346"/>
        <v>NGR lake sediment grab sample</v>
      </c>
      <c r="K2091" s="1" t="str">
        <f t="shared" si="347"/>
        <v>&lt;177 micron (NGR)</v>
      </c>
      <c r="L2091">
        <v>26</v>
      </c>
      <c r="M2091" t="s">
        <v>185</v>
      </c>
      <c r="N2091">
        <v>505</v>
      </c>
      <c r="O2091" t="s">
        <v>62</v>
      </c>
      <c r="P2091" t="s">
        <v>54</v>
      </c>
      <c r="Q2091" t="s">
        <v>541</v>
      </c>
      <c r="R2091" t="s">
        <v>317</v>
      </c>
      <c r="S2091" t="s">
        <v>57</v>
      </c>
      <c r="T2091" t="s">
        <v>60</v>
      </c>
      <c r="U2091" t="s">
        <v>59</v>
      </c>
      <c r="V2091" t="s">
        <v>93</v>
      </c>
      <c r="W2091" t="s">
        <v>355</v>
      </c>
      <c r="X2091" t="s">
        <v>67</v>
      </c>
      <c r="Y2091" t="s">
        <v>526</v>
      </c>
      <c r="Z2091" t="s">
        <v>170</v>
      </c>
      <c r="AA2091" t="s">
        <v>64</v>
      </c>
      <c r="AB2091" t="s">
        <v>381</v>
      </c>
      <c r="AC2091" t="s">
        <v>66</v>
      </c>
      <c r="AD2091" t="s">
        <v>67</v>
      </c>
      <c r="AE2091" t="s">
        <v>2187</v>
      </c>
      <c r="AF2091" t="s">
        <v>134</v>
      </c>
      <c r="AG2091" t="s">
        <v>172</v>
      </c>
      <c r="AH2091" t="s">
        <v>472</v>
      </c>
      <c r="AI2091" t="s">
        <v>336</v>
      </c>
      <c r="AJ2091" t="s">
        <v>127</v>
      </c>
      <c r="AK2091" t="s">
        <v>73</v>
      </c>
      <c r="AL2091" t="s">
        <v>75</v>
      </c>
      <c r="AM2091" t="s">
        <v>224</v>
      </c>
      <c r="AN2091" t="s">
        <v>76</v>
      </c>
      <c r="AO2091" t="s">
        <v>168</v>
      </c>
      <c r="AP2091" t="s">
        <v>105</v>
      </c>
      <c r="AQ2091" t="s">
        <v>77</v>
      </c>
      <c r="AR2091" t="s">
        <v>67</v>
      </c>
      <c r="AS2091" t="s">
        <v>54</v>
      </c>
      <c r="AT2091" t="s">
        <v>73</v>
      </c>
      <c r="AU2091" t="s">
        <v>107</v>
      </c>
      <c r="AV2091" t="s">
        <v>10354</v>
      </c>
    </row>
    <row r="2092" spans="1:48" hidden="1" x14ac:dyDescent="0.3">
      <c r="A2092" t="s">
        <v>10355</v>
      </c>
      <c r="B2092" t="s">
        <v>10356</v>
      </c>
      <c r="C2092" s="1" t="str">
        <f t="shared" si="341"/>
        <v>21:0975</v>
      </c>
      <c r="D2092" s="1" t="str">
        <f t="shared" si="345"/>
        <v>21:0109</v>
      </c>
      <c r="E2092" t="s">
        <v>10357</v>
      </c>
      <c r="F2092" t="s">
        <v>10358</v>
      </c>
      <c r="H2092">
        <v>60.484212800000002</v>
      </c>
      <c r="I2092">
        <v>-97.380866299999994</v>
      </c>
      <c r="J2092" s="1" t="str">
        <f t="shared" si="346"/>
        <v>NGR lake sediment grab sample</v>
      </c>
      <c r="K2092" s="1" t="str">
        <f t="shared" si="347"/>
        <v>&lt;177 micron (NGR)</v>
      </c>
      <c r="L2092">
        <v>26</v>
      </c>
      <c r="M2092" t="s">
        <v>113</v>
      </c>
      <c r="N2092">
        <v>506</v>
      </c>
      <c r="O2092" t="s">
        <v>103</v>
      </c>
      <c r="P2092" t="s">
        <v>54</v>
      </c>
      <c r="Q2092" t="s">
        <v>488</v>
      </c>
      <c r="R2092" t="s">
        <v>10359</v>
      </c>
      <c r="S2092" t="s">
        <v>57</v>
      </c>
      <c r="T2092" t="s">
        <v>326</v>
      </c>
      <c r="U2092" t="s">
        <v>92</v>
      </c>
      <c r="V2092" t="s">
        <v>725</v>
      </c>
      <c r="W2092" t="s">
        <v>276</v>
      </c>
      <c r="X2092" t="s">
        <v>67</v>
      </c>
      <c r="Y2092" t="s">
        <v>63</v>
      </c>
      <c r="Z2092" t="s">
        <v>127</v>
      </c>
      <c r="AA2092" t="s">
        <v>64</v>
      </c>
      <c r="AB2092" t="s">
        <v>251</v>
      </c>
      <c r="AC2092" t="s">
        <v>66</v>
      </c>
      <c r="AD2092" t="s">
        <v>758</v>
      </c>
      <c r="AE2092" t="s">
        <v>238</v>
      </c>
      <c r="AF2092" t="s">
        <v>69</v>
      </c>
      <c r="AG2092" t="s">
        <v>142</v>
      </c>
      <c r="AH2092" t="s">
        <v>780</v>
      </c>
      <c r="AI2092" t="s">
        <v>114</v>
      </c>
      <c r="AJ2092" t="s">
        <v>159</v>
      </c>
      <c r="AK2092" t="s">
        <v>73</v>
      </c>
      <c r="AL2092" t="s">
        <v>75</v>
      </c>
      <c r="AM2092" t="s">
        <v>75</v>
      </c>
      <c r="AN2092" t="s">
        <v>76</v>
      </c>
      <c r="AO2092" t="s">
        <v>92</v>
      </c>
      <c r="AP2092" t="s">
        <v>210</v>
      </c>
      <c r="AQ2092" t="s">
        <v>116</v>
      </c>
      <c r="AR2092" t="s">
        <v>67</v>
      </c>
      <c r="AS2092" t="s">
        <v>54</v>
      </c>
      <c r="AT2092" t="s">
        <v>73</v>
      </c>
      <c r="AU2092" t="s">
        <v>107</v>
      </c>
      <c r="AV2092" t="s">
        <v>7002</v>
      </c>
    </row>
    <row r="2093" spans="1:48" hidden="1" x14ac:dyDescent="0.3">
      <c r="A2093" t="s">
        <v>10360</v>
      </c>
      <c r="B2093" t="s">
        <v>10361</v>
      </c>
      <c r="C2093" s="1" t="str">
        <f t="shared" si="341"/>
        <v>21:0975</v>
      </c>
      <c r="D2093" s="1" t="str">
        <f t="shared" si="345"/>
        <v>21:0109</v>
      </c>
      <c r="E2093" t="s">
        <v>10357</v>
      </c>
      <c r="F2093" t="s">
        <v>10362</v>
      </c>
      <c r="H2093">
        <v>60.484212800000002</v>
      </c>
      <c r="I2093">
        <v>-97.380866299999994</v>
      </c>
      <c r="J2093" s="1" t="str">
        <f t="shared" si="346"/>
        <v>NGR lake sediment grab sample</v>
      </c>
      <c r="K2093" s="1" t="str">
        <f t="shared" si="347"/>
        <v>&lt;177 micron (NGR)</v>
      </c>
      <c r="L2093">
        <v>26</v>
      </c>
      <c r="M2093" t="s">
        <v>132</v>
      </c>
      <c r="N2093">
        <v>507</v>
      </c>
      <c r="O2093" t="s">
        <v>103</v>
      </c>
      <c r="P2093" t="s">
        <v>54</v>
      </c>
      <c r="Q2093" t="s">
        <v>1210</v>
      </c>
      <c r="R2093" t="s">
        <v>58</v>
      </c>
      <c r="S2093" t="s">
        <v>57</v>
      </c>
      <c r="T2093" t="s">
        <v>725</v>
      </c>
      <c r="U2093" t="s">
        <v>178</v>
      </c>
      <c r="V2093" t="s">
        <v>65</v>
      </c>
      <c r="W2093" t="s">
        <v>220</v>
      </c>
      <c r="X2093" t="s">
        <v>67</v>
      </c>
      <c r="Y2093" t="s">
        <v>63</v>
      </c>
      <c r="Z2093" t="s">
        <v>127</v>
      </c>
      <c r="AA2093" t="s">
        <v>64</v>
      </c>
      <c r="AB2093" t="s">
        <v>691</v>
      </c>
      <c r="AC2093" t="s">
        <v>66</v>
      </c>
      <c r="AD2093" t="s">
        <v>758</v>
      </c>
      <c r="AE2093" t="s">
        <v>238</v>
      </c>
      <c r="AF2093" t="s">
        <v>357</v>
      </c>
      <c r="AG2093" t="s">
        <v>169</v>
      </c>
      <c r="AH2093" t="s">
        <v>780</v>
      </c>
      <c r="AI2093" t="s">
        <v>53</v>
      </c>
      <c r="AJ2093" t="s">
        <v>209</v>
      </c>
      <c r="AK2093" t="s">
        <v>73</v>
      </c>
      <c r="AL2093" t="s">
        <v>157</v>
      </c>
      <c r="AM2093" t="s">
        <v>75</v>
      </c>
      <c r="AN2093" t="s">
        <v>76</v>
      </c>
      <c r="AO2093" t="s">
        <v>92</v>
      </c>
      <c r="AP2093" t="s">
        <v>179</v>
      </c>
      <c r="AQ2093" t="s">
        <v>1632</v>
      </c>
      <c r="AR2093" t="s">
        <v>74</v>
      </c>
      <c r="AS2093" t="s">
        <v>54</v>
      </c>
      <c r="AT2093" t="s">
        <v>73</v>
      </c>
      <c r="AU2093" t="s">
        <v>107</v>
      </c>
      <c r="AV2093" t="s">
        <v>8086</v>
      </c>
    </row>
    <row r="2094" spans="1:48" hidden="1" x14ac:dyDescent="0.3">
      <c r="A2094" t="s">
        <v>10363</v>
      </c>
      <c r="B2094" t="s">
        <v>10364</v>
      </c>
      <c r="C2094" s="1" t="str">
        <f t="shared" si="341"/>
        <v>21:0975</v>
      </c>
      <c r="D2094" s="1" t="str">
        <f t="shared" si="345"/>
        <v>21:0109</v>
      </c>
      <c r="E2094" t="s">
        <v>10365</v>
      </c>
      <c r="F2094" t="s">
        <v>10366</v>
      </c>
      <c r="H2094">
        <v>60.4746381</v>
      </c>
      <c r="I2094">
        <v>-97.445003900000003</v>
      </c>
      <c r="J2094" s="1" t="str">
        <f t="shared" si="346"/>
        <v>NGR lake sediment grab sample</v>
      </c>
      <c r="K2094" s="1" t="str">
        <f t="shared" si="347"/>
        <v>&lt;177 micron (NGR)</v>
      </c>
      <c r="L2094">
        <v>26</v>
      </c>
      <c r="M2094" t="s">
        <v>200</v>
      </c>
      <c r="N2094">
        <v>508</v>
      </c>
      <c r="O2094" t="s">
        <v>421</v>
      </c>
      <c r="P2094" t="s">
        <v>54</v>
      </c>
      <c r="Q2094" t="s">
        <v>364</v>
      </c>
      <c r="R2094" t="s">
        <v>436</v>
      </c>
      <c r="S2094" t="s">
        <v>57</v>
      </c>
      <c r="T2094" t="s">
        <v>616</v>
      </c>
      <c r="U2094" t="s">
        <v>138</v>
      </c>
      <c r="V2094" t="s">
        <v>2740</v>
      </c>
      <c r="W2094" t="s">
        <v>103</v>
      </c>
      <c r="X2094" t="s">
        <v>67</v>
      </c>
      <c r="Y2094" t="s">
        <v>68</v>
      </c>
      <c r="Z2094" t="s">
        <v>67</v>
      </c>
      <c r="AA2094" t="s">
        <v>64</v>
      </c>
      <c r="AB2094" t="s">
        <v>104</v>
      </c>
      <c r="AC2094" t="s">
        <v>66</v>
      </c>
      <c r="AD2094" t="s">
        <v>67</v>
      </c>
      <c r="AE2094" t="s">
        <v>10367</v>
      </c>
      <c r="AF2094" t="s">
        <v>76</v>
      </c>
      <c r="AG2094" t="s">
        <v>134</v>
      </c>
      <c r="AH2094" t="s">
        <v>780</v>
      </c>
      <c r="AI2094" t="s">
        <v>346</v>
      </c>
      <c r="AJ2094" t="s">
        <v>302</v>
      </c>
      <c r="AK2094" t="s">
        <v>73</v>
      </c>
      <c r="AL2094" t="s">
        <v>103</v>
      </c>
      <c r="AM2094" t="s">
        <v>103</v>
      </c>
      <c r="AN2094" t="s">
        <v>76</v>
      </c>
      <c r="AO2094" t="s">
        <v>61</v>
      </c>
      <c r="AP2094" t="s">
        <v>1134</v>
      </c>
      <c r="AQ2094" t="s">
        <v>233</v>
      </c>
      <c r="AR2094" t="s">
        <v>67</v>
      </c>
      <c r="AS2094" t="s">
        <v>54</v>
      </c>
      <c r="AT2094" t="s">
        <v>73</v>
      </c>
      <c r="AU2094" t="s">
        <v>107</v>
      </c>
      <c r="AV2094" t="s">
        <v>10368</v>
      </c>
    </row>
    <row r="2095" spans="1:48" hidden="1" x14ac:dyDescent="0.3">
      <c r="A2095" t="s">
        <v>10369</v>
      </c>
      <c r="B2095" t="s">
        <v>10370</v>
      </c>
      <c r="C2095" s="1" t="str">
        <f t="shared" si="341"/>
        <v>21:0975</v>
      </c>
      <c r="D2095" s="1" t="str">
        <f t="shared" si="345"/>
        <v>21:0109</v>
      </c>
      <c r="E2095" t="s">
        <v>10371</v>
      </c>
      <c r="F2095" t="s">
        <v>10372</v>
      </c>
      <c r="H2095">
        <v>60.485689700000002</v>
      </c>
      <c r="I2095">
        <v>-97.5143214</v>
      </c>
      <c r="J2095" s="1" t="str">
        <f t="shared" si="346"/>
        <v>NGR lake sediment grab sample</v>
      </c>
      <c r="K2095" s="1" t="str">
        <f t="shared" si="347"/>
        <v>&lt;177 micron (NGR)</v>
      </c>
      <c r="L2095">
        <v>26</v>
      </c>
      <c r="M2095" t="s">
        <v>217</v>
      </c>
      <c r="N2095">
        <v>509</v>
      </c>
      <c r="O2095" t="s">
        <v>75</v>
      </c>
      <c r="P2095" t="s">
        <v>54</v>
      </c>
      <c r="Q2095" t="s">
        <v>315</v>
      </c>
      <c r="R2095" t="s">
        <v>357</v>
      </c>
      <c r="S2095" t="s">
        <v>57</v>
      </c>
      <c r="T2095" t="s">
        <v>264</v>
      </c>
      <c r="U2095" t="s">
        <v>57</v>
      </c>
      <c r="V2095" t="s">
        <v>2740</v>
      </c>
      <c r="W2095" t="s">
        <v>103</v>
      </c>
      <c r="X2095" t="s">
        <v>67</v>
      </c>
      <c r="Y2095" t="s">
        <v>125</v>
      </c>
      <c r="Z2095" t="s">
        <v>67</v>
      </c>
      <c r="AA2095" t="s">
        <v>64</v>
      </c>
      <c r="AB2095" t="s">
        <v>281</v>
      </c>
      <c r="AC2095" t="s">
        <v>66</v>
      </c>
      <c r="AD2095" t="s">
        <v>67</v>
      </c>
      <c r="AE2095" t="s">
        <v>3822</v>
      </c>
      <c r="AF2095" t="s">
        <v>76</v>
      </c>
      <c r="AG2095" t="s">
        <v>117</v>
      </c>
      <c r="AH2095" t="s">
        <v>780</v>
      </c>
      <c r="AI2095" t="s">
        <v>526</v>
      </c>
      <c r="AJ2095" t="s">
        <v>421</v>
      </c>
      <c r="AK2095" t="s">
        <v>73</v>
      </c>
      <c r="AL2095" t="s">
        <v>103</v>
      </c>
      <c r="AM2095" t="s">
        <v>103</v>
      </c>
      <c r="AN2095" t="s">
        <v>76</v>
      </c>
      <c r="AO2095" t="s">
        <v>355</v>
      </c>
      <c r="AP2095" t="s">
        <v>8164</v>
      </c>
      <c r="AQ2095" t="s">
        <v>203</v>
      </c>
      <c r="AR2095" t="s">
        <v>67</v>
      </c>
      <c r="AS2095" t="s">
        <v>54</v>
      </c>
      <c r="AT2095" t="s">
        <v>73</v>
      </c>
      <c r="AU2095" t="s">
        <v>107</v>
      </c>
      <c r="AV2095" t="s">
        <v>10373</v>
      </c>
    </row>
    <row r="2096" spans="1:48" hidden="1" x14ac:dyDescent="0.3">
      <c r="A2096" t="s">
        <v>10374</v>
      </c>
      <c r="B2096" t="s">
        <v>10375</v>
      </c>
      <c r="C2096" s="1" t="str">
        <f t="shared" si="341"/>
        <v>21:0975</v>
      </c>
      <c r="D2096" s="1" t="str">
        <f>HYPERLINK("https://geochem.nrcan.gc.ca/cdogs/content/svy/svy_e.htm", "")</f>
        <v/>
      </c>
      <c r="G2096" s="1" t="str">
        <f>HYPERLINK("https://geochem.nrcan.gc.ca/cdogs/content/cr_/cr_00160_e.htm", "160")</f>
        <v>160</v>
      </c>
      <c r="J2096" t="s">
        <v>230</v>
      </c>
      <c r="K2096" t="s">
        <v>231</v>
      </c>
      <c r="L2096">
        <v>26</v>
      </c>
      <c r="M2096" t="s">
        <v>232</v>
      </c>
      <c r="N2096">
        <v>510</v>
      </c>
      <c r="O2096" t="s">
        <v>280</v>
      </c>
      <c r="P2096" t="s">
        <v>170</v>
      </c>
      <c r="Q2096" t="s">
        <v>105</v>
      </c>
      <c r="R2096" t="s">
        <v>75</v>
      </c>
      <c r="S2096" t="s">
        <v>57</v>
      </c>
      <c r="T2096" t="s">
        <v>100</v>
      </c>
      <c r="U2096" t="s">
        <v>117</v>
      </c>
      <c r="V2096" t="s">
        <v>204</v>
      </c>
      <c r="W2096" t="s">
        <v>346</v>
      </c>
      <c r="X2096" t="s">
        <v>74</v>
      </c>
      <c r="Y2096" t="s">
        <v>205</v>
      </c>
      <c r="Z2096" t="s">
        <v>117</v>
      </c>
      <c r="AA2096" t="s">
        <v>64</v>
      </c>
      <c r="AB2096" t="s">
        <v>251</v>
      </c>
      <c r="AC2096" t="s">
        <v>155</v>
      </c>
      <c r="AD2096" t="s">
        <v>67</v>
      </c>
      <c r="AE2096" t="s">
        <v>448</v>
      </c>
      <c r="AF2096" t="s">
        <v>116</v>
      </c>
      <c r="AG2096" t="s">
        <v>221</v>
      </c>
      <c r="AH2096" t="s">
        <v>74</v>
      </c>
      <c r="AI2096" t="s">
        <v>178</v>
      </c>
      <c r="AJ2096" t="s">
        <v>209</v>
      </c>
      <c r="AK2096" t="s">
        <v>73</v>
      </c>
      <c r="AL2096" t="s">
        <v>68</v>
      </c>
      <c r="AM2096" t="s">
        <v>125</v>
      </c>
      <c r="AN2096" t="s">
        <v>76</v>
      </c>
      <c r="AO2096" t="s">
        <v>168</v>
      </c>
      <c r="AP2096" t="s">
        <v>10376</v>
      </c>
      <c r="AQ2096" t="s">
        <v>327</v>
      </c>
      <c r="AR2096" t="s">
        <v>62</v>
      </c>
      <c r="AS2096" t="s">
        <v>62</v>
      </c>
      <c r="AT2096" t="s">
        <v>73</v>
      </c>
      <c r="AU2096" t="s">
        <v>1814</v>
      </c>
      <c r="AV2096" t="s">
        <v>10377</v>
      </c>
    </row>
    <row r="2097" spans="1:48" hidden="1" x14ac:dyDescent="0.3">
      <c r="A2097" t="s">
        <v>10378</v>
      </c>
      <c r="B2097" t="s">
        <v>10379</v>
      </c>
      <c r="C2097" s="1" t="str">
        <f t="shared" si="341"/>
        <v>21:0975</v>
      </c>
      <c r="D2097" s="1" t="str">
        <f t="shared" ref="D2097:D2119" si="348">HYPERLINK("https://geochem.nrcan.gc.ca/cdogs/content/svy/svy210109_e.htm", "21:0109")</f>
        <v>21:0109</v>
      </c>
      <c r="E2097" t="s">
        <v>10380</v>
      </c>
      <c r="F2097" t="s">
        <v>10381</v>
      </c>
      <c r="H2097">
        <v>60.479934299999996</v>
      </c>
      <c r="I2097">
        <v>-97.579526099999995</v>
      </c>
      <c r="J2097" s="1" t="str">
        <f t="shared" ref="J2097:J2119" si="349">HYPERLINK("https://geochem.nrcan.gc.ca/cdogs/content/kwd/kwd020027_e.htm", "NGR lake sediment grab sample")</f>
        <v>NGR lake sediment grab sample</v>
      </c>
      <c r="K2097" s="1" t="str">
        <f t="shared" ref="K2097:K2119" si="350">HYPERLINK("https://geochem.nrcan.gc.ca/cdogs/content/kwd/kwd080006_e.htm", "&lt;177 micron (NGR)")</f>
        <v>&lt;177 micron (NGR)</v>
      </c>
      <c r="L2097">
        <v>26</v>
      </c>
      <c r="M2097" t="s">
        <v>246</v>
      </c>
      <c r="N2097">
        <v>511</v>
      </c>
      <c r="O2097" t="s">
        <v>226</v>
      </c>
      <c r="P2097" t="s">
        <v>54</v>
      </c>
      <c r="Q2097" t="s">
        <v>558</v>
      </c>
      <c r="R2097" t="s">
        <v>121</v>
      </c>
      <c r="S2097" t="s">
        <v>57</v>
      </c>
      <c r="T2097" t="s">
        <v>248</v>
      </c>
      <c r="U2097" t="s">
        <v>281</v>
      </c>
      <c r="V2097" t="s">
        <v>169</v>
      </c>
      <c r="W2097" t="s">
        <v>355</v>
      </c>
      <c r="X2097" t="s">
        <v>62</v>
      </c>
      <c r="Y2097" t="s">
        <v>692</v>
      </c>
      <c r="Z2097" t="s">
        <v>96</v>
      </c>
      <c r="AA2097" t="s">
        <v>64</v>
      </c>
      <c r="AB2097" t="s">
        <v>142</v>
      </c>
      <c r="AC2097" t="s">
        <v>66</v>
      </c>
      <c r="AD2097" t="s">
        <v>92</v>
      </c>
      <c r="AE2097" t="s">
        <v>238</v>
      </c>
      <c r="AF2097" t="s">
        <v>60</v>
      </c>
      <c r="AG2097" t="s">
        <v>365</v>
      </c>
      <c r="AH2097" t="s">
        <v>472</v>
      </c>
      <c r="AI2097" t="s">
        <v>329</v>
      </c>
      <c r="AJ2097" t="s">
        <v>1395</v>
      </c>
      <c r="AK2097" t="s">
        <v>73</v>
      </c>
      <c r="AL2097" t="s">
        <v>125</v>
      </c>
      <c r="AM2097" t="s">
        <v>68</v>
      </c>
      <c r="AN2097" t="s">
        <v>76</v>
      </c>
      <c r="AO2097" t="s">
        <v>116</v>
      </c>
      <c r="AP2097" t="s">
        <v>414</v>
      </c>
      <c r="AQ2097" t="s">
        <v>628</v>
      </c>
      <c r="AR2097" t="s">
        <v>74</v>
      </c>
      <c r="AS2097" t="s">
        <v>62</v>
      </c>
      <c r="AT2097" t="s">
        <v>58</v>
      </c>
      <c r="AU2097" t="s">
        <v>107</v>
      </c>
      <c r="AV2097" t="s">
        <v>10382</v>
      </c>
    </row>
    <row r="2098" spans="1:48" hidden="1" x14ac:dyDescent="0.3">
      <c r="A2098" t="s">
        <v>10383</v>
      </c>
      <c r="B2098" t="s">
        <v>10384</v>
      </c>
      <c r="C2098" s="1" t="str">
        <f t="shared" si="341"/>
        <v>21:0975</v>
      </c>
      <c r="D2098" s="1" t="str">
        <f t="shared" si="348"/>
        <v>21:0109</v>
      </c>
      <c r="E2098" t="s">
        <v>10385</v>
      </c>
      <c r="F2098" t="s">
        <v>10386</v>
      </c>
      <c r="H2098">
        <v>60.480656000000003</v>
      </c>
      <c r="I2098">
        <v>-97.692218699999998</v>
      </c>
      <c r="J2098" s="1" t="str">
        <f t="shared" si="349"/>
        <v>NGR lake sediment grab sample</v>
      </c>
      <c r="K2098" s="1" t="str">
        <f t="shared" si="350"/>
        <v>&lt;177 micron (NGR)</v>
      </c>
      <c r="L2098">
        <v>26</v>
      </c>
      <c r="M2098" t="s">
        <v>260</v>
      </c>
      <c r="N2098">
        <v>512</v>
      </c>
      <c r="O2098" t="s">
        <v>75</v>
      </c>
      <c r="P2098" t="s">
        <v>54</v>
      </c>
      <c r="Q2098" t="s">
        <v>315</v>
      </c>
      <c r="R2098" t="s">
        <v>616</v>
      </c>
      <c r="S2098" t="s">
        <v>57</v>
      </c>
      <c r="T2098" t="s">
        <v>262</v>
      </c>
      <c r="U2098" t="s">
        <v>138</v>
      </c>
      <c r="V2098" t="s">
        <v>356</v>
      </c>
      <c r="W2098" t="s">
        <v>103</v>
      </c>
      <c r="X2098" t="s">
        <v>74</v>
      </c>
      <c r="Y2098" t="s">
        <v>74</v>
      </c>
      <c r="Z2098" t="s">
        <v>67</v>
      </c>
      <c r="AA2098" t="s">
        <v>64</v>
      </c>
      <c r="AB2098" t="s">
        <v>449</v>
      </c>
      <c r="AC2098" t="s">
        <v>66</v>
      </c>
      <c r="AD2098" t="s">
        <v>67</v>
      </c>
      <c r="AE2098" t="s">
        <v>3822</v>
      </c>
      <c r="AF2098" t="s">
        <v>134</v>
      </c>
      <c r="AG2098" t="s">
        <v>168</v>
      </c>
      <c r="AH2098" t="s">
        <v>780</v>
      </c>
      <c r="AI2098" t="s">
        <v>220</v>
      </c>
      <c r="AJ2098" t="s">
        <v>1423</v>
      </c>
      <c r="AK2098" t="s">
        <v>73</v>
      </c>
      <c r="AL2098" t="s">
        <v>103</v>
      </c>
      <c r="AM2098" t="s">
        <v>206</v>
      </c>
      <c r="AN2098" t="s">
        <v>76</v>
      </c>
      <c r="AO2098" t="s">
        <v>440</v>
      </c>
      <c r="AP2098" t="s">
        <v>8164</v>
      </c>
      <c r="AQ2098" t="s">
        <v>515</v>
      </c>
      <c r="AR2098" t="s">
        <v>67</v>
      </c>
      <c r="AS2098" t="s">
        <v>54</v>
      </c>
      <c r="AT2098" t="s">
        <v>73</v>
      </c>
      <c r="AU2098" t="s">
        <v>107</v>
      </c>
      <c r="AV2098" t="s">
        <v>10387</v>
      </c>
    </row>
    <row r="2099" spans="1:48" hidden="1" x14ac:dyDescent="0.3">
      <c r="A2099" t="s">
        <v>10388</v>
      </c>
      <c r="B2099" t="s">
        <v>10389</v>
      </c>
      <c r="C2099" s="1" t="str">
        <f t="shared" ref="C2099:C2162" si="351">HYPERLINK("https://geochem.nrcan.gc.ca/cdogs/content/bdl/bdl210975_e.htm", "21:0975")</f>
        <v>21:0975</v>
      </c>
      <c r="D2099" s="1" t="str">
        <f t="shared" si="348"/>
        <v>21:0109</v>
      </c>
      <c r="E2099" t="s">
        <v>10390</v>
      </c>
      <c r="F2099" t="s">
        <v>10391</v>
      </c>
      <c r="H2099">
        <v>60.484328900000001</v>
      </c>
      <c r="I2099">
        <v>-97.817587500000002</v>
      </c>
      <c r="J2099" s="1" t="str">
        <f t="shared" si="349"/>
        <v>NGR lake sediment grab sample</v>
      </c>
      <c r="K2099" s="1" t="str">
        <f t="shared" si="350"/>
        <v>&lt;177 micron (NGR)</v>
      </c>
      <c r="L2099">
        <v>26</v>
      </c>
      <c r="M2099" t="s">
        <v>273</v>
      </c>
      <c r="N2099">
        <v>513</v>
      </c>
      <c r="O2099" t="s">
        <v>526</v>
      </c>
      <c r="P2099" t="s">
        <v>54</v>
      </c>
      <c r="Q2099" t="s">
        <v>479</v>
      </c>
      <c r="R2099" t="s">
        <v>10392</v>
      </c>
      <c r="S2099" t="s">
        <v>57</v>
      </c>
      <c r="T2099" t="s">
        <v>437</v>
      </c>
      <c r="U2099" t="s">
        <v>203</v>
      </c>
      <c r="V2099" t="s">
        <v>223</v>
      </c>
      <c r="W2099" t="s">
        <v>68</v>
      </c>
      <c r="X2099" t="s">
        <v>62</v>
      </c>
      <c r="Y2099" t="s">
        <v>421</v>
      </c>
      <c r="Z2099" t="s">
        <v>62</v>
      </c>
      <c r="AA2099" t="s">
        <v>64</v>
      </c>
      <c r="AB2099" t="s">
        <v>58</v>
      </c>
      <c r="AC2099" t="s">
        <v>66</v>
      </c>
      <c r="AD2099" t="s">
        <v>138</v>
      </c>
      <c r="AE2099" t="s">
        <v>2039</v>
      </c>
      <c r="AF2099" t="s">
        <v>381</v>
      </c>
      <c r="AG2099" t="s">
        <v>151</v>
      </c>
      <c r="AH2099" t="s">
        <v>780</v>
      </c>
      <c r="AI2099" t="s">
        <v>56</v>
      </c>
      <c r="AJ2099" t="s">
        <v>4037</v>
      </c>
      <c r="AK2099" t="s">
        <v>73</v>
      </c>
      <c r="AL2099" t="s">
        <v>103</v>
      </c>
      <c r="AM2099" t="s">
        <v>74</v>
      </c>
      <c r="AN2099" t="s">
        <v>76</v>
      </c>
      <c r="AO2099" t="s">
        <v>151</v>
      </c>
      <c r="AP2099" t="s">
        <v>4217</v>
      </c>
      <c r="AQ2099" t="s">
        <v>699</v>
      </c>
      <c r="AR2099" t="s">
        <v>67</v>
      </c>
      <c r="AS2099" t="s">
        <v>62</v>
      </c>
      <c r="AT2099" t="s">
        <v>73</v>
      </c>
      <c r="AU2099" t="s">
        <v>107</v>
      </c>
      <c r="AV2099" t="s">
        <v>10393</v>
      </c>
    </row>
    <row r="2100" spans="1:48" hidden="1" x14ac:dyDescent="0.3">
      <c r="A2100" t="s">
        <v>10394</v>
      </c>
      <c r="B2100" t="s">
        <v>10395</v>
      </c>
      <c r="C2100" s="1" t="str">
        <f t="shared" si="351"/>
        <v>21:0975</v>
      </c>
      <c r="D2100" s="1" t="str">
        <f t="shared" si="348"/>
        <v>21:0109</v>
      </c>
      <c r="E2100" t="s">
        <v>10396</v>
      </c>
      <c r="F2100" t="s">
        <v>10397</v>
      </c>
      <c r="H2100">
        <v>60.450205699999998</v>
      </c>
      <c r="I2100">
        <v>-97.550399100000007</v>
      </c>
      <c r="J2100" s="1" t="str">
        <f t="shared" si="349"/>
        <v>NGR lake sediment grab sample</v>
      </c>
      <c r="K2100" s="1" t="str">
        <f t="shared" si="350"/>
        <v>&lt;177 micron (NGR)</v>
      </c>
      <c r="L2100">
        <v>26</v>
      </c>
      <c r="M2100" t="s">
        <v>289</v>
      </c>
      <c r="N2100">
        <v>514</v>
      </c>
      <c r="O2100" t="s">
        <v>125</v>
      </c>
      <c r="P2100" t="s">
        <v>54</v>
      </c>
      <c r="Q2100" t="s">
        <v>572</v>
      </c>
      <c r="R2100" t="s">
        <v>123</v>
      </c>
      <c r="S2100" t="s">
        <v>57</v>
      </c>
      <c r="T2100" t="s">
        <v>97</v>
      </c>
      <c r="U2100" t="s">
        <v>59</v>
      </c>
      <c r="V2100" t="s">
        <v>303</v>
      </c>
      <c r="W2100" t="s">
        <v>211</v>
      </c>
      <c r="X2100" t="s">
        <v>74</v>
      </c>
      <c r="Y2100" t="s">
        <v>171</v>
      </c>
      <c r="Z2100" t="s">
        <v>138</v>
      </c>
      <c r="AA2100" t="s">
        <v>64</v>
      </c>
      <c r="AB2100" t="s">
        <v>192</v>
      </c>
      <c r="AC2100" t="s">
        <v>66</v>
      </c>
      <c r="AD2100" t="s">
        <v>67</v>
      </c>
      <c r="AE2100" t="s">
        <v>448</v>
      </c>
      <c r="AF2100" t="s">
        <v>121</v>
      </c>
      <c r="AG2100" t="s">
        <v>152</v>
      </c>
      <c r="AH2100" t="s">
        <v>173</v>
      </c>
      <c r="AI2100" t="s">
        <v>156</v>
      </c>
      <c r="AJ2100" t="s">
        <v>336</v>
      </c>
      <c r="AK2100" t="s">
        <v>73</v>
      </c>
      <c r="AL2100" t="s">
        <v>74</v>
      </c>
      <c r="AM2100" t="s">
        <v>75</v>
      </c>
      <c r="AN2100" t="s">
        <v>76</v>
      </c>
      <c r="AO2100" t="s">
        <v>92</v>
      </c>
      <c r="AP2100" t="s">
        <v>596</v>
      </c>
      <c r="AQ2100" t="s">
        <v>402</v>
      </c>
      <c r="AR2100" t="s">
        <v>62</v>
      </c>
      <c r="AS2100" t="s">
        <v>54</v>
      </c>
      <c r="AT2100" t="s">
        <v>73</v>
      </c>
      <c r="AU2100" t="s">
        <v>107</v>
      </c>
      <c r="AV2100" t="s">
        <v>6467</v>
      </c>
    </row>
    <row r="2101" spans="1:48" hidden="1" x14ac:dyDescent="0.3">
      <c r="A2101" t="s">
        <v>10398</v>
      </c>
      <c r="B2101" t="s">
        <v>10399</v>
      </c>
      <c r="C2101" s="1" t="str">
        <f t="shared" si="351"/>
        <v>21:0975</v>
      </c>
      <c r="D2101" s="1" t="str">
        <f t="shared" si="348"/>
        <v>21:0109</v>
      </c>
      <c r="E2101" t="s">
        <v>10334</v>
      </c>
      <c r="F2101" t="s">
        <v>10400</v>
      </c>
      <c r="H2101">
        <v>60.439845099999999</v>
      </c>
      <c r="I2101">
        <v>-97.422320299999996</v>
      </c>
      <c r="J2101" s="1" t="str">
        <f t="shared" si="349"/>
        <v>NGR lake sediment grab sample</v>
      </c>
      <c r="K2101" s="1" t="str">
        <f t="shared" si="350"/>
        <v>&lt;177 micron (NGR)</v>
      </c>
      <c r="L2101">
        <v>26</v>
      </c>
      <c r="M2101" t="s">
        <v>345</v>
      </c>
      <c r="N2101">
        <v>515</v>
      </c>
      <c r="O2101" t="s">
        <v>157</v>
      </c>
      <c r="P2101" t="s">
        <v>54</v>
      </c>
      <c r="Q2101" t="s">
        <v>133</v>
      </c>
      <c r="R2101" t="s">
        <v>71</v>
      </c>
      <c r="S2101" t="s">
        <v>57</v>
      </c>
      <c r="T2101" t="s">
        <v>100</v>
      </c>
      <c r="U2101" t="s">
        <v>96</v>
      </c>
      <c r="V2101" t="s">
        <v>172</v>
      </c>
      <c r="W2101" t="s">
        <v>211</v>
      </c>
      <c r="X2101" t="s">
        <v>74</v>
      </c>
      <c r="Y2101" t="s">
        <v>421</v>
      </c>
      <c r="Z2101" t="s">
        <v>138</v>
      </c>
      <c r="AA2101" t="s">
        <v>64</v>
      </c>
      <c r="AB2101" t="s">
        <v>381</v>
      </c>
      <c r="AC2101" t="s">
        <v>66</v>
      </c>
      <c r="AD2101" t="s">
        <v>67</v>
      </c>
      <c r="AE2101" t="s">
        <v>448</v>
      </c>
      <c r="AF2101" t="s">
        <v>281</v>
      </c>
      <c r="AG2101" t="s">
        <v>152</v>
      </c>
      <c r="AH2101" t="s">
        <v>173</v>
      </c>
      <c r="AI2101" t="s">
        <v>53</v>
      </c>
      <c r="AJ2101" t="s">
        <v>336</v>
      </c>
      <c r="AK2101" t="s">
        <v>73</v>
      </c>
      <c r="AL2101" t="s">
        <v>74</v>
      </c>
      <c r="AM2101" t="s">
        <v>177</v>
      </c>
      <c r="AN2101" t="s">
        <v>76</v>
      </c>
      <c r="AO2101" t="s">
        <v>92</v>
      </c>
      <c r="AP2101" t="s">
        <v>596</v>
      </c>
      <c r="AQ2101" t="s">
        <v>402</v>
      </c>
      <c r="AR2101" t="s">
        <v>74</v>
      </c>
      <c r="AS2101" t="s">
        <v>54</v>
      </c>
      <c r="AT2101" t="s">
        <v>73</v>
      </c>
      <c r="AU2101" t="s">
        <v>107</v>
      </c>
      <c r="AV2101" t="s">
        <v>699</v>
      </c>
    </row>
    <row r="2102" spans="1:48" hidden="1" x14ac:dyDescent="0.3">
      <c r="A2102" t="s">
        <v>10401</v>
      </c>
      <c r="B2102" t="s">
        <v>10402</v>
      </c>
      <c r="C2102" s="1" t="str">
        <f t="shared" si="351"/>
        <v>21:0975</v>
      </c>
      <c r="D2102" s="1" t="str">
        <f t="shared" si="348"/>
        <v>21:0109</v>
      </c>
      <c r="E2102" t="s">
        <v>10403</v>
      </c>
      <c r="F2102" t="s">
        <v>10404</v>
      </c>
      <c r="H2102">
        <v>60.434750999999999</v>
      </c>
      <c r="I2102">
        <v>-97.369834900000001</v>
      </c>
      <c r="J2102" s="1" t="str">
        <f t="shared" si="349"/>
        <v>NGR lake sediment grab sample</v>
      </c>
      <c r="K2102" s="1" t="str">
        <f t="shared" si="350"/>
        <v>&lt;177 micron (NGR)</v>
      </c>
      <c r="L2102">
        <v>26</v>
      </c>
      <c r="M2102" t="s">
        <v>301</v>
      </c>
      <c r="N2102">
        <v>516</v>
      </c>
      <c r="O2102" t="s">
        <v>206</v>
      </c>
      <c r="P2102" t="s">
        <v>54</v>
      </c>
      <c r="Q2102" t="s">
        <v>166</v>
      </c>
      <c r="R2102" t="s">
        <v>382</v>
      </c>
      <c r="S2102" t="s">
        <v>57</v>
      </c>
      <c r="T2102" t="s">
        <v>617</v>
      </c>
      <c r="U2102" t="s">
        <v>138</v>
      </c>
      <c r="V2102" t="s">
        <v>478</v>
      </c>
      <c r="W2102" t="s">
        <v>220</v>
      </c>
      <c r="X2102" t="s">
        <v>67</v>
      </c>
      <c r="Y2102" t="s">
        <v>171</v>
      </c>
      <c r="Z2102" t="s">
        <v>138</v>
      </c>
      <c r="AA2102" t="s">
        <v>64</v>
      </c>
      <c r="AB2102" t="s">
        <v>381</v>
      </c>
      <c r="AC2102" t="s">
        <v>66</v>
      </c>
      <c r="AD2102" t="s">
        <v>67</v>
      </c>
      <c r="AE2102" t="s">
        <v>448</v>
      </c>
      <c r="AF2102" t="s">
        <v>281</v>
      </c>
      <c r="AG2102" t="s">
        <v>152</v>
      </c>
      <c r="AH2102" t="s">
        <v>173</v>
      </c>
      <c r="AI2102" t="s">
        <v>305</v>
      </c>
      <c r="AJ2102" t="s">
        <v>336</v>
      </c>
      <c r="AK2102" t="s">
        <v>73</v>
      </c>
      <c r="AL2102" t="s">
        <v>157</v>
      </c>
      <c r="AM2102" t="s">
        <v>177</v>
      </c>
      <c r="AN2102" t="s">
        <v>76</v>
      </c>
      <c r="AO2102" t="s">
        <v>92</v>
      </c>
      <c r="AP2102" t="s">
        <v>596</v>
      </c>
      <c r="AQ2102" t="s">
        <v>402</v>
      </c>
      <c r="AR2102" t="s">
        <v>74</v>
      </c>
      <c r="AS2102" t="s">
        <v>54</v>
      </c>
      <c r="AT2102" t="s">
        <v>73</v>
      </c>
      <c r="AU2102" t="s">
        <v>107</v>
      </c>
      <c r="AV2102" t="s">
        <v>6112</v>
      </c>
    </row>
    <row r="2103" spans="1:48" hidden="1" x14ac:dyDescent="0.3">
      <c r="A2103" t="s">
        <v>10405</v>
      </c>
      <c r="B2103" t="s">
        <v>10406</v>
      </c>
      <c r="C2103" s="1" t="str">
        <f t="shared" si="351"/>
        <v>21:0975</v>
      </c>
      <c r="D2103" s="1" t="str">
        <f t="shared" si="348"/>
        <v>21:0109</v>
      </c>
      <c r="E2103" t="s">
        <v>10407</v>
      </c>
      <c r="F2103" t="s">
        <v>10408</v>
      </c>
      <c r="H2103">
        <v>60.422356899999997</v>
      </c>
      <c r="I2103">
        <v>-97.450254000000001</v>
      </c>
      <c r="J2103" s="1" t="str">
        <f t="shared" si="349"/>
        <v>NGR lake sediment grab sample</v>
      </c>
      <c r="K2103" s="1" t="str">
        <f t="shared" si="350"/>
        <v>&lt;177 micron (NGR)</v>
      </c>
      <c r="L2103">
        <v>26</v>
      </c>
      <c r="M2103" t="s">
        <v>314</v>
      </c>
      <c r="N2103">
        <v>517</v>
      </c>
      <c r="O2103" t="s">
        <v>396</v>
      </c>
      <c r="P2103" t="s">
        <v>54</v>
      </c>
      <c r="Q2103" t="s">
        <v>315</v>
      </c>
      <c r="R2103" t="s">
        <v>317</v>
      </c>
      <c r="S2103" t="s">
        <v>57</v>
      </c>
      <c r="T2103" t="s">
        <v>152</v>
      </c>
      <c r="U2103" t="s">
        <v>57</v>
      </c>
      <c r="V2103" t="s">
        <v>357</v>
      </c>
      <c r="W2103" t="s">
        <v>75</v>
      </c>
      <c r="X2103" t="s">
        <v>74</v>
      </c>
      <c r="Y2103" t="s">
        <v>157</v>
      </c>
      <c r="Z2103" t="s">
        <v>67</v>
      </c>
      <c r="AA2103" t="s">
        <v>64</v>
      </c>
      <c r="AB2103" t="s">
        <v>119</v>
      </c>
      <c r="AC2103" t="s">
        <v>66</v>
      </c>
      <c r="AD2103" t="s">
        <v>67</v>
      </c>
      <c r="AE2103" t="s">
        <v>6996</v>
      </c>
      <c r="AF2103" t="s">
        <v>203</v>
      </c>
      <c r="AG2103" t="s">
        <v>92</v>
      </c>
      <c r="AH2103" t="s">
        <v>780</v>
      </c>
      <c r="AI2103" t="s">
        <v>276</v>
      </c>
      <c r="AJ2103" t="s">
        <v>439</v>
      </c>
      <c r="AK2103" t="s">
        <v>73</v>
      </c>
      <c r="AL2103" t="s">
        <v>103</v>
      </c>
      <c r="AM2103" t="s">
        <v>125</v>
      </c>
      <c r="AN2103" t="s">
        <v>76</v>
      </c>
      <c r="AO2103" t="s">
        <v>178</v>
      </c>
      <c r="AP2103" t="s">
        <v>8164</v>
      </c>
      <c r="AQ2103" t="s">
        <v>290</v>
      </c>
      <c r="AR2103" t="s">
        <v>67</v>
      </c>
      <c r="AS2103" t="s">
        <v>54</v>
      </c>
      <c r="AT2103" t="s">
        <v>73</v>
      </c>
      <c r="AU2103" t="s">
        <v>107</v>
      </c>
      <c r="AV2103" t="s">
        <v>10409</v>
      </c>
    </row>
    <row r="2104" spans="1:48" hidden="1" x14ac:dyDescent="0.3">
      <c r="A2104" t="s">
        <v>10410</v>
      </c>
      <c r="B2104" t="s">
        <v>10411</v>
      </c>
      <c r="C2104" s="1" t="str">
        <f t="shared" si="351"/>
        <v>21:0975</v>
      </c>
      <c r="D2104" s="1" t="str">
        <f t="shared" si="348"/>
        <v>21:0109</v>
      </c>
      <c r="E2104" t="s">
        <v>10412</v>
      </c>
      <c r="F2104" t="s">
        <v>10413</v>
      </c>
      <c r="H2104">
        <v>60.407773200000001</v>
      </c>
      <c r="I2104">
        <v>-97.557396199999999</v>
      </c>
      <c r="J2104" s="1" t="str">
        <f t="shared" si="349"/>
        <v>NGR lake sediment grab sample</v>
      </c>
      <c r="K2104" s="1" t="str">
        <f t="shared" si="350"/>
        <v>&lt;177 micron (NGR)</v>
      </c>
      <c r="L2104">
        <v>26</v>
      </c>
      <c r="M2104" t="s">
        <v>324</v>
      </c>
      <c r="N2104">
        <v>518</v>
      </c>
      <c r="O2104" t="s">
        <v>79</v>
      </c>
      <c r="P2104" t="s">
        <v>54</v>
      </c>
      <c r="Q2104" t="s">
        <v>505</v>
      </c>
      <c r="R2104" t="s">
        <v>90</v>
      </c>
      <c r="S2104" t="s">
        <v>57</v>
      </c>
      <c r="T2104" t="s">
        <v>462</v>
      </c>
      <c r="U2104" t="s">
        <v>117</v>
      </c>
      <c r="V2104" t="s">
        <v>236</v>
      </c>
      <c r="W2104" t="s">
        <v>396</v>
      </c>
      <c r="X2104" t="s">
        <v>62</v>
      </c>
      <c r="Y2104" t="s">
        <v>62</v>
      </c>
      <c r="Z2104" t="s">
        <v>170</v>
      </c>
      <c r="AA2104" t="s">
        <v>64</v>
      </c>
      <c r="AB2104" t="s">
        <v>91</v>
      </c>
      <c r="AC2104" t="s">
        <v>66</v>
      </c>
      <c r="AD2104" t="s">
        <v>67</v>
      </c>
      <c r="AE2104" t="s">
        <v>74</v>
      </c>
      <c r="AF2104" t="s">
        <v>347</v>
      </c>
      <c r="AG2104" t="s">
        <v>236</v>
      </c>
      <c r="AH2104" t="s">
        <v>780</v>
      </c>
      <c r="AI2104" t="s">
        <v>233</v>
      </c>
      <c r="AJ2104" t="s">
        <v>4169</v>
      </c>
      <c r="AK2104" t="s">
        <v>73</v>
      </c>
      <c r="AL2104" t="s">
        <v>224</v>
      </c>
      <c r="AM2104" t="s">
        <v>421</v>
      </c>
      <c r="AN2104" t="s">
        <v>76</v>
      </c>
      <c r="AO2104" t="s">
        <v>290</v>
      </c>
      <c r="AP2104" t="s">
        <v>234</v>
      </c>
      <c r="AQ2104" t="s">
        <v>92</v>
      </c>
      <c r="AR2104" t="s">
        <v>67</v>
      </c>
      <c r="AS2104" t="s">
        <v>54</v>
      </c>
      <c r="AT2104" t="s">
        <v>73</v>
      </c>
      <c r="AU2104" t="s">
        <v>107</v>
      </c>
      <c r="AV2104" t="s">
        <v>10414</v>
      </c>
    </row>
    <row r="2105" spans="1:48" hidden="1" x14ac:dyDescent="0.3">
      <c r="A2105" t="s">
        <v>10415</v>
      </c>
      <c r="B2105" t="s">
        <v>10416</v>
      </c>
      <c r="C2105" s="1" t="str">
        <f t="shared" si="351"/>
        <v>21:0975</v>
      </c>
      <c r="D2105" s="1" t="str">
        <f t="shared" si="348"/>
        <v>21:0109</v>
      </c>
      <c r="E2105" t="s">
        <v>10417</v>
      </c>
      <c r="F2105" t="s">
        <v>10418</v>
      </c>
      <c r="H2105">
        <v>60.4060962</v>
      </c>
      <c r="I2105">
        <v>-97.642196499999997</v>
      </c>
      <c r="J2105" s="1" t="str">
        <f t="shared" si="349"/>
        <v>NGR lake sediment grab sample</v>
      </c>
      <c r="K2105" s="1" t="str">
        <f t="shared" si="350"/>
        <v>&lt;177 micron (NGR)</v>
      </c>
      <c r="L2105">
        <v>26</v>
      </c>
      <c r="M2105" t="s">
        <v>335</v>
      </c>
      <c r="N2105">
        <v>519</v>
      </c>
      <c r="O2105" t="s">
        <v>137</v>
      </c>
      <c r="P2105" t="s">
        <v>54</v>
      </c>
      <c r="Q2105" t="s">
        <v>248</v>
      </c>
      <c r="R2105" t="s">
        <v>550</v>
      </c>
      <c r="S2105" t="s">
        <v>57</v>
      </c>
      <c r="T2105" t="s">
        <v>262</v>
      </c>
      <c r="U2105" t="s">
        <v>117</v>
      </c>
      <c r="V2105" t="s">
        <v>264</v>
      </c>
      <c r="W2105" t="s">
        <v>224</v>
      </c>
      <c r="X2105" t="s">
        <v>67</v>
      </c>
      <c r="Y2105" t="s">
        <v>526</v>
      </c>
      <c r="Z2105" t="s">
        <v>62</v>
      </c>
      <c r="AA2105" t="s">
        <v>64</v>
      </c>
      <c r="AB2105" t="s">
        <v>279</v>
      </c>
      <c r="AC2105" t="s">
        <v>66</v>
      </c>
      <c r="AD2105" t="s">
        <v>67</v>
      </c>
      <c r="AE2105" t="s">
        <v>3989</v>
      </c>
      <c r="AF2105" t="s">
        <v>121</v>
      </c>
      <c r="AG2105" t="s">
        <v>203</v>
      </c>
      <c r="AH2105" t="s">
        <v>780</v>
      </c>
      <c r="AI2105" t="s">
        <v>211</v>
      </c>
      <c r="AJ2105" t="s">
        <v>328</v>
      </c>
      <c r="AK2105" t="s">
        <v>73</v>
      </c>
      <c r="AL2105" t="s">
        <v>103</v>
      </c>
      <c r="AM2105" t="s">
        <v>224</v>
      </c>
      <c r="AN2105" t="s">
        <v>76</v>
      </c>
      <c r="AO2105" t="s">
        <v>178</v>
      </c>
      <c r="AP2105" t="s">
        <v>997</v>
      </c>
      <c r="AQ2105" t="s">
        <v>59</v>
      </c>
      <c r="AR2105" t="s">
        <v>67</v>
      </c>
      <c r="AS2105" t="s">
        <v>54</v>
      </c>
      <c r="AT2105" t="s">
        <v>73</v>
      </c>
      <c r="AU2105" t="s">
        <v>107</v>
      </c>
      <c r="AV2105" t="s">
        <v>6921</v>
      </c>
    </row>
    <row r="2106" spans="1:48" hidden="1" x14ac:dyDescent="0.3">
      <c r="A2106" t="s">
        <v>10419</v>
      </c>
      <c r="B2106" t="s">
        <v>10420</v>
      </c>
      <c r="C2106" s="1" t="str">
        <f t="shared" si="351"/>
        <v>21:0975</v>
      </c>
      <c r="D2106" s="1" t="str">
        <f t="shared" si="348"/>
        <v>21:0109</v>
      </c>
      <c r="E2106" t="s">
        <v>10421</v>
      </c>
      <c r="F2106" t="s">
        <v>10422</v>
      </c>
      <c r="H2106">
        <v>60.409305699999997</v>
      </c>
      <c r="I2106">
        <v>-97.776015700000002</v>
      </c>
      <c r="J2106" s="1" t="str">
        <f t="shared" si="349"/>
        <v>NGR lake sediment grab sample</v>
      </c>
      <c r="K2106" s="1" t="str">
        <f t="shared" si="350"/>
        <v>&lt;177 micron (NGR)</v>
      </c>
      <c r="L2106">
        <v>26</v>
      </c>
      <c r="M2106" t="s">
        <v>354</v>
      </c>
      <c r="N2106">
        <v>520</v>
      </c>
      <c r="O2106" t="s">
        <v>206</v>
      </c>
      <c r="P2106" t="s">
        <v>54</v>
      </c>
      <c r="Q2106" t="s">
        <v>248</v>
      </c>
      <c r="R2106" t="s">
        <v>116</v>
      </c>
      <c r="S2106" t="s">
        <v>57</v>
      </c>
      <c r="T2106" t="s">
        <v>142</v>
      </c>
      <c r="U2106" t="s">
        <v>57</v>
      </c>
      <c r="V2106" t="s">
        <v>2740</v>
      </c>
      <c r="W2106" t="s">
        <v>103</v>
      </c>
      <c r="X2106" t="s">
        <v>67</v>
      </c>
      <c r="Y2106" t="s">
        <v>302</v>
      </c>
      <c r="Z2106" t="s">
        <v>67</v>
      </c>
      <c r="AA2106" t="s">
        <v>64</v>
      </c>
      <c r="AB2106" t="s">
        <v>471</v>
      </c>
      <c r="AC2106" t="s">
        <v>66</v>
      </c>
      <c r="AD2106" t="s">
        <v>67</v>
      </c>
      <c r="AE2106" t="s">
        <v>7472</v>
      </c>
      <c r="AF2106" t="s">
        <v>436</v>
      </c>
      <c r="AG2106" t="s">
        <v>138</v>
      </c>
      <c r="AH2106" t="s">
        <v>780</v>
      </c>
      <c r="AI2106" t="s">
        <v>206</v>
      </c>
      <c r="AJ2106" t="s">
        <v>61</v>
      </c>
      <c r="AK2106" t="s">
        <v>73</v>
      </c>
      <c r="AL2106" t="s">
        <v>103</v>
      </c>
      <c r="AM2106" t="s">
        <v>103</v>
      </c>
      <c r="AN2106" t="s">
        <v>76</v>
      </c>
      <c r="AO2106" t="s">
        <v>209</v>
      </c>
      <c r="AP2106" t="s">
        <v>8164</v>
      </c>
      <c r="AQ2106" t="s">
        <v>123</v>
      </c>
      <c r="AR2106" t="s">
        <v>67</v>
      </c>
      <c r="AS2106" t="s">
        <v>54</v>
      </c>
      <c r="AT2106" t="s">
        <v>73</v>
      </c>
      <c r="AU2106" t="s">
        <v>107</v>
      </c>
      <c r="AV2106" t="s">
        <v>10423</v>
      </c>
    </row>
    <row r="2107" spans="1:48" hidden="1" x14ac:dyDescent="0.3">
      <c r="A2107" t="s">
        <v>10424</v>
      </c>
      <c r="B2107" t="s">
        <v>10425</v>
      </c>
      <c r="C2107" s="1" t="str">
        <f t="shared" si="351"/>
        <v>21:0975</v>
      </c>
      <c r="D2107" s="1" t="str">
        <f t="shared" si="348"/>
        <v>21:0109</v>
      </c>
      <c r="E2107" t="s">
        <v>10426</v>
      </c>
      <c r="F2107" t="s">
        <v>10427</v>
      </c>
      <c r="H2107">
        <v>60.3466588</v>
      </c>
      <c r="I2107">
        <v>-97.842892199999994</v>
      </c>
      <c r="J2107" s="1" t="str">
        <f t="shared" si="349"/>
        <v>NGR lake sediment grab sample</v>
      </c>
      <c r="K2107" s="1" t="str">
        <f t="shared" si="350"/>
        <v>&lt;177 micron (NGR)</v>
      </c>
      <c r="L2107">
        <v>27</v>
      </c>
      <c r="M2107" t="s">
        <v>52</v>
      </c>
      <c r="N2107">
        <v>521</v>
      </c>
      <c r="O2107" t="s">
        <v>205</v>
      </c>
      <c r="P2107" t="s">
        <v>54</v>
      </c>
      <c r="Q2107" t="s">
        <v>521</v>
      </c>
      <c r="R2107" t="s">
        <v>116</v>
      </c>
      <c r="S2107" t="s">
        <v>57</v>
      </c>
      <c r="T2107" t="s">
        <v>315</v>
      </c>
      <c r="U2107" t="s">
        <v>178</v>
      </c>
      <c r="V2107" t="s">
        <v>326</v>
      </c>
      <c r="W2107" t="s">
        <v>79</v>
      </c>
      <c r="X2107" t="s">
        <v>62</v>
      </c>
      <c r="Y2107" t="s">
        <v>211</v>
      </c>
      <c r="Z2107" t="s">
        <v>96</v>
      </c>
      <c r="AA2107" t="s">
        <v>64</v>
      </c>
      <c r="AB2107" t="s">
        <v>427</v>
      </c>
      <c r="AC2107" t="s">
        <v>66</v>
      </c>
      <c r="AD2107" t="s">
        <v>127</v>
      </c>
      <c r="AE2107" t="s">
        <v>421</v>
      </c>
      <c r="AF2107" t="s">
        <v>251</v>
      </c>
      <c r="AG2107" t="s">
        <v>142</v>
      </c>
      <c r="AH2107" t="s">
        <v>472</v>
      </c>
      <c r="AI2107" t="s">
        <v>348</v>
      </c>
      <c r="AJ2107" t="s">
        <v>4181</v>
      </c>
      <c r="AK2107" t="s">
        <v>73</v>
      </c>
      <c r="AL2107" t="s">
        <v>125</v>
      </c>
      <c r="AM2107" t="s">
        <v>68</v>
      </c>
      <c r="AN2107" t="s">
        <v>76</v>
      </c>
      <c r="AO2107" t="s">
        <v>2021</v>
      </c>
      <c r="AP2107" t="s">
        <v>307</v>
      </c>
      <c r="AQ2107" t="s">
        <v>10428</v>
      </c>
      <c r="AR2107" t="s">
        <v>62</v>
      </c>
      <c r="AS2107" t="s">
        <v>62</v>
      </c>
      <c r="AT2107" t="s">
        <v>447</v>
      </c>
      <c r="AU2107" t="s">
        <v>107</v>
      </c>
      <c r="AV2107" t="s">
        <v>8495</v>
      </c>
    </row>
    <row r="2108" spans="1:48" hidden="1" x14ac:dyDescent="0.3">
      <c r="A2108" t="s">
        <v>10429</v>
      </c>
      <c r="B2108" t="s">
        <v>10430</v>
      </c>
      <c r="C2108" s="1" t="str">
        <f t="shared" si="351"/>
        <v>21:0975</v>
      </c>
      <c r="D2108" s="1" t="str">
        <f t="shared" si="348"/>
        <v>21:0109</v>
      </c>
      <c r="E2108" t="s">
        <v>10431</v>
      </c>
      <c r="F2108" t="s">
        <v>10432</v>
      </c>
      <c r="H2108">
        <v>60.379636499999997</v>
      </c>
      <c r="I2108">
        <v>-97.831002100000006</v>
      </c>
      <c r="J2108" s="1" t="str">
        <f t="shared" si="349"/>
        <v>NGR lake sediment grab sample</v>
      </c>
      <c r="K2108" s="1" t="str">
        <f t="shared" si="350"/>
        <v>&lt;177 micron (NGR)</v>
      </c>
      <c r="L2108">
        <v>27</v>
      </c>
      <c r="M2108" t="s">
        <v>113</v>
      </c>
      <c r="N2108">
        <v>522</v>
      </c>
      <c r="O2108" t="s">
        <v>240</v>
      </c>
      <c r="P2108" t="s">
        <v>54</v>
      </c>
      <c r="Q2108" t="s">
        <v>91</v>
      </c>
      <c r="R2108" t="s">
        <v>616</v>
      </c>
      <c r="S2108" t="s">
        <v>57</v>
      </c>
      <c r="T2108" t="s">
        <v>462</v>
      </c>
      <c r="U2108" t="s">
        <v>104</v>
      </c>
      <c r="V2108" t="s">
        <v>890</v>
      </c>
      <c r="W2108" t="s">
        <v>206</v>
      </c>
      <c r="X2108" t="s">
        <v>62</v>
      </c>
      <c r="Y2108" t="s">
        <v>305</v>
      </c>
      <c r="Z2108" t="s">
        <v>62</v>
      </c>
      <c r="AA2108" t="s">
        <v>64</v>
      </c>
      <c r="AB2108" t="s">
        <v>91</v>
      </c>
      <c r="AC2108" t="s">
        <v>66</v>
      </c>
      <c r="AD2108" t="s">
        <v>170</v>
      </c>
      <c r="AE2108" t="s">
        <v>2032</v>
      </c>
      <c r="AF2108" t="s">
        <v>187</v>
      </c>
      <c r="AG2108" t="s">
        <v>357</v>
      </c>
      <c r="AH2108" t="s">
        <v>780</v>
      </c>
      <c r="AI2108" t="s">
        <v>388</v>
      </c>
      <c r="AJ2108" t="s">
        <v>1198</v>
      </c>
      <c r="AK2108" t="s">
        <v>73</v>
      </c>
      <c r="AL2108" t="s">
        <v>103</v>
      </c>
      <c r="AM2108" t="s">
        <v>157</v>
      </c>
      <c r="AN2108" t="s">
        <v>76</v>
      </c>
      <c r="AO2108" t="s">
        <v>1638</v>
      </c>
      <c r="AP2108" t="s">
        <v>731</v>
      </c>
      <c r="AQ2108" t="s">
        <v>7610</v>
      </c>
      <c r="AR2108" t="s">
        <v>67</v>
      </c>
      <c r="AS2108" t="s">
        <v>54</v>
      </c>
      <c r="AT2108" t="s">
        <v>152</v>
      </c>
      <c r="AU2108" t="s">
        <v>107</v>
      </c>
      <c r="AV2108" t="s">
        <v>10433</v>
      </c>
    </row>
    <row r="2109" spans="1:48" hidden="1" x14ac:dyDescent="0.3">
      <c r="A2109" t="s">
        <v>10434</v>
      </c>
      <c r="B2109" t="s">
        <v>10435</v>
      </c>
      <c r="C2109" s="1" t="str">
        <f t="shared" si="351"/>
        <v>21:0975</v>
      </c>
      <c r="D2109" s="1" t="str">
        <f t="shared" si="348"/>
        <v>21:0109</v>
      </c>
      <c r="E2109" t="s">
        <v>10431</v>
      </c>
      <c r="F2109" t="s">
        <v>10436</v>
      </c>
      <c r="H2109">
        <v>60.379636499999997</v>
      </c>
      <c r="I2109">
        <v>-97.831002100000006</v>
      </c>
      <c r="J2109" s="1" t="str">
        <f t="shared" si="349"/>
        <v>NGR lake sediment grab sample</v>
      </c>
      <c r="K2109" s="1" t="str">
        <f t="shared" si="350"/>
        <v>&lt;177 micron (NGR)</v>
      </c>
      <c r="L2109">
        <v>27</v>
      </c>
      <c r="M2109" t="s">
        <v>132</v>
      </c>
      <c r="N2109">
        <v>523</v>
      </c>
      <c r="O2109" t="s">
        <v>143</v>
      </c>
      <c r="P2109" t="s">
        <v>54</v>
      </c>
      <c r="Q2109" t="s">
        <v>152</v>
      </c>
      <c r="R2109" t="s">
        <v>187</v>
      </c>
      <c r="S2109" t="s">
        <v>57</v>
      </c>
      <c r="T2109" t="s">
        <v>643</v>
      </c>
      <c r="U2109" t="s">
        <v>178</v>
      </c>
      <c r="V2109" t="s">
        <v>303</v>
      </c>
      <c r="W2109" t="s">
        <v>68</v>
      </c>
      <c r="X2109" t="s">
        <v>62</v>
      </c>
      <c r="Y2109" t="s">
        <v>123</v>
      </c>
      <c r="Z2109" t="s">
        <v>62</v>
      </c>
      <c r="AA2109" t="s">
        <v>64</v>
      </c>
      <c r="AB2109" t="s">
        <v>277</v>
      </c>
      <c r="AC2109" t="s">
        <v>66</v>
      </c>
      <c r="AD2109" t="s">
        <v>59</v>
      </c>
      <c r="AE2109" t="s">
        <v>3853</v>
      </c>
      <c r="AF2109" t="s">
        <v>99</v>
      </c>
      <c r="AG2109" t="s">
        <v>134</v>
      </c>
      <c r="AH2109" t="s">
        <v>780</v>
      </c>
      <c r="AI2109" t="s">
        <v>87</v>
      </c>
      <c r="AJ2109" t="s">
        <v>10437</v>
      </c>
      <c r="AK2109" t="s">
        <v>73</v>
      </c>
      <c r="AL2109" t="s">
        <v>103</v>
      </c>
      <c r="AM2109" t="s">
        <v>68</v>
      </c>
      <c r="AN2109" t="s">
        <v>76</v>
      </c>
      <c r="AO2109" t="s">
        <v>654</v>
      </c>
      <c r="AP2109" t="s">
        <v>731</v>
      </c>
      <c r="AQ2109" t="s">
        <v>1091</v>
      </c>
      <c r="AR2109" t="s">
        <v>67</v>
      </c>
      <c r="AS2109" t="s">
        <v>54</v>
      </c>
      <c r="AT2109" t="s">
        <v>73</v>
      </c>
      <c r="AU2109" t="s">
        <v>107</v>
      </c>
      <c r="AV2109" t="s">
        <v>4504</v>
      </c>
    </row>
    <row r="2110" spans="1:48" hidden="1" x14ac:dyDescent="0.3">
      <c r="A2110" t="s">
        <v>10438</v>
      </c>
      <c r="B2110" t="s">
        <v>10439</v>
      </c>
      <c r="C2110" s="1" t="str">
        <f t="shared" si="351"/>
        <v>21:0975</v>
      </c>
      <c r="D2110" s="1" t="str">
        <f t="shared" si="348"/>
        <v>21:0109</v>
      </c>
      <c r="E2110" t="s">
        <v>10440</v>
      </c>
      <c r="F2110" t="s">
        <v>10441</v>
      </c>
      <c r="H2110">
        <v>60.375637900000001</v>
      </c>
      <c r="I2110">
        <v>-97.783609499999997</v>
      </c>
      <c r="J2110" s="1" t="str">
        <f t="shared" si="349"/>
        <v>NGR lake sediment grab sample</v>
      </c>
      <c r="K2110" s="1" t="str">
        <f t="shared" si="350"/>
        <v>&lt;177 micron (NGR)</v>
      </c>
      <c r="L2110">
        <v>27</v>
      </c>
      <c r="M2110" t="s">
        <v>86</v>
      </c>
      <c r="N2110">
        <v>524</v>
      </c>
      <c r="O2110" t="s">
        <v>79</v>
      </c>
      <c r="P2110" t="s">
        <v>54</v>
      </c>
      <c r="Q2110" t="s">
        <v>521</v>
      </c>
      <c r="R2110" t="s">
        <v>357</v>
      </c>
      <c r="S2110" t="s">
        <v>57</v>
      </c>
      <c r="T2110" t="s">
        <v>593</v>
      </c>
      <c r="U2110" t="s">
        <v>168</v>
      </c>
      <c r="V2110" t="s">
        <v>219</v>
      </c>
      <c r="W2110" t="s">
        <v>346</v>
      </c>
      <c r="X2110" t="s">
        <v>74</v>
      </c>
      <c r="Y2110" t="s">
        <v>348</v>
      </c>
      <c r="Z2110" t="s">
        <v>138</v>
      </c>
      <c r="AA2110" t="s">
        <v>64</v>
      </c>
      <c r="AB2110" t="s">
        <v>91</v>
      </c>
      <c r="AC2110" t="s">
        <v>70</v>
      </c>
      <c r="AD2110" t="s">
        <v>168</v>
      </c>
      <c r="AE2110" t="s">
        <v>302</v>
      </c>
      <c r="AF2110" t="s">
        <v>264</v>
      </c>
      <c r="AG2110" t="s">
        <v>404</v>
      </c>
      <c r="AH2110" t="s">
        <v>472</v>
      </c>
      <c r="AI2110" t="s">
        <v>102</v>
      </c>
      <c r="AJ2110" t="s">
        <v>1141</v>
      </c>
      <c r="AK2110" t="s">
        <v>73</v>
      </c>
      <c r="AL2110" t="s">
        <v>68</v>
      </c>
      <c r="AM2110" t="s">
        <v>238</v>
      </c>
      <c r="AN2110" t="s">
        <v>76</v>
      </c>
      <c r="AO2110" t="s">
        <v>1168</v>
      </c>
      <c r="AP2110" t="s">
        <v>179</v>
      </c>
      <c r="AQ2110" t="s">
        <v>1873</v>
      </c>
      <c r="AR2110" t="s">
        <v>62</v>
      </c>
      <c r="AS2110" t="s">
        <v>62</v>
      </c>
      <c r="AT2110" t="s">
        <v>593</v>
      </c>
      <c r="AU2110" t="s">
        <v>107</v>
      </c>
      <c r="AV2110" t="s">
        <v>10442</v>
      </c>
    </row>
    <row r="2111" spans="1:48" hidden="1" x14ac:dyDescent="0.3">
      <c r="A2111" t="s">
        <v>10443</v>
      </c>
      <c r="B2111" t="s">
        <v>10444</v>
      </c>
      <c r="C2111" s="1" t="str">
        <f t="shared" si="351"/>
        <v>21:0975</v>
      </c>
      <c r="D2111" s="1" t="str">
        <f t="shared" si="348"/>
        <v>21:0109</v>
      </c>
      <c r="E2111" t="s">
        <v>10445</v>
      </c>
      <c r="F2111" t="s">
        <v>10446</v>
      </c>
      <c r="H2111">
        <v>60.382884900000001</v>
      </c>
      <c r="I2111">
        <v>-97.7009252</v>
      </c>
      <c r="J2111" s="1" t="str">
        <f t="shared" si="349"/>
        <v>NGR lake sediment grab sample</v>
      </c>
      <c r="K2111" s="1" t="str">
        <f t="shared" si="350"/>
        <v>&lt;177 micron (NGR)</v>
      </c>
      <c r="L2111">
        <v>27</v>
      </c>
      <c r="M2111" t="s">
        <v>149</v>
      </c>
      <c r="N2111">
        <v>525</v>
      </c>
      <c r="O2111" t="s">
        <v>74</v>
      </c>
      <c r="P2111" t="s">
        <v>54</v>
      </c>
      <c r="Q2111" t="s">
        <v>437</v>
      </c>
      <c r="R2111" t="s">
        <v>192</v>
      </c>
      <c r="S2111" t="s">
        <v>57</v>
      </c>
      <c r="T2111" t="s">
        <v>275</v>
      </c>
      <c r="U2111" t="s">
        <v>57</v>
      </c>
      <c r="V2111" t="s">
        <v>139</v>
      </c>
      <c r="W2111" t="s">
        <v>125</v>
      </c>
      <c r="X2111" t="s">
        <v>67</v>
      </c>
      <c r="Y2111" t="s">
        <v>74</v>
      </c>
      <c r="Z2111" t="s">
        <v>62</v>
      </c>
      <c r="AA2111" t="s">
        <v>64</v>
      </c>
      <c r="AB2111" t="s">
        <v>248</v>
      </c>
      <c r="AC2111" t="s">
        <v>66</v>
      </c>
      <c r="AD2111" t="s">
        <v>67</v>
      </c>
      <c r="AE2111" t="s">
        <v>2032</v>
      </c>
      <c r="AF2111" t="s">
        <v>116</v>
      </c>
      <c r="AG2111" t="s">
        <v>121</v>
      </c>
      <c r="AH2111" t="s">
        <v>780</v>
      </c>
      <c r="AI2111" t="s">
        <v>143</v>
      </c>
      <c r="AJ2111" t="s">
        <v>1569</v>
      </c>
      <c r="AK2111" t="s">
        <v>73</v>
      </c>
      <c r="AL2111" t="s">
        <v>103</v>
      </c>
      <c r="AM2111" t="s">
        <v>68</v>
      </c>
      <c r="AN2111" t="s">
        <v>76</v>
      </c>
      <c r="AO2111" t="s">
        <v>1397</v>
      </c>
      <c r="AP2111" t="s">
        <v>676</v>
      </c>
      <c r="AQ2111" t="s">
        <v>134</v>
      </c>
      <c r="AR2111" t="s">
        <v>67</v>
      </c>
      <c r="AS2111" t="s">
        <v>54</v>
      </c>
      <c r="AT2111" t="s">
        <v>73</v>
      </c>
      <c r="AU2111" t="s">
        <v>107</v>
      </c>
      <c r="AV2111" t="s">
        <v>104</v>
      </c>
    </row>
    <row r="2112" spans="1:48" hidden="1" x14ac:dyDescent="0.3">
      <c r="A2112" t="s">
        <v>10447</v>
      </c>
      <c r="B2112" t="s">
        <v>10448</v>
      </c>
      <c r="C2112" s="1" t="str">
        <f t="shared" si="351"/>
        <v>21:0975</v>
      </c>
      <c r="D2112" s="1" t="str">
        <f t="shared" si="348"/>
        <v>21:0109</v>
      </c>
      <c r="E2112" t="s">
        <v>10449</v>
      </c>
      <c r="F2112" t="s">
        <v>10450</v>
      </c>
      <c r="H2112">
        <v>60.381409599999998</v>
      </c>
      <c r="I2112">
        <v>-97.658118599999995</v>
      </c>
      <c r="J2112" s="1" t="str">
        <f t="shared" si="349"/>
        <v>NGR lake sediment grab sample</v>
      </c>
      <c r="K2112" s="1" t="str">
        <f t="shared" si="350"/>
        <v>&lt;177 micron (NGR)</v>
      </c>
      <c r="L2112">
        <v>27</v>
      </c>
      <c r="M2112" t="s">
        <v>165</v>
      </c>
      <c r="N2112">
        <v>526</v>
      </c>
      <c r="O2112" t="s">
        <v>74</v>
      </c>
      <c r="P2112" t="s">
        <v>54</v>
      </c>
      <c r="Q2112" t="s">
        <v>479</v>
      </c>
      <c r="R2112" t="s">
        <v>116</v>
      </c>
      <c r="S2112" t="s">
        <v>57</v>
      </c>
      <c r="T2112" t="s">
        <v>447</v>
      </c>
      <c r="U2112" t="s">
        <v>57</v>
      </c>
      <c r="V2112" t="s">
        <v>90</v>
      </c>
      <c r="W2112" t="s">
        <v>103</v>
      </c>
      <c r="X2112" t="s">
        <v>74</v>
      </c>
      <c r="Y2112" t="s">
        <v>68</v>
      </c>
      <c r="Z2112" t="s">
        <v>67</v>
      </c>
      <c r="AA2112" t="s">
        <v>64</v>
      </c>
      <c r="AB2112" t="s">
        <v>152</v>
      </c>
      <c r="AC2112" t="s">
        <v>66</v>
      </c>
      <c r="AD2112" t="s">
        <v>67</v>
      </c>
      <c r="AE2112" t="s">
        <v>9933</v>
      </c>
      <c r="AF2112" t="s">
        <v>281</v>
      </c>
      <c r="AG2112" t="s">
        <v>57</v>
      </c>
      <c r="AH2112" t="s">
        <v>780</v>
      </c>
      <c r="AI2112" t="s">
        <v>238</v>
      </c>
      <c r="AJ2112" t="s">
        <v>4253</v>
      </c>
      <c r="AK2112" t="s">
        <v>73</v>
      </c>
      <c r="AL2112" t="s">
        <v>103</v>
      </c>
      <c r="AM2112" t="s">
        <v>177</v>
      </c>
      <c r="AN2112" t="s">
        <v>76</v>
      </c>
      <c r="AO2112" t="s">
        <v>59</v>
      </c>
      <c r="AP2112" t="s">
        <v>8164</v>
      </c>
      <c r="AQ2112" t="s">
        <v>124</v>
      </c>
      <c r="AR2112" t="s">
        <v>67</v>
      </c>
      <c r="AS2112" t="s">
        <v>54</v>
      </c>
      <c r="AT2112" t="s">
        <v>73</v>
      </c>
      <c r="AU2112" t="s">
        <v>107</v>
      </c>
      <c r="AV2112" t="s">
        <v>10451</v>
      </c>
    </row>
    <row r="2113" spans="1:48" hidden="1" x14ac:dyDescent="0.3">
      <c r="A2113" t="s">
        <v>10452</v>
      </c>
      <c r="B2113" t="s">
        <v>10453</v>
      </c>
      <c r="C2113" s="1" t="str">
        <f t="shared" si="351"/>
        <v>21:0975</v>
      </c>
      <c r="D2113" s="1" t="str">
        <f t="shared" si="348"/>
        <v>21:0109</v>
      </c>
      <c r="E2113" t="s">
        <v>10454</v>
      </c>
      <c r="F2113" t="s">
        <v>10455</v>
      </c>
      <c r="H2113">
        <v>60.3867987</v>
      </c>
      <c r="I2113">
        <v>-97.573565599999995</v>
      </c>
      <c r="J2113" s="1" t="str">
        <f t="shared" si="349"/>
        <v>NGR lake sediment grab sample</v>
      </c>
      <c r="K2113" s="1" t="str">
        <f t="shared" si="350"/>
        <v>&lt;177 micron (NGR)</v>
      </c>
      <c r="L2113">
        <v>27</v>
      </c>
      <c r="M2113" t="s">
        <v>185</v>
      </c>
      <c r="N2113">
        <v>527</v>
      </c>
      <c r="O2113" t="s">
        <v>137</v>
      </c>
      <c r="P2113" t="s">
        <v>54</v>
      </c>
      <c r="Q2113" t="s">
        <v>562</v>
      </c>
      <c r="R2113" t="s">
        <v>141</v>
      </c>
      <c r="S2113" t="s">
        <v>57</v>
      </c>
      <c r="T2113" t="s">
        <v>573</v>
      </c>
      <c r="U2113" t="s">
        <v>57</v>
      </c>
      <c r="V2113" t="s">
        <v>93</v>
      </c>
      <c r="W2113" t="s">
        <v>125</v>
      </c>
      <c r="X2113" t="s">
        <v>62</v>
      </c>
      <c r="Y2113" t="s">
        <v>157</v>
      </c>
      <c r="Z2113" t="s">
        <v>74</v>
      </c>
      <c r="AA2113" t="s">
        <v>64</v>
      </c>
      <c r="AB2113" t="s">
        <v>315</v>
      </c>
      <c r="AC2113" t="s">
        <v>66</v>
      </c>
      <c r="AD2113" t="s">
        <v>57</v>
      </c>
      <c r="AE2113" t="s">
        <v>2032</v>
      </c>
      <c r="AF2113" t="s">
        <v>121</v>
      </c>
      <c r="AG2113" t="s">
        <v>77</v>
      </c>
      <c r="AH2113" t="s">
        <v>780</v>
      </c>
      <c r="AI2113" t="s">
        <v>127</v>
      </c>
      <c r="AJ2113" t="s">
        <v>1204</v>
      </c>
      <c r="AK2113" t="s">
        <v>73</v>
      </c>
      <c r="AL2113" t="s">
        <v>103</v>
      </c>
      <c r="AM2113" t="s">
        <v>220</v>
      </c>
      <c r="AN2113" t="s">
        <v>76</v>
      </c>
      <c r="AO2113" t="s">
        <v>669</v>
      </c>
      <c r="AP2113" t="s">
        <v>1134</v>
      </c>
      <c r="AQ2113" t="s">
        <v>9519</v>
      </c>
      <c r="AR2113" t="s">
        <v>67</v>
      </c>
      <c r="AS2113" t="s">
        <v>170</v>
      </c>
      <c r="AT2113" t="s">
        <v>73</v>
      </c>
      <c r="AU2113" t="s">
        <v>107</v>
      </c>
      <c r="AV2113" t="s">
        <v>10456</v>
      </c>
    </row>
    <row r="2114" spans="1:48" hidden="1" x14ac:dyDescent="0.3">
      <c r="A2114" t="s">
        <v>10457</v>
      </c>
      <c r="B2114" t="s">
        <v>10458</v>
      </c>
      <c r="C2114" s="1" t="str">
        <f t="shared" si="351"/>
        <v>21:0975</v>
      </c>
      <c r="D2114" s="1" t="str">
        <f t="shared" si="348"/>
        <v>21:0109</v>
      </c>
      <c r="E2114" t="s">
        <v>10459</v>
      </c>
      <c r="F2114" t="s">
        <v>10460</v>
      </c>
      <c r="H2114">
        <v>60.3673188</v>
      </c>
      <c r="I2114">
        <v>-97.495139899999998</v>
      </c>
      <c r="J2114" s="1" t="str">
        <f t="shared" si="349"/>
        <v>NGR lake sediment grab sample</v>
      </c>
      <c r="K2114" s="1" t="str">
        <f t="shared" si="350"/>
        <v>&lt;177 micron (NGR)</v>
      </c>
      <c r="L2114">
        <v>27</v>
      </c>
      <c r="M2114" t="s">
        <v>200</v>
      </c>
      <c r="N2114">
        <v>528</v>
      </c>
      <c r="O2114" t="s">
        <v>526</v>
      </c>
      <c r="P2114" t="s">
        <v>54</v>
      </c>
      <c r="Q2114" t="s">
        <v>562</v>
      </c>
      <c r="R2114" t="s">
        <v>90</v>
      </c>
      <c r="S2114" t="s">
        <v>57</v>
      </c>
      <c r="T2114" t="s">
        <v>853</v>
      </c>
      <c r="U2114" t="s">
        <v>57</v>
      </c>
      <c r="V2114" t="s">
        <v>2740</v>
      </c>
      <c r="W2114" t="s">
        <v>103</v>
      </c>
      <c r="X2114" t="s">
        <v>67</v>
      </c>
      <c r="Y2114" t="s">
        <v>526</v>
      </c>
      <c r="Z2114" t="s">
        <v>67</v>
      </c>
      <c r="AA2114" t="s">
        <v>64</v>
      </c>
      <c r="AB2114" t="s">
        <v>99</v>
      </c>
      <c r="AC2114" t="s">
        <v>66</v>
      </c>
      <c r="AD2114" t="s">
        <v>67</v>
      </c>
      <c r="AE2114" t="s">
        <v>9933</v>
      </c>
      <c r="AF2114" t="s">
        <v>92</v>
      </c>
      <c r="AG2114" t="s">
        <v>138</v>
      </c>
      <c r="AH2114" t="s">
        <v>780</v>
      </c>
      <c r="AI2114" t="s">
        <v>206</v>
      </c>
      <c r="AJ2114" t="s">
        <v>95</v>
      </c>
      <c r="AK2114" t="s">
        <v>73</v>
      </c>
      <c r="AL2114" t="s">
        <v>103</v>
      </c>
      <c r="AM2114" t="s">
        <v>103</v>
      </c>
      <c r="AN2114" t="s">
        <v>76</v>
      </c>
      <c r="AO2114" t="s">
        <v>205</v>
      </c>
      <c r="AP2114" t="s">
        <v>8164</v>
      </c>
      <c r="AQ2114" t="s">
        <v>769</v>
      </c>
      <c r="AR2114" t="s">
        <v>67</v>
      </c>
      <c r="AS2114" t="s">
        <v>54</v>
      </c>
      <c r="AT2114" t="s">
        <v>73</v>
      </c>
      <c r="AU2114" t="s">
        <v>107</v>
      </c>
      <c r="AV2114" t="s">
        <v>10461</v>
      </c>
    </row>
    <row r="2115" spans="1:48" hidden="1" x14ac:dyDescent="0.3">
      <c r="A2115" t="s">
        <v>10462</v>
      </c>
      <c r="B2115" t="s">
        <v>10463</v>
      </c>
      <c r="C2115" s="1" t="str">
        <f t="shared" si="351"/>
        <v>21:0975</v>
      </c>
      <c r="D2115" s="1" t="str">
        <f t="shared" si="348"/>
        <v>21:0109</v>
      </c>
      <c r="E2115" t="s">
        <v>10464</v>
      </c>
      <c r="F2115" t="s">
        <v>10465</v>
      </c>
      <c r="H2115">
        <v>60.370793599999999</v>
      </c>
      <c r="I2115">
        <v>-97.438940500000001</v>
      </c>
      <c r="J2115" s="1" t="str">
        <f t="shared" si="349"/>
        <v>NGR lake sediment grab sample</v>
      </c>
      <c r="K2115" s="1" t="str">
        <f t="shared" si="350"/>
        <v>&lt;177 micron (NGR)</v>
      </c>
      <c r="L2115">
        <v>27</v>
      </c>
      <c r="M2115" t="s">
        <v>217</v>
      </c>
      <c r="N2115">
        <v>529</v>
      </c>
      <c r="O2115" t="s">
        <v>137</v>
      </c>
      <c r="P2115" t="s">
        <v>54</v>
      </c>
      <c r="Q2115" t="s">
        <v>3719</v>
      </c>
      <c r="R2115" t="s">
        <v>492</v>
      </c>
      <c r="S2115" t="s">
        <v>57</v>
      </c>
      <c r="T2115" t="s">
        <v>248</v>
      </c>
      <c r="U2115" t="s">
        <v>203</v>
      </c>
      <c r="V2115" t="s">
        <v>169</v>
      </c>
      <c r="W2115" t="s">
        <v>95</v>
      </c>
      <c r="X2115" t="s">
        <v>67</v>
      </c>
      <c r="Y2115" t="s">
        <v>302</v>
      </c>
      <c r="Z2115" t="s">
        <v>127</v>
      </c>
      <c r="AA2115" t="s">
        <v>64</v>
      </c>
      <c r="AB2115" t="s">
        <v>427</v>
      </c>
      <c r="AC2115" t="s">
        <v>66</v>
      </c>
      <c r="AD2115" t="s">
        <v>67</v>
      </c>
      <c r="AE2115" t="s">
        <v>526</v>
      </c>
      <c r="AF2115" t="s">
        <v>616</v>
      </c>
      <c r="AG2115" t="s">
        <v>725</v>
      </c>
      <c r="AH2115" t="s">
        <v>472</v>
      </c>
      <c r="AI2115" t="s">
        <v>328</v>
      </c>
      <c r="AJ2115" t="s">
        <v>439</v>
      </c>
      <c r="AK2115" t="s">
        <v>73</v>
      </c>
      <c r="AL2115" t="s">
        <v>125</v>
      </c>
      <c r="AM2115" t="s">
        <v>125</v>
      </c>
      <c r="AN2115" t="s">
        <v>76</v>
      </c>
      <c r="AO2115" t="s">
        <v>77</v>
      </c>
      <c r="AP2115" t="s">
        <v>566</v>
      </c>
      <c r="AQ2115" t="s">
        <v>104</v>
      </c>
      <c r="AR2115" t="s">
        <v>74</v>
      </c>
      <c r="AS2115" t="s">
        <v>54</v>
      </c>
      <c r="AT2115" t="s">
        <v>479</v>
      </c>
      <c r="AU2115" t="s">
        <v>107</v>
      </c>
      <c r="AV2115" t="s">
        <v>5289</v>
      </c>
    </row>
    <row r="2116" spans="1:48" hidden="1" x14ac:dyDescent="0.3">
      <c r="A2116" t="s">
        <v>10466</v>
      </c>
      <c r="B2116" t="s">
        <v>10467</v>
      </c>
      <c r="C2116" s="1" t="str">
        <f t="shared" si="351"/>
        <v>21:0975</v>
      </c>
      <c r="D2116" s="1" t="str">
        <f t="shared" si="348"/>
        <v>21:0109</v>
      </c>
      <c r="E2116" t="s">
        <v>10468</v>
      </c>
      <c r="F2116" t="s">
        <v>10469</v>
      </c>
      <c r="H2116">
        <v>60.342483399999999</v>
      </c>
      <c r="I2116">
        <v>-97.441725500000004</v>
      </c>
      <c r="J2116" s="1" t="str">
        <f t="shared" si="349"/>
        <v>NGR lake sediment grab sample</v>
      </c>
      <c r="K2116" s="1" t="str">
        <f t="shared" si="350"/>
        <v>&lt;177 micron (NGR)</v>
      </c>
      <c r="L2116">
        <v>27</v>
      </c>
      <c r="M2116" t="s">
        <v>246</v>
      </c>
      <c r="N2116">
        <v>530</v>
      </c>
      <c r="O2116" t="s">
        <v>302</v>
      </c>
      <c r="P2116" t="s">
        <v>54</v>
      </c>
      <c r="Q2116" t="s">
        <v>775</v>
      </c>
      <c r="R2116" t="s">
        <v>478</v>
      </c>
      <c r="S2116" t="s">
        <v>57</v>
      </c>
      <c r="T2116" t="s">
        <v>58</v>
      </c>
      <c r="U2116" t="s">
        <v>92</v>
      </c>
      <c r="V2116" t="s">
        <v>100</v>
      </c>
      <c r="W2116" t="s">
        <v>276</v>
      </c>
      <c r="X2116" t="s">
        <v>67</v>
      </c>
      <c r="Y2116" t="s">
        <v>95</v>
      </c>
      <c r="Z2116" t="s">
        <v>127</v>
      </c>
      <c r="AA2116" t="s">
        <v>64</v>
      </c>
      <c r="AB2116" t="s">
        <v>615</v>
      </c>
      <c r="AC2116" t="s">
        <v>66</v>
      </c>
      <c r="AD2116" t="s">
        <v>67</v>
      </c>
      <c r="AE2116" t="s">
        <v>206</v>
      </c>
      <c r="AF2116" t="s">
        <v>192</v>
      </c>
      <c r="AG2116" t="s">
        <v>153</v>
      </c>
      <c r="AH2116" t="s">
        <v>780</v>
      </c>
      <c r="AI2116" t="s">
        <v>72</v>
      </c>
      <c r="AJ2116" t="s">
        <v>156</v>
      </c>
      <c r="AK2116" t="s">
        <v>73</v>
      </c>
      <c r="AL2116" t="s">
        <v>75</v>
      </c>
      <c r="AM2116" t="s">
        <v>75</v>
      </c>
      <c r="AN2116" t="s">
        <v>76</v>
      </c>
      <c r="AO2116" t="s">
        <v>104</v>
      </c>
      <c r="AP2116" t="s">
        <v>225</v>
      </c>
      <c r="AQ2116" t="s">
        <v>114</v>
      </c>
      <c r="AR2116" t="s">
        <v>67</v>
      </c>
      <c r="AS2116" t="s">
        <v>54</v>
      </c>
      <c r="AT2116" t="s">
        <v>152</v>
      </c>
      <c r="AU2116" t="s">
        <v>107</v>
      </c>
      <c r="AV2116" t="s">
        <v>10470</v>
      </c>
    </row>
    <row r="2117" spans="1:48" hidden="1" x14ac:dyDescent="0.3">
      <c r="A2117" t="s">
        <v>10471</v>
      </c>
      <c r="B2117" t="s">
        <v>10472</v>
      </c>
      <c r="C2117" s="1" t="str">
        <f t="shared" si="351"/>
        <v>21:0975</v>
      </c>
      <c r="D2117" s="1" t="str">
        <f t="shared" si="348"/>
        <v>21:0109</v>
      </c>
      <c r="E2117" t="s">
        <v>10473</v>
      </c>
      <c r="F2117" t="s">
        <v>10474</v>
      </c>
      <c r="H2117">
        <v>60.356132299999999</v>
      </c>
      <c r="I2117">
        <v>-97.506586499999997</v>
      </c>
      <c r="J2117" s="1" t="str">
        <f t="shared" si="349"/>
        <v>NGR lake sediment grab sample</v>
      </c>
      <c r="K2117" s="1" t="str">
        <f t="shared" si="350"/>
        <v>&lt;177 micron (NGR)</v>
      </c>
      <c r="L2117">
        <v>27</v>
      </c>
      <c r="M2117" t="s">
        <v>260</v>
      </c>
      <c r="N2117">
        <v>531</v>
      </c>
      <c r="O2117" t="s">
        <v>211</v>
      </c>
      <c r="P2117" t="s">
        <v>54</v>
      </c>
      <c r="Q2117" t="s">
        <v>364</v>
      </c>
      <c r="R2117" t="s">
        <v>317</v>
      </c>
      <c r="S2117" t="s">
        <v>57</v>
      </c>
      <c r="T2117" t="s">
        <v>152</v>
      </c>
      <c r="U2117" t="s">
        <v>138</v>
      </c>
      <c r="V2117" t="s">
        <v>2740</v>
      </c>
      <c r="W2117" t="s">
        <v>125</v>
      </c>
      <c r="X2117" t="s">
        <v>74</v>
      </c>
      <c r="Y2117" t="s">
        <v>396</v>
      </c>
      <c r="Z2117" t="s">
        <v>67</v>
      </c>
      <c r="AA2117" t="s">
        <v>64</v>
      </c>
      <c r="AB2117" t="s">
        <v>411</v>
      </c>
      <c r="AC2117" t="s">
        <v>66</v>
      </c>
      <c r="AD2117" t="s">
        <v>67</v>
      </c>
      <c r="AE2117" t="s">
        <v>4301</v>
      </c>
      <c r="AF2117" t="s">
        <v>76</v>
      </c>
      <c r="AG2117" t="s">
        <v>281</v>
      </c>
      <c r="AH2117" t="s">
        <v>780</v>
      </c>
      <c r="AI2117" t="s">
        <v>118</v>
      </c>
      <c r="AJ2117" t="s">
        <v>709</v>
      </c>
      <c r="AK2117" t="s">
        <v>73</v>
      </c>
      <c r="AL2117" t="s">
        <v>103</v>
      </c>
      <c r="AM2117" t="s">
        <v>103</v>
      </c>
      <c r="AN2117" t="s">
        <v>76</v>
      </c>
      <c r="AO2117" t="s">
        <v>439</v>
      </c>
      <c r="AP2117" t="s">
        <v>470</v>
      </c>
      <c r="AQ2117" t="s">
        <v>56</v>
      </c>
      <c r="AR2117" t="s">
        <v>67</v>
      </c>
      <c r="AS2117" t="s">
        <v>54</v>
      </c>
      <c r="AT2117" t="s">
        <v>73</v>
      </c>
      <c r="AU2117" t="s">
        <v>107</v>
      </c>
      <c r="AV2117" t="s">
        <v>10475</v>
      </c>
    </row>
    <row r="2118" spans="1:48" hidden="1" x14ac:dyDescent="0.3">
      <c r="A2118" t="s">
        <v>10476</v>
      </c>
      <c r="B2118" t="s">
        <v>10477</v>
      </c>
      <c r="C2118" s="1" t="str">
        <f t="shared" si="351"/>
        <v>21:0975</v>
      </c>
      <c r="D2118" s="1" t="str">
        <f t="shared" si="348"/>
        <v>21:0109</v>
      </c>
      <c r="E2118" t="s">
        <v>10478</v>
      </c>
      <c r="F2118" t="s">
        <v>10479</v>
      </c>
      <c r="H2118">
        <v>60.353405799999997</v>
      </c>
      <c r="I2118">
        <v>-97.591718900000004</v>
      </c>
      <c r="J2118" s="1" t="str">
        <f t="shared" si="349"/>
        <v>NGR lake sediment grab sample</v>
      </c>
      <c r="K2118" s="1" t="str">
        <f t="shared" si="350"/>
        <v>&lt;177 micron (NGR)</v>
      </c>
      <c r="L2118">
        <v>27</v>
      </c>
      <c r="M2118" t="s">
        <v>273</v>
      </c>
      <c r="N2118">
        <v>532</v>
      </c>
      <c r="O2118" t="s">
        <v>346</v>
      </c>
      <c r="P2118" t="s">
        <v>54</v>
      </c>
      <c r="Q2118" t="s">
        <v>364</v>
      </c>
      <c r="R2118" t="s">
        <v>141</v>
      </c>
      <c r="S2118" t="s">
        <v>57</v>
      </c>
      <c r="T2118" t="s">
        <v>315</v>
      </c>
      <c r="U2118" t="s">
        <v>138</v>
      </c>
      <c r="V2118" t="s">
        <v>2740</v>
      </c>
      <c r="W2118" t="s">
        <v>177</v>
      </c>
      <c r="X2118" t="s">
        <v>74</v>
      </c>
      <c r="Y2118" t="s">
        <v>157</v>
      </c>
      <c r="Z2118" t="s">
        <v>74</v>
      </c>
      <c r="AA2118" t="s">
        <v>64</v>
      </c>
      <c r="AB2118" t="s">
        <v>617</v>
      </c>
      <c r="AC2118" t="s">
        <v>66</v>
      </c>
      <c r="AD2118" t="s">
        <v>67</v>
      </c>
      <c r="AE2118" t="s">
        <v>3853</v>
      </c>
      <c r="AF2118" t="s">
        <v>116</v>
      </c>
      <c r="AG2118" t="s">
        <v>134</v>
      </c>
      <c r="AH2118" t="s">
        <v>780</v>
      </c>
      <c r="AI2118" t="s">
        <v>94</v>
      </c>
      <c r="AJ2118" t="s">
        <v>440</v>
      </c>
      <c r="AK2118" t="s">
        <v>73</v>
      </c>
      <c r="AL2118" t="s">
        <v>103</v>
      </c>
      <c r="AM2118" t="s">
        <v>177</v>
      </c>
      <c r="AN2118" t="s">
        <v>76</v>
      </c>
      <c r="AO2118" t="s">
        <v>117</v>
      </c>
      <c r="AP2118" t="s">
        <v>997</v>
      </c>
      <c r="AQ2118" t="s">
        <v>5364</v>
      </c>
      <c r="AR2118" t="s">
        <v>67</v>
      </c>
      <c r="AS2118" t="s">
        <v>54</v>
      </c>
      <c r="AT2118" t="s">
        <v>73</v>
      </c>
      <c r="AU2118" t="s">
        <v>107</v>
      </c>
      <c r="AV2118" t="s">
        <v>10480</v>
      </c>
    </row>
    <row r="2119" spans="1:48" hidden="1" x14ac:dyDescent="0.3">
      <c r="A2119" t="s">
        <v>10481</v>
      </c>
      <c r="B2119" t="s">
        <v>10482</v>
      </c>
      <c r="C2119" s="1" t="str">
        <f t="shared" si="351"/>
        <v>21:0975</v>
      </c>
      <c r="D2119" s="1" t="str">
        <f t="shared" si="348"/>
        <v>21:0109</v>
      </c>
      <c r="E2119" t="s">
        <v>10483</v>
      </c>
      <c r="F2119" t="s">
        <v>10484</v>
      </c>
      <c r="H2119">
        <v>60.339555900000001</v>
      </c>
      <c r="I2119">
        <v>-97.610288800000006</v>
      </c>
      <c r="J2119" s="1" t="str">
        <f t="shared" si="349"/>
        <v>NGR lake sediment grab sample</v>
      </c>
      <c r="K2119" s="1" t="str">
        <f t="shared" si="350"/>
        <v>&lt;177 micron (NGR)</v>
      </c>
      <c r="L2119">
        <v>27</v>
      </c>
      <c r="M2119" t="s">
        <v>289</v>
      </c>
      <c r="N2119">
        <v>533</v>
      </c>
      <c r="O2119" t="s">
        <v>136</v>
      </c>
      <c r="P2119" t="s">
        <v>54</v>
      </c>
      <c r="Q2119" t="s">
        <v>1128</v>
      </c>
      <c r="R2119" t="s">
        <v>141</v>
      </c>
      <c r="S2119" t="s">
        <v>57</v>
      </c>
      <c r="T2119" t="s">
        <v>293</v>
      </c>
      <c r="U2119" t="s">
        <v>117</v>
      </c>
      <c r="V2119" t="s">
        <v>471</v>
      </c>
      <c r="W2119" t="s">
        <v>206</v>
      </c>
      <c r="X2119" t="s">
        <v>67</v>
      </c>
      <c r="Y2119" t="s">
        <v>421</v>
      </c>
      <c r="Z2119" t="s">
        <v>127</v>
      </c>
      <c r="AA2119" t="s">
        <v>64</v>
      </c>
      <c r="AB2119" t="s">
        <v>492</v>
      </c>
      <c r="AC2119" t="s">
        <v>66</v>
      </c>
      <c r="AD2119" t="s">
        <v>138</v>
      </c>
      <c r="AE2119" t="s">
        <v>1056</v>
      </c>
      <c r="AF2119" t="s">
        <v>290</v>
      </c>
      <c r="AG2119" t="s">
        <v>691</v>
      </c>
      <c r="AH2119" t="s">
        <v>472</v>
      </c>
      <c r="AI2119" t="s">
        <v>106</v>
      </c>
      <c r="AJ2119" t="s">
        <v>233</v>
      </c>
      <c r="AK2119" t="s">
        <v>73</v>
      </c>
      <c r="AL2119" t="s">
        <v>103</v>
      </c>
      <c r="AM2119" t="s">
        <v>103</v>
      </c>
      <c r="AN2119" t="s">
        <v>76</v>
      </c>
      <c r="AO2119" t="s">
        <v>168</v>
      </c>
      <c r="AP2119" t="s">
        <v>2741</v>
      </c>
      <c r="AQ2119" t="s">
        <v>2673</v>
      </c>
      <c r="AR2119" t="s">
        <v>62</v>
      </c>
      <c r="AS2119" t="s">
        <v>54</v>
      </c>
      <c r="AT2119" t="s">
        <v>73</v>
      </c>
      <c r="AU2119" t="s">
        <v>107</v>
      </c>
      <c r="AV2119" t="s">
        <v>4645</v>
      </c>
    </row>
    <row r="2120" spans="1:48" hidden="1" x14ac:dyDescent="0.3">
      <c r="A2120" t="s">
        <v>10485</v>
      </c>
      <c r="B2120" t="s">
        <v>10486</v>
      </c>
      <c r="C2120" s="1" t="str">
        <f t="shared" si="351"/>
        <v>21:0975</v>
      </c>
      <c r="D2120" s="1" t="str">
        <f>HYPERLINK("https://geochem.nrcan.gc.ca/cdogs/content/svy/svy_e.htm", "")</f>
        <v/>
      </c>
      <c r="G2120" s="1" t="str">
        <f>HYPERLINK("https://geochem.nrcan.gc.ca/cdogs/content/cr_/cr_00161_e.htm", "161")</f>
        <v>161</v>
      </c>
      <c r="J2120" t="s">
        <v>230</v>
      </c>
      <c r="K2120" t="s">
        <v>231</v>
      </c>
      <c r="L2120">
        <v>27</v>
      </c>
      <c r="M2120" t="s">
        <v>232</v>
      </c>
      <c r="N2120">
        <v>534</v>
      </c>
      <c r="O2120" t="s">
        <v>233</v>
      </c>
      <c r="P2120" t="s">
        <v>69</v>
      </c>
      <c r="Q2120" t="s">
        <v>105</v>
      </c>
      <c r="R2120" t="s">
        <v>103</v>
      </c>
      <c r="S2120" t="s">
        <v>57</v>
      </c>
      <c r="T2120" t="s">
        <v>454</v>
      </c>
      <c r="U2120" t="s">
        <v>88</v>
      </c>
      <c r="V2120" t="s">
        <v>438</v>
      </c>
      <c r="W2120" t="s">
        <v>346</v>
      </c>
      <c r="X2120" t="s">
        <v>62</v>
      </c>
      <c r="Y2120" t="s">
        <v>308</v>
      </c>
      <c r="Z2120" t="s">
        <v>104</v>
      </c>
      <c r="AA2120" t="s">
        <v>64</v>
      </c>
      <c r="AB2120" t="s">
        <v>236</v>
      </c>
      <c r="AC2120" t="s">
        <v>75</v>
      </c>
      <c r="AD2120" t="s">
        <v>67</v>
      </c>
      <c r="AE2120" t="s">
        <v>10487</v>
      </c>
      <c r="AF2120" t="s">
        <v>282</v>
      </c>
      <c r="AG2120" t="s">
        <v>221</v>
      </c>
      <c r="AH2120" t="s">
        <v>125</v>
      </c>
      <c r="AI2120" t="s">
        <v>134</v>
      </c>
      <c r="AJ2120" t="s">
        <v>429</v>
      </c>
      <c r="AK2120" t="s">
        <v>73</v>
      </c>
      <c r="AL2120" t="s">
        <v>206</v>
      </c>
      <c r="AM2120" t="s">
        <v>526</v>
      </c>
      <c r="AN2120" t="s">
        <v>76</v>
      </c>
      <c r="AO2120" t="s">
        <v>178</v>
      </c>
      <c r="AP2120" t="s">
        <v>456</v>
      </c>
      <c r="AQ2120" t="s">
        <v>292</v>
      </c>
      <c r="AR2120" t="s">
        <v>170</v>
      </c>
      <c r="AS2120" t="s">
        <v>127</v>
      </c>
      <c r="AT2120" t="s">
        <v>152</v>
      </c>
      <c r="AU2120" t="s">
        <v>2145</v>
      </c>
      <c r="AV2120" t="s">
        <v>10488</v>
      </c>
    </row>
    <row r="2121" spans="1:48" hidden="1" x14ac:dyDescent="0.3">
      <c r="A2121" t="s">
        <v>10489</v>
      </c>
      <c r="B2121" t="s">
        <v>10490</v>
      </c>
      <c r="C2121" s="1" t="str">
        <f t="shared" si="351"/>
        <v>21:0975</v>
      </c>
      <c r="D2121" s="1" t="str">
        <f t="shared" ref="D2121:D2134" si="352">HYPERLINK("https://geochem.nrcan.gc.ca/cdogs/content/svy/svy210109_e.htm", "21:0109")</f>
        <v>21:0109</v>
      </c>
      <c r="E2121" t="s">
        <v>10491</v>
      </c>
      <c r="F2121" t="s">
        <v>10492</v>
      </c>
      <c r="H2121">
        <v>60.354866399999999</v>
      </c>
      <c r="I2121">
        <v>-97.685311299999995</v>
      </c>
      <c r="J2121" s="1" t="str">
        <f t="shared" ref="J2121:J2134" si="353">HYPERLINK("https://geochem.nrcan.gc.ca/cdogs/content/kwd/kwd020027_e.htm", "NGR lake sediment grab sample")</f>
        <v>NGR lake sediment grab sample</v>
      </c>
      <c r="K2121" s="1" t="str">
        <f t="shared" ref="K2121:K2134" si="354">HYPERLINK("https://geochem.nrcan.gc.ca/cdogs/content/kwd/kwd080006_e.htm", "&lt;177 micron (NGR)")</f>
        <v>&lt;177 micron (NGR)</v>
      </c>
      <c r="L2121">
        <v>27</v>
      </c>
      <c r="M2121" t="s">
        <v>301</v>
      </c>
      <c r="N2121">
        <v>535</v>
      </c>
      <c r="O2121" t="s">
        <v>143</v>
      </c>
      <c r="P2121" t="s">
        <v>54</v>
      </c>
      <c r="Q2121" t="s">
        <v>635</v>
      </c>
      <c r="R2121" t="s">
        <v>264</v>
      </c>
      <c r="S2121" t="s">
        <v>57</v>
      </c>
      <c r="T2121" t="s">
        <v>248</v>
      </c>
      <c r="U2121" t="s">
        <v>92</v>
      </c>
      <c r="V2121" t="s">
        <v>236</v>
      </c>
      <c r="W2121" t="s">
        <v>396</v>
      </c>
      <c r="X2121" t="s">
        <v>67</v>
      </c>
      <c r="Y2121" t="s">
        <v>346</v>
      </c>
      <c r="Z2121" t="s">
        <v>170</v>
      </c>
      <c r="AA2121" t="s">
        <v>64</v>
      </c>
      <c r="AB2121" t="s">
        <v>207</v>
      </c>
      <c r="AC2121" t="s">
        <v>66</v>
      </c>
      <c r="AD2121" t="s">
        <v>54</v>
      </c>
      <c r="AE2121" t="s">
        <v>2236</v>
      </c>
      <c r="AF2121" t="s">
        <v>381</v>
      </c>
      <c r="AG2121" t="s">
        <v>356</v>
      </c>
      <c r="AH2121" t="s">
        <v>780</v>
      </c>
      <c r="AI2121" t="s">
        <v>233</v>
      </c>
      <c r="AJ2121" t="s">
        <v>150</v>
      </c>
      <c r="AK2121" t="s">
        <v>73</v>
      </c>
      <c r="AL2121" t="s">
        <v>103</v>
      </c>
      <c r="AM2121" t="s">
        <v>157</v>
      </c>
      <c r="AN2121" t="s">
        <v>76</v>
      </c>
      <c r="AO2121" t="s">
        <v>134</v>
      </c>
      <c r="AP2121" t="s">
        <v>1980</v>
      </c>
      <c r="AQ2121" t="s">
        <v>104</v>
      </c>
      <c r="AR2121" t="s">
        <v>74</v>
      </c>
      <c r="AS2121" t="s">
        <v>54</v>
      </c>
      <c r="AT2121" t="s">
        <v>152</v>
      </c>
      <c r="AU2121" t="s">
        <v>107</v>
      </c>
      <c r="AV2121" t="s">
        <v>5673</v>
      </c>
    </row>
    <row r="2122" spans="1:48" hidden="1" x14ac:dyDescent="0.3">
      <c r="A2122" t="s">
        <v>10493</v>
      </c>
      <c r="B2122" t="s">
        <v>10494</v>
      </c>
      <c r="C2122" s="1" t="str">
        <f t="shared" si="351"/>
        <v>21:0975</v>
      </c>
      <c r="D2122" s="1" t="str">
        <f t="shared" si="352"/>
        <v>21:0109</v>
      </c>
      <c r="E2122" t="s">
        <v>10495</v>
      </c>
      <c r="F2122" t="s">
        <v>10496</v>
      </c>
      <c r="H2122">
        <v>60.347417900000003</v>
      </c>
      <c r="I2122">
        <v>-97.747241399999993</v>
      </c>
      <c r="J2122" s="1" t="str">
        <f t="shared" si="353"/>
        <v>NGR lake sediment grab sample</v>
      </c>
      <c r="K2122" s="1" t="str">
        <f t="shared" si="354"/>
        <v>&lt;177 micron (NGR)</v>
      </c>
      <c r="L2122">
        <v>27</v>
      </c>
      <c r="M2122" t="s">
        <v>314</v>
      </c>
      <c r="N2122">
        <v>536</v>
      </c>
      <c r="O2122" t="s">
        <v>254</v>
      </c>
      <c r="P2122" t="s">
        <v>54</v>
      </c>
      <c r="Q2122" t="s">
        <v>593</v>
      </c>
      <c r="R2122" t="s">
        <v>890</v>
      </c>
      <c r="S2122" t="s">
        <v>57</v>
      </c>
      <c r="T2122" t="s">
        <v>364</v>
      </c>
      <c r="U2122" t="s">
        <v>104</v>
      </c>
      <c r="V2122" t="s">
        <v>365</v>
      </c>
      <c r="W2122" t="s">
        <v>526</v>
      </c>
      <c r="X2122" t="s">
        <v>62</v>
      </c>
      <c r="Y2122" t="s">
        <v>346</v>
      </c>
      <c r="Z2122" t="s">
        <v>170</v>
      </c>
      <c r="AA2122" t="s">
        <v>64</v>
      </c>
      <c r="AB2122" t="s">
        <v>167</v>
      </c>
      <c r="AC2122" t="s">
        <v>66</v>
      </c>
      <c r="AD2122" t="s">
        <v>67</v>
      </c>
      <c r="AE2122" t="s">
        <v>2716</v>
      </c>
      <c r="AF2122" t="s">
        <v>264</v>
      </c>
      <c r="AG2122" t="s">
        <v>347</v>
      </c>
      <c r="AH2122" t="s">
        <v>780</v>
      </c>
      <c r="AI2122" t="s">
        <v>87</v>
      </c>
      <c r="AJ2122" t="s">
        <v>1440</v>
      </c>
      <c r="AK2122" t="s">
        <v>73</v>
      </c>
      <c r="AL2122" t="s">
        <v>103</v>
      </c>
      <c r="AM2122" t="s">
        <v>157</v>
      </c>
      <c r="AN2122" t="s">
        <v>76</v>
      </c>
      <c r="AO2122" t="s">
        <v>134</v>
      </c>
      <c r="AP2122" t="s">
        <v>1980</v>
      </c>
      <c r="AQ2122" t="s">
        <v>203</v>
      </c>
      <c r="AR2122" t="s">
        <v>74</v>
      </c>
      <c r="AS2122" t="s">
        <v>54</v>
      </c>
      <c r="AT2122" t="s">
        <v>73</v>
      </c>
      <c r="AU2122" t="s">
        <v>107</v>
      </c>
      <c r="AV2122" t="s">
        <v>2612</v>
      </c>
    </row>
    <row r="2123" spans="1:48" hidden="1" x14ac:dyDescent="0.3">
      <c r="A2123" t="s">
        <v>10497</v>
      </c>
      <c r="B2123" t="s">
        <v>10498</v>
      </c>
      <c r="C2123" s="1" t="str">
        <f t="shared" si="351"/>
        <v>21:0975</v>
      </c>
      <c r="D2123" s="1" t="str">
        <f t="shared" si="352"/>
        <v>21:0109</v>
      </c>
      <c r="E2123" t="s">
        <v>10426</v>
      </c>
      <c r="F2123" t="s">
        <v>10499</v>
      </c>
      <c r="H2123">
        <v>60.3466588</v>
      </c>
      <c r="I2123">
        <v>-97.842892199999994</v>
      </c>
      <c r="J2123" s="1" t="str">
        <f t="shared" si="353"/>
        <v>NGR lake sediment grab sample</v>
      </c>
      <c r="K2123" s="1" t="str">
        <f t="shared" si="354"/>
        <v>&lt;177 micron (NGR)</v>
      </c>
      <c r="L2123">
        <v>27</v>
      </c>
      <c r="M2123" t="s">
        <v>345</v>
      </c>
      <c r="N2123">
        <v>537</v>
      </c>
      <c r="O2123" t="s">
        <v>396</v>
      </c>
      <c r="P2123" t="s">
        <v>54</v>
      </c>
      <c r="Q2123" t="s">
        <v>521</v>
      </c>
      <c r="R2123" t="s">
        <v>121</v>
      </c>
      <c r="S2123" t="s">
        <v>57</v>
      </c>
      <c r="T2123" t="s">
        <v>248</v>
      </c>
      <c r="U2123" t="s">
        <v>178</v>
      </c>
      <c r="V2123" t="s">
        <v>291</v>
      </c>
      <c r="W2123" t="s">
        <v>220</v>
      </c>
      <c r="X2123" t="s">
        <v>74</v>
      </c>
      <c r="Y2123" t="s">
        <v>94</v>
      </c>
      <c r="Z2123" t="s">
        <v>96</v>
      </c>
      <c r="AA2123" t="s">
        <v>64</v>
      </c>
      <c r="AB2123" t="s">
        <v>169</v>
      </c>
      <c r="AC2123" t="s">
        <v>66</v>
      </c>
      <c r="AD2123" t="s">
        <v>127</v>
      </c>
      <c r="AE2123" t="s">
        <v>302</v>
      </c>
      <c r="AF2123" t="s">
        <v>575</v>
      </c>
      <c r="AG2123" t="s">
        <v>169</v>
      </c>
      <c r="AH2123" t="s">
        <v>780</v>
      </c>
      <c r="AI2123" t="s">
        <v>402</v>
      </c>
      <c r="AJ2123" t="s">
        <v>1554</v>
      </c>
      <c r="AK2123" t="s">
        <v>73</v>
      </c>
      <c r="AL2123" t="s">
        <v>125</v>
      </c>
      <c r="AM2123" t="s">
        <v>206</v>
      </c>
      <c r="AN2123" t="s">
        <v>76</v>
      </c>
      <c r="AO2123" t="s">
        <v>5052</v>
      </c>
      <c r="AP2123" t="s">
        <v>126</v>
      </c>
      <c r="AQ2123" t="s">
        <v>10500</v>
      </c>
      <c r="AR2123" t="s">
        <v>67</v>
      </c>
      <c r="AS2123" t="s">
        <v>170</v>
      </c>
      <c r="AT2123" t="s">
        <v>447</v>
      </c>
      <c r="AU2123" t="s">
        <v>107</v>
      </c>
      <c r="AV2123" t="s">
        <v>8405</v>
      </c>
    </row>
    <row r="2124" spans="1:48" hidden="1" x14ac:dyDescent="0.3">
      <c r="A2124" t="s">
        <v>10501</v>
      </c>
      <c r="B2124" t="s">
        <v>10502</v>
      </c>
      <c r="C2124" s="1" t="str">
        <f t="shared" si="351"/>
        <v>21:0975</v>
      </c>
      <c r="D2124" s="1" t="str">
        <f t="shared" si="352"/>
        <v>21:0109</v>
      </c>
      <c r="E2124" t="s">
        <v>10503</v>
      </c>
      <c r="F2124" t="s">
        <v>10504</v>
      </c>
      <c r="H2124">
        <v>60.336691100000003</v>
      </c>
      <c r="I2124">
        <v>-97.901104000000004</v>
      </c>
      <c r="J2124" s="1" t="str">
        <f t="shared" si="353"/>
        <v>NGR lake sediment grab sample</v>
      </c>
      <c r="K2124" s="1" t="str">
        <f t="shared" si="354"/>
        <v>&lt;177 micron (NGR)</v>
      </c>
      <c r="L2124">
        <v>27</v>
      </c>
      <c r="M2124" t="s">
        <v>324</v>
      </c>
      <c r="N2124">
        <v>538</v>
      </c>
      <c r="O2124" t="s">
        <v>238</v>
      </c>
      <c r="P2124" t="s">
        <v>54</v>
      </c>
      <c r="Q2124" t="s">
        <v>315</v>
      </c>
      <c r="R2124" t="s">
        <v>141</v>
      </c>
      <c r="S2124" t="s">
        <v>57</v>
      </c>
      <c r="T2124" t="s">
        <v>315</v>
      </c>
      <c r="U2124" t="s">
        <v>96</v>
      </c>
      <c r="V2124" t="s">
        <v>99</v>
      </c>
      <c r="W2124" t="s">
        <v>224</v>
      </c>
      <c r="X2124" t="s">
        <v>62</v>
      </c>
      <c r="Y2124" t="s">
        <v>157</v>
      </c>
      <c r="Z2124" t="s">
        <v>74</v>
      </c>
      <c r="AA2124" t="s">
        <v>64</v>
      </c>
      <c r="AB2124" t="s">
        <v>853</v>
      </c>
      <c r="AC2124" t="s">
        <v>66</v>
      </c>
      <c r="AD2124" t="s">
        <v>67</v>
      </c>
      <c r="AE2124" t="s">
        <v>9833</v>
      </c>
      <c r="AF2124" t="s">
        <v>116</v>
      </c>
      <c r="AG2124" t="s">
        <v>59</v>
      </c>
      <c r="AH2124" t="s">
        <v>780</v>
      </c>
      <c r="AI2124" t="s">
        <v>94</v>
      </c>
      <c r="AJ2124" t="s">
        <v>439</v>
      </c>
      <c r="AK2124" t="s">
        <v>73</v>
      </c>
      <c r="AL2124" t="s">
        <v>103</v>
      </c>
      <c r="AM2124" t="s">
        <v>177</v>
      </c>
      <c r="AN2124" t="s">
        <v>76</v>
      </c>
      <c r="AO2124" t="s">
        <v>104</v>
      </c>
      <c r="AP2124" t="s">
        <v>8164</v>
      </c>
      <c r="AQ2124" t="s">
        <v>92</v>
      </c>
      <c r="AR2124" t="s">
        <v>67</v>
      </c>
      <c r="AS2124" t="s">
        <v>54</v>
      </c>
      <c r="AT2124" t="s">
        <v>73</v>
      </c>
      <c r="AU2124" t="s">
        <v>107</v>
      </c>
      <c r="AV2124" t="s">
        <v>10505</v>
      </c>
    </row>
    <row r="2125" spans="1:48" hidden="1" x14ac:dyDescent="0.3">
      <c r="A2125" t="s">
        <v>10506</v>
      </c>
      <c r="B2125" t="s">
        <v>10507</v>
      </c>
      <c r="C2125" s="1" t="str">
        <f t="shared" si="351"/>
        <v>21:0975</v>
      </c>
      <c r="D2125" s="1" t="str">
        <f t="shared" si="352"/>
        <v>21:0109</v>
      </c>
      <c r="E2125" t="s">
        <v>10508</v>
      </c>
      <c r="F2125" t="s">
        <v>10509</v>
      </c>
      <c r="H2125">
        <v>60.323870200000002</v>
      </c>
      <c r="I2125">
        <v>-97.901372199999997</v>
      </c>
      <c r="J2125" s="1" t="str">
        <f t="shared" si="353"/>
        <v>NGR lake sediment grab sample</v>
      </c>
      <c r="K2125" s="1" t="str">
        <f t="shared" si="354"/>
        <v>&lt;177 micron (NGR)</v>
      </c>
      <c r="L2125">
        <v>27</v>
      </c>
      <c r="M2125" t="s">
        <v>335</v>
      </c>
      <c r="N2125">
        <v>539</v>
      </c>
      <c r="O2125" t="s">
        <v>95</v>
      </c>
      <c r="P2125" t="s">
        <v>54</v>
      </c>
      <c r="Q2125" t="s">
        <v>489</v>
      </c>
      <c r="R2125" t="s">
        <v>1364</v>
      </c>
      <c r="S2125" t="s">
        <v>57</v>
      </c>
      <c r="T2125" t="s">
        <v>643</v>
      </c>
      <c r="U2125" t="s">
        <v>104</v>
      </c>
      <c r="V2125" t="s">
        <v>316</v>
      </c>
      <c r="W2125" t="s">
        <v>171</v>
      </c>
      <c r="X2125" t="s">
        <v>62</v>
      </c>
      <c r="Y2125" t="s">
        <v>302</v>
      </c>
      <c r="Z2125" t="s">
        <v>62</v>
      </c>
      <c r="AA2125" t="s">
        <v>64</v>
      </c>
      <c r="AB2125" t="s">
        <v>91</v>
      </c>
      <c r="AC2125" t="s">
        <v>70</v>
      </c>
      <c r="AD2125" t="s">
        <v>583</v>
      </c>
      <c r="AE2125" t="s">
        <v>3236</v>
      </c>
      <c r="AF2125" t="s">
        <v>347</v>
      </c>
      <c r="AG2125" t="s">
        <v>356</v>
      </c>
      <c r="AH2125" t="s">
        <v>780</v>
      </c>
      <c r="AI2125" t="s">
        <v>233</v>
      </c>
      <c r="AJ2125" t="s">
        <v>1569</v>
      </c>
      <c r="AK2125" t="s">
        <v>73</v>
      </c>
      <c r="AL2125" t="s">
        <v>177</v>
      </c>
      <c r="AM2125" t="s">
        <v>238</v>
      </c>
      <c r="AN2125" t="s">
        <v>76</v>
      </c>
      <c r="AO2125" t="s">
        <v>1180</v>
      </c>
      <c r="AP2125" t="s">
        <v>2741</v>
      </c>
      <c r="AQ2125" t="s">
        <v>10307</v>
      </c>
      <c r="AR2125" t="s">
        <v>67</v>
      </c>
      <c r="AS2125" t="s">
        <v>170</v>
      </c>
      <c r="AT2125" t="s">
        <v>277</v>
      </c>
      <c r="AU2125" t="s">
        <v>107</v>
      </c>
      <c r="AV2125" t="s">
        <v>10510</v>
      </c>
    </row>
    <row r="2126" spans="1:48" hidden="1" x14ac:dyDescent="0.3">
      <c r="A2126" t="s">
        <v>10511</v>
      </c>
      <c r="B2126" t="s">
        <v>10512</v>
      </c>
      <c r="C2126" s="1" t="str">
        <f t="shared" si="351"/>
        <v>21:0975</v>
      </c>
      <c r="D2126" s="1" t="str">
        <f t="shared" si="352"/>
        <v>21:0109</v>
      </c>
      <c r="E2126" t="s">
        <v>10513</v>
      </c>
      <c r="F2126" t="s">
        <v>10514</v>
      </c>
      <c r="H2126">
        <v>60.270988899999999</v>
      </c>
      <c r="I2126">
        <v>-97.903598599999995</v>
      </c>
      <c r="J2126" s="1" t="str">
        <f t="shared" si="353"/>
        <v>NGR lake sediment grab sample</v>
      </c>
      <c r="K2126" s="1" t="str">
        <f t="shared" si="354"/>
        <v>&lt;177 micron (NGR)</v>
      </c>
      <c r="L2126">
        <v>27</v>
      </c>
      <c r="M2126" t="s">
        <v>354</v>
      </c>
      <c r="N2126">
        <v>540</v>
      </c>
      <c r="O2126" t="s">
        <v>348</v>
      </c>
      <c r="P2126" t="s">
        <v>54</v>
      </c>
      <c r="Q2126" t="s">
        <v>573</v>
      </c>
      <c r="R2126" t="s">
        <v>281</v>
      </c>
      <c r="S2126" t="s">
        <v>57</v>
      </c>
      <c r="T2126" t="s">
        <v>207</v>
      </c>
      <c r="U2126" t="s">
        <v>178</v>
      </c>
      <c r="V2126" t="s">
        <v>97</v>
      </c>
      <c r="W2126" t="s">
        <v>95</v>
      </c>
      <c r="X2126" t="s">
        <v>67</v>
      </c>
      <c r="Y2126" t="s">
        <v>63</v>
      </c>
      <c r="Z2126" t="s">
        <v>127</v>
      </c>
      <c r="AA2126" t="s">
        <v>64</v>
      </c>
      <c r="AB2126" t="s">
        <v>119</v>
      </c>
      <c r="AC2126" t="s">
        <v>173</v>
      </c>
      <c r="AD2126" t="s">
        <v>67</v>
      </c>
      <c r="AE2126" t="s">
        <v>68</v>
      </c>
      <c r="AF2126" t="s">
        <v>99</v>
      </c>
      <c r="AG2126" t="s">
        <v>189</v>
      </c>
      <c r="AH2126" t="s">
        <v>472</v>
      </c>
      <c r="AI2126" t="s">
        <v>114</v>
      </c>
      <c r="AJ2126" t="s">
        <v>305</v>
      </c>
      <c r="AK2126" t="s">
        <v>73</v>
      </c>
      <c r="AL2126" t="s">
        <v>103</v>
      </c>
      <c r="AM2126" t="s">
        <v>125</v>
      </c>
      <c r="AN2126" t="s">
        <v>76</v>
      </c>
      <c r="AO2126" t="s">
        <v>1073</v>
      </c>
      <c r="AP2126" t="s">
        <v>414</v>
      </c>
      <c r="AQ2126" t="s">
        <v>168</v>
      </c>
      <c r="AR2126" t="s">
        <v>67</v>
      </c>
      <c r="AS2126" t="s">
        <v>62</v>
      </c>
      <c r="AT2126" t="s">
        <v>91</v>
      </c>
      <c r="AU2126" t="s">
        <v>462</v>
      </c>
      <c r="AV2126" t="s">
        <v>5350</v>
      </c>
    </row>
    <row r="2127" spans="1:48" hidden="1" x14ac:dyDescent="0.3">
      <c r="A2127" t="s">
        <v>10515</v>
      </c>
      <c r="B2127" t="s">
        <v>10516</v>
      </c>
      <c r="C2127" s="1" t="str">
        <f t="shared" si="351"/>
        <v>21:0975</v>
      </c>
      <c r="D2127" s="1" t="str">
        <f t="shared" si="352"/>
        <v>21:0109</v>
      </c>
      <c r="E2127" t="s">
        <v>10517</v>
      </c>
      <c r="F2127" t="s">
        <v>10518</v>
      </c>
      <c r="H2127">
        <v>60.287342099999996</v>
      </c>
      <c r="I2127">
        <v>-97.394931200000002</v>
      </c>
      <c r="J2127" s="1" t="str">
        <f t="shared" si="353"/>
        <v>NGR lake sediment grab sample</v>
      </c>
      <c r="K2127" s="1" t="str">
        <f t="shared" si="354"/>
        <v>&lt;177 micron (NGR)</v>
      </c>
      <c r="L2127">
        <v>28</v>
      </c>
      <c r="M2127" t="s">
        <v>52</v>
      </c>
      <c r="N2127">
        <v>541</v>
      </c>
      <c r="O2127" t="s">
        <v>355</v>
      </c>
      <c r="P2127" t="s">
        <v>54</v>
      </c>
      <c r="Q2127" t="s">
        <v>997</v>
      </c>
      <c r="R2127" t="s">
        <v>121</v>
      </c>
      <c r="S2127" t="s">
        <v>57</v>
      </c>
      <c r="T2127" t="s">
        <v>248</v>
      </c>
      <c r="U2127" t="s">
        <v>104</v>
      </c>
      <c r="V2127" t="s">
        <v>303</v>
      </c>
      <c r="W2127" t="s">
        <v>226</v>
      </c>
      <c r="X2127" t="s">
        <v>62</v>
      </c>
      <c r="Y2127" t="s">
        <v>363</v>
      </c>
      <c r="Z2127" t="s">
        <v>96</v>
      </c>
      <c r="AA2127" t="s">
        <v>64</v>
      </c>
      <c r="AB2127" t="s">
        <v>60</v>
      </c>
      <c r="AC2127" t="s">
        <v>66</v>
      </c>
      <c r="AD2127" t="s">
        <v>758</v>
      </c>
      <c r="AE2127" t="s">
        <v>421</v>
      </c>
      <c r="AF2127" t="s">
        <v>317</v>
      </c>
      <c r="AG2127" t="s">
        <v>91</v>
      </c>
      <c r="AH2127" t="s">
        <v>173</v>
      </c>
      <c r="AI2127" t="s">
        <v>348</v>
      </c>
      <c r="AJ2127" t="s">
        <v>101</v>
      </c>
      <c r="AK2127" t="s">
        <v>73</v>
      </c>
      <c r="AL2127" t="s">
        <v>157</v>
      </c>
      <c r="AM2127" t="s">
        <v>157</v>
      </c>
      <c r="AN2127" t="s">
        <v>76</v>
      </c>
      <c r="AO2127" t="s">
        <v>436</v>
      </c>
      <c r="AP2127" t="s">
        <v>158</v>
      </c>
      <c r="AQ2127" t="s">
        <v>77</v>
      </c>
      <c r="AR2127" t="s">
        <v>67</v>
      </c>
      <c r="AS2127" t="s">
        <v>54</v>
      </c>
      <c r="AT2127" t="s">
        <v>73</v>
      </c>
      <c r="AU2127" t="s">
        <v>107</v>
      </c>
      <c r="AV2127" t="s">
        <v>9672</v>
      </c>
    </row>
    <row r="2128" spans="1:48" hidden="1" x14ac:dyDescent="0.3">
      <c r="A2128" t="s">
        <v>10519</v>
      </c>
      <c r="B2128" t="s">
        <v>10520</v>
      </c>
      <c r="C2128" s="1" t="str">
        <f t="shared" si="351"/>
        <v>21:0975</v>
      </c>
      <c r="D2128" s="1" t="str">
        <f t="shared" si="352"/>
        <v>21:0109</v>
      </c>
      <c r="E2128" t="s">
        <v>10521</v>
      </c>
      <c r="F2128" t="s">
        <v>10522</v>
      </c>
      <c r="H2128">
        <v>60.256226400000003</v>
      </c>
      <c r="I2128">
        <v>-97.899285899999995</v>
      </c>
      <c r="J2128" s="1" t="str">
        <f t="shared" si="353"/>
        <v>NGR lake sediment grab sample</v>
      </c>
      <c r="K2128" s="1" t="str">
        <f t="shared" si="354"/>
        <v>&lt;177 micron (NGR)</v>
      </c>
      <c r="L2128">
        <v>28</v>
      </c>
      <c r="M2128" t="s">
        <v>86</v>
      </c>
      <c r="N2128">
        <v>542</v>
      </c>
      <c r="O2128" t="s">
        <v>121</v>
      </c>
      <c r="P2128" t="s">
        <v>54</v>
      </c>
      <c r="Q2128" t="s">
        <v>573</v>
      </c>
      <c r="R2128" t="s">
        <v>90</v>
      </c>
      <c r="S2128" t="s">
        <v>57</v>
      </c>
      <c r="T2128" t="s">
        <v>449</v>
      </c>
      <c r="U2128" t="s">
        <v>77</v>
      </c>
      <c r="V2128" t="s">
        <v>412</v>
      </c>
      <c r="W2128" t="s">
        <v>137</v>
      </c>
      <c r="X2128" t="s">
        <v>74</v>
      </c>
      <c r="Y2128" t="s">
        <v>226</v>
      </c>
      <c r="Z2128" t="s">
        <v>170</v>
      </c>
      <c r="AA2128" t="s">
        <v>64</v>
      </c>
      <c r="AB2128" t="s">
        <v>139</v>
      </c>
      <c r="AC2128" t="s">
        <v>70</v>
      </c>
      <c r="AD2128" t="s">
        <v>127</v>
      </c>
      <c r="AE2128" t="s">
        <v>74</v>
      </c>
      <c r="AF2128" t="s">
        <v>251</v>
      </c>
      <c r="AG2128" t="s">
        <v>575</v>
      </c>
      <c r="AH2128" t="s">
        <v>472</v>
      </c>
      <c r="AI2128" t="s">
        <v>340</v>
      </c>
      <c r="AJ2128" t="s">
        <v>101</v>
      </c>
      <c r="AK2128" t="s">
        <v>73</v>
      </c>
      <c r="AL2128" t="s">
        <v>75</v>
      </c>
      <c r="AM2128" t="s">
        <v>125</v>
      </c>
      <c r="AN2128" t="s">
        <v>76</v>
      </c>
      <c r="AO2128" t="s">
        <v>178</v>
      </c>
      <c r="AP2128" t="s">
        <v>414</v>
      </c>
      <c r="AQ2128" t="s">
        <v>134</v>
      </c>
      <c r="AR2128" t="s">
        <v>67</v>
      </c>
      <c r="AS2128" t="s">
        <v>54</v>
      </c>
      <c r="AT2128" t="s">
        <v>315</v>
      </c>
      <c r="AU2128" t="s">
        <v>107</v>
      </c>
      <c r="AV2128" t="s">
        <v>10523</v>
      </c>
    </row>
    <row r="2129" spans="1:48" hidden="1" x14ac:dyDescent="0.3">
      <c r="A2129" t="s">
        <v>10524</v>
      </c>
      <c r="B2129" t="s">
        <v>10525</v>
      </c>
      <c r="C2129" s="1" t="str">
        <f t="shared" si="351"/>
        <v>21:0975</v>
      </c>
      <c r="D2129" s="1" t="str">
        <f t="shared" si="352"/>
        <v>21:0109</v>
      </c>
      <c r="E2129" t="s">
        <v>10526</v>
      </c>
      <c r="F2129" t="s">
        <v>10527</v>
      </c>
      <c r="H2129">
        <v>60.224866599999999</v>
      </c>
      <c r="I2129">
        <v>-97.889307799999997</v>
      </c>
      <c r="J2129" s="1" t="str">
        <f t="shared" si="353"/>
        <v>NGR lake sediment grab sample</v>
      </c>
      <c r="K2129" s="1" t="str">
        <f t="shared" si="354"/>
        <v>&lt;177 micron (NGR)</v>
      </c>
      <c r="L2129">
        <v>28</v>
      </c>
      <c r="M2129" t="s">
        <v>149</v>
      </c>
      <c r="N2129">
        <v>543</v>
      </c>
      <c r="O2129" t="s">
        <v>290</v>
      </c>
      <c r="P2129" t="s">
        <v>54</v>
      </c>
      <c r="Q2129" t="s">
        <v>315</v>
      </c>
      <c r="R2129" t="s">
        <v>357</v>
      </c>
      <c r="S2129" t="s">
        <v>57</v>
      </c>
      <c r="T2129" t="s">
        <v>235</v>
      </c>
      <c r="U2129" t="s">
        <v>290</v>
      </c>
      <c r="V2129" t="s">
        <v>2740</v>
      </c>
      <c r="W2129" t="s">
        <v>103</v>
      </c>
      <c r="X2129" t="s">
        <v>74</v>
      </c>
      <c r="Y2129" t="s">
        <v>238</v>
      </c>
      <c r="Z2129" t="s">
        <v>67</v>
      </c>
      <c r="AA2129" t="s">
        <v>64</v>
      </c>
      <c r="AB2129" t="s">
        <v>575</v>
      </c>
      <c r="AC2129" t="s">
        <v>66</v>
      </c>
      <c r="AD2129" t="s">
        <v>67</v>
      </c>
      <c r="AE2129" t="s">
        <v>10528</v>
      </c>
      <c r="AF2129" t="s">
        <v>139</v>
      </c>
      <c r="AG2129" t="s">
        <v>138</v>
      </c>
      <c r="AH2129" t="s">
        <v>472</v>
      </c>
      <c r="AI2129" t="s">
        <v>137</v>
      </c>
      <c r="AJ2129" t="s">
        <v>193</v>
      </c>
      <c r="AK2129" t="s">
        <v>73</v>
      </c>
      <c r="AL2129" t="s">
        <v>103</v>
      </c>
      <c r="AM2129" t="s">
        <v>103</v>
      </c>
      <c r="AN2129" t="s">
        <v>76</v>
      </c>
      <c r="AO2129" t="s">
        <v>127</v>
      </c>
      <c r="AP2129" t="s">
        <v>8164</v>
      </c>
      <c r="AQ2129" t="s">
        <v>402</v>
      </c>
      <c r="AR2129" t="s">
        <v>67</v>
      </c>
      <c r="AS2129" t="s">
        <v>54</v>
      </c>
      <c r="AT2129" t="s">
        <v>315</v>
      </c>
      <c r="AU2129" t="s">
        <v>107</v>
      </c>
      <c r="AV2129" t="s">
        <v>10373</v>
      </c>
    </row>
    <row r="2130" spans="1:48" hidden="1" x14ac:dyDescent="0.3">
      <c r="A2130" t="s">
        <v>10529</v>
      </c>
      <c r="B2130" t="s">
        <v>10530</v>
      </c>
      <c r="C2130" s="1" t="str">
        <f t="shared" si="351"/>
        <v>21:0975</v>
      </c>
      <c r="D2130" s="1" t="str">
        <f t="shared" si="352"/>
        <v>21:0109</v>
      </c>
      <c r="E2130" t="s">
        <v>10531</v>
      </c>
      <c r="F2130" t="s">
        <v>10532</v>
      </c>
      <c r="H2130">
        <v>60.241147900000001</v>
      </c>
      <c r="I2130">
        <v>-97.820716399999995</v>
      </c>
      <c r="J2130" s="1" t="str">
        <f t="shared" si="353"/>
        <v>NGR lake sediment grab sample</v>
      </c>
      <c r="K2130" s="1" t="str">
        <f t="shared" si="354"/>
        <v>&lt;177 micron (NGR)</v>
      </c>
      <c r="L2130">
        <v>28</v>
      </c>
      <c r="M2130" t="s">
        <v>165</v>
      </c>
      <c r="N2130">
        <v>544</v>
      </c>
      <c r="O2130" t="s">
        <v>276</v>
      </c>
      <c r="P2130" t="s">
        <v>54</v>
      </c>
      <c r="Q2130" t="s">
        <v>1814</v>
      </c>
      <c r="R2130" t="s">
        <v>116</v>
      </c>
      <c r="S2130" t="s">
        <v>57</v>
      </c>
      <c r="T2130" t="s">
        <v>236</v>
      </c>
      <c r="U2130" t="s">
        <v>138</v>
      </c>
      <c r="V2130" t="s">
        <v>616</v>
      </c>
      <c r="W2130" t="s">
        <v>206</v>
      </c>
      <c r="X2130" t="s">
        <v>67</v>
      </c>
      <c r="Y2130" t="s">
        <v>206</v>
      </c>
      <c r="Z2130" t="s">
        <v>62</v>
      </c>
      <c r="AA2130" t="s">
        <v>64</v>
      </c>
      <c r="AB2130" t="s">
        <v>141</v>
      </c>
      <c r="AC2130" t="s">
        <v>66</v>
      </c>
      <c r="AD2130" t="s">
        <v>67</v>
      </c>
      <c r="AE2130" t="s">
        <v>1090</v>
      </c>
      <c r="AF2130" t="s">
        <v>203</v>
      </c>
      <c r="AG2130" t="s">
        <v>575</v>
      </c>
      <c r="AH2130" t="s">
        <v>472</v>
      </c>
      <c r="AI2130" t="s">
        <v>127</v>
      </c>
      <c r="AJ2130" t="s">
        <v>170</v>
      </c>
      <c r="AK2130" t="s">
        <v>73</v>
      </c>
      <c r="AL2130" t="s">
        <v>103</v>
      </c>
      <c r="AM2130" t="s">
        <v>103</v>
      </c>
      <c r="AN2130" t="s">
        <v>76</v>
      </c>
      <c r="AO2130" t="s">
        <v>340</v>
      </c>
      <c r="AP2130" t="s">
        <v>4543</v>
      </c>
      <c r="AQ2130" t="s">
        <v>692</v>
      </c>
      <c r="AR2130" t="s">
        <v>67</v>
      </c>
      <c r="AS2130" t="s">
        <v>54</v>
      </c>
      <c r="AT2130" t="s">
        <v>73</v>
      </c>
      <c r="AU2130" t="s">
        <v>107</v>
      </c>
      <c r="AV2130" t="s">
        <v>7410</v>
      </c>
    </row>
    <row r="2131" spans="1:48" hidden="1" x14ac:dyDescent="0.3">
      <c r="A2131" t="s">
        <v>10533</v>
      </c>
      <c r="B2131" t="s">
        <v>10534</v>
      </c>
      <c r="C2131" s="1" t="str">
        <f t="shared" si="351"/>
        <v>21:0975</v>
      </c>
      <c r="D2131" s="1" t="str">
        <f t="shared" si="352"/>
        <v>21:0109</v>
      </c>
      <c r="E2131" t="s">
        <v>10535</v>
      </c>
      <c r="F2131" t="s">
        <v>10536</v>
      </c>
      <c r="H2131">
        <v>60.284156099999997</v>
      </c>
      <c r="I2131">
        <v>-97.809003099999998</v>
      </c>
      <c r="J2131" s="1" t="str">
        <f t="shared" si="353"/>
        <v>NGR lake sediment grab sample</v>
      </c>
      <c r="K2131" s="1" t="str">
        <f t="shared" si="354"/>
        <v>&lt;177 micron (NGR)</v>
      </c>
      <c r="L2131">
        <v>28</v>
      </c>
      <c r="M2131" t="s">
        <v>185</v>
      </c>
      <c r="N2131">
        <v>545</v>
      </c>
      <c r="O2131" t="s">
        <v>382</v>
      </c>
      <c r="P2131" t="s">
        <v>54</v>
      </c>
      <c r="Q2131" t="s">
        <v>539</v>
      </c>
      <c r="R2131" t="s">
        <v>134</v>
      </c>
      <c r="S2131" t="s">
        <v>57</v>
      </c>
      <c r="T2131" t="s">
        <v>58</v>
      </c>
      <c r="U2131" t="s">
        <v>616</v>
      </c>
      <c r="V2131" t="s">
        <v>303</v>
      </c>
      <c r="W2131" t="s">
        <v>137</v>
      </c>
      <c r="X2131" t="s">
        <v>74</v>
      </c>
      <c r="Y2131" t="s">
        <v>114</v>
      </c>
      <c r="Z2131" t="s">
        <v>127</v>
      </c>
      <c r="AA2131" t="s">
        <v>64</v>
      </c>
      <c r="AB2131" t="s">
        <v>236</v>
      </c>
      <c r="AC2131" t="s">
        <v>173</v>
      </c>
      <c r="AD2131" t="s">
        <v>138</v>
      </c>
      <c r="AE2131" t="s">
        <v>206</v>
      </c>
      <c r="AF2131" t="s">
        <v>478</v>
      </c>
      <c r="AG2131" t="s">
        <v>223</v>
      </c>
      <c r="AH2131" t="s">
        <v>472</v>
      </c>
      <c r="AI2131" t="s">
        <v>138</v>
      </c>
      <c r="AJ2131" t="s">
        <v>305</v>
      </c>
      <c r="AK2131" t="s">
        <v>73</v>
      </c>
      <c r="AL2131" t="s">
        <v>75</v>
      </c>
      <c r="AM2131" t="s">
        <v>177</v>
      </c>
      <c r="AN2131" t="s">
        <v>76</v>
      </c>
      <c r="AO2131" t="s">
        <v>92</v>
      </c>
      <c r="AP2131" t="s">
        <v>656</v>
      </c>
      <c r="AQ2131" t="s">
        <v>290</v>
      </c>
      <c r="AR2131" t="s">
        <v>74</v>
      </c>
      <c r="AS2131" t="s">
        <v>54</v>
      </c>
      <c r="AT2131" t="s">
        <v>315</v>
      </c>
      <c r="AU2131" t="s">
        <v>107</v>
      </c>
      <c r="AV2131" t="s">
        <v>10010</v>
      </c>
    </row>
    <row r="2132" spans="1:48" hidden="1" x14ac:dyDescent="0.3">
      <c r="A2132" t="s">
        <v>10537</v>
      </c>
      <c r="B2132" t="s">
        <v>10538</v>
      </c>
      <c r="C2132" s="1" t="str">
        <f t="shared" si="351"/>
        <v>21:0975</v>
      </c>
      <c r="D2132" s="1" t="str">
        <f t="shared" si="352"/>
        <v>21:0109</v>
      </c>
      <c r="E2132" t="s">
        <v>10539</v>
      </c>
      <c r="F2132" t="s">
        <v>10540</v>
      </c>
      <c r="H2132">
        <v>60.309706300000002</v>
      </c>
      <c r="I2132">
        <v>-97.820344399999996</v>
      </c>
      <c r="J2132" s="1" t="str">
        <f t="shared" si="353"/>
        <v>NGR lake sediment grab sample</v>
      </c>
      <c r="K2132" s="1" t="str">
        <f t="shared" si="354"/>
        <v>&lt;177 micron (NGR)</v>
      </c>
      <c r="L2132">
        <v>28</v>
      </c>
      <c r="M2132" t="s">
        <v>200</v>
      </c>
      <c r="N2132">
        <v>546</v>
      </c>
      <c r="O2132" t="s">
        <v>263</v>
      </c>
      <c r="P2132" t="s">
        <v>54</v>
      </c>
      <c r="Q2132" t="s">
        <v>635</v>
      </c>
      <c r="R2132" t="s">
        <v>192</v>
      </c>
      <c r="S2132" t="s">
        <v>57</v>
      </c>
      <c r="T2132" t="s">
        <v>58</v>
      </c>
      <c r="U2132" t="s">
        <v>281</v>
      </c>
      <c r="V2132" t="s">
        <v>139</v>
      </c>
      <c r="W2132" t="s">
        <v>396</v>
      </c>
      <c r="X2132" t="s">
        <v>67</v>
      </c>
      <c r="Y2132" t="s">
        <v>171</v>
      </c>
      <c r="Z2132" t="s">
        <v>170</v>
      </c>
      <c r="AA2132" t="s">
        <v>64</v>
      </c>
      <c r="AB2132" t="s">
        <v>492</v>
      </c>
      <c r="AC2132" t="s">
        <v>155</v>
      </c>
      <c r="AD2132" t="s">
        <v>168</v>
      </c>
      <c r="AE2132" t="s">
        <v>563</v>
      </c>
      <c r="AF2132" t="s">
        <v>550</v>
      </c>
      <c r="AG2132" t="s">
        <v>356</v>
      </c>
      <c r="AH2132" t="s">
        <v>472</v>
      </c>
      <c r="AI2132" t="s">
        <v>87</v>
      </c>
      <c r="AJ2132" t="s">
        <v>263</v>
      </c>
      <c r="AK2132" t="s">
        <v>73</v>
      </c>
      <c r="AL2132" t="s">
        <v>103</v>
      </c>
      <c r="AM2132" t="s">
        <v>75</v>
      </c>
      <c r="AN2132" t="s">
        <v>76</v>
      </c>
      <c r="AO2132" t="s">
        <v>203</v>
      </c>
      <c r="AP2132" t="s">
        <v>1980</v>
      </c>
      <c r="AQ2132" t="s">
        <v>10541</v>
      </c>
      <c r="AR2132" t="s">
        <v>62</v>
      </c>
      <c r="AS2132" t="s">
        <v>54</v>
      </c>
      <c r="AT2132" t="s">
        <v>58</v>
      </c>
      <c r="AU2132" t="s">
        <v>107</v>
      </c>
      <c r="AV2132" t="s">
        <v>4384</v>
      </c>
    </row>
    <row r="2133" spans="1:48" hidden="1" x14ac:dyDescent="0.3">
      <c r="A2133" t="s">
        <v>10542</v>
      </c>
      <c r="B2133" t="s">
        <v>10543</v>
      </c>
      <c r="C2133" s="1" t="str">
        <f t="shared" si="351"/>
        <v>21:0975</v>
      </c>
      <c r="D2133" s="1" t="str">
        <f t="shared" si="352"/>
        <v>21:0109</v>
      </c>
      <c r="E2133" t="s">
        <v>10544</v>
      </c>
      <c r="F2133" t="s">
        <v>10545</v>
      </c>
      <c r="H2133">
        <v>60.3179193</v>
      </c>
      <c r="I2133">
        <v>-97.756881399999997</v>
      </c>
      <c r="J2133" s="1" t="str">
        <f t="shared" si="353"/>
        <v>NGR lake sediment grab sample</v>
      </c>
      <c r="K2133" s="1" t="str">
        <f t="shared" si="354"/>
        <v>&lt;177 micron (NGR)</v>
      </c>
      <c r="L2133">
        <v>28</v>
      </c>
      <c r="M2133" t="s">
        <v>217</v>
      </c>
      <c r="N2133">
        <v>547</v>
      </c>
      <c r="O2133" t="s">
        <v>413</v>
      </c>
      <c r="P2133" t="s">
        <v>54</v>
      </c>
      <c r="Q2133" t="s">
        <v>80</v>
      </c>
      <c r="R2133" t="s">
        <v>575</v>
      </c>
      <c r="S2133" t="s">
        <v>57</v>
      </c>
      <c r="T2133" t="s">
        <v>593</v>
      </c>
      <c r="U2133" t="s">
        <v>92</v>
      </c>
      <c r="V2133" t="s">
        <v>303</v>
      </c>
      <c r="W2133" t="s">
        <v>74</v>
      </c>
      <c r="X2133" t="s">
        <v>67</v>
      </c>
      <c r="Y2133" t="s">
        <v>302</v>
      </c>
      <c r="Z2133" t="s">
        <v>62</v>
      </c>
      <c r="AA2133" t="s">
        <v>64</v>
      </c>
      <c r="AB2133" t="s">
        <v>252</v>
      </c>
      <c r="AC2133" t="s">
        <v>173</v>
      </c>
      <c r="AD2133" t="s">
        <v>67</v>
      </c>
      <c r="AE2133" t="s">
        <v>3908</v>
      </c>
      <c r="AF2133" t="s">
        <v>347</v>
      </c>
      <c r="AG2133" t="s">
        <v>134</v>
      </c>
      <c r="AH2133" t="s">
        <v>780</v>
      </c>
      <c r="AI2133" t="s">
        <v>127</v>
      </c>
      <c r="AJ2133" t="s">
        <v>1631</v>
      </c>
      <c r="AK2133" t="s">
        <v>73</v>
      </c>
      <c r="AL2133" t="s">
        <v>103</v>
      </c>
      <c r="AM2133" t="s">
        <v>157</v>
      </c>
      <c r="AN2133" t="s">
        <v>76</v>
      </c>
      <c r="AO2133" t="s">
        <v>290</v>
      </c>
      <c r="AP2133" t="s">
        <v>403</v>
      </c>
      <c r="AQ2133" t="s">
        <v>104</v>
      </c>
      <c r="AR2133" t="s">
        <v>67</v>
      </c>
      <c r="AS2133" t="s">
        <v>54</v>
      </c>
      <c r="AT2133" t="s">
        <v>152</v>
      </c>
      <c r="AU2133" t="s">
        <v>107</v>
      </c>
      <c r="AV2133" t="s">
        <v>491</v>
      </c>
    </row>
    <row r="2134" spans="1:48" hidden="1" x14ac:dyDescent="0.3">
      <c r="A2134" t="s">
        <v>10546</v>
      </c>
      <c r="B2134" t="s">
        <v>10547</v>
      </c>
      <c r="C2134" s="1" t="str">
        <f t="shared" si="351"/>
        <v>21:0975</v>
      </c>
      <c r="D2134" s="1" t="str">
        <f t="shared" si="352"/>
        <v>21:0109</v>
      </c>
      <c r="E2134" t="s">
        <v>10548</v>
      </c>
      <c r="F2134" t="s">
        <v>10549</v>
      </c>
      <c r="H2134">
        <v>60.319497400000003</v>
      </c>
      <c r="I2134">
        <v>-97.555844899999997</v>
      </c>
      <c r="J2134" s="1" t="str">
        <f t="shared" si="353"/>
        <v>NGR lake sediment grab sample</v>
      </c>
      <c r="K2134" s="1" t="str">
        <f t="shared" si="354"/>
        <v>&lt;177 micron (NGR)</v>
      </c>
      <c r="L2134">
        <v>28</v>
      </c>
      <c r="M2134" t="s">
        <v>246</v>
      </c>
      <c r="N2134">
        <v>548</v>
      </c>
      <c r="O2134" t="s">
        <v>396</v>
      </c>
      <c r="P2134" t="s">
        <v>54</v>
      </c>
      <c r="Q2134" t="s">
        <v>572</v>
      </c>
      <c r="R2134" t="s">
        <v>306</v>
      </c>
      <c r="S2134" t="s">
        <v>57</v>
      </c>
      <c r="T2134" t="s">
        <v>339</v>
      </c>
      <c r="U2134" t="s">
        <v>59</v>
      </c>
      <c r="V2134" t="s">
        <v>60</v>
      </c>
      <c r="W2134" t="s">
        <v>205</v>
      </c>
      <c r="X2134" t="s">
        <v>67</v>
      </c>
      <c r="Y2134" t="s">
        <v>421</v>
      </c>
      <c r="Z2134" t="s">
        <v>96</v>
      </c>
      <c r="AA2134" t="s">
        <v>64</v>
      </c>
      <c r="AB2134" t="s">
        <v>381</v>
      </c>
      <c r="AC2134" t="s">
        <v>66</v>
      </c>
      <c r="AD2134" t="s">
        <v>67</v>
      </c>
      <c r="AE2134" t="s">
        <v>8300</v>
      </c>
      <c r="AF2134" t="s">
        <v>436</v>
      </c>
      <c r="AG2134" t="s">
        <v>152</v>
      </c>
      <c r="AH2134" t="s">
        <v>173</v>
      </c>
      <c r="AI2134" t="s">
        <v>156</v>
      </c>
      <c r="AJ2134" t="s">
        <v>87</v>
      </c>
      <c r="AK2134" t="s">
        <v>73</v>
      </c>
      <c r="AL2134" t="s">
        <v>125</v>
      </c>
      <c r="AM2134" t="s">
        <v>75</v>
      </c>
      <c r="AN2134" t="s">
        <v>76</v>
      </c>
      <c r="AO2134" t="s">
        <v>203</v>
      </c>
      <c r="AP2134" t="s">
        <v>210</v>
      </c>
      <c r="AQ2134" t="s">
        <v>59</v>
      </c>
      <c r="AR2134" t="s">
        <v>67</v>
      </c>
      <c r="AS2134" t="s">
        <v>54</v>
      </c>
      <c r="AT2134" t="s">
        <v>73</v>
      </c>
      <c r="AU2134" t="s">
        <v>107</v>
      </c>
      <c r="AV2134" t="s">
        <v>5015</v>
      </c>
    </row>
    <row r="2135" spans="1:48" hidden="1" x14ac:dyDescent="0.3">
      <c r="A2135" t="s">
        <v>10550</v>
      </c>
      <c r="B2135" t="s">
        <v>10551</v>
      </c>
      <c r="C2135" s="1" t="str">
        <f t="shared" si="351"/>
        <v>21:0975</v>
      </c>
      <c r="D2135" s="1" t="str">
        <f>HYPERLINK("https://geochem.nrcan.gc.ca/cdogs/content/svy/svy_e.htm", "")</f>
        <v/>
      </c>
      <c r="G2135" s="1" t="str">
        <f>HYPERLINK("https://geochem.nrcan.gc.ca/cdogs/content/cr_/cr_00160_e.htm", "160")</f>
        <v>160</v>
      </c>
      <c r="J2135" t="s">
        <v>230</v>
      </c>
      <c r="K2135" t="s">
        <v>231</v>
      </c>
      <c r="L2135">
        <v>28</v>
      </c>
      <c r="M2135" t="s">
        <v>232</v>
      </c>
      <c r="N2135">
        <v>549</v>
      </c>
      <c r="O2135" t="s">
        <v>168</v>
      </c>
      <c r="P2135" t="s">
        <v>54</v>
      </c>
      <c r="Q2135" t="s">
        <v>105</v>
      </c>
      <c r="R2135" t="s">
        <v>74</v>
      </c>
      <c r="S2135" t="s">
        <v>57</v>
      </c>
      <c r="T2135" t="s">
        <v>304</v>
      </c>
      <c r="U2135" t="s">
        <v>203</v>
      </c>
      <c r="V2135" t="s">
        <v>175</v>
      </c>
      <c r="W2135" t="s">
        <v>355</v>
      </c>
      <c r="X2135" t="s">
        <v>74</v>
      </c>
      <c r="Y2135" t="s">
        <v>220</v>
      </c>
      <c r="Z2135" t="s">
        <v>117</v>
      </c>
      <c r="AA2135" t="s">
        <v>64</v>
      </c>
      <c r="AB2135" t="s">
        <v>251</v>
      </c>
      <c r="AC2135" t="s">
        <v>155</v>
      </c>
      <c r="AD2135" t="s">
        <v>67</v>
      </c>
      <c r="AE2135" t="s">
        <v>448</v>
      </c>
      <c r="AF2135" t="s">
        <v>436</v>
      </c>
      <c r="AG2135" t="s">
        <v>97</v>
      </c>
      <c r="AH2135" t="s">
        <v>68</v>
      </c>
      <c r="AI2135" t="s">
        <v>178</v>
      </c>
      <c r="AJ2135" t="s">
        <v>114</v>
      </c>
      <c r="AK2135" t="s">
        <v>73</v>
      </c>
      <c r="AL2135" t="s">
        <v>68</v>
      </c>
      <c r="AM2135" t="s">
        <v>157</v>
      </c>
      <c r="AN2135" t="s">
        <v>76</v>
      </c>
      <c r="AO2135" t="s">
        <v>203</v>
      </c>
      <c r="AP2135" t="s">
        <v>1434</v>
      </c>
      <c r="AQ2135" t="s">
        <v>193</v>
      </c>
      <c r="AR2135" t="s">
        <v>62</v>
      </c>
      <c r="AS2135" t="s">
        <v>170</v>
      </c>
      <c r="AT2135" t="s">
        <v>73</v>
      </c>
      <c r="AU2135" t="s">
        <v>652</v>
      </c>
      <c r="AV2135" t="s">
        <v>10552</v>
      </c>
    </row>
    <row r="2136" spans="1:48" hidden="1" x14ac:dyDescent="0.3">
      <c r="A2136" t="s">
        <v>10553</v>
      </c>
      <c r="B2136" t="s">
        <v>10554</v>
      </c>
      <c r="C2136" s="1" t="str">
        <f t="shared" si="351"/>
        <v>21:0975</v>
      </c>
      <c r="D2136" s="1" t="str">
        <f t="shared" ref="D2136:D2159" si="355">HYPERLINK("https://geochem.nrcan.gc.ca/cdogs/content/svy/svy210109_e.htm", "21:0109")</f>
        <v>21:0109</v>
      </c>
      <c r="E2136" t="s">
        <v>10555</v>
      </c>
      <c r="F2136" t="s">
        <v>10556</v>
      </c>
      <c r="H2136">
        <v>60.307057</v>
      </c>
      <c r="I2136">
        <v>-97.503651700000006</v>
      </c>
      <c r="J2136" s="1" t="str">
        <f t="shared" ref="J2136:J2159" si="356">HYPERLINK("https://geochem.nrcan.gc.ca/cdogs/content/kwd/kwd020027_e.htm", "NGR lake sediment grab sample")</f>
        <v>NGR lake sediment grab sample</v>
      </c>
      <c r="K2136" s="1" t="str">
        <f t="shared" ref="K2136:K2159" si="357">HYPERLINK("https://geochem.nrcan.gc.ca/cdogs/content/kwd/kwd080006_e.htm", "&lt;177 micron (NGR)")</f>
        <v>&lt;177 micron (NGR)</v>
      </c>
      <c r="L2136">
        <v>28</v>
      </c>
      <c r="M2136" t="s">
        <v>260</v>
      </c>
      <c r="N2136">
        <v>550</v>
      </c>
      <c r="O2136" t="s">
        <v>205</v>
      </c>
      <c r="P2136" t="s">
        <v>54</v>
      </c>
      <c r="Q2136" t="s">
        <v>479</v>
      </c>
      <c r="R2136" t="s">
        <v>121</v>
      </c>
      <c r="S2136" t="s">
        <v>57</v>
      </c>
      <c r="T2136" t="s">
        <v>248</v>
      </c>
      <c r="U2136" t="s">
        <v>178</v>
      </c>
      <c r="V2136" t="s">
        <v>122</v>
      </c>
      <c r="W2136" t="s">
        <v>421</v>
      </c>
      <c r="X2136" t="s">
        <v>67</v>
      </c>
      <c r="Y2136" t="s">
        <v>448</v>
      </c>
      <c r="Z2136" t="s">
        <v>62</v>
      </c>
      <c r="AA2136" t="s">
        <v>64</v>
      </c>
      <c r="AB2136" t="s">
        <v>91</v>
      </c>
      <c r="AC2136" t="s">
        <v>125</v>
      </c>
      <c r="AD2136" t="s">
        <v>90</v>
      </c>
      <c r="AE2136" t="s">
        <v>2039</v>
      </c>
      <c r="AF2136" t="s">
        <v>381</v>
      </c>
      <c r="AG2136" t="s">
        <v>264</v>
      </c>
      <c r="AH2136" t="s">
        <v>472</v>
      </c>
      <c r="AI2136" t="s">
        <v>263</v>
      </c>
      <c r="AJ2136" t="s">
        <v>178</v>
      </c>
      <c r="AK2136" t="s">
        <v>73</v>
      </c>
      <c r="AL2136" t="s">
        <v>103</v>
      </c>
      <c r="AM2136" t="s">
        <v>68</v>
      </c>
      <c r="AN2136" t="s">
        <v>10557</v>
      </c>
      <c r="AO2136" t="s">
        <v>134</v>
      </c>
      <c r="AP2136" t="s">
        <v>830</v>
      </c>
      <c r="AQ2136" t="s">
        <v>10558</v>
      </c>
      <c r="AR2136" t="s">
        <v>74</v>
      </c>
      <c r="AS2136" t="s">
        <v>54</v>
      </c>
      <c r="AT2136" t="s">
        <v>73</v>
      </c>
      <c r="AU2136" t="s">
        <v>107</v>
      </c>
      <c r="AV2136" t="s">
        <v>10089</v>
      </c>
    </row>
    <row r="2137" spans="1:48" hidden="1" x14ac:dyDescent="0.3">
      <c r="A2137" t="s">
        <v>10559</v>
      </c>
      <c r="B2137" t="s">
        <v>10560</v>
      </c>
      <c r="C2137" s="1" t="str">
        <f t="shared" si="351"/>
        <v>21:0975</v>
      </c>
      <c r="D2137" s="1" t="str">
        <f t="shared" si="355"/>
        <v>21:0109</v>
      </c>
      <c r="E2137" t="s">
        <v>10561</v>
      </c>
      <c r="F2137" t="s">
        <v>10562</v>
      </c>
      <c r="H2137">
        <v>60.3039372</v>
      </c>
      <c r="I2137">
        <v>-97.4492817</v>
      </c>
      <c r="J2137" s="1" t="str">
        <f t="shared" si="356"/>
        <v>NGR lake sediment grab sample</v>
      </c>
      <c r="K2137" s="1" t="str">
        <f t="shared" si="357"/>
        <v>&lt;177 micron (NGR)</v>
      </c>
      <c r="L2137">
        <v>28</v>
      </c>
      <c r="M2137" t="s">
        <v>273</v>
      </c>
      <c r="N2137">
        <v>551</v>
      </c>
      <c r="O2137" t="s">
        <v>448</v>
      </c>
      <c r="P2137" t="s">
        <v>54</v>
      </c>
      <c r="Q2137" t="s">
        <v>470</v>
      </c>
      <c r="R2137" t="s">
        <v>280</v>
      </c>
      <c r="S2137" t="s">
        <v>57</v>
      </c>
      <c r="T2137" t="s">
        <v>142</v>
      </c>
      <c r="U2137" t="s">
        <v>88</v>
      </c>
      <c r="V2137" t="s">
        <v>326</v>
      </c>
      <c r="W2137" t="s">
        <v>118</v>
      </c>
      <c r="X2137" t="s">
        <v>67</v>
      </c>
      <c r="Y2137" t="s">
        <v>276</v>
      </c>
      <c r="Z2137" t="s">
        <v>96</v>
      </c>
      <c r="AA2137" t="s">
        <v>64</v>
      </c>
      <c r="AB2137" t="s">
        <v>190</v>
      </c>
      <c r="AC2137" t="s">
        <v>66</v>
      </c>
      <c r="AD2137" t="s">
        <v>67</v>
      </c>
      <c r="AE2137" t="s">
        <v>171</v>
      </c>
      <c r="AF2137" t="s">
        <v>187</v>
      </c>
      <c r="AG2137" t="s">
        <v>58</v>
      </c>
      <c r="AH2137" t="s">
        <v>173</v>
      </c>
      <c r="AI2137" t="s">
        <v>117</v>
      </c>
      <c r="AJ2137" t="s">
        <v>56</v>
      </c>
      <c r="AK2137" t="s">
        <v>73</v>
      </c>
      <c r="AL2137" t="s">
        <v>157</v>
      </c>
      <c r="AM2137" t="s">
        <v>103</v>
      </c>
      <c r="AN2137" t="s">
        <v>76</v>
      </c>
      <c r="AO2137" t="s">
        <v>178</v>
      </c>
      <c r="AP2137" t="s">
        <v>295</v>
      </c>
      <c r="AQ2137" t="s">
        <v>168</v>
      </c>
      <c r="AR2137" t="s">
        <v>74</v>
      </c>
      <c r="AS2137" t="s">
        <v>54</v>
      </c>
      <c r="AT2137" t="s">
        <v>73</v>
      </c>
      <c r="AU2137" t="s">
        <v>107</v>
      </c>
      <c r="AV2137" t="s">
        <v>609</v>
      </c>
    </row>
    <row r="2138" spans="1:48" hidden="1" x14ac:dyDescent="0.3">
      <c r="A2138" t="s">
        <v>10563</v>
      </c>
      <c r="B2138" t="s">
        <v>10564</v>
      </c>
      <c r="C2138" s="1" t="str">
        <f t="shared" si="351"/>
        <v>21:0975</v>
      </c>
      <c r="D2138" s="1" t="str">
        <f t="shared" si="355"/>
        <v>21:0109</v>
      </c>
      <c r="E2138" t="s">
        <v>10565</v>
      </c>
      <c r="F2138" t="s">
        <v>10566</v>
      </c>
      <c r="H2138">
        <v>60.309397799999999</v>
      </c>
      <c r="I2138">
        <v>-97.383729500000001</v>
      </c>
      <c r="J2138" s="1" t="str">
        <f t="shared" si="356"/>
        <v>NGR lake sediment grab sample</v>
      </c>
      <c r="K2138" s="1" t="str">
        <f t="shared" si="357"/>
        <v>&lt;177 micron (NGR)</v>
      </c>
      <c r="L2138">
        <v>28</v>
      </c>
      <c r="M2138" t="s">
        <v>289</v>
      </c>
      <c r="N2138">
        <v>552</v>
      </c>
      <c r="O2138" t="s">
        <v>170</v>
      </c>
      <c r="P2138" t="s">
        <v>54</v>
      </c>
      <c r="Q2138" t="s">
        <v>1216</v>
      </c>
      <c r="R2138" t="s">
        <v>492</v>
      </c>
      <c r="S2138" t="s">
        <v>57</v>
      </c>
      <c r="T2138" t="s">
        <v>91</v>
      </c>
      <c r="U2138" t="s">
        <v>281</v>
      </c>
      <c r="V2138" t="s">
        <v>188</v>
      </c>
      <c r="W2138" t="s">
        <v>118</v>
      </c>
      <c r="X2138" t="s">
        <v>67</v>
      </c>
      <c r="Y2138" t="s">
        <v>127</v>
      </c>
      <c r="Z2138" t="s">
        <v>127</v>
      </c>
      <c r="AA2138" t="s">
        <v>64</v>
      </c>
      <c r="AB2138" t="s">
        <v>97</v>
      </c>
      <c r="AC2138" t="s">
        <v>66</v>
      </c>
      <c r="AD2138" t="s">
        <v>92</v>
      </c>
      <c r="AE2138" t="s">
        <v>526</v>
      </c>
      <c r="AF2138" t="s">
        <v>615</v>
      </c>
      <c r="AG2138" t="s">
        <v>204</v>
      </c>
      <c r="AH2138" t="s">
        <v>173</v>
      </c>
      <c r="AI2138" t="s">
        <v>413</v>
      </c>
      <c r="AJ2138" t="s">
        <v>280</v>
      </c>
      <c r="AK2138" t="s">
        <v>73</v>
      </c>
      <c r="AL2138" t="s">
        <v>75</v>
      </c>
      <c r="AM2138" t="s">
        <v>74</v>
      </c>
      <c r="AN2138" t="s">
        <v>76</v>
      </c>
      <c r="AO2138" t="s">
        <v>116</v>
      </c>
      <c r="AP2138" t="s">
        <v>158</v>
      </c>
      <c r="AQ2138" t="s">
        <v>1296</v>
      </c>
      <c r="AR2138" t="s">
        <v>62</v>
      </c>
      <c r="AS2138" t="s">
        <v>54</v>
      </c>
      <c r="AT2138" t="s">
        <v>562</v>
      </c>
      <c r="AU2138" t="s">
        <v>107</v>
      </c>
      <c r="AV2138" t="s">
        <v>6827</v>
      </c>
    </row>
    <row r="2139" spans="1:48" hidden="1" x14ac:dyDescent="0.3">
      <c r="A2139" t="s">
        <v>10567</v>
      </c>
      <c r="B2139" t="s">
        <v>10568</v>
      </c>
      <c r="C2139" s="1" t="str">
        <f t="shared" si="351"/>
        <v>21:0975</v>
      </c>
      <c r="D2139" s="1" t="str">
        <f t="shared" si="355"/>
        <v>21:0109</v>
      </c>
      <c r="E2139" t="s">
        <v>10569</v>
      </c>
      <c r="F2139" t="s">
        <v>10570</v>
      </c>
      <c r="H2139">
        <v>60.273900900000001</v>
      </c>
      <c r="I2139">
        <v>-97.327492000000007</v>
      </c>
      <c r="J2139" s="1" t="str">
        <f t="shared" si="356"/>
        <v>NGR lake sediment grab sample</v>
      </c>
      <c r="K2139" s="1" t="str">
        <f t="shared" si="357"/>
        <v>&lt;177 micron (NGR)</v>
      </c>
      <c r="L2139">
        <v>28</v>
      </c>
      <c r="M2139" t="s">
        <v>113</v>
      </c>
      <c r="N2139">
        <v>553</v>
      </c>
      <c r="O2139" t="s">
        <v>302</v>
      </c>
      <c r="P2139" t="s">
        <v>54</v>
      </c>
      <c r="Q2139" t="s">
        <v>3719</v>
      </c>
      <c r="R2139" t="s">
        <v>1528</v>
      </c>
      <c r="S2139" t="s">
        <v>57</v>
      </c>
      <c r="T2139" t="s">
        <v>188</v>
      </c>
      <c r="U2139" t="s">
        <v>92</v>
      </c>
      <c r="V2139" t="s">
        <v>139</v>
      </c>
      <c r="W2139" t="s">
        <v>193</v>
      </c>
      <c r="X2139" t="s">
        <v>67</v>
      </c>
      <c r="Y2139" t="s">
        <v>448</v>
      </c>
      <c r="Z2139" t="s">
        <v>127</v>
      </c>
      <c r="AA2139" t="s">
        <v>64</v>
      </c>
      <c r="AB2139" t="s">
        <v>691</v>
      </c>
      <c r="AC2139" t="s">
        <v>66</v>
      </c>
      <c r="AD2139" t="s">
        <v>67</v>
      </c>
      <c r="AE2139" t="s">
        <v>68</v>
      </c>
      <c r="AF2139" t="s">
        <v>357</v>
      </c>
      <c r="AG2139" t="s">
        <v>235</v>
      </c>
      <c r="AH2139" t="s">
        <v>472</v>
      </c>
      <c r="AI2139" t="s">
        <v>56</v>
      </c>
      <c r="AJ2139" t="s">
        <v>709</v>
      </c>
      <c r="AK2139" t="s">
        <v>73</v>
      </c>
      <c r="AL2139" t="s">
        <v>157</v>
      </c>
      <c r="AM2139" t="s">
        <v>75</v>
      </c>
      <c r="AN2139" t="s">
        <v>76</v>
      </c>
      <c r="AO2139" t="s">
        <v>121</v>
      </c>
      <c r="AP2139" t="s">
        <v>307</v>
      </c>
      <c r="AQ2139" t="s">
        <v>203</v>
      </c>
      <c r="AR2139" t="s">
        <v>67</v>
      </c>
      <c r="AS2139" t="s">
        <v>54</v>
      </c>
      <c r="AT2139" t="s">
        <v>73</v>
      </c>
      <c r="AU2139" t="s">
        <v>107</v>
      </c>
      <c r="AV2139" t="s">
        <v>10571</v>
      </c>
    </row>
    <row r="2140" spans="1:48" hidden="1" x14ac:dyDescent="0.3">
      <c r="A2140" t="s">
        <v>10572</v>
      </c>
      <c r="B2140" t="s">
        <v>10573</v>
      </c>
      <c r="C2140" s="1" t="str">
        <f t="shared" si="351"/>
        <v>21:0975</v>
      </c>
      <c r="D2140" s="1" t="str">
        <f t="shared" si="355"/>
        <v>21:0109</v>
      </c>
      <c r="E2140" t="s">
        <v>10569</v>
      </c>
      <c r="F2140" t="s">
        <v>10574</v>
      </c>
      <c r="H2140">
        <v>60.273900900000001</v>
      </c>
      <c r="I2140">
        <v>-97.327492000000007</v>
      </c>
      <c r="J2140" s="1" t="str">
        <f t="shared" si="356"/>
        <v>NGR lake sediment grab sample</v>
      </c>
      <c r="K2140" s="1" t="str">
        <f t="shared" si="357"/>
        <v>&lt;177 micron (NGR)</v>
      </c>
      <c r="L2140">
        <v>28</v>
      </c>
      <c r="M2140" t="s">
        <v>132</v>
      </c>
      <c r="N2140">
        <v>554</v>
      </c>
      <c r="O2140" t="s">
        <v>177</v>
      </c>
      <c r="P2140" t="s">
        <v>54</v>
      </c>
      <c r="Q2140" t="s">
        <v>775</v>
      </c>
      <c r="R2140" t="s">
        <v>3345</v>
      </c>
      <c r="S2140" t="s">
        <v>57</v>
      </c>
      <c r="T2140" t="s">
        <v>207</v>
      </c>
      <c r="U2140" t="s">
        <v>92</v>
      </c>
      <c r="V2140" t="s">
        <v>65</v>
      </c>
      <c r="W2140" t="s">
        <v>363</v>
      </c>
      <c r="X2140" t="s">
        <v>67</v>
      </c>
      <c r="Y2140" t="s">
        <v>448</v>
      </c>
      <c r="Z2140" t="s">
        <v>170</v>
      </c>
      <c r="AA2140" t="s">
        <v>64</v>
      </c>
      <c r="AB2140" t="s">
        <v>478</v>
      </c>
      <c r="AC2140" t="s">
        <v>66</v>
      </c>
      <c r="AD2140" t="s">
        <v>67</v>
      </c>
      <c r="AE2140" t="s">
        <v>74</v>
      </c>
      <c r="AF2140" t="s">
        <v>616</v>
      </c>
      <c r="AG2140" t="s">
        <v>250</v>
      </c>
      <c r="AH2140" t="s">
        <v>780</v>
      </c>
      <c r="AI2140" t="s">
        <v>138</v>
      </c>
      <c r="AJ2140" t="s">
        <v>709</v>
      </c>
      <c r="AK2140" t="s">
        <v>73</v>
      </c>
      <c r="AL2140" t="s">
        <v>157</v>
      </c>
      <c r="AM2140" t="s">
        <v>103</v>
      </c>
      <c r="AN2140" t="s">
        <v>76</v>
      </c>
      <c r="AO2140" t="s">
        <v>121</v>
      </c>
      <c r="AP2140" t="s">
        <v>307</v>
      </c>
      <c r="AQ2140" t="s">
        <v>92</v>
      </c>
      <c r="AR2140" t="s">
        <v>74</v>
      </c>
      <c r="AS2140" t="s">
        <v>54</v>
      </c>
      <c r="AT2140" t="s">
        <v>73</v>
      </c>
      <c r="AU2140" t="s">
        <v>107</v>
      </c>
      <c r="AV2140" t="s">
        <v>1192</v>
      </c>
    </row>
    <row r="2141" spans="1:48" hidden="1" x14ac:dyDescent="0.3">
      <c r="A2141" t="s">
        <v>10575</v>
      </c>
      <c r="B2141" t="s">
        <v>10576</v>
      </c>
      <c r="C2141" s="1" t="str">
        <f t="shared" si="351"/>
        <v>21:0975</v>
      </c>
      <c r="D2141" s="1" t="str">
        <f t="shared" si="355"/>
        <v>21:0109</v>
      </c>
      <c r="E2141" t="s">
        <v>10517</v>
      </c>
      <c r="F2141" t="s">
        <v>10577</v>
      </c>
      <c r="H2141">
        <v>60.287342099999996</v>
      </c>
      <c r="I2141">
        <v>-97.394931200000002</v>
      </c>
      <c r="J2141" s="1" t="str">
        <f t="shared" si="356"/>
        <v>NGR lake sediment grab sample</v>
      </c>
      <c r="K2141" s="1" t="str">
        <f t="shared" si="357"/>
        <v>&lt;177 micron (NGR)</v>
      </c>
      <c r="L2141">
        <v>28</v>
      </c>
      <c r="M2141" t="s">
        <v>345</v>
      </c>
      <c r="N2141">
        <v>555</v>
      </c>
      <c r="O2141" t="s">
        <v>346</v>
      </c>
      <c r="P2141" t="s">
        <v>54</v>
      </c>
      <c r="Q2141" t="s">
        <v>624</v>
      </c>
      <c r="R2141" t="s">
        <v>90</v>
      </c>
      <c r="S2141" t="s">
        <v>57</v>
      </c>
      <c r="T2141" t="s">
        <v>315</v>
      </c>
      <c r="U2141" t="s">
        <v>281</v>
      </c>
      <c r="V2141" t="s">
        <v>412</v>
      </c>
      <c r="W2141" t="s">
        <v>254</v>
      </c>
      <c r="X2141" t="s">
        <v>67</v>
      </c>
      <c r="Y2141" t="s">
        <v>118</v>
      </c>
      <c r="Z2141" t="s">
        <v>96</v>
      </c>
      <c r="AA2141" t="s">
        <v>64</v>
      </c>
      <c r="AB2141" t="s">
        <v>428</v>
      </c>
      <c r="AC2141" t="s">
        <v>70</v>
      </c>
      <c r="AD2141" t="s">
        <v>67</v>
      </c>
      <c r="AE2141" t="s">
        <v>421</v>
      </c>
      <c r="AF2141" t="s">
        <v>436</v>
      </c>
      <c r="AG2141" t="s">
        <v>91</v>
      </c>
      <c r="AH2141" t="s">
        <v>472</v>
      </c>
      <c r="AI2141" t="s">
        <v>117</v>
      </c>
      <c r="AJ2141" t="s">
        <v>328</v>
      </c>
      <c r="AK2141" t="s">
        <v>73</v>
      </c>
      <c r="AL2141" t="s">
        <v>206</v>
      </c>
      <c r="AM2141" t="s">
        <v>125</v>
      </c>
      <c r="AN2141" t="s">
        <v>76</v>
      </c>
      <c r="AO2141" t="s">
        <v>1091</v>
      </c>
      <c r="AP2141" t="s">
        <v>283</v>
      </c>
      <c r="AQ2141" t="s">
        <v>290</v>
      </c>
      <c r="AR2141" t="s">
        <v>62</v>
      </c>
      <c r="AS2141" t="s">
        <v>54</v>
      </c>
      <c r="AT2141" t="s">
        <v>73</v>
      </c>
      <c r="AU2141" t="s">
        <v>107</v>
      </c>
      <c r="AV2141" t="s">
        <v>8652</v>
      </c>
    </row>
    <row r="2142" spans="1:48" hidden="1" x14ac:dyDescent="0.3">
      <c r="A2142" t="s">
        <v>10578</v>
      </c>
      <c r="B2142" t="s">
        <v>10579</v>
      </c>
      <c r="C2142" s="1" t="str">
        <f t="shared" si="351"/>
        <v>21:0975</v>
      </c>
      <c r="D2142" s="1" t="str">
        <f t="shared" si="355"/>
        <v>21:0109</v>
      </c>
      <c r="E2142" t="s">
        <v>10580</v>
      </c>
      <c r="F2142" t="s">
        <v>10581</v>
      </c>
      <c r="H2142">
        <v>60.279860599999999</v>
      </c>
      <c r="I2142">
        <v>-97.500156500000003</v>
      </c>
      <c r="J2142" s="1" t="str">
        <f t="shared" si="356"/>
        <v>NGR lake sediment grab sample</v>
      </c>
      <c r="K2142" s="1" t="str">
        <f t="shared" si="357"/>
        <v>&lt;177 micron (NGR)</v>
      </c>
      <c r="L2142">
        <v>28</v>
      </c>
      <c r="M2142" t="s">
        <v>301</v>
      </c>
      <c r="N2142">
        <v>556</v>
      </c>
      <c r="O2142" t="s">
        <v>74</v>
      </c>
      <c r="P2142" t="s">
        <v>54</v>
      </c>
      <c r="Q2142" t="s">
        <v>3299</v>
      </c>
      <c r="R2142" t="s">
        <v>99</v>
      </c>
      <c r="S2142" t="s">
        <v>57</v>
      </c>
      <c r="T2142" t="s">
        <v>315</v>
      </c>
      <c r="U2142" t="s">
        <v>88</v>
      </c>
      <c r="V2142" t="s">
        <v>428</v>
      </c>
      <c r="W2142" t="s">
        <v>137</v>
      </c>
      <c r="X2142" t="s">
        <v>67</v>
      </c>
      <c r="Y2142" t="s">
        <v>448</v>
      </c>
      <c r="Z2142" t="s">
        <v>170</v>
      </c>
      <c r="AA2142" t="s">
        <v>64</v>
      </c>
      <c r="AB2142" t="s">
        <v>279</v>
      </c>
      <c r="AC2142" t="s">
        <v>66</v>
      </c>
      <c r="AD2142" t="s">
        <v>170</v>
      </c>
      <c r="AE2142" t="s">
        <v>154</v>
      </c>
      <c r="AF2142" t="s">
        <v>317</v>
      </c>
      <c r="AG2142" t="s">
        <v>411</v>
      </c>
      <c r="AH2142" t="s">
        <v>472</v>
      </c>
      <c r="AI2142" t="s">
        <v>709</v>
      </c>
      <c r="AJ2142" t="s">
        <v>208</v>
      </c>
      <c r="AK2142" t="s">
        <v>73</v>
      </c>
      <c r="AL2142" t="s">
        <v>75</v>
      </c>
      <c r="AM2142" t="s">
        <v>75</v>
      </c>
      <c r="AN2142" t="s">
        <v>76</v>
      </c>
      <c r="AO2142" t="s">
        <v>281</v>
      </c>
      <c r="AP2142" t="s">
        <v>105</v>
      </c>
      <c r="AQ2142" t="s">
        <v>669</v>
      </c>
      <c r="AR2142" t="s">
        <v>74</v>
      </c>
      <c r="AS2142" t="s">
        <v>54</v>
      </c>
      <c r="AT2142" t="s">
        <v>73</v>
      </c>
      <c r="AU2142" t="s">
        <v>107</v>
      </c>
      <c r="AV2142" t="s">
        <v>9386</v>
      </c>
    </row>
    <row r="2143" spans="1:48" hidden="1" x14ac:dyDescent="0.3">
      <c r="A2143" t="s">
        <v>10582</v>
      </c>
      <c r="B2143" t="s">
        <v>10583</v>
      </c>
      <c r="C2143" s="1" t="str">
        <f t="shared" si="351"/>
        <v>21:0975</v>
      </c>
      <c r="D2143" s="1" t="str">
        <f t="shared" si="355"/>
        <v>21:0109</v>
      </c>
      <c r="E2143" t="s">
        <v>10584</v>
      </c>
      <c r="F2143" t="s">
        <v>10585</v>
      </c>
      <c r="H2143">
        <v>60.277250100000003</v>
      </c>
      <c r="I2143">
        <v>-97.566279899999998</v>
      </c>
      <c r="J2143" s="1" t="str">
        <f t="shared" si="356"/>
        <v>NGR lake sediment grab sample</v>
      </c>
      <c r="K2143" s="1" t="str">
        <f t="shared" si="357"/>
        <v>&lt;177 micron (NGR)</v>
      </c>
      <c r="L2143">
        <v>28</v>
      </c>
      <c r="M2143" t="s">
        <v>314</v>
      </c>
      <c r="N2143">
        <v>557</v>
      </c>
      <c r="O2143" t="s">
        <v>74</v>
      </c>
      <c r="P2143" t="s">
        <v>54</v>
      </c>
      <c r="Q2143" t="s">
        <v>410</v>
      </c>
      <c r="R2143" t="s">
        <v>178</v>
      </c>
      <c r="S2143" t="s">
        <v>57</v>
      </c>
      <c r="T2143" t="s">
        <v>427</v>
      </c>
      <c r="U2143" t="s">
        <v>117</v>
      </c>
      <c r="V2143" t="s">
        <v>411</v>
      </c>
      <c r="W2143" t="s">
        <v>136</v>
      </c>
      <c r="X2143" t="s">
        <v>67</v>
      </c>
      <c r="Y2143" t="s">
        <v>137</v>
      </c>
      <c r="Z2143" t="s">
        <v>96</v>
      </c>
      <c r="AA2143" t="s">
        <v>64</v>
      </c>
      <c r="AB2143" t="s">
        <v>264</v>
      </c>
      <c r="AC2143" t="s">
        <v>173</v>
      </c>
      <c r="AD2143" t="s">
        <v>67</v>
      </c>
      <c r="AE2143" t="s">
        <v>62</v>
      </c>
      <c r="AF2143" t="s">
        <v>116</v>
      </c>
      <c r="AG2143" t="s">
        <v>58</v>
      </c>
      <c r="AH2143" t="s">
        <v>173</v>
      </c>
      <c r="AI2143" t="s">
        <v>402</v>
      </c>
      <c r="AJ2143" t="s">
        <v>240</v>
      </c>
      <c r="AK2143" t="s">
        <v>73</v>
      </c>
      <c r="AL2143" t="s">
        <v>157</v>
      </c>
      <c r="AM2143" t="s">
        <v>224</v>
      </c>
      <c r="AN2143" t="s">
        <v>76</v>
      </c>
      <c r="AO2143" t="s">
        <v>92</v>
      </c>
      <c r="AP2143" t="s">
        <v>596</v>
      </c>
      <c r="AQ2143" t="s">
        <v>328</v>
      </c>
      <c r="AR2143" t="s">
        <v>74</v>
      </c>
      <c r="AS2143" t="s">
        <v>54</v>
      </c>
      <c r="AT2143" t="s">
        <v>73</v>
      </c>
      <c r="AU2143" t="s">
        <v>107</v>
      </c>
      <c r="AV2143" t="s">
        <v>5847</v>
      </c>
    </row>
    <row r="2144" spans="1:48" hidden="1" x14ac:dyDescent="0.3">
      <c r="A2144" t="s">
        <v>10586</v>
      </c>
      <c r="B2144" t="s">
        <v>10587</v>
      </c>
      <c r="C2144" s="1" t="str">
        <f t="shared" si="351"/>
        <v>21:0975</v>
      </c>
      <c r="D2144" s="1" t="str">
        <f t="shared" si="355"/>
        <v>21:0109</v>
      </c>
      <c r="E2144" t="s">
        <v>10588</v>
      </c>
      <c r="F2144" t="s">
        <v>10589</v>
      </c>
      <c r="H2144">
        <v>60.280377299999998</v>
      </c>
      <c r="I2144">
        <v>-97.619022599999994</v>
      </c>
      <c r="J2144" s="1" t="str">
        <f t="shared" si="356"/>
        <v>NGR lake sediment grab sample</v>
      </c>
      <c r="K2144" s="1" t="str">
        <f t="shared" si="357"/>
        <v>&lt;177 micron (NGR)</v>
      </c>
      <c r="L2144">
        <v>28</v>
      </c>
      <c r="M2144" t="s">
        <v>324</v>
      </c>
      <c r="N2144">
        <v>558</v>
      </c>
      <c r="O2144" t="s">
        <v>276</v>
      </c>
      <c r="P2144" t="s">
        <v>54</v>
      </c>
      <c r="Q2144" t="s">
        <v>593</v>
      </c>
      <c r="R2144" t="s">
        <v>615</v>
      </c>
      <c r="S2144" t="s">
        <v>57</v>
      </c>
      <c r="T2144" t="s">
        <v>437</v>
      </c>
      <c r="U2144" t="s">
        <v>88</v>
      </c>
      <c r="V2144" t="s">
        <v>236</v>
      </c>
      <c r="W2144" t="s">
        <v>396</v>
      </c>
      <c r="X2144" t="s">
        <v>74</v>
      </c>
      <c r="Y2144" t="s">
        <v>302</v>
      </c>
      <c r="Z2144" t="s">
        <v>170</v>
      </c>
      <c r="AA2144" t="s">
        <v>64</v>
      </c>
      <c r="AB2144" t="s">
        <v>175</v>
      </c>
      <c r="AC2144" t="s">
        <v>70</v>
      </c>
      <c r="AD2144" t="s">
        <v>67</v>
      </c>
      <c r="AE2144" t="s">
        <v>75</v>
      </c>
      <c r="AF2144" t="s">
        <v>281</v>
      </c>
      <c r="AG2144" t="s">
        <v>436</v>
      </c>
      <c r="AH2144" t="s">
        <v>780</v>
      </c>
      <c r="AI2144" t="s">
        <v>233</v>
      </c>
      <c r="AJ2144" t="s">
        <v>328</v>
      </c>
      <c r="AK2144" t="s">
        <v>73</v>
      </c>
      <c r="AL2144" t="s">
        <v>103</v>
      </c>
      <c r="AM2144" t="s">
        <v>125</v>
      </c>
      <c r="AN2144" t="s">
        <v>76</v>
      </c>
      <c r="AO2144" t="s">
        <v>92</v>
      </c>
      <c r="AP2144" t="s">
        <v>194</v>
      </c>
      <c r="AQ2144" t="s">
        <v>104</v>
      </c>
      <c r="AR2144" t="s">
        <v>67</v>
      </c>
      <c r="AS2144" t="s">
        <v>54</v>
      </c>
      <c r="AT2144" t="s">
        <v>73</v>
      </c>
      <c r="AU2144" t="s">
        <v>107</v>
      </c>
      <c r="AV2144" t="s">
        <v>10590</v>
      </c>
    </row>
    <row r="2145" spans="1:48" hidden="1" x14ac:dyDescent="0.3">
      <c r="A2145" t="s">
        <v>10591</v>
      </c>
      <c r="B2145" t="s">
        <v>10592</v>
      </c>
      <c r="C2145" s="1" t="str">
        <f t="shared" si="351"/>
        <v>21:0975</v>
      </c>
      <c r="D2145" s="1" t="str">
        <f t="shared" si="355"/>
        <v>21:0109</v>
      </c>
      <c r="E2145" t="s">
        <v>10593</v>
      </c>
      <c r="F2145" t="s">
        <v>10594</v>
      </c>
      <c r="H2145">
        <v>60.287323700000002</v>
      </c>
      <c r="I2145">
        <v>-97.679542400000003</v>
      </c>
      <c r="J2145" s="1" t="str">
        <f t="shared" si="356"/>
        <v>NGR lake sediment grab sample</v>
      </c>
      <c r="K2145" s="1" t="str">
        <f t="shared" si="357"/>
        <v>&lt;177 micron (NGR)</v>
      </c>
      <c r="L2145">
        <v>28</v>
      </c>
      <c r="M2145" t="s">
        <v>335</v>
      </c>
      <c r="N2145">
        <v>559</v>
      </c>
      <c r="O2145" t="s">
        <v>388</v>
      </c>
      <c r="P2145" t="s">
        <v>54</v>
      </c>
      <c r="Q2145" t="s">
        <v>652</v>
      </c>
      <c r="R2145" t="s">
        <v>90</v>
      </c>
      <c r="S2145" t="s">
        <v>57</v>
      </c>
      <c r="T2145" t="s">
        <v>562</v>
      </c>
      <c r="U2145" t="s">
        <v>203</v>
      </c>
      <c r="V2145" t="s">
        <v>221</v>
      </c>
      <c r="W2145" t="s">
        <v>62</v>
      </c>
      <c r="X2145" t="s">
        <v>74</v>
      </c>
      <c r="Y2145" t="s">
        <v>355</v>
      </c>
      <c r="Z2145" t="s">
        <v>127</v>
      </c>
      <c r="AA2145" t="s">
        <v>64</v>
      </c>
      <c r="AB2145" t="s">
        <v>449</v>
      </c>
      <c r="AC2145" t="s">
        <v>70</v>
      </c>
      <c r="AD2145" t="s">
        <v>59</v>
      </c>
      <c r="AE2145" t="s">
        <v>206</v>
      </c>
      <c r="AF2145" t="s">
        <v>99</v>
      </c>
      <c r="AG2145" t="s">
        <v>65</v>
      </c>
      <c r="AH2145" t="s">
        <v>780</v>
      </c>
      <c r="AI2145" t="s">
        <v>138</v>
      </c>
      <c r="AJ2145" t="s">
        <v>1631</v>
      </c>
      <c r="AK2145" t="s">
        <v>73</v>
      </c>
      <c r="AL2145" t="s">
        <v>75</v>
      </c>
      <c r="AM2145" t="s">
        <v>206</v>
      </c>
      <c r="AN2145" t="s">
        <v>76</v>
      </c>
      <c r="AO2145" t="s">
        <v>116</v>
      </c>
      <c r="AP2145" t="s">
        <v>105</v>
      </c>
      <c r="AQ2145" t="s">
        <v>615</v>
      </c>
      <c r="AR2145" t="s">
        <v>67</v>
      </c>
      <c r="AS2145" t="s">
        <v>170</v>
      </c>
      <c r="AT2145" t="s">
        <v>91</v>
      </c>
      <c r="AU2145" t="s">
        <v>107</v>
      </c>
      <c r="AV2145" t="s">
        <v>6072</v>
      </c>
    </row>
    <row r="2146" spans="1:48" hidden="1" x14ac:dyDescent="0.3">
      <c r="A2146" t="s">
        <v>10595</v>
      </c>
      <c r="B2146" t="s">
        <v>10596</v>
      </c>
      <c r="C2146" s="1" t="str">
        <f t="shared" si="351"/>
        <v>21:0975</v>
      </c>
      <c r="D2146" s="1" t="str">
        <f t="shared" si="355"/>
        <v>21:0109</v>
      </c>
      <c r="E2146" t="s">
        <v>10597</v>
      </c>
      <c r="F2146" t="s">
        <v>10598</v>
      </c>
      <c r="H2146">
        <v>60.285783199999997</v>
      </c>
      <c r="I2146">
        <v>-97.760109700000001</v>
      </c>
      <c r="J2146" s="1" t="str">
        <f t="shared" si="356"/>
        <v>NGR lake sediment grab sample</v>
      </c>
      <c r="K2146" s="1" t="str">
        <f t="shared" si="357"/>
        <v>&lt;177 micron (NGR)</v>
      </c>
      <c r="L2146">
        <v>28</v>
      </c>
      <c r="M2146" t="s">
        <v>354</v>
      </c>
      <c r="N2146">
        <v>560</v>
      </c>
      <c r="O2146" t="s">
        <v>138</v>
      </c>
      <c r="P2146" t="s">
        <v>54</v>
      </c>
      <c r="Q2146" t="s">
        <v>479</v>
      </c>
      <c r="R2146" t="s">
        <v>471</v>
      </c>
      <c r="S2146" t="s">
        <v>57</v>
      </c>
      <c r="T2146" t="s">
        <v>454</v>
      </c>
      <c r="U2146" t="s">
        <v>203</v>
      </c>
      <c r="V2146" t="s">
        <v>236</v>
      </c>
      <c r="W2146" t="s">
        <v>74</v>
      </c>
      <c r="X2146" t="s">
        <v>67</v>
      </c>
      <c r="Y2146" t="s">
        <v>137</v>
      </c>
      <c r="Z2146" t="s">
        <v>62</v>
      </c>
      <c r="AA2146" t="s">
        <v>64</v>
      </c>
      <c r="AB2146" t="s">
        <v>236</v>
      </c>
      <c r="AC2146" t="s">
        <v>66</v>
      </c>
      <c r="AD2146" t="s">
        <v>67</v>
      </c>
      <c r="AE2146" t="s">
        <v>224</v>
      </c>
      <c r="AF2146" t="s">
        <v>90</v>
      </c>
      <c r="AG2146" t="s">
        <v>436</v>
      </c>
      <c r="AH2146" t="s">
        <v>780</v>
      </c>
      <c r="AI2146" t="s">
        <v>226</v>
      </c>
      <c r="AJ2146" t="s">
        <v>138</v>
      </c>
      <c r="AK2146" t="s">
        <v>73</v>
      </c>
      <c r="AL2146" t="s">
        <v>103</v>
      </c>
      <c r="AM2146" t="s">
        <v>75</v>
      </c>
      <c r="AN2146" t="s">
        <v>76</v>
      </c>
      <c r="AO2146" t="s">
        <v>203</v>
      </c>
      <c r="AP2146" t="s">
        <v>202</v>
      </c>
      <c r="AQ2146" t="s">
        <v>77</v>
      </c>
      <c r="AR2146" t="s">
        <v>74</v>
      </c>
      <c r="AS2146" t="s">
        <v>54</v>
      </c>
      <c r="AT2146" t="s">
        <v>73</v>
      </c>
      <c r="AU2146" t="s">
        <v>107</v>
      </c>
      <c r="AV2146" t="s">
        <v>10599</v>
      </c>
    </row>
    <row r="2147" spans="1:48" hidden="1" x14ac:dyDescent="0.3">
      <c r="A2147" t="s">
        <v>10600</v>
      </c>
      <c r="B2147" t="s">
        <v>10601</v>
      </c>
      <c r="C2147" s="1" t="str">
        <f t="shared" si="351"/>
        <v>21:0975</v>
      </c>
      <c r="D2147" s="1" t="str">
        <f t="shared" si="355"/>
        <v>21:0109</v>
      </c>
      <c r="E2147" t="s">
        <v>10602</v>
      </c>
      <c r="F2147" t="s">
        <v>10603</v>
      </c>
      <c r="H2147">
        <v>60.500902000000004</v>
      </c>
      <c r="I2147">
        <v>-97.897892799999994</v>
      </c>
      <c r="J2147" s="1" t="str">
        <f t="shared" si="356"/>
        <v>NGR lake sediment grab sample</v>
      </c>
      <c r="K2147" s="1" t="str">
        <f t="shared" si="357"/>
        <v>&lt;177 micron (NGR)</v>
      </c>
      <c r="L2147">
        <v>29</v>
      </c>
      <c r="M2147" t="s">
        <v>52</v>
      </c>
      <c r="N2147">
        <v>561</v>
      </c>
      <c r="O2147" t="s">
        <v>103</v>
      </c>
      <c r="P2147" t="s">
        <v>54</v>
      </c>
      <c r="Q2147" t="s">
        <v>410</v>
      </c>
      <c r="R2147" t="s">
        <v>201</v>
      </c>
      <c r="S2147" t="s">
        <v>57</v>
      </c>
      <c r="T2147" t="s">
        <v>412</v>
      </c>
      <c r="U2147" t="s">
        <v>138</v>
      </c>
      <c r="V2147" t="s">
        <v>691</v>
      </c>
      <c r="W2147" t="s">
        <v>276</v>
      </c>
      <c r="X2147" t="s">
        <v>74</v>
      </c>
      <c r="Y2147" t="s">
        <v>526</v>
      </c>
      <c r="Z2147" t="s">
        <v>59</v>
      </c>
      <c r="AA2147" t="s">
        <v>64</v>
      </c>
      <c r="AB2147" t="s">
        <v>381</v>
      </c>
      <c r="AC2147" t="s">
        <v>173</v>
      </c>
      <c r="AD2147" t="s">
        <v>67</v>
      </c>
      <c r="AE2147" t="s">
        <v>2556</v>
      </c>
      <c r="AF2147" t="s">
        <v>104</v>
      </c>
      <c r="AG2147" t="s">
        <v>152</v>
      </c>
      <c r="AH2147" t="s">
        <v>472</v>
      </c>
      <c r="AI2147" t="s">
        <v>159</v>
      </c>
      <c r="AJ2147" t="s">
        <v>96</v>
      </c>
      <c r="AK2147" t="s">
        <v>73</v>
      </c>
      <c r="AL2147" t="s">
        <v>125</v>
      </c>
      <c r="AM2147" t="s">
        <v>224</v>
      </c>
      <c r="AN2147" t="s">
        <v>76</v>
      </c>
      <c r="AO2147" t="s">
        <v>1073</v>
      </c>
      <c r="AP2147" t="s">
        <v>307</v>
      </c>
      <c r="AQ2147" t="s">
        <v>292</v>
      </c>
      <c r="AR2147" t="s">
        <v>74</v>
      </c>
      <c r="AS2147" t="s">
        <v>54</v>
      </c>
      <c r="AT2147" t="s">
        <v>73</v>
      </c>
      <c r="AU2147" t="s">
        <v>107</v>
      </c>
      <c r="AV2147" t="s">
        <v>10604</v>
      </c>
    </row>
    <row r="2148" spans="1:48" hidden="1" x14ac:dyDescent="0.3">
      <c r="A2148" t="s">
        <v>10605</v>
      </c>
      <c r="B2148" t="s">
        <v>10606</v>
      </c>
      <c r="C2148" s="1" t="str">
        <f t="shared" si="351"/>
        <v>21:0975</v>
      </c>
      <c r="D2148" s="1" t="str">
        <f t="shared" si="355"/>
        <v>21:0109</v>
      </c>
      <c r="E2148" t="s">
        <v>10607</v>
      </c>
      <c r="F2148" t="s">
        <v>10608</v>
      </c>
      <c r="H2148">
        <v>60.239540599999998</v>
      </c>
      <c r="I2148">
        <v>-97.775115400000004</v>
      </c>
      <c r="J2148" s="1" t="str">
        <f t="shared" si="356"/>
        <v>NGR lake sediment grab sample</v>
      </c>
      <c r="K2148" s="1" t="str">
        <f t="shared" si="357"/>
        <v>&lt;177 micron (NGR)</v>
      </c>
      <c r="L2148">
        <v>29</v>
      </c>
      <c r="M2148" t="s">
        <v>86</v>
      </c>
      <c r="N2148">
        <v>562</v>
      </c>
      <c r="O2148" t="s">
        <v>201</v>
      </c>
      <c r="P2148" t="s">
        <v>54</v>
      </c>
      <c r="Q2148" t="s">
        <v>489</v>
      </c>
      <c r="R2148" t="s">
        <v>317</v>
      </c>
      <c r="S2148" t="s">
        <v>57</v>
      </c>
      <c r="T2148" t="s">
        <v>277</v>
      </c>
      <c r="U2148" t="s">
        <v>117</v>
      </c>
      <c r="V2148" t="s">
        <v>189</v>
      </c>
      <c r="W2148" t="s">
        <v>421</v>
      </c>
      <c r="X2148" t="s">
        <v>67</v>
      </c>
      <c r="Y2148" t="s">
        <v>95</v>
      </c>
      <c r="Z2148" t="s">
        <v>170</v>
      </c>
      <c r="AA2148" t="s">
        <v>64</v>
      </c>
      <c r="AB2148" t="s">
        <v>153</v>
      </c>
      <c r="AC2148" t="s">
        <v>66</v>
      </c>
      <c r="AD2148" t="s">
        <v>117</v>
      </c>
      <c r="AE2148" t="s">
        <v>74</v>
      </c>
      <c r="AF2148" t="s">
        <v>281</v>
      </c>
      <c r="AG2148" t="s">
        <v>251</v>
      </c>
      <c r="AH2148" t="s">
        <v>780</v>
      </c>
      <c r="AI2148" t="s">
        <v>87</v>
      </c>
      <c r="AJ2148" t="s">
        <v>413</v>
      </c>
      <c r="AK2148" t="s">
        <v>73</v>
      </c>
      <c r="AL2148" t="s">
        <v>75</v>
      </c>
      <c r="AM2148" t="s">
        <v>157</v>
      </c>
      <c r="AN2148" t="s">
        <v>76</v>
      </c>
      <c r="AO2148" t="s">
        <v>104</v>
      </c>
      <c r="AP2148" t="s">
        <v>2033</v>
      </c>
      <c r="AQ2148" t="s">
        <v>236</v>
      </c>
      <c r="AR2148" t="s">
        <v>62</v>
      </c>
      <c r="AS2148" t="s">
        <v>54</v>
      </c>
      <c r="AT2148" t="s">
        <v>73</v>
      </c>
      <c r="AU2148" t="s">
        <v>107</v>
      </c>
      <c r="AV2148" t="s">
        <v>10609</v>
      </c>
    </row>
    <row r="2149" spans="1:48" hidden="1" x14ac:dyDescent="0.3">
      <c r="A2149" t="s">
        <v>10610</v>
      </c>
      <c r="B2149" t="s">
        <v>10611</v>
      </c>
      <c r="C2149" s="1" t="str">
        <f t="shared" si="351"/>
        <v>21:0975</v>
      </c>
      <c r="D2149" s="1" t="str">
        <f t="shared" si="355"/>
        <v>21:0109</v>
      </c>
      <c r="E2149" t="s">
        <v>10612</v>
      </c>
      <c r="F2149" t="s">
        <v>10613</v>
      </c>
      <c r="H2149">
        <v>60.2128066</v>
      </c>
      <c r="I2149">
        <v>-97.771186400000005</v>
      </c>
      <c r="J2149" s="1" t="str">
        <f t="shared" si="356"/>
        <v>NGR lake sediment grab sample</v>
      </c>
      <c r="K2149" s="1" t="str">
        <f t="shared" si="357"/>
        <v>&lt;177 micron (NGR)</v>
      </c>
      <c r="L2149">
        <v>29</v>
      </c>
      <c r="M2149" t="s">
        <v>113</v>
      </c>
      <c r="N2149">
        <v>563</v>
      </c>
      <c r="O2149" t="s">
        <v>170</v>
      </c>
      <c r="P2149" t="s">
        <v>54</v>
      </c>
      <c r="Q2149" t="s">
        <v>447</v>
      </c>
      <c r="R2149" t="s">
        <v>151</v>
      </c>
      <c r="S2149" t="s">
        <v>57</v>
      </c>
      <c r="T2149" t="s">
        <v>562</v>
      </c>
      <c r="U2149" t="s">
        <v>59</v>
      </c>
      <c r="V2149" t="s">
        <v>192</v>
      </c>
      <c r="W2149" t="s">
        <v>75</v>
      </c>
      <c r="X2149" t="s">
        <v>74</v>
      </c>
      <c r="Y2149" t="s">
        <v>74</v>
      </c>
      <c r="Z2149" t="s">
        <v>62</v>
      </c>
      <c r="AA2149" t="s">
        <v>64</v>
      </c>
      <c r="AB2149" t="s">
        <v>175</v>
      </c>
      <c r="AC2149" t="s">
        <v>66</v>
      </c>
      <c r="AD2149" t="s">
        <v>54</v>
      </c>
      <c r="AE2149" t="s">
        <v>1658</v>
      </c>
      <c r="AF2149" t="s">
        <v>357</v>
      </c>
      <c r="AG2149" t="s">
        <v>151</v>
      </c>
      <c r="AH2149" t="s">
        <v>472</v>
      </c>
      <c r="AI2149" t="s">
        <v>211</v>
      </c>
      <c r="AJ2149" t="s">
        <v>1395</v>
      </c>
      <c r="AK2149" t="s">
        <v>73</v>
      </c>
      <c r="AL2149" t="s">
        <v>103</v>
      </c>
      <c r="AM2149" t="s">
        <v>125</v>
      </c>
      <c r="AN2149" t="s">
        <v>76</v>
      </c>
      <c r="AO2149" t="s">
        <v>104</v>
      </c>
      <c r="AP2149" t="s">
        <v>274</v>
      </c>
      <c r="AQ2149" t="s">
        <v>10614</v>
      </c>
      <c r="AR2149" t="s">
        <v>67</v>
      </c>
      <c r="AS2149" t="s">
        <v>54</v>
      </c>
      <c r="AT2149" t="s">
        <v>73</v>
      </c>
      <c r="AU2149" t="s">
        <v>107</v>
      </c>
      <c r="AV2149" t="s">
        <v>10615</v>
      </c>
    </row>
    <row r="2150" spans="1:48" hidden="1" x14ac:dyDescent="0.3">
      <c r="A2150" t="s">
        <v>10616</v>
      </c>
      <c r="B2150" t="s">
        <v>10617</v>
      </c>
      <c r="C2150" s="1" t="str">
        <f t="shared" si="351"/>
        <v>21:0975</v>
      </c>
      <c r="D2150" s="1" t="str">
        <f t="shared" si="355"/>
        <v>21:0109</v>
      </c>
      <c r="E2150" t="s">
        <v>10612</v>
      </c>
      <c r="F2150" t="s">
        <v>10618</v>
      </c>
      <c r="H2150">
        <v>60.2128066</v>
      </c>
      <c r="I2150">
        <v>-97.771186400000005</v>
      </c>
      <c r="J2150" s="1" t="str">
        <f t="shared" si="356"/>
        <v>NGR lake sediment grab sample</v>
      </c>
      <c r="K2150" s="1" t="str">
        <f t="shared" si="357"/>
        <v>&lt;177 micron (NGR)</v>
      </c>
      <c r="L2150">
        <v>29</v>
      </c>
      <c r="M2150" t="s">
        <v>132</v>
      </c>
      <c r="N2150">
        <v>564</v>
      </c>
      <c r="O2150" t="s">
        <v>137</v>
      </c>
      <c r="P2150" t="s">
        <v>54</v>
      </c>
      <c r="Q2150" t="s">
        <v>573</v>
      </c>
      <c r="R2150" t="s">
        <v>134</v>
      </c>
      <c r="S2150" t="s">
        <v>57</v>
      </c>
      <c r="T2150" t="s">
        <v>91</v>
      </c>
      <c r="U2150" t="s">
        <v>57</v>
      </c>
      <c r="V2150" t="s">
        <v>691</v>
      </c>
      <c r="W2150" t="s">
        <v>74</v>
      </c>
      <c r="X2150" t="s">
        <v>67</v>
      </c>
      <c r="Y2150" t="s">
        <v>206</v>
      </c>
      <c r="Z2150" t="s">
        <v>170</v>
      </c>
      <c r="AA2150" t="s">
        <v>64</v>
      </c>
      <c r="AB2150" t="s">
        <v>725</v>
      </c>
      <c r="AC2150" t="s">
        <v>66</v>
      </c>
      <c r="AD2150" t="s">
        <v>67</v>
      </c>
      <c r="AE2150" t="s">
        <v>68</v>
      </c>
      <c r="AF2150" t="s">
        <v>178</v>
      </c>
      <c r="AG2150" t="s">
        <v>471</v>
      </c>
      <c r="AH2150" t="s">
        <v>780</v>
      </c>
      <c r="AI2150" t="s">
        <v>327</v>
      </c>
      <c r="AJ2150" t="s">
        <v>102</v>
      </c>
      <c r="AK2150" t="s">
        <v>73</v>
      </c>
      <c r="AL2150" t="s">
        <v>103</v>
      </c>
      <c r="AM2150" t="s">
        <v>125</v>
      </c>
      <c r="AN2150" t="s">
        <v>76</v>
      </c>
      <c r="AO2150" t="s">
        <v>178</v>
      </c>
      <c r="AP2150" t="s">
        <v>2741</v>
      </c>
      <c r="AQ2150" t="s">
        <v>629</v>
      </c>
      <c r="AR2150" t="s">
        <v>74</v>
      </c>
      <c r="AS2150" t="s">
        <v>54</v>
      </c>
      <c r="AT2150" t="s">
        <v>73</v>
      </c>
      <c r="AU2150" t="s">
        <v>107</v>
      </c>
      <c r="AV2150" t="s">
        <v>9987</v>
      </c>
    </row>
    <row r="2151" spans="1:48" hidden="1" x14ac:dyDescent="0.3">
      <c r="A2151" t="s">
        <v>10619</v>
      </c>
      <c r="B2151" t="s">
        <v>10620</v>
      </c>
      <c r="C2151" s="1" t="str">
        <f t="shared" si="351"/>
        <v>21:0975</v>
      </c>
      <c r="D2151" s="1" t="str">
        <f t="shared" si="355"/>
        <v>21:0109</v>
      </c>
      <c r="E2151" t="s">
        <v>10621</v>
      </c>
      <c r="F2151" t="s">
        <v>10622</v>
      </c>
      <c r="H2151">
        <v>60.189187699999998</v>
      </c>
      <c r="I2151">
        <v>-97.790572400000002</v>
      </c>
      <c r="J2151" s="1" t="str">
        <f t="shared" si="356"/>
        <v>NGR lake sediment grab sample</v>
      </c>
      <c r="K2151" s="1" t="str">
        <f t="shared" si="357"/>
        <v>&lt;177 micron (NGR)</v>
      </c>
      <c r="L2151">
        <v>29</v>
      </c>
      <c r="M2151" t="s">
        <v>149</v>
      </c>
      <c r="N2151">
        <v>565</v>
      </c>
      <c r="O2151" t="s">
        <v>276</v>
      </c>
      <c r="P2151" t="s">
        <v>54</v>
      </c>
      <c r="Q2151" t="s">
        <v>91</v>
      </c>
      <c r="R2151" t="s">
        <v>492</v>
      </c>
      <c r="S2151" t="s">
        <v>57</v>
      </c>
      <c r="T2151" t="s">
        <v>152</v>
      </c>
      <c r="U2151" t="s">
        <v>96</v>
      </c>
      <c r="V2151" t="s">
        <v>187</v>
      </c>
      <c r="W2151" t="s">
        <v>206</v>
      </c>
      <c r="X2151" t="s">
        <v>67</v>
      </c>
      <c r="Y2151" t="s">
        <v>157</v>
      </c>
      <c r="Z2151" t="s">
        <v>74</v>
      </c>
      <c r="AA2151" t="s">
        <v>64</v>
      </c>
      <c r="AB2151" t="s">
        <v>139</v>
      </c>
      <c r="AC2151" t="s">
        <v>66</v>
      </c>
      <c r="AD2151" t="s">
        <v>10131</v>
      </c>
      <c r="AE2151" t="s">
        <v>8978</v>
      </c>
      <c r="AF2151" t="s">
        <v>116</v>
      </c>
      <c r="AG2151" t="s">
        <v>77</v>
      </c>
      <c r="AH2151" t="s">
        <v>780</v>
      </c>
      <c r="AI2151" t="s">
        <v>211</v>
      </c>
      <c r="AJ2151" t="s">
        <v>101</v>
      </c>
      <c r="AK2151" t="s">
        <v>73</v>
      </c>
      <c r="AL2151" t="s">
        <v>103</v>
      </c>
      <c r="AM2151" t="s">
        <v>157</v>
      </c>
      <c r="AN2151" t="s">
        <v>10623</v>
      </c>
      <c r="AO2151" t="s">
        <v>168</v>
      </c>
      <c r="AP2151" t="s">
        <v>115</v>
      </c>
      <c r="AQ2151" t="s">
        <v>10624</v>
      </c>
      <c r="AR2151" t="s">
        <v>67</v>
      </c>
      <c r="AS2151" t="s">
        <v>54</v>
      </c>
      <c r="AT2151" t="s">
        <v>73</v>
      </c>
      <c r="AU2151" t="s">
        <v>107</v>
      </c>
      <c r="AV2151" t="s">
        <v>10625</v>
      </c>
    </row>
    <row r="2152" spans="1:48" hidden="1" x14ac:dyDescent="0.3">
      <c r="A2152" t="s">
        <v>10626</v>
      </c>
      <c r="B2152" t="s">
        <v>10627</v>
      </c>
      <c r="C2152" s="1" t="str">
        <f t="shared" si="351"/>
        <v>21:0975</v>
      </c>
      <c r="D2152" s="1" t="str">
        <f t="shared" si="355"/>
        <v>21:0109</v>
      </c>
      <c r="E2152" t="s">
        <v>10628</v>
      </c>
      <c r="F2152" t="s">
        <v>10629</v>
      </c>
      <c r="H2152">
        <v>60.148774600000003</v>
      </c>
      <c r="I2152">
        <v>-97.788311500000006</v>
      </c>
      <c r="J2152" s="1" t="str">
        <f t="shared" si="356"/>
        <v>NGR lake sediment grab sample</v>
      </c>
      <c r="K2152" s="1" t="str">
        <f t="shared" si="357"/>
        <v>&lt;177 micron (NGR)</v>
      </c>
      <c r="L2152">
        <v>29</v>
      </c>
      <c r="M2152" t="s">
        <v>165</v>
      </c>
      <c r="N2152">
        <v>566</v>
      </c>
      <c r="O2152" t="s">
        <v>170</v>
      </c>
      <c r="P2152" t="s">
        <v>54</v>
      </c>
      <c r="Q2152" t="s">
        <v>1583</v>
      </c>
      <c r="R2152" t="s">
        <v>290</v>
      </c>
      <c r="S2152" t="s">
        <v>57</v>
      </c>
      <c r="T2152" t="s">
        <v>604</v>
      </c>
      <c r="U2152" t="s">
        <v>168</v>
      </c>
      <c r="V2152" t="s">
        <v>339</v>
      </c>
      <c r="W2152" t="s">
        <v>205</v>
      </c>
      <c r="X2152" t="s">
        <v>67</v>
      </c>
      <c r="Y2152" t="s">
        <v>171</v>
      </c>
      <c r="Z2152" t="s">
        <v>170</v>
      </c>
      <c r="AA2152" t="s">
        <v>64</v>
      </c>
      <c r="AB2152" t="s">
        <v>190</v>
      </c>
      <c r="AC2152" t="s">
        <v>66</v>
      </c>
      <c r="AD2152" t="s">
        <v>67</v>
      </c>
      <c r="AE2152" t="s">
        <v>526</v>
      </c>
      <c r="AF2152" t="s">
        <v>317</v>
      </c>
      <c r="AG2152" t="s">
        <v>169</v>
      </c>
      <c r="AH2152" t="s">
        <v>173</v>
      </c>
      <c r="AI2152" t="s">
        <v>340</v>
      </c>
      <c r="AJ2152" t="s">
        <v>692</v>
      </c>
      <c r="AK2152" t="s">
        <v>73</v>
      </c>
      <c r="AL2152" t="s">
        <v>177</v>
      </c>
      <c r="AM2152" t="s">
        <v>224</v>
      </c>
      <c r="AN2152" t="s">
        <v>76</v>
      </c>
      <c r="AO2152" t="s">
        <v>178</v>
      </c>
      <c r="AP2152" t="s">
        <v>414</v>
      </c>
      <c r="AQ2152" t="s">
        <v>77</v>
      </c>
      <c r="AR2152" t="s">
        <v>67</v>
      </c>
      <c r="AS2152" t="s">
        <v>54</v>
      </c>
      <c r="AT2152" t="s">
        <v>73</v>
      </c>
      <c r="AU2152" t="s">
        <v>107</v>
      </c>
      <c r="AV2152" t="s">
        <v>5856</v>
      </c>
    </row>
    <row r="2153" spans="1:48" hidden="1" x14ac:dyDescent="0.3">
      <c r="A2153" t="s">
        <v>10630</v>
      </c>
      <c r="B2153" t="s">
        <v>10631</v>
      </c>
      <c r="C2153" s="1" t="str">
        <f t="shared" si="351"/>
        <v>21:0975</v>
      </c>
      <c r="D2153" s="1" t="str">
        <f t="shared" si="355"/>
        <v>21:0109</v>
      </c>
      <c r="E2153" t="s">
        <v>10632</v>
      </c>
      <c r="F2153" t="s">
        <v>10633</v>
      </c>
      <c r="H2153">
        <v>60.1484588</v>
      </c>
      <c r="I2153">
        <v>-97.847508099999999</v>
      </c>
      <c r="J2153" s="1" t="str">
        <f t="shared" si="356"/>
        <v>NGR lake sediment grab sample</v>
      </c>
      <c r="K2153" s="1" t="str">
        <f t="shared" si="357"/>
        <v>&lt;177 micron (NGR)</v>
      </c>
      <c r="L2153">
        <v>29</v>
      </c>
      <c r="M2153" t="s">
        <v>185</v>
      </c>
      <c r="N2153">
        <v>567</v>
      </c>
      <c r="O2153" t="s">
        <v>254</v>
      </c>
      <c r="P2153" t="s">
        <v>54</v>
      </c>
      <c r="Q2153" t="s">
        <v>549</v>
      </c>
      <c r="R2153" t="s">
        <v>121</v>
      </c>
      <c r="S2153" t="s">
        <v>57</v>
      </c>
      <c r="T2153" t="s">
        <v>725</v>
      </c>
      <c r="U2153" t="s">
        <v>59</v>
      </c>
      <c r="V2153" t="s">
        <v>153</v>
      </c>
      <c r="W2153" t="s">
        <v>95</v>
      </c>
      <c r="X2153" t="s">
        <v>67</v>
      </c>
      <c r="Y2153" t="s">
        <v>238</v>
      </c>
      <c r="Z2153" t="s">
        <v>170</v>
      </c>
      <c r="AA2153" t="s">
        <v>64</v>
      </c>
      <c r="AB2153" t="s">
        <v>317</v>
      </c>
      <c r="AC2153" t="s">
        <v>66</v>
      </c>
      <c r="AD2153" t="s">
        <v>67</v>
      </c>
      <c r="AE2153" t="s">
        <v>206</v>
      </c>
      <c r="AF2153" t="s">
        <v>357</v>
      </c>
      <c r="AG2153" t="s">
        <v>223</v>
      </c>
      <c r="AH2153" t="s">
        <v>472</v>
      </c>
      <c r="AI2153" t="s">
        <v>233</v>
      </c>
      <c r="AJ2153" t="s">
        <v>193</v>
      </c>
      <c r="AK2153" t="s">
        <v>73</v>
      </c>
      <c r="AL2153" t="s">
        <v>75</v>
      </c>
      <c r="AM2153" t="s">
        <v>103</v>
      </c>
      <c r="AN2153" t="s">
        <v>76</v>
      </c>
      <c r="AO2153" t="s">
        <v>208</v>
      </c>
      <c r="AP2153" t="s">
        <v>656</v>
      </c>
      <c r="AQ2153" t="s">
        <v>357</v>
      </c>
      <c r="AR2153" t="s">
        <v>67</v>
      </c>
      <c r="AS2153" t="s">
        <v>54</v>
      </c>
      <c r="AT2153" t="s">
        <v>73</v>
      </c>
      <c r="AU2153" t="s">
        <v>107</v>
      </c>
      <c r="AV2153" t="s">
        <v>10634</v>
      </c>
    </row>
    <row r="2154" spans="1:48" hidden="1" x14ac:dyDescent="0.3">
      <c r="A2154" t="s">
        <v>10635</v>
      </c>
      <c r="B2154" t="s">
        <v>10636</v>
      </c>
      <c r="C2154" s="1" t="str">
        <f t="shared" si="351"/>
        <v>21:0975</v>
      </c>
      <c r="D2154" s="1" t="str">
        <f t="shared" si="355"/>
        <v>21:0109</v>
      </c>
      <c r="E2154" t="s">
        <v>10637</v>
      </c>
      <c r="F2154" t="s">
        <v>10638</v>
      </c>
      <c r="H2154">
        <v>60.184773100000001</v>
      </c>
      <c r="I2154">
        <v>-97.854673300000002</v>
      </c>
      <c r="J2154" s="1" t="str">
        <f t="shared" si="356"/>
        <v>NGR lake sediment grab sample</v>
      </c>
      <c r="K2154" s="1" t="str">
        <f t="shared" si="357"/>
        <v>&lt;177 micron (NGR)</v>
      </c>
      <c r="L2154">
        <v>29</v>
      </c>
      <c r="M2154" t="s">
        <v>200</v>
      </c>
      <c r="N2154">
        <v>568</v>
      </c>
      <c r="O2154" t="s">
        <v>71</v>
      </c>
      <c r="P2154" t="s">
        <v>54</v>
      </c>
      <c r="Q2154" t="s">
        <v>58</v>
      </c>
      <c r="R2154" t="s">
        <v>616</v>
      </c>
      <c r="S2154" t="s">
        <v>57</v>
      </c>
      <c r="T2154" t="s">
        <v>248</v>
      </c>
      <c r="U2154" t="s">
        <v>138</v>
      </c>
      <c r="V2154" t="s">
        <v>303</v>
      </c>
      <c r="W2154" t="s">
        <v>157</v>
      </c>
      <c r="X2154" t="s">
        <v>67</v>
      </c>
      <c r="Y2154" t="s">
        <v>206</v>
      </c>
      <c r="Z2154" t="s">
        <v>67</v>
      </c>
      <c r="AA2154" t="s">
        <v>64</v>
      </c>
      <c r="AB2154" t="s">
        <v>428</v>
      </c>
      <c r="AC2154" t="s">
        <v>66</v>
      </c>
      <c r="AD2154" t="s">
        <v>357</v>
      </c>
      <c r="AE2154" t="s">
        <v>8812</v>
      </c>
      <c r="AF2154" t="s">
        <v>90</v>
      </c>
      <c r="AG2154" t="s">
        <v>77</v>
      </c>
      <c r="AH2154" t="s">
        <v>173</v>
      </c>
      <c r="AI2154" t="s">
        <v>79</v>
      </c>
      <c r="AJ2154" t="s">
        <v>429</v>
      </c>
      <c r="AK2154" t="s">
        <v>73</v>
      </c>
      <c r="AL2154" t="s">
        <v>103</v>
      </c>
      <c r="AM2154" t="s">
        <v>157</v>
      </c>
      <c r="AN2154" t="s">
        <v>1151</v>
      </c>
      <c r="AO2154" t="s">
        <v>92</v>
      </c>
      <c r="AP2154" t="s">
        <v>8164</v>
      </c>
      <c r="AQ2154" t="s">
        <v>10639</v>
      </c>
      <c r="AR2154" t="s">
        <v>67</v>
      </c>
      <c r="AS2154" t="s">
        <v>62</v>
      </c>
      <c r="AT2154" t="s">
        <v>58</v>
      </c>
      <c r="AU2154" t="s">
        <v>107</v>
      </c>
      <c r="AV2154" t="s">
        <v>10640</v>
      </c>
    </row>
    <row r="2155" spans="1:48" hidden="1" x14ac:dyDescent="0.3">
      <c r="A2155" t="s">
        <v>10641</v>
      </c>
      <c r="B2155" t="s">
        <v>10642</v>
      </c>
      <c r="C2155" s="1" t="str">
        <f t="shared" si="351"/>
        <v>21:0975</v>
      </c>
      <c r="D2155" s="1" t="str">
        <f t="shared" si="355"/>
        <v>21:0109</v>
      </c>
      <c r="E2155" t="s">
        <v>10643</v>
      </c>
      <c r="F2155" t="s">
        <v>10644</v>
      </c>
      <c r="H2155">
        <v>60.153978199999997</v>
      </c>
      <c r="I2155">
        <v>-97.890242499999999</v>
      </c>
      <c r="J2155" s="1" t="str">
        <f t="shared" si="356"/>
        <v>NGR lake sediment grab sample</v>
      </c>
      <c r="K2155" s="1" t="str">
        <f t="shared" si="357"/>
        <v>&lt;177 micron (NGR)</v>
      </c>
      <c r="L2155">
        <v>29</v>
      </c>
      <c r="M2155" t="s">
        <v>217</v>
      </c>
      <c r="N2155">
        <v>569</v>
      </c>
      <c r="O2155" t="s">
        <v>340</v>
      </c>
      <c r="P2155" t="s">
        <v>54</v>
      </c>
      <c r="Q2155" t="s">
        <v>315</v>
      </c>
      <c r="R2155" t="s">
        <v>264</v>
      </c>
      <c r="S2155" t="s">
        <v>57</v>
      </c>
      <c r="T2155" t="s">
        <v>550</v>
      </c>
      <c r="U2155" t="s">
        <v>138</v>
      </c>
      <c r="V2155" t="s">
        <v>357</v>
      </c>
      <c r="W2155" t="s">
        <v>224</v>
      </c>
      <c r="X2155" t="s">
        <v>67</v>
      </c>
      <c r="Y2155" t="s">
        <v>68</v>
      </c>
      <c r="Z2155" t="s">
        <v>67</v>
      </c>
      <c r="AA2155" t="s">
        <v>64</v>
      </c>
      <c r="AB2155" t="s">
        <v>134</v>
      </c>
      <c r="AC2155" t="s">
        <v>66</v>
      </c>
      <c r="AD2155" t="s">
        <v>67</v>
      </c>
      <c r="AE2155" t="s">
        <v>8614</v>
      </c>
      <c r="AF2155" t="s">
        <v>92</v>
      </c>
      <c r="AG2155" t="s">
        <v>168</v>
      </c>
      <c r="AH2155" t="s">
        <v>780</v>
      </c>
      <c r="AI2155" t="s">
        <v>63</v>
      </c>
      <c r="AJ2155" t="s">
        <v>448</v>
      </c>
      <c r="AK2155" t="s">
        <v>73</v>
      </c>
      <c r="AL2155" t="s">
        <v>103</v>
      </c>
      <c r="AM2155" t="s">
        <v>103</v>
      </c>
      <c r="AN2155" t="s">
        <v>76</v>
      </c>
      <c r="AO2155" t="s">
        <v>118</v>
      </c>
      <c r="AP2155" t="s">
        <v>8164</v>
      </c>
      <c r="AQ2155" t="s">
        <v>61</v>
      </c>
      <c r="AR2155" t="s">
        <v>67</v>
      </c>
      <c r="AS2155" t="s">
        <v>54</v>
      </c>
      <c r="AT2155" t="s">
        <v>73</v>
      </c>
      <c r="AU2155" t="s">
        <v>107</v>
      </c>
      <c r="AV2155" t="s">
        <v>10645</v>
      </c>
    </row>
    <row r="2156" spans="1:48" hidden="1" x14ac:dyDescent="0.3">
      <c r="A2156" t="s">
        <v>10646</v>
      </c>
      <c r="B2156" t="s">
        <v>10647</v>
      </c>
      <c r="C2156" s="1" t="str">
        <f t="shared" si="351"/>
        <v>21:0975</v>
      </c>
      <c r="D2156" s="1" t="str">
        <f t="shared" si="355"/>
        <v>21:0109</v>
      </c>
      <c r="E2156" t="s">
        <v>10648</v>
      </c>
      <c r="F2156" t="s">
        <v>10649</v>
      </c>
      <c r="H2156">
        <v>60.186907400000003</v>
      </c>
      <c r="I2156">
        <v>-97.976152999999996</v>
      </c>
      <c r="J2156" s="1" t="str">
        <f t="shared" si="356"/>
        <v>NGR lake sediment grab sample</v>
      </c>
      <c r="K2156" s="1" t="str">
        <f t="shared" si="357"/>
        <v>&lt;177 micron (NGR)</v>
      </c>
      <c r="L2156">
        <v>29</v>
      </c>
      <c r="M2156" t="s">
        <v>246</v>
      </c>
      <c r="N2156">
        <v>570</v>
      </c>
      <c r="O2156" t="s">
        <v>203</v>
      </c>
      <c r="P2156" t="s">
        <v>54</v>
      </c>
      <c r="Q2156" t="s">
        <v>166</v>
      </c>
      <c r="R2156" t="s">
        <v>71</v>
      </c>
      <c r="S2156" t="s">
        <v>57</v>
      </c>
      <c r="T2156" t="s">
        <v>412</v>
      </c>
      <c r="U2156" t="s">
        <v>168</v>
      </c>
      <c r="V2156" t="s">
        <v>223</v>
      </c>
      <c r="W2156" t="s">
        <v>211</v>
      </c>
      <c r="X2156" t="s">
        <v>67</v>
      </c>
      <c r="Y2156" t="s">
        <v>137</v>
      </c>
      <c r="Z2156" t="s">
        <v>138</v>
      </c>
      <c r="AA2156" t="s">
        <v>64</v>
      </c>
      <c r="AB2156" t="s">
        <v>192</v>
      </c>
      <c r="AC2156" t="s">
        <v>70</v>
      </c>
      <c r="AD2156" t="s">
        <v>67</v>
      </c>
      <c r="AE2156" t="s">
        <v>355</v>
      </c>
      <c r="AF2156" t="s">
        <v>290</v>
      </c>
      <c r="AG2156" t="s">
        <v>152</v>
      </c>
      <c r="AH2156" t="s">
        <v>173</v>
      </c>
      <c r="AI2156" t="s">
        <v>328</v>
      </c>
      <c r="AJ2156" t="s">
        <v>87</v>
      </c>
      <c r="AK2156" t="s">
        <v>73</v>
      </c>
      <c r="AL2156" t="s">
        <v>157</v>
      </c>
      <c r="AM2156" t="s">
        <v>75</v>
      </c>
      <c r="AN2156" t="s">
        <v>76</v>
      </c>
      <c r="AO2156" t="s">
        <v>168</v>
      </c>
      <c r="AP2156" t="s">
        <v>283</v>
      </c>
      <c r="AQ2156" t="s">
        <v>201</v>
      </c>
      <c r="AR2156" t="s">
        <v>67</v>
      </c>
      <c r="AS2156" t="s">
        <v>54</v>
      </c>
      <c r="AT2156" t="s">
        <v>73</v>
      </c>
      <c r="AU2156" t="s">
        <v>593</v>
      </c>
      <c r="AV2156" t="s">
        <v>3521</v>
      </c>
    </row>
    <row r="2157" spans="1:48" hidden="1" x14ac:dyDescent="0.3">
      <c r="A2157" t="s">
        <v>10650</v>
      </c>
      <c r="B2157" t="s">
        <v>10651</v>
      </c>
      <c r="C2157" s="1" t="str">
        <f t="shared" si="351"/>
        <v>21:0975</v>
      </c>
      <c r="D2157" s="1" t="str">
        <f t="shared" si="355"/>
        <v>21:0109</v>
      </c>
      <c r="E2157" t="s">
        <v>10652</v>
      </c>
      <c r="F2157" t="s">
        <v>10653</v>
      </c>
      <c r="H2157">
        <v>60.218645899999999</v>
      </c>
      <c r="I2157">
        <v>-97.950254999999999</v>
      </c>
      <c r="J2157" s="1" t="str">
        <f t="shared" si="356"/>
        <v>NGR lake sediment grab sample</v>
      </c>
      <c r="K2157" s="1" t="str">
        <f t="shared" si="357"/>
        <v>&lt;177 micron (NGR)</v>
      </c>
      <c r="L2157">
        <v>29</v>
      </c>
      <c r="M2157" t="s">
        <v>260</v>
      </c>
      <c r="N2157">
        <v>571</v>
      </c>
      <c r="O2157" t="s">
        <v>71</v>
      </c>
      <c r="P2157" t="s">
        <v>127</v>
      </c>
      <c r="Q2157" t="s">
        <v>315</v>
      </c>
      <c r="R2157" t="s">
        <v>190</v>
      </c>
      <c r="S2157" t="s">
        <v>57</v>
      </c>
      <c r="T2157" t="s">
        <v>190</v>
      </c>
      <c r="U2157" t="s">
        <v>88</v>
      </c>
      <c r="V2157" t="s">
        <v>187</v>
      </c>
      <c r="W2157" t="s">
        <v>157</v>
      </c>
      <c r="X2157" t="s">
        <v>74</v>
      </c>
      <c r="Y2157" t="s">
        <v>171</v>
      </c>
      <c r="Z2157" t="s">
        <v>67</v>
      </c>
      <c r="AA2157" t="s">
        <v>64</v>
      </c>
      <c r="AB2157" t="s">
        <v>99</v>
      </c>
      <c r="AC2157" t="s">
        <v>66</v>
      </c>
      <c r="AD2157" t="s">
        <v>67</v>
      </c>
      <c r="AE2157" t="s">
        <v>7527</v>
      </c>
      <c r="AF2157" t="s">
        <v>616</v>
      </c>
      <c r="AG2157" t="s">
        <v>104</v>
      </c>
      <c r="AH2157" t="s">
        <v>780</v>
      </c>
      <c r="AI2157" t="s">
        <v>79</v>
      </c>
      <c r="AJ2157" t="s">
        <v>308</v>
      </c>
      <c r="AK2157" t="s">
        <v>73</v>
      </c>
      <c r="AL2157" t="s">
        <v>103</v>
      </c>
      <c r="AM2157" t="s">
        <v>103</v>
      </c>
      <c r="AN2157" t="s">
        <v>76</v>
      </c>
      <c r="AO2157" t="s">
        <v>338</v>
      </c>
      <c r="AP2157" t="s">
        <v>166</v>
      </c>
      <c r="AQ2157" t="s">
        <v>211</v>
      </c>
      <c r="AR2157" t="s">
        <v>67</v>
      </c>
      <c r="AS2157" t="s">
        <v>54</v>
      </c>
      <c r="AT2157" t="s">
        <v>58</v>
      </c>
      <c r="AU2157" t="s">
        <v>107</v>
      </c>
      <c r="AV2157" t="s">
        <v>7935</v>
      </c>
    </row>
    <row r="2158" spans="1:48" hidden="1" x14ac:dyDescent="0.3">
      <c r="A2158" t="s">
        <v>10654</v>
      </c>
      <c r="B2158" t="s">
        <v>10655</v>
      </c>
      <c r="C2158" s="1" t="str">
        <f t="shared" si="351"/>
        <v>21:0975</v>
      </c>
      <c r="D2158" s="1" t="str">
        <f t="shared" si="355"/>
        <v>21:0109</v>
      </c>
      <c r="E2158" t="s">
        <v>10656</v>
      </c>
      <c r="F2158" t="s">
        <v>10657</v>
      </c>
      <c r="H2158">
        <v>60.2454325</v>
      </c>
      <c r="I2158">
        <v>-97.957092700000004</v>
      </c>
      <c r="J2158" s="1" t="str">
        <f t="shared" si="356"/>
        <v>NGR lake sediment grab sample</v>
      </c>
      <c r="K2158" s="1" t="str">
        <f t="shared" si="357"/>
        <v>&lt;177 micron (NGR)</v>
      </c>
      <c r="L2158">
        <v>29</v>
      </c>
      <c r="M2158" t="s">
        <v>273</v>
      </c>
      <c r="N2158">
        <v>572</v>
      </c>
      <c r="O2158" t="s">
        <v>72</v>
      </c>
      <c r="P2158" t="s">
        <v>54</v>
      </c>
      <c r="Q2158" t="s">
        <v>262</v>
      </c>
      <c r="R2158" t="s">
        <v>317</v>
      </c>
      <c r="S2158" t="s">
        <v>57</v>
      </c>
      <c r="T2158" t="s">
        <v>427</v>
      </c>
      <c r="U2158" t="s">
        <v>117</v>
      </c>
      <c r="V2158" t="s">
        <v>187</v>
      </c>
      <c r="W2158" t="s">
        <v>177</v>
      </c>
      <c r="X2158" t="s">
        <v>67</v>
      </c>
      <c r="Y2158" t="s">
        <v>171</v>
      </c>
      <c r="Z2158" t="s">
        <v>67</v>
      </c>
      <c r="AA2158" t="s">
        <v>64</v>
      </c>
      <c r="AB2158" t="s">
        <v>471</v>
      </c>
      <c r="AC2158" t="s">
        <v>66</v>
      </c>
      <c r="AD2158" t="s">
        <v>67</v>
      </c>
      <c r="AE2158" t="s">
        <v>3492</v>
      </c>
      <c r="AF2158" t="s">
        <v>471</v>
      </c>
      <c r="AG2158" t="s">
        <v>59</v>
      </c>
      <c r="AH2158" t="s">
        <v>472</v>
      </c>
      <c r="AI2158" t="s">
        <v>143</v>
      </c>
      <c r="AJ2158" t="s">
        <v>143</v>
      </c>
      <c r="AK2158" t="s">
        <v>73</v>
      </c>
      <c r="AL2158" t="s">
        <v>103</v>
      </c>
      <c r="AM2158" t="s">
        <v>103</v>
      </c>
      <c r="AN2158" t="s">
        <v>76</v>
      </c>
      <c r="AO2158" t="s">
        <v>124</v>
      </c>
      <c r="AP2158" t="s">
        <v>435</v>
      </c>
      <c r="AQ2158" t="s">
        <v>138</v>
      </c>
      <c r="AR2158" t="s">
        <v>67</v>
      </c>
      <c r="AS2158" t="s">
        <v>54</v>
      </c>
      <c r="AT2158" t="s">
        <v>73</v>
      </c>
      <c r="AU2158" t="s">
        <v>107</v>
      </c>
      <c r="AV2158" t="s">
        <v>10658</v>
      </c>
    </row>
    <row r="2159" spans="1:48" hidden="1" x14ac:dyDescent="0.3">
      <c r="A2159" t="s">
        <v>10659</v>
      </c>
      <c r="B2159" t="s">
        <v>10660</v>
      </c>
      <c r="C2159" s="1" t="str">
        <f t="shared" si="351"/>
        <v>21:0975</v>
      </c>
      <c r="D2159" s="1" t="str">
        <f t="shared" si="355"/>
        <v>21:0109</v>
      </c>
      <c r="E2159" t="s">
        <v>10661</v>
      </c>
      <c r="F2159" t="s">
        <v>10662</v>
      </c>
      <c r="H2159">
        <v>60.283383899999997</v>
      </c>
      <c r="I2159">
        <v>-97.956353899999996</v>
      </c>
      <c r="J2159" s="1" t="str">
        <f t="shared" si="356"/>
        <v>NGR lake sediment grab sample</v>
      </c>
      <c r="K2159" s="1" t="str">
        <f t="shared" si="357"/>
        <v>&lt;177 micron (NGR)</v>
      </c>
      <c r="L2159">
        <v>29</v>
      </c>
      <c r="M2159" t="s">
        <v>289</v>
      </c>
      <c r="N2159">
        <v>573</v>
      </c>
      <c r="O2159" t="s">
        <v>94</v>
      </c>
      <c r="P2159" t="s">
        <v>170</v>
      </c>
      <c r="Q2159" t="s">
        <v>262</v>
      </c>
      <c r="R2159" t="s">
        <v>347</v>
      </c>
      <c r="S2159" t="s">
        <v>57</v>
      </c>
      <c r="T2159" t="s">
        <v>190</v>
      </c>
      <c r="U2159" t="s">
        <v>96</v>
      </c>
      <c r="V2159" t="s">
        <v>2740</v>
      </c>
      <c r="W2159" t="s">
        <v>75</v>
      </c>
      <c r="X2159" t="s">
        <v>67</v>
      </c>
      <c r="Y2159" t="s">
        <v>125</v>
      </c>
      <c r="Z2159" t="s">
        <v>67</v>
      </c>
      <c r="AA2159" t="s">
        <v>64</v>
      </c>
      <c r="AB2159" t="s">
        <v>282</v>
      </c>
      <c r="AC2159" t="s">
        <v>66</v>
      </c>
      <c r="AD2159" t="s">
        <v>67</v>
      </c>
      <c r="AE2159" t="s">
        <v>8614</v>
      </c>
      <c r="AF2159" t="s">
        <v>281</v>
      </c>
      <c r="AG2159" t="s">
        <v>168</v>
      </c>
      <c r="AH2159" t="s">
        <v>780</v>
      </c>
      <c r="AI2159" t="s">
        <v>276</v>
      </c>
      <c r="AJ2159" t="s">
        <v>346</v>
      </c>
      <c r="AK2159" t="s">
        <v>73</v>
      </c>
      <c r="AL2159" t="s">
        <v>103</v>
      </c>
      <c r="AM2159" t="s">
        <v>103</v>
      </c>
      <c r="AN2159" t="s">
        <v>76</v>
      </c>
      <c r="AO2159" t="s">
        <v>254</v>
      </c>
      <c r="AP2159" t="s">
        <v>997</v>
      </c>
      <c r="AQ2159" t="s">
        <v>373</v>
      </c>
      <c r="AR2159" t="s">
        <v>67</v>
      </c>
      <c r="AS2159" t="s">
        <v>54</v>
      </c>
      <c r="AT2159" t="s">
        <v>73</v>
      </c>
      <c r="AU2159" t="s">
        <v>107</v>
      </c>
      <c r="AV2159" t="s">
        <v>10327</v>
      </c>
    </row>
    <row r="2160" spans="1:48" hidden="1" x14ac:dyDescent="0.3">
      <c r="A2160" t="s">
        <v>10663</v>
      </c>
      <c r="B2160" t="s">
        <v>10664</v>
      </c>
      <c r="C2160" s="1" t="str">
        <f t="shared" si="351"/>
        <v>21:0975</v>
      </c>
      <c r="D2160" s="1" t="str">
        <f>HYPERLINK("https://geochem.nrcan.gc.ca/cdogs/content/svy/svy_e.htm", "")</f>
        <v/>
      </c>
      <c r="G2160" s="1" t="str">
        <f>HYPERLINK("https://geochem.nrcan.gc.ca/cdogs/content/cr_/cr_00160_e.htm", "160")</f>
        <v>160</v>
      </c>
      <c r="J2160" t="s">
        <v>230</v>
      </c>
      <c r="K2160" t="s">
        <v>231</v>
      </c>
      <c r="L2160">
        <v>29</v>
      </c>
      <c r="M2160" t="s">
        <v>232</v>
      </c>
      <c r="N2160">
        <v>574</v>
      </c>
      <c r="O2160" t="s">
        <v>1073</v>
      </c>
      <c r="P2160" t="s">
        <v>54</v>
      </c>
      <c r="Q2160" t="s">
        <v>234</v>
      </c>
      <c r="R2160" t="s">
        <v>177</v>
      </c>
      <c r="S2160" t="s">
        <v>57</v>
      </c>
      <c r="T2160" t="s">
        <v>365</v>
      </c>
      <c r="U2160" t="s">
        <v>117</v>
      </c>
      <c r="V2160" t="s">
        <v>249</v>
      </c>
      <c r="W2160" t="s">
        <v>137</v>
      </c>
      <c r="X2160" t="s">
        <v>62</v>
      </c>
      <c r="Y2160" t="s">
        <v>170</v>
      </c>
      <c r="Z2160" t="s">
        <v>88</v>
      </c>
      <c r="AA2160" t="s">
        <v>64</v>
      </c>
      <c r="AB2160" t="s">
        <v>190</v>
      </c>
      <c r="AC2160" t="s">
        <v>70</v>
      </c>
      <c r="AD2160" t="s">
        <v>54</v>
      </c>
      <c r="AE2160" t="s">
        <v>8314</v>
      </c>
      <c r="AF2160" t="s">
        <v>151</v>
      </c>
      <c r="AG2160" t="s">
        <v>60</v>
      </c>
      <c r="AH2160" t="s">
        <v>157</v>
      </c>
      <c r="AI2160" t="s">
        <v>281</v>
      </c>
      <c r="AJ2160" t="s">
        <v>209</v>
      </c>
      <c r="AK2160" t="s">
        <v>73</v>
      </c>
      <c r="AL2160" t="s">
        <v>526</v>
      </c>
      <c r="AM2160" t="s">
        <v>157</v>
      </c>
      <c r="AN2160" t="s">
        <v>76</v>
      </c>
      <c r="AO2160" t="s">
        <v>168</v>
      </c>
      <c r="AP2160" t="s">
        <v>1434</v>
      </c>
      <c r="AQ2160" t="s">
        <v>118</v>
      </c>
      <c r="AR2160" t="s">
        <v>67</v>
      </c>
      <c r="AS2160" t="s">
        <v>127</v>
      </c>
      <c r="AT2160" t="s">
        <v>73</v>
      </c>
      <c r="AU2160" t="s">
        <v>107</v>
      </c>
      <c r="AV2160" t="s">
        <v>10665</v>
      </c>
    </row>
    <row r="2161" spans="1:48" hidden="1" x14ac:dyDescent="0.3">
      <c r="A2161" t="s">
        <v>10666</v>
      </c>
      <c r="B2161" t="s">
        <v>10667</v>
      </c>
      <c r="C2161" s="1" t="str">
        <f t="shared" si="351"/>
        <v>21:0975</v>
      </c>
      <c r="D2161" s="1" t="str">
        <f t="shared" ref="D2161:D2180" si="358">HYPERLINK("https://geochem.nrcan.gc.ca/cdogs/content/svy/svy210109_e.htm", "21:0109")</f>
        <v>21:0109</v>
      </c>
      <c r="E2161" t="s">
        <v>10668</v>
      </c>
      <c r="F2161" t="s">
        <v>10669</v>
      </c>
      <c r="H2161">
        <v>60.3183772</v>
      </c>
      <c r="I2161">
        <v>-97.963184499999997</v>
      </c>
      <c r="J2161" s="1" t="str">
        <f t="shared" ref="J2161:J2180" si="359">HYPERLINK("https://geochem.nrcan.gc.ca/cdogs/content/kwd/kwd020027_e.htm", "NGR lake sediment grab sample")</f>
        <v>NGR lake sediment grab sample</v>
      </c>
      <c r="K2161" s="1" t="str">
        <f t="shared" ref="K2161:K2180" si="360">HYPERLINK("https://geochem.nrcan.gc.ca/cdogs/content/kwd/kwd080006_e.htm", "&lt;177 micron (NGR)")</f>
        <v>&lt;177 micron (NGR)</v>
      </c>
      <c r="L2161">
        <v>29</v>
      </c>
      <c r="M2161" t="s">
        <v>301</v>
      </c>
      <c r="N2161">
        <v>575</v>
      </c>
      <c r="O2161" t="s">
        <v>69</v>
      </c>
      <c r="P2161" t="s">
        <v>54</v>
      </c>
      <c r="Q2161" t="s">
        <v>437</v>
      </c>
      <c r="R2161" t="s">
        <v>187</v>
      </c>
      <c r="S2161" t="s">
        <v>57</v>
      </c>
      <c r="T2161" t="s">
        <v>235</v>
      </c>
      <c r="U2161" t="s">
        <v>282</v>
      </c>
      <c r="V2161" t="s">
        <v>2740</v>
      </c>
      <c r="W2161" t="s">
        <v>355</v>
      </c>
      <c r="X2161" t="s">
        <v>62</v>
      </c>
      <c r="Y2161" t="s">
        <v>95</v>
      </c>
      <c r="Z2161" t="s">
        <v>62</v>
      </c>
      <c r="AA2161" t="s">
        <v>64</v>
      </c>
      <c r="AB2161" t="s">
        <v>522</v>
      </c>
      <c r="AC2161" t="s">
        <v>66</v>
      </c>
      <c r="AD2161" t="s">
        <v>583</v>
      </c>
      <c r="AE2161" t="s">
        <v>10670</v>
      </c>
      <c r="AF2161" t="s">
        <v>152</v>
      </c>
      <c r="AG2161" t="s">
        <v>290</v>
      </c>
      <c r="AH2161" t="s">
        <v>780</v>
      </c>
      <c r="AI2161" t="s">
        <v>56</v>
      </c>
      <c r="AJ2161" t="s">
        <v>514</v>
      </c>
      <c r="AK2161" t="s">
        <v>73</v>
      </c>
      <c r="AL2161" t="s">
        <v>103</v>
      </c>
      <c r="AM2161" t="s">
        <v>157</v>
      </c>
      <c r="AN2161" t="s">
        <v>10671</v>
      </c>
      <c r="AO2161" t="s">
        <v>413</v>
      </c>
      <c r="AP2161" t="s">
        <v>166</v>
      </c>
      <c r="AQ2161" t="s">
        <v>7249</v>
      </c>
      <c r="AR2161" t="s">
        <v>62</v>
      </c>
      <c r="AS2161" t="s">
        <v>54</v>
      </c>
      <c r="AT2161" t="s">
        <v>437</v>
      </c>
      <c r="AU2161" t="s">
        <v>107</v>
      </c>
      <c r="AV2161" t="s">
        <v>9563</v>
      </c>
    </row>
    <row r="2162" spans="1:48" hidden="1" x14ac:dyDescent="0.3">
      <c r="A2162" t="s">
        <v>10672</v>
      </c>
      <c r="B2162" t="s">
        <v>10673</v>
      </c>
      <c r="C2162" s="1" t="str">
        <f t="shared" si="351"/>
        <v>21:0975</v>
      </c>
      <c r="D2162" s="1" t="str">
        <f t="shared" si="358"/>
        <v>21:0109</v>
      </c>
      <c r="E2162" t="s">
        <v>10674</v>
      </c>
      <c r="F2162" t="s">
        <v>10675</v>
      </c>
      <c r="H2162">
        <v>60.3560947</v>
      </c>
      <c r="I2162">
        <v>-97.938531999999995</v>
      </c>
      <c r="J2162" s="1" t="str">
        <f t="shared" si="359"/>
        <v>NGR lake sediment grab sample</v>
      </c>
      <c r="K2162" s="1" t="str">
        <f t="shared" si="360"/>
        <v>&lt;177 micron (NGR)</v>
      </c>
      <c r="L2162">
        <v>29</v>
      </c>
      <c r="M2162" t="s">
        <v>314</v>
      </c>
      <c r="N2162">
        <v>576</v>
      </c>
      <c r="O2162" t="s">
        <v>281</v>
      </c>
      <c r="P2162" t="s">
        <v>127</v>
      </c>
      <c r="Q2162" t="s">
        <v>523</v>
      </c>
      <c r="R2162" t="s">
        <v>10676</v>
      </c>
      <c r="S2162" t="s">
        <v>57</v>
      </c>
      <c r="T2162" t="s">
        <v>593</v>
      </c>
      <c r="U2162" t="s">
        <v>187</v>
      </c>
      <c r="V2162" t="s">
        <v>152</v>
      </c>
      <c r="W2162" t="s">
        <v>79</v>
      </c>
      <c r="X2162" t="s">
        <v>170</v>
      </c>
      <c r="Y2162" t="s">
        <v>240</v>
      </c>
      <c r="Z2162" t="s">
        <v>96</v>
      </c>
      <c r="AA2162" t="s">
        <v>64</v>
      </c>
      <c r="AB2162" t="s">
        <v>277</v>
      </c>
      <c r="AC2162" t="s">
        <v>346</v>
      </c>
      <c r="AD2162" t="s">
        <v>203</v>
      </c>
      <c r="AE2162" t="s">
        <v>421</v>
      </c>
      <c r="AF2162" t="s">
        <v>1128</v>
      </c>
      <c r="AG2162" t="s">
        <v>190</v>
      </c>
      <c r="AH2162" t="s">
        <v>780</v>
      </c>
      <c r="AI2162" t="s">
        <v>203</v>
      </c>
      <c r="AJ2162" t="s">
        <v>1632</v>
      </c>
      <c r="AK2162" t="s">
        <v>73</v>
      </c>
      <c r="AL2162" t="s">
        <v>74</v>
      </c>
      <c r="AM2162" t="s">
        <v>448</v>
      </c>
      <c r="AN2162" t="s">
        <v>9518</v>
      </c>
      <c r="AO2162" t="s">
        <v>654</v>
      </c>
      <c r="AP2162" t="s">
        <v>179</v>
      </c>
      <c r="AQ2162" t="s">
        <v>10677</v>
      </c>
      <c r="AR2162" t="s">
        <v>170</v>
      </c>
      <c r="AS2162" t="s">
        <v>96</v>
      </c>
      <c r="AT2162" t="s">
        <v>80</v>
      </c>
      <c r="AU2162" t="s">
        <v>107</v>
      </c>
      <c r="AV2162" t="s">
        <v>10678</v>
      </c>
    </row>
    <row r="2163" spans="1:48" hidden="1" x14ac:dyDescent="0.3">
      <c r="A2163" t="s">
        <v>10679</v>
      </c>
      <c r="B2163" t="s">
        <v>10680</v>
      </c>
      <c r="C2163" s="1" t="str">
        <f t="shared" ref="C2163:C2226" si="361">HYPERLINK("https://geochem.nrcan.gc.ca/cdogs/content/bdl/bdl210975_e.htm", "21:0975")</f>
        <v>21:0975</v>
      </c>
      <c r="D2163" s="1" t="str">
        <f t="shared" si="358"/>
        <v>21:0109</v>
      </c>
      <c r="E2163" t="s">
        <v>10681</v>
      </c>
      <c r="F2163" t="s">
        <v>10682</v>
      </c>
      <c r="H2163">
        <v>60.380833299999999</v>
      </c>
      <c r="I2163">
        <v>-97.965878000000004</v>
      </c>
      <c r="J2163" s="1" t="str">
        <f t="shared" si="359"/>
        <v>NGR lake sediment grab sample</v>
      </c>
      <c r="K2163" s="1" t="str">
        <f t="shared" si="360"/>
        <v>&lt;177 micron (NGR)</v>
      </c>
      <c r="L2163">
        <v>29</v>
      </c>
      <c r="M2163" t="s">
        <v>324</v>
      </c>
      <c r="N2163">
        <v>577</v>
      </c>
      <c r="O2163" t="s">
        <v>238</v>
      </c>
      <c r="P2163" t="s">
        <v>54</v>
      </c>
      <c r="Q2163" t="s">
        <v>1158</v>
      </c>
      <c r="R2163" t="s">
        <v>281</v>
      </c>
      <c r="S2163" t="s">
        <v>57</v>
      </c>
      <c r="T2163" t="s">
        <v>248</v>
      </c>
      <c r="U2163" t="s">
        <v>121</v>
      </c>
      <c r="V2163" t="s">
        <v>91</v>
      </c>
      <c r="W2163" t="s">
        <v>170</v>
      </c>
      <c r="X2163" t="s">
        <v>62</v>
      </c>
      <c r="Y2163" t="s">
        <v>388</v>
      </c>
      <c r="Z2163" t="s">
        <v>96</v>
      </c>
      <c r="AA2163" t="s">
        <v>64</v>
      </c>
      <c r="AB2163" t="s">
        <v>219</v>
      </c>
      <c r="AC2163" t="s">
        <v>75</v>
      </c>
      <c r="AD2163" t="s">
        <v>127</v>
      </c>
      <c r="AE2163" t="s">
        <v>171</v>
      </c>
      <c r="AF2163" t="s">
        <v>135</v>
      </c>
      <c r="AG2163" t="s">
        <v>698</v>
      </c>
      <c r="AH2163" t="s">
        <v>472</v>
      </c>
      <c r="AI2163" t="s">
        <v>104</v>
      </c>
      <c r="AJ2163" t="s">
        <v>1423</v>
      </c>
      <c r="AK2163" t="s">
        <v>73</v>
      </c>
      <c r="AL2163" t="s">
        <v>177</v>
      </c>
      <c r="AM2163" t="s">
        <v>68</v>
      </c>
      <c r="AN2163" t="s">
        <v>76</v>
      </c>
      <c r="AO2163" t="s">
        <v>281</v>
      </c>
      <c r="AP2163" t="s">
        <v>482</v>
      </c>
      <c r="AQ2163" t="s">
        <v>101</v>
      </c>
      <c r="AR2163" t="s">
        <v>74</v>
      </c>
      <c r="AS2163" t="s">
        <v>170</v>
      </c>
      <c r="AT2163" t="s">
        <v>152</v>
      </c>
      <c r="AU2163" t="s">
        <v>107</v>
      </c>
      <c r="AV2163" t="s">
        <v>1283</v>
      </c>
    </row>
    <row r="2164" spans="1:48" hidden="1" x14ac:dyDescent="0.3">
      <c r="A2164" t="s">
        <v>10683</v>
      </c>
      <c r="B2164" t="s">
        <v>10684</v>
      </c>
      <c r="C2164" s="1" t="str">
        <f t="shared" si="361"/>
        <v>21:0975</v>
      </c>
      <c r="D2164" s="1" t="str">
        <f t="shared" si="358"/>
        <v>21:0109</v>
      </c>
      <c r="E2164" t="s">
        <v>10685</v>
      </c>
      <c r="F2164" t="s">
        <v>10686</v>
      </c>
      <c r="H2164">
        <v>60.434501900000001</v>
      </c>
      <c r="I2164">
        <v>-97.864133600000002</v>
      </c>
      <c r="J2164" s="1" t="str">
        <f t="shared" si="359"/>
        <v>NGR lake sediment grab sample</v>
      </c>
      <c r="K2164" s="1" t="str">
        <f t="shared" si="360"/>
        <v>&lt;177 micron (NGR)</v>
      </c>
      <c r="L2164">
        <v>29</v>
      </c>
      <c r="M2164" t="s">
        <v>335</v>
      </c>
      <c r="N2164">
        <v>578</v>
      </c>
      <c r="O2164" t="s">
        <v>74</v>
      </c>
      <c r="P2164" t="s">
        <v>54</v>
      </c>
      <c r="Q2164" t="s">
        <v>560</v>
      </c>
      <c r="R2164" t="s">
        <v>357</v>
      </c>
      <c r="S2164" t="s">
        <v>57</v>
      </c>
      <c r="T2164" t="s">
        <v>562</v>
      </c>
      <c r="U2164" t="s">
        <v>57</v>
      </c>
      <c r="V2164" t="s">
        <v>317</v>
      </c>
      <c r="W2164" t="s">
        <v>396</v>
      </c>
      <c r="X2164" t="s">
        <v>170</v>
      </c>
      <c r="Y2164" t="s">
        <v>75</v>
      </c>
      <c r="Z2164" t="s">
        <v>62</v>
      </c>
      <c r="AA2164" t="s">
        <v>64</v>
      </c>
      <c r="AB2164" t="s">
        <v>91</v>
      </c>
      <c r="AC2164" t="s">
        <v>157</v>
      </c>
      <c r="AD2164" t="s">
        <v>62</v>
      </c>
      <c r="AE2164" t="s">
        <v>224</v>
      </c>
      <c r="AF2164" t="s">
        <v>281</v>
      </c>
      <c r="AG2164" t="s">
        <v>691</v>
      </c>
      <c r="AH2164" t="s">
        <v>472</v>
      </c>
      <c r="AI2164" t="s">
        <v>127</v>
      </c>
      <c r="AJ2164" t="s">
        <v>77</v>
      </c>
      <c r="AK2164" t="s">
        <v>73</v>
      </c>
      <c r="AL2164" t="s">
        <v>103</v>
      </c>
      <c r="AM2164" t="s">
        <v>238</v>
      </c>
      <c r="AN2164" t="s">
        <v>76</v>
      </c>
      <c r="AO2164" t="s">
        <v>116</v>
      </c>
      <c r="AP2164" t="s">
        <v>920</v>
      </c>
      <c r="AQ2164" t="s">
        <v>5672</v>
      </c>
      <c r="AR2164" t="s">
        <v>67</v>
      </c>
      <c r="AS2164" t="s">
        <v>170</v>
      </c>
      <c r="AT2164" t="s">
        <v>73</v>
      </c>
      <c r="AU2164" t="s">
        <v>107</v>
      </c>
      <c r="AV2164" t="s">
        <v>10687</v>
      </c>
    </row>
    <row r="2165" spans="1:48" hidden="1" x14ac:dyDescent="0.3">
      <c r="A2165" t="s">
        <v>10688</v>
      </c>
      <c r="B2165" t="s">
        <v>10689</v>
      </c>
      <c r="C2165" s="1" t="str">
        <f t="shared" si="361"/>
        <v>21:0975</v>
      </c>
      <c r="D2165" s="1" t="str">
        <f t="shared" si="358"/>
        <v>21:0109</v>
      </c>
      <c r="E2165" t="s">
        <v>10690</v>
      </c>
      <c r="F2165" t="s">
        <v>10691</v>
      </c>
      <c r="H2165">
        <v>60.479078299999998</v>
      </c>
      <c r="I2165">
        <v>-97.900744599999996</v>
      </c>
      <c r="J2165" s="1" t="str">
        <f t="shared" si="359"/>
        <v>NGR lake sediment grab sample</v>
      </c>
      <c r="K2165" s="1" t="str">
        <f t="shared" si="360"/>
        <v>&lt;177 micron (NGR)</v>
      </c>
      <c r="L2165">
        <v>29</v>
      </c>
      <c r="M2165" t="s">
        <v>354</v>
      </c>
      <c r="N2165">
        <v>579</v>
      </c>
      <c r="O2165" t="s">
        <v>171</v>
      </c>
      <c r="P2165" t="s">
        <v>54</v>
      </c>
      <c r="Q2165" t="s">
        <v>420</v>
      </c>
      <c r="R2165" t="s">
        <v>178</v>
      </c>
      <c r="S2165" t="s">
        <v>57</v>
      </c>
      <c r="T2165" t="s">
        <v>204</v>
      </c>
      <c r="U2165" t="s">
        <v>138</v>
      </c>
      <c r="V2165" t="s">
        <v>522</v>
      </c>
      <c r="W2165" t="s">
        <v>205</v>
      </c>
      <c r="X2165" t="s">
        <v>74</v>
      </c>
      <c r="Y2165" t="s">
        <v>448</v>
      </c>
      <c r="Z2165" t="s">
        <v>96</v>
      </c>
      <c r="AA2165" t="s">
        <v>64</v>
      </c>
      <c r="AB2165" t="s">
        <v>236</v>
      </c>
      <c r="AC2165" t="s">
        <v>177</v>
      </c>
      <c r="AD2165" t="s">
        <v>127</v>
      </c>
      <c r="AE2165" t="s">
        <v>396</v>
      </c>
      <c r="AF2165" t="s">
        <v>134</v>
      </c>
      <c r="AG2165" t="s">
        <v>293</v>
      </c>
      <c r="AH2165" t="s">
        <v>472</v>
      </c>
      <c r="AI2165" t="s">
        <v>233</v>
      </c>
      <c r="AJ2165" t="s">
        <v>59</v>
      </c>
      <c r="AK2165" t="s">
        <v>73</v>
      </c>
      <c r="AL2165" t="s">
        <v>74</v>
      </c>
      <c r="AM2165" t="s">
        <v>75</v>
      </c>
      <c r="AN2165" t="s">
        <v>76</v>
      </c>
      <c r="AO2165" t="s">
        <v>178</v>
      </c>
      <c r="AP2165" t="s">
        <v>225</v>
      </c>
      <c r="AQ2165" t="s">
        <v>515</v>
      </c>
      <c r="AR2165" t="s">
        <v>74</v>
      </c>
      <c r="AS2165" t="s">
        <v>62</v>
      </c>
      <c r="AT2165" t="s">
        <v>73</v>
      </c>
      <c r="AU2165" t="s">
        <v>107</v>
      </c>
      <c r="AV2165" t="s">
        <v>2694</v>
      </c>
    </row>
    <row r="2166" spans="1:48" hidden="1" x14ac:dyDescent="0.3">
      <c r="A2166" t="s">
        <v>10692</v>
      </c>
      <c r="B2166" t="s">
        <v>10693</v>
      </c>
      <c r="C2166" s="1" t="str">
        <f t="shared" si="361"/>
        <v>21:0975</v>
      </c>
      <c r="D2166" s="1" t="str">
        <f t="shared" si="358"/>
        <v>21:0109</v>
      </c>
      <c r="E2166" t="s">
        <v>10602</v>
      </c>
      <c r="F2166" t="s">
        <v>10694</v>
      </c>
      <c r="H2166">
        <v>60.500902000000004</v>
      </c>
      <c r="I2166">
        <v>-97.897892799999994</v>
      </c>
      <c r="J2166" s="1" t="str">
        <f t="shared" si="359"/>
        <v>NGR lake sediment grab sample</v>
      </c>
      <c r="K2166" s="1" t="str">
        <f t="shared" si="360"/>
        <v>&lt;177 micron (NGR)</v>
      </c>
      <c r="L2166">
        <v>29</v>
      </c>
      <c r="M2166" t="s">
        <v>345</v>
      </c>
      <c r="N2166">
        <v>580</v>
      </c>
      <c r="O2166" t="s">
        <v>177</v>
      </c>
      <c r="P2166" t="s">
        <v>54</v>
      </c>
      <c r="Q2166" t="s">
        <v>676</v>
      </c>
      <c r="R2166" t="s">
        <v>336</v>
      </c>
      <c r="S2166" t="s">
        <v>57</v>
      </c>
      <c r="T2166" t="s">
        <v>100</v>
      </c>
      <c r="U2166" t="s">
        <v>57</v>
      </c>
      <c r="V2166" t="s">
        <v>192</v>
      </c>
      <c r="W2166" t="s">
        <v>220</v>
      </c>
      <c r="X2166" t="s">
        <v>74</v>
      </c>
      <c r="Y2166" t="s">
        <v>206</v>
      </c>
      <c r="Z2166" t="s">
        <v>59</v>
      </c>
      <c r="AA2166" t="s">
        <v>64</v>
      </c>
      <c r="AB2166" t="s">
        <v>381</v>
      </c>
      <c r="AC2166" t="s">
        <v>155</v>
      </c>
      <c r="AD2166" t="s">
        <v>74</v>
      </c>
      <c r="AE2166" t="s">
        <v>3102</v>
      </c>
      <c r="AF2166" t="s">
        <v>104</v>
      </c>
      <c r="AG2166" t="s">
        <v>152</v>
      </c>
      <c r="AH2166" t="s">
        <v>472</v>
      </c>
      <c r="AI2166" t="s">
        <v>692</v>
      </c>
      <c r="AJ2166" t="s">
        <v>692</v>
      </c>
      <c r="AK2166" t="s">
        <v>73</v>
      </c>
      <c r="AL2166" t="s">
        <v>74</v>
      </c>
      <c r="AM2166" t="s">
        <v>75</v>
      </c>
      <c r="AN2166" t="s">
        <v>76</v>
      </c>
      <c r="AO2166" t="s">
        <v>592</v>
      </c>
      <c r="AP2166" t="s">
        <v>307</v>
      </c>
      <c r="AQ2166" t="s">
        <v>87</v>
      </c>
      <c r="AR2166" t="s">
        <v>67</v>
      </c>
      <c r="AS2166" t="s">
        <v>54</v>
      </c>
      <c r="AT2166" t="s">
        <v>73</v>
      </c>
      <c r="AU2166" t="s">
        <v>107</v>
      </c>
      <c r="AV2166" t="s">
        <v>10695</v>
      </c>
    </row>
    <row r="2167" spans="1:48" hidden="1" x14ac:dyDescent="0.3">
      <c r="A2167" t="s">
        <v>10696</v>
      </c>
      <c r="B2167" t="s">
        <v>10697</v>
      </c>
      <c r="C2167" s="1" t="str">
        <f t="shared" si="361"/>
        <v>21:0975</v>
      </c>
      <c r="D2167" s="1" t="str">
        <f t="shared" si="358"/>
        <v>21:0109</v>
      </c>
      <c r="E2167" t="s">
        <v>10698</v>
      </c>
      <c r="F2167" t="s">
        <v>10699</v>
      </c>
      <c r="H2167">
        <v>60.623870599999997</v>
      </c>
      <c r="I2167">
        <v>-97.780796199999997</v>
      </c>
      <c r="J2167" s="1" t="str">
        <f t="shared" si="359"/>
        <v>NGR lake sediment grab sample</v>
      </c>
      <c r="K2167" s="1" t="str">
        <f t="shared" si="360"/>
        <v>&lt;177 micron (NGR)</v>
      </c>
      <c r="L2167">
        <v>30</v>
      </c>
      <c r="M2167" t="s">
        <v>52</v>
      </c>
      <c r="N2167">
        <v>581</v>
      </c>
      <c r="O2167" t="s">
        <v>136</v>
      </c>
      <c r="P2167" t="s">
        <v>62</v>
      </c>
      <c r="Q2167" t="s">
        <v>152</v>
      </c>
      <c r="R2167" t="s">
        <v>99</v>
      </c>
      <c r="S2167" t="s">
        <v>57</v>
      </c>
      <c r="T2167" t="s">
        <v>436</v>
      </c>
      <c r="U2167" t="s">
        <v>59</v>
      </c>
      <c r="V2167" t="s">
        <v>2740</v>
      </c>
      <c r="W2167" t="s">
        <v>103</v>
      </c>
      <c r="X2167" t="s">
        <v>67</v>
      </c>
      <c r="Y2167" t="s">
        <v>396</v>
      </c>
      <c r="Z2167" t="s">
        <v>67</v>
      </c>
      <c r="AA2167" t="s">
        <v>64</v>
      </c>
      <c r="AB2167" t="s">
        <v>281</v>
      </c>
      <c r="AC2167" t="s">
        <v>173</v>
      </c>
      <c r="AD2167" t="s">
        <v>96</v>
      </c>
      <c r="AE2167" t="s">
        <v>9456</v>
      </c>
      <c r="AF2167" t="s">
        <v>76</v>
      </c>
      <c r="AG2167" t="s">
        <v>57</v>
      </c>
      <c r="AH2167" t="s">
        <v>472</v>
      </c>
      <c r="AI2167" t="s">
        <v>68</v>
      </c>
      <c r="AJ2167" t="s">
        <v>137</v>
      </c>
      <c r="AK2167" t="s">
        <v>73</v>
      </c>
      <c r="AL2167" t="s">
        <v>103</v>
      </c>
      <c r="AM2167" t="s">
        <v>103</v>
      </c>
      <c r="AN2167" t="s">
        <v>76</v>
      </c>
      <c r="AO2167" t="s">
        <v>106</v>
      </c>
      <c r="AP2167" t="s">
        <v>8164</v>
      </c>
      <c r="AQ2167" t="s">
        <v>77</v>
      </c>
      <c r="AR2167" t="s">
        <v>67</v>
      </c>
      <c r="AS2167" t="s">
        <v>54</v>
      </c>
      <c r="AT2167" t="s">
        <v>73</v>
      </c>
      <c r="AU2167" t="s">
        <v>107</v>
      </c>
      <c r="AV2167" t="s">
        <v>10700</v>
      </c>
    </row>
    <row r="2168" spans="1:48" hidden="1" x14ac:dyDescent="0.3">
      <c r="A2168" t="s">
        <v>10701</v>
      </c>
      <c r="B2168" t="s">
        <v>10702</v>
      </c>
      <c r="C2168" s="1" t="str">
        <f t="shared" si="361"/>
        <v>21:0975</v>
      </c>
      <c r="D2168" s="1" t="str">
        <f t="shared" si="358"/>
        <v>21:0109</v>
      </c>
      <c r="E2168" t="s">
        <v>10703</v>
      </c>
      <c r="F2168" t="s">
        <v>10704</v>
      </c>
      <c r="H2168">
        <v>60.5012629</v>
      </c>
      <c r="I2168">
        <v>-97.8234882</v>
      </c>
      <c r="J2168" s="1" t="str">
        <f t="shared" si="359"/>
        <v>NGR lake sediment grab sample</v>
      </c>
      <c r="K2168" s="1" t="str">
        <f t="shared" si="360"/>
        <v>&lt;177 micron (NGR)</v>
      </c>
      <c r="L2168">
        <v>30</v>
      </c>
      <c r="M2168" t="s">
        <v>86</v>
      </c>
      <c r="N2168">
        <v>582</v>
      </c>
      <c r="O2168" t="s">
        <v>209</v>
      </c>
      <c r="P2168" t="s">
        <v>92</v>
      </c>
      <c r="Q2168" t="s">
        <v>275</v>
      </c>
      <c r="R2168" t="s">
        <v>10705</v>
      </c>
      <c r="S2168" t="s">
        <v>57</v>
      </c>
      <c r="T2168" t="s">
        <v>3299</v>
      </c>
      <c r="U2168" t="s">
        <v>141</v>
      </c>
      <c r="V2168" t="s">
        <v>304</v>
      </c>
      <c r="W2168" t="s">
        <v>63</v>
      </c>
      <c r="X2168" t="s">
        <v>127</v>
      </c>
      <c r="Y2168" t="s">
        <v>92</v>
      </c>
      <c r="Z2168" t="s">
        <v>170</v>
      </c>
      <c r="AA2168" t="s">
        <v>64</v>
      </c>
      <c r="AB2168" t="s">
        <v>262</v>
      </c>
      <c r="AC2168" t="s">
        <v>276</v>
      </c>
      <c r="AD2168" t="s">
        <v>122</v>
      </c>
      <c r="AE2168" t="s">
        <v>155</v>
      </c>
      <c r="AF2168" t="s">
        <v>264</v>
      </c>
      <c r="AG2168" t="s">
        <v>264</v>
      </c>
      <c r="AH2168" t="s">
        <v>780</v>
      </c>
      <c r="AI2168" t="s">
        <v>168</v>
      </c>
      <c r="AJ2168" t="s">
        <v>2021</v>
      </c>
      <c r="AK2168" t="s">
        <v>73</v>
      </c>
      <c r="AL2168" t="s">
        <v>75</v>
      </c>
      <c r="AM2168" t="s">
        <v>137</v>
      </c>
      <c r="AN2168" t="s">
        <v>9518</v>
      </c>
      <c r="AO2168" t="s">
        <v>3076</v>
      </c>
      <c r="AP2168" t="s">
        <v>105</v>
      </c>
      <c r="AQ2168" t="s">
        <v>4363</v>
      </c>
      <c r="AR2168" t="s">
        <v>62</v>
      </c>
      <c r="AS2168" t="s">
        <v>117</v>
      </c>
      <c r="AT2168" t="s">
        <v>552</v>
      </c>
      <c r="AU2168" t="s">
        <v>107</v>
      </c>
      <c r="AV2168" t="s">
        <v>8558</v>
      </c>
    </row>
    <row r="2169" spans="1:48" hidden="1" x14ac:dyDescent="0.3">
      <c r="A2169" t="s">
        <v>10706</v>
      </c>
      <c r="B2169" t="s">
        <v>10707</v>
      </c>
      <c r="C2169" s="1" t="str">
        <f t="shared" si="361"/>
        <v>21:0975</v>
      </c>
      <c r="D2169" s="1" t="str">
        <f t="shared" si="358"/>
        <v>21:0109</v>
      </c>
      <c r="E2169" t="s">
        <v>10708</v>
      </c>
      <c r="F2169" t="s">
        <v>10709</v>
      </c>
      <c r="H2169">
        <v>60.508056799999999</v>
      </c>
      <c r="I2169">
        <v>-97.764979100000005</v>
      </c>
      <c r="J2169" s="1" t="str">
        <f t="shared" si="359"/>
        <v>NGR lake sediment grab sample</v>
      </c>
      <c r="K2169" s="1" t="str">
        <f t="shared" si="360"/>
        <v>&lt;177 micron (NGR)</v>
      </c>
      <c r="L2169">
        <v>30</v>
      </c>
      <c r="M2169" t="s">
        <v>149</v>
      </c>
      <c r="N2169">
        <v>583</v>
      </c>
      <c r="O2169" t="s">
        <v>355</v>
      </c>
      <c r="P2169" t="s">
        <v>54</v>
      </c>
      <c r="Q2169" t="s">
        <v>437</v>
      </c>
      <c r="R2169" t="s">
        <v>575</v>
      </c>
      <c r="S2169" t="s">
        <v>57</v>
      </c>
      <c r="T2169" t="s">
        <v>411</v>
      </c>
      <c r="U2169" t="s">
        <v>59</v>
      </c>
      <c r="V2169" t="s">
        <v>2740</v>
      </c>
      <c r="W2169" t="s">
        <v>103</v>
      </c>
      <c r="X2169" t="s">
        <v>67</v>
      </c>
      <c r="Y2169" t="s">
        <v>157</v>
      </c>
      <c r="Z2169" t="s">
        <v>74</v>
      </c>
      <c r="AA2169" t="s">
        <v>64</v>
      </c>
      <c r="AB2169" t="s">
        <v>347</v>
      </c>
      <c r="AC2169" t="s">
        <v>70</v>
      </c>
      <c r="AD2169" t="s">
        <v>170</v>
      </c>
      <c r="AE2169" t="s">
        <v>7527</v>
      </c>
      <c r="AF2169" t="s">
        <v>203</v>
      </c>
      <c r="AG2169" t="s">
        <v>168</v>
      </c>
      <c r="AH2169" t="s">
        <v>173</v>
      </c>
      <c r="AI2169" t="s">
        <v>211</v>
      </c>
      <c r="AJ2169" t="s">
        <v>118</v>
      </c>
      <c r="AK2169" t="s">
        <v>73</v>
      </c>
      <c r="AL2169" t="s">
        <v>103</v>
      </c>
      <c r="AM2169" t="s">
        <v>103</v>
      </c>
      <c r="AN2169" t="s">
        <v>76</v>
      </c>
      <c r="AO2169" t="s">
        <v>156</v>
      </c>
      <c r="AP2169" t="s">
        <v>8164</v>
      </c>
      <c r="AQ2169" t="s">
        <v>168</v>
      </c>
      <c r="AR2169" t="s">
        <v>67</v>
      </c>
      <c r="AS2169" t="s">
        <v>54</v>
      </c>
      <c r="AT2169" t="s">
        <v>73</v>
      </c>
      <c r="AU2169" t="s">
        <v>107</v>
      </c>
      <c r="AV2169" t="s">
        <v>10510</v>
      </c>
    </row>
    <row r="2170" spans="1:48" hidden="1" x14ac:dyDescent="0.3">
      <c r="A2170" t="s">
        <v>10710</v>
      </c>
      <c r="B2170" t="s">
        <v>10711</v>
      </c>
      <c r="C2170" s="1" t="str">
        <f t="shared" si="361"/>
        <v>21:0975</v>
      </c>
      <c r="D2170" s="1" t="str">
        <f t="shared" si="358"/>
        <v>21:0109</v>
      </c>
      <c r="E2170" t="s">
        <v>10712</v>
      </c>
      <c r="F2170" t="s">
        <v>10713</v>
      </c>
      <c r="H2170">
        <v>60.588570099999998</v>
      </c>
      <c r="I2170">
        <v>-97.767382900000001</v>
      </c>
      <c r="J2170" s="1" t="str">
        <f t="shared" si="359"/>
        <v>NGR lake sediment grab sample</v>
      </c>
      <c r="K2170" s="1" t="str">
        <f t="shared" si="360"/>
        <v>&lt;177 micron (NGR)</v>
      </c>
      <c r="L2170">
        <v>30</v>
      </c>
      <c r="M2170" t="s">
        <v>165</v>
      </c>
      <c r="N2170">
        <v>584</v>
      </c>
      <c r="O2170" t="s">
        <v>388</v>
      </c>
      <c r="P2170" t="s">
        <v>54</v>
      </c>
      <c r="Q2170" t="s">
        <v>489</v>
      </c>
      <c r="R2170" t="s">
        <v>190</v>
      </c>
      <c r="S2170" t="s">
        <v>57</v>
      </c>
      <c r="T2170" t="s">
        <v>152</v>
      </c>
      <c r="U2170" t="s">
        <v>92</v>
      </c>
      <c r="V2170" t="s">
        <v>356</v>
      </c>
      <c r="W2170" t="s">
        <v>171</v>
      </c>
      <c r="X2170" t="s">
        <v>67</v>
      </c>
      <c r="Y2170" t="s">
        <v>171</v>
      </c>
      <c r="Z2170" t="s">
        <v>170</v>
      </c>
      <c r="AA2170" t="s">
        <v>64</v>
      </c>
      <c r="AB2170" t="s">
        <v>65</v>
      </c>
      <c r="AC2170" t="s">
        <v>157</v>
      </c>
      <c r="AD2170" t="s">
        <v>203</v>
      </c>
      <c r="AE2170" t="s">
        <v>864</v>
      </c>
      <c r="AF2170" t="s">
        <v>141</v>
      </c>
      <c r="AG2170" t="s">
        <v>119</v>
      </c>
      <c r="AH2170" t="s">
        <v>173</v>
      </c>
      <c r="AI2170" t="s">
        <v>233</v>
      </c>
      <c r="AJ2170" t="s">
        <v>156</v>
      </c>
      <c r="AK2170" t="s">
        <v>73</v>
      </c>
      <c r="AL2170" t="s">
        <v>103</v>
      </c>
      <c r="AM2170" t="s">
        <v>75</v>
      </c>
      <c r="AN2170" t="s">
        <v>76</v>
      </c>
      <c r="AO2170" t="s">
        <v>290</v>
      </c>
      <c r="AP2170" t="s">
        <v>2741</v>
      </c>
      <c r="AQ2170" t="s">
        <v>10714</v>
      </c>
      <c r="AR2170" t="s">
        <v>67</v>
      </c>
      <c r="AS2170" t="s">
        <v>54</v>
      </c>
      <c r="AT2170" t="s">
        <v>91</v>
      </c>
      <c r="AU2170" t="s">
        <v>107</v>
      </c>
      <c r="AV2170" t="s">
        <v>1396</v>
      </c>
    </row>
    <row r="2171" spans="1:48" hidden="1" x14ac:dyDescent="0.3">
      <c r="A2171" t="s">
        <v>10715</v>
      </c>
      <c r="B2171" t="s">
        <v>10716</v>
      </c>
      <c r="C2171" s="1" t="str">
        <f t="shared" si="361"/>
        <v>21:0975</v>
      </c>
      <c r="D2171" s="1" t="str">
        <f t="shared" si="358"/>
        <v>21:0109</v>
      </c>
      <c r="E2171" t="s">
        <v>10717</v>
      </c>
      <c r="F2171" t="s">
        <v>10718</v>
      </c>
      <c r="H2171">
        <v>60.617945599999999</v>
      </c>
      <c r="I2171">
        <v>-97.752769799999996</v>
      </c>
      <c r="J2171" s="1" t="str">
        <f t="shared" si="359"/>
        <v>NGR lake sediment grab sample</v>
      </c>
      <c r="K2171" s="1" t="str">
        <f t="shared" si="360"/>
        <v>&lt;177 micron (NGR)</v>
      </c>
      <c r="L2171">
        <v>30</v>
      </c>
      <c r="M2171" t="s">
        <v>185</v>
      </c>
      <c r="N2171">
        <v>585</v>
      </c>
      <c r="O2171" t="s">
        <v>355</v>
      </c>
      <c r="P2171" t="s">
        <v>170</v>
      </c>
      <c r="Q2171" t="s">
        <v>604</v>
      </c>
      <c r="R2171" t="s">
        <v>356</v>
      </c>
      <c r="S2171" t="s">
        <v>57</v>
      </c>
      <c r="T2171" t="s">
        <v>1089</v>
      </c>
      <c r="U2171" t="s">
        <v>96</v>
      </c>
      <c r="V2171" t="s">
        <v>317</v>
      </c>
      <c r="W2171" t="s">
        <v>75</v>
      </c>
      <c r="X2171" t="s">
        <v>67</v>
      </c>
      <c r="Y2171" t="s">
        <v>68</v>
      </c>
      <c r="Z2171" t="s">
        <v>67</v>
      </c>
      <c r="AA2171" t="s">
        <v>64</v>
      </c>
      <c r="AB2171" t="s">
        <v>411</v>
      </c>
      <c r="AC2171" t="s">
        <v>125</v>
      </c>
      <c r="AD2171" t="s">
        <v>117</v>
      </c>
      <c r="AE2171" t="s">
        <v>8812</v>
      </c>
      <c r="AF2171" t="s">
        <v>290</v>
      </c>
      <c r="AG2171" t="s">
        <v>203</v>
      </c>
      <c r="AH2171" t="s">
        <v>472</v>
      </c>
      <c r="AI2171" t="s">
        <v>276</v>
      </c>
      <c r="AJ2171" t="s">
        <v>440</v>
      </c>
      <c r="AK2171" t="s">
        <v>73</v>
      </c>
      <c r="AL2171" t="s">
        <v>103</v>
      </c>
      <c r="AM2171" t="s">
        <v>125</v>
      </c>
      <c r="AN2171" t="s">
        <v>76</v>
      </c>
      <c r="AO2171" t="s">
        <v>203</v>
      </c>
      <c r="AP2171" t="s">
        <v>8164</v>
      </c>
      <c r="AQ2171" t="s">
        <v>10719</v>
      </c>
      <c r="AR2171" t="s">
        <v>67</v>
      </c>
      <c r="AS2171" t="s">
        <v>62</v>
      </c>
      <c r="AT2171" t="s">
        <v>73</v>
      </c>
      <c r="AU2171" t="s">
        <v>107</v>
      </c>
      <c r="AV2171" t="s">
        <v>10720</v>
      </c>
    </row>
    <row r="2172" spans="1:48" hidden="1" x14ac:dyDescent="0.3">
      <c r="A2172" t="s">
        <v>10721</v>
      </c>
      <c r="B2172" t="s">
        <v>10722</v>
      </c>
      <c r="C2172" s="1" t="str">
        <f t="shared" si="361"/>
        <v>21:0975</v>
      </c>
      <c r="D2172" s="1" t="str">
        <f t="shared" si="358"/>
        <v>21:0109</v>
      </c>
      <c r="E2172" t="s">
        <v>10698</v>
      </c>
      <c r="F2172" t="s">
        <v>10723</v>
      </c>
      <c r="H2172">
        <v>60.623870599999997</v>
      </c>
      <c r="I2172">
        <v>-97.780796199999997</v>
      </c>
      <c r="J2172" s="1" t="str">
        <f t="shared" si="359"/>
        <v>NGR lake sediment grab sample</v>
      </c>
      <c r="K2172" s="1" t="str">
        <f t="shared" si="360"/>
        <v>&lt;177 micron (NGR)</v>
      </c>
      <c r="L2172">
        <v>30</v>
      </c>
      <c r="M2172" t="s">
        <v>345</v>
      </c>
      <c r="N2172">
        <v>586</v>
      </c>
      <c r="O2172" t="s">
        <v>118</v>
      </c>
      <c r="P2172" t="s">
        <v>170</v>
      </c>
      <c r="Q2172" t="s">
        <v>277</v>
      </c>
      <c r="R2172" t="s">
        <v>317</v>
      </c>
      <c r="S2172" t="s">
        <v>57</v>
      </c>
      <c r="T2172" t="s">
        <v>356</v>
      </c>
      <c r="U2172" t="s">
        <v>138</v>
      </c>
      <c r="V2172" t="s">
        <v>2740</v>
      </c>
      <c r="W2172" t="s">
        <v>103</v>
      </c>
      <c r="X2172" t="s">
        <v>67</v>
      </c>
      <c r="Y2172" t="s">
        <v>421</v>
      </c>
      <c r="Z2172" t="s">
        <v>67</v>
      </c>
      <c r="AA2172" t="s">
        <v>64</v>
      </c>
      <c r="AB2172" t="s">
        <v>77</v>
      </c>
      <c r="AC2172" t="s">
        <v>173</v>
      </c>
      <c r="AD2172" t="s">
        <v>59</v>
      </c>
      <c r="AE2172" t="s">
        <v>10670</v>
      </c>
      <c r="AF2172" t="s">
        <v>203</v>
      </c>
      <c r="AG2172" t="s">
        <v>168</v>
      </c>
      <c r="AH2172" t="s">
        <v>472</v>
      </c>
      <c r="AI2172" t="s">
        <v>68</v>
      </c>
      <c r="AJ2172" t="s">
        <v>62</v>
      </c>
      <c r="AK2172" t="s">
        <v>73</v>
      </c>
      <c r="AL2172" t="s">
        <v>103</v>
      </c>
      <c r="AM2172" t="s">
        <v>103</v>
      </c>
      <c r="AN2172" t="s">
        <v>76</v>
      </c>
      <c r="AO2172" t="s">
        <v>240</v>
      </c>
      <c r="AP2172" t="s">
        <v>8164</v>
      </c>
      <c r="AQ2172" t="s">
        <v>77</v>
      </c>
      <c r="AR2172" t="s">
        <v>67</v>
      </c>
      <c r="AS2172" t="s">
        <v>54</v>
      </c>
      <c r="AT2172" t="s">
        <v>73</v>
      </c>
      <c r="AU2172" t="s">
        <v>107</v>
      </c>
      <c r="AV2172" t="s">
        <v>10724</v>
      </c>
    </row>
    <row r="2173" spans="1:48" hidden="1" x14ac:dyDescent="0.3">
      <c r="A2173" t="s">
        <v>10725</v>
      </c>
      <c r="B2173" t="s">
        <v>10726</v>
      </c>
      <c r="C2173" s="1" t="str">
        <f t="shared" si="361"/>
        <v>21:0975</v>
      </c>
      <c r="D2173" s="1" t="str">
        <f t="shared" si="358"/>
        <v>21:0109</v>
      </c>
      <c r="E2173" t="s">
        <v>10727</v>
      </c>
      <c r="F2173" t="s">
        <v>10728</v>
      </c>
      <c r="H2173">
        <v>60.670200100000002</v>
      </c>
      <c r="I2173">
        <v>-97.758626399999997</v>
      </c>
      <c r="J2173" s="1" t="str">
        <f t="shared" si="359"/>
        <v>NGR lake sediment grab sample</v>
      </c>
      <c r="K2173" s="1" t="str">
        <f t="shared" si="360"/>
        <v>&lt;177 micron (NGR)</v>
      </c>
      <c r="L2173">
        <v>30</v>
      </c>
      <c r="M2173" t="s">
        <v>200</v>
      </c>
      <c r="N2173">
        <v>587</v>
      </c>
      <c r="O2173" t="s">
        <v>127</v>
      </c>
      <c r="P2173" t="s">
        <v>127</v>
      </c>
      <c r="Q2173" t="s">
        <v>262</v>
      </c>
      <c r="R2173" t="s">
        <v>317</v>
      </c>
      <c r="S2173" t="s">
        <v>57</v>
      </c>
      <c r="T2173" t="s">
        <v>617</v>
      </c>
      <c r="U2173" t="s">
        <v>59</v>
      </c>
      <c r="V2173" t="s">
        <v>317</v>
      </c>
      <c r="W2173" t="s">
        <v>75</v>
      </c>
      <c r="X2173" t="s">
        <v>67</v>
      </c>
      <c r="Y2173" t="s">
        <v>238</v>
      </c>
      <c r="Z2173" t="s">
        <v>74</v>
      </c>
      <c r="AA2173" t="s">
        <v>64</v>
      </c>
      <c r="AB2173" t="s">
        <v>99</v>
      </c>
      <c r="AC2173" t="s">
        <v>155</v>
      </c>
      <c r="AD2173" t="s">
        <v>127</v>
      </c>
      <c r="AE2173" t="s">
        <v>983</v>
      </c>
      <c r="AF2173" t="s">
        <v>104</v>
      </c>
      <c r="AG2173" t="s">
        <v>141</v>
      </c>
      <c r="AH2173" t="s">
        <v>472</v>
      </c>
      <c r="AI2173" t="s">
        <v>79</v>
      </c>
      <c r="AJ2173" t="s">
        <v>143</v>
      </c>
      <c r="AK2173" t="s">
        <v>73</v>
      </c>
      <c r="AL2173" t="s">
        <v>103</v>
      </c>
      <c r="AM2173" t="s">
        <v>103</v>
      </c>
      <c r="AN2173" t="s">
        <v>76</v>
      </c>
      <c r="AO2173" t="s">
        <v>1125</v>
      </c>
      <c r="AP2173" t="s">
        <v>642</v>
      </c>
      <c r="AQ2173" t="s">
        <v>767</v>
      </c>
      <c r="AR2173" t="s">
        <v>67</v>
      </c>
      <c r="AS2173" t="s">
        <v>54</v>
      </c>
      <c r="AT2173" t="s">
        <v>73</v>
      </c>
      <c r="AU2173" t="s">
        <v>107</v>
      </c>
      <c r="AV2173" t="s">
        <v>8670</v>
      </c>
    </row>
    <row r="2174" spans="1:48" hidden="1" x14ac:dyDescent="0.3">
      <c r="A2174" t="s">
        <v>10729</v>
      </c>
      <c r="B2174" t="s">
        <v>10730</v>
      </c>
      <c r="C2174" s="1" t="str">
        <f t="shared" si="361"/>
        <v>21:0975</v>
      </c>
      <c r="D2174" s="1" t="str">
        <f t="shared" si="358"/>
        <v>21:0109</v>
      </c>
      <c r="E2174" t="s">
        <v>10731</v>
      </c>
      <c r="F2174" t="s">
        <v>10732</v>
      </c>
      <c r="H2174">
        <v>60.713864399999999</v>
      </c>
      <c r="I2174">
        <v>-97.740821699999998</v>
      </c>
      <c r="J2174" s="1" t="str">
        <f t="shared" si="359"/>
        <v>NGR lake sediment grab sample</v>
      </c>
      <c r="K2174" s="1" t="str">
        <f t="shared" si="360"/>
        <v>&lt;177 micron (NGR)</v>
      </c>
      <c r="L2174">
        <v>30</v>
      </c>
      <c r="M2174" t="s">
        <v>217</v>
      </c>
      <c r="N2174">
        <v>588</v>
      </c>
      <c r="O2174" t="s">
        <v>429</v>
      </c>
      <c r="P2174" t="s">
        <v>54</v>
      </c>
      <c r="Q2174" t="s">
        <v>1128</v>
      </c>
      <c r="R2174" t="s">
        <v>356</v>
      </c>
      <c r="S2174" t="s">
        <v>57</v>
      </c>
      <c r="T2174" t="s">
        <v>142</v>
      </c>
      <c r="U2174" t="s">
        <v>88</v>
      </c>
      <c r="V2174" t="s">
        <v>2740</v>
      </c>
      <c r="W2174" t="s">
        <v>177</v>
      </c>
      <c r="X2174" t="s">
        <v>67</v>
      </c>
      <c r="Y2174" t="s">
        <v>95</v>
      </c>
      <c r="Z2174" t="s">
        <v>62</v>
      </c>
      <c r="AA2174" t="s">
        <v>64</v>
      </c>
      <c r="AB2174" t="s">
        <v>616</v>
      </c>
      <c r="AC2174" t="s">
        <v>90</v>
      </c>
      <c r="AD2174" t="s">
        <v>77</v>
      </c>
      <c r="AE2174" t="s">
        <v>3908</v>
      </c>
      <c r="AF2174" t="s">
        <v>141</v>
      </c>
      <c r="AG2174" t="s">
        <v>282</v>
      </c>
      <c r="AH2174" t="s">
        <v>173</v>
      </c>
      <c r="AI2174" t="s">
        <v>136</v>
      </c>
      <c r="AJ2174" t="s">
        <v>514</v>
      </c>
      <c r="AK2174" t="s">
        <v>73</v>
      </c>
      <c r="AL2174" t="s">
        <v>103</v>
      </c>
      <c r="AM2174" t="s">
        <v>103</v>
      </c>
      <c r="AN2174" t="s">
        <v>10733</v>
      </c>
      <c r="AO2174" t="s">
        <v>138</v>
      </c>
      <c r="AP2174" t="s">
        <v>2741</v>
      </c>
      <c r="AQ2174" t="s">
        <v>10734</v>
      </c>
      <c r="AR2174" t="s">
        <v>67</v>
      </c>
      <c r="AS2174" t="s">
        <v>54</v>
      </c>
      <c r="AT2174" t="s">
        <v>73</v>
      </c>
      <c r="AU2174" t="s">
        <v>10135</v>
      </c>
      <c r="AV2174" t="s">
        <v>10735</v>
      </c>
    </row>
    <row r="2175" spans="1:48" hidden="1" x14ac:dyDescent="0.3">
      <c r="A2175" t="s">
        <v>10736</v>
      </c>
      <c r="B2175" t="s">
        <v>10737</v>
      </c>
      <c r="C2175" s="1" t="str">
        <f t="shared" si="361"/>
        <v>21:0975</v>
      </c>
      <c r="D2175" s="1" t="str">
        <f t="shared" si="358"/>
        <v>21:0109</v>
      </c>
      <c r="E2175" t="s">
        <v>10738</v>
      </c>
      <c r="F2175" t="s">
        <v>10739</v>
      </c>
      <c r="H2175">
        <v>60.742717599999999</v>
      </c>
      <c r="I2175">
        <v>-97.724513400000006</v>
      </c>
      <c r="J2175" s="1" t="str">
        <f t="shared" si="359"/>
        <v>NGR lake sediment grab sample</v>
      </c>
      <c r="K2175" s="1" t="str">
        <f t="shared" si="360"/>
        <v>&lt;177 micron (NGR)</v>
      </c>
      <c r="L2175">
        <v>30</v>
      </c>
      <c r="M2175" t="s">
        <v>246</v>
      </c>
      <c r="N2175">
        <v>589</v>
      </c>
      <c r="O2175" t="s">
        <v>136</v>
      </c>
      <c r="P2175" t="s">
        <v>54</v>
      </c>
      <c r="Q2175" t="s">
        <v>572</v>
      </c>
      <c r="R2175" t="s">
        <v>203</v>
      </c>
      <c r="S2175" t="s">
        <v>57</v>
      </c>
      <c r="T2175" t="s">
        <v>427</v>
      </c>
      <c r="U2175" t="s">
        <v>59</v>
      </c>
      <c r="V2175" t="s">
        <v>236</v>
      </c>
      <c r="W2175" t="s">
        <v>276</v>
      </c>
      <c r="X2175" t="s">
        <v>74</v>
      </c>
      <c r="Y2175" t="s">
        <v>137</v>
      </c>
      <c r="Z2175" t="s">
        <v>138</v>
      </c>
      <c r="AA2175" t="s">
        <v>64</v>
      </c>
      <c r="AB2175" t="s">
        <v>264</v>
      </c>
      <c r="AC2175" t="s">
        <v>206</v>
      </c>
      <c r="AD2175" t="s">
        <v>59</v>
      </c>
      <c r="AE2175" t="s">
        <v>62</v>
      </c>
      <c r="AF2175" t="s">
        <v>347</v>
      </c>
      <c r="AG2175" t="s">
        <v>58</v>
      </c>
      <c r="AH2175" t="s">
        <v>173</v>
      </c>
      <c r="AI2175" t="s">
        <v>329</v>
      </c>
      <c r="AJ2175" t="s">
        <v>338</v>
      </c>
      <c r="AK2175" t="s">
        <v>73</v>
      </c>
      <c r="AL2175" t="s">
        <v>157</v>
      </c>
      <c r="AM2175" t="s">
        <v>75</v>
      </c>
      <c r="AN2175" t="s">
        <v>76</v>
      </c>
      <c r="AO2175" t="s">
        <v>92</v>
      </c>
      <c r="AP2175" t="s">
        <v>158</v>
      </c>
      <c r="AQ2175" t="s">
        <v>9864</v>
      </c>
      <c r="AR2175" t="s">
        <v>67</v>
      </c>
      <c r="AS2175" t="s">
        <v>54</v>
      </c>
      <c r="AT2175" t="s">
        <v>73</v>
      </c>
      <c r="AU2175" t="s">
        <v>107</v>
      </c>
      <c r="AV2175" t="s">
        <v>3967</v>
      </c>
    </row>
    <row r="2176" spans="1:48" hidden="1" x14ac:dyDescent="0.3">
      <c r="A2176" t="s">
        <v>10740</v>
      </c>
      <c r="B2176" t="s">
        <v>10741</v>
      </c>
      <c r="C2176" s="1" t="str">
        <f t="shared" si="361"/>
        <v>21:0975</v>
      </c>
      <c r="D2176" s="1" t="str">
        <f t="shared" si="358"/>
        <v>21:0109</v>
      </c>
      <c r="E2176" t="s">
        <v>10742</v>
      </c>
      <c r="F2176" t="s">
        <v>10743</v>
      </c>
      <c r="H2176">
        <v>60.758225899999999</v>
      </c>
      <c r="I2176">
        <v>-97.730410300000003</v>
      </c>
      <c r="J2176" s="1" t="str">
        <f t="shared" si="359"/>
        <v>NGR lake sediment grab sample</v>
      </c>
      <c r="K2176" s="1" t="str">
        <f t="shared" si="360"/>
        <v>&lt;177 micron (NGR)</v>
      </c>
      <c r="L2176">
        <v>30</v>
      </c>
      <c r="M2176" t="s">
        <v>260</v>
      </c>
      <c r="N2176">
        <v>590</v>
      </c>
      <c r="O2176" t="s">
        <v>87</v>
      </c>
      <c r="P2176" t="s">
        <v>170</v>
      </c>
      <c r="Q2176" t="s">
        <v>1583</v>
      </c>
      <c r="R2176" t="s">
        <v>151</v>
      </c>
      <c r="S2176" t="s">
        <v>57</v>
      </c>
      <c r="T2176" t="s">
        <v>58</v>
      </c>
      <c r="U2176" t="s">
        <v>168</v>
      </c>
      <c r="V2176" t="s">
        <v>471</v>
      </c>
      <c r="W2176" t="s">
        <v>137</v>
      </c>
      <c r="X2176" t="s">
        <v>62</v>
      </c>
      <c r="Y2176" t="s">
        <v>143</v>
      </c>
      <c r="Z2176" t="s">
        <v>127</v>
      </c>
      <c r="AA2176" t="s">
        <v>64</v>
      </c>
      <c r="AB2176" t="s">
        <v>139</v>
      </c>
      <c r="AC2176" t="s">
        <v>95</v>
      </c>
      <c r="AD2176" t="s">
        <v>121</v>
      </c>
      <c r="AE2176" t="s">
        <v>206</v>
      </c>
      <c r="AF2176" t="s">
        <v>141</v>
      </c>
      <c r="AG2176" t="s">
        <v>316</v>
      </c>
      <c r="AH2176" t="s">
        <v>173</v>
      </c>
      <c r="AI2176" t="s">
        <v>71</v>
      </c>
      <c r="AJ2176" t="s">
        <v>382</v>
      </c>
      <c r="AK2176" t="s">
        <v>73</v>
      </c>
      <c r="AL2176" t="s">
        <v>177</v>
      </c>
      <c r="AM2176" t="s">
        <v>125</v>
      </c>
      <c r="AN2176" t="s">
        <v>76</v>
      </c>
      <c r="AO2176" t="s">
        <v>281</v>
      </c>
      <c r="AP2176" t="s">
        <v>414</v>
      </c>
      <c r="AQ2176" t="s">
        <v>10744</v>
      </c>
      <c r="AR2176" t="s">
        <v>74</v>
      </c>
      <c r="AS2176" t="s">
        <v>62</v>
      </c>
      <c r="AT2176" t="s">
        <v>315</v>
      </c>
      <c r="AU2176" t="s">
        <v>107</v>
      </c>
      <c r="AV2176" t="s">
        <v>10745</v>
      </c>
    </row>
    <row r="2177" spans="1:48" hidden="1" x14ac:dyDescent="0.3">
      <c r="A2177" t="s">
        <v>10746</v>
      </c>
      <c r="B2177" t="s">
        <v>10747</v>
      </c>
      <c r="C2177" s="1" t="str">
        <f t="shared" si="361"/>
        <v>21:0975</v>
      </c>
      <c r="D2177" s="1" t="str">
        <f t="shared" si="358"/>
        <v>21:0109</v>
      </c>
      <c r="E2177" t="s">
        <v>10748</v>
      </c>
      <c r="F2177" t="s">
        <v>10749</v>
      </c>
      <c r="H2177">
        <v>60.811841999999999</v>
      </c>
      <c r="I2177">
        <v>-97.727857499999999</v>
      </c>
      <c r="J2177" s="1" t="str">
        <f t="shared" si="359"/>
        <v>NGR lake sediment grab sample</v>
      </c>
      <c r="K2177" s="1" t="str">
        <f t="shared" si="360"/>
        <v>&lt;177 micron (NGR)</v>
      </c>
      <c r="L2177">
        <v>30</v>
      </c>
      <c r="M2177" t="s">
        <v>113</v>
      </c>
      <c r="N2177">
        <v>591</v>
      </c>
      <c r="O2177" t="s">
        <v>327</v>
      </c>
      <c r="P2177" t="s">
        <v>54</v>
      </c>
      <c r="Q2177" t="s">
        <v>186</v>
      </c>
      <c r="R2177" t="s">
        <v>178</v>
      </c>
      <c r="S2177" t="s">
        <v>57</v>
      </c>
      <c r="T2177" t="s">
        <v>411</v>
      </c>
      <c r="U2177" t="s">
        <v>59</v>
      </c>
      <c r="V2177" t="s">
        <v>615</v>
      </c>
      <c r="W2177" t="s">
        <v>355</v>
      </c>
      <c r="X2177" t="s">
        <v>67</v>
      </c>
      <c r="Y2177" t="s">
        <v>396</v>
      </c>
      <c r="Z2177" t="s">
        <v>127</v>
      </c>
      <c r="AA2177" t="s">
        <v>64</v>
      </c>
      <c r="AB2177" t="s">
        <v>317</v>
      </c>
      <c r="AC2177" t="s">
        <v>155</v>
      </c>
      <c r="AD2177" t="s">
        <v>62</v>
      </c>
      <c r="AE2177" t="s">
        <v>302</v>
      </c>
      <c r="AF2177" t="s">
        <v>141</v>
      </c>
      <c r="AG2177" t="s">
        <v>304</v>
      </c>
      <c r="AH2177" t="s">
        <v>70</v>
      </c>
      <c r="AI2177" t="s">
        <v>72</v>
      </c>
      <c r="AJ2177" t="s">
        <v>292</v>
      </c>
      <c r="AK2177" t="s">
        <v>73</v>
      </c>
      <c r="AL2177" t="s">
        <v>125</v>
      </c>
      <c r="AM2177" t="s">
        <v>103</v>
      </c>
      <c r="AN2177" t="s">
        <v>76</v>
      </c>
      <c r="AO2177" t="s">
        <v>429</v>
      </c>
      <c r="AP2177" t="s">
        <v>126</v>
      </c>
      <c r="AQ2177" t="s">
        <v>514</v>
      </c>
      <c r="AR2177" t="s">
        <v>67</v>
      </c>
      <c r="AS2177" t="s">
        <v>54</v>
      </c>
      <c r="AT2177" t="s">
        <v>73</v>
      </c>
      <c r="AU2177" t="s">
        <v>107</v>
      </c>
      <c r="AV2177" t="s">
        <v>6926</v>
      </c>
    </row>
    <row r="2178" spans="1:48" hidden="1" x14ac:dyDescent="0.3">
      <c r="A2178" t="s">
        <v>10750</v>
      </c>
      <c r="B2178" t="s">
        <v>10751</v>
      </c>
      <c r="C2178" s="1" t="str">
        <f t="shared" si="361"/>
        <v>21:0975</v>
      </c>
      <c r="D2178" s="1" t="str">
        <f t="shared" si="358"/>
        <v>21:0109</v>
      </c>
      <c r="E2178" t="s">
        <v>10748</v>
      </c>
      <c r="F2178" t="s">
        <v>10752</v>
      </c>
      <c r="H2178">
        <v>60.811841999999999</v>
      </c>
      <c r="I2178">
        <v>-97.727857499999999</v>
      </c>
      <c r="J2178" s="1" t="str">
        <f t="shared" si="359"/>
        <v>NGR lake sediment grab sample</v>
      </c>
      <c r="K2178" s="1" t="str">
        <f t="shared" si="360"/>
        <v>&lt;177 micron (NGR)</v>
      </c>
      <c r="L2178">
        <v>30</v>
      </c>
      <c r="M2178" t="s">
        <v>132</v>
      </c>
      <c r="N2178">
        <v>592</v>
      </c>
      <c r="O2178" t="s">
        <v>127</v>
      </c>
      <c r="P2178" t="s">
        <v>170</v>
      </c>
      <c r="Q2178" t="s">
        <v>186</v>
      </c>
      <c r="R2178" t="s">
        <v>92</v>
      </c>
      <c r="S2178" t="s">
        <v>57</v>
      </c>
      <c r="T2178" t="s">
        <v>411</v>
      </c>
      <c r="U2178" t="s">
        <v>117</v>
      </c>
      <c r="V2178" t="s">
        <v>119</v>
      </c>
      <c r="W2178" t="s">
        <v>355</v>
      </c>
      <c r="X2178" t="s">
        <v>67</v>
      </c>
      <c r="Y2178" t="s">
        <v>238</v>
      </c>
      <c r="Z2178" t="s">
        <v>127</v>
      </c>
      <c r="AA2178" t="s">
        <v>64</v>
      </c>
      <c r="AB2178" t="s">
        <v>616</v>
      </c>
      <c r="AC2178" t="s">
        <v>70</v>
      </c>
      <c r="AD2178" t="s">
        <v>74</v>
      </c>
      <c r="AE2178" t="s">
        <v>302</v>
      </c>
      <c r="AF2178" t="s">
        <v>90</v>
      </c>
      <c r="AG2178" t="s">
        <v>304</v>
      </c>
      <c r="AH2178" t="s">
        <v>70</v>
      </c>
      <c r="AI2178" t="s">
        <v>72</v>
      </c>
      <c r="AJ2178" t="s">
        <v>292</v>
      </c>
      <c r="AK2178" t="s">
        <v>73</v>
      </c>
      <c r="AL2178" t="s">
        <v>177</v>
      </c>
      <c r="AM2178" t="s">
        <v>224</v>
      </c>
      <c r="AN2178" t="s">
        <v>76</v>
      </c>
      <c r="AO2178" t="s">
        <v>402</v>
      </c>
      <c r="AP2178" t="s">
        <v>210</v>
      </c>
      <c r="AQ2178" t="s">
        <v>117</v>
      </c>
      <c r="AR2178" t="s">
        <v>67</v>
      </c>
      <c r="AS2178" t="s">
        <v>54</v>
      </c>
      <c r="AT2178" t="s">
        <v>73</v>
      </c>
      <c r="AU2178" t="s">
        <v>107</v>
      </c>
      <c r="AV2178" t="s">
        <v>831</v>
      </c>
    </row>
    <row r="2179" spans="1:48" hidden="1" x14ac:dyDescent="0.3">
      <c r="A2179" t="s">
        <v>10753</v>
      </c>
      <c r="B2179" t="s">
        <v>10754</v>
      </c>
      <c r="C2179" s="1" t="str">
        <f t="shared" si="361"/>
        <v>21:0975</v>
      </c>
      <c r="D2179" s="1" t="str">
        <f t="shared" si="358"/>
        <v>21:0109</v>
      </c>
      <c r="E2179" t="s">
        <v>10755</v>
      </c>
      <c r="F2179" t="s">
        <v>10756</v>
      </c>
      <c r="H2179">
        <v>60.832233899999999</v>
      </c>
      <c r="I2179">
        <v>-97.747760799999995</v>
      </c>
      <c r="J2179" s="1" t="str">
        <f t="shared" si="359"/>
        <v>NGR lake sediment grab sample</v>
      </c>
      <c r="K2179" s="1" t="str">
        <f t="shared" si="360"/>
        <v>&lt;177 micron (NGR)</v>
      </c>
      <c r="L2179">
        <v>30</v>
      </c>
      <c r="M2179" t="s">
        <v>273</v>
      </c>
      <c r="N2179">
        <v>593</v>
      </c>
      <c r="O2179" t="s">
        <v>53</v>
      </c>
      <c r="P2179" t="s">
        <v>62</v>
      </c>
      <c r="Q2179" t="s">
        <v>1158</v>
      </c>
      <c r="R2179" t="s">
        <v>282</v>
      </c>
      <c r="S2179" t="s">
        <v>57</v>
      </c>
      <c r="T2179" t="s">
        <v>427</v>
      </c>
      <c r="U2179" t="s">
        <v>92</v>
      </c>
      <c r="V2179" t="s">
        <v>172</v>
      </c>
      <c r="W2179" t="s">
        <v>95</v>
      </c>
      <c r="X2179" t="s">
        <v>67</v>
      </c>
      <c r="Y2179" t="s">
        <v>205</v>
      </c>
      <c r="Z2179" t="s">
        <v>127</v>
      </c>
      <c r="AA2179" t="s">
        <v>64</v>
      </c>
      <c r="AB2179" t="s">
        <v>251</v>
      </c>
      <c r="AC2179" t="s">
        <v>224</v>
      </c>
      <c r="AD2179" t="s">
        <v>170</v>
      </c>
      <c r="AE2179" t="s">
        <v>526</v>
      </c>
      <c r="AF2179" t="s">
        <v>192</v>
      </c>
      <c r="AG2179" t="s">
        <v>365</v>
      </c>
      <c r="AH2179" t="s">
        <v>70</v>
      </c>
      <c r="AI2179" t="s">
        <v>101</v>
      </c>
      <c r="AJ2179" t="s">
        <v>338</v>
      </c>
      <c r="AK2179" t="s">
        <v>73</v>
      </c>
      <c r="AL2179" t="s">
        <v>75</v>
      </c>
      <c r="AM2179" t="s">
        <v>177</v>
      </c>
      <c r="AN2179" t="s">
        <v>76</v>
      </c>
      <c r="AO2179" t="s">
        <v>1125</v>
      </c>
      <c r="AP2179" t="s">
        <v>126</v>
      </c>
      <c r="AQ2179" t="s">
        <v>92</v>
      </c>
      <c r="AR2179" t="s">
        <v>67</v>
      </c>
      <c r="AS2179" t="s">
        <v>54</v>
      </c>
      <c r="AT2179" t="s">
        <v>73</v>
      </c>
      <c r="AU2179" t="s">
        <v>107</v>
      </c>
      <c r="AV2179" t="s">
        <v>10757</v>
      </c>
    </row>
    <row r="2180" spans="1:48" hidden="1" x14ac:dyDescent="0.3">
      <c r="A2180" t="s">
        <v>10758</v>
      </c>
      <c r="B2180" t="s">
        <v>10759</v>
      </c>
      <c r="C2180" s="1" t="str">
        <f t="shared" si="361"/>
        <v>21:0975</v>
      </c>
      <c r="D2180" s="1" t="str">
        <f t="shared" si="358"/>
        <v>21:0109</v>
      </c>
      <c r="E2180" t="s">
        <v>10760</v>
      </c>
      <c r="F2180" t="s">
        <v>10761</v>
      </c>
      <c r="H2180">
        <v>60.876432200000004</v>
      </c>
      <c r="I2180">
        <v>-97.765873900000003</v>
      </c>
      <c r="J2180" s="1" t="str">
        <f t="shared" si="359"/>
        <v>NGR lake sediment grab sample</v>
      </c>
      <c r="K2180" s="1" t="str">
        <f t="shared" si="360"/>
        <v>&lt;177 micron (NGR)</v>
      </c>
      <c r="L2180">
        <v>30</v>
      </c>
      <c r="M2180" t="s">
        <v>289</v>
      </c>
      <c r="N2180">
        <v>594</v>
      </c>
      <c r="O2180" t="s">
        <v>429</v>
      </c>
      <c r="P2180" t="s">
        <v>62</v>
      </c>
      <c r="Q2180" t="s">
        <v>1216</v>
      </c>
      <c r="R2180" t="s">
        <v>77</v>
      </c>
      <c r="S2180" t="s">
        <v>57</v>
      </c>
      <c r="T2180" t="s">
        <v>853</v>
      </c>
      <c r="U2180" t="s">
        <v>203</v>
      </c>
      <c r="V2180" t="s">
        <v>100</v>
      </c>
      <c r="W2180" t="s">
        <v>137</v>
      </c>
      <c r="X2180" t="s">
        <v>67</v>
      </c>
      <c r="Y2180" t="s">
        <v>137</v>
      </c>
      <c r="Z2180" t="s">
        <v>170</v>
      </c>
      <c r="AA2180" t="s">
        <v>64</v>
      </c>
      <c r="AB2180" t="s">
        <v>356</v>
      </c>
      <c r="AC2180" t="s">
        <v>70</v>
      </c>
      <c r="AD2180" t="s">
        <v>62</v>
      </c>
      <c r="AE2180" t="s">
        <v>526</v>
      </c>
      <c r="AF2180" t="s">
        <v>550</v>
      </c>
      <c r="AG2180" t="s">
        <v>617</v>
      </c>
      <c r="AH2180" t="s">
        <v>70</v>
      </c>
      <c r="AI2180" t="s">
        <v>117</v>
      </c>
      <c r="AJ2180" t="s">
        <v>388</v>
      </c>
      <c r="AK2180" t="s">
        <v>73</v>
      </c>
      <c r="AL2180" t="s">
        <v>177</v>
      </c>
      <c r="AM2180" t="s">
        <v>224</v>
      </c>
      <c r="AN2180" t="s">
        <v>76</v>
      </c>
      <c r="AO2180" t="s">
        <v>413</v>
      </c>
      <c r="AP2180" t="s">
        <v>307</v>
      </c>
      <c r="AQ2180" t="s">
        <v>59</v>
      </c>
      <c r="AR2180" t="s">
        <v>67</v>
      </c>
      <c r="AS2180" t="s">
        <v>54</v>
      </c>
      <c r="AT2180" t="s">
        <v>73</v>
      </c>
      <c r="AU2180" t="s">
        <v>107</v>
      </c>
      <c r="AV2180" t="s">
        <v>9630</v>
      </c>
    </row>
    <row r="2181" spans="1:48" hidden="1" x14ac:dyDescent="0.3">
      <c r="A2181" t="s">
        <v>10762</v>
      </c>
      <c r="B2181" t="s">
        <v>10763</v>
      </c>
      <c r="C2181" s="1" t="str">
        <f t="shared" si="361"/>
        <v>21:0975</v>
      </c>
      <c r="D2181" s="1" t="str">
        <f>HYPERLINK("https://geochem.nrcan.gc.ca/cdogs/content/svy/svy_e.htm", "")</f>
        <v/>
      </c>
      <c r="G2181" s="1" t="str">
        <f>HYPERLINK("https://geochem.nrcan.gc.ca/cdogs/content/cr_/cr_00125_e.htm", "125")</f>
        <v>125</v>
      </c>
      <c r="J2181" t="s">
        <v>230</v>
      </c>
      <c r="K2181" t="s">
        <v>231</v>
      </c>
      <c r="L2181">
        <v>30</v>
      </c>
      <c r="M2181" t="s">
        <v>232</v>
      </c>
      <c r="N2181">
        <v>595</v>
      </c>
      <c r="O2181" t="s">
        <v>550</v>
      </c>
      <c r="P2181" t="s">
        <v>170</v>
      </c>
      <c r="Q2181" t="s">
        <v>523</v>
      </c>
      <c r="R2181" t="s">
        <v>203</v>
      </c>
      <c r="S2181" t="s">
        <v>57</v>
      </c>
      <c r="T2181" t="s">
        <v>317</v>
      </c>
      <c r="U2181" t="s">
        <v>168</v>
      </c>
      <c r="V2181" t="s">
        <v>616</v>
      </c>
      <c r="W2181" t="s">
        <v>177</v>
      </c>
      <c r="X2181" t="s">
        <v>74</v>
      </c>
      <c r="Y2181" t="s">
        <v>211</v>
      </c>
      <c r="Z2181" t="s">
        <v>127</v>
      </c>
      <c r="AA2181" t="s">
        <v>64</v>
      </c>
      <c r="AB2181" t="s">
        <v>77</v>
      </c>
      <c r="AC2181" t="s">
        <v>224</v>
      </c>
      <c r="AD2181" t="s">
        <v>168</v>
      </c>
      <c r="AE2181" t="s">
        <v>421</v>
      </c>
      <c r="AF2181" t="s">
        <v>281</v>
      </c>
      <c r="AG2181" t="s">
        <v>141</v>
      </c>
      <c r="AH2181" t="s">
        <v>206</v>
      </c>
      <c r="AI2181" t="s">
        <v>88</v>
      </c>
      <c r="AJ2181" t="s">
        <v>127</v>
      </c>
      <c r="AK2181" t="s">
        <v>73</v>
      </c>
      <c r="AL2181" t="s">
        <v>103</v>
      </c>
      <c r="AM2181" t="s">
        <v>75</v>
      </c>
      <c r="AN2181" t="s">
        <v>76</v>
      </c>
      <c r="AO2181" t="s">
        <v>137</v>
      </c>
      <c r="AP2181" t="s">
        <v>837</v>
      </c>
      <c r="AQ2181" t="s">
        <v>168</v>
      </c>
      <c r="AR2181" t="s">
        <v>74</v>
      </c>
      <c r="AS2181" t="s">
        <v>170</v>
      </c>
      <c r="AT2181" t="s">
        <v>552</v>
      </c>
      <c r="AU2181" t="s">
        <v>107</v>
      </c>
      <c r="AV2181" t="s">
        <v>10764</v>
      </c>
    </row>
    <row r="2182" spans="1:48" hidden="1" x14ac:dyDescent="0.3">
      <c r="A2182" t="s">
        <v>10765</v>
      </c>
      <c r="B2182" t="s">
        <v>10766</v>
      </c>
      <c r="C2182" s="1" t="str">
        <f t="shared" si="361"/>
        <v>21:0975</v>
      </c>
      <c r="D2182" s="1" t="str">
        <f t="shared" ref="D2182:D2201" si="362">HYPERLINK("https://geochem.nrcan.gc.ca/cdogs/content/svy/svy210109_e.htm", "21:0109")</f>
        <v>21:0109</v>
      </c>
      <c r="E2182" t="s">
        <v>10767</v>
      </c>
      <c r="F2182" t="s">
        <v>10768</v>
      </c>
      <c r="H2182">
        <v>60.887853</v>
      </c>
      <c r="I2182">
        <v>-97.749417600000001</v>
      </c>
      <c r="J2182" s="1" t="str">
        <f t="shared" ref="J2182:J2201" si="363">HYPERLINK("https://geochem.nrcan.gc.ca/cdogs/content/kwd/kwd020027_e.htm", "NGR lake sediment grab sample")</f>
        <v>NGR lake sediment grab sample</v>
      </c>
      <c r="K2182" s="1" t="str">
        <f t="shared" ref="K2182:K2201" si="364">HYPERLINK("https://geochem.nrcan.gc.ca/cdogs/content/kwd/kwd080006_e.htm", "&lt;177 micron (NGR)")</f>
        <v>&lt;177 micron (NGR)</v>
      </c>
      <c r="L2182">
        <v>30</v>
      </c>
      <c r="M2182" t="s">
        <v>301</v>
      </c>
      <c r="N2182">
        <v>596</v>
      </c>
      <c r="O2182" t="s">
        <v>168</v>
      </c>
      <c r="P2182" t="s">
        <v>96</v>
      </c>
      <c r="Q2182" t="s">
        <v>1295</v>
      </c>
      <c r="R2182" t="s">
        <v>550</v>
      </c>
      <c r="S2182" t="s">
        <v>57</v>
      </c>
      <c r="T2182" t="s">
        <v>152</v>
      </c>
      <c r="U2182" t="s">
        <v>92</v>
      </c>
      <c r="V2182" t="s">
        <v>100</v>
      </c>
      <c r="W2182" t="s">
        <v>170</v>
      </c>
      <c r="X2182" t="s">
        <v>62</v>
      </c>
      <c r="Y2182" t="s">
        <v>171</v>
      </c>
      <c r="Z2182" t="s">
        <v>62</v>
      </c>
      <c r="AA2182" t="s">
        <v>64</v>
      </c>
      <c r="AB2182" t="s">
        <v>316</v>
      </c>
      <c r="AC2182" t="s">
        <v>157</v>
      </c>
      <c r="AD2182" t="s">
        <v>88</v>
      </c>
      <c r="AE2182" t="s">
        <v>574</v>
      </c>
      <c r="AF2182" t="s">
        <v>890</v>
      </c>
      <c r="AG2182" t="s">
        <v>522</v>
      </c>
      <c r="AH2182" t="s">
        <v>70</v>
      </c>
      <c r="AI2182" t="s">
        <v>101</v>
      </c>
      <c r="AJ2182" t="s">
        <v>480</v>
      </c>
      <c r="AK2182" t="s">
        <v>73</v>
      </c>
      <c r="AL2182" t="s">
        <v>103</v>
      </c>
      <c r="AM2182" t="s">
        <v>206</v>
      </c>
      <c r="AN2182" t="s">
        <v>76</v>
      </c>
      <c r="AO2182" t="s">
        <v>178</v>
      </c>
      <c r="AP2182" t="s">
        <v>234</v>
      </c>
      <c r="AQ2182" t="s">
        <v>669</v>
      </c>
      <c r="AR2182" t="s">
        <v>67</v>
      </c>
      <c r="AS2182" t="s">
        <v>170</v>
      </c>
      <c r="AT2182" t="s">
        <v>73</v>
      </c>
      <c r="AU2182" t="s">
        <v>107</v>
      </c>
      <c r="AV2182" t="s">
        <v>9374</v>
      </c>
    </row>
    <row r="2183" spans="1:48" hidden="1" x14ac:dyDescent="0.3">
      <c r="A2183" t="s">
        <v>10769</v>
      </c>
      <c r="B2183" t="s">
        <v>10770</v>
      </c>
      <c r="C2183" s="1" t="str">
        <f t="shared" si="361"/>
        <v>21:0975</v>
      </c>
      <c r="D2183" s="1" t="str">
        <f t="shared" si="362"/>
        <v>21:0109</v>
      </c>
      <c r="E2183" t="s">
        <v>10771</v>
      </c>
      <c r="F2183" t="s">
        <v>10772</v>
      </c>
      <c r="H2183">
        <v>60.861824599999998</v>
      </c>
      <c r="I2183">
        <v>-97.478306399999994</v>
      </c>
      <c r="J2183" s="1" t="str">
        <f t="shared" si="363"/>
        <v>NGR lake sediment grab sample</v>
      </c>
      <c r="K2183" s="1" t="str">
        <f t="shared" si="364"/>
        <v>&lt;177 micron (NGR)</v>
      </c>
      <c r="L2183">
        <v>30</v>
      </c>
      <c r="M2183" t="s">
        <v>314</v>
      </c>
      <c r="N2183">
        <v>597</v>
      </c>
      <c r="O2183" t="s">
        <v>170</v>
      </c>
      <c r="P2183" t="s">
        <v>127</v>
      </c>
      <c r="Q2183" t="s">
        <v>1128</v>
      </c>
      <c r="R2183" t="s">
        <v>890</v>
      </c>
      <c r="S2183" t="s">
        <v>57</v>
      </c>
      <c r="T2183" t="s">
        <v>204</v>
      </c>
      <c r="U2183" t="s">
        <v>88</v>
      </c>
      <c r="V2183" t="s">
        <v>691</v>
      </c>
      <c r="W2183" t="s">
        <v>137</v>
      </c>
      <c r="X2183" t="s">
        <v>74</v>
      </c>
      <c r="Y2183" t="s">
        <v>206</v>
      </c>
      <c r="Z2183" t="s">
        <v>170</v>
      </c>
      <c r="AA2183" t="s">
        <v>64</v>
      </c>
      <c r="AB2183" t="s">
        <v>236</v>
      </c>
      <c r="AC2183" t="s">
        <v>75</v>
      </c>
      <c r="AD2183" t="s">
        <v>62</v>
      </c>
      <c r="AE2183" t="s">
        <v>4330</v>
      </c>
      <c r="AF2183" t="s">
        <v>381</v>
      </c>
      <c r="AG2183" t="s">
        <v>264</v>
      </c>
      <c r="AH2183" t="s">
        <v>173</v>
      </c>
      <c r="AI2183" t="s">
        <v>692</v>
      </c>
      <c r="AJ2183" t="s">
        <v>59</v>
      </c>
      <c r="AK2183" t="s">
        <v>73</v>
      </c>
      <c r="AL2183" t="s">
        <v>103</v>
      </c>
      <c r="AM2183" t="s">
        <v>177</v>
      </c>
      <c r="AN2183" t="s">
        <v>76</v>
      </c>
      <c r="AO2183" t="s">
        <v>402</v>
      </c>
      <c r="AP2183" t="s">
        <v>1980</v>
      </c>
      <c r="AQ2183" t="s">
        <v>92</v>
      </c>
      <c r="AR2183" t="s">
        <v>67</v>
      </c>
      <c r="AS2183" t="s">
        <v>62</v>
      </c>
      <c r="AT2183" t="s">
        <v>73</v>
      </c>
      <c r="AU2183" t="s">
        <v>107</v>
      </c>
      <c r="AV2183" t="s">
        <v>10773</v>
      </c>
    </row>
    <row r="2184" spans="1:48" hidden="1" x14ac:dyDescent="0.3">
      <c r="A2184" t="s">
        <v>10774</v>
      </c>
      <c r="B2184" t="s">
        <v>10775</v>
      </c>
      <c r="C2184" s="1" t="str">
        <f t="shared" si="361"/>
        <v>21:0975</v>
      </c>
      <c r="D2184" s="1" t="str">
        <f t="shared" si="362"/>
        <v>21:0109</v>
      </c>
      <c r="E2184" t="s">
        <v>10776</v>
      </c>
      <c r="F2184" t="s">
        <v>10777</v>
      </c>
      <c r="H2184">
        <v>60.861720699999999</v>
      </c>
      <c r="I2184">
        <v>-97.414769500000006</v>
      </c>
      <c r="J2184" s="1" t="str">
        <f t="shared" si="363"/>
        <v>NGR lake sediment grab sample</v>
      </c>
      <c r="K2184" s="1" t="str">
        <f t="shared" si="364"/>
        <v>&lt;177 micron (NGR)</v>
      </c>
      <c r="L2184">
        <v>30</v>
      </c>
      <c r="M2184" t="s">
        <v>324</v>
      </c>
      <c r="N2184">
        <v>598</v>
      </c>
      <c r="O2184" t="s">
        <v>61</v>
      </c>
      <c r="P2184" t="s">
        <v>54</v>
      </c>
      <c r="Q2184" t="s">
        <v>489</v>
      </c>
      <c r="R2184" t="s">
        <v>192</v>
      </c>
      <c r="S2184" t="s">
        <v>57</v>
      </c>
      <c r="T2184" t="s">
        <v>725</v>
      </c>
      <c r="U2184" t="s">
        <v>178</v>
      </c>
      <c r="V2184" t="s">
        <v>251</v>
      </c>
      <c r="W2184" t="s">
        <v>421</v>
      </c>
      <c r="X2184" t="s">
        <v>74</v>
      </c>
      <c r="Y2184" t="s">
        <v>448</v>
      </c>
      <c r="Z2184" t="s">
        <v>170</v>
      </c>
      <c r="AA2184" t="s">
        <v>64</v>
      </c>
      <c r="AB2184" t="s">
        <v>99</v>
      </c>
      <c r="AC2184" t="s">
        <v>70</v>
      </c>
      <c r="AD2184" t="s">
        <v>67</v>
      </c>
      <c r="AE2184" t="s">
        <v>2678</v>
      </c>
      <c r="AF2184" t="s">
        <v>99</v>
      </c>
      <c r="AG2184" t="s">
        <v>187</v>
      </c>
      <c r="AH2184" t="s">
        <v>173</v>
      </c>
      <c r="AI2184" t="s">
        <v>305</v>
      </c>
      <c r="AJ2184" t="s">
        <v>240</v>
      </c>
      <c r="AK2184" t="s">
        <v>73</v>
      </c>
      <c r="AL2184" t="s">
        <v>103</v>
      </c>
      <c r="AM2184" t="s">
        <v>103</v>
      </c>
      <c r="AN2184" t="s">
        <v>76</v>
      </c>
      <c r="AO2184" t="s">
        <v>71</v>
      </c>
      <c r="AP2184" t="s">
        <v>234</v>
      </c>
      <c r="AQ2184" t="s">
        <v>305</v>
      </c>
      <c r="AR2184" t="s">
        <v>67</v>
      </c>
      <c r="AS2184" t="s">
        <v>54</v>
      </c>
      <c r="AT2184" t="s">
        <v>73</v>
      </c>
      <c r="AU2184" t="s">
        <v>107</v>
      </c>
      <c r="AV2184" t="s">
        <v>6536</v>
      </c>
    </row>
    <row r="2185" spans="1:48" hidden="1" x14ac:dyDescent="0.3">
      <c r="A2185" t="s">
        <v>10778</v>
      </c>
      <c r="B2185" t="s">
        <v>10779</v>
      </c>
      <c r="C2185" s="1" t="str">
        <f t="shared" si="361"/>
        <v>21:0975</v>
      </c>
      <c r="D2185" s="1" t="str">
        <f t="shared" si="362"/>
        <v>21:0109</v>
      </c>
      <c r="E2185" t="s">
        <v>10780</v>
      </c>
      <c r="F2185" t="s">
        <v>10781</v>
      </c>
      <c r="H2185">
        <v>60.8641687</v>
      </c>
      <c r="I2185">
        <v>-97.277072399999994</v>
      </c>
      <c r="J2185" s="1" t="str">
        <f t="shared" si="363"/>
        <v>NGR lake sediment grab sample</v>
      </c>
      <c r="K2185" s="1" t="str">
        <f t="shared" si="364"/>
        <v>&lt;177 micron (NGR)</v>
      </c>
      <c r="L2185">
        <v>30</v>
      </c>
      <c r="M2185" t="s">
        <v>335</v>
      </c>
      <c r="N2185">
        <v>599</v>
      </c>
      <c r="O2185" t="s">
        <v>226</v>
      </c>
      <c r="P2185" t="s">
        <v>62</v>
      </c>
      <c r="Q2185" t="s">
        <v>603</v>
      </c>
      <c r="R2185" t="s">
        <v>347</v>
      </c>
      <c r="S2185" t="s">
        <v>57</v>
      </c>
      <c r="T2185" t="s">
        <v>326</v>
      </c>
      <c r="U2185" t="s">
        <v>88</v>
      </c>
      <c r="V2185" t="s">
        <v>853</v>
      </c>
      <c r="W2185" t="s">
        <v>346</v>
      </c>
      <c r="X2185" t="s">
        <v>67</v>
      </c>
      <c r="Y2185" t="s">
        <v>63</v>
      </c>
      <c r="Z2185" t="s">
        <v>127</v>
      </c>
      <c r="AA2185" t="s">
        <v>64</v>
      </c>
      <c r="AB2185" t="s">
        <v>187</v>
      </c>
      <c r="AC2185" t="s">
        <v>155</v>
      </c>
      <c r="AD2185" t="s">
        <v>74</v>
      </c>
      <c r="AE2185" t="s">
        <v>526</v>
      </c>
      <c r="AF2185" t="s">
        <v>317</v>
      </c>
      <c r="AG2185" t="s">
        <v>339</v>
      </c>
      <c r="AH2185" t="s">
        <v>173</v>
      </c>
      <c r="AI2185" t="s">
        <v>348</v>
      </c>
      <c r="AJ2185" t="s">
        <v>96</v>
      </c>
      <c r="AK2185" t="s">
        <v>73</v>
      </c>
      <c r="AL2185" t="s">
        <v>177</v>
      </c>
      <c r="AM2185" t="s">
        <v>75</v>
      </c>
      <c r="AN2185" t="s">
        <v>76</v>
      </c>
      <c r="AO2185" t="s">
        <v>150</v>
      </c>
      <c r="AP2185" t="s">
        <v>126</v>
      </c>
      <c r="AQ2185" t="s">
        <v>156</v>
      </c>
      <c r="AR2185" t="s">
        <v>67</v>
      </c>
      <c r="AS2185" t="s">
        <v>54</v>
      </c>
      <c r="AT2185" t="s">
        <v>73</v>
      </c>
      <c r="AU2185" t="s">
        <v>107</v>
      </c>
      <c r="AV2185" t="s">
        <v>10782</v>
      </c>
    </row>
    <row r="2186" spans="1:48" hidden="1" x14ac:dyDescent="0.3">
      <c r="A2186" t="s">
        <v>10783</v>
      </c>
      <c r="B2186" t="s">
        <v>10784</v>
      </c>
      <c r="C2186" s="1" t="str">
        <f t="shared" si="361"/>
        <v>21:0975</v>
      </c>
      <c r="D2186" s="1" t="str">
        <f t="shared" si="362"/>
        <v>21:0109</v>
      </c>
      <c r="E2186" t="s">
        <v>10785</v>
      </c>
      <c r="F2186" t="s">
        <v>10786</v>
      </c>
      <c r="H2186">
        <v>60.868345900000001</v>
      </c>
      <c r="I2186">
        <v>-97.230230500000005</v>
      </c>
      <c r="J2186" s="1" t="str">
        <f t="shared" si="363"/>
        <v>NGR lake sediment grab sample</v>
      </c>
      <c r="K2186" s="1" t="str">
        <f t="shared" si="364"/>
        <v>&lt;177 micron (NGR)</v>
      </c>
      <c r="L2186">
        <v>30</v>
      </c>
      <c r="M2186" t="s">
        <v>354</v>
      </c>
      <c r="N2186">
        <v>600</v>
      </c>
      <c r="O2186" t="s">
        <v>53</v>
      </c>
      <c r="P2186" t="s">
        <v>54</v>
      </c>
      <c r="Q2186" t="s">
        <v>3719</v>
      </c>
      <c r="R2186" t="s">
        <v>141</v>
      </c>
      <c r="S2186" t="s">
        <v>57</v>
      </c>
      <c r="T2186" t="s">
        <v>617</v>
      </c>
      <c r="U2186" t="s">
        <v>92</v>
      </c>
      <c r="V2186" t="s">
        <v>119</v>
      </c>
      <c r="W2186" t="s">
        <v>448</v>
      </c>
      <c r="X2186" t="s">
        <v>67</v>
      </c>
      <c r="Y2186" t="s">
        <v>137</v>
      </c>
      <c r="Z2186" t="s">
        <v>170</v>
      </c>
      <c r="AA2186" t="s">
        <v>64</v>
      </c>
      <c r="AB2186" t="s">
        <v>356</v>
      </c>
      <c r="AC2186" t="s">
        <v>155</v>
      </c>
      <c r="AD2186" t="s">
        <v>62</v>
      </c>
      <c r="AE2186" t="s">
        <v>526</v>
      </c>
      <c r="AF2186" t="s">
        <v>99</v>
      </c>
      <c r="AG2186" t="s">
        <v>119</v>
      </c>
      <c r="AH2186" t="s">
        <v>70</v>
      </c>
      <c r="AI2186" t="s">
        <v>114</v>
      </c>
      <c r="AJ2186" t="s">
        <v>254</v>
      </c>
      <c r="AK2186" t="s">
        <v>73</v>
      </c>
      <c r="AL2186" t="s">
        <v>103</v>
      </c>
      <c r="AM2186" t="s">
        <v>103</v>
      </c>
      <c r="AN2186" t="s">
        <v>76</v>
      </c>
      <c r="AO2186" t="s">
        <v>328</v>
      </c>
      <c r="AP2186" t="s">
        <v>656</v>
      </c>
      <c r="AQ2186" t="s">
        <v>329</v>
      </c>
      <c r="AR2186" t="s">
        <v>67</v>
      </c>
      <c r="AS2186" t="s">
        <v>54</v>
      </c>
      <c r="AT2186" t="s">
        <v>73</v>
      </c>
      <c r="AU2186" t="s">
        <v>107</v>
      </c>
      <c r="AV2186" t="s">
        <v>7351</v>
      </c>
    </row>
    <row r="2187" spans="1:48" hidden="1" x14ac:dyDescent="0.3">
      <c r="A2187" t="s">
        <v>10787</v>
      </c>
      <c r="B2187" t="s">
        <v>10788</v>
      </c>
      <c r="C2187" s="1" t="str">
        <f t="shared" si="361"/>
        <v>21:0975</v>
      </c>
      <c r="D2187" s="1" t="str">
        <f t="shared" si="362"/>
        <v>21:0109</v>
      </c>
      <c r="E2187" t="s">
        <v>10789</v>
      </c>
      <c r="F2187" t="s">
        <v>10790</v>
      </c>
      <c r="H2187">
        <v>60.861711200000002</v>
      </c>
      <c r="I2187">
        <v>-96.952144700000005</v>
      </c>
      <c r="J2187" s="1" t="str">
        <f t="shared" si="363"/>
        <v>NGR lake sediment grab sample</v>
      </c>
      <c r="K2187" s="1" t="str">
        <f t="shared" si="364"/>
        <v>&lt;177 micron (NGR)</v>
      </c>
      <c r="L2187">
        <v>31</v>
      </c>
      <c r="M2187" t="s">
        <v>52</v>
      </c>
      <c r="N2187">
        <v>601</v>
      </c>
      <c r="O2187" t="s">
        <v>211</v>
      </c>
      <c r="P2187" t="s">
        <v>168</v>
      </c>
      <c r="Q2187" t="s">
        <v>552</v>
      </c>
      <c r="R2187" t="s">
        <v>356</v>
      </c>
      <c r="S2187" t="s">
        <v>57</v>
      </c>
      <c r="T2187" t="s">
        <v>279</v>
      </c>
      <c r="U2187" t="s">
        <v>168</v>
      </c>
      <c r="V2187" t="s">
        <v>615</v>
      </c>
      <c r="W2187" t="s">
        <v>448</v>
      </c>
      <c r="X2187" t="s">
        <v>67</v>
      </c>
      <c r="Y2187" t="s">
        <v>421</v>
      </c>
      <c r="Z2187" t="s">
        <v>62</v>
      </c>
      <c r="AA2187" t="s">
        <v>64</v>
      </c>
      <c r="AB2187" t="s">
        <v>190</v>
      </c>
      <c r="AC2187" t="s">
        <v>155</v>
      </c>
      <c r="AD2187" t="s">
        <v>62</v>
      </c>
      <c r="AE2187" t="s">
        <v>1911</v>
      </c>
      <c r="AF2187" t="s">
        <v>317</v>
      </c>
      <c r="AG2187" t="s">
        <v>251</v>
      </c>
      <c r="AH2187" t="s">
        <v>173</v>
      </c>
      <c r="AI2187" t="s">
        <v>56</v>
      </c>
      <c r="AJ2187" t="s">
        <v>692</v>
      </c>
      <c r="AK2187" t="s">
        <v>73</v>
      </c>
      <c r="AL2187" t="s">
        <v>103</v>
      </c>
      <c r="AM2187" t="s">
        <v>224</v>
      </c>
      <c r="AN2187" t="s">
        <v>76</v>
      </c>
      <c r="AO2187" t="s">
        <v>203</v>
      </c>
      <c r="AP2187" t="s">
        <v>2741</v>
      </c>
      <c r="AQ2187" t="s">
        <v>178</v>
      </c>
      <c r="AR2187" t="s">
        <v>67</v>
      </c>
      <c r="AS2187" t="s">
        <v>54</v>
      </c>
      <c r="AT2187" t="s">
        <v>73</v>
      </c>
      <c r="AU2187" t="s">
        <v>107</v>
      </c>
      <c r="AV2187" t="s">
        <v>8813</v>
      </c>
    </row>
    <row r="2188" spans="1:48" hidden="1" x14ac:dyDescent="0.3">
      <c r="A2188" t="s">
        <v>10791</v>
      </c>
      <c r="B2188" t="s">
        <v>10792</v>
      </c>
      <c r="C2188" s="1" t="str">
        <f t="shared" si="361"/>
        <v>21:0975</v>
      </c>
      <c r="D2188" s="1" t="str">
        <f t="shared" si="362"/>
        <v>21:0109</v>
      </c>
      <c r="E2188" t="s">
        <v>10793</v>
      </c>
      <c r="F2188" t="s">
        <v>10794</v>
      </c>
      <c r="H2188">
        <v>60.849327199999998</v>
      </c>
      <c r="I2188">
        <v>-97.167637600000006</v>
      </c>
      <c r="J2188" s="1" t="str">
        <f t="shared" si="363"/>
        <v>NGR lake sediment grab sample</v>
      </c>
      <c r="K2188" s="1" t="str">
        <f t="shared" si="364"/>
        <v>&lt;177 micron (NGR)</v>
      </c>
      <c r="L2188">
        <v>31</v>
      </c>
      <c r="M2188" t="s">
        <v>86</v>
      </c>
      <c r="N2188">
        <v>602</v>
      </c>
      <c r="O2188" t="s">
        <v>96</v>
      </c>
      <c r="P2188" t="s">
        <v>54</v>
      </c>
      <c r="Q2188" t="s">
        <v>603</v>
      </c>
      <c r="R2188" t="s">
        <v>281</v>
      </c>
      <c r="S2188" t="s">
        <v>57</v>
      </c>
      <c r="T2188" t="s">
        <v>365</v>
      </c>
      <c r="U2188" t="s">
        <v>203</v>
      </c>
      <c r="V2188" t="s">
        <v>725</v>
      </c>
      <c r="W2188" t="s">
        <v>355</v>
      </c>
      <c r="X2188" t="s">
        <v>67</v>
      </c>
      <c r="Y2188" t="s">
        <v>143</v>
      </c>
      <c r="Z2188" t="s">
        <v>170</v>
      </c>
      <c r="AA2188" t="s">
        <v>64</v>
      </c>
      <c r="AB2188" t="s">
        <v>381</v>
      </c>
      <c r="AC2188" t="s">
        <v>70</v>
      </c>
      <c r="AD2188" t="s">
        <v>74</v>
      </c>
      <c r="AE2188" t="s">
        <v>526</v>
      </c>
      <c r="AF2188" t="s">
        <v>69</v>
      </c>
      <c r="AG2188" t="s">
        <v>411</v>
      </c>
      <c r="AH2188" t="s">
        <v>173</v>
      </c>
      <c r="AI2188" t="s">
        <v>123</v>
      </c>
      <c r="AJ2188" t="s">
        <v>240</v>
      </c>
      <c r="AK2188" t="s">
        <v>73</v>
      </c>
      <c r="AL2188" t="s">
        <v>75</v>
      </c>
      <c r="AM2188" t="s">
        <v>103</v>
      </c>
      <c r="AN2188" t="s">
        <v>76</v>
      </c>
      <c r="AO2188" t="s">
        <v>280</v>
      </c>
      <c r="AP2188" t="s">
        <v>566</v>
      </c>
      <c r="AQ2188" t="s">
        <v>143</v>
      </c>
      <c r="AR2188" t="s">
        <v>67</v>
      </c>
      <c r="AS2188" t="s">
        <v>54</v>
      </c>
      <c r="AT2188" t="s">
        <v>73</v>
      </c>
      <c r="AU2188" t="s">
        <v>107</v>
      </c>
      <c r="AV2188" t="s">
        <v>4393</v>
      </c>
    </row>
    <row r="2189" spans="1:48" hidden="1" x14ac:dyDescent="0.3">
      <c r="A2189" t="s">
        <v>10795</v>
      </c>
      <c r="B2189" t="s">
        <v>10796</v>
      </c>
      <c r="C2189" s="1" t="str">
        <f t="shared" si="361"/>
        <v>21:0975</v>
      </c>
      <c r="D2189" s="1" t="str">
        <f t="shared" si="362"/>
        <v>21:0109</v>
      </c>
      <c r="E2189" t="s">
        <v>10797</v>
      </c>
      <c r="F2189" t="s">
        <v>10798</v>
      </c>
      <c r="H2189">
        <v>60.866559600000002</v>
      </c>
      <c r="I2189">
        <v>-97.100592500000005</v>
      </c>
      <c r="J2189" s="1" t="str">
        <f t="shared" si="363"/>
        <v>NGR lake sediment grab sample</v>
      </c>
      <c r="K2189" s="1" t="str">
        <f t="shared" si="364"/>
        <v>&lt;177 micron (NGR)</v>
      </c>
      <c r="L2189">
        <v>31</v>
      </c>
      <c r="M2189" t="s">
        <v>149</v>
      </c>
      <c r="N2189">
        <v>603</v>
      </c>
      <c r="O2189" t="s">
        <v>318</v>
      </c>
      <c r="P2189" t="s">
        <v>54</v>
      </c>
      <c r="Q2189" t="s">
        <v>115</v>
      </c>
      <c r="R2189" t="s">
        <v>1073</v>
      </c>
      <c r="S2189" t="s">
        <v>57</v>
      </c>
      <c r="T2189" t="s">
        <v>221</v>
      </c>
      <c r="U2189" t="s">
        <v>203</v>
      </c>
      <c r="V2189" t="s">
        <v>223</v>
      </c>
      <c r="W2189" t="s">
        <v>276</v>
      </c>
      <c r="X2189" t="s">
        <v>74</v>
      </c>
      <c r="Y2189" t="s">
        <v>254</v>
      </c>
      <c r="Z2189" t="s">
        <v>170</v>
      </c>
      <c r="AA2189" t="s">
        <v>64</v>
      </c>
      <c r="AB2189" t="s">
        <v>347</v>
      </c>
      <c r="AC2189" t="s">
        <v>70</v>
      </c>
      <c r="AD2189" t="s">
        <v>62</v>
      </c>
      <c r="AE2189" t="s">
        <v>448</v>
      </c>
      <c r="AF2189" t="s">
        <v>347</v>
      </c>
      <c r="AG2189" t="s">
        <v>207</v>
      </c>
      <c r="AH2189" t="s">
        <v>173</v>
      </c>
      <c r="AI2189" t="s">
        <v>348</v>
      </c>
      <c r="AJ2189" t="s">
        <v>143</v>
      </c>
      <c r="AK2189" t="s">
        <v>73</v>
      </c>
      <c r="AL2189" t="s">
        <v>125</v>
      </c>
      <c r="AM2189" t="s">
        <v>103</v>
      </c>
      <c r="AN2189" t="s">
        <v>76</v>
      </c>
      <c r="AO2189" t="s">
        <v>514</v>
      </c>
      <c r="AP2189" t="s">
        <v>414</v>
      </c>
      <c r="AQ2189" t="s">
        <v>240</v>
      </c>
      <c r="AR2189" t="s">
        <v>67</v>
      </c>
      <c r="AS2189" t="s">
        <v>54</v>
      </c>
      <c r="AT2189" t="s">
        <v>58</v>
      </c>
      <c r="AU2189" t="s">
        <v>107</v>
      </c>
      <c r="AV2189" t="s">
        <v>10799</v>
      </c>
    </row>
    <row r="2190" spans="1:48" hidden="1" x14ac:dyDescent="0.3">
      <c r="A2190" t="s">
        <v>10800</v>
      </c>
      <c r="B2190" t="s">
        <v>10801</v>
      </c>
      <c r="C2190" s="1" t="str">
        <f t="shared" si="361"/>
        <v>21:0975</v>
      </c>
      <c r="D2190" s="1" t="str">
        <f t="shared" si="362"/>
        <v>21:0109</v>
      </c>
      <c r="E2190" t="s">
        <v>10802</v>
      </c>
      <c r="F2190" t="s">
        <v>10803</v>
      </c>
      <c r="H2190">
        <v>60.927554899999997</v>
      </c>
      <c r="I2190">
        <v>-97.092726999999996</v>
      </c>
      <c r="J2190" s="1" t="str">
        <f t="shared" si="363"/>
        <v>NGR lake sediment grab sample</v>
      </c>
      <c r="K2190" s="1" t="str">
        <f t="shared" si="364"/>
        <v>&lt;177 micron (NGR)</v>
      </c>
      <c r="L2190">
        <v>31</v>
      </c>
      <c r="M2190" t="s">
        <v>165</v>
      </c>
      <c r="N2190">
        <v>604</v>
      </c>
      <c r="O2190" t="s">
        <v>61</v>
      </c>
      <c r="P2190" t="s">
        <v>62</v>
      </c>
      <c r="Q2190" t="s">
        <v>1210</v>
      </c>
      <c r="R2190" t="s">
        <v>104</v>
      </c>
      <c r="S2190" t="s">
        <v>57</v>
      </c>
      <c r="T2190" t="s">
        <v>221</v>
      </c>
      <c r="U2190" t="s">
        <v>203</v>
      </c>
      <c r="V2190" t="s">
        <v>190</v>
      </c>
      <c r="W2190" t="s">
        <v>62</v>
      </c>
      <c r="X2190" t="s">
        <v>74</v>
      </c>
      <c r="Y2190" t="s">
        <v>448</v>
      </c>
      <c r="Z2190" t="s">
        <v>127</v>
      </c>
      <c r="AA2190" t="s">
        <v>64</v>
      </c>
      <c r="AB2190" t="s">
        <v>69</v>
      </c>
      <c r="AC2190" t="s">
        <v>70</v>
      </c>
      <c r="AD2190" t="s">
        <v>67</v>
      </c>
      <c r="AE2190" t="s">
        <v>302</v>
      </c>
      <c r="AF2190" t="s">
        <v>347</v>
      </c>
      <c r="AG2190" t="s">
        <v>853</v>
      </c>
      <c r="AH2190" t="s">
        <v>173</v>
      </c>
      <c r="AI2190" t="s">
        <v>340</v>
      </c>
      <c r="AJ2190" t="s">
        <v>143</v>
      </c>
      <c r="AK2190" t="s">
        <v>73</v>
      </c>
      <c r="AL2190" t="s">
        <v>75</v>
      </c>
      <c r="AM2190" t="s">
        <v>103</v>
      </c>
      <c r="AN2190" t="s">
        <v>76</v>
      </c>
      <c r="AO2190" t="s">
        <v>318</v>
      </c>
      <c r="AP2190" t="s">
        <v>656</v>
      </c>
      <c r="AQ2190" t="s">
        <v>211</v>
      </c>
      <c r="AR2190" t="s">
        <v>67</v>
      </c>
      <c r="AS2190" t="s">
        <v>54</v>
      </c>
      <c r="AT2190" t="s">
        <v>73</v>
      </c>
      <c r="AU2190" t="s">
        <v>107</v>
      </c>
      <c r="AV2190" t="s">
        <v>10804</v>
      </c>
    </row>
    <row r="2191" spans="1:48" hidden="1" x14ac:dyDescent="0.3">
      <c r="A2191" t="s">
        <v>10805</v>
      </c>
      <c r="B2191" t="s">
        <v>10806</v>
      </c>
      <c r="C2191" s="1" t="str">
        <f t="shared" si="361"/>
        <v>21:0975</v>
      </c>
      <c r="D2191" s="1" t="str">
        <f t="shared" si="362"/>
        <v>21:0109</v>
      </c>
      <c r="E2191" t="s">
        <v>10807</v>
      </c>
      <c r="F2191" t="s">
        <v>10808</v>
      </c>
      <c r="H2191">
        <v>60.952312300000003</v>
      </c>
      <c r="I2191">
        <v>-97.067851000000005</v>
      </c>
      <c r="J2191" s="1" t="str">
        <f t="shared" si="363"/>
        <v>NGR lake sediment grab sample</v>
      </c>
      <c r="K2191" s="1" t="str">
        <f t="shared" si="364"/>
        <v>&lt;177 micron (NGR)</v>
      </c>
      <c r="L2191">
        <v>31</v>
      </c>
      <c r="M2191" t="s">
        <v>185</v>
      </c>
      <c r="N2191">
        <v>605</v>
      </c>
      <c r="O2191" t="s">
        <v>203</v>
      </c>
      <c r="P2191" t="s">
        <v>127</v>
      </c>
      <c r="Q2191" t="s">
        <v>1216</v>
      </c>
      <c r="R2191" t="s">
        <v>282</v>
      </c>
      <c r="S2191" t="s">
        <v>57</v>
      </c>
      <c r="T2191" t="s">
        <v>142</v>
      </c>
      <c r="U2191" t="s">
        <v>178</v>
      </c>
      <c r="V2191" t="s">
        <v>291</v>
      </c>
      <c r="W2191" t="s">
        <v>346</v>
      </c>
      <c r="X2191" t="s">
        <v>74</v>
      </c>
      <c r="Y2191" t="s">
        <v>138</v>
      </c>
      <c r="Z2191" t="s">
        <v>170</v>
      </c>
      <c r="AA2191" t="s">
        <v>64</v>
      </c>
      <c r="AB2191" t="s">
        <v>264</v>
      </c>
      <c r="AC2191" t="s">
        <v>70</v>
      </c>
      <c r="AD2191" t="s">
        <v>74</v>
      </c>
      <c r="AE2191" t="s">
        <v>74</v>
      </c>
      <c r="AF2191" t="s">
        <v>616</v>
      </c>
      <c r="AG2191" t="s">
        <v>97</v>
      </c>
      <c r="AH2191" t="s">
        <v>70</v>
      </c>
      <c r="AI2191" t="s">
        <v>150</v>
      </c>
      <c r="AJ2191" t="s">
        <v>106</v>
      </c>
      <c r="AK2191" t="s">
        <v>73</v>
      </c>
      <c r="AL2191" t="s">
        <v>75</v>
      </c>
      <c r="AM2191" t="s">
        <v>103</v>
      </c>
      <c r="AN2191" t="s">
        <v>76</v>
      </c>
      <c r="AO2191" t="s">
        <v>102</v>
      </c>
      <c r="AP2191" t="s">
        <v>566</v>
      </c>
      <c r="AQ2191" t="s">
        <v>118</v>
      </c>
      <c r="AR2191" t="s">
        <v>67</v>
      </c>
      <c r="AS2191" t="s">
        <v>54</v>
      </c>
      <c r="AT2191" t="s">
        <v>73</v>
      </c>
      <c r="AU2191" t="s">
        <v>107</v>
      </c>
      <c r="AV2191" t="s">
        <v>4243</v>
      </c>
    </row>
    <row r="2192" spans="1:48" hidden="1" x14ac:dyDescent="0.3">
      <c r="A2192" t="s">
        <v>10809</v>
      </c>
      <c r="B2192" t="s">
        <v>10810</v>
      </c>
      <c r="C2192" s="1" t="str">
        <f t="shared" si="361"/>
        <v>21:0975</v>
      </c>
      <c r="D2192" s="1" t="str">
        <f t="shared" si="362"/>
        <v>21:0109</v>
      </c>
      <c r="E2192" t="s">
        <v>10811</v>
      </c>
      <c r="F2192" t="s">
        <v>10812</v>
      </c>
      <c r="H2192">
        <v>60.974546799999999</v>
      </c>
      <c r="I2192">
        <v>-97.080053300000003</v>
      </c>
      <c r="J2192" s="1" t="str">
        <f t="shared" si="363"/>
        <v>NGR lake sediment grab sample</v>
      </c>
      <c r="K2192" s="1" t="str">
        <f t="shared" si="364"/>
        <v>&lt;177 micron (NGR)</v>
      </c>
      <c r="L2192">
        <v>31</v>
      </c>
      <c r="M2192" t="s">
        <v>200</v>
      </c>
      <c r="N2192">
        <v>606</v>
      </c>
      <c r="O2192" t="s">
        <v>388</v>
      </c>
      <c r="P2192" t="s">
        <v>127</v>
      </c>
      <c r="Q2192" t="s">
        <v>539</v>
      </c>
      <c r="R2192" t="s">
        <v>141</v>
      </c>
      <c r="S2192" t="s">
        <v>57</v>
      </c>
      <c r="T2192" t="s">
        <v>60</v>
      </c>
      <c r="U2192" t="s">
        <v>178</v>
      </c>
      <c r="V2192" t="s">
        <v>522</v>
      </c>
      <c r="W2192" t="s">
        <v>355</v>
      </c>
      <c r="X2192" t="s">
        <v>67</v>
      </c>
      <c r="Y2192" t="s">
        <v>276</v>
      </c>
      <c r="Z2192" t="s">
        <v>170</v>
      </c>
      <c r="AA2192" t="s">
        <v>64</v>
      </c>
      <c r="AB2192" t="s">
        <v>69</v>
      </c>
      <c r="AC2192" t="s">
        <v>70</v>
      </c>
      <c r="AD2192" t="s">
        <v>74</v>
      </c>
      <c r="AE2192" t="s">
        <v>526</v>
      </c>
      <c r="AF2192" t="s">
        <v>550</v>
      </c>
      <c r="AG2192" t="s">
        <v>93</v>
      </c>
      <c r="AH2192" t="s">
        <v>173</v>
      </c>
      <c r="AI2192" t="s">
        <v>71</v>
      </c>
      <c r="AJ2192" t="s">
        <v>363</v>
      </c>
      <c r="AK2192" t="s">
        <v>73</v>
      </c>
      <c r="AL2192" t="s">
        <v>103</v>
      </c>
      <c r="AM2192" t="s">
        <v>103</v>
      </c>
      <c r="AN2192" t="s">
        <v>76</v>
      </c>
      <c r="AO2192" t="s">
        <v>72</v>
      </c>
      <c r="AP2192" t="s">
        <v>225</v>
      </c>
      <c r="AQ2192" t="s">
        <v>193</v>
      </c>
      <c r="AR2192" t="s">
        <v>67</v>
      </c>
      <c r="AS2192" t="s">
        <v>54</v>
      </c>
      <c r="AT2192" t="s">
        <v>73</v>
      </c>
      <c r="AU2192" t="s">
        <v>107</v>
      </c>
      <c r="AV2192" t="s">
        <v>7769</v>
      </c>
    </row>
    <row r="2193" spans="1:48" hidden="1" x14ac:dyDescent="0.3">
      <c r="A2193" t="s">
        <v>10813</v>
      </c>
      <c r="B2193" t="s">
        <v>10814</v>
      </c>
      <c r="C2193" s="1" t="str">
        <f t="shared" si="361"/>
        <v>21:0975</v>
      </c>
      <c r="D2193" s="1" t="str">
        <f t="shared" si="362"/>
        <v>21:0109</v>
      </c>
      <c r="E2193" t="s">
        <v>10815</v>
      </c>
      <c r="F2193" t="s">
        <v>10816</v>
      </c>
      <c r="H2193">
        <v>60.948652099999997</v>
      </c>
      <c r="I2193">
        <v>-97.033050599999996</v>
      </c>
      <c r="J2193" s="1" t="str">
        <f t="shared" si="363"/>
        <v>NGR lake sediment grab sample</v>
      </c>
      <c r="K2193" s="1" t="str">
        <f t="shared" si="364"/>
        <v>&lt;177 micron (NGR)</v>
      </c>
      <c r="L2193">
        <v>31</v>
      </c>
      <c r="M2193" t="s">
        <v>217</v>
      </c>
      <c r="N2193">
        <v>607</v>
      </c>
      <c r="O2193" t="s">
        <v>134</v>
      </c>
      <c r="P2193" t="s">
        <v>54</v>
      </c>
      <c r="Q2193" t="s">
        <v>560</v>
      </c>
      <c r="R2193" t="s">
        <v>141</v>
      </c>
      <c r="S2193" t="s">
        <v>57</v>
      </c>
      <c r="T2193" t="s">
        <v>175</v>
      </c>
      <c r="U2193" t="s">
        <v>92</v>
      </c>
      <c r="V2193" t="s">
        <v>187</v>
      </c>
      <c r="W2193" t="s">
        <v>74</v>
      </c>
      <c r="X2193" t="s">
        <v>67</v>
      </c>
      <c r="Y2193" t="s">
        <v>292</v>
      </c>
      <c r="Z2193" t="s">
        <v>62</v>
      </c>
      <c r="AA2193" t="s">
        <v>64</v>
      </c>
      <c r="AB2193" t="s">
        <v>356</v>
      </c>
      <c r="AC2193" t="s">
        <v>70</v>
      </c>
      <c r="AD2193" t="s">
        <v>62</v>
      </c>
      <c r="AE2193" t="s">
        <v>2078</v>
      </c>
      <c r="AF2193" t="s">
        <v>69</v>
      </c>
      <c r="AG2193" t="s">
        <v>436</v>
      </c>
      <c r="AH2193" t="s">
        <v>173</v>
      </c>
      <c r="AI2193" t="s">
        <v>292</v>
      </c>
      <c r="AJ2193" t="s">
        <v>226</v>
      </c>
      <c r="AK2193" t="s">
        <v>73</v>
      </c>
      <c r="AL2193" t="s">
        <v>103</v>
      </c>
      <c r="AM2193" t="s">
        <v>103</v>
      </c>
      <c r="AN2193" t="s">
        <v>76</v>
      </c>
      <c r="AO2193" t="s">
        <v>59</v>
      </c>
      <c r="AP2193" t="s">
        <v>747</v>
      </c>
      <c r="AQ2193" t="s">
        <v>306</v>
      </c>
      <c r="AR2193" t="s">
        <v>67</v>
      </c>
      <c r="AS2193" t="s">
        <v>54</v>
      </c>
      <c r="AT2193" t="s">
        <v>73</v>
      </c>
      <c r="AU2193" t="s">
        <v>107</v>
      </c>
      <c r="AV2193" t="s">
        <v>10817</v>
      </c>
    </row>
    <row r="2194" spans="1:48" hidden="1" x14ac:dyDescent="0.3">
      <c r="A2194" t="s">
        <v>10818</v>
      </c>
      <c r="B2194" t="s">
        <v>10819</v>
      </c>
      <c r="C2194" s="1" t="str">
        <f t="shared" si="361"/>
        <v>21:0975</v>
      </c>
      <c r="D2194" s="1" t="str">
        <f t="shared" si="362"/>
        <v>21:0109</v>
      </c>
      <c r="E2194" t="s">
        <v>10820</v>
      </c>
      <c r="F2194" t="s">
        <v>10821</v>
      </c>
      <c r="H2194">
        <v>60.877335700000003</v>
      </c>
      <c r="I2194">
        <v>-97.029689200000007</v>
      </c>
      <c r="J2194" s="1" t="str">
        <f t="shared" si="363"/>
        <v>NGR lake sediment grab sample</v>
      </c>
      <c r="K2194" s="1" t="str">
        <f t="shared" si="364"/>
        <v>&lt;177 micron (NGR)</v>
      </c>
      <c r="L2194">
        <v>31</v>
      </c>
      <c r="M2194" t="s">
        <v>246</v>
      </c>
      <c r="N2194">
        <v>608</v>
      </c>
      <c r="O2194" t="s">
        <v>94</v>
      </c>
      <c r="P2194" t="s">
        <v>170</v>
      </c>
      <c r="Q2194" t="s">
        <v>2374</v>
      </c>
      <c r="R2194" t="s">
        <v>616</v>
      </c>
      <c r="S2194" t="s">
        <v>57</v>
      </c>
      <c r="T2194" t="s">
        <v>561</v>
      </c>
      <c r="U2194" t="s">
        <v>168</v>
      </c>
      <c r="V2194" t="s">
        <v>223</v>
      </c>
      <c r="W2194" t="s">
        <v>220</v>
      </c>
      <c r="X2194" t="s">
        <v>67</v>
      </c>
      <c r="Y2194" t="s">
        <v>355</v>
      </c>
      <c r="Z2194" t="s">
        <v>170</v>
      </c>
      <c r="AA2194" t="s">
        <v>64</v>
      </c>
      <c r="AB2194" t="s">
        <v>615</v>
      </c>
      <c r="AC2194" t="s">
        <v>224</v>
      </c>
      <c r="AD2194" t="s">
        <v>96</v>
      </c>
      <c r="AE2194" t="s">
        <v>206</v>
      </c>
      <c r="AF2194" t="s">
        <v>616</v>
      </c>
      <c r="AG2194" t="s">
        <v>221</v>
      </c>
      <c r="AH2194" t="s">
        <v>173</v>
      </c>
      <c r="AI2194" t="s">
        <v>329</v>
      </c>
      <c r="AJ2194" t="s">
        <v>114</v>
      </c>
      <c r="AK2194" t="s">
        <v>73</v>
      </c>
      <c r="AL2194" t="s">
        <v>224</v>
      </c>
      <c r="AM2194" t="s">
        <v>75</v>
      </c>
      <c r="AN2194" t="s">
        <v>76</v>
      </c>
      <c r="AO2194" t="s">
        <v>203</v>
      </c>
      <c r="AP2194" t="s">
        <v>225</v>
      </c>
      <c r="AQ2194" t="s">
        <v>104</v>
      </c>
      <c r="AR2194" t="s">
        <v>67</v>
      </c>
      <c r="AS2194" t="s">
        <v>54</v>
      </c>
      <c r="AT2194" t="s">
        <v>277</v>
      </c>
      <c r="AU2194" t="s">
        <v>107</v>
      </c>
      <c r="AV2194" t="s">
        <v>10822</v>
      </c>
    </row>
    <row r="2195" spans="1:48" hidden="1" x14ac:dyDescent="0.3">
      <c r="A2195" t="s">
        <v>10823</v>
      </c>
      <c r="B2195" t="s">
        <v>10824</v>
      </c>
      <c r="C2195" s="1" t="str">
        <f t="shared" si="361"/>
        <v>21:0975</v>
      </c>
      <c r="D2195" s="1" t="str">
        <f t="shared" si="362"/>
        <v>21:0109</v>
      </c>
      <c r="E2195" t="s">
        <v>10825</v>
      </c>
      <c r="F2195" t="s">
        <v>10826</v>
      </c>
      <c r="H2195">
        <v>60.860204899999999</v>
      </c>
      <c r="I2195">
        <v>-96.992609599999994</v>
      </c>
      <c r="J2195" s="1" t="str">
        <f t="shared" si="363"/>
        <v>NGR lake sediment grab sample</v>
      </c>
      <c r="K2195" s="1" t="str">
        <f t="shared" si="364"/>
        <v>&lt;177 micron (NGR)</v>
      </c>
      <c r="L2195">
        <v>31</v>
      </c>
      <c r="M2195" t="s">
        <v>260</v>
      </c>
      <c r="N2195">
        <v>609</v>
      </c>
      <c r="O2195" t="s">
        <v>308</v>
      </c>
      <c r="P2195" t="s">
        <v>127</v>
      </c>
      <c r="Q2195" t="s">
        <v>558</v>
      </c>
      <c r="R2195" t="s">
        <v>141</v>
      </c>
      <c r="S2195" t="s">
        <v>57</v>
      </c>
      <c r="T2195" t="s">
        <v>152</v>
      </c>
      <c r="U2195" t="s">
        <v>92</v>
      </c>
      <c r="V2195" t="s">
        <v>522</v>
      </c>
      <c r="W2195" t="s">
        <v>346</v>
      </c>
      <c r="X2195" t="s">
        <v>74</v>
      </c>
      <c r="Y2195" t="s">
        <v>61</v>
      </c>
      <c r="Z2195" t="s">
        <v>170</v>
      </c>
      <c r="AA2195" t="s">
        <v>64</v>
      </c>
      <c r="AB2195" t="s">
        <v>221</v>
      </c>
      <c r="AC2195" t="s">
        <v>75</v>
      </c>
      <c r="AD2195" t="s">
        <v>92</v>
      </c>
      <c r="AE2195" t="s">
        <v>238</v>
      </c>
      <c r="AF2195" t="s">
        <v>69</v>
      </c>
      <c r="AG2195" t="s">
        <v>223</v>
      </c>
      <c r="AH2195" t="s">
        <v>173</v>
      </c>
      <c r="AI2195" t="s">
        <v>123</v>
      </c>
      <c r="AJ2195" t="s">
        <v>114</v>
      </c>
      <c r="AK2195" t="s">
        <v>73</v>
      </c>
      <c r="AL2195" t="s">
        <v>75</v>
      </c>
      <c r="AM2195" t="s">
        <v>224</v>
      </c>
      <c r="AN2195" t="s">
        <v>76</v>
      </c>
      <c r="AO2195" t="s">
        <v>178</v>
      </c>
      <c r="AP2195" t="s">
        <v>225</v>
      </c>
      <c r="AQ2195" t="s">
        <v>8919</v>
      </c>
      <c r="AR2195" t="s">
        <v>62</v>
      </c>
      <c r="AS2195" t="s">
        <v>54</v>
      </c>
      <c r="AT2195" t="s">
        <v>73</v>
      </c>
      <c r="AU2195" t="s">
        <v>107</v>
      </c>
      <c r="AV2195" t="s">
        <v>5364</v>
      </c>
    </row>
    <row r="2196" spans="1:48" hidden="1" x14ac:dyDescent="0.3">
      <c r="A2196" t="s">
        <v>10827</v>
      </c>
      <c r="B2196" t="s">
        <v>10828</v>
      </c>
      <c r="C2196" s="1" t="str">
        <f t="shared" si="361"/>
        <v>21:0975</v>
      </c>
      <c r="D2196" s="1" t="str">
        <f t="shared" si="362"/>
        <v>21:0109</v>
      </c>
      <c r="E2196" t="s">
        <v>10789</v>
      </c>
      <c r="F2196" t="s">
        <v>10829</v>
      </c>
      <c r="H2196">
        <v>60.861711200000002</v>
      </c>
      <c r="I2196">
        <v>-96.952144700000005</v>
      </c>
      <c r="J2196" s="1" t="str">
        <f t="shared" si="363"/>
        <v>NGR lake sediment grab sample</v>
      </c>
      <c r="K2196" s="1" t="str">
        <f t="shared" si="364"/>
        <v>&lt;177 micron (NGR)</v>
      </c>
      <c r="L2196">
        <v>31</v>
      </c>
      <c r="M2196" t="s">
        <v>345</v>
      </c>
      <c r="N2196">
        <v>610</v>
      </c>
      <c r="O2196" t="s">
        <v>220</v>
      </c>
      <c r="P2196" t="s">
        <v>138</v>
      </c>
      <c r="Q2196" t="s">
        <v>3299</v>
      </c>
      <c r="R2196" t="s">
        <v>99</v>
      </c>
      <c r="S2196" t="s">
        <v>57</v>
      </c>
      <c r="T2196" t="s">
        <v>219</v>
      </c>
      <c r="U2196" t="s">
        <v>88</v>
      </c>
      <c r="V2196" t="s">
        <v>522</v>
      </c>
      <c r="W2196" t="s">
        <v>171</v>
      </c>
      <c r="X2196" t="s">
        <v>67</v>
      </c>
      <c r="Y2196" t="s">
        <v>396</v>
      </c>
      <c r="Z2196" t="s">
        <v>62</v>
      </c>
      <c r="AA2196" t="s">
        <v>64</v>
      </c>
      <c r="AB2196" t="s">
        <v>251</v>
      </c>
      <c r="AC2196" t="s">
        <v>70</v>
      </c>
      <c r="AD2196" t="s">
        <v>62</v>
      </c>
      <c r="AE2196" t="s">
        <v>584</v>
      </c>
      <c r="AF2196" t="s">
        <v>317</v>
      </c>
      <c r="AG2196" t="s">
        <v>264</v>
      </c>
      <c r="AH2196" t="s">
        <v>173</v>
      </c>
      <c r="AI2196" t="s">
        <v>336</v>
      </c>
      <c r="AJ2196" t="s">
        <v>233</v>
      </c>
      <c r="AK2196" t="s">
        <v>73</v>
      </c>
      <c r="AL2196" t="s">
        <v>103</v>
      </c>
      <c r="AM2196" t="s">
        <v>103</v>
      </c>
      <c r="AN2196" t="s">
        <v>76</v>
      </c>
      <c r="AO2196" t="s">
        <v>168</v>
      </c>
      <c r="AP2196" t="s">
        <v>2741</v>
      </c>
      <c r="AQ2196" t="s">
        <v>178</v>
      </c>
      <c r="AR2196" t="s">
        <v>67</v>
      </c>
      <c r="AS2196" t="s">
        <v>54</v>
      </c>
      <c r="AT2196" t="s">
        <v>73</v>
      </c>
      <c r="AU2196" t="s">
        <v>107</v>
      </c>
      <c r="AV2196" t="s">
        <v>10830</v>
      </c>
    </row>
    <row r="2197" spans="1:48" hidden="1" x14ac:dyDescent="0.3">
      <c r="A2197" t="s">
        <v>10831</v>
      </c>
      <c r="B2197" t="s">
        <v>10832</v>
      </c>
      <c r="C2197" s="1" t="str">
        <f t="shared" si="361"/>
        <v>21:0975</v>
      </c>
      <c r="D2197" s="1" t="str">
        <f t="shared" si="362"/>
        <v>21:0109</v>
      </c>
      <c r="E2197" t="s">
        <v>10833</v>
      </c>
      <c r="F2197" t="s">
        <v>10834</v>
      </c>
      <c r="H2197">
        <v>60.893581900000001</v>
      </c>
      <c r="I2197">
        <v>-96.941231200000004</v>
      </c>
      <c r="J2197" s="1" t="str">
        <f t="shared" si="363"/>
        <v>NGR lake sediment grab sample</v>
      </c>
      <c r="K2197" s="1" t="str">
        <f t="shared" si="364"/>
        <v>&lt;177 micron (NGR)</v>
      </c>
      <c r="L2197">
        <v>31</v>
      </c>
      <c r="M2197" t="s">
        <v>273</v>
      </c>
      <c r="N2197">
        <v>611</v>
      </c>
      <c r="O2197" t="s">
        <v>205</v>
      </c>
      <c r="P2197" t="s">
        <v>54</v>
      </c>
      <c r="Q2197" t="s">
        <v>775</v>
      </c>
      <c r="R2197" t="s">
        <v>121</v>
      </c>
      <c r="S2197" t="s">
        <v>57</v>
      </c>
      <c r="T2197" t="s">
        <v>167</v>
      </c>
      <c r="U2197" t="s">
        <v>88</v>
      </c>
      <c r="V2197" t="s">
        <v>65</v>
      </c>
      <c r="W2197" t="s">
        <v>302</v>
      </c>
      <c r="X2197" t="s">
        <v>74</v>
      </c>
      <c r="Y2197" t="s">
        <v>171</v>
      </c>
      <c r="Z2197" t="s">
        <v>170</v>
      </c>
      <c r="AA2197" t="s">
        <v>64</v>
      </c>
      <c r="AB2197" t="s">
        <v>139</v>
      </c>
      <c r="AC2197" t="s">
        <v>155</v>
      </c>
      <c r="AD2197" t="s">
        <v>62</v>
      </c>
      <c r="AE2197" t="s">
        <v>396</v>
      </c>
      <c r="AF2197" t="s">
        <v>151</v>
      </c>
      <c r="AG2197" t="s">
        <v>615</v>
      </c>
      <c r="AH2197" t="s">
        <v>173</v>
      </c>
      <c r="AI2197" t="s">
        <v>71</v>
      </c>
      <c r="AJ2197" t="s">
        <v>124</v>
      </c>
      <c r="AK2197" t="s">
        <v>73</v>
      </c>
      <c r="AL2197" t="s">
        <v>103</v>
      </c>
      <c r="AM2197" t="s">
        <v>75</v>
      </c>
      <c r="AN2197" t="s">
        <v>76</v>
      </c>
      <c r="AO2197" t="s">
        <v>203</v>
      </c>
      <c r="AP2197" t="s">
        <v>566</v>
      </c>
      <c r="AQ2197" t="s">
        <v>92</v>
      </c>
      <c r="AR2197" t="s">
        <v>67</v>
      </c>
      <c r="AS2197" t="s">
        <v>54</v>
      </c>
      <c r="AT2197" t="s">
        <v>73</v>
      </c>
      <c r="AU2197" t="s">
        <v>107</v>
      </c>
      <c r="AV2197" t="s">
        <v>10835</v>
      </c>
    </row>
    <row r="2198" spans="1:48" hidden="1" x14ac:dyDescent="0.3">
      <c r="A2198" t="s">
        <v>10836</v>
      </c>
      <c r="B2198" t="s">
        <v>10837</v>
      </c>
      <c r="C2198" s="1" t="str">
        <f t="shared" si="361"/>
        <v>21:0975</v>
      </c>
      <c r="D2198" s="1" t="str">
        <f t="shared" si="362"/>
        <v>21:0109</v>
      </c>
      <c r="E2198" t="s">
        <v>10838</v>
      </c>
      <c r="F2198" t="s">
        <v>10839</v>
      </c>
      <c r="H2198">
        <v>60.915551000000001</v>
      </c>
      <c r="I2198">
        <v>-96.9402604</v>
      </c>
      <c r="J2198" s="1" t="str">
        <f t="shared" si="363"/>
        <v>NGR lake sediment grab sample</v>
      </c>
      <c r="K2198" s="1" t="str">
        <f t="shared" si="364"/>
        <v>&lt;177 micron (NGR)</v>
      </c>
      <c r="L2198">
        <v>31</v>
      </c>
      <c r="M2198" t="s">
        <v>289</v>
      </c>
      <c r="N2198">
        <v>612</v>
      </c>
      <c r="O2198" t="s">
        <v>396</v>
      </c>
      <c r="P2198" t="s">
        <v>170</v>
      </c>
      <c r="Q2198" t="s">
        <v>133</v>
      </c>
      <c r="R2198" t="s">
        <v>329</v>
      </c>
      <c r="S2198" t="s">
        <v>57</v>
      </c>
      <c r="T2198" t="s">
        <v>153</v>
      </c>
      <c r="U2198" t="s">
        <v>59</v>
      </c>
      <c r="V2198" t="s">
        <v>411</v>
      </c>
      <c r="W2198" t="s">
        <v>355</v>
      </c>
      <c r="X2198" t="s">
        <v>67</v>
      </c>
      <c r="Y2198" t="s">
        <v>171</v>
      </c>
      <c r="Z2198" t="s">
        <v>138</v>
      </c>
      <c r="AA2198" t="s">
        <v>64</v>
      </c>
      <c r="AB2198" t="s">
        <v>317</v>
      </c>
      <c r="AC2198" t="s">
        <v>155</v>
      </c>
      <c r="AD2198" t="s">
        <v>67</v>
      </c>
      <c r="AE2198" t="s">
        <v>4168</v>
      </c>
      <c r="AF2198" t="s">
        <v>151</v>
      </c>
      <c r="AG2198" t="s">
        <v>449</v>
      </c>
      <c r="AH2198" t="s">
        <v>173</v>
      </c>
      <c r="AI2198" t="s">
        <v>328</v>
      </c>
      <c r="AJ2198" t="s">
        <v>254</v>
      </c>
      <c r="AK2198" t="s">
        <v>73</v>
      </c>
      <c r="AL2198" t="s">
        <v>157</v>
      </c>
      <c r="AM2198" t="s">
        <v>75</v>
      </c>
      <c r="AN2198" t="s">
        <v>76</v>
      </c>
      <c r="AO2198" t="s">
        <v>328</v>
      </c>
      <c r="AP2198" t="s">
        <v>596</v>
      </c>
      <c r="AQ2198" t="s">
        <v>124</v>
      </c>
      <c r="AR2198" t="s">
        <v>67</v>
      </c>
      <c r="AS2198" t="s">
        <v>54</v>
      </c>
      <c r="AT2198" t="s">
        <v>73</v>
      </c>
      <c r="AU2198" t="s">
        <v>107</v>
      </c>
      <c r="AV2198" t="s">
        <v>10840</v>
      </c>
    </row>
    <row r="2199" spans="1:48" hidden="1" x14ac:dyDescent="0.3">
      <c r="A2199" t="s">
        <v>10841</v>
      </c>
      <c r="B2199" t="s">
        <v>10842</v>
      </c>
      <c r="C2199" s="1" t="str">
        <f t="shared" si="361"/>
        <v>21:0975</v>
      </c>
      <c r="D2199" s="1" t="str">
        <f t="shared" si="362"/>
        <v>21:0109</v>
      </c>
      <c r="E2199" t="s">
        <v>10843</v>
      </c>
      <c r="F2199" t="s">
        <v>10844</v>
      </c>
      <c r="H2199">
        <v>60.966124200000003</v>
      </c>
      <c r="I2199">
        <v>-96.958397700000006</v>
      </c>
      <c r="J2199" s="1" t="str">
        <f t="shared" si="363"/>
        <v>NGR lake sediment grab sample</v>
      </c>
      <c r="K2199" s="1" t="str">
        <f t="shared" si="364"/>
        <v>&lt;177 micron (NGR)</v>
      </c>
      <c r="L2199">
        <v>31</v>
      </c>
      <c r="M2199" t="s">
        <v>301</v>
      </c>
      <c r="N2199">
        <v>613</v>
      </c>
      <c r="O2199" t="s">
        <v>168</v>
      </c>
      <c r="P2199" t="s">
        <v>54</v>
      </c>
      <c r="Q2199" t="s">
        <v>1158</v>
      </c>
      <c r="R2199" t="s">
        <v>134</v>
      </c>
      <c r="S2199" t="s">
        <v>57</v>
      </c>
      <c r="T2199" t="s">
        <v>204</v>
      </c>
      <c r="U2199" t="s">
        <v>104</v>
      </c>
      <c r="V2199" t="s">
        <v>100</v>
      </c>
      <c r="W2199" t="s">
        <v>137</v>
      </c>
      <c r="X2199" t="s">
        <v>74</v>
      </c>
      <c r="Y2199" t="s">
        <v>336</v>
      </c>
      <c r="Z2199" t="s">
        <v>127</v>
      </c>
      <c r="AA2199" t="s">
        <v>64</v>
      </c>
      <c r="AB2199" t="s">
        <v>550</v>
      </c>
      <c r="AC2199" t="s">
        <v>70</v>
      </c>
      <c r="AD2199" t="s">
        <v>74</v>
      </c>
      <c r="AE2199" t="s">
        <v>68</v>
      </c>
      <c r="AF2199" t="s">
        <v>141</v>
      </c>
      <c r="AG2199" t="s">
        <v>93</v>
      </c>
      <c r="AH2199" t="s">
        <v>70</v>
      </c>
      <c r="AI2199" t="s">
        <v>328</v>
      </c>
      <c r="AJ2199" t="s">
        <v>254</v>
      </c>
      <c r="AK2199" t="s">
        <v>73</v>
      </c>
      <c r="AL2199" t="s">
        <v>224</v>
      </c>
      <c r="AM2199" t="s">
        <v>103</v>
      </c>
      <c r="AN2199" t="s">
        <v>76</v>
      </c>
      <c r="AO2199" t="s">
        <v>514</v>
      </c>
      <c r="AP2199" t="s">
        <v>225</v>
      </c>
      <c r="AQ2199" t="s">
        <v>308</v>
      </c>
      <c r="AR2199" t="s">
        <v>67</v>
      </c>
      <c r="AS2199" t="s">
        <v>54</v>
      </c>
      <c r="AT2199" t="s">
        <v>73</v>
      </c>
      <c r="AU2199" t="s">
        <v>107</v>
      </c>
      <c r="AV2199" t="s">
        <v>2609</v>
      </c>
    </row>
    <row r="2200" spans="1:48" hidden="1" x14ac:dyDescent="0.3">
      <c r="A2200" t="s">
        <v>10845</v>
      </c>
      <c r="B2200" t="s">
        <v>10846</v>
      </c>
      <c r="C2200" s="1" t="str">
        <f t="shared" si="361"/>
        <v>21:0975</v>
      </c>
      <c r="D2200" s="1" t="str">
        <f t="shared" si="362"/>
        <v>21:0109</v>
      </c>
      <c r="E2200" t="s">
        <v>10847</v>
      </c>
      <c r="F2200" t="s">
        <v>10848</v>
      </c>
      <c r="H2200">
        <v>60.988736199999998</v>
      </c>
      <c r="I2200">
        <v>-96.875990200000004</v>
      </c>
      <c r="J2200" s="1" t="str">
        <f t="shared" si="363"/>
        <v>NGR lake sediment grab sample</v>
      </c>
      <c r="K2200" s="1" t="str">
        <f t="shared" si="364"/>
        <v>&lt;177 micron (NGR)</v>
      </c>
      <c r="L2200">
        <v>31</v>
      </c>
      <c r="M2200" t="s">
        <v>113</v>
      </c>
      <c r="N2200">
        <v>614</v>
      </c>
      <c r="O2200" t="s">
        <v>1125</v>
      </c>
      <c r="P2200" t="s">
        <v>54</v>
      </c>
      <c r="Q2200" t="s">
        <v>420</v>
      </c>
      <c r="R2200" t="s">
        <v>134</v>
      </c>
      <c r="S2200" t="s">
        <v>57</v>
      </c>
      <c r="T2200" t="s">
        <v>449</v>
      </c>
      <c r="U2200" t="s">
        <v>92</v>
      </c>
      <c r="V2200" t="s">
        <v>100</v>
      </c>
      <c r="W2200" t="s">
        <v>95</v>
      </c>
      <c r="X2200" t="s">
        <v>67</v>
      </c>
      <c r="Y2200" t="s">
        <v>388</v>
      </c>
      <c r="Z2200" t="s">
        <v>170</v>
      </c>
      <c r="AA2200" t="s">
        <v>64</v>
      </c>
      <c r="AB2200" t="s">
        <v>575</v>
      </c>
      <c r="AC2200" t="s">
        <v>155</v>
      </c>
      <c r="AD2200" t="s">
        <v>67</v>
      </c>
      <c r="AE2200" t="s">
        <v>68</v>
      </c>
      <c r="AF2200" t="s">
        <v>616</v>
      </c>
      <c r="AG2200" t="s">
        <v>97</v>
      </c>
      <c r="AH2200" t="s">
        <v>70</v>
      </c>
      <c r="AI2200" t="s">
        <v>280</v>
      </c>
      <c r="AJ2200" t="s">
        <v>233</v>
      </c>
      <c r="AK2200" t="s">
        <v>73</v>
      </c>
      <c r="AL2200" t="s">
        <v>75</v>
      </c>
      <c r="AM2200" t="s">
        <v>224</v>
      </c>
      <c r="AN2200" t="s">
        <v>76</v>
      </c>
      <c r="AO2200" t="s">
        <v>168</v>
      </c>
      <c r="AP2200" t="s">
        <v>566</v>
      </c>
      <c r="AQ2200" t="s">
        <v>72</v>
      </c>
      <c r="AR2200" t="s">
        <v>67</v>
      </c>
      <c r="AS2200" t="s">
        <v>54</v>
      </c>
      <c r="AT2200" t="s">
        <v>73</v>
      </c>
      <c r="AU2200" t="s">
        <v>107</v>
      </c>
      <c r="AV2200" t="s">
        <v>7619</v>
      </c>
    </row>
    <row r="2201" spans="1:48" hidden="1" x14ac:dyDescent="0.3">
      <c r="A2201" t="s">
        <v>10849</v>
      </c>
      <c r="B2201" t="s">
        <v>10850</v>
      </c>
      <c r="C2201" s="1" t="str">
        <f t="shared" si="361"/>
        <v>21:0975</v>
      </c>
      <c r="D2201" s="1" t="str">
        <f t="shared" si="362"/>
        <v>21:0109</v>
      </c>
      <c r="E2201" t="s">
        <v>10847</v>
      </c>
      <c r="F2201" t="s">
        <v>10851</v>
      </c>
      <c r="H2201">
        <v>60.988736199999998</v>
      </c>
      <c r="I2201">
        <v>-96.875990200000004</v>
      </c>
      <c r="J2201" s="1" t="str">
        <f t="shared" si="363"/>
        <v>NGR lake sediment grab sample</v>
      </c>
      <c r="K2201" s="1" t="str">
        <f t="shared" si="364"/>
        <v>&lt;177 micron (NGR)</v>
      </c>
      <c r="L2201">
        <v>31</v>
      </c>
      <c r="M2201" t="s">
        <v>132</v>
      </c>
      <c r="N2201">
        <v>615</v>
      </c>
      <c r="O2201" t="s">
        <v>1125</v>
      </c>
      <c r="P2201" t="s">
        <v>54</v>
      </c>
      <c r="Q2201" t="s">
        <v>1210</v>
      </c>
      <c r="R2201" t="s">
        <v>134</v>
      </c>
      <c r="S2201" t="s">
        <v>57</v>
      </c>
      <c r="T2201" t="s">
        <v>604</v>
      </c>
      <c r="U2201" t="s">
        <v>203</v>
      </c>
      <c r="V2201" t="s">
        <v>316</v>
      </c>
      <c r="W2201" t="s">
        <v>448</v>
      </c>
      <c r="X2201" t="s">
        <v>74</v>
      </c>
      <c r="Y2201" t="s">
        <v>388</v>
      </c>
      <c r="Z2201" t="s">
        <v>170</v>
      </c>
      <c r="AA2201" t="s">
        <v>64</v>
      </c>
      <c r="AB2201" t="s">
        <v>471</v>
      </c>
      <c r="AC2201" t="s">
        <v>155</v>
      </c>
      <c r="AD2201" t="s">
        <v>74</v>
      </c>
      <c r="AE2201" t="s">
        <v>74</v>
      </c>
      <c r="AF2201" t="s">
        <v>356</v>
      </c>
      <c r="AG2201" t="s">
        <v>725</v>
      </c>
      <c r="AH2201" t="s">
        <v>70</v>
      </c>
      <c r="AI2201" t="s">
        <v>117</v>
      </c>
      <c r="AJ2201" t="s">
        <v>233</v>
      </c>
      <c r="AK2201" t="s">
        <v>73</v>
      </c>
      <c r="AL2201" t="s">
        <v>224</v>
      </c>
      <c r="AM2201" t="s">
        <v>103</v>
      </c>
      <c r="AN2201" t="s">
        <v>76</v>
      </c>
      <c r="AO2201" t="s">
        <v>176</v>
      </c>
      <c r="AP2201" t="s">
        <v>225</v>
      </c>
      <c r="AQ2201" t="s">
        <v>72</v>
      </c>
      <c r="AR2201" t="s">
        <v>74</v>
      </c>
      <c r="AS2201" t="s">
        <v>54</v>
      </c>
      <c r="AT2201" t="s">
        <v>73</v>
      </c>
      <c r="AU2201" t="s">
        <v>107</v>
      </c>
      <c r="AV2201" t="s">
        <v>1779</v>
      </c>
    </row>
    <row r="2202" spans="1:48" hidden="1" x14ac:dyDescent="0.3">
      <c r="A2202" t="s">
        <v>10852</v>
      </c>
      <c r="B2202" t="s">
        <v>10853</v>
      </c>
      <c r="C2202" s="1" t="str">
        <f t="shared" si="361"/>
        <v>21:0975</v>
      </c>
      <c r="D2202" s="1" t="str">
        <f>HYPERLINK("https://geochem.nrcan.gc.ca/cdogs/content/svy/svy_e.htm", "")</f>
        <v/>
      </c>
      <c r="G2202" s="1" t="str">
        <f>HYPERLINK("https://geochem.nrcan.gc.ca/cdogs/content/cr_/cr_00160_e.htm", "160")</f>
        <v>160</v>
      </c>
      <c r="J2202" t="s">
        <v>230</v>
      </c>
      <c r="K2202" t="s">
        <v>231</v>
      </c>
      <c r="L2202">
        <v>31</v>
      </c>
      <c r="M2202" t="s">
        <v>232</v>
      </c>
      <c r="N2202">
        <v>616</v>
      </c>
      <c r="O2202" t="s">
        <v>88</v>
      </c>
      <c r="P2202" t="s">
        <v>138</v>
      </c>
      <c r="Q2202" t="s">
        <v>105</v>
      </c>
      <c r="R2202" t="s">
        <v>177</v>
      </c>
      <c r="S2202" t="s">
        <v>57</v>
      </c>
      <c r="T2202" t="s">
        <v>204</v>
      </c>
      <c r="U2202" t="s">
        <v>88</v>
      </c>
      <c r="V2202" t="s">
        <v>449</v>
      </c>
      <c r="W2202" t="s">
        <v>355</v>
      </c>
      <c r="X2202" t="s">
        <v>74</v>
      </c>
      <c r="Y2202" t="s">
        <v>220</v>
      </c>
      <c r="Z2202" t="s">
        <v>88</v>
      </c>
      <c r="AA2202" t="s">
        <v>64</v>
      </c>
      <c r="AB2202" t="s">
        <v>691</v>
      </c>
      <c r="AC2202" t="s">
        <v>75</v>
      </c>
      <c r="AD2202" t="s">
        <v>67</v>
      </c>
      <c r="AE2202" t="s">
        <v>62</v>
      </c>
      <c r="AF2202" t="s">
        <v>104</v>
      </c>
      <c r="AG2202" t="s">
        <v>428</v>
      </c>
      <c r="AH2202" t="s">
        <v>74</v>
      </c>
      <c r="AI2202" t="s">
        <v>178</v>
      </c>
      <c r="AJ2202" t="s">
        <v>156</v>
      </c>
      <c r="AK2202" t="s">
        <v>73</v>
      </c>
      <c r="AL2202" t="s">
        <v>206</v>
      </c>
      <c r="AM2202" t="s">
        <v>157</v>
      </c>
      <c r="AN2202" t="s">
        <v>76</v>
      </c>
      <c r="AO2202" t="s">
        <v>168</v>
      </c>
      <c r="AP2202" t="s">
        <v>5602</v>
      </c>
      <c r="AQ2202" t="s">
        <v>127</v>
      </c>
      <c r="AR2202" t="s">
        <v>62</v>
      </c>
      <c r="AS2202" t="s">
        <v>170</v>
      </c>
      <c r="AT2202" t="s">
        <v>73</v>
      </c>
      <c r="AU2202" t="s">
        <v>560</v>
      </c>
      <c r="AV2202" t="s">
        <v>10854</v>
      </c>
    </row>
    <row r="2203" spans="1:48" hidden="1" x14ac:dyDescent="0.3">
      <c r="A2203" t="s">
        <v>10855</v>
      </c>
      <c r="B2203" t="s">
        <v>10856</v>
      </c>
      <c r="C2203" s="1" t="str">
        <f t="shared" si="361"/>
        <v>21:0975</v>
      </c>
      <c r="D2203" s="1" t="str">
        <f t="shared" ref="D2203:D2210" si="365">HYPERLINK("https://geochem.nrcan.gc.ca/cdogs/content/svy/svy210109_e.htm", "21:0109")</f>
        <v>21:0109</v>
      </c>
      <c r="E2203" t="s">
        <v>10857</v>
      </c>
      <c r="F2203" t="s">
        <v>10858</v>
      </c>
      <c r="H2203">
        <v>60.958877600000001</v>
      </c>
      <c r="I2203">
        <v>-96.858579700000007</v>
      </c>
      <c r="J2203" s="1" t="str">
        <f t="shared" ref="J2203:J2210" si="366">HYPERLINK("https://geochem.nrcan.gc.ca/cdogs/content/kwd/kwd020027_e.htm", "NGR lake sediment grab sample")</f>
        <v>NGR lake sediment grab sample</v>
      </c>
      <c r="K2203" s="1" t="str">
        <f t="shared" ref="K2203:K2210" si="367">HYPERLINK("https://geochem.nrcan.gc.ca/cdogs/content/kwd/kwd080006_e.htm", "&lt;177 micron (NGR)")</f>
        <v>&lt;177 micron (NGR)</v>
      </c>
      <c r="L2203">
        <v>31</v>
      </c>
      <c r="M2203" t="s">
        <v>314</v>
      </c>
      <c r="N2203">
        <v>617</v>
      </c>
      <c r="O2203" t="s">
        <v>363</v>
      </c>
      <c r="P2203" t="s">
        <v>62</v>
      </c>
      <c r="Q2203" t="s">
        <v>642</v>
      </c>
      <c r="R2203" t="s">
        <v>90</v>
      </c>
      <c r="S2203" t="s">
        <v>57</v>
      </c>
      <c r="T2203" t="s">
        <v>122</v>
      </c>
      <c r="U2203" t="s">
        <v>203</v>
      </c>
      <c r="V2203" t="s">
        <v>326</v>
      </c>
      <c r="W2203" t="s">
        <v>355</v>
      </c>
      <c r="X2203" t="s">
        <v>74</v>
      </c>
      <c r="Y2203" t="s">
        <v>276</v>
      </c>
      <c r="Z2203" t="s">
        <v>170</v>
      </c>
      <c r="AA2203" t="s">
        <v>64</v>
      </c>
      <c r="AB2203" t="s">
        <v>264</v>
      </c>
      <c r="AC2203" t="s">
        <v>70</v>
      </c>
      <c r="AD2203" t="s">
        <v>74</v>
      </c>
      <c r="AE2203" t="s">
        <v>74</v>
      </c>
      <c r="AF2203" t="s">
        <v>471</v>
      </c>
      <c r="AG2203" t="s">
        <v>698</v>
      </c>
      <c r="AH2203" t="s">
        <v>70</v>
      </c>
      <c r="AI2203" t="s">
        <v>102</v>
      </c>
      <c r="AJ2203" t="s">
        <v>233</v>
      </c>
      <c r="AK2203" t="s">
        <v>73</v>
      </c>
      <c r="AL2203" t="s">
        <v>177</v>
      </c>
      <c r="AM2203" t="s">
        <v>224</v>
      </c>
      <c r="AN2203" t="s">
        <v>76</v>
      </c>
      <c r="AO2203" t="s">
        <v>168</v>
      </c>
      <c r="AP2203" t="s">
        <v>414</v>
      </c>
      <c r="AQ2203" t="s">
        <v>94</v>
      </c>
      <c r="AR2203" t="s">
        <v>67</v>
      </c>
      <c r="AS2203" t="s">
        <v>54</v>
      </c>
      <c r="AT2203" t="s">
        <v>73</v>
      </c>
      <c r="AU2203" t="s">
        <v>107</v>
      </c>
      <c r="AV2203" t="s">
        <v>10859</v>
      </c>
    </row>
    <row r="2204" spans="1:48" hidden="1" x14ac:dyDescent="0.3">
      <c r="A2204" t="s">
        <v>10860</v>
      </c>
      <c r="B2204" t="s">
        <v>10861</v>
      </c>
      <c r="C2204" s="1" t="str">
        <f t="shared" si="361"/>
        <v>21:0975</v>
      </c>
      <c r="D2204" s="1" t="str">
        <f t="shared" si="365"/>
        <v>21:0109</v>
      </c>
      <c r="E2204" t="s">
        <v>10862</v>
      </c>
      <c r="F2204" t="s">
        <v>10863</v>
      </c>
      <c r="H2204">
        <v>60.908706000000002</v>
      </c>
      <c r="I2204">
        <v>-96.863031699999993</v>
      </c>
      <c r="J2204" s="1" t="str">
        <f t="shared" si="366"/>
        <v>NGR lake sediment grab sample</v>
      </c>
      <c r="K2204" s="1" t="str">
        <f t="shared" si="367"/>
        <v>&lt;177 micron (NGR)</v>
      </c>
      <c r="L2204">
        <v>31</v>
      </c>
      <c r="M2204" t="s">
        <v>324</v>
      </c>
      <c r="N2204">
        <v>618</v>
      </c>
      <c r="O2204" t="s">
        <v>421</v>
      </c>
      <c r="P2204" t="s">
        <v>54</v>
      </c>
      <c r="Q2204" t="s">
        <v>89</v>
      </c>
      <c r="R2204" t="s">
        <v>94</v>
      </c>
      <c r="S2204" t="s">
        <v>57</v>
      </c>
      <c r="T2204" t="s">
        <v>172</v>
      </c>
      <c r="U2204" t="s">
        <v>59</v>
      </c>
      <c r="V2204" t="s">
        <v>316</v>
      </c>
      <c r="W2204" t="s">
        <v>355</v>
      </c>
      <c r="X2204" t="s">
        <v>67</v>
      </c>
      <c r="Y2204" t="s">
        <v>95</v>
      </c>
      <c r="Z2204" t="s">
        <v>96</v>
      </c>
      <c r="AA2204" t="s">
        <v>64</v>
      </c>
      <c r="AB2204" t="s">
        <v>282</v>
      </c>
      <c r="AC2204" t="s">
        <v>70</v>
      </c>
      <c r="AD2204" t="s">
        <v>67</v>
      </c>
      <c r="AE2204" t="s">
        <v>62</v>
      </c>
      <c r="AF2204" t="s">
        <v>282</v>
      </c>
      <c r="AG2204" t="s">
        <v>249</v>
      </c>
      <c r="AH2204" t="s">
        <v>173</v>
      </c>
      <c r="AI2204" t="s">
        <v>101</v>
      </c>
      <c r="AJ2204" t="s">
        <v>143</v>
      </c>
      <c r="AK2204" t="s">
        <v>73</v>
      </c>
      <c r="AL2204" t="s">
        <v>125</v>
      </c>
      <c r="AM2204" t="s">
        <v>103</v>
      </c>
      <c r="AN2204" t="s">
        <v>76</v>
      </c>
      <c r="AO2204" t="s">
        <v>72</v>
      </c>
      <c r="AP2204" t="s">
        <v>179</v>
      </c>
      <c r="AQ2204" t="s">
        <v>205</v>
      </c>
      <c r="AR2204" t="s">
        <v>67</v>
      </c>
      <c r="AS2204" t="s">
        <v>54</v>
      </c>
      <c r="AT2204" t="s">
        <v>73</v>
      </c>
      <c r="AU2204" t="s">
        <v>107</v>
      </c>
      <c r="AV2204" t="s">
        <v>2449</v>
      </c>
    </row>
    <row r="2205" spans="1:48" hidden="1" x14ac:dyDescent="0.3">
      <c r="A2205" t="s">
        <v>10864</v>
      </c>
      <c r="B2205" t="s">
        <v>10865</v>
      </c>
      <c r="C2205" s="1" t="str">
        <f t="shared" si="361"/>
        <v>21:0975</v>
      </c>
      <c r="D2205" s="1" t="str">
        <f t="shared" si="365"/>
        <v>21:0109</v>
      </c>
      <c r="E2205" t="s">
        <v>10866</v>
      </c>
      <c r="F2205" t="s">
        <v>10867</v>
      </c>
      <c r="H2205">
        <v>60.902472299999999</v>
      </c>
      <c r="I2205">
        <v>-96.907002700000007</v>
      </c>
      <c r="J2205" s="1" t="str">
        <f t="shared" si="366"/>
        <v>NGR lake sediment grab sample</v>
      </c>
      <c r="K2205" s="1" t="str">
        <f t="shared" si="367"/>
        <v>&lt;177 micron (NGR)</v>
      </c>
      <c r="L2205">
        <v>31</v>
      </c>
      <c r="M2205" t="s">
        <v>335</v>
      </c>
      <c r="N2205">
        <v>619</v>
      </c>
      <c r="O2205" t="s">
        <v>292</v>
      </c>
      <c r="P2205" t="s">
        <v>62</v>
      </c>
      <c r="Q2205" t="s">
        <v>997</v>
      </c>
      <c r="R2205" t="s">
        <v>121</v>
      </c>
      <c r="S2205" t="s">
        <v>57</v>
      </c>
      <c r="T2205" t="s">
        <v>204</v>
      </c>
      <c r="U2205" t="s">
        <v>168</v>
      </c>
      <c r="V2205" t="s">
        <v>122</v>
      </c>
      <c r="W2205" t="s">
        <v>276</v>
      </c>
      <c r="X2205" t="s">
        <v>74</v>
      </c>
      <c r="Y2205" t="s">
        <v>355</v>
      </c>
      <c r="Z2205" t="s">
        <v>127</v>
      </c>
      <c r="AA2205" t="s">
        <v>64</v>
      </c>
      <c r="AB2205" t="s">
        <v>691</v>
      </c>
      <c r="AC2205" t="s">
        <v>70</v>
      </c>
      <c r="AD2205" t="s">
        <v>67</v>
      </c>
      <c r="AE2205" t="s">
        <v>421</v>
      </c>
      <c r="AF2205" t="s">
        <v>99</v>
      </c>
      <c r="AG2205" t="s">
        <v>326</v>
      </c>
      <c r="AH2205" t="s">
        <v>70</v>
      </c>
      <c r="AI2205" t="s">
        <v>280</v>
      </c>
      <c r="AJ2205" t="s">
        <v>692</v>
      </c>
      <c r="AK2205" t="s">
        <v>73</v>
      </c>
      <c r="AL2205" t="s">
        <v>177</v>
      </c>
      <c r="AM2205" t="s">
        <v>75</v>
      </c>
      <c r="AN2205" t="s">
        <v>76</v>
      </c>
      <c r="AO2205" t="s">
        <v>1125</v>
      </c>
      <c r="AP2205" t="s">
        <v>210</v>
      </c>
      <c r="AQ2205" t="s">
        <v>226</v>
      </c>
      <c r="AR2205" t="s">
        <v>67</v>
      </c>
      <c r="AS2205" t="s">
        <v>54</v>
      </c>
      <c r="AT2205" t="s">
        <v>73</v>
      </c>
      <c r="AU2205" t="s">
        <v>107</v>
      </c>
      <c r="AV2205" t="s">
        <v>10868</v>
      </c>
    </row>
    <row r="2206" spans="1:48" hidden="1" x14ac:dyDescent="0.3">
      <c r="A2206" t="s">
        <v>10869</v>
      </c>
      <c r="B2206" t="s">
        <v>10870</v>
      </c>
      <c r="C2206" s="1" t="str">
        <f t="shared" si="361"/>
        <v>21:0975</v>
      </c>
      <c r="D2206" s="1" t="str">
        <f t="shared" si="365"/>
        <v>21:0109</v>
      </c>
      <c r="E2206" t="s">
        <v>10871</v>
      </c>
      <c r="F2206" t="s">
        <v>10872</v>
      </c>
      <c r="H2206">
        <v>60.891561799999998</v>
      </c>
      <c r="I2206">
        <v>-96.799787699999996</v>
      </c>
      <c r="J2206" s="1" t="str">
        <f t="shared" si="366"/>
        <v>NGR lake sediment grab sample</v>
      </c>
      <c r="K2206" s="1" t="str">
        <f t="shared" si="367"/>
        <v>&lt;177 micron (NGR)</v>
      </c>
      <c r="L2206">
        <v>31</v>
      </c>
      <c r="M2206" t="s">
        <v>354</v>
      </c>
      <c r="N2206">
        <v>620</v>
      </c>
      <c r="O2206" t="s">
        <v>355</v>
      </c>
      <c r="P2206" t="s">
        <v>62</v>
      </c>
      <c r="Q2206" t="s">
        <v>218</v>
      </c>
      <c r="R2206" t="s">
        <v>281</v>
      </c>
      <c r="S2206" t="s">
        <v>57</v>
      </c>
      <c r="T2206" t="s">
        <v>122</v>
      </c>
      <c r="U2206" t="s">
        <v>203</v>
      </c>
      <c r="V2206" t="s">
        <v>316</v>
      </c>
      <c r="W2206" t="s">
        <v>95</v>
      </c>
      <c r="X2206" t="s">
        <v>74</v>
      </c>
      <c r="Y2206" t="s">
        <v>346</v>
      </c>
      <c r="Z2206" t="s">
        <v>96</v>
      </c>
      <c r="AA2206" t="s">
        <v>64</v>
      </c>
      <c r="AB2206" t="s">
        <v>691</v>
      </c>
      <c r="AC2206" t="s">
        <v>155</v>
      </c>
      <c r="AD2206" t="s">
        <v>138</v>
      </c>
      <c r="AE2206" t="s">
        <v>448</v>
      </c>
      <c r="AF2206" t="s">
        <v>347</v>
      </c>
      <c r="AG2206" t="s">
        <v>404</v>
      </c>
      <c r="AH2206" t="s">
        <v>173</v>
      </c>
      <c r="AI2206" t="s">
        <v>402</v>
      </c>
      <c r="AJ2206" t="s">
        <v>201</v>
      </c>
      <c r="AK2206" t="s">
        <v>73</v>
      </c>
      <c r="AL2206" t="s">
        <v>177</v>
      </c>
      <c r="AM2206" t="s">
        <v>103</v>
      </c>
      <c r="AN2206" t="s">
        <v>76</v>
      </c>
      <c r="AO2206" t="s">
        <v>203</v>
      </c>
      <c r="AP2206" t="s">
        <v>210</v>
      </c>
      <c r="AQ2206" t="s">
        <v>1180</v>
      </c>
      <c r="AR2206" t="s">
        <v>74</v>
      </c>
      <c r="AS2206" t="s">
        <v>54</v>
      </c>
      <c r="AT2206" t="s">
        <v>73</v>
      </c>
      <c r="AU2206" t="s">
        <v>107</v>
      </c>
      <c r="AV2206" t="s">
        <v>4604</v>
      </c>
    </row>
    <row r="2207" spans="1:48" hidden="1" x14ac:dyDescent="0.3">
      <c r="A2207" t="s">
        <v>10873</v>
      </c>
      <c r="B2207" t="s">
        <v>10874</v>
      </c>
      <c r="C2207" s="1" t="str">
        <f t="shared" si="361"/>
        <v>21:0975</v>
      </c>
      <c r="D2207" s="1" t="str">
        <f t="shared" si="365"/>
        <v>21:0109</v>
      </c>
      <c r="E2207" t="s">
        <v>10875</v>
      </c>
      <c r="F2207" t="s">
        <v>10876</v>
      </c>
      <c r="H2207">
        <v>60.849984300000003</v>
      </c>
      <c r="I2207">
        <v>-96.883844800000006</v>
      </c>
      <c r="J2207" s="1" t="str">
        <f t="shared" si="366"/>
        <v>NGR lake sediment grab sample</v>
      </c>
      <c r="K2207" s="1" t="str">
        <f t="shared" si="367"/>
        <v>&lt;177 micron (NGR)</v>
      </c>
      <c r="L2207">
        <v>32</v>
      </c>
      <c r="M2207" t="s">
        <v>52</v>
      </c>
      <c r="N2207">
        <v>621</v>
      </c>
      <c r="O2207" t="s">
        <v>308</v>
      </c>
      <c r="P2207" t="s">
        <v>54</v>
      </c>
      <c r="Q2207" t="s">
        <v>731</v>
      </c>
      <c r="R2207" t="s">
        <v>59</v>
      </c>
      <c r="S2207" t="s">
        <v>57</v>
      </c>
      <c r="T2207" t="s">
        <v>380</v>
      </c>
      <c r="U2207" t="s">
        <v>88</v>
      </c>
      <c r="V2207" t="s">
        <v>725</v>
      </c>
      <c r="W2207" t="s">
        <v>94</v>
      </c>
      <c r="X2207" t="s">
        <v>67</v>
      </c>
      <c r="Y2207" t="s">
        <v>276</v>
      </c>
      <c r="Z2207" t="s">
        <v>138</v>
      </c>
      <c r="AA2207" t="s">
        <v>64</v>
      </c>
      <c r="AB2207" t="s">
        <v>550</v>
      </c>
      <c r="AC2207" t="s">
        <v>224</v>
      </c>
      <c r="AD2207" t="s">
        <v>59</v>
      </c>
      <c r="AE2207" t="s">
        <v>2386</v>
      </c>
      <c r="AF2207" t="s">
        <v>251</v>
      </c>
      <c r="AG2207" t="s">
        <v>152</v>
      </c>
      <c r="AH2207" t="s">
        <v>70</v>
      </c>
      <c r="AI2207" t="s">
        <v>413</v>
      </c>
      <c r="AJ2207" t="s">
        <v>336</v>
      </c>
      <c r="AK2207" t="s">
        <v>73</v>
      </c>
      <c r="AL2207" t="s">
        <v>157</v>
      </c>
      <c r="AM2207" t="s">
        <v>224</v>
      </c>
      <c r="AN2207" t="s">
        <v>76</v>
      </c>
      <c r="AO2207" t="s">
        <v>92</v>
      </c>
      <c r="AP2207" t="s">
        <v>482</v>
      </c>
      <c r="AQ2207" t="s">
        <v>1577</v>
      </c>
      <c r="AR2207" t="s">
        <v>74</v>
      </c>
      <c r="AS2207" t="s">
        <v>54</v>
      </c>
      <c r="AT2207" t="s">
        <v>73</v>
      </c>
      <c r="AU2207" t="s">
        <v>107</v>
      </c>
      <c r="AV2207" t="s">
        <v>10877</v>
      </c>
    </row>
    <row r="2208" spans="1:48" hidden="1" x14ac:dyDescent="0.3">
      <c r="A2208" t="s">
        <v>10878</v>
      </c>
      <c r="B2208" t="s">
        <v>10879</v>
      </c>
      <c r="C2208" s="1" t="str">
        <f t="shared" si="361"/>
        <v>21:0975</v>
      </c>
      <c r="D2208" s="1" t="str">
        <f t="shared" si="365"/>
        <v>21:0109</v>
      </c>
      <c r="E2208" t="s">
        <v>10880</v>
      </c>
      <c r="F2208" t="s">
        <v>10881</v>
      </c>
      <c r="H2208">
        <v>60.854188899999997</v>
      </c>
      <c r="I2208">
        <v>-96.830201900000006</v>
      </c>
      <c r="J2208" s="1" t="str">
        <f t="shared" si="366"/>
        <v>NGR lake sediment grab sample</v>
      </c>
      <c r="K2208" s="1" t="str">
        <f t="shared" si="367"/>
        <v>&lt;177 micron (NGR)</v>
      </c>
      <c r="L2208">
        <v>32</v>
      </c>
      <c r="M2208" t="s">
        <v>86</v>
      </c>
      <c r="N2208">
        <v>622</v>
      </c>
      <c r="O2208" t="s">
        <v>143</v>
      </c>
      <c r="P2208" t="s">
        <v>170</v>
      </c>
      <c r="Q2208" t="s">
        <v>462</v>
      </c>
      <c r="R2208" t="s">
        <v>522</v>
      </c>
      <c r="S2208" t="s">
        <v>57</v>
      </c>
      <c r="T2208" t="s">
        <v>643</v>
      </c>
      <c r="U2208" t="s">
        <v>104</v>
      </c>
      <c r="V2208" t="s">
        <v>890</v>
      </c>
      <c r="W2208" t="s">
        <v>63</v>
      </c>
      <c r="X2208" t="s">
        <v>67</v>
      </c>
      <c r="Y2208" t="s">
        <v>94</v>
      </c>
      <c r="Z2208" t="s">
        <v>62</v>
      </c>
      <c r="AA2208" t="s">
        <v>64</v>
      </c>
      <c r="AB2208" t="s">
        <v>315</v>
      </c>
      <c r="AC2208" t="s">
        <v>177</v>
      </c>
      <c r="AD2208" t="s">
        <v>178</v>
      </c>
      <c r="AE2208" t="s">
        <v>10367</v>
      </c>
      <c r="AF2208" t="s">
        <v>264</v>
      </c>
      <c r="AG2208" t="s">
        <v>550</v>
      </c>
      <c r="AH2208" t="s">
        <v>173</v>
      </c>
      <c r="AI2208" t="s">
        <v>692</v>
      </c>
      <c r="AJ2208" t="s">
        <v>1185</v>
      </c>
      <c r="AK2208" t="s">
        <v>73</v>
      </c>
      <c r="AL2208" t="s">
        <v>103</v>
      </c>
      <c r="AM2208" t="s">
        <v>125</v>
      </c>
      <c r="AN2208" t="s">
        <v>76</v>
      </c>
      <c r="AO2208" t="s">
        <v>356</v>
      </c>
      <c r="AP2208" t="s">
        <v>4187</v>
      </c>
      <c r="AQ2208" t="s">
        <v>9662</v>
      </c>
      <c r="AR2208" t="s">
        <v>67</v>
      </c>
      <c r="AS2208" t="s">
        <v>54</v>
      </c>
      <c r="AT2208" t="s">
        <v>152</v>
      </c>
      <c r="AU2208" t="s">
        <v>107</v>
      </c>
      <c r="AV2208" t="s">
        <v>1233</v>
      </c>
    </row>
    <row r="2209" spans="1:48" hidden="1" x14ac:dyDescent="0.3">
      <c r="A2209" t="s">
        <v>10882</v>
      </c>
      <c r="B2209" t="s">
        <v>10883</v>
      </c>
      <c r="C2209" s="1" t="str">
        <f t="shared" si="361"/>
        <v>21:0975</v>
      </c>
      <c r="D2209" s="1" t="str">
        <f t="shared" si="365"/>
        <v>21:0109</v>
      </c>
      <c r="E2209" t="s">
        <v>10884</v>
      </c>
      <c r="F2209" t="s">
        <v>10885</v>
      </c>
      <c r="H2209">
        <v>60.813185799999999</v>
      </c>
      <c r="I2209">
        <v>-96.831950399999997</v>
      </c>
      <c r="J2209" s="1" t="str">
        <f t="shared" si="366"/>
        <v>NGR lake sediment grab sample</v>
      </c>
      <c r="K2209" s="1" t="str">
        <f t="shared" si="367"/>
        <v>&lt;177 micron (NGR)</v>
      </c>
      <c r="L2209">
        <v>32</v>
      </c>
      <c r="M2209" t="s">
        <v>113</v>
      </c>
      <c r="N2209">
        <v>623</v>
      </c>
      <c r="O2209" t="s">
        <v>388</v>
      </c>
      <c r="P2209" t="s">
        <v>54</v>
      </c>
      <c r="Q2209" t="s">
        <v>3299</v>
      </c>
      <c r="R2209" t="s">
        <v>69</v>
      </c>
      <c r="S2209" t="s">
        <v>57</v>
      </c>
      <c r="T2209" t="s">
        <v>562</v>
      </c>
      <c r="U2209" t="s">
        <v>203</v>
      </c>
      <c r="V2209" t="s">
        <v>151</v>
      </c>
      <c r="W2209" t="s">
        <v>171</v>
      </c>
      <c r="X2209" t="s">
        <v>74</v>
      </c>
      <c r="Y2209" t="s">
        <v>170</v>
      </c>
      <c r="Z2209" t="s">
        <v>170</v>
      </c>
      <c r="AA2209" t="s">
        <v>64</v>
      </c>
      <c r="AB2209" t="s">
        <v>58</v>
      </c>
      <c r="AC2209" t="s">
        <v>136</v>
      </c>
      <c r="AD2209" t="s">
        <v>436</v>
      </c>
      <c r="AE2209" t="s">
        <v>4330</v>
      </c>
      <c r="AF2209" t="s">
        <v>251</v>
      </c>
      <c r="AG2209" t="s">
        <v>691</v>
      </c>
      <c r="AH2209" t="s">
        <v>173</v>
      </c>
      <c r="AI2209" t="s">
        <v>87</v>
      </c>
      <c r="AJ2209" t="s">
        <v>4080</v>
      </c>
      <c r="AK2209" t="s">
        <v>73</v>
      </c>
      <c r="AL2209" t="s">
        <v>103</v>
      </c>
      <c r="AM2209" t="s">
        <v>177</v>
      </c>
      <c r="AN2209" t="s">
        <v>9493</v>
      </c>
      <c r="AO2209" t="s">
        <v>10886</v>
      </c>
      <c r="AP2209" t="s">
        <v>2741</v>
      </c>
      <c r="AQ2209" t="s">
        <v>2443</v>
      </c>
      <c r="AR2209" t="s">
        <v>62</v>
      </c>
      <c r="AS2209" t="s">
        <v>54</v>
      </c>
      <c r="AT2209" t="s">
        <v>73</v>
      </c>
      <c r="AU2209" t="s">
        <v>107</v>
      </c>
      <c r="AV2209" t="s">
        <v>10887</v>
      </c>
    </row>
    <row r="2210" spans="1:48" hidden="1" x14ac:dyDescent="0.3">
      <c r="A2210" t="s">
        <v>10888</v>
      </c>
      <c r="B2210" t="s">
        <v>10889</v>
      </c>
      <c r="C2210" s="1" t="str">
        <f t="shared" si="361"/>
        <v>21:0975</v>
      </c>
      <c r="D2210" s="1" t="str">
        <f t="shared" si="365"/>
        <v>21:0109</v>
      </c>
      <c r="E2210" t="s">
        <v>10884</v>
      </c>
      <c r="F2210" t="s">
        <v>10890</v>
      </c>
      <c r="H2210">
        <v>60.813185799999999</v>
      </c>
      <c r="I2210">
        <v>-96.831950399999997</v>
      </c>
      <c r="J2210" s="1" t="str">
        <f t="shared" si="366"/>
        <v>NGR lake sediment grab sample</v>
      </c>
      <c r="K2210" s="1" t="str">
        <f t="shared" si="367"/>
        <v>&lt;177 micron (NGR)</v>
      </c>
      <c r="L2210">
        <v>32</v>
      </c>
      <c r="M2210" t="s">
        <v>132</v>
      </c>
      <c r="N2210">
        <v>624</v>
      </c>
      <c r="O2210" t="s">
        <v>226</v>
      </c>
      <c r="P2210" t="s">
        <v>54</v>
      </c>
      <c r="Q2210" t="s">
        <v>549</v>
      </c>
      <c r="R2210" t="s">
        <v>121</v>
      </c>
      <c r="S2210" t="s">
        <v>57</v>
      </c>
      <c r="T2210" t="s">
        <v>315</v>
      </c>
      <c r="U2210" t="s">
        <v>168</v>
      </c>
      <c r="V2210" t="s">
        <v>2740</v>
      </c>
      <c r="W2210" t="s">
        <v>302</v>
      </c>
      <c r="X2210" t="s">
        <v>67</v>
      </c>
      <c r="Y2210" t="s">
        <v>355</v>
      </c>
      <c r="Z2210" t="s">
        <v>170</v>
      </c>
      <c r="AA2210" t="s">
        <v>64</v>
      </c>
      <c r="AB2210" t="s">
        <v>122</v>
      </c>
      <c r="AC2210" t="s">
        <v>157</v>
      </c>
      <c r="AD2210" t="s">
        <v>104</v>
      </c>
      <c r="AE2210" t="s">
        <v>206</v>
      </c>
      <c r="AF2210" t="s">
        <v>357</v>
      </c>
      <c r="AG2210" t="s">
        <v>119</v>
      </c>
      <c r="AH2210" t="s">
        <v>173</v>
      </c>
      <c r="AI2210" t="s">
        <v>336</v>
      </c>
      <c r="AJ2210" t="s">
        <v>440</v>
      </c>
      <c r="AK2210" t="s">
        <v>73</v>
      </c>
      <c r="AL2210" t="s">
        <v>157</v>
      </c>
      <c r="AM2210" t="s">
        <v>103</v>
      </c>
      <c r="AN2210" t="s">
        <v>1151</v>
      </c>
      <c r="AO2210" t="s">
        <v>4212</v>
      </c>
      <c r="AP2210" t="s">
        <v>234</v>
      </c>
      <c r="AQ2210" t="s">
        <v>10891</v>
      </c>
      <c r="AR2210" t="s">
        <v>74</v>
      </c>
      <c r="AS2210" t="s">
        <v>54</v>
      </c>
      <c r="AT2210" t="s">
        <v>73</v>
      </c>
      <c r="AU2210" t="s">
        <v>107</v>
      </c>
      <c r="AV2210" t="s">
        <v>10892</v>
      </c>
    </row>
    <row r="2211" spans="1:48" hidden="1" x14ac:dyDescent="0.3">
      <c r="A2211" t="s">
        <v>10893</v>
      </c>
      <c r="B2211" t="s">
        <v>10894</v>
      </c>
      <c r="C2211" s="1" t="str">
        <f t="shared" si="361"/>
        <v>21:0975</v>
      </c>
      <c r="D2211" s="1" t="str">
        <f>HYPERLINK("https://geochem.nrcan.gc.ca/cdogs/content/svy/svy_e.htm", "")</f>
        <v/>
      </c>
      <c r="G2211" s="1" t="str">
        <f>HYPERLINK("https://geochem.nrcan.gc.ca/cdogs/content/cr_/cr_00128_e.htm", "128")</f>
        <v>128</v>
      </c>
      <c r="J2211" t="s">
        <v>230</v>
      </c>
      <c r="K2211" t="s">
        <v>231</v>
      </c>
      <c r="L2211">
        <v>32</v>
      </c>
      <c r="M2211" t="s">
        <v>232</v>
      </c>
      <c r="N2211">
        <v>625</v>
      </c>
      <c r="O2211" t="s">
        <v>77</v>
      </c>
      <c r="P2211" t="s">
        <v>127</v>
      </c>
      <c r="Q2211" t="s">
        <v>3299</v>
      </c>
      <c r="R2211" t="s">
        <v>139</v>
      </c>
      <c r="S2211" t="s">
        <v>57</v>
      </c>
      <c r="T2211" t="s">
        <v>172</v>
      </c>
      <c r="U2211" t="s">
        <v>281</v>
      </c>
      <c r="V2211" t="s">
        <v>187</v>
      </c>
      <c r="W2211" t="s">
        <v>238</v>
      </c>
      <c r="X2211" t="s">
        <v>67</v>
      </c>
      <c r="Y2211" t="s">
        <v>79</v>
      </c>
      <c r="Z2211" t="s">
        <v>170</v>
      </c>
      <c r="AA2211" t="s">
        <v>64</v>
      </c>
      <c r="AB2211" t="s">
        <v>347</v>
      </c>
      <c r="AC2211" t="s">
        <v>75</v>
      </c>
      <c r="AD2211" t="s">
        <v>170</v>
      </c>
      <c r="AE2211" t="s">
        <v>943</v>
      </c>
      <c r="AF2211" t="s">
        <v>691</v>
      </c>
      <c r="AG2211" t="s">
        <v>90</v>
      </c>
      <c r="AH2211" t="s">
        <v>171</v>
      </c>
      <c r="AI2211" t="s">
        <v>348</v>
      </c>
      <c r="AJ2211" t="s">
        <v>336</v>
      </c>
      <c r="AK2211" t="s">
        <v>73</v>
      </c>
      <c r="AL2211" t="s">
        <v>103</v>
      </c>
      <c r="AM2211" t="s">
        <v>177</v>
      </c>
      <c r="AN2211" t="s">
        <v>76</v>
      </c>
      <c r="AO2211" t="s">
        <v>201</v>
      </c>
      <c r="AP2211" t="s">
        <v>126</v>
      </c>
      <c r="AQ2211" t="s">
        <v>187</v>
      </c>
      <c r="AR2211" t="s">
        <v>67</v>
      </c>
      <c r="AS2211" t="s">
        <v>170</v>
      </c>
      <c r="AT2211" t="s">
        <v>437</v>
      </c>
      <c r="AU2211" t="s">
        <v>107</v>
      </c>
      <c r="AV2211" t="s">
        <v>8305</v>
      </c>
    </row>
    <row r="2212" spans="1:48" hidden="1" x14ac:dyDescent="0.3">
      <c r="A2212" t="s">
        <v>10895</v>
      </c>
      <c r="B2212" t="s">
        <v>10896</v>
      </c>
      <c r="C2212" s="1" t="str">
        <f t="shared" si="361"/>
        <v>21:0975</v>
      </c>
      <c r="D2212" s="1" t="str">
        <f t="shared" ref="D2212:D2230" si="368">HYPERLINK("https://geochem.nrcan.gc.ca/cdogs/content/svy/svy210109_e.htm", "21:0109")</f>
        <v>21:0109</v>
      </c>
      <c r="E2212" t="s">
        <v>10897</v>
      </c>
      <c r="F2212" t="s">
        <v>10898</v>
      </c>
      <c r="H2212">
        <v>60.790730000000003</v>
      </c>
      <c r="I2212">
        <v>-96.830688600000002</v>
      </c>
      <c r="J2212" s="1" t="str">
        <f t="shared" ref="J2212:J2230" si="369">HYPERLINK("https://geochem.nrcan.gc.ca/cdogs/content/kwd/kwd020027_e.htm", "NGR lake sediment grab sample")</f>
        <v>NGR lake sediment grab sample</v>
      </c>
      <c r="K2212" s="1" t="str">
        <f t="shared" ref="K2212:K2230" si="370">HYPERLINK("https://geochem.nrcan.gc.ca/cdogs/content/kwd/kwd080006_e.htm", "&lt;177 micron (NGR)")</f>
        <v>&lt;177 micron (NGR)</v>
      </c>
      <c r="L2212">
        <v>32</v>
      </c>
      <c r="M2212" t="s">
        <v>149</v>
      </c>
      <c r="N2212">
        <v>626</v>
      </c>
      <c r="O2212" t="s">
        <v>276</v>
      </c>
      <c r="P2212" t="s">
        <v>54</v>
      </c>
      <c r="Q2212" t="s">
        <v>3299</v>
      </c>
      <c r="R2212" t="s">
        <v>264</v>
      </c>
      <c r="S2212" t="s">
        <v>57</v>
      </c>
      <c r="T2212" t="s">
        <v>562</v>
      </c>
      <c r="U2212" t="s">
        <v>117</v>
      </c>
      <c r="V2212" t="s">
        <v>691</v>
      </c>
      <c r="W2212" t="s">
        <v>302</v>
      </c>
      <c r="X2212" t="s">
        <v>67</v>
      </c>
      <c r="Y2212" t="s">
        <v>526</v>
      </c>
      <c r="Z2212" t="s">
        <v>170</v>
      </c>
      <c r="AA2212" t="s">
        <v>64</v>
      </c>
      <c r="AB2212" t="s">
        <v>293</v>
      </c>
      <c r="AC2212" t="s">
        <v>177</v>
      </c>
      <c r="AD2212" t="s">
        <v>203</v>
      </c>
      <c r="AE2212" t="s">
        <v>1090</v>
      </c>
      <c r="AF2212" t="s">
        <v>357</v>
      </c>
      <c r="AG2212" t="s">
        <v>691</v>
      </c>
      <c r="AH2212" t="s">
        <v>472</v>
      </c>
      <c r="AI2212" t="s">
        <v>263</v>
      </c>
      <c r="AJ2212" t="s">
        <v>402</v>
      </c>
      <c r="AK2212" t="s">
        <v>73</v>
      </c>
      <c r="AL2212" t="s">
        <v>103</v>
      </c>
      <c r="AM2212" t="s">
        <v>224</v>
      </c>
      <c r="AN2212" t="s">
        <v>76</v>
      </c>
      <c r="AO2212" t="s">
        <v>347</v>
      </c>
      <c r="AP2212" t="s">
        <v>2741</v>
      </c>
      <c r="AQ2212" t="s">
        <v>615</v>
      </c>
      <c r="AR2212" t="s">
        <v>67</v>
      </c>
      <c r="AS2212" t="s">
        <v>54</v>
      </c>
      <c r="AT2212" t="s">
        <v>73</v>
      </c>
      <c r="AU2212" t="s">
        <v>107</v>
      </c>
      <c r="AV2212" t="s">
        <v>10899</v>
      </c>
    </row>
    <row r="2213" spans="1:48" hidden="1" x14ac:dyDescent="0.3">
      <c r="A2213" t="s">
        <v>10900</v>
      </c>
      <c r="B2213" t="s">
        <v>10901</v>
      </c>
      <c r="C2213" s="1" t="str">
        <f t="shared" si="361"/>
        <v>21:0975</v>
      </c>
      <c r="D2213" s="1" t="str">
        <f t="shared" si="368"/>
        <v>21:0109</v>
      </c>
      <c r="E2213" t="s">
        <v>10902</v>
      </c>
      <c r="F2213" t="s">
        <v>10903</v>
      </c>
      <c r="H2213">
        <v>60.763692599999999</v>
      </c>
      <c r="I2213">
        <v>-96.820520999999999</v>
      </c>
      <c r="J2213" s="1" t="str">
        <f t="shared" si="369"/>
        <v>NGR lake sediment grab sample</v>
      </c>
      <c r="K2213" s="1" t="str">
        <f t="shared" si="370"/>
        <v>&lt;177 micron (NGR)</v>
      </c>
      <c r="L2213">
        <v>32</v>
      </c>
      <c r="M2213" t="s">
        <v>165</v>
      </c>
      <c r="N2213">
        <v>627</v>
      </c>
      <c r="O2213" t="s">
        <v>63</v>
      </c>
      <c r="P2213" t="s">
        <v>54</v>
      </c>
      <c r="Q2213" t="s">
        <v>652</v>
      </c>
      <c r="R2213" t="s">
        <v>141</v>
      </c>
      <c r="S2213" t="s">
        <v>57</v>
      </c>
      <c r="T2213" t="s">
        <v>91</v>
      </c>
      <c r="U2213" t="s">
        <v>168</v>
      </c>
      <c r="V2213" t="s">
        <v>2740</v>
      </c>
      <c r="W2213" t="s">
        <v>238</v>
      </c>
      <c r="X2213" t="s">
        <v>67</v>
      </c>
      <c r="Y2213" t="s">
        <v>170</v>
      </c>
      <c r="Z2213" t="s">
        <v>170</v>
      </c>
      <c r="AA2213" t="s">
        <v>64</v>
      </c>
      <c r="AB2213" t="s">
        <v>365</v>
      </c>
      <c r="AC2213" t="s">
        <v>137</v>
      </c>
      <c r="AD2213" t="s">
        <v>347</v>
      </c>
      <c r="AE2213" t="s">
        <v>238</v>
      </c>
      <c r="AF2213" t="s">
        <v>134</v>
      </c>
      <c r="AG2213" t="s">
        <v>139</v>
      </c>
      <c r="AH2213" t="s">
        <v>472</v>
      </c>
      <c r="AI2213" t="s">
        <v>233</v>
      </c>
      <c r="AJ2213" t="s">
        <v>59</v>
      </c>
      <c r="AK2213" t="s">
        <v>73</v>
      </c>
      <c r="AL2213" t="s">
        <v>103</v>
      </c>
      <c r="AM2213" t="s">
        <v>75</v>
      </c>
      <c r="AN2213" t="s">
        <v>1151</v>
      </c>
      <c r="AO2213" t="s">
        <v>134</v>
      </c>
      <c r="AP2213" t="s">
        <v>2033</v>
      </c>
      <c r="AQ2213" t="s">
        <v>10904</v>
      </c>
      <c r="AR2213" t="s">
        <v>62</v>
      </c>
      <c r="AS2213" t="s">
        <v>54</v>
      </c>
      <c r="AT2213" t="s">
        <v>73</v>
      </c>
      <c r="AU2213" t="s">
        <v>107</v>
      </c>
      <c r="AV2213" t="s">
        <v>10905</v>
      </c>
    </row>
    <row r="2214" spans="1:48" hidden="1" x14ac:dyDescent="0.3">
      <c r="A2214" t="s">
        <v>10906</v>
      </c>
      <c r="B2214" t="s">
        <v>10907</v>
      </c>
      <c r="C2214" s="1" t="str">
        <f t="shared" si="361"/>
        <v>21:0975</v>
      </c>
      <c r="D2214" s="1" t="str">
        <f t="shared" si="368"/>
        <v>21:0109</v>
      </c>
      <c r="E2214" t="s">
        <v>10908</v>
      </c>
      <c r="F2214" t="s">
        <v>10909</v>
      </c>
      <c r="H2214">
        <v>60.734070000000003</v>
      </c>
      <c r="I2214">
        <v>-96.820684600000007</v>
      </c>
      <c r="J2214" s="1" t="str">
        <f t="shared" si="369"/>
        <v>NGR lake sediment grab sample</v>
      </c>
      <c r="K2214" s="1" t="str">
        <f t="shared" si="370"/>
        <v>&lt;177 micron (NGR)</v>
      </c>
      <c r="L2214">
        <v>32</v>
      </c>
      <c r="M2214" t="s">
        <v>185</v>
      </c>
      <c r="N2214">
        <v>628</v>
      </c>
      <c r="O2214" t="s">
        <v>355</v>
      </c>
      <c r="P2214" t="s">
        <v>170</v>
      </c>
      <c r="Q2214" t="s">
        <v>115</v>
      </c>
      <c r="R2214" t="s">
        <v>168</v>
      </c>
      <c r="S2214" t="s">
        <v>57</v>
      </c>
      <c r="T2214" t="s">
        <v>380</v>
      </c>
      <c r="U2214" t="s">
        <v>117</v>
      </c>
      <c r="V2214" t="s">
        <v>236</v>
      </c>
      <c r="W2214" t="s">
        <v>63</v>
      </c>
      <c r="X2214" t="s">
        <v>67</v>
      </c>
      <c r="Y2214" t="s">
        <v>62</v>
      </c>
      <c r="Z2214" t="s">
        <v>96</v>
      </c>
      <c r="AA2214" t="s">
        <v>64</v>
      </c>
      <c r="AB2214" t="s">
        <v>691</v>
      </c>
      <c r="AC2214" t="s">
        <v>224</v>
      </c>
      <c r="AD2214" t="s">
        <v>59</v>
      </c>
      <c r="AE2214" t="s">
        <v>9887</v>
      </c>
      <c r="AF2214" t="s">
        <v>357</v>
      </c>
      <c r="AG2214" t="s">
        <v>58</v>
      </c>
      <c r="AH2214" t="s">
        <v>173</v>
      </c>
      <c r="AI2214" t="s">
        <v>59</v>
      </c>
      <c r="AJ2214" t="s">
        <v>87</v>
      </c>
      <c r="AK2214" t="s">
        <v>73</v>
      </c>
      <c r="AL2214" t="s">
        <v>177</v>
      </c>
      <c r="AM2214" t="s">
        <v>103</v>
      </c>
      <c r="AN2214" t="s">
        <v>76</v>
      </c>
      <c r="AO2214" t="s">
        <v>104</v>
      </c>
      <c r="AP2214" t="s">
        <v>307</v>
      </c>
      <c r="AQ2214" t="s">
        <v>436</v>
      </c>
      <c r="AR2214" t="s">
        <v>74</v>
      </c>
      <c r="AS2214" t="s">
        <v>54</v>
      </c>
      <c r="AT2214" t="s">
        <v>73</v>
      </c>
      <c r="AU2214" t="s">
        <v>107</v>
      </c>
      <c r="AV2214" t="s">
        <v>10910</v>
      </c>
    </row>
    <row r="2215" spans="1:48" hidden="1" x14ac:dyDescent="0.3">
      <c r="A2215" t="s">
        <v>10911</v>
      </c>
      <c r="B2215" t="s">
        <v>10912</v>
      </c>
      <c r="C2215" s="1" t="str">
        <f t="shared" si="361"/>
        <v>21:0975</v>
      </c>
      <c r="D2215" s="1" t="str">
        <f t="shared" si="368"/>
        <v>21:0109</v>
      </c>
      <c r="E2215" t="s">
        <v>10913</v>
      </c>
      <c r="F2215" t="s">
        <v>10914</v>
      </c>
      <c r="H2215">
        <v>60.696095</v>
      </c>
      <c r="I2215">
        <v>-96.831153299999997</v>
      </c>
      <c r="J2215" s="1" t="str">
        <f t="shared" si="369"/>
        <v>NGR lake sediment grab sample</v>
      </c>
      <c r="K2215" s="1" t="str">
        <f t="shared" si="370"/>
        <v>&lt;177 micron (NGR)</v>
      </c>
      <c r="L2215">
        <v>32</v>
      </c>
      <c r="M2215" t="s">
        <v>200</v>
      </c>
      <c r="N2215">
        <v>629</v>
      </c>
      <c r="O2215" t="s">
        <v>62</v>
      </c>
      <c r="P2215" t="s">
        <v>54</v>
      </c>
      <c r="Q2215" t="s">
        <v>652</v>
      </c>
      <c r="R2215" t="s">
        <v>616</v>
      </c>
      <c r="S2215" t="s">
        <v>57</v>
      </c>
      <c r="T2215" t="s">
        <v>479</v>
      </c>
      <c r="U2215" t="s">
        <v>203</v>
      </c>
      <c r="V2215" t="s">
        <v>100</v>
      </c>
      <c r="W2215" t="s">
        <v>233</v>
      </c>
      <c r="X2215" t="s">
        <v>67</v>
      </c>
      <c r="Y2215" t="s">
        <v>62</v>
      </c>
      <c r="Z2215" t="s">
        <v>62</v>
      </c>
      <c r="AA2215" t="s">
        <v>64</v>
      </c>
      <c r="AB2215" t="s">
        <v>58</v>
      </c>
      <c r="AC2215" t="s">
        <v>75</v>
      </c>
      <c r="AD2215" t="s">
        <v>138</v>
      </c>
      <c r="AE2215" t="s">
        <v>3162</v>
      </c>
      <c r="AF2215" t="s">
        <v>190</v>
      </c>
      <c r="AG2215" t="s">
        <v>698</v>
      </c>
      <c r="AH2215" t="s">
        <v>173</v>
      </c>
      <c r="AI2215" t="s">
        <v>59</v>
      </c>
      <c r="AJ2215" t="s">
        <v>1440</v>
      </c>
      <c r="AK2215" t="s">
        <v>73</v>
      </c>
      <c r="AL2215" t="s">
        <v>177</v>
      </c>
      <c r="AM2215" t="s">
        <v>125</v>
      </c>
      <c r="AN2215" t="s">
        <v>76</v>
      </c>
      <c r="AO2215" t="s">
        <v>1530</v>
      </c>
      <c r="AP2215" t="s">
        <v>105</v>
      </c>
      <c r="AQ2215" t="s">
        <v>10915</v>
      </c>
      <c r="AR2215" t="s">
        <v>74</v>
      </c>
      <c r="AS2215" t="s">
        <v>54</v>
      </c>
      <c r="AT2215" t="s">
        <v>91</v>
      </c>
      <c r="AU2215" t="s">
        <v>107</v>
      </c>
      <c r="AV2215" t="s">
        <v>10916</v>
      </c>
    </row>
    <row r="2216" spans="1:48" hidden="1" x14ac:dyDescent="0.3">
      <c r="A2216" t="s">
        <v>10917</v>
      </c>
      <c r="B2216" t="s">
        <v>10918</v>
      </c>
      <c r="C2216" s="1" t="str">
        <f t="shared" si="361"/>
        <v>21:0975</v>
      </c>
      <c r="D2216" s="1" t="str">
        <f t="shared" si="368"/>
        <v>21:0109</v>
      </c>
      <c r="E2216" t="s">
        <v>10919</v>
      </c>
      <c r="F2216" t="s">
        <v>10920</v>
      </c>
      <c r="H2216">
        <v>60.668073499999998</v>
      </c>
      <c r="I2216">
        <v>-96.813832199999993</v>
      </c>
      <c r="J2216" s="1" t="str">
        <f t="shared" si="369"/>
        <v>NGR lake sediment grab sample</v>
      </c>
      <c r="K2216" s="1" t="str">
        <f t="shared" si="370"/>
        <v>&lt;177 micron (NGR)</v>
      </c>
      <c r="L2216">
        <v>32</v>
      </c>
      <c r="M2216" t="s">
        <v>217</v>
      </c>
      <c r="N2216">
        <v>630</v>
      </c>
      <c r="O2216" t="s">
        <v>346</v>
      </c>
      <c r="P2216" t="s">
        <v>54</v>
      </c>
      <c r="Q2216" t="s">
        <v>2374</v>
      </c>
      <c r="R2216" t="s">
        <v>357</v>
      </c>
      <c r="S2216" t="s">
        <v>57</v>
      </c>
      <c r="T2216" t="s">
        <v>152</v>
      </c>
      <c r="U2216" t="s">
        <v>92</v>
      </c>
      <c r="V2216" t="s">
        <v>119</v>
      </c>
      <c r="W2216" t="s">
        <v>79</v>
      </c>
      <c r="X2216" t="s">
        <v>74</v>
      </c>
      <c r="Y2216" t="s">
        <v>62</v>
      </c>
      <c r="Z2216" t="s">
        <v>127</v>
      </c>
      <c r="AA2216" t="s">
        <v>64</v>
      </c>
      <c r="AB2216" t="s">
        <v>303</v>
      </c>
      <c r="AC2216" t="s">
        <v>157</v>
      </c>
      <c r="AD2216" t="s">
        <v>92</v>
      </c>
      <c r="AE2216" t="s">
        <v>238</v>
      </c>
      <c r="AF2216" t="s">
        <v>151</v>
      </c>
      <c r="AG2216" t="s">
        <v>279</v>
      </c>
      <c r="AH2216" t="s">
        <v>472</v>
      </c>
      <c r="AI2216" t="s">
        <v>53</v>
      </c>
      <c r="AJ2216" t="s">
        <v>124</v>
      </c>
      <c r="AK2216" t="s">
        <v>73</v>
      </c>
      <c r="AL2216" t="s">
        <v>177</v>
      </c>
      <c r="AM2216" t="s">
        <v>224</v>
      </c>
      <c r="AN2216" t="s">
        <v>76</v>
      </c>
      <c r="AO2216" t="s">
        <v>1180</v>
      </c>
      <c r="AP2216" t="s">
        <v>656</v>
      </c>
      <c r="AQ2216" t="s">
        <v>10921</v>
      </c>
      <c r="AR2216" t="s">
        <v>74</v>
      </c>
      <c r="AS2216" t="s">
        <v>54</v>
      </c>
      <c r="AT2216" t="s">
        <v>73</v>
      </c>
      <c r="AU2216" t="s">
        <v>107</v>
      </c>
      <c r="AV2216" t="s">
        <v>4820</v>
      </c>
    </row>
    <row r="2217" spans="1:48" hidden="1" x14ac:dyDescent="0.3">
      <c r="A2217" t="s">
        <v>10922</v>
      </c>
      <c r="B2217" t="s">
        <v>10923</v>
      </c>
      <c r="C2217" s="1" t="str">
        <f t="shared" si="361"/>
        <v>21:0975</v>
      </c>
      <c r="D2217" s="1" t="str">
        <f t="shared" si="368"/>
        <v>21:0109</v>
      </c>
      <c r="E2217" t="s">
        <v>10924</v>
      </c>
      <c r="F2217" t="s">
        <v>10925</v>
      </c>
      <c r="H2217">
        <v>60.660048099999997</v>
      </c>
      <c r="I2217">
        <v>-96.872871799999999</v>
      </c>
      <c r="J2217" s="1" t="str">
        <f t="shared" si="369"/>
        <v>NGR lake sediment grab sample</v>
      </c>
      <c r="K2217" s="1" t="str">
        <f t="shared" si="370"/>
        <v>&lt;177 micron (NGR)</v>
      </c>
      <c r="L2217">
        <v>32</v>
      </c>
      <c r="M2217" t="s">
        <v>246</v>
      </c>
      <c r="N2217">
        <v>631</v>
      </c>
      <c r="O2217" t="s">
        <v>346</v>
      </c>
      <c r="P2217" t="s">
        <v>54</v>
      </c>
      <c r="Q2217" t="s">
        <v>488</v>
      </c>
      <c r="R2217" t="s">
        <v>290</v>
      </c>
      <c r="S2217" t="s">
        <v>57</v>
      </c>
      <c r="T2217" t="s">
        <v>235</v>
      </c>
      <c r="U2217" t="s">
        <v>88</v>
      </c>
      <c r="V2217" t="s">
        <v>172</v>
      </c>
      <c r="W2217" t="s">
        <v>308</v>
      </c>
      <c r="X2217" t="s">
        <v>74</v>
      </c>
      <c r="Y2217" t="s">
        <v>137</v>
      </c>
      <c r="Z2217" t="s">
        <v>170</v>
      </c>
      <c r="AA2217" t="s">
        <v>64</v>
      </c>
      <c r="AB2217" t="s">
        <v>492</v>
      </c>
      <c r="AC2217" t="s">
        <v>224</v>
      </c>
      <c r="AD2217" t="s">
        <v>96</v>
      </c>
      <c r="AE2217" t="s">
        <v>206</v>
      </c>
      <c r="AF2217" t="s">
        <v>187</v>
      </c>
      <c r="AG2217" t="s">
        <v>169</v>
      </c>
      <c r="AH2217" t="s">
        <v>173</v>
      </c>
      <c r="AI2217" t="s">
        <v>72</v>
      </c>
      <c r="AJ2217" t="s">
        <v>709</v>
      </c>
      <c r="AK2217" t="s">
        <v>73</v>
      </c>
      <c r="AL2217" t="s">
        <v>125</v>
      </c>
      <c r="AM2217" t="s">
        <v>224</v>
      </c>
      <c r="AN2217" t="s">
        <v>76</v>
      </c>
      <c r="AO2217" t="s">
        <v>281</v>
      </c>
      <c r="AP2217" t="s">
        <v>225</v>
      </c>
      <c r="AQ2217" t="s">
        <v>9263</v>
      </c>
      <c r="AR2217" t="s">
        <v>74</v>
      </c>
      <c r="AS2217" t="s">
        <v>54</v>
      </c>
      <c r="AT2217" t="s">
        <v>73</v>
      </c>
      <c r="AU2217" t="s">
        <v>107</v>
      </c>
      <c r="AV2217" t="s">
        <v>10926</v>
      </c>
    </row>
    <row r="2218" spans="1:48" hidden="1" x14ac:dyDescent="0.3">
      <c r="A2218" t="s">
        <v>10927</v>
      </c>
      <c r="B2218" t="s">
        <v>10928</v>
      </c>
      <c r="C2218" s="1" t="str">
        <f t="shared" si="361"/>
        <v>21:0975</v>
      </c>
      <c r="D2218" s="1" t="str">
        <f t="shared" si="368"/>
        <v>21:0109</v>
      </c>
      <c r="E2218" t="s">
        <v>10929</v>
      </c>
      <c r="F2218" t="s">
        <v>10930</v>
      </c>
      <c r="H2218">
        <v>60.706817100000002</v>
      </c>
      <c r="I2218">
        <v>-96.871229600000007</v>
      </c>
      <c r="J2218" s="1" t="str">
        <f t="shared" si="369"/>
        <v>NGR lake sediment grab sample</v>
      </c>
      <c r="K2218" s="1" t="str">
        <f t="shared" si="370"/>
        <v>&lt;177 micron (NGR)</v>
      </c>
      <c r="L2218">
        <v>32</v>
      </c>
      <c r="M2218" t="s">
        <v>260</v>
      </c>
      <c r="N2218">
        <v>632</v>
      </c>
      <c r="O2218" t="s">
        <v>62</v>
      </c>
      <c r="P2218" t="s">
        <v>54</v>
      </c>
      <c r="Q2218" t="s">
        <v>521</v>
      </c>
      <c r="R2218" t="s">
        <v>77</v>
      </c>
      <c r="S2218" t="s">
        <v>57</v>
      </c>
      <c r="T2218" t="s">
        <v>142</v>
      </c>
      <c r="U2218" t="s">
        <v>168</v>
      </c>
      <c r="V2218" t="s">
        <v>236</v>
      </c>
      <c r="W2218" t="s">
        <v>95</v>
      </c>
      <c r="X2218" t="s">
        <v>67</v>
      </c>
      <c r="Y2218" t="s">
        <v>137</v>
      </c>
      <c r="Z2218" t="s">
        <v>96</v>
      </c>
      <c r="AA2218" t="s">
        <v>64</v>
      </c>
      <c r="AB2218" t="s">
        <v>264</v>
      </c>
      <c r="AC2218" t="s">
        <v>224</v>
      </c>
      <c r="AD2218" t="s">
        <v>59</v>
      </c>
      <c r="AE2218" t="s">
        <v>3289</v>
      </c>
      <c r="AF2218" t="s">
        <v>69</v>
      </c>
      <c r="AG2218" t="s">
        <v>250</v>
      </c>
      <c r="AH2218" t="s">
        <v>472</v>
      </c>
      <c r="AI2218" t="s">
        <v>123</v>
      </c>
      <c r="AJ2218" t="s">
        <v>388</v>
      </c>
      <c r="AK2218" t="s">
        <v>73</v>
      </c>
      <c r="AL2218" t="s">
        <v>177</v>
      </c>
      <c r="AM2218" t="s">
        <v>103</v>
      </c>
      <c r="AN2218" t="s">
        <v>76</v>
      </c>
      <c r="AO2218" t="s">
        <v>92</v>
      </c>
      <c r="AP2218" t="s">
        <v>414</v>
      </c>
      <c r="AQ2218" t="s">
        <v>2673</v>
      </c>
      <c r="AR2218" t="s">
        <v>67</v>
      </c>
      <c r="AS2218" t="s">
        <v>54</v>
      </c>
      <c r="AT2218" t="s">
        <v>73</v>
      </c>
      <c r="AU2218" t="s">
        <v>107</v>
      </c>
      <c r="AV2218" t="s">
        <v>10931</v>
      </c>
    </row>
    <row r="2219" spans="1:48" hidden="1" x14ac:dyDescent="0.3">
      <c r="A2219" t="s">
        <v>10932</v>
      </c>
      <c r="B2219" t="s">
        <v>10933</v>
      </c>
      <c r="C2219" s="1" t="str">
        <f t="shared" si="361"/>
        <v>21:0975</v>
      </c>
      <c r="D2219" s="1" t="str">
        <f t="shared" si="368"/>
        <v>21:0109</v>
      </c>
      <c r="E2219" t="s">
        <v>10934</v>
      </c>
      <c r="F2219" t="s">
        <v>10935</v>
      </c>
      <c r="H2219">
        <v>60.731947099999999</v>
      </c>
      <c r="I2219">
        <v>-96.883616200000006</v>
      </c>
      <c r="J2219" s="1" t="str">
        <f t="shared" si="369"/>
        <v>NGR lake sediment grab sample</v>
      </c>
      <c r="K2219" s="1" t="str">
        <f t="shared" si="370"/>
        <v>&lt;177 micron (NGR)</v>
      </c>
      <c r="L2219">
        <v>32</v>
      </c>
      <c r="M2219" t="s">
        <v>273</v>
      </c>
      <c r="N2219">
        <v>633</v>
      </c>
      <c r="O2219" t="s">
        <v>448</v>
      </c>
      <c r="P2219" t="s">
        <v>62</v>
      </c>
      <c r="Q2219" t="s">
        <v>447</v>
      </c>
      <c r="R2219" t="s">
        <v>141</v>
      </c>
      <c r="S2219" t="s">
        <v>57</v>
      </c>
      <c r="T2219" t="s">
        <v>169</v>
      </c>
      <c r="U2219" t="s">
        <v>117</v>
      </c>
      <c r="V2219" t="s">
        <v>69</v>
      </c>
      <c r="W2219" t="s">
        <v>157</v>
      </c>
      <c r="X2219" t="s">
        <v>67</v>
      </c>
      <c r="Y2219" t="s">
        <v>421</v>
      </c>
      <c r="Z2219" t="s">
        <v>74</v>
      </c>
      <c r="AA2219" t="s">
        <v>64</v>
      </c>
      <c r="AB2219" t="s">
        <v>187</v>
      </c>
      <c r="AC2219" t="s">
        <v>66</v>
      </c>
      <c r="AD2219" t="s">
        <v>96</v>
      </c>
      <c r="AE2219" t="s">
        <v>3844</v>
      </c>
      <c r="AF2219" t="s">
        <v>104</v>
      </c>
      <c r="AG2219" t="s">
        <v>290</v>
      </c>
      <c r="AH2219" t="s">
        <v>472</v>
      </c>
      <c r="AI2219" t="s">
        <v>220</v>
      </c>
      <c r="AJ2219" t="s">
        <v>94</v>
      </c>
      <c r="AK2219" t="s">
        <v>73</v>
      </c>
      <c r="AL2219" t="s">
        <v>103</v>
      </c>
      <c r="AM2219" t="s">
        <v>103</v>
      </c>
      <c r="AN2219" t="s">
        <v>76</v>
      </c>
      <c r="AO2219" t="s">
        <v>592</v>
      </c>
      <c r="AP2219" t="s">
        <v>8164</v>
      </c>
      <c r="AQ2219" t="s">
        <v>5856</v>
      </c>
      <c r="AR2219" t="s">
        <v>67</v>
      </c>
      <c r="AS2219" t="s">
        <v>54</v>
      </c>
      <c r="AT2219" t="s">
        <v>73</v>
      </c>
      <c r="AU2219" t="s">
        <v>107</v>
      </c>
      <c r="AV2219" t="s">
        <v>10936</v>
      </c>
    </row>
    <row r="2220" spans="1:48" hidden="1" x14ac:dyDescent="0.3">
      <c r="A2220" t="s">
        <v>10937</v>
      </c>
      <c r="B2220" t="s">
        <v>10938</v>
      </c>
      <c r="C2220" s="1" t="str">
        <f t="shared" si="361"/>
        <v>21:0975</v>
      </c>
      <c r="D2220" s="1" t="str">
        <f t="shared" si="368"/>
        <v>21:0109</v>
      </c>
      <c r="E2220" t="s">
        <v>10939</v>
      </c>
      <c r="F2220" t="s">
        <v>10940</v>
      </c>
      <c r="H2220">
        <v>60.763300999999998</v>
      </c>
      <c r="I2220">
        <v>-96.892981800000001</v>
      </c>
      <c r="J2220" s="1" t="str">
        <f t="shared" si="369"/>
        <v>NGR lake sediment grab sample</v>
      </c>
      <c r="K2220" s="1" t="str">
        <f t="shared" si="370"/>
        <v>&lt;177 micron (NGR)</v>
      </c>
      <c r="L2220">
        <v>32</v>
      </c>
      <c r="M2220" t="s">
        <v>289</v>
      </c>
      <c r="N2220">
        <v>634</v>
      </c>
      <c r="O2220" t="s">
        <v>151</v>
      </c>
      <c r="P2220" t="s">
        <v>54</v>
      </c>
      <c r="Q2220" t="s">
        <v>10941</v>
      </c>
      <c r="R2220" t="s">
        <v>492</v>
      </c>
      <c r="S2220" t="s">
        <v>57</v>
      </c>
      <c r="T2220" t="s">
        <v>364</v>
      </c>
      <c r="U2220" t="s">
        <v>281</v>
      </c>
      <c r="V2220" t="s">
        <v>10942</v>
      </c>
      <c r="W2220" t="s">
        <v>157</v>
      </c>
      <c r="X2220" t="s">
        <v>67</v>
      </c>
      <c r="Y2220" t="s">
        <v>226</v>
      </c>
      <c r="Z2220" t="s">
        <v>67</v>
      </c>
      <c r="AA2220" t="s">
        <v>64</v>
      </c>
      <c r="AB2220" t="s">
        <v>175</v>
      </c>
      <c r="AC2220" t="s">
        <v>699</v>
      </c>
      <c r="AD2220" t="s">
        <v>248</v>
      </c>
      <c r="AE2220" t="s">
        <v>3844</v>
      </c>
      <c r="AF2220" t="s">
        <v>317</v>
      </c>
      <c r="AG2220" t="s">
        <v>178</v>
      </c>
      <c r="AH2220" t="s">
        <v>155</v>
      </c>
      <c r="AI2220" t="s">
        <v>136</v>
      </c>
      <c r="AJ2220" t="s">
        <v>168</v>
      </c>
      <c r="AK2220" t="s">
        <v>10943</v>
      </c>
      <c r="AL2220" t="s">
        <v>103</v>
      </c>
      <c r="AM2220" t="s">
        <v>75</v>
      </c>
      <c r="AN2220" t="s">
        <v>10944</v>
      </c>
      <c r="AO2220" t="s">
        <v>134</v>
      </c>
      <c r="AP2220" t="s">
        <v>225</v>
      </c>
      <c r="AQ2220" t="s">
        <v>395</v>
      </c>
      <c r="AR2220" t="s">
        <v>96</v>
      </c>
      <c r="AS2220" t="s">
        <v>54</v>
      </c>
      <c r="AT2220" t="s">
        <v>73</v>
      </c>
      <c r="AU2220" t="s">
        <v>10945</v>
      </c>
      <c r="AV2220" t="s">
        <v>7410</v>
      </c>
    </row>
    <row r="2221" spans="1:48" hidden="1" x14ac:dyDescent="0.3">
      <c r="A2221" t="s">
        <v>10946</v>
      </c>
      <c r="B2221" t="s">
        <v>10947</v>
      </c>
      <c r="C2221" s="1" t="str">
        <f t="shared" si="361"/>
        <v>21:0975</v>
      </c>
      <c r="D2221" s="1" t="str">
        <f t="shared" si="368"/>
        <v>21:0109</v>
      </c>
      <c r="E2221" t="s">
        <v>10948</v>
      </c>
      <c r="F2221" t="s">
        <v>10949</v>
      </c>
      <c r="H2221">
        <v>60.785300700000001</v>
      </c>
      <c r="I2221">
        <v>-96.894318900000002</v>
      </c>
      <c r="J2221" s="1" t="str">
        <f t="shared" si="369"/>
        <v>NGR lake sediment grab sample</v>
      </c>
      <c r="K2221" s="1" t="str">
        <f t="shared" si="370"/>
        <v>&lt;177 micron (NGR)</v>
      </c>
      <c r="L2221">
        <v>32</v>
      </c>
      <c r="M2221" t="s">
        <v>301</v>
      </c>
      <c r="N2221">
        <v>635</v>
      </c>
      <c r="O2221" t="s">
        <v>171</v>
      </c>
      <c r="P2221" t="s">
        <v>54</v>
      </c>
      <c r="Q2221" t="s">
        <v>505</v>
      </c>
      <c r="R2221" t="s">
        <v>357</v>
      </c>
      <c r="S2221" t="s">
        <v>57</v>
      </c>
      <c r="T2221" t="s">
        <v>80</v>
      </c>
      <c r="U2221" t="s">
        <v>57</v>
      </c>
      <c r="V2221" t="s">
        <v>2740</v>
      </c>
      <c r="W2221" t="s">
        <v>396</v>
      </c>
      <c r="X2221" t="s">
        <v>67</v>
      </c>
      <c r="Y2221" t="s">
        <v>526</v>
      </c>
      <c r="Z2221" t="s">
        <v>62</v>
      </c>
      <c r="AA2221" t="s">
        <v>64</v>
      </c>
      <c r="AB2221" t="s">
        <v>248</v>
      </c>
      <c r="AC2221" t="s">
        <v>68</v>
      </c>
      <c r="AD2221" t="s">
        <v>59</v>
      </c>
      <c r="AE2221" t="s">
        <v>864</v>
      </c>
      <c r="AF2221" t="s">
        <v>134</v>
      </c>
      <c r="AG2221" t="s">
        <v>264</v>
      </c>
      <c r="AH2221" t="s">
        <v>173</v>
      </c>
      <c r="AI2221" t="s">
        <v>201</v>
      </c>
      <c r="AJ2221" t="s">
        <v>1631</v>
      </c>
      <c r="AK2221" t="s">
        <v>73</v>
      </c>
      <c r="AL2221" t="s">
        <v>224</v>
      </c>
      <c r="AM2221" t="s">
        <v>125</v>
      </c>
      <c r="AN2221" t="s">
        <v>76</v>
      </c>
      <c r="AO2221" t="s">
        <v>4212</v>
      </c>
      <c r="AP2221" t="s">
        <v>1980</v>
      </c>
      <c r="AQ2221" t="s">
        <v>10950</v>
      </c>
      <c r="AR2221" t="s">
        <v>67</v>
      </c>
      <c r="AS2221" t="s">
        <v>54</v>
      </c>
      <c r="AT2221" t="s">
        <v>73</v>
      </c>
      <c r="AU2221" t="s">
        <v>107</v>
      </c>
      <c r="AV2221" t="s">
        <v>10951</v>
      </c>
    </row>
    <row r="2222" spans="1:48" hidden="1" x14ac:dyDescent="0.3">
      <c r="A2222" t="s">
        <v>10952</v>
      </c>
      <c r="B2222" t="s">
        <v>10953</v>
      </c>
      <c r="C2222" s="1" t="str">
        <f t="shared" si="361"/>
        <v>21:0975</v>
      </c>
      <c r="D2222" s="1" t="str">
        <f t="shared" si="368"/>
        <v>21:0109</v>
      </c>
      <c r="E2222" t="s">
        <v>10954</v>
      </c>
      <c r="F2222" t="s">
        <v>10955</v>
      </c>
      <c r="H2222">
        <v>60.822544200000003</v>
      </c>
      <c r="I2222">
        <v>-96.879693000000003</v>
      </c>
      <c r="J2222" s="1" t="str">
        <f t="shared" si="369"/>
        <v>NGR lake sediment grab sample</v>
      </c>
      <c r="K2222" s="1" t="str">
        <f t="shared" si="370"/>
        <v>&lt;177 micron (NGR)</v>
      </c>
      <c r="L2222">
        <v>32</v>
      </c>
      <c r="M2222" t="s">
        <v>314</v>
      </c>
      <c r="N2222">
        <v>636</v>
      </c>
      <c r="O2222" t="s">
        <v>171</v>
      </c>
      <c r="P2222" t="s">
        <v>54</v>
      </c>
      <c r="Q2222" t="s">
        <v>3299</v>
      </c>
      <c r="R2222" t="s">
        <v>99</v>
      </c>
      <c r="S2222" t="s">
        <v>57</v>
      </c>
      <c r="T2222" t="s">
        <v>262</v>
      </c>
      <c r="U2222" t="s">
        <v>168</v>
      </c>
      <c r="V2222" t="s">
        <v>347</v>
      </c>
      <c r="W2222" t="s">
        <v>171</v>
      </c>
      <c r="X2222" t="s">
        <v>74</v>
      </c>
      <c r="Y2222" t="s">
        <v>137</v>
      </c>
      <c r="Z2222" t="s">
        <v>170</v>
      </c>
      <c r="AA2222" t="s">
        <v>64</v>
      </c>
      <c r="AB2222" t="s">
        <v>249</v>
      </c>
      <c r="AC2222" t="s">
        <v>157</v>
      </c>
      <c r="AD2222" t="s">
        <v>178</v>
      </c>
      <c r="AE2222" t="s">
        <v>1090</v>
      </c>
      <c r="AF2222" t="s">
        <v>436</v>
      </c>
      <c r="AG2222" t="s">
        <v>691</v>
      </c>
      <c r="AH2222" t="s">
        <v>472</v>
      </c>
      <c r="AI2222" t="s">
        <v>336</v>
      </c>
      <c r="AJ2222" t="s">
        <v>102</v>
      </c>
      <c r="AK2222" t="s">
        <v>73</v>
      </c>
      <c r="AL2222" t="s">
        <v>103</v>
      </c>
      <c r="AM2222" t="s">
        <v>177</v>
      </c>
      <c r="AN2222" t="s">
        <v>76</v>
      </c>
      <c r="AO2222" t="s">
        <v>1632</v>
      </c>
      <c r="AP2222" t="s">
        <v>2741</v>
      </c>
      <c r="AQ2222" t="s">
        <v>10956</v>
      </c>
      <c r="AR2222" t="s">
        <v>74</v>
      </c>
      <c r="AS2222" t="s">
        <v>54</v>
      </c>
      <c r="AT2222" t="s">
        <v>73</v>
      </c>
      <c r="AU2222" t="s">
        <v>107</v>
      </c>
      <c r="AV2222" t="s">
        <v>3173</v>
      </c>
    </row>
    <row r="2223" spans="1:48" hidden="1" x14ac:dyDescent="0.3">
      <c r="A2223" t="s">
        <v>10957</v>
      </c>
      <c r="B2223" t="s">
        <v>10958</v>
      </c>
      <c r="C2223" s="1" t="str">
        <f t="shared" si="361"/>
        <v>21:0975</v>
      </c>
      <c r="D2223" s="1" t="str">
        <f t="shared" si="368"/>
        <v>21:0109</v>
      </c>
      <c r="E2223" t="s">
        <v>10875</v>
      </c>
      <c r="F2223" t="s">
        <v>10959</v>
      </c>
      <c r="H2223">
        <v>60.849984300000003</v>
      </c>
      <c r="I2223">
        <v>-96.883844800000006</v>
      </c>
      <c r="J2223" s="1" t="str">
        <f t="shared" si="369"/>
        <v>NGR lake sediment grab sample</v>
      </c>
      <c r="K2223" s="1" t="str">
        <f t="shared" si="370"/>
        <v>&lt;177 micron (NGR)</v>
      </c>
      <c r="L2223">
        <v>32</v>
      </c>
      <c r="M2223" t="s">
        <v>345</v>
      </c>
      <c r="N2223">
        <v>637</v>
      </c>
      <c r="O2223" t="s">
        <v>308</v>
      </c>
      <c r="P2223" t="s">
        <v>54</v>
      </c>
      <c r="Q2223" t="s">
        <v>731</v>
      </c>
      <c r="R2223" t="s">
        <v>1073</v>
      </c>
      <c r="S2223" t="s">
        <v>57</v>
      </c>
      <c r="T2223" t="s">
        <v>279</v>
      </c>
      <c r="U2223" t="s">
        <v>168</v>
      </c>
      <c r="V2223" t="s">
        <v>326</v>
      </c>
      <c r="W2223" t="s">
        <v>170</v>
      </c>
      <c r="X2223" t="s">
        <v>74</v>
      </c>
      <c r="Y2223" t="s">
        <v>276</v>
      </c>
      <c r="Z2223" t="s">
        <v>138</v>
      </c>
      <c r="AA2223" t="s">
        <v>64</v>
      </c>
      <c r="AB2223" t="s">
        <v>478</v>
      </c>
      <c r="AC2223" t="s">
        <v>177</v>
      </c>
      <c r="AD2223" t="s">
        <v>88</v>
      </c>
      <c r="AE2223" t="s">
        <v>7924</v>
      </c>
      <c r="AF2223" t="s">
        <v>347</v>
      </c>
      <c r="AG2223" t="s">
        <v>152</v>
      </c>
      <c r="AH2223" t="s">
        <v>70</v>
      </c>
      <c r="AI2223" t="s">
        <v>150</v>
      </c>
      <c r="AJ2223" t="s">
        <v>209</v>
      </c>
      <c r="AK2223" t="s">
        <v>73</v>
      </c>
      <c r="AL2223" t="s">
        <v>157</v>
      </c>
      <c r="AM2223" t="s">
        <v>75</v>
      </c>
      <c r="AN2223" t="s">
        <v>76</v>
      </c>
      <c r="AO2223" t="s">
        <v>178</v>
      </c>
      <c r="AP2223" t="s">
        <v>482</v>
      </c>
      <c r="AQ2223" t="s">
        <v>6689</v>
      </c>
      <c r="AR2223" t="s">
        <v>74</v>
      </c>
      <c r="AS2223" t="s">
        <v>54</v>
      </c>
      <c r="AT2223" t="s">
        <v>73</v>
      </c>
      <c r="AU2223" t="s">
        <v>107</v>
      </c>
      <c r="AV2223" t="s">
        <v>6221</v>
      </c>
    </row>
    <row r="2224" spans="1:48" hidden="1" x14ac:dyDescent="0.3">
      <c r="A2224" t="s">
        <v>10960</v>
      </c>
      <c r="B2224" t="s">
        <v>10961</v>
      </c>
      <c r="C2224" s="1" t="str">
        <f t="shared" si="361"/>
        <v>21:0975</v>
      </c>
      <c r="D2224" s="1" t="str">
        <f t="shared" si="368"/>
        <v>21:0109</v>
      </c>
      <c r="E2224" t="s">
        <v>10962</v>
      </c>
      <c r="F2224" t="s">
        <v>10963</v>
      </c>
      <c r="H2224">
        <v>60.823897600000002</v>
      </c>
      <c r="I2224">
        <v>-96.953170099999994</v>
      </c>
      <c r="J2224" s="1" t="str">
        <f t="shared" si="369"/>
        <v>NGR lake sediment grab sample</v>
      </c>
      <c r="K2224" s="1" t="str">
        <f t="shared" si="370"/>
        <v>&lt;177 micron (NGR)</v>
      </c>
      <c r="L2224">
        <v>32</v>
      </c>
      <c r="M2224" t="s">
        <v>324</v>
      </c>
      <c r="N2224">
        <v>638</v>
      </c>
      <c r="O2224" t="s">
        <v>95</v>
      </c>
      <c r="P2224" t="s">
        <v>170</v>
      </c>
      <c r="Q2224" t="s">
        <v>489</v>
      </c>
      <c r="R2224" t="s">
        <v>189</v>
      </c>
      <c r="S2224" t="s">
        <v>57</v>
      </c>
      <c r="T2224" t="s">
        <v>91</v>
      </c>
      <c r="U2224" t="s">
        <v>117</v>
      </c>
      <c r="V2224" t="s">
        <v>471</v>
      </c>
      <c r="W2224" t="s">
        <v>171</v>
      </c>
      <c r="X2224" t="s">
        <v>74</v>
      </c>
      <c r="Y2224" t="s">
        <v>526</v>
      </c>
      <c r="Z2224" t="s">
        <v>62</v>
      </c>
      <c r="AA2224" t="s">
        <v>64</v>
      </c>
      <c r="AB2224" t="s">
        <v>326</v>
      </c>
      <c r="AC2224" t="s">
        <v>70</v>
      </c>
      <c r="AD2224" t="s">
        <v>138</v>
      </c>
      <c r="AE2224" t="s">
        <v>4330</v>
      </c>
      <c r="AF2224" t="s">
        <v>134</v>
      </c>
      <c r="AG2224" t="s">
        <v>381</v>
      </c>
      <c r="AH2224" t="s">
        <v>173</v>
      </c>
      <c r="AI2224" t="s">
        <v>201</v>
      </c>
      <c r="AJ2224" t="s">
        <v>123</v>
      </c>
      <c r="AK2224" t="s">
        <v>73</v>
      </c>
      <c r="AL2224" t="s">
        <v>103</v>
      </c>
      <c r="AM2224" t="s">
        <v>75</v>
      </c>
      <c r="AN2224" t="s">
        <v>76</v>
      </c>
      <c r="AO2224" t="s">
        <v>104</v>
      </c>
      <c r="AP2224" t="s">
        <v>247</v>
      </c>
      <c r="AQ2224" t="s">
        <v>104</v>
      </c>
      <c r="AR2224" t="s">
        <v>67</v>
      </c>
      <c r="AS2224" t="s">
        <v>54</v>
      </c>
      <c r="AT2224" t="s">
        <v>73</v>
      </c>
      <c r="AU2224" t="s">
        <v>107</v>
      </c>
      <c r="AV2224" t="s">
        <v>10964</v>
      </c>
    </row>
    <row r="2225" spans="1:48" hidden="1" x14ac:dyDescent="0.3">
      <c r="A2225" t="s">
        <v>10965</v>
      </c>
      <c r="B2225" t="s">
        <v>10966</v>
      </c>
      <c r="C2225" s="1" t="str">
        <f t="shared" si="361"/>
        <v>21:0975</v>
      </c>
      <c r="D2225" s="1" t="str">
        <f t="shared" si="368"/>
        <v>21:0109</v>
      </c>
      <c r="E2225" t="s">
        <v>10967</v>
      </c>
      <c r="F2225" t="s">
        <v>10968</v>
      </c>
      <c r="H2225">
        <v>60.802175300000002</v>
      </c>
      <c r="I2225">
        <v>-96.936641899999998</v>
      </c>
      <c r="J2225" s="1" t="str">
        <f t="shared" si="369"/>
        <v>NGR lake sediment grab sample</v>
      </c>
      <c r="K2225" s="1" t="str">
        <f t="shared" si="370"/>
        <v>&lt;177 micron (NGR)</v>
      </c>
      <c r="L2225">
        <v>32</v>
      </c>
      <c r="M2225" t="s">
        <v>335</v>
      </c>
      <c r="N2225">
        <v>639</v>
      </c>
      <c r="O2225" t="s">
        <v>220</v>
      </c>
      <c r="P2225" t="s">
        <v>54</v>
      </c>
      <c r="Q2225" t="s">
        <v>3299</v>
      </c>
      <c r="R2225" t="s">
        <v>550</v>
      </c>
      <c r="S2225" t="s">
        <v>57</v>
      </c>
      <c r="T2225" t="s">
        <v>248</v>
      </c>
      <c r="U2225" t="s">
        <v>203</v>
      </c>
      <c r="V2225" t="s">
        <v>725</v>
      </c>
      <c r="W2225" t="s">
        <v>302</v>
      </c>
      <c r="X2225" t="s">
        <v>67</v>
      </c>
      <c r="Y2225" t="s">
        <v>79</v>
      </c>
      <c r="Z2225" t="s">
        <v>170</v>
      </c>
      <c r="AA2225" t="s">
        <v>64</v>
      </c>
      <c r="AB2225" t="s">
        <v>188</v>
      </c>
      <c r="AC2225" t="s">
        <v>157</v>
      </c>
      <c r="AD2225" t="s">
        <v>116</v>
      </c>
      <c r="AE2225" t="s">
        <v>74</v>
      </c>
      <c r="AF2225" t="s">
        <v>317</v>
      </c>
      <c r="AG2225" t="s">
        <v>264</v>
      </c>
      <c r="AH2225" t="s">
        <v>173</v>
      </c>
      <c r="AI2225" t="s">
        <v>138</v>
      </c>
      <c r="AJ2225" t="s">
        <v>440</v>
      </c>
      <c r="AK2225" t="s">
        <v>73</v>
      </c>
      <c r="AL2225" t="s">
        <v>103</v>
      </c>
      <c r="AM2225" t="s">
        <v>75</v>
      </c>
      <c r="AN2225" t="s">
        <v>76</v>
      </c>
      <c r="AO2225" t="s">
        <v>116</v>
      </c>
      <c r="AP2225" t="s">
        <v>105</v>
      </c>
      <c r="AQ2225" t="s">
        <v>2770</v>
      </c>
      <c r="AR2225" t="s">
        <v>62</v>
      </c>
      <c r="AS2225" t="s">
        <v>54</v>
      </c>
      <c r="AT2225" t="s">
        <v>315</v>
      </c>
      <c r="AU2225" t="s">
        <v>107</v>
      </c>
      <c r="AV2225" t="s">
        <v>4594</v>
      </c>
    </row>
    <row r="2226" spans="1:48" hidden="1" x14ac:dyDescent="0.3">
      <c r="A2226" t="s">
        <v>10969</v>
      </c>
      <c r="B2226" t="s">
        <v>10970</v>
      </c>
      <c r="C2226" s="1" t="str">
        <f t="shared" si="361"/>
        <v>21:0975</v>
      </c>
      <c r="D2226" s="1" t="str">
        <f t="shared" si="368"/>
        <v>21:0109</v>
      </c>
      <c r="E2226" t="s">
        <v>10971</v>
      </c>
      <c r="F2226" t="s">
        <v>10972</v>
      </c>
      <c r="H2226">
        <v>60.761193300000002</v>
      </c>
      <c r="I2226">
        <v>-96.969931900000006</v>
      </c>
      <c r="J2226" s="1" t="str">
        <f t="shared" si="369"/>
        <v>NGR lake sediment grab sample</v>
      </c>
      <c r="K2226" s="1" t="str">
        <f t="shared" si="370"/>
        <v>&lt;177 micron (NGR)</v>
      </c>
      <c r="L2226">
        <v>32</v>
      </c>
      <c r="M2226" t="s">
        <v>354</v>
      </c>
      <c r="N2226">
        <v>640</v>
      </c>
      <c r="O2226" t="s">
        <v>63</v>
      </c>
      <c r="P2226" t="s">
        <v>62</v>
      </c>
      <c r="Q2226" t="s">
        <v>470</v>
      </c>
      <c r="R2226" t="s">
        <v>134</v>
      </c>
      <c r="S2226" t="s">
        <v>57</v>
      </c>
      <c r="T2226" t="s">
        <v>315</v>
      </c>
      <c r="U2226" t="s">
        <v>117</v>
      </c>
      <c r="V2226" t="s">
        <v>339</v>
      </c>
      <c r="W2226" t="s">
        <v>220</v>
      </c>
      <c r="X2226" t="s">
        <v>67</v>
      </c>
      <c r="Y2226" t="s">
        <v>62</v>
      </c>
      <c r="Z2226" t="s">
        <v>96</v>
      </c>
      <c r="AA2226" t="s">
        <v>64</v>
      </c>
      <c r="AB2226" t="s">
        <v>100</v>
      </c>
      <c r="AC2226" t="s">
        <v>75</v>
      </c>
      <c r="AD2226" t="s">
        <v>92</v>
      </c>
      <c r="AE2226" t="s">
        <v>137</v>
      </c>
      <c r="AF2226" t="s">
        <v>282</v>
      </c>
      <c r="AG2226" t="s">
        <v>252</v>
      </c>
      <c r="AH2226" t="s">
        <v>173</v>
      </c>
      <c r="AI2226" t="s">
        <v>514</v>
      </c>
      <c r="AJ2226" t="s">
        <v>72</v>
      </c>
      <c r="AK2226" t="s">
        <v>73</v>
      </c>
      <c r="AL2226" t="s">
        <v>125</v>
      </c>
      <c r="AM2226" t="s">
        <v>75</v>
      </c>
      <c r="AN2226" t="s">
        <v>76</v>
      </c>
      <c r="AO2226" t="s">
        <v>116</v>
      </c>
      <c r="AP2226" t="s">
        <v>179</v>
      </c>
      <c r="AQ2226" t="s">
        <v>10973</v>
      </c>
      <c r="AR2226" t="s">
        <v>67</v>
      </c>
      <c r="AS2226" t="s">
        <v>54</v>
      </c>
      <c r="AT2226" t="s">
        <v>73</v>
      </c>
      <c r="AU2226" t="s">
        <v>107</v>
      </c>
      <c r="AV2226" t="s">
        <v>1342</v>
      </c>
    </row>
    <row r="2227" spans="1:48" hidden="1" x14ac:dyDescent="0.3">
      <c r="A2227" t="s">
        <v>10974</v>
      </c>
      <c r="B2227" t="s">
        <v>10975</v>
      </c>
      <c r="C2227" s="1" t="str">
        <f t="shared" ref="C2227:C2290" si="371">HYPERLINK("https://geochem.nrcan.gc.ca/cdogs/content/bdl/bdl210975_e.htm", "21:0975")</f>
        <v>21:0975</v>
      </c>
      <c r="D2227" s="1" t="str">
        <f t="shared" si="368"/>
        <v>21:0109</v>
      </c>
      <c r="E2227" t="s">
        <v>10976</v>
      </c>
      <c r="F2227" t="s">
        <v>10977</v>
      </c>
      <c r="H2227">
        <v>60.822545300000002</v>
      </c>
      <c r="I2227">
        <v>-97.3613505</v>
      </c>
      <c r="J2227" s="1" t="str">
        <f t="shared" si="369"/>
        <v>NGR lake sediment grab sample</v>
      </c>
      <c r="K2227" s="1" t="str">
        <f t="shared" si="370"/>
        <v>&lt;177 micron (NGR)</v>
      </c>
      <c r="L2227">
        <v>33</v>
      </c>
      <c r="M2227" t="s">
        <v>52</v>
      </c>
      <c r="N2227">
        <v>641</v>
      </c>
      <c r="O2227" t="s">
        <v>302</v>
      </c>
      <c r="P2227" t="s">
        <v>127</v>
      </c>
      <c r="Q2227" t="s">
        <v>505</v>
      </c>
      <c r="R2227" t="s">
        <v>282</v>
      </c>
      <c r="S2227" t="s">
        <v>57</v>
      </c>
      <c r="T2227" t="s">
        <v>167</v>
      </c>
      <c r="U2227" t="s">
        <v>59</v>
      </c>
      <c r="V2227" t="s">
        <v>615</v>
      </c>
      <c r="W2227" t="s">
        <v>137</v>
      </c>
      <c r="X2227" t="s">
        <v>67</v>
      </c>
      <c r="Y2227" t="s">
        <v>206</v>
      </c>
      <c r="Z2227" t="s">
        <v>62</v>
      </c>
      <c r="AA2227" t="s">
        <v>64</v>
      </c>
      <c r="AB2227" t="s">
        <v>478</v>
      </c>
      <c r="AC2227" t="s">
        <v>70</v>
      </c>
      <c r="AD2227" t="s">
        <v>67</v>
      </c>
      <c r="AE2227" t="s">
        <v>278</v>
      </c>
      <c r="AF2227" t="s">
        <v>357</v>
      </c>
      <c r="AG2227" t="s">
        <v>471</v>
      </c>
      <c r="AH2227" t="s">
        <v>173</v>
      </c>
      <c r="AI2227" t="s">
        <v>201</v>
      </c>
      <c r="AJ2227" t="s">
        <v>124</v>
      </c>
      <c r="AK2227" t="s">
        <v>73</v>
      </c>
      <c r="AL2227" t="s">
        <v>103</v>
      </c>
      <c r="AM2227" t="s">
        <v>103</v>
      </c>
      <c r="AN2227" t="s">
        <v>76</v>
      </c>
      <c r="AO2227" t="s">
        <v>373</v>
      </c>
      <c r="AP2227" t="s">
        <v>2033</v>
      </c>
      <c r="AQ2227" t="s">
        <v>92</v>
      </c>
      <c r="AR2227" t="s">
        <v>67</v>
      </c>
      <c r="AS2227" t="s">
        <v>54</v>
      </c>
      <c r="AT2227" t="s">
        <v>73</v>
      </c>
      <c r="AU2227" t="s">
        <v>107</v>
      </c>
      <c r="AV2227" t="s">
        <v>10978</v>
      </c>
    </row>
    <row r="2228" spans="1:48" hidden="1" x14ac:dyDescent="0.3">
      <c r="A2228" t="s">
        <v>10979</v>
      </c>
      <c r="B2228" t="s">
        <v>10980</v>
      </c>
      <c r="C2228" s="1" t="str">
        <f t="shared" si="371"/>
        <v>21:0975</v>
      </c>
      <c r="D2228" s="1" t="str">
        <f t="shared" si="368"/>
        <v>21:0109</v>
      </c>
      <c r="E2228" t="s">
        <v>10981</v>
      </c>
      <c r="F2228" t="s">
        <v>10982</v>
      </c>
      <c r="H2228">
        <v>60.726858800000002</v>
      </c>
      <c r="I2228">
        <v>-96.979879800000006</v>
      </c>
      <c r="J2228" s="1" t="str">
        <f t="shared" si="369"/>
        <v>NGR lake sediment grab sample</v>
      </c>
      <c r="K2228" s="1" t="str">
        <f t="shared" si="370"/>
        <v>&lt;177 micron (NGR)</v>
      </c>
      <c r="L2228">
        <v>33</v>
      </c>
      <c r="M2228" t="s">
        <v>86</v>
      </c>
      <c r="N2228">
        <v>642</v>
      </c>
      <c r="O2228" t="s">
        <v>448</v>
      </c>
      <c r="P2228" t="s">
        <v>54</v>
      </c>
      <c r="Q2228" t="s">
        <v>325</v>
      </c>
      <c r="R2228" t="s">
        <v>104</v>
      </c>
      <c r="S2228" t="s">
        <v>57</v>
      </c>
      <c r="T2228" t="s">
        <v>279</v>
      </c>
      <c r="U2228" t="s">
        <v>168</v>
      </c>
      <c r="V2228" t="s">
        <v>890</v>
      </c>
      <c r="W2228" t="s">
        <v>220</v>
      </c>
      <c r="X2228" t="s">
        <v>67</v>
      </c>
      <c r="Y2228" t="s">
        <v>137</v>
      </c>
      <c r="Z2228" t="s">
        <v>138</v>
      </c>
      <c r="AA2228" t="s">
        <v>64</v>
      </c>
      <c r="AB2228" t="s">
        <v>189</v>
      </c>
      <c r="AC2228" t="s">
        <v>125</v>
      </c>
      <c r="AD2228" t="s">
        <v>203</v>
      </c>
      <c r="AE2228" t="s">
        <v>8300</v>
      </c>
      <c r="AF2228" t="s">
        <v>69</v>
      </c>
      <c r="AG2228" t="s">
        <v>152</v>
      </c>
      <c r="AH2228" t="s">
        <v>173</v>
      </c>
      <c r="AI2228" t="s">
        <v>429</v>
      </c>
      <c r="AJ2228" t="s">
        <v>338</v>
      </c>
      <c r="AK2228" t="s">
        <v>73</v>
      </c>
      <c r="AL2228" t="s">
        <v>74</v>
      </c>
      <c r="AM2228" t="s">
        <v>75</v>
      </c>
      <c r="AN2228" t="s">
        <v>76</v>
      </c>
      <c r="AO2228" t="s">
        <v>281</v>
      </c>
      <c r="AP2228" t="s">
        <v>283</v>
      </c>
      <c r="AQ2228" t="s">
        <v>221</v>
      </c>
      <c r="AR2228" t="s">
        <v>67</v>
      </c>
      <c r="AS2228" t="s">
        <v>54</v>
      </c>
      <c r="AT2228" t="s">
        <v>73</v>
      </c>
      <c r="AU2228" t="s">
        <v>107</v>
      </c>
      <c r="AV2228" t="s">
        <v>4844</v>
      </c>
    </row>
    <row r="2229" spans="1:48" hidden="1" x14ac:dyDescent="0.3">
      <c r="A2229" t="s">
        <v>10983</v>
      </c>
      <c r="B2229" t="s">
        <v>10984</v>
      </c>
      <c r="C2229" s="1" t="str">
        <f t="shared" si="371"/>
        <v>21:0975</v>
      </c>
      <c r="D2229" s="1" t="str">
        <f t="shared" si="368"/>
        <v>21:0109</v>
      </c>
      <c r="E2229" t="s">
        <v>10985</v>
      </c>
      <c r="F2229" t="s">
        <v>10986</v>
      </c>
      <c r="H2229">
        <v>60.755530299999997</v>
      </c>
      <c r="I2229">
        <v>-97.026712099999997</v>
      </c>
      <c r="J2229" s="1" t="str">
        <f t="shared" si="369"/>
        <v>NGR lake sediment grab sample</v>
      </c>
      <c r="K2229" s="1" t="str">
        <f t="shared" si="370"/>
        <v>&lt;177 micron (NGR)</v>
      </c>
      <c r="L2229">
        <v>33</v>
      </c>
      <c r="M2229" t="s">
        <v>113</v>
      </c>
      <c r="N2229">
        <v>643</v>
      </c>
      <c r="O2229" t="s">
        <v>95</v>
      </c>
      <c r="P2229" t="s">
        <v>54</v>
      </c>
      <c r="Q2229" t="s">
        <v>1295</v>
      </c>
      <c r="R2229" t="s">
        <v>141</v>
      </c>
      <c r="S2229" t="s">
        <v>57</v>
      </c>
      <c r="T2229" t="s">
        <v>1128</v>
      </c>
      <c r="U2229" t="s">
        <v>88</v>
      </c>
      <c r="V2229" t="s">
        <v>60</v>
      </c>
      <c r="W2229" t="s">
        <v>118</v>
      </c>
      <c r="X2229" t="s">
        <v>67</v>
      </c>
      <c r="Y2229" t="s">
        <v>302</v>
      </c>
      <c r="Z2229" t="s">
        <v>170</v>
      </c>
      <c r="AA2229" t="s">
        <v>64</v>
      </c>
      <c r="AB2229" t="s">
        <v>562</v>
      </c>
      <c r="AC2229" t="s">
        <v>125</v>
      </c>
      <c r="AD2229" t="s">
        <v>117</v>
      </c>
      <c r="AE2229" t="s">
        <v>992</v>
      </c>
      <c r="AF2229" t="s">
        <v>317</v>
      </c>
      <c r="AG2229" t="s">
        <v>97</v>
      </c>
      <c r="AH2229" t="s">
        <v>173</v>
      </c>
      <c r="AI2229" t="s">
        <v>318</v>
      </c>
      <c r="AJ2229" t="s">
        <v>10987</v>
      </c>
      <c r="AK2229" t="s">
        <v>73</v>
      </c>
      <c r="AL2229" t="s">
        <v>177</v>
      </c>
      <c r="AM2229" t="s">
        <v>74</v>
      </c>
      <c r="AN2229" t="s">
        <v>76</v>
      </c>
      <c r="AO2229" t="s">
        <v>10988</v>
      </c>
      <c r="AP2229" t="s">
        <v>105</v>
      </c>
      <c r="AQ2229" t="s">
        <v>10989</v>
      </c>
      <c r="AR2229" t="s">
        <v>62</v>
      </c>
      <c r="AS2229" t="s">
        <v>54</v>
      </c>
      <c r="AT2229" t="s">
        <v>262</v>
      </c>
      <c r="AU2229" t="s">
        <v>107</v>
      </c>
      <c r="AV2229" t="s">
        <v>1679</v>
      </c>
    </row>
    <row r="2230" spans="1:48" hidden="1" x14ac:dyDescent="0.3">
      <c r="A2230" t="s">
        <v>10990</v>
      </c>
      <c r="B2230" t="s">
        <v>10991</v>
      </c>
      <c r="C2230" s="1" t="str">
        <f t="shared" si="371"/>
        <v>21:0975</v>
      </c>
      <c r="D2230" s="1" t="str">
        <f t="shared" si="368"/>
        <v>21:0109</v>
      </c>
      <c r="E2230" t="s">
        <v>10985</v>
      </c>
      <c r="F2230" t="s">
        <v>10992</v>
      </c>
      <c r="H2230">
        <v>60.755530299999997</v>
      </c>
      <c r="I2230">
        <v>-97.026712099999997</v>
      </c>
      <c r="J2230" s="1" t="str">
        <f t="shared" si="369"/>
        <v>NGR lake sediment grab sample</v>
      </c>
      <c r="K2230" s="1" t="str">
        <f t="shared" si="370"/>
        <v>&lt;177 micron (NGR)</v>
      </c>
      <c r="L2230">
        <v>33</v>
      </c>
      <c r="M2230" t="s">
        <v>132</v>
      </c>
      <c r="N2230">
        <v>644</v>
      </c>
      <c r="O2230" t="s">
        <v>95</v>
      </c>
      <c r="P2230" t="s">
        <v>54</v>
      </c>
      <c r="Q2230" t="s">
        <v>541</v>
      </c>
      <c r="R2230" t="s">
        <v>282</v>
      </c>
      <c r="S2230" t="s">
        <v>57</v>
      </c>
      <c r="T2230" t="s">
        <v>3299</v>
      </c>
      <c r="U2230" t="s">
        <v>88</v>
      </c>
      <c r="V2230" t="s">
        <v>172</v>
      </c>
      <c r="W2230" t="s">
        <v>363</v>
      </c>
      <c r="X2230" t="s">
        <v>67</v>
      </c>
      <c r="Y2230" t="s">
        <v>302</v>
      </c>
      <c r="Z2230" t="s">
        <v>170</v>
      </c>
      <c r="AA2230" t="s">
        <v>64</v>
      </c>
      <c r="AB2230" t="s">
        <v>562</v>
      </c>
      <c r="AC2230" t="s">
        <v>68</v>
      </c>
      <c r="AD2230" t="s">
        <v>168</v>
      </c>
      <c r="AE2230" t="s">
        <v>2106</v>
      </c>
      <c r="AF2230" t="s">
        <v>381</v>
      </c>
      <c r="AG2230" t="s">
        <v>316</v>
      </c>
      <c r="AH2230" t="s">
        <v>173</v>
      </c>
      <c r="AI2230" t="s">
        <v>402</v>
      </c>
      <c r="AJ2230" t="s">
        <v>10993</v>
      </c>
      <c r="AK2230" t="s">
        <v>73</v>
      </c>
      <c r="AL2230" t="s">
        <v>103</v>
      </c>
      <c r="AM2230" t="s">
        <v>68</v>
      </c>
      <c r="AN2230" t="s">
        <v>8708</v>
      </c>
      <c r="AO2230" t="s">
        <v>10994</v>
      </c>
      <c r="AP2230" t="s">
        <v>105</v>
      </c>
      <c r="AQ2230" t="s">
        <v>853</v>
      </c>
      <c r="AR2230" t="s">
        <v>67</v>
      </c>
      <c r="AS2230" t="s">
        <v>54</v>
      </c>
      <c r="AT2230" t="s">
        <v>364</v>
      </c>
      <c r="AU2230" t="s">
        <v>107</v>
      </c>
      <c r="AV2230" t="s">
        <v>5052</v>
      </c>
    </row>
    <row r="2231" spans="1:48" hidden="1" x14ac:dyDescent="0.3">
      <c r="A2231" t="s">
        <v>10995</v>
      </c>
      <c r="B2231" t="s">
        <v>10996</v>
      </c>
      <c r="C2231" s="1" t="str">
        <f t="shared" si="371"/>
        <v>21:0975</v>
      </c>
      <c r="D2231" s="1" t="str">
        <f>HYPERLINK("https://geochem.nrcan.gc.ca/cdogs/content/svy/svy_e.htm", "")</f>
        <v/>
      </c>
      <c r="G2231" s="1" t="str">
        <f>HYPERLINK("https://geochem.nrcan.gc.ca/cdogs/content/cr_/cr_00160_e.htm", "160")</f>
        <v>160</v>
      </c>
      <c r="J2231" t="s">
        <v>230</v>
      </c>
      <c r="K2231" t="s">
        <v>231</v>
      </c>
      <c r="L2231">
        <v>33</v>
      </c>
      <c r="M2231" t="s">
        <v>232</v>
      </c>
      <c r="N2231">
        <v>645</v>
      </c>
      <c r="O2231" t="s">
        <v>168</v>
      </c>
      <c r="P2231" t="s">
        <v>127</v>
      </c>
      <c r="Q2231" t="s">
        <v>656</v>
      </c>
      <c r="R2231" t="s">
        <v>177</v>
      </c>
      <c r="S2231" t="s">
        <v>57</v>
      </c>
      <c r="T2231" t="s">
        <v>412</v>
      </c>
      <c r="U2231" t="s">
        <v>59</v>
      </c>
      <c r="V2231" t="s">
        <v>725</v>
      </c>
      <c r="W2231" t="s">
        <v>63</v>
      </c>
      <c r="X2231" t="s">
        <v>74</v>
      </c>
      <c r="Y2231" t="s">
        <v>355</v>
      </c>
      <c r="Z2231" t="s">
        <v>88</v>
      </c>
      <c r="AA2231" t="s">
        <v>64</v>
      </c>
      <c r="AB2231" t="s">
        <v>192</v>
      </c>
      <c r="AC2231" t="s">
        <v>224</v>
      </c>
      <c r="AD2231" t="s">
        <v>67</v>
      </c>
      <c r="AE2231" t="s">
        <v>171</v>
      </c>
      <c r="AF2231" t="s">
        <v>436</v>
      </c>
      <c r="AG2231" t="s">
        <v>853</v>
      </c>
      <c r="AH2231" t="s">
        <v>68</v>
      </c>
      <c r="AI2231" t="s">
        <v>92</v>
      </c>
      <c r="AJ2231" t="s">
        <v>114</v>
      </c>
      <c r="AK2231" t="s">
        <v>73</v>
      </c>
      <c r="AL2231" t="s">
        <v>526</v>
      </c>
      <c r="AM2231" t="s">
        <v>157</v>
      </c>
      <c r="AN2231" t="s">
        <v>76</v>
      </c>
      <c r="AO2231" t="s">
        <v>168</v>
      </c>
      <c r="AP2231" t="s">
        <v>2054</v>
      </c>
      <c r="AQ2231" t="s">
        <v>193</v>
      </c>
      <c r="AR2231" t="s">
        <v>74</v>
      </c>
      <c r="AS2231" t="s">
        <v>62</v>
      </c>
      <c r="AT2231" t="s">
        <v>73</v>
      </c>
      <c r="AU2231" t="s">
        <v>3299</v>
      </c>
      <c r="AV2231" t="s">
        <v>1554</v>
      </c>
    </row>
    <row r="2232" spans="1:48" hidden="1" x14ac:dyDescent="0.3">
      <c r="A2232" t="s">
        <v>10997</v>
      </c>
      <c r="B2232" t="s">
        <v>10998</v>
      </c>
      <c r="C2232" s="1" t="str">
        <f t="shared" si="371"/>
        <v>21:0975</v>
      </c>
      <c r="D2232" s="1" t="str">
        <f t="shared" ref="D2232:D2263" si="372">HYPERLINK("https://geochem.nrcan.gc.ca/cdogs/content/svy/svy210109_e.htm", "21:0109")</f>
        <v>21:0109</v>
      </c>
      <c r="E2232" t="s">
        <v>10999</v>
      </c>
      <c r="F2232" t="s">
        <v>11000</v>
      </c>
      <c r="H2232">
        <v>60.785460899999997</v>
      </c>
      <c r="I2232">
        <v>-97.029508000000007</v>
      </c>
      <c r="J2232" s="1" t="str">
        <f t="shared" ref="J2232:J2263" si="373">HYPERLINK("https://geochem.nrcan.gc.ca/cdogs/content/kwd/kwd020027_e.htm", "NGR lake sediment grab sample")</f>
        <v>NGR lake sediment grab sample</v>
      </c>
      <c r="K2232" s="1" t="str">
        <f t="shared" ref="K2232:K2263" si="374">HYPERLINK("https://geochem.nrcan.gc.ca/cdogs/content/kwd/kwd080006_e.htm", "&lt;177 micron (NGR)")</f>
        <v>&lt;177 micron (NGR)</v>
      </c>
      <c r="L2232">
        <v>33</v>
      </c>
      <c r="M2232" t="s">
        <v>149</v>
      </c>
      <c r="N2232">
        <v>646</v>
      </c>
      <c r="O2232" t="s">
        <v>118</v>
      </c>
      <c r="P2232" t="s">
        <v>54</v>
      </c>
      <c r="Q2232" t="s">
        <v>624</v>
      </c>
      <c r="R2232" t="s">
        <v>290</v>
      </c>
      <c r="S2232" t="s">
        <v>57</v>
      </c>
      <c r="T2232" t="s">
        <v>152</v>
      </c>
      <c r="U2232" t="s">
        <v>88</v>
      </c>
      <c r="V2232" t="s">
        <v>691</v>
      </c>
      <c r="W2232" t="s">
        <v>63</v>
      </c>
      <c r="X2232" t="s">
        <v>67</v>
      </c>
      <c r="Y2232" t="s">
        <v>448</v>
      </c>
      <c r="Z2232" t="s">
        <v>127</v>
      </c>
      <c r="AA2232" t="s">
        <v>64</v>
      </c>
      <c r="AB2232" t="s">
        <v>428</v>
      </c>
      <c r="AC2232" t="s">
        <v>75</v>
      </c>
      <c r="AD2232" t="s">
        <v>77</v>
      </c>
      <c r="AE2232" t="s">
        <v>171</v>
      </c>
      <c r="AF2232" t="s">
        <v>90</v>
      </c>
      <c r="AG2232" t="s">
        <v>175</v>
      </c>
      <c r="AH2232" t="s">
        <v>173</v>
      </c>
      <c r="AI2232" t="s">
        <v>306</v>
      </c>
      <c r="AJ2232" t="s">
        <v>59</v>
      </c>
      <c r="AK2232" t="s">
        <v>73</v>
      </c>
      <c r="AL2232" t="s">
        <v>75</v>
      </c>
      <c r="AM2232" t="s">
        <v>75</v>
      </c>
      <c r="AN2232" t="s">
        <v>76</v>
      </c>
      <c r="AO2232" t="s">
        <v>578</v>
      </c>
      <c r="AP2232" t="s">
        <v>656</v>
      </c>
      <c r="AQ2232" t="s">
        <v>481</v>
      </c>
      <c r="AR2232" t="s">
        <v>62</v>
      </c>
      <c r="AS2232" t="s">
        <v>54</v>
      </c>
      <c r="AT2232" t="s">
        <v>73</v>
      </c>
      <c r="AU2232" t="s">
        <v>107</v>
      </c>
      <c r="AV2232" t="s">
        <v>5015</v>
      </c>
    </row>
    <row r="2233" spans="1:48" hidden="1" x14ac:dyDescent="0.3">
      <c r="A2233" t="s">
        <v>11001</v>
      </c>
      <c r="B2233" t="s">
        <v>11002</v>
      </c>
      <c r="C2233" s="1" t="str">
        <f t="shared" si="371"/>
        <v>21:0975</v>
      </c>
      <c r="D2233" s="1" t="str">
        <f t="shared" si="372"/>
        <v>21:0109</v>
      </c>
      <c r="E2233" t="s">
        <v>11003</v>
      </c>
      <c r="F2233" t="s">
        <v>11004</v>
      </c>
      <c r="H2233">
        <v>60.826110800000002</v>
      </c>
      <c r="I2233">
        <v>-97.066751800000006</v>
      </c>
      <c r="J2233" s="1" t="str">
        <f t="shared" si="373"/>
        <v>NGR lake sediment grab sample</v>
      </c>
      <c r="K2233" s="1" t="str">
        <f t="shared" si="374"/>
        <v>&lt;177 micron (NGR)</v>
      </c>
      <c r="L2233">
        <v>33</v>
      </c>
      <c r="M2233" t="s">
        <v>165</v>
      </c>
      <c r="N2233">
        <v>647</v>
      </c>
      <c r="O2233" t="s">
        <v>308</v>
      </c>
      <c r="P2233" t="s">
        <v>54</v>
      </c>
      <c r="Q2233" t="s">
        <v>2145</v>
      </c>
      <c r="R2233" t="s">
        <v>317</v>
      </c>
      <c r="S2233" t="s">
        <v>57</v>
      </c>
      <c r="T2233" t="s">
        <v>58</v>
      </c>
      <c r="U2233" t="s">
        <v>92</v>
      </c>
      <c r="V2233" t="s">
        <v>172</v>
      </c>
      <c r="W2233" t="s">
        <v>62</v>
      </c>
      <c r="X2233" t="s">
        <v>62</v>
      </c>
      <c r="Y2233" t="s">
        <v>62</v>
      </c>
      <c r="Z2233" t="s">
        <v>127</v>
      </c>
      <c r="AA2233" t="s">
        <v>64</v>
      </c>
      <c r="AB2233" t="s">
        <v>97</v>
      </c>
      <c r="AC2233" t="s">
        <v>75</v>
      </c>
      <c r="AD2233" t="s">
        <v>117</v>
      </c>
      <c r="AE2233" t="s">
        <v>526</v>
      </c>
      <c r="AF2233" t="s">
        <v>347</v>
      </c>
      <c r="AG2233" t="s">
        <v>139</v>
      </c>
      <c r="AH2233" t="s">
        <v>173</v>
      </c>
      <c r="AI2233" t="s">
        <v>340</v>
      </c>
      <c r="AJ2233" t="s">
        <v>114</v>
      </c>
      <c r="AK2233" t="s">
        <v>73</v>
      </c>
      <c r="AL2233" t="s">
        <v>224</v>
      </c>
      <c r="AM2233" t="s">
        <v>75</v>
      </c>
      <c r="AN2233" t="s">
        <v>76</v>
      </c>
      <c r="AO2233" t="s">
        <v>92</v>
      </c>
      <c r="AP2233" t="s">
        <v>566</v>
      </c>
      <c r="AQ2233" t="s">
        <v>347</v>
      </c>
      <c r="AR2233" t="s">
        <v>67</v>
      </c>
      <c r="AS2233" t="s">
        <v>54</v>
      </c>
      <c r="AT2233" t="s">
        <v>73</v>
      </c>
      <c r="AU2233" t="s">
        <v>107</v>
      </c>
      <c r="AV2233" t="s">
        <v>11005</v>
      </c>
    </row>
    <row r="2234" spans="1:48" hidden="1" x14ac:dyDescent="0.3">
      <c r="A2234" t="s">
        <v>11006</v>
      </c>
      <c r="B2234" t="s">
        <v>11007</v>
      </c>
      <c r="C2234" s="1" t="str">
        <f t="shared" si="371"/>
        <v>21:0975</v>
      </c>
      <c r="D2234" s="1" t="str">
        <f t="shared" si="372"/>
        <v>21:0109</v>
      </c>
      <c r="E2234" t="s">
        <v>11008</v>
      </c>
      <c r="F2234" t="s">
        <v>11009</v>
      </c>
      <c r="H2234">
        <v>60.8230845</v>
      </c>
      <c r="I2234">
        <v>-97.169981899999996</v>
      </c>
      <c r="J2234" s="1" t="str">
        <f t="shared" si="373"/>
        <v>NGR lake sediment grab sample</v>
      </c>
      <c r="K2234" s="1" t="str">
        <f t="shared" si="374"/>
        <v>&lt;177 micron (NGR)</v>
      </c>
      <c r="L2234">
        <v>33</v>
      </c>
      <c r="M2234" t="s">
        <v>185</v>
      </c>
      <c r="N2234">
        <v>648</v>
      </c>
      <c r="O2234" t="s">
        <v>263</v>
      </c>
      <c r="P2234" t="s">
        <v>54</v>
      </c>
      <c r="Q2234" t="s">
        <v>202</v>
      </c>
      <c r="R2234" t="s">
        <v>59</v>
      </c>
      <c r="S2234" t="s">
        <v>57</v>
      </c>
      <c r="T2234" t="s">
        <v>698</v>
      </c>
      <c r="U2234" t="s">
        <v>168</v>
      </c>
      <c r="V2234" t="s">
        <v>428</v>
      </c>
      <c r="W2234" t="s">
        <v>170</v>
      </c>
      <c r="X2234" t="s">
        <v>74</v>
      </c>
      <c r="Y2234" t="s">
        <v>355</v>
      </c>
      <c r="Z2234" t="s">
        <v>138</v>
      </c>
      <c r="AA2234" t="s">
        <v>64</v>
      </c>
      <c r="AB2234" t="s">
        <v>264</v>
      </c>
      <c r="AC2234" t="s">
        <v>155</v>
      </c>
      <c r="AD2234" t="s">
        <v>170</v>
      </c>
      <c r="AE2234" t="s">
        <v>8300</v>
      </c>
      <c r="AF2234" t="s">
        <v>141</v>
      </c>
      <c r="AG2234" t="s">
        <v>152</v>
      </c>
      <c r="AH2234" t="s">
        <v>70</v>
      </c>
      <c r="AI2234" t="s">
        <v>176</v>
      </c>
      <c r="AJ2234" t="s">
        <v>692</v>
      </c>
      <c r="AK2234" t="s">
        <v>73</v>
      </c>
      <c r="AL2234" t="s">
        <v>74</v>
      </c>
      <c r="AM2234" t="s">
        <v>75</v>
      </c>
      <c r="AN2234" t="s">
        <v>76</v>
      </c>
      <c r="AO2234" t="s">
        <v>88</v>
      </c>
      <c r="AP2234" t="s">
        <v>482</v>
      </c>
      <c r="AQ2234" t="s">
        <v>1073</v>
      </c>
      <c r="AR2234" t="s">
        <v>74</v>
      </c>
      <c r="AS2234" t="s">
        <v>62</v>
      </c>
      <c r="AT2234" t="s">
        <v>73</v>
      </c>
      <c r="AU2234" t="s">
        <v>107</v>
      </c>
      <c r="AV2234" t="s">
        <v>11010</v>
      </c>
    </row>
    <row r="2235" spans="1:48" hidden="1" x14ac:dyDescent="0.3">
      <c r="A2235" t="s">
        <v>11011</v>
      </c>
      <c r="B2235" t="s">
        <v>11012</v>
      </c>
      <c r="C2235" s="1" t="str">
        <f t="shared" si="371"/>
        <v>21:0975</v>
      </c>
      <c r="D2235" s="1" t="str">
        <f t="shared" si="372"/>
        <v>21:0109</v>
      </c>
      <c r="E2235" t="s">
        <v>10976</v>
      </c>
      <c r="F2235" t="s">
        <v>11013</v>
      </c>
      <c r="H2235">
        <v>60.822545300000002</v>
      </c>
      <c r="I2235">
        <v>-97.3613505</v>
      </c>
      <c r="J2235" s="1" t="str">
        <f t="shared" si="373"/>
        <v>NGR lake sediment grab sample</v>
      </c>
      <c r="K2235" s="1" t="str">
        <f t="shared" si="374"/>
        <v>&lt;177 micron (NGR)</v>
      </c>
      <c r="L2235">
        <v>33</v>
      </c>
      <c r="M2235" t="s">
        <v>345</v>
      </c>
      <c r="N2235">
        <v>649</v>
      </c>
      <c r="O2235" t="s">
        <v>448</v>
      </c>
      <c r="P2235" t="s">
        <v>62</v>
      </c>
      <c r="Q2235" t="s">
        <v>573</v>
      </c>
      <c r="R2235" t="s">
        <v>282</v>
      </c>
      <c r="S2235" t="s">
        <v>57</v>
      </c>
      <c r="T2235" t="s">
        <v>252</v>
      </c>
      <c r="U2235" t="s">
        <v>59</v>
      </c>
      <c r="V2235" t="s">
        <v>187</v>
      </c>
      <c r="W2235" t="s">
        <v>95</v>
      </c>
      <c r="X2235" t="s">
        <v>67</v>
      </c>
      <c r="Y2235" t="s">
        <v>206</v>
      </c>
      <c r="Z2235" t="s">
        <v>62</v>
      </c>
      <c r="AA2235" t="s">
        <v>64</v>
      </c>
      <c r="AB2235" t="s">
        <v>492</v>
      </c>
      <c r="AC2235" t="s">
        <v>70</v>
      </c>
      <c r="AD2235" t="s">
        <v>67</v>
      </c>
      <c r="AE2235" t="s">
        <v>3374</v>
      </c>
      <c r="AF2235" t="s">
        <v>151</v>
      </c>
      <c r="AG2235" t="s">
        <v>381</v>
      </c>
      <c r="AH2235" t="s">
        <v>173</v>
      </c>
      <c r="AI2235" t="s">
        <v>233</v>
      </c>
      <c r="AJ2235" t="s">
        <v>124</v>
      </c>
      <c r="AK2235" t="s">
        <v>73</v>
      </c>
      <c r="AL2235" t="s">
        <v>103</v>
      </c>
      <c r="AM2235" t="s">
        <v>75</v>
      </c>
      <c r="AN2235" t="s">
        <v>76</v>
      </c>
      <c r="AO2235" t="s">
        <v>208</v>
      </c>
      <c r="AP2235" t="s">
        <v>2033</v>
      </c>
      <c r="AQ2235" t="s">
        <v>92</v>
      </c>
      <c r="AR2235" t="s">
        <v>67</v>
      </c>
      <c r="AS2235" t="s">
        <v>54</v>
      </c>
      <c r="AT2235" t="s">
        <v>73</v>
      </c>
      <c r="AU2235" t="s">
        <v>107</v>
      </c>
      <c r="AV2235" t="s">
        <v>11014</v>
      </c>
    </row>
    <row r="2236" spans="1:48" hidden="1" x14ac:dyDescent="0.3">
      <c r="A2236" t="s">
        <v>11015</v>
      </c>
      <c r="B2236" t="s">
        <v>11016</v>
      </c>
      <c r="C2236" s="1" t="str">
        <f t="shared" si="371"/>
        <v>21:0975</v>
      </c>
      <c r="D2236" s="1" t="str">
        <f t="shared" si="372"/>
        <v>21:0109</v>
      </c>
      <c r="E2236" t="s">
        <v>11017</v>
      </c>
      <c r="F2236" t="s">
        <v>11018</v>
      </c>
      <c r="H2236">
        <v>60.943257600000003</v>
      </c>
      <c r="I2236">
        <v>-97.984437600000007</v>
      </c>
      <c r="J2236" s="1" t="str">
        <f t="shared" si="373"/>
        <v>NGR lake sediment grab sample</v>
      </c>
      <c r="K2236" s="1" t="str">
        <f t="shared" si="374"/>
        <v>&lt;177 micron (NGR)</v>
      </c>
      <c r="L2236">
        <v>33</v>
      </c>
      <c r="M2236" t="s">
        <v>200</v>
      </c>
      <c r="N2236">
        <v>650</v>
      </c>
      <c r="O2236" t="s">
        <v>290</v>
      </c>
      <c r="P2236" t="s">
        <v>170</v>
      </c>
      <c r="Q2236" t="s">
        <v>624</v>
      </c>
      <c r="R2236" t="s">
        <v>190</v>
      </c>
      <c r="S2236" t="s">
        <v>57</v>
      </c>
      <c r="T2236" t="s">
        <v>412</v>
      </c>
      <c r="U2236" t="s">
        <v>203</v>
      </c>
      <c r="V2236" t="s">
        <v>316</v>
      </c>
      <c r="W2236" t="s">
        <v>137</v>
      </c>
      <c r="X2236" t="s">
        <v>67</v>
      </c>
      <c r="Y2236" t="s">
        <v>211</v>
      </c>
      <c r="Z2236" t="s">
        <v>127</v>
      </c>
      <c r="AA2236" t="s">
        <v>64</v>
      </c>
      <c r="AB2236" t="s">
        <v>192</v>
      </c>
      <c r="AC2236" t="s">
        <v>70</v>
      </c>
      <c r="AD2236" t="s">
        <v>62</v>
      </c>
      <c r="AE2236" t="s">
        <v>206</v>
      </c>
      <c r="AF2236" t="s">
        <v>251</v>
      </c>
      <c r="AG2236" t="s">
        <v>853</v>
      </c>
      <c r="AH2236" t="s">
        <v>70</v>
      </c>
      <c r="AI2236" t="s">
        <v>514</v>
      </c>
      <c r="AJ2236" t="s">
        <v>388</v>
      </c>
      <c r="AK2236" t="s">
        <v>73</v>
      </c>
      <c r="AL2236" t="s">
        <v>75</v>
      </c>
      <c r="AM2236" t="s">
        <v>224</v>
      </c>
      <c r="AN2236" t="s">
        <v>76</v>
      </c>
      <c r="AO2236" t="s">
        <v>208</v>
      </c>
      <c r="AP2236" t="s">
        <v>307</v>
      </c>
      <c r="AQ2236" t="s">
        <v>159</v>
      </c>
      <c r="AR2236" t="s">
        <v>74</v>
      </c>
      <c r="AS2236" t="s">
        <v>54</v>
      </c>
      <c r="AT2236" t="s">
        <v>152</v>
      </c>
      <c r="AU2236" t="s">
        <v>107</v>
      </c>
      <c r="AV2236" t="s">
        <v>9813</v>
      </c>
    </row>
    <row r="2237" spans="1:48" hidden="1" x14ac:dyDescent="0.3">
      <c r="A2237" t="s">
        <v>11019</v>
      </c>
      <c r="B2237" t="s">
        <v>11020</v>
      </c>
      <c r="C2237" s="1" t="str">
        <f t="shared" si="371"/>
        <v>21:0975</v>
      </c>
      <c r="D2237" s="1" t="str">
        <f t="shared" si="372"/>
        <v>21:0109</v>
      </c>
      <c r="E2237" t="s">
        <v>11021</v>
      </c>
      <c r="F2237" t="s">
        <v>11022</v>
      </c>
      <c r="H2237">
        <v>60.929466900000001</v>
      </c>
      <c r="I2237">
        <v>-97.905289999999994</v>
      </c>
      <c r="J2237" s="1" t="str">
        <f t="shared" si="373"/>
        <v>NGR lake sediment grab sample</v>
      </c>
      <c r="K2237" s="1" t="str">
        <f t="shared" si="374"/>
        <v>&lt;177 micron (NGR)</v>
      </c>
      <c r="L2237">
        <v>33</v>
      </c>
      <c r="M2237" t="s">
        <v>217</v>
      </c>
      <c r="N2237">
        <v>651</v>
      </c>
      <c r="O2237" t="s">
        <v>59</v>
      </c>
      <c r="P2237" t="s">
        <v>54</v>
      </c>
      <c r="Q2237" t="s">
        <v>275</v>
      </c>
      <c r="R2237" t="s">
        <v>99</v>
      </c>
      <c r="S2237" t="s">
        <v>57</v>
      </c>
      <c r="T2237" t="s">
        <v>172</v>
      </c>
      <c r="U2237" t="s">
        <v>168</v>
      </c>
      <c r="V2237" t="s">
        <v>890</v>
      </c>
      <c r="W2237" t="s">
        <v>157</v>
      </c>
      <c r="X2237" t="s">
        <v>67</v>
      </c>
      <c r="Y2237" t="s">
        <v>238</v>
      </c>
      <c r="Z2237" t="s">
        <v>62</v>
      </c>
      <c r="AA2237" t="s">
        <v>64</v>
      </c>
      <c r="AB2237" t="s">
        <v>151</v>
      </c>
      <c r="AC2237" t="s">
        <v>70</v>
      </c>
      <c r="AD2237" t="s">
        <v>62</v>
      </c>
      <c r="AE2237" t="s">
        <v>3778</v>
      </c>
      <c r="AF2237" t="s">
        <v>282</v>
      </c>
      <c r="AG2237" t="s">
        <v>69</v>
      </c>
      <c r="AH2237" t="s">
        <v>70</v>
      </c>
      <c r="AI2237" t="s">
        <v>388</v>
      </c>
      <c r="AJ2237" t="s">
        <v>79</v>
      </c>
      <c r="AK2237" t="s">
        <v>73</v>
      </c>
      <c r="AL2237" t="s">
        <v>103</v>
      </c>
      <c r="AM2237" t="s">
        <v>103</v>
      </c>
      <c r="AN2237" t="s">
        <v>76</v>
      </c>
      <c r="AO2237" t="s">
        <v>336</v>
      </c>
      <c r="AP2237" t="s">
        <v>247</v>
      </c>
      <c r="AQ2237" t="s">
        <v>340</v>
      </c>
      <c r="AR2237" t="s">
        <v>67</v>
      </c>
      <c r="AS2237" t="s">
        <v>54</v>
      </c>
      <c r="AT2237" t="s">
        <v>73</v>
      </c>
      <c r="AU2237" t="s">
        <v>107</v>
      </c>
      <c r="AV2237" t="s">
        <v>944</v>
      </c>
    </row>
    <row r="2238" spans="1:48" hidden="1" x14ac:dyDescent="0.3">
      <c r="A2238" t="s">
        <v>11023</v>
      </c>
      <c r="B2238" t="s">
        <v>11024</v>
      </c>
      <c r="C2238" s="1" t="str">
        <f t="shared" si="371"/>
        <v>21:0975</v>
      </c>
      <c r="D2238" s="1" t="str">
        <f t="shared" si="372"/>
        <v>21:0109</v>
      </c>
      <c r="E2238" t="s">
        <v>11025</v>
      </c>
      <c r="F2238" t="s">
        <v>11026</v>
      </c>
      <c r="H2238">
        <v>60.940168800000002</v>
      </c>
      <c r="I2238">
        <v>-97.889082900000005</v>
      </c>
      <c r="J2238" s="1" t="str">
        <f t="shared" si="373"/>
        <v>NGR lake sediment grab sample</v>
      </c>
      <c r="K2238" s="1" t="str">
        <f t="shared" si="374"/>
        <v>&lt;177 micron (NGR)</v>
      </c>
      <c r="L2238">
        <v>33</v>
      </c>
      <c r="M2238" t="s">
        <v>246</v>
      </c>
      <c r="N2238">
        <v>652</v>
      </c>
      <c r="O2238" t="s">
        <v>178</v>
      </c>
      <c r="P2238" t="s">
        <v>168</v>
      </c>
      <c r="Q2238" t="s">
        <v>777</v>
      </c>
      <c r="R2238" t="s">
        <v>264</v>
      </c>
      <c r="S2238" t="s">
        <v>57</v>
      </c>
      <c r="T2238" t="s">
        <v>172</v>
      </c>
      <c r="U2238" t="s">
        <v>92</v>
      </c>
      <c r="V2238" t="s">
        <v>223</v>
      </c>
      <c r="W2238" t="s">
        <v>302</v>
      </c>
      <c r="X2238" t="s">
        <v>67</v>
      </c>
      <c r="Y2238" t="s">
        <v>63</v>
      </c>
      <c r="Z2238" t="s">
        <v>170</v>
      </c>
      <c r="AA2238" t="s">
        <v>64</v>
      </c>
      <c r="AB2238" t="s">
        <v>347</v>
      </c>
      <c r="AC2238" t="s">
        <v>70</v>
      </c>
      <c r="AD2238" t="s">
        <v>62</v>
      </c>
      <c r="AE2238" t="s">
        <v>526</v>
      </c>
      <c r="AF2238" t="s">
        <v>550</v>
      </c>
      <c r="AG2238" t="s">
        <v>93</v>
      </c>
      <c r="AH2238" t="s">
        <v>224</v>
      </c>
      <c r="AI2238" t="s">
        <v>123</v>
      </c>
      <c r="AJ2238" t="s">
        <v>61</v>
      </c>
      <c r="AK2238" t="s">
        <v>73</v>
      </c>
      <c r="AL2238" t="s">
        <v>103</v>
      </c>
      <c r="AM2238" t="s">
        <v>103</v>
      </c>
      <c r="AN2238" t="s">
        <v>76</v>
      </c>
      <c r="AO2238" t="s">
        <v>59</v>
      </c>
      <c r="AP2238" t="s">
        <v>656</v>
      </c>
      <c r="AQ2238" t="s">
        <v>226</v>
      </c>
      <c r="AR2238" t="s">
        <v>67</v>
      </c>
      <c r="AS2238" t="s">
        <v>54</v>
      </c>
      <c r="AT2238" t="s">
        <v>73</v>
      </c>
      <c r="AU2238" t="s">
        <v>107</v>
      </c>
      <c r="AV2238" t="s">
        <v>11027</v>
      </c>
    </row>
    <row r="2239" spans="1:48" hidden="1" x14ac:dyDescent="0.3">
      <c r="A2239" t="s">
        <v>11028</v>
      </c>
      <c r="B2239" t="s">
        <v>11029</v>
      </c>
      <c r="C2239" s="1" t="str">
        <f t="shared" si="371"/>
        <v>21:0975</v>
      </c>
      <c r="D2239" s="1" t="str">
        <f t="shared" si="372"/>
        <v>21:0109</v>
      </c>
      <c r="E2239" t="s">
        <v>11030</v>
      </c>
      <c r="F2239" t="s">
        <v>11031</v>
      </c>
      <c r="H2239">
        <v>60.886238800000001</v>
      </c>
      <c r="I2239">
        <v>-97.612848299999996</v>
      </c>
      <c r="J2239" s="1" t="str">
        <f t="shared" si="373"/>
        <v>NGR lake sediment grab sample</v>
      </c>
      <c r="K2239" s="1" t="str">
        <f t="shared" si="374"/>
        <v>&lt;177 micron (NGR)</v>
      </c>
      <c r="L2239">
        <v>33</v>
      </c>
      <c r="M2239" t="s">
        <v>260</v>
      </c>
      <c r="N2239">
        <v>653</v>
      </c>
      <c r="O2239" t="s">
        <v>526</v>
      </c>
      <c r="P2239" t="s">
        <v>54</v>
      </c>
      <c r="Q2239" t="s">
        <v>115</v>
      </c>
      <c r="R2239" t="s">
        <v>201</v>
      </c>
      <c r="S2239" t="s">
        <v>57</v>
      </c>
      <c r="T2239" t="s">
        <v>264</v>
      </c>
      <c r="U2239" t="s">
        <v>138</v>
      </c>
      <c r="V2239" t="s">
        <v>192</v>
      </c>
      <c r="W2239" t="s">
        <v>137</v>
      </c>
      <c r="X2239" t="s">
        <v>67</v>
      </c>
      <c r="Y2239" t="s">
        <v>238</v>
      </c>
      <c r="Z2239" t="s">
        <v>127</v>
      </c>
      <c r="AA2239" t="s">
        <v>64</v>
      </c>
      <c r="AB2239" t="s">
        <v>116</v>
      </c>
      <c r="AC2239" t="s">
        <v>173</v>
      </c>
      <c r="AD2239" t="s">
        <v>67</v>
      </c>
      <c r="AE2239" t="s">
        <v>448</v>
      </c>
      <c r="AF2239" t="s">
        <v>134</v>
      </c>
      <c r="AG2239" t="s">
        <v>235</v>
      </c>
      <c r="AH2239" t="s">
        <v>173</v>
      </c>
      <c r="AI2239" t="s">
        <v>56</v>
      </c>
      <c r="AJ2239" t="s">
        <v>220</v>
      </c>
      <c r="AK2239" t="s">
        <v>73</v>
      </c>
      <c r="AL2239" t="s">
        <v>224</v>
      </c>
      <c r="AM2239" t="s">
        <v>103</v>
      </c>
      <c r="AN2239" t="s">
        <v>76</v>
      </c>
      <c r="AO2239" t="s">
        <v>201</v>
      </c>
      <c r="AP2239" t="s">
        <v>414</v>
      </c>
      <c r="AQ2239" t="s">
        <v>302</v>
      </c>
      <c r="AR2239" t="s">
        <v>67</v>
      </c>
      <c r="AS2239" t="s">
        <v>54</v>
      </c>
      <c r="AT2239" t="s">
        <v>73</v>
      </c>
      <c r="AU2239" t="s">
        <v>107</v>
      </c>
      <c r="AV2239" t="s">
        <v>11032</v>
      </c>
    </row>
    <row r="2240" spans="1:48" hidden="1" x14ac:dyDescent="0.3">
      <c r="A2240" t="s">
        <v>11033</v>
      </c>
      <c r="B2240" t="s">
        <v>11034</v>
      </c>
      <c r="C2240" s="1" t="str">
        <f t="shared" si="371"/>
        <v>21:0975</v>
      </c>
      <c r="D2240" s="1" t="str">
        <f t="shared" si="372"/>
        <v>21:0109</v>
      </c>
      <c r="E2240" t="s">
        <v>11035</v>
      </c>
      <c r="F2240" t="s">
        <v>11036</v>
      </c>
      <c r="H2240">
        <v>60.835058699999998</v>
      </c>
      <c r="I2240">
        <v>-97.611607100000001</v>
      </c>
      <c r="J2240" s="1" t="str">
        <f t="shared" si="373"/>
        <v>NGR lake sediment grab sample</v>
      </c>
      <c r="K2240" s="1" t="str">
        <f t="shared" si="374"/>
        <v>&lt;177 micron (NGR)</v>
      </c>
      <c r="L2240">
        <v>33</v>
      </c>
      <c r="M2240" t="s">
        <v>273</v>
      </c>
      <c r="N2240">
        <v>654</v>
      </c>
      <c r="O2240" t="s">
        <v>209</v>
      </c>
      <c r="P2240" t="s">
        <v>54</v>
      </c>
      <c r="Q2240" t="s">
        <v>572</v>
      </c>
      <c r="R2240" t="s">
        <v>92</v>
      </c>
      <c r="S2240" t="s">
        <v>57</v>
      </c>
      <c r="T2240" t="s">
        <v>617</v>
      </c>
      <c r="U2240" t="s">
        <v>92</v>
      </c>
      <c r="V2240" t="s">
        <v>404</v>
      </c>
      <c r="W2240" t="s">
        <v>211</v>
      </c>
      <c r="X2240" t="s">
        <v>67</v>
      </c>
      <c r="Y2240" t="s">
        <v>276</v>
      </c>
      <c r="Z2240" t="s">
        <v>170</v>
      </c>
      <c r="AA2240" t="s">
        <v>64</v>
      </c>
      <c r="AB2240" t="s">
        <v>356</v>
      </c>
      <c r="AC2240" t="s">
        <v>70</v>
      </c>
      <c r="AD2240" t="s">
        <v>170</v>
      </c>
      <c r="AE2240" t="s">
        <v>421</v>
      </c>
      <c r="AF2240" t="s">
        <v>192</v>
      </c>
      <c r="AG2240" t="s">
        <v>167</v>
      </c>
      <c r="AH2240" t="s">
        <v>70</v>
      </c>
      <c r="AI2240" t="s">
        <v>176</v>
      </c>
      <c r="AJ2240" t="s">
        <v>388</v>
      </c>
      <c r="AK2240" t="s">
        <v>73</v>
      </c>
      <c r="AL2240" t="s">
        <v>177</v>
      </c>
      <c r="AM2240" t="s">
        <v>103</v>
      </c>
      <c r="AN2240" t="s">
        <v>76</v>
      </c>
      <c r="AO2240" t="s">
        <v>168</v>
      </c>
      <c r="AP2240" t="s">
        <v>283</v>
      </c>
      <c r="AQ2240" t="s">
        <v>168</v>
      </c>
      <c r="AR2240" t="s">
        <v>67</v>
      </c>
      <c r="AS2240" t="s">
        <v>54</v>
      </c>
      <c r="AT2240" t="s">
        <v>73</v>
      </c>
      <c r="AU2240" t="s">
        <v>107</v>
      </c>
      <c r="AV2240" t="s">
        <v>11037</v>
      </c>
    </row>
    <row r="2241" spans="1:48" hidden="1" x14ac:dyDescent="0.3">
      <c r="A2241" t="s">
        <v>11038</v>
      </c>
      <c r="B2241" t="s">
        <v>11039</v>
      </c>
      <c r="C2241" s="1" t="str">
        <f t="shared" si="371"/>
        <v>21:0975</v>
      </c>
      <c r="D2241" s="1" t="str">
        <f t="shared" si="372"/>
        <v>21:0109</v>
      </c>
      <c r="E2241" t="s">
        <v>11040</v>
      </c>
      <c r="F2241" t="s">
        <v>11041</v>
      </c>
      <c r="H2241">
        <v>60.792051899999997</v>
      </c>
      <c r="I2241">
        <v>-97.595361499999996</v>
      </c>
      <c r="J2241" s="1" t="str">
        <f t="shared" si="373"/>
        <v>NGR lake sediment grab sample</v>
      </c>
      <c r="K2241" s="1" t="str">
        <f t="shared" si="374"/>
        <v>&lt;177 micron (NGR)</v>
      </c>
      <c r="L2241">
        <v>33</v>
      </c>
      <c r="M2241" t="s">
        <v>289</v>
      </c>
      <c r="N2241">
        <v>655</v>
      </c>
      <c r="O2241" t="s">
        <v>94</v>
      </c>
      <c r="P2241" t="s">
        <v>54</v>
      </c>
      <c r="Q2241" t="s">
        <v>1295</v>
      </c>
      <c r="R2241" t="s">
        <v>69</v>
      </c>
      <c r="S2241" t="s">
        <v>57</v>
      </c>
      <c r="T2241" t="s">
        <v>91</v>
      </c>
      <c r="U2241" t="s">
        <v>59</v>
      </c>
      <c r="V2241" t="s">
        <v>303</v>
      </c>
      <c r="W2241" t="s">
        <v>79</v>
      </c>
      <c r="X2241" t="s">
        <v>67</v>
      </c>
      <c r="Y2241" t="s">
        <v>396</v>
      </c>
      <c r="Z2241" t="s">
        <v>170</v>
      </c>
      <c r="AA2241" t="s">
        <v>64</v>
      </c>
      <c r="AB2241" t="s">
        <v>316</v>
      </c>
      <c r="AC2241" t="s">
        <v>177</v>
      </c>
      <c r="AD2241" t="s">
        <v>127</v>
      </c>
      <c r="AE2241" t="s">
        <v>2678</v>
      </c>
      <c r="AF2241" t="s">
        <v>192</v>
      </c>
      <c r="AG2241" t="s">
        <v>223</v>
      </c>
      <c r="AH2241" t="s">
        <v>173</v>
      </c>
      <c r="AI2241" t="s">
        <v>72</v>
      </c>
      <c r="AJ2241" t="s">
        <v>382</v>
      </c>
      <c r="AK2241" t="s">
        <v>73</v>
      </c>
      <c r="AL2241" t="s">
        <v>75</v>
      </c>
      <c r="AM2241" t="s">
        <v>125</v>
      </c>
      <c r="AN2241" t="s">
        <v>76</v>
      </c>
      <c r="AO2241" t="s">
        <v>116</v>
      </c>
      <c r="AP2241" t="s">
        <v>105</v>
      </c>
      <c r="AQ2241" t="s">
        <v>11042</v>
      </c>
      <c r="AR2241" t="s">
        <v>67</v>
      </c>
      <c r="AS2241" t="s">
        <v>54</v>
      </c>
      <c r="AT2241" t="s">
        <v>73</v>
      </c>
      <c r="AU2241" t="s">
        <v>107</v>
      </c>
      <c r="AV2241" t="s">
        <v>11043</v>
      </c>
    </row>
    <row r="2242" spans="1:48" hidden="1" x14ac:dyDescent="0.3">
      <c r="A2242" t="s">
        <v>11044</v>
      </c>
      <c r="B2242" t="s">
        <v>11045</v>
      </c>
      <c r="C2242" s="1" t="str">
        <f t="shared" si="371"/>
        <v>21:0975</v>
      </c>
      <c r="D2242" s="1" t="str">
        <f t="shared" si="372"/>
        <v>21:0109</v>
      </c>
      <c r="E2242" t="s">
        <v>11046</v>
      </c>
      <c r="F2242" t="s">
        <v>11047</v>
      </c>
      <c r="H2242">
        <v>60.789236699999996</v>
      </c>
      <c r="I2242">
        <v>-97.555305300000001</v>
      </c>
      <c r="J2242" s="1" t="str">
        <f t="shared" si="373"/>
        <v>NGR lake sediment grab sample</v>
      </c>
      <c r="K2242" s="1" t="str">
        <f t="shared" si="374"/>
        <v>&lt;177 micron (NGR)</v>
      </c>
      <c r="L2242">
        <v>33</v>
      </c>
      <c r="M2242" t="s">
        <v>301</v>
      </c>
      <c r="N2242">
        <v>656</v>
      </c>
      <c r="O2242" t="s">
        <v>205</v>
      </c>
      <c r="P2242" t="s">
        <v>170</v>
      </c>
      <c r="Q2242" t="s">
        <v>3299</v>
      </c>
      <c r="R2242" t="s">
        <v>190</v>
      </c>
      <c r="S2242" t="s">
        <v>57</v>
      </c>
      <c r="T2242" t="s">
        <v>277</v>
      </c>
      <c r="U2242" t="s">
        <v>59</v>
      </c>
      <c r="V2242" t="s">
        <v>615</v>
      </c>
      <c r="W2242" t="s">
        <v>170</v>
      </c>
      <c r="X2242" t="s">
        <v>74</v>
      </c>
      <c r="Y2242" t="s">
        <v>137</v>
      </c>
      <c r="Z2242" t="s">
        <v>62</v>
      </c>
      <c r="AA2242" t="s">
        <v>64</v>
      </c>
      <c r="AB2242" t="s">
        <v>365</v>
      </c>
      <c r="AC2242" t="s">
        <v>125</v>
      </c>
      <c r="AD2242" t="s">
        <v>59</v>
      </c>
      <c r="AE2242" t="s">
        <v>2187</v>
      </c>
      <c r="AF2242" t="s">
        <v>192</v>
      </c>
      <c r="AG2242" t="s">
        <v>478</v>
      </c>
      <c r="AH2242" t="s">
        <v>173</v>
      </c>
      <c r="AI2242" t="s">
        <v>305</v>
      </c>
      <c r="AJ2242" t="s">
        <v>373</v>
      </c>
      <c r="AK2242" t="s">
        <v>73</v>
      </c>
      <c r="AL2242" t="s">
        <v>75</v>
      </c>
      <c r="AM2242" t="s">
        <v>125</v>
      </c>
      <c r="AN2242" t="s">
        <v>76</v>
      </c>
      <c r="AO2242" t="s">
        <v>77</v>
      </c>
      <c r="AP2242" t="s">
        <v>234</v>
      </c>
      <c r="AQ2242" t="s">
        <v>1793</v>
      </c>
      <c r="AR2242" t="s">
        <v>67</v>
      </c>
      <c r="AS2242" t="s">
        <v>170</v>
      </c>
      <c r="AT2242" t="s">
        <v>73</v>
      </c>
      <c r="AU2242" t="s">
        <v>107</v>
      </c>
      <c r="AV2242" t="s">
        <v>11048</v>
      </c>
    </row>
    <row r="2243" spans="1:48" hidden="1" x14ac:dyDescent="0.3">
      <c r="A2243" t="s">
        <v>11049</v>
      </c>
      <c r="B2243" t="s">
        <v>11050</v>
      </c>
      <c r="C2243" s="1" t="str">
        <f t="shared" si="371"/>
        <v>21:0975</v>
      </c>
      <c r="D2243" s="1" t="str">
        <f t="shared" si="372"/>
        <v>21:0109</v>
      </c>
      <c r="E2243" t="s">
        <v>11051</v>
      </c>
      <c r="F2243" t="s">
        <v>11052</v>
      </c>
      <c r="H2243">
        <v>60.831243499999999</v>
      </c>
      <c r="I2243">
        <v>-97.544183700000005</v>
      </c>
      <c r="J2243" s="1" t="str">
        <f t="shared" si="373"/>
        <v>NGR lake sediment grab sample</v>
      </c>
      <c r="K2243" s="1" t="str">
        <f t="shared" si="374"/>
        <v>&lt;177 micron (NGR)</v>
      </c>
      <c r="L2243">
        <v>33</v>
      </c>
      <c r="M2243" t="s">
        <v>314</v>
      </c>
      <c r="N2243">
        <v>657</v>
      </c>
      <c r="O2243" t="s">
        <v>201</v>
      </c>
      <c r="P2243" t="s">
        <v>170</v>
      </c>
      <c r="Q2243" t="s">
        <v>2145</v>
      </c>
      <c r="R2243" t="s">
        <v>187</v>
      </c>
      <c r="S2243" t="s">
        <v>57</v>
      </c>
      <c r="T2243" t="s">
        <v>365</v>
      </c>
      <c r="U2243" t="s">
        <v>134</v>
      </c>
      <c r="V2243" t="s">
        <v>615</v>
      </c>
      <c r="W2243" t="s">
        <v>448</v>
      </c>
      <c r="X2243" t="s">
        <v>74</v>
      </c>
      <c r="Y2243" t="s">
        <v>63</v>
      </c>
      <c r="Z2243" t="s">
        <v>127</v>
      </c>
      <c r="AA2243" t="s">
        <v>64</v>
      </c>
      <c r="AB2243" t="s">
        <v>192</v>
      </c>
      <c r="AC2243" t="s">
        <v>155</v>
      </c>
      <c r="AD2243" t="s">
        <v>62</v>
      </c>
      <c r="AE2243" t="s">
        <v>206</v>
      </c>
      <c r="AF2243" t="s">
        <v>471</v>
      </c>
      <c r="AG2243" t="s">
        <v>139</v>
      </c>
      <c r="AH2243" t="s">
        <v>173</v>
      </c>
      <c r="AI2243" t="s">
        <v>124</v>
      </c>
      <c r="AJ2243" t="s">
        <v>692</v>
      </c>
      <c r="AK2243" t="s">
        <v>73</v>
      </c>
      <c r="AL2243" t="s">
        <v>75</v>
      </c>
      <c r="AM2243" t="s">
        <v>75</v>
      </c>
      <c r="AN2243" t="s">
        <v>76</v>
      </c>
      <c r="AO2243" t="s">
        <v>413</v>
      </c>
      <c r="AP2243" t="s">
        <v>566</v>
      </c>
      <c r="AQ2243" t="s">
        <v>150</v>
      </c>
      <c r="AR2243" t="s">
        <v>67</v>
      </c>
      <c r="AS2243" t="s">
        <v>54</v>
      </c>
      <c r="AT2243" t="s">
        <v>73</v>
      </c>
      <c r="AU2243" t="s">
        <v>107</v>
      </c>
      <c r="AV2243" t="s">
        <v>6918</v>
      </c>
    </row>
    <row r="2244" spans="1:48" hidden="1" x14ac:dyDescent="0.3">
      <c r="A2244" t="s">
        <v>11053</v>
      </c>
      <c r="B2244" t="s">
        <v>11054</v>
      </c>
      <c r="C2244" s="1" t="str">
        <f t="shared" si="371"/>
        <v>21:0975</v>
      </c>
      <c r="D2244" s="1" t="str">
        <f t="shared" si="372"/>
        <v>21:0109</v>
      </c>
      <c r="E2244" t="s">
        <v>11055</v>
      </c>
      <c r="F2244" t="s">
        <v>11056</v>
      </c>
      <c r="H2244">
        <v>60.818498499999997</v>
      </c>
      <c r="I2244">
        <v>-97.487906600000002</v>
      </c>
      <c r="J2244" s="1" t="str">
        <f t="shared" si="373"/>
        <v>NGR lake sediment grab sample</v>
      </c>
      <c r="K2244" s="1" t="str">
        <f t="shared" si="374"/>
        <v>&lt;177 micron (NGR)</v>
      </c>
      <c r="L2244">
        <v>33</v>
      </c>
      <c r="M2244" t="s">
        <v>324</v>
      </c>
      <c r="N2244">
        <v>658</v>
      </c>
      <c r="O2244" t="s">
        <v>340</v>
      </c>
      <c r="P2244" t="s">
        <v>170</v>
      </c>
      <c r="Q2244" t="s">
        <v>997</v>
      </c>
      <c r="R2244" t="s">
        <v>251</v>
      </c>
      <c r="S2244" t="s">
        <v>57</v>
      </c>
      <c r="T2244" t="s">
        <v>91</v>
      </c>
      <c r="U2244" t="s">
        <v>104</v>
      </c>
      <c r="V2244" t="s">
        <v>428</v>
      </c>
      <c r="W2244" t="s">
        <v>79</v>
      </c>
      <c r="X2244" t="s">
        <v>74</v>
      </c>
      <c r="Y2244" t="s">
        <v>226</v>
      </c>
      <c r="Z2244" t="s">
        <v>127</v>
      </c>
      <c r="AA2244" t="s">
        <v>64</v>
      </c>
      <c r="AB2244" t="s">
        <v>60</v>
      </c>
      <c r="AC2244" t="s">
        <v>206</v>
      </c>
      <c r="AD2244" t="s">
        <v>203</v>
      </c>
      <c r="AE2244" t="s">
        <v>206</v>
      </c>
      <c r="AF2244" t="s">
        <v>522</v>
      </c>
      <c r="AG2244" t="s">
        <v>223</v>
      </c>
      <c r="AH2244" t="s">
        <v>173</v>
      </c>
      <c r="AI2244" t="s">
        <v>328</v>
      </c>
      <c r="AJ2244" t="s">
        <v>102</v>
      </c>
      <c r="AK2244" t="s">
        <v>73</v>
      </c>
      <c r="AL2244" t="s">
        <v>103</v>
      </c>
      <c r="AM2244" t="s">
        <v>177</v>
      </c>
      <c r="AN2244" t="s">
        <v>76</v>
      </c>
      <c r="AO2244" t="s">
        <v>92</v>
      </c>
      <c r="AP2244" t="s">
        <v>414</v>
      </c>
      <c r="AQ2244" t="s">
        <v>679</v>
      </c>
      <c r="AR2244" t="s">
        <v>67</v>
      </c>
      <c r="AS2244" t="s">
        <v>170</v>
      </c>
      <c r="AT2244" t="s">
        <v>91</v>
      </c>
      <c r="AU2244" t="s">
        <v>107</v>
      </c>
      <c r="AV2244" t="s">
        <v>5059</v>
      </c>
    </row>
    <row r="2245" spans="1:48" hidden="1" x14ac:dyDescent="0.3">
      <c r="A2245" t="s">
        <v>11057</v>
      </c>
      <c r="B2245" t="s">
        <v>11058</v>
      </c>
      <c r="C2245" s="1" t="str">
        <f t="shared" si="371"/>
        <v>21:0975</v>
      </c>
      <c r="D2245" s="1" t="str">
        <f t="shared" si="372"/>
        <v>21:0109</v>
      </c>
      <c r="E2245" t="s">
        <v>11059</v>
      </c>
      <c r="F2245" t="s">
        <v>11060</v>
      </c>
      <c r="H2245">
        <v>60.807398499999998</v>
      </c>
      <c r="I2245">
        <v>-97.490877999999995</v>
      </c>
      <c r="J2245" s="1" t="str">
        <f t="shared" si="373"/>
        <v>NGR lake sediment grab sample</v>
      </c>
      <c r="K2245" s="1" t="str">
        <f t="shared" si="374"/>
        <v>&lt;177 micron (NGR)</v>
      </c>
      <c r="L2245">
        <v>33</v>
      </c>
      <c r="M2245" t="s">
        <v>335</v>
      </c>
      <c r="N2245">
        <v>659</v>
      </c>
      <c r="O2245" t="s">
        <v>338</v>
      </c>
      <c r="P2245" t="s">
        <v>170</v>
      </c>
      <c r="Q2245" t="s">
        <v>435</v>
      </c>
      <c r="R2245" t="s">
        <v>282</v>
      </c>
      <c r="S2245" t="s">
        <v>57</v>
      </c>
      <c r="T2245" t="s">
        <v>152</v>
      </c>
      <c r="U2245" t="s">
        <v>282</v>
      </c>
      <c r="V2245" t="s">
        <v>428</v>
      </c>
      <c r="W2245" t="s">
        <v>170</v>
      </c>
      <c r="X2245" t="s">
        <v>74</v>
      </c>
      <c r="Y2245" t="s">
        <v>193</v>
      </c>
      <c r="Z2245" t="s">
        <v>127</v>
      </c>
      <c r="AA2245" t="s">
        <v>64</v>
      </c>
      <c r="AB2245" t="s">
        <v>615</v>
      </c>
      <c r="AC2245" t="s">
        <v>74</v>
      </c>
      <c r="AD2245" t="s">
        <v>88</v>
      </c>
      <c r="AE2245" t="s">
        <v>238</v>
      </c>
      <c r="AF2245" t="s">
        <v>725</v>
      </c>
      <c r="AG2245" t="s">
        <v>853</v>
      </c>
      <c r="AH2245" t="s">
        <v>173</v>
      </c>
      <c r="AI2245" t="s">
        <v>328</v>
      </c>
      <c r="AJ2245" t="s">
        <v>329</v>
      </c>
      <c r="AK2245" t="s">
        <v>73</v>
      </c>
      <c r="AL2245" t="s">
        <v>75</v>
      </c>
      <c r="AM2245" t="s">
        <v>75</v>
      </c>
      <c r="AN2245" t="s">
        <v>76</v>
      </c>
      <c r="AO2245" t="s">
        <v>203</v>
      </c>
      <c r="AP2245" t="s">
        <v>414</v>
      </c>
      <c r="AQ2245" t="s">
        <v>5626</v>
      </c>
      <c r="AR2245" t="s">
        <v>74</v>
      </c>
      <c r="AS2245" t="s">
        <v>170</v>
      </c>
      <c r="AT2245" t="s">
        <v>277</v>
      </c>
      <c r="AU2245" t="s">
        <v>107</v>
      </c>
      <c r="AV2245" t="s">
        <v>11061</v>
      </c>
    </row>
    <row r="2246" spans="1:48" hidden="1" x14ac:dyDescent="0.3">
      <c r="A2246" t="s">
        <v>11062</v>
      </c>
      <c r="B2246" t="s">
        <v>11063</v>
      </c>
      <c r="C2246" s="1" t="str">
        <f t="shared" si="371"/>
        <v>21:0975</v>
      </c>
      <c r="D2246" s="1" t="str">
        <f t="shared" si="372"/>
        <v>21:0109</v>
      </c>
      <c r="E2246" t="s">
        <v>11064</v>
      </c>
      <c r="F2246" t="s">
        <v>11065</v>
      </c>
      <c r="H2246">
        <v>60.8321854</v>
      </c>
      <c r="I2246">
        <v>-97.437255300000004</v>
      </c>
      <c r="J2246" s="1" t="str">
        <f t="shared" si="373"/>
        <v>NGR lake sediment grab sample</v>
      </c>
      <c r="K2246" s="1" t="str">
        <f t="shared" si="374"/>
        <v>&lt;177 micron (NGR)</v>
      </c>
      <c r="L2246">
        <v>33</v>
      </c>
      <c r="M2246" t="s">
        <v>354</v>
      </c>
      <c r="N2246">
        <v>660</v>
      </c>
      <c r="O2246" t="s">
        <v>276</v>
      </c>
      <c r="P2246" t="s">
        <v>54</v>
      </c>
      <c r="Q2246" t="s">
        <v>541</v>
      </c>
      <c r="R2246" t="s">
        <v>290</v>
      </c>
      <c r="S2246" t="s">
        <v>57</v>
      </c>
      <c r="T2246" t="s">
        <v>316</v>
      </c>
      <c r="U2246" t="s">
        <v>178</v>
      </c>
      <c r="V2246" t="s">
        <v>264</v>
      </c>
      <c r="W2246" t="s">
        <v>63</v>
      </c>
      <c r="X2246" t="s">
        <v>67</v>
      </c>
      <c r="Y2246" t="s">
        <v>171</v>
      </c>
      <c r="Z2246" t="s">
        <v>170</v>
      </c>
      <c r="AA2246" t="s">
        <v>64</v>
      </c>
      <c r="AB2246" t="s">
        <v>691</v>
      </c>
      <c r="AC2246" t="s">
        <v>155</v>
      </c>
      <c r="AD2246" t="s">
        <v>62</v>
      </c>
      <c r="AE2246" t="s">
        <v>68</v>
      </c>
      <c r="AF2246" t="s">
        <v>151</v>
      </c>
      <c r="AG2246" t="s">
        <v>575</v>
      </c>
      <c r="AH2246" t="s">
        <v>173</v>
      </c>
      <c r="AI2246" t="s">
        <v>305</v>
      </c>
      <c r="AJ2246" t="s">
        <v>306</v>
      </c>
      <c r="AK2246" t="s">
        <v>73</v>
      </c>
      <c r="AL2246" t="s">
        <v>103</v>
      </c>
      <c r="AM2246" t="s">
        <v>75</v>
      </c>
      <c r="AN2246" t="s">
        <v>76</v>
      </c>
      <c r="AO2246" t="s">
        <v>101</v>
      </c>
      <c r="AP2246" t="s">
        <v>2033</v>
      </c>
      <c r="AQ2246" t="s">
        <v>106</v>
      </c>
      <c r="AR2246" t="s">
        <v>67</v>
      </c>
      <c r="AS2246" t="s">
        <v>54</v>
      </c>
      <c r="AT2246" t="s">
        <v>73</v>
      </c>
      <c r="AU2246" t="s">
        <v>107</v>
      </c>
      <c r="AV2246" t="s">
        <v>3242</v>
      </c>
    </row>
    <row r="2247" spans="1:48" hidden="1" x14ac:dyDescent="0.3">
      <c r="A2247" t="s">
        <v>11066</v>
      </c>
      <c r="B2247" t="s">
        <v>11067</v>
      </c>
      <c r="C2247" s="1" t="str">
        <f t="shared" si="371"/>
        <v>21:0975</v>
      </c>
      <c r="D2247" s="1" t="str">
        <f t="shared" si="372"/>
        <v>21:0109</v>
      </c>
      <c r="E2247" t="s">
        <v>11068</v>
      </c>
      <c r="F2247" t="s">
        <v>11069</v>
      </c>
      <c r="H2247">
        <v>60.655890399999997</v>
      </c>
      <c r="I2247">
        <v>-96.969837200000001</v>
      </c>
      <c r="J2247" s="1" t="str">
        <f t="shared" si="373"/>
        <v>NGR lake sediment grab sample</v>
      </c>
      <c r="K2247" s="1" t="str">
        <f t="shared" si="374"/>
        <v>&lt;177 micron (NGR)</v>
      </c>
      <c r="L2247">
        <v>34</v>
      </c>
      <c r="M2247" t="s">
        <v>52</v>
      </c>
      <c r="N2247">
        <v>661</v>
      </c>
      <c r="O2247" t="s">
        <v>448</v>
      </c>
      <c r="P2247" t="s">
        <v>62</v>
      </c>
      <c r="Q2247" t="s">
        <v>505</v>
      </c>
      <c r="R2247" t="s">
        <v>192</v>
      </c>
      <c r="S2247" t="s">
        <v>57</v>
      </c>
      <c r="T2247" t="s">
        <v>152</v>
      </c>
      <c r="U2247" t="s">
        <v>168</v>
      </c>
      <c r="V2247" t="s">
        <v>236</v>
      </c>
      <c r="W2247" t="s">
        <v>137</v>
      </c>
      <c r="X2247" t="s">
        <v>67</v>
      </c>
      <c r="Y2247" t="s">
        <v>308</v>
      </c>
      <c r="Z2247" t="s">
        <v>170</v>
      </c>
      <c r="AA2247" t="s">
        <v>64</v>
      </c>
      <c r="AB2247" t="s">
        <v>60</v>
      </c>
      <c r="AC2247" t="s">
        <v>177</v>
      </c>
      <c r="AD2247" t="s">
        <v>92</v>
      </c>
      <c r="AE2247" t="s">
        <v>74</v>
      </c>
      <c r="AF2247" t="s">
        <v>116</v>
      </c>
      <c r="AG2247" t="s">
        <v>139</v>
      </c>
      <c r="AH2247" t="s">
        <v>173</v>
      </c>
      <c r="AI2247" t="s">
        <v>56</v>
      </c>
      <c r="AJ2247" t="s">
        <v>340</v>
      </c>
      <c r="AK2247" t="s">
        <v>73</v>
      </c>
      <c r="AL2247" t="s">
        <v>75</v>
      </c>
      <c r="AM2247" t="s">
        <v>177</v>
      </c>
      <c r="AN2247" t="s">
        <v>76</v>
      </c>
      <c r="AO2247" t="s">
        <v>116</v>
      </c>
      <c r="AP2247" t="s">
        <v>234</v>
      </c>
      <c r="AQ2247" t="s">
        <v>4608</v>
      </c>
      <c r="AR2247" t="s">
        <v>67</v>
      </c>
      <c r="AS2247" t="s">
        <v>54</v>
      </c>
      <c r="AT2247" t="s">
        <v>73</v>
      </c>
      <c r="AU2247" t="s">
        <v>107</v>
      </c>
      <c r="AV2247" t="s">
        <v>11070</v>
      </c>
    </row>
    <row r="2248" spans="1:48" hidden="1" x14ac:dyDescent="0.3">
      <c r="A2248" t="s">
        <v>11071</v>
      </c>
      <c r="B2248" t="s">
        <v>11072</v>
      </c>
      <c r="C2248" s="1" t="str">
        <f t="shared" si="371"/>
        <v>21:0975</v>
      </c>
      <c r="D2248" s="1" t="str">
        <f t="shared" si="372"/>
        <v>21:0109</v>
      </c>
      <c r="E2248" t="s">
        <v>11073</v>
      </c>
      <c r="F2248" t="s">
        <v>11074</v>
      </c>
      <c r="H2248">
        <v>60.805083099999997</v>
      </c>
      <c r="I2248">
        <v>-97.391088699999997</v>
      </c>
      <c r="J2248" s="1" t="str">
        <f t="shared" si="373"/>
        <v>NGR lake sediment grab sample</v>
      </c>
      <c r="K2248" s="1" t="str">
        <f t="shared" si="374"/>
        <v>&lt;177 micron (NGR)</v>
      </c>
      <c r="L2248">
        <v>34</v>
      </c>
      <c r="M2248" t="s">
        <v>86</v>
      </c>
      <c r="N2248">
        <v>662</v>
      </c>
      <c r="O2248" t="s">
        <v>137</v>
      </c>
      <c r="P2248" t="s">
        <v>170</v>
      </c>
      <c r="Q2248" t="s">
        <v>541</v>
      </c>
      <c r="R2248" t="s">
        <v>347</v>
      </c>
      <c r="S2248" t="s">
        <v>57</v>
      </c>
      <c r="T2248" t="s">
        <v>1089</v>
      </c>
      <c r="U2248" t="s">
        <v>117</v>
      </c>
      <c r="V2248" t="s">
        <v>139</v>
      </c>
      <c r="W2248" t="s">
        <v>170</v>
      </c>
      <c r="X2248" t="s">
        <v>62</v>
      </c>
      <c r="Y2248" t="s">
        <v>302</v>
      </c>
      <c r="Z2248" t="s">
        <v>170</v>
      </c>
      <c r="AA2248" t="s">
        <v>64</v>
      </c>
      <c r="AB2248" t="s">
        <v>153</v>
      </c>
      <c r="AC2248" t="s">
        <v>75</v>
      </c>
      <c r="AD2248" t="s">
        <v>170</v>
      </c>
      <c r="AE2248" t="s">
        <v>74</v>
      </c>
      <c r="AF2248" t="s">
        <v>69</v>
      </c>
      <c r="AG2248" t="s">
        <v>236</v>
      </c>
      <c r="AH2248" t="s">
        <v>173</v>
      </c>
      <c r="AI2248" t="s">
        <v>340</v>
      </c>
      <c r="AJ2248" t="s">
        <v>440</v>
      </c>
      <c r="AK2248" t="s">
        <v>73</v>
      </c>
      <c r="AL2248" t="s">
        <v>177</v>
      </c>
      <c r="AM2248" t="s">
        <v>177</v>
      </c>
      <c r="AN2248" t="s">
        <v>76</v>
      </c>
      <c r="AO2248" t="s">
        <v>203</v>
      </c>
      <c r="AP2248" t="s">
        <v>105</v>
      </c>
      <c r="AQ2248" t="s">
        <v>134</v>
      </c>
      <c r="AR2248" t="s">
        <v>67</v>
      </c>
      <c r="AS2248" t="s">
        <v>62</v>
      </c>
      <c r="AT2248" t="s">
        <v>73</v>
      </c>
      <c r="AU2248" t="s">
        <v>107</v>
      </c>
      <c r="AV2248" t="s">
        <v>6581</v>
      </c>
    </row>
    <row r="2249" spans="1:48" hidden="1" x14ac:dyDescent="0.3">
      <c r="A2249" t="s">
        <v>11075</v>
      </c>
      <c r="B2249" t="s">
        <v>11076</v>
      </c>
      <c r="C2249" s="1" t="str">
        <f t="shared" si="371"/>
        <v>21:0975</v>
      </c>
      <c r="D2249" s="1" t="str">
        <f t="shared" si="372"/>
        <v>21:0109</v>
      </c>
      <c r="E2249" t="s">
        <v>11077</v>
      </c>
      <c r="F2249" t="s">
        <v>11078</v>
      </c>
      <c r="H2249">
        <v>60.801526899999999</v>
      </c>
      <c r="I2249">
        <v>-97.362009099999995</v>
      </c>
      <c r="J2249" s="1" t="str">
        <f t="shared" si="373"/>
        <v>NGR lake sediment grab sample</v>
      </c>
      <c r="K2249" s="1" t="str">
        <f t="shared" si="374"/>
        <v>&lt;177 micron (NGR)</v>
      </c>
      <c r="L2249">
        <v>34</v>
      </c>
      <c r="M2249" t="s">
        <v>149</v>
      </c>
      <c r="N2249">
        <v>663</v>
      </c>
      <c r="O2249" t="s">
        <v>327</v>
      </c>
      <c r="P2249" t="s">
        <v>62</v>
      </c>
      <c r="Q2249" t="s">
        <v>676</v>
      </c>
      <c r="R2249" t="s">
        <v>203</v>
      </c>
      <c r="S2249" t="s">
        <v>57</v>
      </c>
      <c r="T2249" t="s">
        <v>219</v>
      </c>
      <c r="U2249" t="s">
        <v>168</v>
      </c>
      <c r="V2249" t="s">
        <v>169</v>
      </c>
      <c r="W2249" t="s">
        <v>94</v>
      </c>
      <c r="X2249" t="s">
        <v>62</v>
      </c>
      <c r="Y2249" t="s">
        <v>205</v>
      </c>
      <c r="Z2249" t="s">
        <v>96</v>
      </c>
      <c r="AA2249" t="s">
        <v>64</v>
      </c>
      <c r="AB2249" t="s">
        <v>522</v>
      </c>
      <c r="AC2249" t="s">
        <v>75</v>
      </c>
      <c r="AD2249" t="s">
        <v>96</v>
      </c>
      <c r="AE2249" t="s">
        <v>3515</v>
      </c>
      <c r="AF2249" t="s">
        <v>99</v>
      </c>
      <c r="AG2249" t="s">
        <v>293</v>
      </c>
      <c r="AH2249" t="s">
        <v>70</v>
      </c>
      <c r="AI2249" t="s">
        <v>168</v>
      </c>
      <c r="AJ2249" t="s">
        <v>114</v>
      </c>
      <c r="AK2249" t="s">
        <v>73</v>
      </c>
      <c r="AL2249" t="s">
        <v>68</v>
      </c>
      <c r="AM2249" t="s">
        <v>75</v>
      </c>
      <c r="AN2249" t="s">
        <v>76</v>
      </c>
      <c r="AO2249" t="s">
        <v>203</v>
      </c>
      <c r="AP2249" t="s">
        <v>267</v>
      </c>
      <c r="AQ2249" t="s">
        <v>178</v>
      </c>
      <c r="AR2249" t="s">
        <v>74</v>
      </c>
      <c r="AS2249" t="s">
        <v>62</v>
      </c>
      <c r="AT2249" t="s">
        <v>73</v>
      </c>
      <c r="AU2249" t="s">
        <v>107</v>
      </c>
      <c r="AV2249" t="s">
        <v>7271</v>
      </c>
    </row>
    <row r="2250" spans="1:48" hidden="1" x14ac:dyDescent="0.3">
      <c r="A2250" t="s">
        <v>11079</v>
      </c>
      <c r="B2250" t="s">
        <v>11080</v>
      </c>
      <c r="C2250" s="1" t="str">
        <f t="shared" si="371"/>
        <v>21:0975</v>
      </c>
      <c r="D2250" s="1" t="str">
        <f t="shared" si="372"/>
        <v>21:0109</v>
      </c>
      <c r="E2250" t="s">
        <v>11081</v>
      </c>
      <c r="F2250" t="s">
        <v>11082</v>
      </c>
      <c r="H2250">
        <v>60.803925800000002</v>
      </c>
      <c r="I2250">
        <v>-97.252115599999996</v>
      </c>
      <c r="J2250" s="1" t="str">
        <f t="shared" si="373"/>
        <v>NGR lake sediment grab sample</v>
      </c>
      <c r="K2250" s="1" t="str">
        <f t="shared" si="374"/>
        <v>&lt;177 micron (NGR)</v>
      </c>
      <c r="L2250">
        <v>34</v>
      </c>
      <c r="M2250" t="s">
        <v>165</v>
      </c>
      <c r="N2250">
        <v>664</v>
      </c>
      <c r="O2250" t="s">
        <v>240</v>
      </c>
      <c r="P2250" t="s">
        <v>54</v>
      </c>
      <c r="Q2250" t="s">
        <v>802</v>
      </c>
      <c r="R2250" t="s">
        <v>192</v>
      </c>
      <c r="S2250" t="s">
        <v>57</v>
      </c>
      <c r="T2250" t="s">
        <v>135</v>
      </c>
      <c r="U2250" t="s">
        <v>77</v>
      </c>
      <c r="V2250" t="s">
        <v>60</v>
      </c>
      <c r="W2250" t="s">
        <v>448</v>
      </c>
      <c r="X2250" t="s">
        <v>62</v>
      </c>
      <c r="Y2250" t="s">
        <v>355</v>
      </c>
      <c r="Z2250" t="s">
        <v>127</v>
      </c>
      <c r="AA2250" t="s">
        <v>64</v>
      </c>
      <c r="AB2250" t="s">
        <v>236</v>
      </c>
      <c r="AC2250" t="s">
        <v>224</v>
      </c>
      <c r="AD2250" t="s">
        <v>127</v>
      </c>
      <c r="AE2250" t="s">
        <v>206</v>
      </c>
      <c r="AF2250" t="s">
        <v>356</v>
      </c>
      <c r="AG2250" t="s">
        <v>492</v>
      </c>
      <c r="AH2250" t="s">
        <v>173</v>
      </c>
      <c r="AI2250" t="s">
        <v>305</v>
      </c>
      <c r="AJ2250" t="s">
        <v>233</v>
      </c>
      <c r="AK2250" t="s">
        <v>73</v>
      </c>
      <c r="AL2250" t="s">
        <v>224</v>
      </c>
      <c r="AM2250" t="s">
        <v>75</v>
      </c>
      <c r="AN2250" t="s">
        <v>76</v>
      </c>
      <c r="AO2250" t="s">
        <v>168</v>
      </c>
      <c r="AP2250" t="s">
        <v>234</v>
      </c>
      <c r="AQ2250" t="s">
        <v>203</v>
      </c>
      <c r="AR2250" t="s">
        <v>67</v>
      </c>
      <c r="AS2250" t="s">
        <v>54</v>
      </c>
      <c r="AT2250" t="s">
        <v>73</v>
      </c>
      <c r="AU2250" t="s">
        <v>107</v>
      </c>
      <c r="AV2250" t="s">
        <v>3138</v>
      </c>
    </row>
    <row r="2251" spans="1:48" hidden="1" x14ac:dyDescent="0.3">
      <c r="A2251" t="s">
        <v>11083</v>
      </c>
      <c r="B2251" t="s">
        <v>11084</v>
      </c>
      <c r="C2251" s="1" t="str">
        <f t="shared" si="371"/>
        <v>21:0975</v>
      </c>
      <c r="D2251" s="1" t="str">
        <f t="shared" si="372"/>
        <v>21:0109</v>
      </c>
      <c r="E2251" t="s">
        <v>11085</v>
      </c>
      <c r="F2251" t="s">
        <v>11086</v>
      </c>
      <c r="H2251">
        <v>60.7953957</v>
      </c>
      <c r="I2251">
        <v>-97.205700399999998</v>
      </c>
      <c r="J2251" s="1" t="str">
        <f t="shared" si="373"/>
        <v>NGR lake sediment grab sample</v>
      </c>
      <c r="K2251" s="1" t="str">
        <f t="shared" si="374"/>
        <v>&lt;177 micron (NGR)</v>
      </c>
      <c r="L2251">
        <v>34</v>
      </c>
      <c r="M2251" t="s">
        <v>113</v>
      </c>
      <c r="N2251">
        <v>665</v>
      </c>
      <c r="O2251" t="s">
        <v>302</v>
      </c>
      <c r="P2251" t="s">
        <v>54</v>
      </c>
      <c r="Q2251" t="s">
        <v>521</v>
      </c>
      <c r="R2251" t="s">
        <v>104</v>
      </c>
      <c r="S2251" t="s">
        <v>57</v>
      </c>
      <c r="T2251" t="s">
        <v>175</v>
      </c>
      <c r="U2251" t="s">
        <v>117</v>
      </c>
      <c r="V2251" t="s">
        <v>97</v>
      </c>
      <c r="W2251" t="s">
        <v>355</v>
      </c>
      <c r="X2251" t="s">
        <v>74</v>
      </c>
      <c r="Y2251" t="s">
        <v>448</v>
      </c>
      <c r="Z2251" t="s">
        <v>96</v>
      </c>
      <c r="AA2251" t="s">
        <v>64</v>
      </c>
      <c r="AB2251" t="s">
        <v>190</v>
      </c>
      <c r="AC2251" t="s">
        <v>155</v>
      </c>
      <c r="AD2251" t="s">
        <v>127</v>
      </c>
      <c r="AE2251" t="s">
        <v>302</v>
      </c>
      <c r="AF2251" t="s">
        <v>616</v>
      </c>
      <c r="AG2251" t="s">
        <v>412</v>
      </c>
      <c r="AH2251" t="s">
        <v>173</v>
      </c>
      <c r="AI2251" t="s">
        <v>382</v>
      </c>
      <c r="AJ2251" t="s">
        <v>233</v>
      </c>
      <c r="AK2251" t="s">
        <v>73</v>
      </c>
      <c r="AL2251" t="s">
        <v>177</v>
      </c>
      <c r="AM2251" t="s">
        <v>75</v>
      </c>
      <c r="AN2251" t="s">
        <v>76</v>
      </c>
      <c r="AO2251" t="s">
        <v>168</v>
      </c>
      <c r="AP2251" t="s">
        <v>179</v>
      </c>
      <c r="AQ2251" t="s">
        <v>203</v>
      </c>
      <c r="AR2251" t="s">
        <v>67</v>
      </c>
      <c r="AS2251" t="s">
        <v>54</v>
      </c>
      <c r="AT2251" t="s">
        <v>73</v>
      </c>
      <c r="AU2251" t="s">
        <v>107</v>
      </c>
      <c r="AV2251" t="s">
        <v>6048</v>
      </c>
    </row>
    <row r="2252" spans="1:48" hidden="1" x14ac:dyDescent="0.3">
      <c r="A2252" t="s">
        <v>11087</v>
      </c>
      <c r="B2252" t="s">
        <v>11088</v>
      </c>
      <c r="C2252" s="1" t="str">
        <f t="shared" si="371"/>
        <v>21:0975</v>
      </c>
      <c r="D2252" s="1" t="str">
        <f t="shared" si="372"/>
        <v>21:0109</v>
      </c>
      <c r="E2252" t="s">
        <v>11085</v>
      </c>
      <c r="F2252" t="s">
        <v>11089</v>
      </c>
      <c r="H2252">
        <v>60.7953957</v>
      </c>
      <c r="I2252">
        <v>-97.205700399999998</v>
      </c>
      <c r="J2252" s="1" t="str">
        <f t="shared" si="373"/>
        <v>NGR lake sediment grab sample</v>
      </c>
      <c r="K2252" s="1" t="str">
        <f t="shared" si="374"/>
        <v>&lt;177 micron (NGR)</v>
      </c>
      <c r="L2252">
        <v>34</v>
      </c>
      <c r="M2252" t="s">
        <v>132</v>
      </c>
      <c r="N2252">
        <v>666</v>
      </c>
      <c r="O2252" t="s">
        <v>79</v>
      </c>
      <c r="P2252" t="s">
        <v>170</v>
      </c>
      <c r="Q2252" t="s">
        <v>652</v>
      </c>
      <c r="R2252" t="s">
        <v>99</v>
      </c>
      <c r="S2252" t="s">
        <v>57</v>
      </c>
      <c r="T2252" t="s">
        <v>249</v>
      </c>
      <c r="U2252" t="s">
        <v>281</v>
      </c>
      <c r="V2252" t="s">
        <v>139</v>
      </c>
      <c r="W2252" t="s">
        <v>137</v>
      </c>
      <c r="X2252" t="s">
        <v>67</v>
      </c>
      <c r="Y2252" t="s">
        <v>276</v>
      </c>
      <c r="Z2252" t="s">
        <v>170</v>
      </c>
      <c r="AA2252" t="s">
        <v>64</v>
      </c>
      <c r="AB2252" t="s">
        <v>492</v>
      </c>
      <c r="AC2252" t="s">
        <v>155</v>
      </c>
      <c r="AD2252" t="s">
        <v>127</v>
      </c>
      <c r="AE2252" t="s">
        <v>396</v>
      </c>
      <c r="AF2252" t="s">
        <v>69</v>
      </c>
      <c r="AG2252" t="s">
        <v>153</v>
      </c>
      <c r="AH2252" t="s">
        <v>173</v>
      </c>
      <c r="AI2252" t="s">
        <v>101</v>
      </c>
      <c r="AJ2252" t="s">
        <v>233</v>
      </c>
      <c r="AK2252" t="s">
        <v>73</v>
      </c>
      <c r="AL2252" t="s">
        <v>103</v>
      </c>
      <c r="AM2252" t="s">
        <v>224</v>
      </c>
      <c r="AN2252" t="s">
        <v>76</v>
      </c>
      <c r="AO2252" t="s">
        <v>168</v>
      </c>
      <c r="AP2252" t="s">
        <v>307</v>
      </c>
      <c r="AQ2252" t="s">
        <v>168</v>
      </c>
      <c r="AR2252" t="s">
        <v>74</v>
      </c>
      <c r="AS2252" t="s">
        <v>54</v>
      </c>
      <c r="AT2252" t="s">
        <v>152</v>
      </c>
      <c r="AU2252" t="s">
        <v>107</v>
      </c>
      <c r="AV2252" t="s">
        <v>11090</v>
      </c>
    </row>
    <row r="2253" spans="1:48" hidden="1" x14ac:dyDescent="0.3">
      <c r="A2253" t="s">
        <v>11091</v>
      </c>
      <c r="B2253" t="s">
        <v>11092</v>
      </c>
      <c r="C2253" s="1" t="str">
        <f t="shared" si="371"/>
        <v>21:0975</v>
      </c>
      <c r="D2253" s="1" t="str">
        <f t="shared" si="372"/>
        <v>21:0109</v>
      </c>
      <c r="E2253" t="s">
        <v>11093</v>
      </c>
      <c r="F2253" t="s">
        <v>11094</v>
      </c>
      <c r="H2253">
        <v>60.801220600000001</v>
      </c>
      <c r="I2253">
        <v>-97.133722500000005</v>
      </c>
      <c r="J2253" s="1" t="str">
        <f t="shared" si="373"/>
        <v>NGR lake sediment grab sample</v>
      </c>
      <c r="K2253" s="1" t="str">
        <f t="shared" si="374"/>
        <v>&lt;177 micron (NGR)</v>
      </c>
      <c r="L2253">
        <v>34</v>
      </c>
      <c r="M2253" t="s">
        <v>185</v>
      </c>
      <c r="N2253">
        <v>667</v>
      </c>
      <c r="O2253" t="s">
        <v>308</v>
      </c>
      <c r="P2253" t="s">
        <v>54</v>
      </c>
      <c r="Q2253" t="s">
        <v>488</v>
      </c>
      <c r="R2253" t="s">
        <v>121</v>
      </c>
      <c r="S2253" t="s">
        <v>57</v>
      </c>
      <c r="T2253" t="s">
        <v>152</v>
      </c>
      <c r="U2253" t="s">
        <v>178</v>
      </c>
      <c r="V2253" t="s">
        <v>141</v>
      </c>
      <c r="W2253" t="s">
        <v>171</v>
      </c>
      <c r="X2253" t="s">
        <v>67</v>
      </c>
      <c r="Y2253" t="s">
        <v>205</v>
      </c>
      <c r="Z2253" t="s">
        <v>127</v>
      </c>
      <c r="AA2253" t="s">
        <v>64</v>
      </c>
      <c r="AB2253" t="s">
        <v>93</v>
      </c>
      <c r="AC2253" t="s">
        <v>177</v>
      </c>
      <c r="AD2253" t="s">
        <v>281</v>
      </c>
      <c r="AE2253" t="s">
        <v>62</v>
      </c>
      <c r="AF2253" t="s">
        <v>381</v>
      </c>
      <c r="AG2253" t="s">
        <v>428</v>
      </c>
      <c r="AH2253" t="s">
        <v>173</v>
      </c>
      <c r="AI2253" t="s">
        <v>429</v>
      </c>
      <c r="AJ2253" t="s">
        <v>209</v>
      </c>
      <c r="AK2253" t="s">
        <v>73</v>
      </c>
      <c r="AL2253" t="s">
        <v>103</v>
      </c>
      <c r="AM2253" t="s">
        <v>224</v>
      </c>
      <c r="AN2253" t="s">
        <v>1151</v>
      </c>
      <c r="AO2253" t="s">
        <v>92</v>
      </c>
      <c r="AP2253" t="s">
        <v>126</v>
      </c>
      <c r="AQ2253" t="s">
        <v>11095</v>
      </c>
      <c r="AR2253" t="s">
        <v>67</v>
      </c>
      <c r="AS2253" t="s">
        <v>62</v>
      </c>
      <c r="AT2253" t="s">
        <v>277</v>
      </c>
      <c r="AU2253" t="s">
        <v>107</v>
      </c>
      <c r="AV2253" t="s">
        <v>8174</v>
      </c>
    </row>
    <row r="2254" spans="1:48" hidden="1" x14ac:dyDescent="0.3">
      <c r="A2254" t="s">
        <v>11096</v>
      </c>
      <c r="B2254" t="s">
        <v>11097</v>
      </c>
      <c r="C2254" s="1" t="str">
        <f t="shared" si="371"/>
        <v>21:0975</v>
      </c>
      <c r="D2254" s="1" t="str">
        <f t="shared" si="372"/>
        <v>21:0109</v>
      </c>
      <c r="E2254" t="s">
        <v>11098</v>
      </c>
      <c r="F2254" t="s">
        <v>11099</v>
      </c>
      <c r="H2254">
        <v>60.8002422</v>
      </c>
      <c r="I2254">
        <v>-97.107171500000007</v>
      </c>
      <c r="J2254" s="1" t="str">
        <f t="shared" si="373"/>
        <v>NGR lake sediment grab sample</v>
      </c>
      <c r="K2254" s="1" t="str">
        <f t="shared" si="374"/>
        <v>&lt;177 micron (NGR)</v>
      </c>
      <c r="L2254">
        <v>34</v>
      </c>
      <c r="M2254" t="s">
        <v>200</v>
      </c>
      <c r="N2254">
        <v>668</v>
      </c>
      <c r="O2254" t="s">
        <v>170</v>
      </c>
      <c r="P2254" t="s">
        <v>54</v>
      </c>
      <c r="Q2254" t="s">
        <v>274</v>
      </c>
      <c r="R2254" t="s">
        <v>1125</v>
      </c>
      <c r="S2254" t="s">
        <v>57</v>
      </c>
      <c r="T2254" t="s">
        <v>365</v>
      </c>
      <c r="U2254" t="s">
        <v>88</v>
      </c>
      <c r="V2254" t="s">
        <v>99</v>
      </c>
      <c r="W2254" t="s">
        <v>211</v>
      </c>
      <c r="X2254" t="s">
        <v>67</v>
      </c>
      <c r="Y2254" t="s">
        <v>355</v>
      </c>
      <c r="Z2254" t="s">
        <v>96</v>
      </c>
      <c r="AA2254" t="s">
        <v>64</v>
      </c>
      <c r="AB2254" t="s">
        <v>190</v>
      </c>
      <c r="AC2254" t="s">
        <v>63</v>
      </c>
      <c r="AD2254" t="s">
        <v>88</v>
      </c>
      <c r="AE2254" t="s">
        <v>448</v>
      </c>
      <c r="AF2254" t="s">
        <v>187</v>
      </c>
      <c r="AG2254" t="s">
        <v>152</v>
      </c>
      <c r="AH2254" t="s">
        <v>70</v>
      </c>
      <c r="AI2254" t="s">
        <v>101</v>
      </c>
      <c r="AJ2254" t="s">
        <v>340</v>
      </c>
      <c r="AK2254" t="s">
        <v>73</v>
      </c>
      <c r="AL2254" t="s">
        <v>157</v>
      </c>
      <c r="AM2254" t="s">
        <v>177</v>
      </c>
      <c r="AN2254" t="s">
        <v>76</v>
      </c>
      <c r="AO2254" t="s">
        <v>92</v>
      </c>
      <c r="AP2254" t="s">
        <v>295</v>
      </c>
      <c r="AQ2254" t="s">
        <v>11100</v>
      </c>
      <c r="AR2254" t="s">
        <v>67</v>
      </c>
      <c r="AS2254" t="s">
        <v>54</v>
      </c>
      <c r="AT2254" t="s">
        <v>73</v>
      </c>
      <c r="AU2254" t="s">
        <v>107</v>
      </c>
      <c r="AV2254" t="s">
        <v>11101</v>
      </c>
    </row>
    <row r="2255" spans="1:48" hidden="1" x14ac:dyDescent="0.3">
      <c r="A2255" t="s">
        <v>11102</v>
      </c>
      <c r="B2255" t="s">
        <v>11103</v>
      </c>
      <c r="C2255" s="1" t="str">
        <f t="shared" si="371"/>
        <v>21:0975</v>
      </c>
      <c r="D2255" s="1" t="str">
        <f t="shared" si="372"/>
        <v>21:0109</v>
      </c>
      <c r="E2255" t="s">
        <v>11104</v>
      </c>
      <c r="F2255" t="s">
        <v>11105</v>
      </c>
      <c r="H2255">
        <v>60.763471099999997</v>
      </c>
      <c r="I2255">
        <v>-97.094253899999998</v>
      </c>
      <c r="J2255" s="1" t="str">
        <f t="shared" si="373"/>
        <v>NGR lake sediment grab sample</v>
      </c>
      <c r="K2255" s="1" t="str">
        <f t="shared" si="374"/>
        <v>&lt;177 micron (NGR)</v>
      </c>
      <c r="L2255">
        <v>34</v>
      </c>
      <c r="M2255" t="s">
        <v>217</v>
      </c>
      <c r="N2255">
        <v>669</v>
      </c>
      <c r="O2255" t="s">
        <v>355</v>
      </c>
      <c r="P2255" t="s">
        <v>54</v>
      </c>
      <c r="Q2255" t="s">
        <v>1295</v>
      </c>
      <c r="R2255" t="s">
        <v>192</v>
      </c>
      <c r="S2255" t="s">
        <v>57</v>
      </c>
      <c r="T2255" t="s">
        <v>454</v>
      </c>
      <c r="U2255" t="s">
        <v>168</v>
      </c>
      <c r="V2255" t="s">
        <v>381</v>
      </c>
      <c r="W2255" t="s">
        <v>302</v>
      </c>
      <c r="X2255" t="s">
        <v>67</v>
      </c>
      <c r="Y2255" t="s">
        <v>171</v>
      </c>
      <c r="Z2255" t="s">
        <v>170</v>
      </c>
      <c r="AA2255" t="s">
        <v>64</v>
      </c>
      <c r="AB2255" t="s">
        <v>303</v>
      </c>
      <c r="AC2255" t="s">
        <v>155</v>
      </c>
      <c r="AD2255" t="s">
        <v>138</v>
      </c>
      <c r="AE2255" t="s">
        <v>68</v>
      </c>
      <c r="AF2255" t="s">
        <v>347</v>
      </c>
      <c r="AG2255" t="s">
        <v>139</v>
      </c>
      <c r="AH2255" t="s">
        <v>173</v>
      </c>
      <c r="AI2255" t="s">
        <v>254</v>
      </c>
      <c r="AJ2255" t="s">
        <v>336</v>
      </c>
      <c r="AK2255" t="s">
        <v>73</v>
      </c>
      <c r="AL2255" t="s">
        <v>103</v>
      </c>
      <c r="AM2255" t="s">
        <v>224</v>
      </c>
      <c r="AN2255" t="s">
        <v>76</v>
      </c>
      <c r="AO2255" t="s">
        <v>116</v>
      </c>
      <c r="AP2255" t="s">
        <v>2741</v>
      </c>
      <c r="AQ2255" t="s">
        <v>104</v>
      </c>
      <c r="AR2255" t="s">
        <v>67</v>
      </c>
      <c r="AS2255" t="s">
        <v>54</v>
      </c>
      <c r="AT2255" t="s">
        <v>277</v>
      </c>
      <c r="AU2255" t="s">
        <v>107</v>
      </c>
      <c r="AV2255" t="s">
        <v>6790</v>
      </c>
    </row>
    <row r="2256" spans="1:48" hidden="1" x14ac:dyDescent="0.3">
      <c r="A2256" t="s">
        <v>11106</v>
      </c>
      <c r="B2256" t="s">
        <v>11107</v>
      </c>
      <c r="C2256" s="1" t="str">
        <f t="shared" si="371"/>
        <v>21:0975</v>
      </c>
      <c r="D2256" s="1" t="str">
        <f t="shared" si="372"/>
        <v>21:0109</v>
      </c>
      <c r="E2256" t="s">
        <v>11108</v>
      </c>
      <c r="F2256" t="s">
        <v>11109</v>
      </c>
      <c r="H2256">
        <v>60.732978299999999</v>
      </c>
      <c r="I2256">
        <v>-97.076041599999996</v>
      </c>
      <c r="J2256" s="1" t="str">
        <f t="shared" si="373"/>
        <v>NGR lake sediment grab sample</v>
      </c>
      <c r="K2256" s="1" t="str">
        <f t="shared" si="374"/>
        <v>&lt;177 micron (NGR)</v>
      </c>
      <c r="L2256">
        <v>34</v>
      </c>
      <c r="M2256" t="s">
        <v>246</v>
      </c>
      <c r="N2256">
        <v>670</v>
      </c>
      <c r="O2256" t="s">
        <v>396</v>
      </c>
      <c r="P2256" t="s">
        <v>54</v>
      </c>
      <c r="Q2256" t="s">
        <v>505</v>
      </c>
      <c r="R2256" t="s">
        <v>282</v>
      </c>
      <c r="S2256" t="s">
        <v>57</v>
      </c>
      <c r="T2256" t="s">
        <v>277</v>
      </c>
      <c r="U2256" t="s">
        <v>138</v>
      </c>
      <c r="V2256" t="s">
        <v>69</v>
      </c>
      <c r="W2256" t="s">
        <v>171</v>
      </c>
      <c r="X2256" t="s">
        <v>67</v>
      </c>
      <c r="Y2256" t="s">
        <v>68</v>
      </c>
      <c r="Z2256" t="s">
        <v>170</v>
      </c>
      <c r="AA2256" t="s">
        <v>64</v>
      </c>
      <c r="AB2256" t="s">
        <v>380</v>
      </c>
      <c r="AC2256" t="s">
        <v>224</v>
      </c>
      <c r="AD2256" t="s">
        <v>62</v>
      </c>
      <c r="AE2256" t="s">
        <v>74</v>
      </c>
      <c r="AF2256" t="s">
        <v>77</v>
      </c>
      <c r="AG2256" t="s">
        <v>189</v>
      </c>
      <c r="AH2256" t="s">
        <v>780</v>
      </c>
      <c r="AI2256" t="s">
        <v>263</v>
      </c>
      <c r="AJ2256" t="s">
        <v>59</v>
      </c>
      <c r="AK2256" t="s">
        <v>73</v>
      </c>
      <c r="AL2256" t="s">
        <v>103</v>
      </c>
      <c r="AM2256" t="s">
        <v>224</v>
      </c>
      <c r="AN2256" t="s">
        <v>76</v>
      </c>
      <c r="AO2256" t="s">
        <v>1402</v>
      </c>
      <c r="AP2256" t="s">
        <v>2033</v>
      </c>
      <c r="AQ2256" t="s">
        <v>5856</v>
      </c>
      <c r="AR2256" t="s">
        <v>67</v>
      </c>
      <c r="AS2256" t="s">
        <v>54</v>
      </c>
      <c r="AT2256" t="s">
        <v>73</v>
      </c>
      <c r="AU2256" t="s">
        <v>107</v>
      </c>
      <c r="AV2256" t="s">
        <v>3516</v>
      </c>
    </row>
    <row r="2257" spans="1:48" hidden="1" x14ac:dyDescent="0.3">
      <c r="A2257" t="s">
        <v>11110</v>
      </c>
      <c r="B2257" t="s">
        <v>11111</v>
      </c>
      <c r="C2257" s="1" t="str">
        <f t="shared" si="371"/>
        <v>21:0975</v>
      </c>
      <c r="D2257" s="1" t="str">
        <f t="shared" si="372"/>
        <v>21:0109</v>
      </c>
      <c r="E2257" t="s">
        <v>11112</v>
      </c>
      <c r="F2257" t="s">
        <v>11113</v>
      </c>
      <c r="H2257">
        <v>60.724717200000001</v>
      </c>
      <c r="I2257">
        <v>-97.051856000000001</v>
      </c>
      <c r="J2257" s="1" t="str">
        <f t="shared" si="373"/>
        <v>NGR lake sediment grab sample</v>
      </c>
      <c r="K2257" s="1" t="str">
        <f t="shared" si="374"/>
        <v>&lt;177 micron (NGR)</v>
      </c>
      <c r="L2257">
        <v>34</v>
      </c>
      <c r="M2257" t="s">
        <v>260</v>
      </c>
      <c r="N2257">
        <v>671</v>
      </c>
      <c r="O2257" t="s">
        <v>171</v>
      </c>
      <c r="P2257" t="s">
        <v>54</v>
      </c>
      <c r="Q2257" t="s">
        <v>2374</v>
      </c>
      <c r="R2257" t="s">
        <v>436</v>
      </c>
      <c r="S2257" t="s">
        <v>57</v>
      </c>
      <c r="T2257" t="s">
        <v>277</v>
      </c>
      <c r="U2257" t="s">
        <v>88</v>
      </c>
      <c r="V2257" t="s">
        <v>575</v>
      </c>
      <c r="W2257" t="s">
        <v>421</v>
      </c>
      <c r="X2257" t="s">
        <v>67</v>
      </c>
      <c r="Y2257" t="s">
        <v>62</v>
      </c>
      <c r="Z2257" t="s">
        <v>127</v>
      </c>
      <c r="AA2257" t="s">
        <v>64</v>
      </c>
      <c r="AB2257" t="s">
        <v>169</v>
      </c>
      <c r="AC2257" t="s">
        <v>75</v>
      </c>
      <c r="AD2257" t="s">
        <v>96</v>
      </c>
      <c r="AE2257" t="s">
        <v>421</v>
      </c>
      <c r="AF2257" t="s">
        <v>357</v>
      </c>
      <c r="AG2257" t="s">
        <v>97</v>
      </c>
      <c r="AH2257" t="s">
        <v>472</v>
      </c>
      <c r="AI2257" t="s">
        <v>306</v>
      </c>
      <c r="AJ2257" t="s">
        <v>340</v>
      </c>
      <c r="AK2257" t="s">
        <v>73</v>
      </c>
      <c r="AL2257" t="s">
        <v>103</v>
      </c>
      <c r="AM2257" t="s">
        <v>75</v>
      </c>
      <c r="AN2257" t="s">
        <v>76</v>
      </c>
      <c r="AO2257" t="s">
        <v>121</v>
      </c>
      <c r="AP2257" t="s">
        <v>234</v>
      </c>
      <c r="AQ2257" t="s">
        <v>6581</v>
      </c>
      <c r="AR2257" t="s">
        <v>67</v>
      </c>
      <c r="AS2257" t="s">
        <v>54</v>
      </c>
      <c r="AT2257" t="s">
        <v>73</v>
      </c>
      <c r="AU2257" t="s">
        <v>107</v>
      </c>
      <c r="AV2257" t="s">
        <v>7820</v>
      </c>
    </row>
    <row r="2258" spans="1:48" hidden="1" x14ac:dyDescent="0.3">
      <c r="A2258" t="s">
        <v>11114</v>
      </c>
      <c r="B2258" t="s">
        <v>11115</v>
      </c>
      <c r="C2258" s="1" t="str">
        <f t="shared" si="371"/>
        <v>21:0975</v>
      </c>
      <c r="D2258" s="1" t="str">
        <f t="shared" si="372"/>
        <v>21:0109</v>
      </c>
      <c r="E2258" t="s">
        <v>11068</v>
      </c>
      <c r="F2258" t="s">
        <v>11116</v>
      </c>
      <c r="H2258">
        <v>60.655890399999997</v>
      </c>
      <c r="I2258">
        <v>-96.969837200000001</v>
      </c>
      <c r="J2258" s="1" t="str">
        <f t="shared" si="373"/>
        <v>NGR lake sediment grab sample</v>
      </c>
      <c r="K2258" s="1" t="str">
        <f t="shared" si="374"/>
        <v>&lt;177 micron (NGR)</v>
      </c>
      <c r="L2258">
        <v>34</v>
      </c>
      <c r="M2258" t="s">
        <v>345</v>
      </c>
      <c r="N2258">
        <v>672</v>
      </c>
      <c r="O2258" t="s">
        <v>448</v>
      </c>
      <c r="P2258" t="s">
        <v>170</v>
      </c>
      <c r="Q2258" t="s">
        <v>802</v>
      </c>
      <c r="R2258" t="s">
        <v>192</v>
      </c>
      <c r="S2258" t="s">
        <v>57</v>
      </c>
      <c r="T2258" t="s">
        <v>91</v>
      </c>
      <c r="U2258" t="s">
        <v>88</v>
      </c>
      <c r="V2258" t="s">
        <v>236</v>
      </c>
      <c r="W2258" t="s">
        <v>62</v>
      </c>
      <c r="X2258" t="s">
        <v>74</v>
      </c>
      <c r="Y2258" t="s">
        <v>136</v>
      </c>
      <c r="Z2258" t="s">
        <v>170</v>
      </c>
      <c r="AA2258" t="s">
        <v>64</v>
      </c>
      <c r="AB2258" t="s">
        <v>725</v>
      </c>
      <c r="AC2258" t="s">
        <v>177</v>
      </c>
      <c r="AD2258" t="s">
        <v>203</v>
      </c>
      <c r="AE2258" t="s">
        <v>74</v>
      </c>
      <c r="AF2258" t="s">
        <v>357</v>
      </c>
      <c r="AG2258" t="s">
        <v>60</v>
      </c>
      <c r="AH2258" t="s">
        <v>472</v>
      </c>
      <c r="AI2258" t="s">
        <v>138</v>
      </c>
      <c r="AJ2258" t="s">
        <v>72</v>
      </c>
      <c r="AK2258" t="s">
        <v>73</v>
      </c>
      <c r="AL2258" t="s">
        <v>177</v>
      </c>
      <c r="AM2258" t="s">
        <v>224</v>
      </c>
      <c r="AN2258" t="s">
        <v>76</v>
      </c>
      <c r="AO2258" t="s">
        <v>116</v>
      </c>
      <c r="AP2258" t="s">
        <v>234</v>
      </c>
      <c r="AQ2258" t="s">
        <v>11117</v>
      </c>
      <c r="AR2258" t="s">
        <v>67</v>
      </c>
      <c r="AS2258" t="s">
        <v>54</v>
      </c>
      <c r="AT2258" t="s">
        <v>315</v>
      </c>
      <c r="AU2258" t="s">
        <v>107</v>
      </c>
      <c r="AV2258" t="s">
        <v>3147</v>
      </c>
    </row>
    <row r="2259" spans="1:48" hidden="1" x14ac:dyDescent="0.3">
      <c r="A2259" t="s">
        <v>11118</v>
      </c>
      <c r="B2259" t="s">
        <v>11119</v>
      </c>
      <c r="C2259" s="1" t="str">
        <f t="shared" si="371"/>
        <v>21:0975</v>
      </c>
      <c r="D2259" s="1" t="str">
        <f t="shared" si="372"/>
        <v>21:0109</v>
      </c>
      <c r="E2259" t="s">
        <v>11120</v>
      </c>
      <c r="F2259" t="s">
        <v>11121</v>
      </c>
      <c r="H2259">
        <v>60.659284100000001</v>
      </c>
      <c r="I2259">
        <v>-97.034750900000006</v>
      </c>
      <c r="J2259" s="1" t="str">
        <f t="shared" si="373"/>
        <v>NGR lake sediment grab sample</v>
      </c>
      <c r="K2259" s="1" t="str">
        <f t="shared" si="374"/>
        <v>&lt;177 micron (NGR)</v>
      </c>
      <c r="L2259">
        <v>34</v>
      </c>
      <c r="M2259" t="s">
        <v>273</v>
      </c>
      <c r="N2259">
        <v>673</v>
      </c>
      <c r="O2259" t="s">
        <v>448</v>
      </c>
      <c r="P2259" t="s">
        <v>62</v>
      </c>
      <c r="Q2259" t="s">
        <v>1158</v>
      </c>
      <c r="R2259" t="s">
        <v>151</v>
      </c>
      <c r="S2259" t="s">
        <v>57</v>
      </c>
      <c r="T2259" t="s">
        <v>617</v>
      </c>
      <c r="U2259" t="s">
        <v>88</v>
      </c>
      <c r="V2259" t="s">
        <v>492</v>
      </c>
      <c r="W2259" t="s">
        <v>62</v>
      </c>
      <c r="X2259" t="s">
        <v>67</v>
      </c>
      <c r="Y2259" t="s">
        <v>137</v>
      </c>
      <c r="Z2259" t="s">
        <v>127</v>
      </c>
      <c r="AA2259" t="s">
        <v>64</v>
      </c>
      <c r="AB2259" t="s">
        <v>264</v>
      </c>
      <c r="AC2259" t="s">
        <v>155</v>
      </c>
      <c r="AD2259" t="s">
        <v>62</v>
      </c>
      <c r="AE2259" t="s">
        <v>171</v>
      </c>
      <c r="AF2259" t="s">
        <v>317</v>
      </c>
      <c r="AG2259" t="s">
        <v>175</v>
      </c>
      <c r="AH2259" t="s">
        <v>173</v>
      </c>
      <c r="AI2259" t="s">
        <v>53</v>
      </c>
      <c r="AJ2259" t="s">
        <v>254</v>
      </c>
      <c r="AK2259" t="s">
        <v>73</v>
      </c>
      <c r="AL2259" t="s">
        <v>125</v>
      </c>
      <c r="AM2259" t="s">
        <v>103</v>
      </c>
      <c r="AN2259" t="s">
        <v>76</v>
      </c>
      <c r="AO2259" t="s">
        <v>178</v>
      </c>
      <c r="AP2259" t="s">
        <v>225</v>
      </c>
      <c r="AQ2259" t="s">
        <v>92</v>
      </c>
      <c r="AR2259" t="s">
        <v>67</v>
      </c>
      <c r="AS2259" t="s">
        <v>54</v>
      </c>
      <c r="AT2259" t="s">
        <v>73</v>
      </c>
      <c r="AU2259" t="s">
        <v>107</v>
      </c>
      <c r="AV2259" t="s">
        <v>11122</v>
      </c>
    </row>
    <row r="2260" spans="1:48" hidden="1" x14ac:dyDescent="0.3">
      <c r="A2260" t="s">
        <v>11123</v>
      </c>
      <c r="B2260" t="s">
        <v>11124</v>
      </c>
      <c r="C2260" s="1" t="str">
        <f t="shared" si="371"/>
        <v>21:0975</v>
      </c>
      <c r="D2260" s="1" t="str">
        <f t="shared" si="372"/>
        <v>21:0109</v>
      </c>
      <c r="E2260" t="s">
        <v>11125</v>
      </c>
      <c r="F2260" t="s">
        <v>11126</v>
      </c>
      <c r="H2260">
        <v>60.6958956</v>
      </c>
      <c r="I2260">
        <v>-97.022256499999997</v>
      </c>
      <c r="J2260" s="1" t="str">
        <f t="shared" si="373"/>
        <v>NGR lake sediment grab sample</v>
      </c>
      <c r="K2260" s="1" t="str">
        <f t="shared" si="374"/>
        <v>&lt;177 micron (NGR)</v>
      </c>
      <c r="L2260">
        <v>34</v>
      </c>
      <c r="M2260" t="s">
        <v>289</v>
      </c>
      <c r="N2260">
        <v>674</v>
      </c>
      <c r="O2260" t="s">
        <v>448</v>
      </c>
      <c r="P2260" t="s">
        <v>54</v>
      </c>
      <c r="Q2260" t="s">
        <v>2145</v>
      </c>
      <c r="R2260" t="s">
        <v>347</v>
      </c>
      <c r="S2260" t="s">
        <v>57</v>
      </c>
      <c r="T2260" t="s">
        <v>152</v>
      </c>
      <c r="U2260" t="s">
        <v>117</v>
      </c>
      <c r="V2260" t="s">
        <v>890</v>
      </c>
      <c r="W2260" t="s">
        <v>95</v>
      </c>
      <c r="X2260" t="s">
        <v>67</v>
      </c>
      <c r="Y2260" t="s">
        <v>171</v>
      </c>
      <c r="Z2260" t="s">
        <v>170</v>
      </c>
      <c r="AA2260" t="s">
        <v>64</v>
      </c>
      <c r="AB2260" t="s">
        <v>725</v>
      </c>
      <c r="AC2260" t="s">
        <v>224</v>
      </c>
      <c r="AD2260" t="s">
        <v>62</v>
      </c>
      <c r="AE2260" t="s">
        <v>526</v>
      </c>
      <c r="AF2260" t="s">
        <v>116</v>
      </c>
      <c r="AG2260" t="s">
        <v>428</v>
      </c>
      <c r="AH2260" t="s">
        <v>173</v>
      </c>
      <c r="AI2260" t="s">
        <v>209</v>
      </c>
      <c r="AJ2260" t="s">
        <v>53</v>
      </c>
      <c r="AK2260" t="s">
        <v>73</v>
      </c>
      <c r="AL2260" t="s">
        <v>103</v>
      </c>
      <c r="AM2260" t="s">
        <v>224</v>
      </c>
      <c r="AN2260" t="s">
        <v>76</v>
      </c>
      <c r="AO2260" t="s">
        <v>134</v>
      </c>
      <c r="AP2260" t="s">
        <v>656</v>
      </c>
      <c r="AQ2260" t="s">
        <v>90</v>
      </c>
      <c r="AR2260" t="s">
        <v>67</v>
      </c>
      <c r="AS2260" t="s">
        <v>54</v>
      </c>
      <c r="AT2260" t="s">
        <v>73</v>
      </c>
      <c r="AU2260" t="s">
        <v>107</v>
      </c>
      <c r="AV2260" t="s">
        <v>1251</v>
      </c>
    </row>
    <row r="2261" spans="1:48" hidden="1" x14ac:dyDescent="0.3">
      <c r="A2261" t="s">
        <v>11127</v>
      </c>
      <c r="B2261" t="s">
        <v>11128</v>
      </c>
      <c r="C2261" s="1" t="str">
        <f t="shared" si="371"/>
        <v>21:0975</v>
      </c>
      <c r="D2261" s="1" t="str">
        <f t="shared" si="372"/>
        <v>21:0109</v>
      </c>
      <c r="E2261" t="s">
        <v>11129</v>
      </c>
      <c r="F2261" t="s">
        <v>11130</v>
      </c>
      <c r="H2261">
        <v>60.676857200000001</v>
      </c>
      <c r="I2261">
        <v>-97.118555000000001</v>
      </c>
      <c r="J2261" s="1" t="str">
        <f t="shared" si="373"/>
        <v>NGR lake sediment grab sample</v>
      </c>
      <c r="K2261" s="1" t="str">
        <f t="shared" si="374"/>
        <v>&lt;177 micron (NGR)</v>
      </c>
      <c r="L2261">
        <v>34</v>
      </c>
      <c r="M2261" t="s">
        <v>301</v>
      </c>
      <c r="N2261">
        <v>675</v>
      </c>
      <c r="O2261" t="s">
        <v>396</v>
      </c>
      <c r="P2261" t="s">
        <v>54</v>
      </c>
      <c r="Q2261" t="s">
        <v>470</v>
      </c>
      <c r="R2261" t="s">
        <v>1073</v>
      </c>
      <c r="S2261" t="s">
        <v>57</v>
      </c>
      <c r="T2261" t="s">
        <v>427</v>
      </c>
      <c r="U2261" t="s">
        <v>117</v>
      </c>
      <c r="V2261" t="s">
        <v>223</v>
      </c>
      <c r="W2261" t="s">
        <v>170</v>
      </c>
      <c r="X2261" t="s">
        <v>67</v>
      </c>
      <c r="Y2261" t="s">
        <v>448</v>
      </c>
      <c r="Z2261" t="s">
        <v>127</v>
      </c>
      <c r="AA2261" t="s">
        <v>64</v>
      </c>
      <c r="AB2261" t="s">
        <v>381</v>
      </c>
      <c r="AC2261" t="s">
        <v>155</v>
      </c>
      <c r="AD2261" t="s">
        <v>62</v>
      </c>
      <c r="AE2261" t="s">
        <v>448</v>
      </c>
      <c r="AF2261" t="s">
        <v>90</v>
      </c>
      <c r="AG2261" t="s">
        <v>58</v>
      </c>
      <c r="AH2261" t="s">
        <v>173</v>
      </c>
      <c r="AI2261" t="s">
        <v>382</v>
      </c>
      <c r="AJ2261" t="s">
        <v>87</v>
      </c>
      <c r="AK2261" t="s">
        <v>73</v>
      </c>
      <c r="AL2261" t="s">
        <v>157</v>
      </c>
      <c r="AM2261" t="s">
        <v>224</v>
      </c>
      <c r="AN2261" t="s">
        <v>76</v>
      </c>
      <c r="AO2261" t="s">
        <v>92</v>
      </c>
      <c r="AP2261" t="s">
        <v>210</v>
      </c>
      <c r="AQ2261" t="s">
        <v>203</v>
      </c>
      <c r="AR2261" t="s">
        <v>74</v>
      </c>
      <c r="AS2261" t="s">
        <v>54</v>
      </c>
      <c r="AT2261" t="s">
        <v>73</v>
      </c>
      <c r="AU2261" t="s">
        <v>107</v>
      </c>
      <c r="AV2261" t="s">
        <v>11122</v>
      </c>
    </row>
    <row r="2262" spans="1:48" hidden="1" x14ac:dyDescent="0.3">
      <c r="A2262" t="s">
        <v>11131</v>
      </c>
      <c r="B2262" t="s">
        <v>11132</v>
      </c>
      <c r="C2262" s="1" t="str">
        <f t="shared" si="371"/>
        <v>21:0975</v>
      </c>
      <c r="D2262" s="1" t="str">
        <f t="shared" si="372"/>
        <v>21:0109</v>
      </c>
      <c r="E2262" t="s">
        <v>11133</v>
      </c>
      <c r="F2262" t="s">
        <v>11134</v>
      </c>
      <c r="H2262">
        <v>60.6613629</v>
      </c>
      <c r="I2262">
        <v>-97.172379300000003</v>
      </c>
      <c r="J2262" s="1" t="str">
        <f t="shared" si="373"/>
        <v>NGR lake sediment grab sample</v>
      </c>
      <c r="K2262" s="1" t="str">
        <f t="shared" si="374"/>
        <v>&lt;177 micron (NGR)</v>
      </c>
      <c r="L2262">
        <v>34</v>
      </c>
      <c r="M2262" t="s">
        <v>314</v>
      </c>
      <c r="N2262">
        <v>676</v>
      </c>
      <c r="O2262" t="s">
        <v>421</v>
      </c>
      <c r="P2262" t="s">
        <v>54</v>
      </c>
      <c r="Q2262" t="s">
        <v>558</v>
      </c>
      <c r="R2262" t="s">
        <v>116</v>
      </c>
      <c r="S2262" t="s">
        <v>57</v>
      </c>
      <c r="T2262" t="s">
        <v>249</v>
      </c>
      <c r="U2262" t="s">
        <v>117</v>
      </c>
      <c r="V2262" t="s">
        <v>381</v>
      </c>
      <c r="W2262" t="s">
        <v>63</v>
      </c>
      <c r="X2262" t="s">
        <v>67</v>
      </c>
      <c r="Y2262" t="s">
        <v>171</v>
      </c>
      <c r="Z2262" t="s">
        <v>170</v>
      </c>
      <c r="AA2262" t="s">
        <v>64</v>
      </c>
      <c r="AB2262" t="s">
        <v>478</v>
      </c>
      <c r="AC2262" t="s">
        <v>155</v>
      </c>
      <c r="AD2262" t="s">
        <v>127</v>
      </c>
      <c r="AE2262" t="s">
        <v>206</v>
      </c>
      <c r="AF2262" t="s">
        <v>357</v>
      </c>
      <c r="AG2262" t="s">
        <v>698</v>
      </c>
      <c r="AH2262" t="s">
        <v>173</v>
      </c>
      <c r="AI2262" t="s">
        <v>124</v>
      </c>
      <c r="AJ2262" t="s">
        <v>159</v>
      </c>
      <c r="AK2262" t="s">
        <v>73</v>
      </c>
      <c r="AL2262" t="s">
        <v>177</v>
      </c>
      <c r="AM2262" t="s">
        <v>224</v>
      </c>
      <c r="AN2262" t="s">
        <v>76</v>
      </c>
      <c r="AO2262" t="s">
        <v>178</v>
      </c>
      <c r="AP2262" t="s">
        <v>566</v>
      </c>
      <c r="AQ2262" t="s">
        <v>1192</v>
      </c>
      <c r="AR2262" t="s">
        <v>67</v>
      </c>
      <c r="AS2262" t="s">
        <v>54</v>
      </c>
      <c r="AT2262" t="s">
        <v>73</v>
      </c>
      <c r="AU2262" t="s">
        <v>107</v>
      </c>
      <c r="AV2262" t="s">
        <v>7121</v>
      </c>
    </row>
    <row r="2263" spans="1:48" hidden="1" x14ac:dyDescent="0.3">
      <c r="A2263" t="s">
        <v>11135</v>
      </c>
      <c r="B2263" t="s">
        <v>11136</v>
      </c>
      <c r="C2263" s="1" t="str">
        <f t="shared" si="371"/>
        <v>21:0975</v>
      </c>
      <c r="D2263" s="1" t="str">
        <f t="shared" si="372"/>
        <v>21:0109</v>
      </c>
      <c r="E2263" t="s">
        <v>11137</v>
      </c>
      <c r="F2263" t="s">
        <v>11138</v>
      </c>
      <c r="H2263">
        <v>60.706477399999997</v>
      </c>
      <c r="I2263">
        <v>-97.160748499999997</v>
      </c>
      <c r="J2263" s="1" t="str">
        <f t="shared" si="373"/>
        <v>NGR lake sediment grab sample</v>
      </c>
      <c r="K2263" s="1" t="str">
        <f t="shared" si="374"/>
        <v>&lt;177 micron (NGR)</v>
      </c>
      <c r="L2263">
        <v>34</v>
      </c>
      <c r="M2263" t="s">
        <v>324</v>
      </c>
      <c r="N2263">
        <v>677</v>
      </c>
      <c r="O2263" t="s">
        <v>220</v>
      </c>
      <c r="P2263" t="s">
        <v>170</v>
      </c>
      <c r="Q2263" t="s">
        <v>997</v>
      </c>
      <c r="R2263" t="s">
        <v>290</v>
      </c>
      <c r="S2263" t="s">
        <v>57</v>
      </c>
      <c r="T2263" t="s">
        <v>698</v>
      </c>
      <c r="U2263" t="s">
        <v>88</v>
      </c>
      <c r="V2263" t="s">
        <v>99</v>
      </c>
      <c r="W2263" t="s">
        <v>62</v>
      </c>
      <c r="X2263" t="s">
        <v>67</v>
      </c>
      <c r="Y2263" t="s">
        <v>302</v>
      </c>
      <c r="Z2263" t="s">
        <v>127</v>
      </c>
      <c r="AA2263" t="s">
        <v>64</v>
      </c>
      <c r="AB2263" t="s">
        <v>575</v>
      </c>
      <c r="AC2263" t="s">
        <v>155</v>
      </c>
      <c r="AD2263" t="s">
        <v>170</v>
      </c>
      <c r="AE2263" t="s">
        <v>448</v>
      </c>
      <c r="AF2263" t="s">
        <v>151</v>
      </c>
      <c r="AG2263" t="s">
        <v>427</v>
      </c>
      <c r="AH2263" t="s">
        <v>173</v>
      </c>
      <c r="AI2263" t="s">
        <v>338</v>
      </c>
      <c r="AJ2263" t="s">
        <v>240</v>
      </c>
      <c r="AK2263" t="s">
        <v>73</v>
      </c>
      <c r="AL2263" t="s">
        <v>75</v>
      </c>
      <c r="AM2263" t="s">
        <v>103</v>
      </c>
      <c r="AN2263" t="s">
        <v>76</v>
      </c>
      <c r="AO2263" t="s">
        <v>92</v>
      </c>
      <c r="AP2263" t="s">
        <v>656</v>
      </c>
      <c r="AQ2263" t="s">
        <v>104</v>
      </c>
      <c r="AR2263" t="s">
        <v>67</v>
      </c>
      <c r="AS2263" t="s">
        <v>54</v>
      </c>
      <c r="AT2263" t="s">
        <v>73</v>
      </c>
      <c r="AU2263" t="s">
        <v>107</v>
      </c>
      <c r="AV2263" t="s">
        <v>3798</v>
      </c>
    </row>
    <row r="2264" spans="1:48" hidden="1" x14ac:dyDescent="0.3">
      <c r="A2264" t="s">
        <v>11139</v>
      </c>
      <c r="B2264" t="s">
        <v>11140</v>
      </c>
      <c r="C2264" s="1" t="str">
        <f t="shared" si="371"/>
        <v>21:0975</v>
      </c>
      <c r="D2264" s="1" t="str">
        <f>HYPERLINK("https://geochem.nrcan.gc.ca/cdogs/content/svy/svy_e.htm", "")</f>
        <v/>
      </c>
      <c r="G2264" s="1" t="str">
        <f>HYPERLINK("https://geochem.nrcan.gc.ca/cdogs/content/cr_/cr_00161_e.htm", "161")</f>
        <v>161</v>
      </c>
      <c r="J2264" t="s">
        <v>230</v>
      </c>
      <c r="K2264" t="s">
        <v>231</v>
      </c>
      <c r="L2264">
        <v>34</v>
      </c>
      <c r="M2264" t="s">
        <v>232</v>
      </c>
      <c r="N2264">
        <v>678</v>
      </c>
      <c r="O2264" t="s">
        <v>233</v>
      </c>
      <c r="P2264" t="s">
        <v>96</v>
      </c>
      <c r="Q2264" t="s">
        <v>234</v>
      </c>
      <c r="R2264" t="s">
        <v>103</v>
      </c>
      <c r="S2264" t="s">
        <v>57</v>
      </c>
      <c r="T2264" t="s">
        <v>252</v>
      </c>
      <c r="U2264" t="s">
        <v>88</v>
      </c>
      <c r="V2264" t="s">
        <v>91</v>
      </c>
      <c r="W2264" t="s">
        <v>95</v>
      </c>
      <c r="X2264" t="s">
        <v>67</v>
      </c>
      <c r="Y2264" t="s">
        <v>211</v>
      </c>
      <c r="Z2264" t="s">
        <v>178</v>
      </c>
      <c r="AA2264" t="s">
        <v>64</v>
      </c>
      <c r="AB2264" t="s">
        <v>890</v>
      </c>
      <c r="AC2264" t="s">
        <v>125</v>
      </c>
      <c r="AD2264" t="s">
        <v>67</v>
      </c>
      <c r="AE2264" t="s">
        <v>2795</v>
      </c>
      <c r="AF2264" t="s">
        <v>134</v>
      </c>
      <c r="AG2264" t="s">
        <v>223</v>
      </c>
      <c r="AH2264" t="s">
        <v>125</v>
      </c>
      <c r="AI2264" t="s">
        <v>290</v>
      </c>
      <c r="AJ2264" t="s">
        <v>402</v>
      </c>
      <c r="AK2264" t="s">
        <v>73</v>
      </c>
      <c r="AL2264" t="s">
        <v>206</v>
      </c>
      <c r="AM2264" t="s">
        <v>68</v>
      </c>
      <c r="AN2264" t="s">
        <v>76</v>
      </c>
      <c r="AO2264" t="s">
        <v>92</v>
      </c>
      <c r="AP2264" t="s">
        <v>879</v>
      </c>
      <c r="AQ2264" t="s">
        <v>240</v>
      </c>
      <c r="AR2264" t="s">
        <v>62</v>
      </c>
      <c r="AS2264" t="s">
        <v>96</v>
      </c>
      <c r="AT2264" t="s">
        <v>73</v>
      </c>
      <c r="AU2264" t="s">
        <v>603</v>
      </c>
      <c r="AV2264" t="s">
        <v>11141</v>
      </c>
    </row>
    <row r="2265" spans="1:48" hidden="1" x14ac:dyDescent="0.3">
      <c r="A2265" t="s">
        <v>11142</v>
      </c>
      <c r="B2265" t="s">
        <v>11143</v>
      </c>
      <c r="C2265" s="1" t="str">
        <f t="shared" si="371"/>
        <v>21:0975</v>
      </c>
      <c r="D2265" s="1" t="str">
        <f>HYPERLINK("https://geochem.nrcan.gc.ca/cdogs/content/svy/svy210109_e.htm", "21:0109")</f>
        <v>21:0109</v>
      </c>
      <c r="E2265" t="s">
        <v>11144</v>
      </c>
      <c r="F2265" t="s">
        <v>11145</v>
      </c>
      <c r="H2265">
        <v>60.717677399999999</v>
      </c>
      <c r="I2265">
        <v>-97.1555623</v>
      </c>
      <c r="J2265" s="1" t="str">
        <f>HYPERLINK("https://geochem.nrcan.gc.ca/cdogs/content/kwd/kwd020027_e.htm", "NGR lake sediment grab sample")</f>
        <v>NGR lake sediment grab sample</v>
      </c>
      <c r="K2265" s="1" t="str">
        <f>HYPERLINK("https://geochem.nrcan.gc.ca/cdogs/content/kwd/kwd080006_e.htm", "&lt;177 micron (NGR)")</f>
        <v>&lt;177 micron (NGR)</v>
      </c>
      <c r="L2265">
        <v>34</v>
      </c>
      <c r="M2265" t="s">
        <v>335</v>
      </c>
      <c r="N2265">
        <v>679</v>
      </c>
      <c r="O2265" t="s">
        <v>136</v>
      </c>
      <c r="P2265" t="s">
        <v>59</v>
      </c>
      <c r="Q2265" t="s">
        <v>437</v>
      </c>
      <c r="R2265" t="s">
        <v>575</v>
      </c>
      <c r="S2265" t="s">
        <v>57</v>
      </c>
      <c r="T2265" t="s">
        <v>152</v>
      </c>
      <c r="U2265" t="s">
        <v>168</v>
      </c>
      <c r="V2265" t="s">
        <v>2740</v>
      </c>
      <c r="W2265" t="s">
        <v>125</v>
      </c>
      <c r="X2265" t="s">
        <v>67</v>
      </c>
      <c r="Y2265" t="s">
        <v>526</v>
      </c>
      <c r="Z2265" t="s">
        <v>67</v>
      </c>
      <c r="AA2265" t="s">
        <v>64</v>
      </c>
      <c r="AB2265" t="s">
        <v>93</v>
      </c>
      <c r="AC2265" t="s">
        <v>70</v>
      </c>
      <c r="AD2265" t="s">
        <v>92</v>
      </c>
      <c r="AE2265" t="s">
        <v>2933</v>
      </c>
      <c r="AF2265" t="s">
        <v>436</v>
      </c>
      <c r="AG2265" t="s">
        <v>436</v>
      </c>
      <c r="AH2265" t="s">
        <v>173</v>
      </c>
      <c r="AI2265" t="s">
        <v>308</v>
      </c>
      <c r="AJ2265" t="s">
        <v>263</v>
      </c>
      <c r="AK2265" t="s">
        <v>73</v>
      </c>
      <c r="AL2265" t="s">
        <v>224</v>
      </c>
      <c r="AM2265" t="s">
        <v>103</v>
      </c>
      <c r="AN2265" t="s">
        <v>8708</v>
      </c>
      <c r="AO2265" t="s">
        <v>281</v>
      </c>
      <c r="AP2265" t="s">
        <v>1477</v>
      </c>
      <c r="AQ2265" t="s">
        <v>6689</v>
      </c>
      <c r="AR2265" t="s">
        <v>67</v>
      </c>
      <c r="AS2265" t="s">
        <v>54</v>
      </c>
      <c r="AT2265" t="s">
        <v>73</v>
      </c>
      <c r="AU2265" t="s">
        <v>107</v>
      </c>
      <c r="AV2265" t="s">
        <v>11146</v>
      </c>
    </row>
    <row r="2266" spans="1:48" hidden="1" x14ac:dyDescent="0.3">
      <c r="A2266" t="s">
        <v>11147</v>
      </c>
      <c r="B2266" t="s">
        <v>11148</v>
      </c>
      <c r="C2266" s="1" t="str">
        <f t="shared" si="371"/>
        <v>21:0975</v>
      </c>
      <c r="D2266" s="1" t="str">
        <f>HYPERLINK("https://geochem.nrcan.gc.ca/cdogs/content/svy/svy210109_e.htm", "21:0109")</f>
        <v>21:0109</v>
      </c>
      <c r="E2266" t="s">
        <v>11149</v>
      </c>
      <c r="F2266" t="s">
        <v>11150</v>
      </c>
      <c r="H2266">
        <v>60.755889400000001</v>
      </c>
      <c r="I2266">
        <v>-97.170854000000006</v>
      </c>
      <c r="J2266" s="1" t="str">
        <f>HYPERLINK("https://geochem.nrcan.gc.ca/cdogs/content/kwd/kwd020027_e.htm", "NGR lake sediment grab sample")</f>
        <v>NGR lake sediment grab sample</v>
      </c>
      <c r="K2266" s="1" t="str">
        <f>HYPERLINK("https://geochem.nrcan.gc.ca/cdogs/content/kwd/kwd080006_e.htm", "&lt;177 micron (NGR)")</f>
        <v>&lt;177 micron (NGR)</v>
      </c>
      <c r="L2266">
        <v>34</v>
      </c>
      <c r="M2266" t="s">
        <v>354</v>
      </c>
      <c r="N2266">
        <v>680</v>
      </c>
      <c r="O2266" t="s">
        <v>292</v>
      </c>
      <c r="P2266" t="s">
        <v>54</v>
      </c>
      <c r="Q2266" t="s">
        <v>560</v>
      </c>
      <c r="R2266" t="s">
        <v>187</v>
      </c>
      <c r="S2266" t="s">
        <v>57</v>
      </c>
      <c r="T2266" t="s">
        <v>91</v>
      </c>
      <c r="U2266" t="s">
        <v>203</v>
      </c>
      <c r="V2266" t="s">
        <v>2740</v>
      </c>
      <c r="W2266" t="s">
        <v>220</v>
      </c>
      <c r="X2266" t="s">
        <v>74</v>
      </c>
      <c r="Y2266" t="s">
        <v>62</v>
      </c>
      <c r="Z2266" t="s">
        <v>74</v>
      </c>
      <c r="AA2266" t="s">
        <v>64</v>
      </c>
      <c r="AB2266" t="s">
        <v>100</v>
      </c>
      <c r="AC2266" t="s">
        <v>526</v>
      </c>
      <c r="AD2266" t="s">
        <v>121</v>
      </c>
      <c r="AE2266" t="s">
        <v>2933</v>
      </c>
      <c r="AF2266" t="s">
        <v>317</v>
      </c>
      <c r="AG2266" t="s">
        <v>492</v>
      </c>
      <c r="AH2266" t="s">
        <v>173</v>
      </c>
      <c r="AI2266" t="s">
        <v>254</v>
      </c>
      <c r="AJ2266" t="s">
        <v>348</v>
      </c>
      <c r="AK2266" t="s">
        <v>73</v>
      </c>
      <c r="AL2266" t="s">
        <v>103</v>
      </c>
      <c r="AM2266" t="s">
        <v>103</v>
      </c>
      <c r="AN2266" t="s">
        <v>76</v>
      </c>
      <c r="AO2266" t="s">
        <v>1753</v>
      </c>
      <c r="AP2266" t="s">
        <v>2705</v>
      </c>
      <c r="AQ2266" t="s">
        <v>11151</v>
      </c>
      <c r="AR2266" t="s">
        <v>67</v>
      </c>
      <c r="AS2266" t="s">
        <v>54</v>
      </c>
      <c r="AT2266" t="s">
        <v>73</v>
      </c>
      <c r="AU2266" t="s">
        <v>107</v>
      </c>
      <c r="AV2266" t="s">
        <v>11152</v>
      </c>
    </row>
    <row r="2267" spans="1:48" hidden="1" x14ac:dyDescent="0.3">
      <c r="A2267" t="s">
        <v>11153</v>
      </c>
      <c r="B2267" t="s">
        <v>11154</v>
      </c>
      <c r="C2267" s="1" t="str">
        <f t="shared" si="371"/>
        <v>21:0975</v>
      </c>
      <c r="D2267" s="1" t="str">
        <f>HYPERLINK("https://geochem.nrcan.gc.ca/cdogs/content/svy/svy210109_e.htm", "21:0109")</f>
        <v>21:0109</v>
      </c>
      <c r="E2267" t="s">
        <v>11155</v>
      </c>
      <c r="F2267" t="s">
        <v>11156</v>
      </c>
      <c r="H2267">
        <v>60.772022800000002</v>
      </c>
      <c r="I2267">
        <v>-97.192777399999997</v>
      </c>
      <c r="J2267" s="1" t="str">
        <f>HYPERLINK("https://geochem.nrcan.gc.ca/cdogs/content/kwd/kwd020027_e.htm", "NGR lake sediment grab sample")</f>
        <v>NGR lake sediment grab sample</v>
      </c>
      <c r="K2267" s="1" t="str">
        <f>HYPERLINK("https://geochem.nrcan.gc.ca/cdogs/content/kwd/kwd080006_e.htm", "&lt;177 micron (NGR)")</f>
        <v>&lt;177 micron (NGR)</v>
      </c>
      <c r="L2267">
        <v>35</v>
      </c>
      <c r="M2267" t="s">
        <v>1936</v>
      </c>
      <c r="N2267">
        <v>681</v>
      </c>
      <c r="O2267" t="s">
        <v>205</v>
      </c>
      <c r="P2267" t="s">
        <v>54</v>
      </c>
      <c r="Q2267" t="s">
        <v>186</v>
      </c>
      <c r="R2267" t="s">
        <v>203</v>
      </c>
      <c r="S2267" t="s">
        <v>57</v>
      </c>
      <c r="T2267" t="s">
        <v>411</v>
      </c>
      <c r="U2267" t="s">
        <v>117</v>
      </c>
      <c r="V2267" t="s">
        <v>471</v>
      </c>
      <c r="W2267" t="s">
        <v>346</v>
      </c>
      <c r="X2267" t="s">
        <v>67</v>
      </c>
      <c r="Y2267" t="s">
        <v>448</v>
      </c>
      <c r="Z2267" t="s">
        <v>127</v>
      </c>
      <c r="AA2267" t="s">
        <v>64</v>
      </c>
      <c r="AB2267" t="s">
        <v>69</v>
      </c>
      <c r="AC2267" t="s">
        <v>155</v>
      </c>
      <c r="AD2267" t="s">
        <v>127</v>
      </c>
      <c r="AE2267" t="s">
        <v>448</v>
      </c>
      <c r="AF2267" t="s">
        <v>282</v>
      </c>
      <c r="AG2267" t="s">
        <v>207</v>
      </c>
      <c r="AH2267" t="s">
        <v>70</v>
      </c>
      <c r="AI2267" t="s">
        <v>156</v>
      </c>
      <c r="AJ2267" t="s">
        <v>106</v>
      </c>
      <c r="AK2267" t="s">
        <v>73</v>
      </c>
      <c r="AL2267" t="s">
        <v>125</v>
      </c>
      <c r="AM2267" t="s">
        <v>103</v>
      </c>
      <c r="AN2267" t="s">
        <v>76</v>
      </c>
      <c r="AO2267" t="s">
        <v>265</v>
      </c>
      <c r="AP2267" t="s">
        <v>307</v>
      </c>
      <c r="AQ2267" t="s">
        <v>77</v>
      </c>
      <c r="AR2267" t="s">
        <v>67</v>
      </c>
      <c r="AS2267" t="s">
        <v>54</v>
      </c>
      <c r="AT2267" t="s">
        <v>73</v>
      </c>
      <c r="AU2267" t="s">
        <v>107</v>
      </c>
      <c r="AV2267" t="s">
        <v>607</v>
      </c>
    </row>
    <row r="2268" spans="1:48" hidden="1" x14ac:dyDescent="0.3">
      <c r="A2268" t="s">
        <v>11157</v>
      </c>
      <c r="B2268" t="s">
        <v>11158</v>
      </c>
      <c r="C2268" s="1" t="str">
        <f t="shared" si="371"/>
        <v>21:0975</v>
      </c>
      <c r="D2268" s="1" t="str">
        <f>HYPERLINK("https://geochem.nrcan.gc.ca/cdogs/content/svy/svy_e.htm", "")</f>
        <v/>
      </c>
      <c r="G2268" s="1" t="str">
        <f>HYPERLINK("https://geochem.nrcan.gc.ca/cdogs/content/cr_/cr_00160_e.htm", "160")</f>
        <v>160</v>
      </c>
      <c r="J2268" t="s">
        <v>230</v>
      </c>
      <c r="K2268" t="s">
        <v>231</v>
      </c>
      <c r="L2268">
        <v>35</v>
      </c>
      <c r="M2268" t="s">
        <v>232</v>
      </c>
      <c r="N2268">
        <v>682</v>
      </c>
      <c r="O2268" t="s">
        <v>1073</v>
      </c>
      <c r="P2268" t="s">
        <v>170</v>
      </c>
      <c r="Q2268" t="s">
        <v>656</v>
      </c>
      <c r="R2268" t="s">
        <v>157</v>
      </c>
      <c r="S2268" t="s">
        <v>57</v>
      </c>
      <c r="T2268" t="s">
        <v>698</v>
      </c>
      <c r="U2268" t="s">
        <v>117</v>
      </c>
      <c r="V2268" t="s">
        <v>291</v>
      </c>
      <c r="W2268" t="s">
        <v>346</v>
      </c>
      <c r="X2268" t="s">
        <v>62</v>
      </c>
      <c r="Y2268" t="s">
        <v>355</v>
      </c>
      <c r="Z2268" t="s">
        <v>88</v>
      </c>
      <c r="AA2268" t="s">
        <v>64</v>
      </c>
      <c r="AB2268" t="s">
        <v>264</v>
      </c>
      <c r="AC2268" t="s">
        <v>224</v>
      </c>
      <c r="AD2268" t="s">
        <v>67</v>
      </c>
      <c r="AE2268" t="s">
        <v>302</v>
      </c>
      <c r="AF2268" t="s">
        <v>121</v>
      </c>
      <c r="AG2268" t="s">
        <v>100</v>
      </c>
      <c r="AH2268" t="s">
        <v>74</v>
      </c>
      <c r="AI2268" t="s">
        <v>92</v>
      </c>
      <c r="AJ2268" t="s">
        <v>53</v>
      </c>
      <c r="AK2268" t="s">
        <v>73</v>
      </c>
      <c r="AL2268" t="s">
        <v>206</v>
      </c>
      <c r="AM2268" t="s">
        <v>125</v>
      </c>
      <c r="AN2268" t="s">
        <v>76</v>
      </c>
      <c r="AO2268" t="s">
        <v>168</v>
      </c>
      <c r="AP2268" t="s">
        <v>5602</v>
      </c>
      <c r="AQ2268" t="s">
        <v>127</v>
      </c>
      <c r="AR2268" t="s">
        <v>62</v>
      </c>
      <c r="AS2268" t="s">
        <v>170</v>
      </c>
      <c r="AT2268" t="s">
        <v>73</v>
      </c>
      <c r="AU2268" t="s">
        <v>107</v>
      </c>
      <c r="AV2268" t="s">
        <v>11159</v>
      </c>
    </row>
    <row r="2269" spans="1:48" hidden="1" x14ac:dyDescent="0.3">
      <c r="A2269" t="s">
        <v>11160</v>
      </c>
      <c r="B2269" t="s">
        <v>11161</v>
      </c>
      <c r="C2269" s="1" t="str">
        <f t="shared" si="371"/>
        <v>21:0975</v>
      </c>
      <c r="D2269" s="1" t="str">
        <f t="shared" ref="D2269:D2299" si="375">HYPERLINK("https://geochem.nrcan.gc.ca/cdogs/content/svy/svy210109_e.htm", "21:0109")</f>
        <v>21:0109</v>
      </c>
      <c r="E2269" t="s">
        <v>11155</v>
      </c>
      <c r="F2269" t="s">
        <v>11162</v>
      </c>
      <c r="H2269">
        <v>60.772022800000002</v>
      </c>
      <c r="I2269">
        <v>-97.192777399999997</v>
      </c>
      <c r="J2269" s="1" t="str">
        <f t="shared" ref="J2269:J2299" si="376">HYPERLINK("https://geochem.nrcan.gc.ca/cdogs/content/kwd/kwd020027_e.htm", "NGR lake sediment grab sample")</f>
        <v>NGR lake sediment grab sample</v>
      </c>
      <c r="K2269" s="1" t="str">
        <f t="shared" ref="K2269:K2299" si="377">HYPERLINK("https://geochem.nrcan.gc.ca/cdogs/content/kwd/kwd080006_e.htm", "&lt;177 micron (NGR)")</f>
        <v>&lt;177 micron (NGR)</v>
      </c>
      <c r="L2269">
        <v>35</v>
      </c>
      <c r="M2269" t="s">
        <v>1961</v>
      </c>
      <c r="N2269">
        <v>683</v>
      </c>
      <c r="O2269" t="s">
        <v>94</v>
      </c>
      <c r="P2269" t="s">
        <v>54</v>
      </c>
      <c r="Q2269" t="s">
        <v>1216</v>
      </c>
      <c r="R2269" t="s">
        <v>178</v>
      </c>
      <c r="S2269" t="s">
        <v>57</v>
      </c>
      <c r="T2269" t="s">
        <v>223</v>
      </c>
      <c r="U2269" t="s">
        <v>168</v>
      </c>
      <c r="V2269" t="s">
        <v>65</v>
      </c>
      <c r="W2269" t="s">
        <v>95</v>
      </c>
      <c r="X2269" t="s">
        <v>74</v>
      </c>
      <c r="Y2269" t="s">
        <v>62</v>
      </c>
      <c r="Z2269" t="s">
        <v>127</v>
      </c>
      <c r="AA2269" t="s">
        <v>64</v>
      </c>
      <c r="AB2269" t="s">
        <v>317</v>
      </c>
      <c r="AC2269" t="s">
        <v>155</v>
      </c>
      <c r="AD2269" t="s">
        <v>127</v>
      </c>
      <c r="AE2269" t="s">
        <v>171</v>
      </c>
      <c r="AF2269" t="s">
        <v>69</v>
      </c>
      <c r="AG2269" t="s">
        <v>449</v>
      </c>
      <c r="AH2269" t="s">
        <v>70</v>
      </c>
      <c r="AI2269" t="s">
        <v>156</v>
      </c>
      <c r="AJ2269" t="s">
        <v>240</v>
      </c>
      <c r="AK2269" t="s">
        <v>73</v>
      </c>
      <c r="AL2269" t="s">
        <v>75</v>
      </c>
      <c r="AM2269" t="s">
        <v>103</v>
      </c>
      <c r="AN2269" t="s">
        <v>76</v>
      </c>
      <c r="AO2269" t="s">
        <v>1125</v>
      </c>
      <c r="AP2269" t="s">
        <v>414</v>
      </c>
      <c r="AQ2269" t="s">
        <v>515</v>
      </c>
      <c r="AR2269" t="s">
        <v>74</v>
      </c>
      <c r="AS2269" t="s">
        <v>54</v>
      </c>
      <c r="AT2269" t="s">
        <v>73</v>
      </c>
      <c r="AU2269" t="s">
        <v>107</v>
      </c>
      <c r="AV2269" t="s">
        <v>587</v>
      </c>
    </row>
    <row r="2270" spans="1:48" hidden="1" x14ac:dyDescent="0.3">
      <c r="A2270" t="s">
        <v>11163</v>
      </c>
      <c r="B2270" t="s">
        <v>11164</v>
      </c>
      <c r="C2270" s="1" t="str">
        <f t="shared" si="371"/>
        <v>21:0975</v>
      </c>
      <c r="D2270" s="1" t="str">
        <f t="shared" si="375"/>
        <v>21:0109</v>
      </c>
      <c r="E2270" t="s">
        <v>11155</v>
      </c>
      <c r="F2270" t="s">
        <v>11165</v>
      </c>
      <c r="H2270">
        <v>60.772022800000002</v>
      </c>
      <c r="I2270">
        <v>-97.192777399999997</v>
      </c>
      <c r="J2270" s="1" t="str">
        <f t="shared" si="376"/>
        <v>NGR lake sediment grab sample</v>
      </c>
      <c r="K2270" s="1" t="str">
        <f t="shared" si="377"/>
        <v>&lt;177 micron (NGR)</v>
      </c>
      <c r="L2270">
        <v>35</v>
      </c>
      <c r="M2270" t="s">
        <v>1969</v>
      </c>
      <c r="N2270">
        <v>684</v>
      </c>
      <c r="O2270" t="s">
        <v>205</v>
      </c>
      <c r="P2270" t="s">
        <v>54</v>
      </c>
      <c r="Q2270" t="s">
        <v>558</v>
      </c>
      <c r="R2270" t="s">
        <v>121</v>
      </c>
      <c r="S2270" t="s">
        <v>57</v>
      </c>
      <c r="T2270" t="s">
        <v>725</v>
      </c>
      <c r="U2270" t="s">
        <v>88</v>
      </c>
      <c r="V2270" t="s">
        <v>187</v>
      </c>
      <c r="W2270" t="s">
        <v>171</v>
      </c>
      <c r="X2270" t="s">
        <v>74</v>
      </c>
      <c r="Y2270" t="s">
        <v>355</v>
      </c>
      <c r="Z2270" t="s">
        <v>127</v>
      </c>
      <c r="AA2270" t="s">
        <v>64</v>
      </c>
      <c r="AB2270" t="s">
        <v>381</v>
      </c>
      <c r="AC2270" t="s">
        <v>177</v>
      </c>
      <c r="AD2270" t="s">
        <v>117</v>
      </c>
      <c r="AE2270" t="s">
        <v>396</v>
      </c>
      <c r="AF2270" t="s">
        <v>141</v>
      </c>
      <c r="AG2270" t="s">
        <v>326</v>
      </c>
      <c r="AH2270" t="s">
        <v>173</v>
      </c>
      <c r="AI2270" t="s">
        <v>124</v>
      </c>
      <c r="AJ2270" t="s">
        <v>254</v>
      </c>
      <c r="AK2270" t="s">
        <v>73</v>
      </c>
      <c r="AL2270" t="s">
        <v>75</v>
      </c>
      <c r="AM2270" t="s">
        <v>103</v>
      </c>
      <c r="AN2270" t="s">
        <v>76</v>
      </c>
      <c r="AO2270" t="s">
        <v>168</v>
      </c>
      <c r="AP2270" t="s">
        <v>566</v>
      </c>
      <c r="AQ2270" t="s">
        <v>8697</v>
      </c>
      <c r="AR2270" t="s">
        <v>74</v>
      </c>
      <c r="AS2270" t="s">
        <v>54</v>
      </c>
      <c r="AT2270" t="s">
        <v>73</v>
      </c>
      <c r="AU2270" t="s">
        <v>107</v>
      </c>
      <c r="AV2270" t="s">
        <v>1549</v>
      </c>
    </row>
    <row r="2271" spans="1:48" hidden="1" x14ac:dyDescent="0.3">
      <c r="A2271" t="s">
        <v>11166</v>
      </c>
      <c r="B2271" t="s">
        <v>11167</v>
      </c>
      <c r="C2271" s="1" t="str">
        <f t="shared" si="371"/>
        <v>21:0975</v>
      </c>
      <c r="D2271" s="1" t="str">
        <f t="shared" si="375"/>
        <v>21:0109</v>
      </c>
      <c r="E2271" t="s">
        <v>11168</v>
      </c>
      <c r="F2271" t="s">
        <v>11169</v>
      </c>
      <c r="H2271">
        <v>60.7361054</v>
      </c>
      <c r="I2271">
        <v>-97.225819200000004</v>
      </c>
      <c r="J2271" s="1" t="str">
        <f t="shared" si="376"/>
        <v>NGR lake sediment grab sample</v>
      </c>
      <c r="K2271" s="1" t="str">
        <f t="shared" si="377"/>
        <v>&lt;177 micron (NGR)</v>
      </c>
      <c r="L2271">
        <v>35</v>
      </c>
      <c r="M2271" t="s">
        <v>86</v>
      </c>
      <c r="N2271">
        <v>685</v>
      </c>
      <c r="O2271" t="s">
        <v>62</v>
      </c>
      <c r="P2271" t="s">
        <v>54</v>
      </c>
      <c r="Q2271" t="s">
        <v>558</v>
      </c>
      <c r="R2271" t="s">
        <v>290</v>
      </c>
      <c r="S2271" t="s">
        <v>57</v>
      </c>
      <c r="T2271" t="s">
        <v>153</v>
      </c>
      <c r="U2271" t="s">
        <v>168</v>
      </c>
      <c r="V2271" t="s">
        <v>356</v>
      </c>
      <c r="W2271" t="s">
        <v>448</v>
      </c>
      <c r="X2271" t="s">
        <v>67</v>
      </c>
      <c r="Y2271" t="s">
        <v>302</v>
      </c>
      <c r="Z2271" t="s">
        <v>127</v>
      </c>
      <c r="AA2271" t="s">
        <v>64</v>
      </c>
      <c r="AB2271" t="s">
        <v>356</v>
      </c>
      <c r="AC2271" t="s">
        <v>75</v>
      </c>
      <c r="AD2271" t="s">
        <v>138</v>
      </c>
      <c r="AE2271" t="s">
        <v>302</v>
      </c>
      <c r="AF2271" t="s">
        <v>151</v>
      </c>
      <c r="AG2271" t="s">
        <v>153</v>
      </c>
      <c r="AH2271" t="s">
        <v>173</v>
      </c>
      <c r="AI2271" t="s">
        <v>138</v>
      </c>
      <c r="AJ2271" t="s">
        <v>240</v>
      </c>
      <c r="AK2271" t="s">
        <v>73</v>
      </c>
      <c r="AL2271" t="s">
        <v>75</v>
      </c>
      <c r="AM2271" t="s">
        <v>103</v>
      </c>
      <c r="AN2271" t="s">
        <v>76</v>
      </c>
      <c r="AO2271" t="s">
        <v>168</v>
      </c>
      <c r="AP2271" t="s">
        <v>656</v>
      </c>
      <c r="AQ2271" t="s">
        <v>464</v>
      </c>
      <c r="AR2271" t="s">
        <v>67</v>
      </c>
      <c r="AS2271" t="s">
        <v>54</v>
      </c>
      <c r="AT2271" t="s">
        <v>73</v>
      </c>
      <c r="AU2271" t="s">
        <v>107</v>
      </c>
      <c r="AV2271" t="s">
        <v>11170</v>
      </c>
    </row>
    <row r="2272" spans="1:48" hidden="1" x14ac:dyDescent="0.3">
      <c r="A2272" t="s">
        <v>11171</v>
      </c>
      <c r="B2272" t="s">
        <v>11172</v>
      </c>
      <c r="C2272" s="1" t="str">
        <f t="shared" si="371"/>
        <v>21:0975</v>
      </c>
      <c r="D2272" s="1" t="str">
        <f t="shared" si="375"/>
        <v>21:0109</v>
      </c>
      <c r="E2272" t="s">
        <v>11173</v>
      </c>
      <c r="F2272" t="s">
        <v>11174</v>
      </c>
      <c r="H2272">
        <v>60.703055599999999</v>
      </c>
      <c r="I2272">
        <v>-97.197564499999999</v>
      </c>
      <c r="J2272" s="1" t="str">
        <f t="shared" si="376"/>
        <v>NGR lake sediment grab sample</v>
      </c>
      <c r="K2272" s="1" t="str">
        <f t="shared" si="377"/>
        <v>&lt;177 micron (NGR)</v>
      </c>
      <c r="L2272">
        <v>35</v>
      </c>
      <c r="M2272" t="s">
        <v>149</v>
      </c>
      <c r="N2272">
        <v>686</v>
      </c>
      <c r="O2272" t="s">
        <v>143</v>
      </c>
      <c r="P2272" t="s">
        <v>54</v>
      </c>
      <c r="Q2272" t="s">
        <v>549</v>
      </c>
      <c r="R2272" t="s">
        <v>90</v>
      </c>
      <c r="S2272" t="s">
        <v>57</v>
      </c>
      <c r="T2272" t="s">
        <v>91</v>
      </c>
      <c r="U2272" t="s">
        <v>88</v>
      </c>
      <c r="V2272" t="s">
        <v>615</v>
      </c>
      <c r="W2272" t="s">
        <v>448</v>
      </c>
      <c r="X2272" t="s">
        <v>67</v>
      </c>
      <c r="Y2272" t="s">
        <v>63</v>
      </c>
      <c r="Z2272" t="s">
        <v>170</v>
      </c>
      <c r="AA2272" t="s">
        <v>64</v>
      </c>
      <c r="AB2272" t="s">
        <v>60</v>
      </c>
      <c r="AC2272" t="s">
        <v>125</v>
      </c>
      <c r="AD2272" t="s">
        <v>127</v>
      </c>
      <c r="AE2272" t="s">
        <v>74</v>
      </c>
      <c r="AF2272" t="s">
        <v>151</v>
      </c>
      <c r="AG2272" t="s">
        <v>65</v>
      </c>
      <c r="AH2272" t="s">
        <v>173</v>
      </c>
      <c r="AI2272" t="s">
        <v>156</v>
      </c>
      <c r="AJ2272" t="s">
        <v>305</v>
      </c>
      <c r="AK2272" t="s">
        <v>73</v>
      </c>
      <c r="AL2272" t="s">
        <v>103</v>
      </c>
      <c r="AM2272" t="s">
        <v>224</v>
      </c>
      <c r="AN2272" t="s">
        <v>76</v>
      </c>
      <c r="AO2272" t="s">
        <v>281</v>
      </c>
      <c r="AP2272" t="s">
        <v>2033</v>
      </c>
      <c r="AQ2272" t="s">
        <v>9615</v>
      </c>
      <c r="AR2272" t="s">
        <v>67</v>
      </c>
      <c r="AS2272" t="s">
        <v>54</v>
      </c>
      <c r="AT2272" t="s">
        <v>73</v>
      </c>
      <c r="AU2272" t="s">
        <v>107</v>
      </c>
      <c r="AV2272" t="s">
        <v>11175</v>
      </c>
    </row>
    <row r="2273" spans="1:48" hidden="1" x14ac:dyDescent="0.3">
      <c r="A2273" t="s">
        <v>11176</v>
      </c>
      <c r="B2273" t="s">
        <v>11177</v>
      </c>
      <c r="C2273" s="1" t="str">
        <f t="shared" si="371"/>
        <v>21:0975</v>
      </c>
      <c r="D2273" s="1" t="str">
        <f t="shared" si="375"/>
        <v>21:0109</v>
      </c>
      <c r="E2273" t="s">
        <v>11178</v>
      </c>
      <c r="F2273" t="s">
        <v>11179</v>
      </c>
      <c r="H2273">
        <v>60.664909299999998</v>
      </c>
      <c r="I2273">
        <v>-97.211995200000004</v>
      </c>
      <c r="J2273" s="1" t="str">
        <f t="shared" si="376"/>
        <v>NGR lake sediment grab sample</v>
      </c>
      <c r="K2273" s="1" t="str">
        <f t="shared" si="377"/>
        <v>&lt;177 micron (NGR)</v>
      </c>
      <c r="L2273">
        <v>35</v>
      </c>
      <c r="M2273" t="s">
        <v>165</v>
      </c>
      <c r="N2273">
        <v>687</v>
      </c>
      <c r="O2273" t="s">
        <v>308</v>
      </c>
      <c r="P2273" t="s">
        <v>54</v>
      </c>
      <c r="Q2273" t="s">
        <v>624</v>
      </c>
      <c r="R2273" t="s">
        <v>92</v>
      </c>
      <c r="S2273" t="s">
        <v>57</v>
      </c>
      <c r="T2273" t="s">
        <v>58</v>
      </c>
      <c r="U2273" t="s">
        <v>168</v>
      </c>
      <c r="V2273" t="s">
        <v>326</v>
      </c>
      <c r="W2273" t="s">
        <v>118</v>
      </c>
      <c r="X2273" t="s">
        <v>74</v>
      </c>
      <c r="Y2273" t="s">
        <v>118</v>
      </c>
      <c r="Z2273" t="s">
        <v>96</v>
      </c>
      <c r="AA2273" t="s">
        <v>64</v>
      </c>
      <c r="AB2273" t="s">
        <v>93</v>
      </c>
      <c r="AC2273" t="s">
        <v>224</v>
      </c>
      <c r="AD2273" t="s">
        <v>127</v>
      </c>
      <c r="AE2273" t="s">
        <v>396</v>
      </c>
      <c r="AF2273" t="s">
        <v>141</v>
      </c>
      <c r="AG2273" t="s">
        <v>252</v>
      </c>
      <c r="AH2273" t="s">
        <v>173</v>
      </c>
      <c r="AI2273" t="s">
        <v>88</v>
      </c>
      <c r="AJ2273" t="s">
        <v>71</v>
      </c>
      <c r="AK2273" t="s">
        <v>73</v>
      </c>
      <c r="AL2273" t="s">
        <v>74</v>
      </c>
      <c r="AM2273" t="s">
        <v>177</v>
      </c>
      <c r="AN2273" t="s">
        <v>76</v>
      </c>
      <c r="AO2273" t="s">
        <v>77</v>
      </c>
      <c r="AP2273" t="s">
        <v>158</v>
      </c>
      <c r="AQ2273" t="s">
        <v>282</v>
      </c>
      <c r="AR2273" t="s">
        <v>74</v>
      </c>
      <c r="AS2273" t="s">
        <v>54</v>
      </c>
      <c r="AT2273" t="s">
        <v>73</v>
      </c>
      <c r="AU2273" t="s">
        <v>447</v>
      </c>
      <c r="AV2273" t="s">
        <v>11180</v>
      </c>
    </row>
    <row r="2274" spans="1:48" hidden="1" x14ac:dyDescent="0.3">
      <c r="A2274" t="s">
        <v>11181</v>
      </c>
      <c r="B2274" t="s">
        <v>11182</v>
      </c>
      <c r="C2274" s="1" t="str">
        <f t="shared" si="371"/>
        <v>21:0975</v>
      </c>
      <c r="D2274" s="1" t="str">
        <f t="shared" si="375"/>
        <v>21:0109</v>
      </c>
      <c r="E2274" t="s">
        <v>11183</v>
      </c>
      <c r="F2274" t="s">
        <v>11184</v>
      </c>
      <c r="H2274">
        <v>60.672136299999998</v>
      </c>
      <c r="I2274">
        <v>-97.292634699999994</v>
      </c>
      <c r="J2274" s="1" t="str">
        <f t="shared" si="376"/>
        <v>NGR lake sediment grab sample</v>
      </c>
      <c r="K2274" s="1" t="str">
        <f t="shared" si="377"/>
        <v>&lt;177 micron (NGR)</v>
      </c>
      <c r="L2274">
        <v>35</v>
      </c>
      <c r="M2274" t="s">
        <v>185</v>
      </c>
      <c r="N2274">
        <v>688</v>
      </c>
      <c r="O2274" t="s">
        <v>136</v>
      </c>
      <c r="P2274" t="s">
        <v>170</v>
      </c>
      <c r="Q2274" t="s">
        <v>2374</v>
      </c>
      <c r="R2274" t="s">
        <v>347</v>
      </c>
      <c r="S2274" t="s">
        <v>57</v>
      </c>
      <c r="T2274" t="s">
        <v>315</v>
      </c>
      <c r="U2274" t="s">
        <v>92</v>
      </c>
      <c r="V2274" t="s">
        <v>189</v>
      </c>
      <c r="W2274" t="s">
        <v>143</v>
      </c>
      <c r="X2274" t="s">
        <v>74</v>
      </c>
      <c r="Y2274" t="s">
        <v>327</v>
      </c>
      <c r="Z2274" t="s">
        <v>170</v>
      </c>
      <c r="AA2274" t="s">
        <v>64</v>
      </c>
      <c r="AB2274" t="s">
        <v>100</v>
      </c>
      <c r="AC2274" t="s">
        <v>75</v>
      </c>
      <c r="AD2274" t="s">
        <v>88</v>
      </c>
      <c r="AE2274" t="s">
        <v>1090</v>
      </c>
      <c r="AF2274" t="s">
        <v>69</v>
      </c>
      <c r="AG2274" t="s">
        <v>412</v>
      </c>
      <c r="AH2274" t="s">
        <v>173</v>
      </c>
      <c r="AI2274" t="s">
        <v>101</v>
      </c>
      <c r="AJ2274" t="s">
        <v>413</v>
      </c>
      <c r="AK2274" t="s">
        <v>73</v>
      </c>
      <c r="AL2274" t="s">
        <v>177</v>
      </c>
      <c r="AM2274" t="s">
        <v>125</v>
      </c>
      <c r="AN2274" t="s">
        <v>76</v>
      </c>
      <c r="AO2274" t="s">
        <v>121</v>
      </c>
      <c r="AP2274" t="s">
        <v>566</v>
      </c>
      <c r="AQ2274" t="s">
        <v>545</v>
      </c>
      <c r="AR2274" t="s">
        <v>74</v>
      </c>
      <c r="AS2274" t="s">
        <v>54</v>
      </c>
      <c r="AT2274" t="s">
        <v>248</v>
      </c>
      <c r="AU2274" t="s">
        <v>107</v>
      </c>
      <c r="AV2274" t="s">
        <v>7605</v>
      </c>
    </row>
    <row r="2275" spans="1:48" hidden="1" x14ac:dyDescent="0.3">
      <c r="A2275" t="s">
        <v>11185</v>
      </c>
      <c r="B2275" t="s">
        <v>11186</v>
      </c>
      <c r="C2275" s="1" t="str">
        <f t="shared" si="371"/>
        <v>21:0975</v>
      </c>
      <c r="D2275" s="1" t="str">
        <f t="shared" si="375"/>
        <v>21:0109</v>
      </c>
      <c r="E2275" t="s">
        <v>11187</v>
      </c>
      <c r="F2275" t="s">
        <v>11188</v>
      </c>
      <c r="H2275">
        <v>60.6950541</v>
      </c>
      <c r="I2275">
        <v>-97.306542300000004</v>
      </c>
      <c r="J2275" s="1" t="str">
        <f t="shared" si="376"/>
        <v>NGR lake sediment grab sample</v>
      </c>
      <c r="K2275" s="1" t="str">
        <f t="shared" si="377"/>
        <v>&lt;177 micron (NGR)</v>
      </c>
      <c r="L2275">
        <v>35</v>
      </c>
      <c r="M2275" t="s">
        <v>200</v>
      </c>
      <c r="N2275">
        <v>689</v>
      </c>
      <c r="O2275" t="s">
        <v>308</v>
      </c>
      <c r="P2275" t="s">
        <v>54</v>
      </c>
      <c r="Q2275" t="s">
        <v>1128</v>
      </c>
      <c r="R2275" t="s">
        <v>69</v>
      </c>
      <c r="S2275" t="s">
        <v>57</v>
      </c>
      <c r="T2275" t="s">
        <v>91</v>
      </c>
      <c r="U2275" t="s">
        <v>178</v>
      </c>
      <c r="V2275" t="s">
        <v>550</v>
      </c>
      <c r="W2275" t="s">
        <v>205</v>
      </c>
      <c r="X2275" t="s">
        <v>74</v>
      </c>
      <c r="Y2275" t="s">
        <v>396</v>
      </c>
      <c r="Z2275" t="s">
        <v>62</v>
      </c>
      <c r="AA2275" t="s">
        <v>64</v>
      </c>
      <c r="AB2275" t="s">
        <v>223</v>
      </c>
      <c r="AC2275" t="s">
        <v>75</v>
      </c>
      <c r="AD2275" t="s">
        <v>168</v>
      </c>
      <c r="AE2275" t="s">
        <v>1854</v>
      </c>
      <c r="AF2275" t="s">
        <v>282</v>
      </c>
      <c r="AG2275" t="s">
        <v>189</v>
      </c>
      <c r="AH2275" t="s">
        <v>173</v>
      </c>
      <c r="AI2275" t="s">
        <v>87</v>
      </c>
      <c r="AJ2275" t="s">
        <v>71</v>
      </c>
      <c r="AK2275" t="s">
        <v>73</v>
      </c>
      <c r="AL2275" t="s">
        <v>103</v>
      </c>
      <c r="AM2275" t="s">
        <v>75</v>
      </c>
      <c r="AN2275" t="s">
        <v>76</v>
      </c>
      <c r="AO2275" t="s">
        <v>290</v>
      </c>
      <c r="AP2275" t="s">
        <v>1980</v>
      </c>
      <c r="AQ2275" t="s">
        <v>11189</v>
      </c>
      <c r="AR2275" t="s">
        <v>74</v>
      </c>
      <c r="AS2275" t="s">
        <v>54</v>
      </c>
      <c r="AT2275" t="s">
        <v>73</v>
      </c>
      <c r="AU2275" t="s">
        <v>107</v>
      </c>
      <c r="AV2275" t="s">
        <v>11190</v>
      </c>
    </row>
    <row r="2276" spans="1:48" hidden="1" x14ac:dyDescent="0.3">
      <c r="A2276" t="s">
        <v>11191</v>
      </c>
      <c r="B2276" t="s">
        <v>11192</v>
      </c>
      <c r="C2276" s="1" t="str">
        <f t="shared" si="371"/>
        <v>21:0975</v>
      </c>
      <c r="D2276" s="1" t="str">
        <f t="shared" si="375"/>
        <v>21:0109</v>
      </c>
      <c r="E2276" t="s">
        <v>11193</v>
      </c>
      <c r="F2276" t="s">
        <v>11194</v>
      </c>
      <c r="H2276">
        <v>60.724169000000003</v>
      </c>
      <c r="I2276">
        <v>-97.294719900000004</v>
      </c>
      <c r="J2276" s="1" t="str">
        <f t="shared" si="376"/>
        <v>NGR lake sediment grab sample</v>
      </c>
      <c r="K2276" s="1" t="str">
        <f t="shared" si="377"/>
        <v>&lt;177 micron (NGR)</v>
      </c>
      <c r="L2276">
        <v>35</v>
      </c>
      <c r="M2276" t="s">
        <v>217</v>
      </c>
      <c r="N2276">
        <v>690</v>
      </c>
      <c r="O2276" t="s">
        <v>302</v>
      </c>
      <c r="P2276" t="s">
        <v>54</v>
      </c>
      <c r="Q2276" t="s">
        <v>549</v>
      </c>
      <c r="R2276" t="s">
        <v>116</v>
      </c>
      <c r="S2276" t="s">
        <v>57</v>
      </c>
      <c r="T2276" t="s">
        <v>235</v>
      </c>
      <c r="U2276" t="s">
        <v>117</v>
      </c>
      <c r="V2276" t="s">
        <v>189</v>
      </c>
      <c r="W2276" t="s">
        <v>63</v>
      </c>
      <c r="X2276" t="s">
        <v>74</v>
      </c>
      <c r="Y2276" t="s">
        <v>238</v>
      </c>
      <c r="Z2276" t="s">
        <v>62</v>
      </c>
      <c r="AA2276" t="s">
        <v>64</v>
      </c>
      <c r="AB2276" t="s">
        <v>303</v>
      </c>
      <c r="AC2276" t="s">
        <v>155</v>
      </c>
      <c r="AD2276" t="s">
        <v>67</v>
      </c>
      <c r="AE2276" t="s">
        <v>74</v>
      </c>
      <c r="AF2276" t="s">
        <v>151</v>
      </c>
      <c r="AG2276" t="s">
        <v>411</v>
      </c>
      <c r="AH2276" t="s">
        <v>472</v>
      </c>
      <c r="AI2276" t="s">
        <v>709</v>
      </c>
      <c r="AJ2276" t="s">
        <v>53</v>
      </c>
      <c r="AK2276" t="s">
        <v>73</v>
      </c>
      <c r="AL2276" t="s">
        <v>103</v>
      </c>
      <c r="AM2276" t="s">
        <v>103</v>
      </c>
      <c r="AN2276" t="s">
        <v>76</v>
      </c>
      <c r="AO2276" t="s">
        <v>290</v>
      </c>
      <c r="AP2276" t="s">
        <v>105</v>
      </c>
      <c r="AQ2276" t="s">
        <v>264</v>
      </c>
      <c r="AR2276" t="s">
        <v>67</v>
      </c>
      <c r="AS2276" t="s">
        <v>54</v>
      </c>
      <c r="AT2276" t="s">
        <v>73</v>
      </c>
      <c r="AU2276" t="s">
        <v>107</v>
      </c>
      <c r="AV2276" t="s">
        <v>11195</v>
      </c>
    </row>
    <row r="2277" spans="1:48" hidden="1" x14ac:dyDescent="0.3">
      <c r="A2277" t="s">
        <v>11196</v>
      </c>
      <c r="B2277" t="s">
        <v>11197</v>
      </c>
      <c r="C2277" s="1" t="str">
        <f t="shared" si="371"/>
        <v>21:0975</v>
      </c>
      <c r="D2277" s="1" t="str">
        <f t="shared" si="375"/>
        <v>21:0109</v>
      </c>
      <c r="E2277" t="s">
        <v>11198</v>
      </c>
      <c r="F2277" t="s">
        <v>11199</v>
      </c>
      <c r="H2277">
        <v>60.763316099999997</v>
      </c>
      <c r="I2277">
        <v>-97.274058499999995</v>
      </c>
      <c r="J2277" s="1" t="str">
        <f t="shared" si="376"/>
        <v>NGR lake sediment grab sample</v>
      </c>
      <c r="K2277" s="1" t="str">
        <f t="shared" si="377"/>
        <v>&lt;177 micron (NGR)</v>
      </c>
      <c r="L2277">
        <v>35</v>
      </c>
      <c r="M2277" t="s">
        <v>246</v>
      </c>
      <c r="N2277">
        <v>691</v>
      </c>
      <c r="O2277" t="s">
        <v>136</v>
      </c>
      <c r="P2277" t="s">
        <v>62</v>
      </c>
      <c r="Q2277" t="s">
        <v>541</v>
      </c>
      <c r="R2277" t="s">
        <v>616</v>
      </c>
      <c r="S2277" t="s">
        <v>57</v>
      </c>
      <c r="T2277" t="s">
        <v>169</v>
      </c>
      <c r="U2277" t="s">
        <v>203</v>
      </c>
      <c r="V2277" t="s">
        <v>189</v>
      </c>
      <c r="W2277" t="s">
        <v>63</v>
      </c>
      <c r="X2277" t="s">
        <v>74</v>
      </c>
      <c r="Y2277" t="s">
        <v>62</v>
      </c>
      <c r="Z2277" t="s">
        <v>170</v>
      </c>
      <c r="AA2277" t="s">
        <v>64</v>
      </c>
      <c r="AB2277" t="s">
        <v>471</v>
      </c>
      <c r="AC2277" t="s">
        <v>70</v>
      </c>
      <c r="AD2277" t="s">
        <v>96</v>
      </c>
      <c r="AE2277" t="s">
        <v>74</v>
      </c>
      <c r="AF2277" t="s">
        <v>317</v>
      </c>
      <c r="AG2277" t="s">
        <v>236</v>
      </c>
      <c r="AH2277" t="s">
        <v>173</v>
      </c>
      <c r="AI2277" t="s">
        <v>159</v>
      </c>
      <c r="AJ2277" t="s">
        <v>336</v>
      </c>
      <c r="AK2277" t="s">
        <v>73</v>
      </c>
      <c r="AL2277" t="s">
        <v>103</v>
      </c>
      <c r="AM2277" t="s">
        <v>75</v>
      </c>
      <c r="AN2277" t="s">
        <v>76</v>
      </c>
      <c r="AO2277" t="s">
        <v>203</v>
      </c>
      <c r="AP2277" t="s">
        <v>105</v>
      </c>
      <c r="AQ2277" t="s">
        <v>2021</v>
      </c>
      <c r="AR2277" t="s">
        <v>67</v>
      </c>
      <c r="AS2277" t="s">
        <v>54</v>
      </c>
      <c r="AT2277" t="s">
        <v>152</v>
      </c>
      <c r="AU2277" t="s">
        <v>107</v>
      </c>
      <c r="AV2277" t="s">
        <v>11200</v>
      </c>
    </row>
    <row r="2278" spans="1:48" hidden="1" x14ac:dyDescent="0.3">
      <c r="A2278" t="s">
        <v>11201</v>
      </c>
      <c r="B2278" t="s">
        <v>11202</v>
      </c>
      <c r="C2278" s="1" t="str">
        <f t="shared" si="371"/>
        <v>21:0975</v>
      </c>
      <c r="D2278" s="1" t="str">
        <f t="shared" si="375"/>
        <v>21:0109</v>
      </c>
      <c r="E2278" t="s">
        <v>11203</v>
      </c>
      <c r="F2278" t="s">
        <v>11204</v>
      </c>
      <c r="H2278">
        <v>60.774954700000002</v>
      </c>
      <c r="I2278">
        <v>-97.368148700000006</v>
      </c>
      <c r="J2278" s="1" t="str">
        <f t="shared" si="376"/>
        <v>NGR lake sediment grab sample</v>
      </c>
      <c r="K2278" s="1" t="str">
        <f t="shared" si="377"/>
        <v>&lt;177 micron (NGR)</v>
      </c>
      <c r="L2278">
        <v>35</v>
      </c>
      <c r="M2278" t="s">
        <v>260</v>
      </c>
      <c r="N2278">
        <v>692</v>
      </c>
      <c r="O2278" t="s">
        <v>94</v>
      </c>
      <c r="P2278" t="s">
        <v>170</v>
      </c>
      <c r="Q2278" t="s">
        <v>3299</v>
      </c>
      <c r="R2278" t="s">
        <v>575</v>
      </c>
      <c r="S2278" t="s">
        <v>57</v>
      </c>
      <c r="T2278" t="s">
        <v>492</v>
      </c>
      <c r="U2278" t="s">
        <v>178</v>
      </c>
      <c r="V2278" t="s">
        <v>522</v>
      </c>
      <c r="W2278" t="s">
        <v>63</v>
      </c>
      <c r="X2278" t="s">
        <v>67</v>
      </c>
      <c r="Y2278" t="s">
        <v>62</v>
      </c>
      <c r="Z2278" t="s">
        <v>170</v>
      </c>
      <c r="AA2278" t="s">
        <v>64</v>
      </c>
      <c r="AB2278" t="s">
        <v>347</v>
      </c>
      <c r="AC2278" t="s">
        <v>70</v>
      </c>
      <c r="AD2278" t="s">
        <v>138</v>
      </c>
      <c r="AE2278" t="s">
        <v>74</v>
      </c>
      <c r="AF2278" t="s">
        <v>187</v>
      </c>
      <c r="AG2278" t="s">
        <v>190</v>
      </c>
      <c r="AH2278" t="s">
        <v>472</v>
      </c>
      <c r="AI2278" t="s">
        <v>159</v>
      </c>
      <c r="AJ2278" t="s">
        <v>363</v>
      </c>
      <c r="AK2278" t="s">
        <v>73</v>
      </c>
      <c r="AL2278" t="s">
        <v>103</v>
      </c>
      <c r="AM2278" t="s">
        <v>103</v>
      </c>
      <c r="AN2278" t="s">
        <v>76</v>
      </c>
      <c r="AO2278" t="s">
        <v>439</v>
      </c>
      <c r="AP2278" t="s">
        <v>105</v>
      </c>
      <c r="AQ2278" t="s">
        <v>104</v>
      </c>
      <c r="AR2278" t="s">
        <v>67</v>
      </c>
      <c r="AS2278" t="s">
        <v>54</v>
      </c>
      <c r="AT2278" t="s">
        <v>73</v>
      </c>
      <c r="AU2278" t="s">
        <v>107</v>
      </c>
      <c r="AV2278" t="s">
        <v>11205</v>
      </c>
    </row>
    <row r="2279" spans="1:48" hidden="1" x14ac:dyDescent="0.3">
      <c r="A2279" t="s">
        <v>11206</v>
      </c>
      <c r="B2279" t="s">
        <v>11207</v>
      </c>
      <c r="C2279" s="1" t="str">
        <f t="shared" si="371"/>
        <v>21:0975</v>
      </c>
      <c r="D2279" s="1" t="str">
        <f t="shared" si="375"/>
        <v>21:0109</v>
      </c>
      <c r="E2279" t="s">
        <v>11208</v>
      </c>
      <c r="F2279" t="s">
        <v>11209</v>
      </c>
      <c r="H2279">
        <v>60.740674499999997</v>
      </c>
      <c r="I2279">
        <v>-97.337175200000004</v>
      </c>
      <c r="J2279" s="1" t="str">
        <f t="shared" si="376"/>
        <v>NGR lake sediment grab sample</v>
      </c>
      <c r="K2279" s="1" t="str">
        <f t="shared" si="377"/>
        <v>&lt;177 micron (NGR)</v>
      </c>
      <c r="L2279">
        <v>35</v>
      </c>
      <c r="M2279" t="s">
        <v>273</v>
      </c>
      <c r="N2279">
        <v>693</v>
      </c>
      <c r="O2279" t="s">
        <v>170</v>
      </c>
      <c r="P2279" t="s">
        <v>170</v>
      </c>
      <c r="Q2279" t="s">
        <v>2145</v>
      </c>
      <c r="R2279" t="s">
        <v>616</v>
      </c>
      <c r="S2279" t="s">
        <v>57</v>
      </c>
      <c r="T2279" t="s">
        <v>250</v>
      </c>
      <c r="U2279" t="s">
        <v>88</v>
      </c>
      <c r="V2279" t="s">
        <v>119</v>
      </c>
      <c r="W2279" t="s">
        <v>346</v>
      </c>
      <c r="X2279" t="s">
        <v>67</v>
      </c>
      <c r="Y2279" t="s">
        <v>137</v>
      </c>
      <c r="Z2279" t="s">
        <v>170</v>
      </c>
      <c r="AA2279" t="s">
        <v>64</v>
      </c>
      <c r="AB2279" t="s">
        <v>189</v>
      </c>
      <c r="AC2279" t="s">
        <v>155</v>
      </c>
      <c r="AD2279" t="s">
        <v>127</v>
      </c>
      <c r="AE2279" t="s">
        <v>206</v>
      </c>
      <c r="AF2279" t="s">
        <v>347</v>
      </c>
      <c r="AG2279" t="s">
        <v>65</v>
      </c>
      <c r="AH2279" t="s">
        <v>173</v>
      </c>
      <c r="AI2279" t="s">
        <v>72</v>
      </c>
      <c r="AJ2279" t="s">
        <v>56</v>
      </c>
      <c r="AK2279" t="s">
        <v>73</v>
      </c>
      <c r="AL2279" t="s">
        <v>75</v>
      </c>
      <c r="AM2279" t="s">
        <v>75</v>
      </c>
      <c r="AN2279" t="s">
        <v>76</v>
      </c>
      <c r="AO2279" t="s">
        <v>92</v>
      </c>
      <c r="AP2279" t="s">
        <v>656</v>
      </c>
      <c r="AQ2279" t="s">
        <v>290</v>
      </c>
      <c r="AR2279" t="s">
        <v>67</v>
      </c>
      <c r="AS2279" t="s">
        <v>54</v>
      </c>
      <c r="AT2279" t="s">
        <v>73</v>
      </c>
      <c r="AU2279" t="s">
        <v>107</v>
      </c>
      <c r="AV2279" t="s">
        <v>11205</v>
      </c>
    </row>
    <row r="2280" spans="1:48" hidden="1" x14ac:dyDescent="0.3">
      <c r="A2280" t="s">
        <v>11210</v>
      </c>
      <c r="B2280" t="s">
        <v>11211</v>
      </c>
      <c r="C2280" s="1" t="str">
        <f t="shared" si="371"/>
        <v>21:0975</v>
      </c>
      <c r="D2280" s="1" t="str">
        <f t="shared" si="375"/>
        <v>21:0109</v>
      </c>
      <c r="E2280" t="s">
        <v>11212</v>
      </c>
      <c r="F2280" t="s">
        <v>11213</v>
      </c>
      <c r="H2280">
        <v>60.684164699999997</v>
      </c>
      <c r="I2280">
        <v>-97.362065200000004</v>
      </c>
      <c r="J2280" s="1" t="str">
        <f t="shared" si="376"/>
        <v>NGR lake sediment grab sample</v>
      </c>
      <c r="K2280" s="1" t="str">
        <f t="shared" si="377"/>
        <v>&lt;177 micron (NGR)</v>
      </c>
      <c r="L2280">
        <v>35</v>
      </c>
      <c r="M2280" t="s">
        <v>289</v>
      </c>
      <c r="N2280">
        <v>694</v>
      </c>
      <c r="O2280" t="s">
        <v>220</v>
      </c>
      <c r="P2280" t="s">
        <v>62</v>
      </c>
      <c r="Q2280" t="s">
        <v>552</v>
      </c>
      <c r="R2280" t="s">
        <v>282</v>
      </c>
      <c r="S2280" t="s">
        <v>57</v>
      </c>
      <c r="T2280" t="s">
        <v>188</v>
      </c>
      <c r="U2280" t="s">
        <v>117</v>
      </c>
      <c r="V2280" t="s">
        <v>356</v>
      </c>
      <c r="W2280" t="s">
        <v>137</v>
      </c>
      <c r="X2280" t="s">
        <v>67</v>
      </c>
      <c r="Y2280" t="s">
        <v>526</v>
      </c>
      <c r="Z2280" t="s">
        <v>170</v>
      </c>
      <c r="AA2280" t="s">
        <v>64</v>
      </c>
      <c r="AB2280" t="s">
        <v>471</v>
      </c>
      <c r="AC2280" t="s">
        <v>75</v>
      </c>
      <c r="AD2280" t="s">
        <v>59</v>
      </c>
      <c r="AE2280" t="s">
        <v>1340</v>
      </c>
      <c r="AF2280" t="s">
        <v>317</v>
      </c>
      <c r="AG2280" t="s">
        <v>522</v>
      </c>
      <c r="AH2280" t="s">
        <v>472</v>
      </c>
      <c r="AI2280" t="s">
        <v>336</v>
      </c>
      <c r="AJ2280" t="s">
        <v>692</v>
      </c>
      <c r="AK2280" t="s">
        <v>73</v>
      </c>
      <c r="AL2280" t="s">
        <v>103</v>
      </c>
      <c r="AM2280" t="s">
        <v>103</v>
      </c>
      <c r="AN2280" t="s">
        <v>76</v>
      </c>
      <c r="AO2280" t="s">
        <v>92</v>
      </c>
      <c r="AP2280" t="s">
        <v>2033</v>
      </c>
      <c r="AQ2280" t="s">
        <v>11214</v>
      </c>
      <c r="AR2280" t="s">
        <v>67</v>
      </c>
      <c r="AS2280" t="s">
        <v>54</v>
      </c>
      <c r="AT2280" t="s">
        <v>73</v>
      </c>
      <c r="AU2280" t="s">
        <v>107</v>
      </c>
      <c r="AV2280" t="s">
        <v>11215</v>
      </c>
    </row>
    <row r="2281" spans="1:48" hidden="1" x14ac:dyDescent="0.3">
      <c r="A2281" t="s">
        <v>11216</v>
      </c>
      <c r="B2281" t="s">
        <v>11217</v>
      </c>
      <c r="C2281" s="1" t="str">
        <f t="shared" si="371"/>
        <v>21:0975</v>
      </c>
      <c r="D2281" s="1" t="str">
        <f t="shared" si="375"/>
        <v>21:0109</v>
      </c>
      <c r="E2281" t="s">
        <v>11218</v>
      </c>
      <c r="F2281" t="s">
        <v>11219</v>
      </c>
      <c r="H2281">
        <v>60.664432499999997</v>
      </c>
      <c r="I2281">
        <v>-97.3578215</v>
      </c>
      <c r="J2281" s="1" t="str">
        <f t="shared" si="376"/>
        <v>NGR lake sediment grab sample</v>
      </c>
      <c r="K2281" s="1" t="str">
        <f t="shared" si="377"/>
        <v>&lt;177 micron (NGR)</v>
      </c>
      <c r="L2281">
        <v>35</v>
      </c>
      <c r="M2281" t="s">
        <v>301</v>
      </c>
      <c r="N2281">
        <v>695</v>
      </c>
      <c r="O2281" t="s">
        <v>220</v>
      </c>
      <c r="P2281" t="s">
        <v>62</v>
      </c>
      <c r="Q2281" t="s">
        <v>2374</v>
      </c>
      <c r="R2281" t="s">
        <v>347</v>
      </c>
      <c r="S2281" t="s">
        <v>57</v>
      </c>
      <c r="T2281" t="s">
        <v>304</v>
      </c>
      <c r="U2281" t="s">
        <v>88</v>
      </c>
      <c r="V2281" t="s">
        <v>691</v>
      </c>
      <c r="W2281" t="s">
        <v>95</v>
      </c>
      <c r="X2281" t="s">
        <v>67</v>
      </c>
      <c r="Y2281" t="s">
        <v>302</v>
      </c>
      <c r="Z2281" t="s">
        <v>170</v>
      </c>
      <c r="AA2281" t="s">
        <v>64</v>
      </c>
      <c r="AB2281" t="s">
        <v>890</v>
      </c>
      <c r="AC2281" t="s">
        <v>75</v>
      </c>
      <c r="AD2281" t="s">
        <v>59</v>
      </c>
      <c r="AE2281" t="s">
        <v>238</v>
      </c>
      <c r="AF2281" t="s">
        <v>347</v>
      </c>
      <c r="AG2281" t="s">
        <v>428</v>
      </c>
      <c r="AH2281" t="s">
        <v>472</v>
      </c>
      <c r="AI2281" t="s">
        <v>159</v>
      </c>
      <c r="AJ2281" t="s">
        <v>233</v>
      </c>
      <c r="AK2281" t="s">
        <v>73</v>
      </c>
      <c r="AL2281" t="s">
        <v>103</v>
      </c>
      <c r="AM2281" t="s">
        <v>224</v>
      </c>
      <c r="AN2281" t="s">
        <v>76</v>
      </c>
      <c r="AO2281" t="s">
        <v>178</v>
      </c>
      <c r="AP2281" t="s">
        <v>2033</v>
      </c>
      <c r="AQ2281" t="s">
        <v>11220</v>
      </c>
      <c r="AR2281" t="s">
        <v>67</v>
      </c>
      <c r="AS2281" t="s">
        <v>54</v>
      </c>
      <c r="AT2281" t="s">
        <v>73</v>
      </c>
      <c r="AU2281" t="s">
        <v>462</v>
      </c>
      <c r="AV2281" t="s">
        <v>11221</v>
      </c>
    </row>
    <row r="2282" spans="1:48" hidden="1" x14ac:dyDescent="0.3">
      <c r="A2282" t="s">
        <v>11222</v>
      </c>
      <c r="B2282" t="s">
        <v>11223</v>
      </c>
      <c r="C2282" s="1" t="str">
        <f t="shared" si="371"/>
        <v>21:0975</v>
      </c>
      <c r="D2282" s="1" t="str">
        <f t="shared" si="375"/>
        <v>21:0109</v>
      </c>
      <c r="E2282" t="s">
        <v>11224</v>
      </c>
      <c r="F2282" t="s">
        <v>11225</v>
      </c>
      <c r="H2282">
        <v>60.659965200000002</v>
      </c>
      <c r="I2282">
        <v>-97.438029099999994</v>
      </c>
      <c r="J2282" s="1" t="str">
        <f t="shared" si="376"/>
        <v>NGR lake sediment grab sample</v>
      </c>
      <c r="K2282" s="1" t="str">
        <f t="shared" si="377"/>
        <v>&lt;177 micron (NGR)</v>
      </c>
      <c r="L2282">
        <v>35</v>
      </c>
      <c r="M2282" t="s">
        <v>314</v>
      </c>
      <c r="N2282">
        <v>696</v>
      </c>
      <c r="O2282" t="s">
        <v>171</v>
      </c>
      <c r="P2282" t="s">
        <v>54</v>
      </c>
      <c r="Q2282" t="s">
        <v>652</v>
      </c>
      <c r="R2282" t="s">
        <v>616</v>
      </c>
      <c r="S2282" t="s">
        <v>57</v>
      </c>
      <c r="T2282" t="s">
        <v>142</v>
      </c>
      <c r="U2282" t="s">
        <v>96</v>
      </c>
      <c r="V2282" t="s">
        <v>2740</v>
      </c>
      <c r="W2282" t="s">
        <v>346</v>
      </c>
      <c r="X2282" t="s">
        <v>74</v>
      </c>
      <c r="Y2282" t="s">
        <v>526</v>
      </c>
      <c r="Z2282" t="s">
        <v>62</v>
      </c>
      <c r="AA2282" t="s">
        <v>64</v>
      </c>
      <c r="AB2282" t="s">
        <v>478</v>
      </c>
      <c r="AC2282" t="s">
        <v>308</v>
      </c>
      <c r="AD2282" t="s">
        <v>281</v>
      </c>
      <c r="AE2282" t="s">
        <v>68</v>
      </c>
      <c r="AF2282" t="s">
        <v>347</v>
      </c>
      <c r="AG2282" t="s">
        <v>411</v>
      </c>
      <c r="AH2282" t="s">
        <v>173</v>
      </c>
      <c r="AI2282" t="s">
        <v>233</v>
      </c>
      <c r="AJ2282" t="s">
        <v>138</v>
      </c>
      <c r="AK2282" t="s">
        <v>73</v>
      </c>
      <c r="AL2282" t="s">
        <v>103</v>
      </c>
      <c r="AM2282" t="s">
        <v>103</v>
      </c>
      <c r="AN2282" t="s">
        <v>9557</v>
      </c>
      <c r="AO2282" t="s">
        <v>92</v>
      </c>
      <c r="AP2282" t="s">
        <v>2033</v>
      </c>
      <c r="AQ2282" t="s">
        <v>11226</v>
      </c>
      <c r="AR2282" t="s">
        <v>67</v>
      </c>
      <c r="AS2282" t="s">
        <v>54</v>
      </c>
      <c r="AT2282" t="s">
        <v>73</v>
      </c>
      <c r="AU2282" t="s">
        <v>107</v>
      </c>
      <c r="AV2282" t="s">
        <v>11227</v>
      </c>
    </row>
    <row r="2283" spans="1:48" hidden="1" x14ac:dyDescent="0.3">
      <c r="A2283" t="s">
        <v>11228</v>
      </c>
      <c r="B2283" t="s">
        <v>11229</v>
      </c>
      <c r="C2283" s="1" t="str">
        <f t="shared" si="371"/>
        <v>21:0975</v>
      </c>
      <c r="D2283" s="1" t="str">
        <f t="shared" si="375"/>
        <v>21:0109</v>
      </c>
      <c r="E2283" t="s">
        <v>11230</v>
      </c>
      <c r="F2283" t="s">
        <v>11231</v>
      </c>
      <c r="H2283">
        <v>60.705716299999999</v>
      </c>
      <c r="I2283">
        <v>-97.412561600000004</v>
      </c>
      <c r="J2283" s="1" t="str">
        <f t="shared" si="376"/>
        <v>NGR lake sediment grab sample</v>
      </c>
      <c r="K2283" s="1" t="str">
        <f t="shared" si="377"/>
        <v>&lt;177 micron (NGR)</v>
      </c>
      <c r="L2283">
        <v>35</v>
      </c>
      <c r="M2283" t="s">
        <v>324</v>
      </c>
      <c r="N2283">
        <v>697</v>
      </c>
      <c r="O2283" t="s">
        <v>95</v>
      </c>
      <c r="P2283" t="s">
        <v>62</v>
      </c>
      <c r="Q2283" t="s">
        <v>541</v>
      </c>
      <c r="R2283" t="s">
        <v>616</v>
      </c>
      <c r="S2283" t="s">
        <v>57</v>
      </c>
      <c r="T2283" t="s">
        <v>617</v>
      </c>
      <c r="U2283" t="s">
        <v>59</v>
      </c>
      <c r="V2283" t="s">
        <v>190</v>
      </c>
      <c r="W2283" t="s">
        <v>302</v>
      </c>
      <c r="X2283" t="s">
        <v>74</v>
      </c>
      <c r="Y2283" t="s">
        <v>526</v>
      </c>
      <c r="Z2283" t="s">
        <v>170</v>
      </c>
      <c r="AA2283" t="s">
        <v>64</v>
      </c>
      <c r="AB2283" t="s">
        <v>356</v>
      </c>
      <c r="AC2283" t="s">
        <v>155</v>
      </c>
      <c r="AD2283" t="s">
        <v>138</v>
      </c>
      <c r="AE2283" t="s">
        <v>206</v>
      </c>
      <c r="AF2283" t="s">
        <v>357</v>
      </c>
      <c r="AG2283" t="s">
        <v>172</v>
      </c>
      <c r="AH2283" t="s">
        <v>173</v>
      </c>
      <c r="AI2283" t="s">
        <v>201</v>
      </c>
      <c r="AJ2283" t="s">
        <v>87</v>
      </c>
      <c r="AK2283" t="s">
        <v>73</v>
      </c>
      <c r="AL2283" t="s">
        <v>224</v>
      </c>
      <c r="AM2283" t="s">
        <v>103</v>
      </c>
      <c r="AN2283" t="s">
        <v>76</v>
      </c>
      <c r="AO2283" t="s">
        <v>168</v>
      </c>
      <c r="AP2283" t="s">
        <v>234</v>
      </c>
      <c r="AQ2283" t="s">
        <v>381</v>
      </c>
      <c r="AR2283" t="s">
        <v>67</v>
      </c>
      <c r="AS2283" t="s">
        <v>54</v>
      </c>
      <c r="AT2283" t="s">
        <v>73</v>
      </c>
      <c r="AU2283" t="s">
        <v>107</v>
      </c>
      <c r="AV2283" t="s">
        <v>11232</v>
      </c>
    </row>
    <row r="2284" spans="1:48" hidden="1" x14ac:dyDescent="0.3">
      <c r="A2284" t="s">
        <v>11233</v>
      </c>
      <c r="B2284" t="s">
        <v>11234</v>
      </c>
      <c r="C2284" s="1" t="str">
        <f t="shared" si="371"/>
        <v>21:0975</v>
      </c>
      <c r="D2284" s="1" t="str">
        <f t="shared" si="375"/>
        <v>21:0109</v>
      </c>
      <c r="E2284" t="s">
        <v>11235</v>
      </c>
      <c r="F2284" t="s">
        <v>11236</v>
      </c>
      <c r="H2284">
        <v>60.764943700000003</v>
      </c>
      <c r="I2284">
        <v>-97.433113800000001</v>
      </c>
      <c r="J2284" s="1" t="str">
        <f t="shared" si="376"/>
        <v>NGR lake sediment grab sample</v>
      </c>
      <c r="K2284" s="1" t="str">
        <f t="shared" si="377"/>
        <v>&lt;177 micron (NGR)</v>
      </c>
      <c r="L2284">
        <v>35</v>
      </c>
      <c r="M2284" t="s">
        <v>335</v>
      </c>
      <c r="N2284">
        <v>698</v>
      </c>
      <c r="O2284" t="s">
        <v>355</v>
      </c>
      <c r="P2284" t="s">
        <v>170</v>
      </c>
      <c r="Q2284" t="s">
        <v>562</v>
      </c>
      <c r="R2284" t="s">
        <v>492</v>
      </c>
      <c r="S2284" t="s">
        <v>57</v>
      </c>
      <c r="T2284" t="s">
        <v>91</v>
      </c>
      <c r="U2284" t="s">
        <v>168</v>
      </c>
      <c r="V2284" t="s">
        <v>691</v>
      </c>
      <c r="W2284" t="s">
        <v>137</v>
      </c>
      <c r="X2284" t="s">
        <v>67</v>
      </c>
      <c r="Y2284" t="s">
        <v>526</v>
      </c>
      <c r="Z2284" t="s">
        <v>62</v>
      </c>
      <c r="AA2284" t="s">
        <v>64</v>
      </c>
      <c r="AB2284" t="s">
        <v>326</v>
      </c>
      <c r="AC2284" t="s">
        <v>75</v>
      </c>
      <c r="AD2284" t="s">
        <v>117</v>
      </c>
      <c r="AE2284" t="s">
        <v>3853</v>
      </c>
      <c r="AF2284" t="s">
        <v>356</v>
      </c>
      <c r="AG2284" t="s">
        <v>121</v>
      </c>
      <c r="AH2284" t="s">
        <v>472</v>
      </c>
      <c r="AI2284" t="s">
        <v>292</v>
      </c>
      <c r="AJ2284" t="s">
        <v>382</v>
      </c>
      <c r="AK2284" t="s">
        <v>73</v>
      </c>
      <c r="AL2284" t="s">
        <v>103</v>
      </c>
      <c r="AM2284" t="s">
        <v>177</v>
      </c>
      <c r="AN2284" t="s">
        <v>76</v>
      </c>
      <c r="AO2284" t="s">
        <v>104</v>
      </c>
      <c r="AP2284" t="s">
        <v>395</v>
      </c>
      <c r="AQ2284" t="s">
        <v>1408</v>
      </c>
      <c r="AR2284" t="s">
        <v>67</v>
      </c>
      <c r="AS2284" t="s">
        <v>62</v>
      </c>
      <c r="AT2284" t="s">
        <v>73</v>
      </c>
      <c r="AU2284" t="s">
        <v>107</v>
      </c>
      <c r="AV2284" t="s">
        <v>3971</v>
      </c>
    </row>
    <row r="2285" spans="1:48" hidden="1" x14ac:dyDescent="0.3">
      <c r="A2285" t="s">
        <v>11237</v>
      </c>
      <c r="B2285" t="s">
        <v>11238</v>
      </c>
      <c r="C2285" s="1" t="str">
        <f t="shared" si="371"/>
        <v>21:0975</v>
      </c>
      <c r="D2285" s="1" t="str">
        <f t="shared" si="375"/>
        <v>21:0109</v>
      </c>
      <c r="E2285" t="s">
        <v>11239</v>
      </c>
      <c r="F2285" t="s">
        <v>11240</v>
      </c>
      <c r="H2285">
        <v>60.770472300000002</v>
      </c>
      <c r="I2285">
        <v>-97.488694699999996</v>
      </c>
      <c r="J2285" s="1" t="str">
        <f t="shared" si="376"/>
        <v>NGR lake sediment grab sample</v>
      </c>
      <c r="K2285" s="1" t="str">
        <f t="shared" si="377"/>
        <v>&lt;177 micron (NGR)</v>
      </c>
      <c r="L2285">
        <v>35</v>
      </c>
      <c r="M2285" t="s">
        <v>354</v>
      </c>
      <c r="N2285">
        <v>699</v>
      </c>
      <c r="O2285" t="s">
        <v>363</v>
      </c>
      <c r="P2285" t="s">
        <v>127</v>
      </c>
      <c r="Q2285" t="s">
        <v>489</v>
      </c>
      <c r="R2285" t="s">
        <v>575</v>
      </c>
      <c r="S2285" t="s">
        <v>57</v>
      </c>
      <c r="T2285" t="s">
        <v>315</v>
      </c>
      <c r="U2285" t="s">
        <v>168</v>
      </c>
      <c r="V2285" t="s">
        <v>615</v>
      </c>
      <c r="W2285" t="s">
        <v>308</v>
      </c>
      <c r="X2285" t="s">
        <v>74</v>
      </c>
      <c r="Y2285" t="s">
        <v>171</v>
      </c>
      <c r="Z2285" t="s">
        <v>62</v>
      </c>
      <c r="AA2285" t="s">
        <v>64</v>
      </c>
      <c r="AB2285" t="s">
        <v>100</v>
      </c>
      <c r="AC2285" t="s">
        <v>157</v>
      </c>
      <c r="AD2285" t="s">
        <v>281</v>
      </c>
      <c r="AE2285" t="s">
        <v>1872</v>
      </c>
      <c r="AF2285" t="s">
        <v>575</v>
      </c>
      <c r="AG2285" t="s">
        <v>251</v>
      </c>
      <c r="AH2285" t="s">
        <v>173</v>
      </c>
      <c r="AI2285" t="s">
        <v>338</v>
      </c>
      <c r="AJ2285" t="s">
        <v>280</v>
      </c>
      <c r="AK2285" t="s">
        <v>73</v>
      </c>
      <c r="AL2285" t="s">
        <v>103</v>
      </c>
      <c r="AM2285" t="s">
        <v>125</v>
      </c>
      <c r="AN2285" t="s">
        <v>76</v>
      </c>
      <c r="AO2285" t="s">
        <v>104</v>
      </c>
      <c r="AP2285" t="s">
        <v>194</v>
      </c>
      <c r="AQ2285" t="s">
        <v>11241</v>
      </c>
      <c r="AR2285" t="s">
        <v>67</v>
      </c>
      <c r="AS2285" t="s">
        <v>170</v>
      </c>
      <c r="AT2285" t="s">
        <v>58</v>
      </c>
      <c r="AU2285" t="s">
        <v>107</v>
      </c>
      <c r="AV2285" t="s">
        <v>1578</v>
      </c>
    </row>
    <row r="2286" spans="1:48" hidden="1" x14ac:dyDescent="0.3">
      <c r="A2286" t="s">
        <v>11242</v>
      </c>
      <c r="B2286" t="s">
        <v>11243</v>
      </c>
      <c r="C2286" s="1" t="str">
        <f t="shared" si="371"/>
        <v>21:0975</v>
      </c>
      <c r="D2286" s="1" t="str">
        <f t="shared" si="375"/>
        <v>21:0109</v>
      </c>
      <c r="E2286" t="s">
        <v>11244</v>
      </c>
      <c r="F2286" t="s">
        <v>11245</v>
      </c>
      <c r="H2286">
        <v>60.730440700000003</v>
      </c>
      <c r="I2286">
        <v>-97.479347200000007</v>
      </c>
      <c r="J2286" s="1" t="str">
        <f t="shared" si="376"/>
        <v>NGR lake sediment grab sample</v>
      </c>
      <c r="K2286" s="1" t="str">
        <f t="shared" si="377"/>
        <v>&lt;177 micron (NGR)</v>
      </c>
      <c r="L2286">
        <v>35</v>
      </c>
      <c r="M2286" t="s">
        <v>2031</v>
      </c>
      <c r="N2286">
        <v>700</v>
      </c>
      <c r="O2286" t="s">
        <v>327</v>
      </c>
      <c r="P2286" t="s">
        <v>170</v>
      </c>
      <c r="Q2286" t="s">
        <v>593</v>
      </c>
      <c r="R2286" t="s">
        <v>381</v>
      </c>
      <c r="S2286" t="s">
        <v>57</v>
      </c>
      <c r="T2286" t="s">
        <v>315</v>
      </c>
      <c r="U2286" t="s">
        <v>203</v>
      </c>
      <c r="V2286" t="s">
        <v>575</v>
      </c>
      <c r="W2286" t="s">
        <v>171</v>
      </c>
      <c r="X2286" t="s">
        <v>74</v>
      </c>
      <c r="Y2286" t="s">
        <v>127</v>
      </c>
      <c r="Z2286" t="s">
        <v>62</v>
      </c>
      <c r="AA2286" t="s">
        <v>64</v>
      </c>
      <c r="AB2286" t="s">
        <v>617</v>
      </c>
      <c r="AC2286" t="s">
        <v>224</v>
      </c>
      <c r="AD2286" t="s">
        <v>116</v>
      </c>
      <c r="AE2286" t="s">
        <v>5846</v>
      </c>
      <c r="AF2286" t="s">
        <v>141</v>
      </c>
      <c r="AG2286" t="s">
        <v>69</v>
      </c>
      <c r="AH2286" t="s">
        <v>472</v>
      </c>
      <c r="AI2286" t="s">
        <v>240</v>
      </c>
      <c r="AJ2286" t="s">
        <v>88</v>
      </c>
      <c r="AK2286" t="s">
        <v>73</v>
      </c>
      <c r="AL2286" t="s">
        <v>103</v>
      </c>
      <c r="AM2286" t="s">
        <v>157</v>
      </c>
      <c r="AN2286" t="s">
        <v>76</v>
      </c>
      <c r="AO2286" t="s">
        <v>281</v>
      </c>
      <c r="AP2286" t="s">
        <v>836</v>
      </c>
      <c r="AQ2286" t="s">
        <v>8121</v>
      </c>
      <c r="AR2286" t="s">
        <v>62</v>
      </c>
      <c r="AS2286" t="s">
        <v>170</v>
      </c>
      <c r="AT2286" t="s">
        <v>437</v>
      </c>
      <c r="AU2286" t="s">
        <v>107</v>
      </c>
      <c r="AV2286" t="s">
        <v>3728</v>
      </c>
    </row>
    <row r="2287" spans="1:48" hidden="1" x14ac:dyDescent="0.3">
      <c r="A2287" t="s">
        <v>11246</v>
      </c>
      <c r="B2287" t="s">
        <v>11247</v>
      </c>
      <c r="C2287" s="1" t="str">
        <f t="shared" si="371"/>
        <v>21:0975</v>
      </c>
      <c r="D2287" s="1" t="str">
        <f t="shared" si="375"/>
        <v>21:0109</v>
      </c>
      <c r="E2287" t="s">
        <v>11248</v>
      </c>
      <c r="F2287" t="s">
        <v>11249</v>
      </c>
      <c r="H2287">
        <v>60.835919400000002</v>
      </c>
      <c r="I2287">
        <v>-97.6868415</v>
      </c>
      <c r="J2287" s="1" t="str">
        <f t="shared" si="376"/>
        <v>NGR lake sediment grab sample</v>
      </c>
      <c r="K2287" s="1" t="str">
        <f t="shared" si="377"/>
        <v>&lt;177 micron (NGR)</v>
      </c>
      <c r="L2287">
        <v>36</v>
      </c>
      <c r="M2287" t="s">
        <v>52</v>
      </c>
      <c r="N2287">
        <v>701</v>
      </c>
      <c r="O2287" t="s">
        <v>187</v>
      </c>
      <c r="P2287" t="s">
        <v>127</v>
      </c>
      <c r="Q2287" t="s">
        <v>410</v>
      </c>
      <c r="R2287" t="s">
        <v>187</v>
      </c>
      <c r="S2287" t="s">
        <v>57</v>
      </c>
      <c r="T2287" t="s">
        <v>58</v>
      </c>
      <c r="U2287" t="s">
        <v>121</v>
      </c>
      <c r="V2287" t="s">
        <v>169</v>
      </c>
      <c r="W2287" t="s">
        <v>205</v>
      </c>
      <c r="X2287" t="s">
        <v>74</v>
      </c>
      <c r="Y2287" t="s">
        <v>117</v>
      </c>
      <c r="Z2287" t="s">
        <v>127</v>
      </c>
      <c r="AA2287" t="s">
        <v>64</v>
      </c>
      <c r="AB2287" t="s">
        <v>119</v>
      </c>
      <c r="AC2287" t="s">
        <v>224</v>
      </c>
      <c r="AD2287" t="s">
        <v>134</v>
      </c>
      <c r="AE2287" t="s">
        <v>526</v>
      </c>
      <c r="AF2287" t="s">
        <v>172</v>
      </c>
      <c r="AG2287" t="s">
        <v>698</v>
      </c>
      <c r="AH2287" t="s">
        <v>155</v>
      </c>
      <c r="AI2287" t="s">
        <v>265</v>
      </c>
      <c r="AJ2287" t="s">
        <v>101</v>
      </c>
      <c r="AK2287" t="s">
        <v>73</v>
      </c>
      <c r="AL2287" t="s">
        <v>177</v>
      </c>
      <c r="AM2287" t="s">
        <v>177</v>
      </c>
      <c r="AN2287" t="s">
        <v>76</v>
      </c>
      <c r="AO2287" t="s">
        <v>178</v>
      </c>
      <c r="AP2287" t="s">
        <v>210</v>
      </c>
      <c r="AQ2287" t="s">
        <v>7732</v>
      </c>
      <c r="AR2287" t="s">
        <v>74</v>
      </c>
      <c r="AS2287" t="s">
        <v>62</v>
      </c>
      <c r="AT2287" t="s">
        <v>262</v>
      </c>
      <c r="AU2287" t="s">
        <v>107</v>
      </c>
      <c r="AV2287" t="s">
        <v>10488</v>
      </c>
    </row>
    <row r="2288" spans="1:48" hidden="1" x14ac:dyDescent="0.3">
      <c r="A2288" t="s">
        <v>11250</v>
      </c>
      <c r="B2288" t="s">
        <v>11251</v>
      </c>
      <c r="C2288" s="1" t="str">
        <f t="shared" si="371"/>
        <v>21:0975</v>
      </c>
      <c r="D2288" s="1" t="str">
        <f t="shared" si="375"/>
        <v>21:0109</v>
      </c>
      <c r="E2288" t="s">
        <v>11252</v>
      </c>
      <c r="F2288" t="s">
        <v>11253</v>
      </c>
      <c r="H2288">
        <v>60.693672900000003</v>
      </c>
      <c r="I2288">
        <v>-97.503899000000004</v>
      </c>
      <c r="J2288" s="1" t="str">
        <f t="shared" si="376"/>
        <v>NGR lake sediment grab sample</v>
      </c>
      <c r="K2288" s="1" t="str">
        <f t="shared" si="377"/>
        <v>&lt;177 micron (NGR)</v>
      </c>
      <c r="L2288">
        <v>36</v>
      </c>
      <c r="M2288" t="s">
        <v>86</v>
      </c>
      <c r="N2288">
        <v>702</v>
      </c>
      <c r="O2288" t="s">
        <v>346</v>
      </c>
      <c r="P2288" t="s">
        <v>54</v>
      </c>
      <c r="Q2288" t="s">
        <v>1295</v>
      </c>
      <c r="R2288" t="s">
        <v>616</v>
      </c>
      <c r="S2288" t="s">
        <v>57</v>
      </c>
      <c r="T2288" t="s">
        <v>316</v>
      </c>
      <c r="U2288" t="s">
        <v>117</v>
      </c>
      <c r="V2288" t="s">
        <v>264</v>
      </c>
      <c r="W2288" t="s">
        <v>171</v>
      </c>
      <c r="X2288" t="s">
        <v>67</v>
      </c>
      <c r="Y2288" t="s">
        <v>526</v>
      </c>
      <c r="Z2288" t="s">
        <v>127</v>
      </c>
      <c r="AA2288" t="s">
        <v>64</v>
      </c>
      <c r="AB2288" t="s">
        <v>616</v>
      </c>
      <c r="AC2288" t="s">
        <v>155</v>
      </c>
      <c r="AD2288" t="s">
        <v>59</v>
      </c>
      <c r="AE2288" t="s">
        <v>526</v>
      </c>
      <c r="AF2288" t="s">
        <v>69</v>
      </c>
      <c r="AG2288" t="s">
        <v>316</v>
      </c>
      <c r="AH2288" t="s">
        <v>173</v>
      </c>
      <c r="AI2288" t="s">
        <v>292</v>
      </c>
      <c r="AJ2288" t="s">
        <v>106</v>
      </c>
      <c r="AK2288" t="s">
        <v>73</v>
      </c>
      <c r="AL2288" t="s">
        <v>75</v>
      </c>
      <c r="AM2288" t="s">
        <v>103</v>
      </c>
      <c r="AN2288" t="s">
        <v>76</v>
      </c>
      <c r="AO2288" t="s">
        <v>92</v>
      </c>
      <c r="AP2288" t="s">
        <v>234</v>
      </c>
      <c r="AQ2288" t="s">
        <v>11254</v>
      </c>
      <c r="AR2288" t="s">
        <v>74</v>
      </c>
      <c r="AS2288" t="s">
        <v>54</v>
      </c>
      <c r="AT2288" t="s">
        <v>73</v>
      </c>
      <c r="AU2288" t="s">
        <v>107</v>
      </c>
      <c r="AV2288" t="s">
        <v>11255</v>
      </c>
    </row>
    <row r="2289" spans="1:48" hidden="1" x14ac:dyDescent="0.3">
      <c r="A2289" t="s">
        <v>11256</v>
      </c>
      <c r="B2289" t="s">
        <v>11257</v>
      </c>
      <c r="C2289" s="1" t="str">
        <f t="shared" si="371"/>
        <v>21:0975</v>
      </c>
      <c r="D2289" s="1" t="str">
        <f t="shared" si="375"/>
        <v>21:0109</v>
      </c>
      <c r="E2289" t="s">
        <v>11258</v>
      </c>
      <c r="F2289" t="s">
        <v>11259</v>
      </c>
      <c r="H2289">
        <v>60.665007299999999</v>
      </c>
      <c r="I2289">
        <v>-97.4871756</v>
      </c>
      <c r="J2289" s="1" t="str">
        <f t="shared" si="376"/>
        <v>NGR lake sediment grab sample</v>
      </c>
      <c r="K2289" s="1" t="str">
        <f t="shared" si="377"/>
        <v>&lt;177 micron (NGR)</v>
      </c>
      <c r="L2289">
        <v>36</v>
      </c>
      <c r="M2289" t="s">
        <v>149</v>
      </c>
      <c r="N2289">
        <v>703</v>
      </c>
      <c r="O2289" t="s">
        <v>346</v>
      </c>
      <c r="P2289" t="s">
        <v>54</v>
      </c>
      <c r="Q2289" t="s">
        <v>573</v>
      </c>
      <c r="R2289" t="s">
        <v>264</v>
      </c>
      <c r="S2289" t="s">
        <v>57</v>
      </c>
      <c r="T2289" t="s">
        <v>250</v>
      </c>
      <c r="U2289" t="s">
        <v>88</v>
      </c>
      <c r="V2289" t="s">
        <v>60</v>
      </c>
      <c r="W2289" t="s">
        <v>171</v>
      </c>
      <c r="X2289" t="s">
        <v>67</v>
      </c>
      <c r="Y2289" t="s">
        <v>276</v>
      </c>
      <c r="Z2289" t="s">
        <v>170</v>
      </c>
      <c r="AA2289" t="s">
        <v>64</v>
      </c>
      <c r="AB2289" t="s">
        <v>575</v>
      </c>
      <c r="AC2289" t="s">
        <v>224</v>
      </c>
      <c r="AD2289" t="s">
        <v>138</v>
      </c>
      <c r="AE2289" t="s">
        <v>543</v>
      </c>
      <c r="AF2289" t="s">
        <v>347</v>
      </c>
      <c r="AG2289" t="s">
        <v>190</v>
      </c>
      <c r="AH2289" t="s">
        <v>173</v>
      </c>
      <c r="AI2289" t="s">
        <v>233</v>
      </c>
      <c r="AJ2289" t="s">
        <v>306</v>
      </c>
      <c r="AK2289" t="s">
        <v>73</v>
      </c>
      <c r="AL2289" t="s">
        <v>75</v>
      </c>
      <c r="AM2289" t="s">
        <v>177</v>
      </c>
      <c r="AN2289" t="s">
        <v>76</v>
      </c>
      <c r="AO2289" t="s">
        <v>92</v>
      </c>
      <c r="AP2289" t="s">
        <v>105</v>
      </c>
      <c r="AQ2289" t="s">
        <v>11260</v>
      </c>
      <c r="AR2289" t="s">
        <v>67</v>
      </c>
      <c r="AS2289" t="s">
        <v>54</v>
      </c>
      <c r="AT2289" t="s">
        <v>73</v>
      </c>
      <c r="AU2289" t="s">
        <v>107</v>
      </c>
      <c r="AV2289" t="s">
        <v>11261</v>
      </c>
    </row>
    <row r="2290" spans="1:48" hidden="1" x14ac:dyDescent="0.3">
      <c r="A2290" t="s">
        <v>11262</v>
      </c>
      <c r="B2290" t="s">
        <v>11263</v>
      </c>
      <c r="C2290" s="1" t="str">
        <f t="shared" si="371"/>
        <v>21:0975</v>
      </c>
      <c r="D2290" s="1" t="str">
        <f t="shared" si="375"/>
        <v>21:0109</v>
      </c>
      <c r="E2290" t="s">
        <v>11264</v>
      </c>
      <c r="F2290" t="s">
        <v>11265</v>
      </c>
      <c r="H2290">
        <v>60.665290499999998</v>
      </c>
      <c r="I2290">
        <v>-97.564263999999994</v>
      </c>
      <c r="J2290" s="1" t="str">
        <f t="shared" si="376"/>
        <v>NGR lake sediment grab sample</v>
      </c>
      <c r="K2290" s="1" t="str">
        <f t="shared" si="377"/>
        <v>&lt;177 micron (NGR)</v>
      </c>
      <c r="L2290">
        <v>36</v>
      </c>
      <c r="M2290" t="s">
        <v>165</v>
      </c>
      <c r="N2290">
        <v>704</v>
      </c>
      <c r="O2290" t="s">
        <v>136</v>
      </c>
      <c r="P2290" t="s">
        <v>62</v>
      </c>
      <c r="Q2290" t="s">
        <v>552</v>
      </c>
      <c r="R2290" t="s">
        <v>69</v>
      </c>
      <c r="S2290" t="s">
        <v>57</v>
      </c>
      <c r="T2290" t="s">
        <v>219</v>
      </c>
      <c r="U2290" t="s">
        <v>117</v>
      </c>
      <c r="V2290" t="s">
        <v>236</v>
      </c>
      <c r="W2290" t="s">
        <v>137</v>
      </c>
      <c r="X2290" t="s">
        <v>67</v>
      </c>
      <c r="Y2290" t="s">
        <v>171</v>
      </c>
      <c r="Z2290" t="s">
        <v>62</v>
      </c>
      <c r="AA2290" t="s">
        <v>64</v>
      </c>
      <c r="AB2290" t="s">
        <v>478</v>
      </c>
      <c r="AC2290" t="s">
        <v>177</v>
      </c>
      <c r="AD2290" t="s">
        <v>59</v>
      </c>
      <c r="AE2290" t="s">
        <v>2106</v>
      </c>
      <c r="AF2290" t="s">
        <v>77</v>
      </c>
      <c r="AG2290" t="s">
        <v>139</v>
      </c>
      <c r="AH2290" t="s">
        <v>173</v>
      </c>
      <c r="AI2290" t="s">
        <v>336</v>
      </c>
      <c r="AJ2290" t="s">
        <v>709</v>
      </c>
      <c r="AK2290" t="s">
        <v>73</v>
      </c>
      <c r="AL2290" t="s">
        <v>103</v>
      </c>
      <c r="AM2290" t="s">
        <v>75</v>
      </c>
      <c r="AN2290" t="s">
        <v>76</v>
      </c>
      <c r="AO2290" t="s">
        <v>203</v>
      </c>
      <c r="AP2290" t="s">
        <v>2033</v>
      </c>
      <c r="AQ2290" t="s">
        <v>11266</v>
      </c>
      <c r="AR2290" t="s">
        <v>67</v>
      </c>
      <c r="AS2290" t="s">
        <v>54</v>
      </c>
      <c r="AT2290" t="s">
        <v>73</v>
      </c>
      <c r="AU2290" t="s">
        <v>107</v>
      </c>
      <c r="AV2290" t="s">
        <v>11267</v>
      </c>
    </row>
    <row r="2291" spans="1:48" hidden="1" x14ac:dyDescent="0.3">
      <c r="A2291" t="s">
        <v>11268</v>
      </c>
      <c r="B2291" t="s">
        <v>11269</v>
      </c>
      <c r="C2291" s="1" t="str">
        <f t="shared" ref="C2291:C2354" si="378">HYPERLINK("https://geochem.nrcan.gc.ca/cdogs/content/bdl/bdl210975_e.htm", "21:0975")</f>
        <v>21:0975</v>
      </c>
      <c r="D2291" s="1" t="str">
        <f t="shared" si="375"/>
        <v>21:0109</v>
      </c>
      <c r="E2291" t="s">
        <v>11270</v>
      </c>
      <c r="F2291" t="s">
        <v>11271</v>
      </c>
      <c r="H2291">
        <v>60.693452000000001</v>
      </c>
      <c r="I2291">
        <v>-97.536678899999998</v>
      </c>
      <c r="J2291" s="1" t="str">
        <f t="shared" si="376"/>
        <v>NGR lake sediment grab sample</v>
      </c>
      <c r="K2291" s="1" t="str">
        <f t="shared" si="377"/>
        <v>&lt;177 micron (NGR)</v>
      </c>
      <c r="L2291">
        <v>36</v>
      </c>
      <c r="M2291" t="s">
        <v>113</v>
      </c>
      <c r="N2291">
        <v>705</v>
      </c>
      <c r="O2291" t="s">
        <v>276</v>
      </c>
      <c r="P2291" t="s">
        <v>54</v>
      </c>
      <c r="Q2291" t="s">
        <v>523</v>
      </c>
      <c r="R2291" t="s">
        <v>99</v>
      </c>
      <c r="S2291" t="s">
        <v>57</v>
      </c>
      <c r="T2291" t="s">
        <v>412</v>
      </c>
      <c r="U2291" t="s">
        <v>168</v>
      </c>
      <c r="V2291" t="s">
        <v>236</v>
      </c>
      <c r="W2291" t="s">
        <v>276</v>
      </c>
      <c r="X2291" t="s">
        <v>74</v>
      </c>
      <c r="Y2291" t="s">
        <v>421</v>
      </c>
      <c r="Z2291" t="s">
        <v>170</v>
      </c>
      <c r="AA2291" t="s">
        <v>64</v>
      </c>
      <c r="AB2291" t="s">
        <v>251</v>
      </c>
      <c r="AC2291" t="s">
        <v>155</v>
      </c>
      <c r="AD2291" t="s">
        <v>127</v>
      </c>
      <c r="AE2291" t="s">
        <v>68</v>
      </c>
      <c r="AF2291" t="s">
        <v>141</v>
      </c>
      <c r="AG2291" t="s">
        <v>65</v>
      </c>
      <c r="AH2291" t="s">
        <v>173</v>
      </c>
      <c r="AI2291" t="s">
        <v>338</v>
      </c>
      <c r="AJ2291" t="s">
        <v>336</v>
      </c>
      <c r="AK2291" t="s">
        <v>73</v>
      </c>
      <c r="AL2291" t="s">
        <v>103</v>
      </c>
      <c r="AM2291" t="s">
        <v>75</v>
      </c>
      <c r="AN2291" t="s">
        <v>76</v>
      </c>
      <c r="AO2291" t="s">
        <v>203</v>
      </c>
      <c r="AP2291" t="s">
        <v>105</v>
      </c>
      <c r="AQ2291" t="s">
        <v>6581</v>
      </c>
      <c r="AR2291" t="s">
        <v>67</v>
      </c>
      <c r="AS2291" t="s">
        <v>54</v>
      </c>
      <c r="AT2291" t="s">
        <v>73</v>
      </c>
      <c r="AU2291" t="s">
        <v>107</v>
      </c>
      <c r="AV2291" t="s">
        <v>11272</v>
      </c>
    </row>
    <row r="2292" spans="1:48" hidden="1" x14ac:dyDescent="0.3">
      <c r="A2292" t="s">
        <v>11273</v>
      </c>
      <c r="B2292" t="s">
        <v>11274</v>
      </c>
      <c r="C2292" s="1" t="str">
        <f t="shared" si="378"/>
        <v>21:0975</v>
      </c>
      <c r="D2292" s="1" t="str">
        <f t="shared" si="375"/>
        <v>21:0109</v>
      </c>
      <c r="E2292" t="s">
        <v>11270</v>
      </c>
      <c r="F2292" t="s">
        <v>11275</v>
      </c>
      <c r="H2292">
        <v>60.693452000000001</v>
      </c>
      <c r="I2292">
        <v>-97.536678899999998</v>
      </c>
      <c r="J2292" s="1" t="str">
        <f t="shared" si="376"/>
        <v>NGR lake sediment grab sample</v>
      </c>
      <c r="K2292" s="1" t="str">
        <f t="shared" si="377"/>
        <v>&lt;177 micron (NGR)</v>
      </c>
      <c r="L2292">
        <v>36</v>
      </c>
      <c r="M2292" t="s">
        <v>132</v>
      </c>
      <c r="N2292">
        <v>706</v>
      </c>
      <c r="O2292" t="s">
        <v>220</v>
      </c>
      <c r="P2292" t="s">
        <v>170</v>
      </c>
      <c r="Q2292" t="s">
        <v>523</v>
      </c>
      <c r="R2292" t="s">
        <v>99</v>
      </c>
      <c r="S2292" t="s">
        <v>57</v>
      </c>
      <c r="T2292" t="s">
        <v>100</v>
      </c>
      <c r="U2292" t="s">
        <v>88</v>
      </c>
      <c r="V2292" t="s">
        <v>190</v>
      </c>
      <c r="W2292" t="s">
        <v>346</v>
      </c>
      <c r="X2292" t="s">
        <v>67</v>
      </c>
      <c r="Y2292" t="s">
        <v>171</v>
      </c>
      <c r="Z2292" t="s">
        <v>170</v>
      </c>
      <c r="AA2292" t="s">
        <v>64</v>
      </c>
      <c r="AB2292" t="s">
        <v>550</v>
      </c>
      <c r="AC2292" t="s">
        <v>224</v>
      </c>
      <c r="AD2292" t="s">
        <v>96</v>
      </c>
      <c r="AE2292" t="s">
        <v>68</v>
      </c>
      <c r="AF2292" t="s">
        <v>356</v>
      </c>
      <c r="AG2292" t="s">
        <v>93</v>
      </c>
      <c r="AH2292" t="s">
        <v>173</v>
      </c>
      <c r="AI2292" t="s">
        <v>338</v>
      </c>
      <c r="AJ2292" t="s">
        <v>201</v>
      </c>
      <c r="AK2292" t="s">
        <v>73</v>
      </c>
      <c r="AL2292" t="s">
        <v>103</v>
      </c>
      <c r="AM2292" t="s">
        <v>224</v>
      </c>
      <c r="AN2292" t="s">
        <v>76</v>
      </c>
      <c r="AO2292" t="s">
        <v>203</v>
      </c>
      <c r="AP2292" t="s">
        <v>234</v>
      </c>
      <c r="AQ2292" t="s">
        <v>1051</v>
      </c>
      <c r="AR2292" t="s">
        <v>67</v>
      </c>
      <c r="AS2292" t="s">
        <v>54</v>
      </c>
      <c r="AT2292" t="s">
        <v>73</v>
      </c>
      <c r="AU2292" t="s">
        <v>107</v>
      </c>
      <c r="AV2292" t="s">
        <v>11276</v>
      </c>
    </row>
    <row r="2293" spans="1:48" hidden="1" x14ac:dyDescent="0.3">
      <c r="A2293" t="s">
        <v>11277</v>
      </c>
      <c r="B2293" t="s">
        <v>11278</v>
      </c>
      <c r="C2293" s="1" t="str">
        <f t="shared" si="378"/>
        <v>21:0975</v>
      </c>
      <c r="D2293" s="1" t="str">
        <f t="shared" si="375"/>
        <v>21:0109</v>
      </c>
      <c r="E2293" t="s">
        <v>11279</v>
      </c>
      <c r="F2293" t="s">
        <v>11280</v>
      </c>
      <c r="H2293">
        <v>60.728977499999999</v>
      </c>
      <c r="I2293">
        <v>-97.528468700000005</v>
      </c>
      <c r="J2293" s="1" t="str">
        <f t="shared" si="376"/>
        <v>NGR lake sediment grab sample</v>
      </c>
      <c r="K2293" s="1" t="str">
        <f t="shared" si="377"/>
        <v>&lt;177 micron (NGR)</v>
      </c>
      <c r="L2293">
        <v>36</v>
      </c>
      <c r="M2293" t="s">
        <v>185</v>
      </c>
      <c r="N2293">
        <v>707</v>
      </c>
      <c r="O2293" t="s">
        <v>95</v>
      </c>
      <c r="P2293" t="s">
        <v>54</v>
      </c>
      <c r="Q2293" t="s">
        <v>802</v>
      </c>
      <c r="R2293" t="s">
        <v>151</v>
      </c>
      <c r="S2293" t="s">
        <v>57</v>
      </c>
      <c r="T2293" t="s">
        <v>58</v>
      </c>
      <c r="U2293" t="s">
        <v>59</v>
      </c>
      <c r="V2293" t="s">
        <v>356</v>
      </c>
      <c r="W2293" t="s">
        <v>346</v>
      </c>
      <c r="X2293" t="s">
        <v>62</v>
      </c>
      <c r="Y2293" t="s">
        <v>396</v>
      </c>
      <c r="Z2293" t="s">
        <v>170</v>
      </c>
      <c r="AA2293" t="s">
        <v>64</v>
      </c>
      <c r="AB2293" t="s">
        <v>303</v>
      </c>
      <c r="AC2293" t="s">
        <v>75</v>
      </c>
      <c r="AD2293" t="s">
        <v>138</v>
      </c>
      <c r="AE2293" t="s">
        <v>1340</v>
      </c>
      <c r="AF2293" t="s">
        <v>90</v>
      </c>
      <c r="AG2293" t="s">
        <v>890</v>
      </c>
      <c r="AH2293" t="s">
        <v>173</v>
      </c>
      <c r="AI2293" t="s">
        <v>159</v>
      </c>
      <c r="AJ2293" t="s">
        <v>329</v>
      </c>
      <c r="AK2293" t="s">
        <v>73</v>
      </c>
      <c r="AL2293" t="s">
        <v>103</v>
      </c>
      <c r="AM2293" t="s">
        <v>177</v>
      </c>
      <c r="AN2293" t="s">
        <v>76</v>
      </c>
      <c r="AO2293" t="s">
        <v>168</v>
      </c>
      <c r="AP2293" t="s">
        <v>1980</v>
      </c>
      <c r="AQ2293" t="s">
        <v>545</v>
      </c>
      <c r="AR2293" t="s">
        <v>67</v>
      </c>
      <c r="AS2293" t="s">
        <v>62</v>
      </c>
      <c r="AT2293" t="s">
        <v>73</v>
      </c>
      <c r="AU2293" t="s">
        <v>107</v>
      </c>
      <c r="AV2293" t="s">
        <v>11281</v>
      </c>
    </row>
    <row r="2294" spans="1:48" hidden="1" x14ac:dyDescent="0.3">
      <c r="A2294" t="s">
        <v>11282</v>
      </c>
      <c r="B2294" t="s">
        <v>11283</v>
      </c>
      <c r="C2294" s="1" t="str">
        <f t="shared" si="378"/>
        <v>21:0975</v>
      </c>
      <c r="D2294" s="1" t="str">
        <f t="shared" si="375"/>
        <v>21:0109</v>
      </c>
      <c r="E2294" t="s">
        <v>11284</v>
      </c>
      <c r="F2294" t="s">
        <v>11285</v>
      </c>
      <c r="H2294">
        <v>60.767510199999997</v>
      </c>
      <c r="I2294">
        <v>-97.550486500000005</v>
      </c>
      <c r="J2294" s="1" t="str">
        <f t="shared" si="376"/>
        <v>NGR lake sediment grab sample</v>
      </c>
      <c r="K2294" s="1" t="str">
        <f t="shared" si="377"/>
        <v>&lt;177 micron (NGR)</v>
      </c>
      <c r="L2294">
        <v>36</v>
      </c>
      <c r="M2294" t="s">
        <v>200</v>
      </c>
      <c r="N2294">
        <v>708</v>
      </c>
      <c r="O2294" t="s">
        <v>355</v>
      </c>
      <c r="P2294" t="s">
        <v>54</v>
      </c>
      <c r="Q2294" t="s">
        <v>549</v>
      </c>
      <c r="R2294" t="s">
        <v>69</v>
      </c>
      <c r="S2294" t="s">
        <v>57</v>
      </c>
      <c r="T2294" t="s">
        <v>167</v>
      </c>
      <c r="U2294" t="s">
        <v>203</v>
      </c>
      <c r="V2294" t="s">
        <v>223</v>
      </c>
      <c r="W2294" t="s">
        <v>79</v>
      </c>
      <c r="X2294" t="s">
        <v>74</v>
      </c>
      <c r="Y2294" t="s">
        <v>276</v>
      </c>
      <c r="Z2294" t="s">
        <v>127</v>
      </c>
      <c r="AA2294" t="s">
        <v>64</v>
      </c>
      <c r="AB2294" t="s">
        <v>615</v>
      </c>
      <c r="AC2294" t="s">
        <v>224</v>
      </c>
      <c r="AD2294" t="s">
        <v>138</v>
      </c>
      <c r="AE2294" t="s">
        <v>206</v>
      </c>
      <c r="AF2294" t="s">
        <v>616</v>
      </c>
      <c r="AG2294" t="s">
        <v>223</v>
      </c>
      <c r="AH2294" t="s">
        <v>173</v>
      </c>
      <c r="AI2294" t="s">
        <v>156</v>
      </c>
      <c r="AJ2294" t="s">
        <v>71</v>
      </c>
      <c r="AK2294" t="s">
        <v>73</v>
      </c>
      <c r="AL2294" t="s">
        <v>75</v>
      </c>
      <c r="AM2294" t="s">
        <v>177</v>
      </c>
      <c r="AN2294" t="s">
        <v>76</v>
      </c>
      <c r="AO2294" t="s">
        <v>203</v>
      </c>
      <c r="AP2294" t="s">
        <v>656</v>
      </c>
      <c r="AQ2294" t="s">
        <v>2079</v>
      </c>
      <c r="AR2294" t="s">
        <v>67</v>
      </c>
      <c r="AS2294" t="s">
        <v>62</v>
      </c>
      <c r="AT2294" t="s">
        <v>73</v>
      </c>
      <c r="AU2294" t="s">
        <v>107</v>
      </c>
      <c r="AV2294" t="s">
        <v>11286</v>
      </c>
    </row>
    <row r="2295" spans="1:48" hidden="1" x14ac:dyDescent="0.3">
      <c r="A2295" t="s">
        <v>11287</v>
      </c>
      <c r="B2295" t="s">
        <v>11288</v>
      </c>
      <c r="C2295" s="1" t="str">
        <f t="shared" si="378"/>
        <v>21:0975</v>
      </c>
      <c r="D2295" s="1" t="str">
        <f t="shared" si="375"/>
        <v>21:0109</v>
      </c>
      <c r="E2295" t="s">
        <v>11289</v>
      </c>
      <c r="F2295" t="s">
        <v>11290</v>
      </c>
      <c r="H2295">
        <v>60.7667894</v>
      </c>
      <c r="I2295">
        <v>-97.590560699999997</v>
      </c>
      <c r="J2295" s="1" t="str">
        <f t="shared" si="376"/>
        <v>NGR lake sediment grab sample</v>
      </c>
      <c r="K2295" s="1" t="str">
        <f t="shared" si="377"/>
        <v>&lt;177 micron (NGR)</v>
      </c>
      <c r="L2295">
        <v>36</v>
      </c>
      <c r="M2295" t="s">
        <v>217</v>
      </c>
      <c r="N2295">
        <v>709</v>
      </c>
      <c r="O2295" t="s">
        <v>355</v>
      </c>
      <c r="P2295" t="s">
        <v>54</v>
      </c>
      <c r="Q2295" t="s">
        <v>635</v>
      </c>
      <c r="R2295" t="s">
        <v>99</v>
      </c>
      <c r="S2295" t="s">
        <v>57</v>
      </c>
      <c r="T2295" t="s">
        <v>91</v>
      </c>
      <c r="U2295" t="s">
        <v>138</v>
      </c>
      <c r="V2295" t="s">
        <v>347</v>
      </c>
      <c r="W2295" t="s">
        <v>95</v>
      </c>
      <c r="X2295" t="s">
        <v>74</v>
      </c>
      <c r="Y2295" t="s">
        <v>238</v>
      </c>
      <c r="Z2295" t="s">
        <v>74</v>
      </c>
      <c r="AA2295" t="s">
        <v>64</v>
      </c>
      <c r="AB2295" t="s">
        <v>316</v>
      </c>
      <c r="AC2295" t="s">
        <v>206</v>
      </c>
      <c r="AD2295" t="s">
        <v>88</v>
      </c>
      <c r="AE2295" t="s">
        <v>3844</v>
      </c>
      <c r="AF2295" t="s">
        <v>141</v>
      </c>
      <c r="AG2295" t="s">
        <v>381</v>
      </c>
      <c r="AH2295" t="s">
        <v>173</v>
      </c>
      <c r="AI2295" t="s">
        <v>193</v>
      </c>
      <c r="AJ2295" t="s">
        <v>168</v>
      </c>
      <c r="AK2295" t="s">
        <v>73</v>
      </c>
      <c r="AL2295" t="s">
        <v>75</v>
      </c>
      <c r="AM2295" t="s">
        <v>68</v>
      </c>
      <c r="AN2295" t="s">
        <v>76</v>
      </c>
      <c r="AO2295" t="s">
        <v>134</v>
      </c>
      <c r="AP2295" t="s">
        <v>747</v>
      </c>
      <c r="AQ2295" t="s">
        <v>11291</v>
      </c>
      <c r="AR2295" t="s">
        <v>67</v>
      </c>
      <c r="AS2295" t="s">
        <v>127</v>
      </c>
      <c r="AT2295" t="s">
        <v>73</v>
      </c>
      <c r="AU2295" t="s">
        <v>107</v>
      </c>
      <c r="AV2295" t="s">
        <v>11292</v>
      </c>
    </row>
    <row r="2296" spans="1:48" hidden="1" x14ac:dyDescent="0.3">
      <c r="A2296" t="s">
        <v>11293</v>
      </c>
      <c r="B2296" t="s">
        <v>11294</v>
      </c>
      <c r="C2296" s="1" t="str">
        <f t="shared" si="378"/>
        <v>21:0975</v>
      </c>
      <c r="D2296" s="1" t="str">
        <f t="shared" si="375"/>
        <v>21:0109</v>
      </c>
      <c r="E2296" t="s">
        <v>11295</v>
      </c>
      <c r="F2296" t="s">
        <v>11296</v>
      </c>
      <c r="H2296">
        <v>60.705263100000003</v>
      </c>
      <c r="I2296">
        <v>-97.629516300000006</v>
      </c>
      <c r="J2296" s="1" t="str">
        <f t="shared" si="376"/>
        <v>NGR lake sediment grab sample</v>
      </c>
      <c r="K2296" s="1" t="str">
        <f t="shared" si="377"/>
        <v>&lt;177 micron (NGR)</v>
      </c>
      <c r="L2296">
        <v>36</v>
      </c>
      <c r="M2296" t="s">
        <v>246</v>
      </c>
      <c r="N2296">
        <v>710</v>
      </c>
      <c r="O2296" t="s">
        <v>62</v>
      </c>
      <c r="P2296" t="s">
        <v>54</v>
      </c>
      <c r="Q2296" t="s">
        <v>863</v>
      </c>
      <c r="R2296" t="s">
        <v>168</v>
      </c>
      <c r="S2296" t="s">
        <v>57</v>
      </c>
      <c r="T2296" t="s">
        <v>853</v>
      </c>
      <c r="U2296" t="s">
        <v>59</v>
      </c>
      <c r="V2296" t="s">
        <v>522</v>
      </c>
      <c r="W2296" t="s">
        <v>205</v>
      </c>
      <c r="X2296" t="s">
        <v>67</v>
      </c>
      <c r="Y2296" t="s">
        <v>302</v>
      </c>
      <c r="Z2296" t="s">
        <v>138</v>
      </c>
      <c r="AA2296" t="s">
        <v>64</v>
      </c>
      <c r="AB2296" t="s">
        <v>192</v>
      </c>
      <c r="AC2296" t="s">
        <v>75</v>
      </c>
      <c r="AD2296" t="s">
        <v>127</v>
      </c>
      <c r="AE2296" t="s">
        <v>137</v>
      </c>
      <c r="AF2296" t="s">
        <v>436</v>
      </c>
      <c r="AG2296" t="s">
        <v>152</v>
      </c>
      <c r="AH2296" t="s">
        <v>173</v>
      </c>
      <c r="AI2296" t="s">
        <v>101</v>
      </c>
      <c r="AJ2296" t="s">
        <v>336</v>
      </c>
      <c r="AK2296" t="s">
        <v>73</v>
      </c>
      <c r="AL2296" t="s">
        <v>74</v>
      </c>
      <c r="AM2296" t="s">
        <v>75</v>
      </c>
      <c r="AN2296" t="s">
        <v>76</v>
      </c>
      <c r="AO2296" t="s">
        <v>178</v>
      </c>
      <c r="AP2296" t="s">
        <v>179</v>
      </c>
      <c r="AQ2296" t="s">
        <v>11297</v>
      </c>
      <c r="AR2296" t="s">
        <v>67</v>
      </c>
      <c r="AS2296" t="s">
        <v>54</v>
      </c>
      <c r="AT2296" t="s">
        <v>73</v>
      </c>
      <c r="AU2296" t="s">
        <v>107</v>
      </c>
      <c r="AV2296" t="s">
        <v>11298</v>
      </c>
    </row>
    <row r="2297" spans="1:48" hidden="1" x14ac:dyDescent="0.3">
      <c r="A2297" t="s">
        <v>11299</v>
      </c>
      <c r="B2297" t="s">
        <v>11300</v>
      </c>
      <c r="C2297" s="1" t="str">
        <f t="shared" si="378"/>
        <v>21:0975</v>
      </c>
      <c r="D2297" s="1" t="str">
        <f t="shared" si="375"/>
        <v>21:0109</v>
      </c>
      <c r="E2297" t="s">
        <v>11301</v>
      </c>
      <c r="F2297" t="s">
        <v>11302</v>
      </c>
      <c r="H2297">
        <v>60.673344100000001</v>
      </c>
      <c r="I2297">
        <v>-97.684718000000004</v>
      </c>
      <c r="J2297" s="1" t="str">
        <f t="shared" si="376"/>
        <v>NGR lake sediment grab sample</v>
      </c>
      <c r="K2297" s="1" t="str">
        <f t="shared" si="377"/>
        <v>&lt;177 micron (NGR)</v>
      </c>
      <c r="L2297">
        <v>36</v>
      </c>
      <c r="M2297" t="s">
        <v>260</v>
      </c>
      <c r="N2297">
        <v>711</v>
      </c>
      <c r="O2297" t="s">
        <v>59</v>
      </c>
      <c r="P2297" t="s">
        <v>54</v>
      </c>
      <c r="Q2297" t="s">
        <v>80</v>
      </c>
      <c r="R2297" t="s">
        <v>187</v>
      </c>
      <c r="S2297" t="s">
        <v>57</v>
      </c>
      <c r="T2297" t="s">
        <v>122</v>
      </c>
      <c r="U2297" t="s">
        <v>88</v>
      </c>
      <c r="V2297" t="s">
        <v>2740</v>
      </c>
      <c r="W2297" t="s">
        <v>75</v>
      </c>
      <c r="X2297" t="s">
        <v>67</v>
      </c>
      <c r="Y2297" t="s">
        <v>276</v>
      </c>
      <c r="Z2297" t="s">
        <v>74</v>
      </c>
      <c r="AA2297" t="s">
        <v>64</v>
      </c>
      <c r="AB2297" t="s">
        <v>550</v>
      </c>
      <c r="AC2297" t="s">
        <v>75</v>
      </c>
      <c r="AD2297" t="s">
        <v>59</v>
      </c>
      <c r="AE2297" t="s">
        <v>8978</v>
      </c>
      <c r="AF2297" t="s">
        <v>436</v>
      </c>
      <c r="AG2297" t="s">
        <v>134</v>
      </c>
      <c r="AH2297" t="s">
        <v>472</v>
      </c>
      <c r="AI2297" t="s">
        <v>79</v>
      </c>
      <c r="AJ2297" t="s">
        <v>388</v>
      </c>
      <c r="AK2297" t="s">
        <v>73</v>
      </c>
      <c r="AL2297" t="s">
        <v>103</v>
      </c>
      <c r="AM2297" t="s">
        <v>103</v>
      </c>
      <c r="AN2297" t="s">
        <v>76</v>
      </c>
      <c r="AO2297" t="s">
        <v>208</v>
      </c>
      <c r="AP2297" t="s">
        <v>1227</v>
      </c>
      <c r="AQ2297" t="s">
        <v>11303</v>
      </c>
      <c r="AR2297" t="s">
        <v>67</v>
      </c>
      <c r="AS2297" t="s">
        <v>54</v>
      </c>
      <c r="AT2297" t="s">
        <v>58</v>
      </c>
      <c r="AU2297" t="s">
        <v>107</v>
      </c>
      <c r="AV2297" t="s">
        <v>926</v>
      </c>
    </row>
    <row r="2298" spans="1:48" hidden="1" x14ac:dyDescent="0.3">
      <c r="A2298" t="s">
        <v>11304</v>
      </c>
      <c r="B2298" t="s">
        <v>11305</v>
      </c>
      <c r="C2298" s="1" t="str">
        <f t="shared" si="378"/>
        <v>21:0975</v>
      </c>
      <c r="D2298" s="1" t="str">
        <f t="shared" si="375"/>
        <v>21:0109</v>
      </c>
      <c r="E2298" t="s">
        <v>11306</v>
      </c>
      <c r="F2298" t="s">
        <v>11307</v>
      </c>
      <c r="H2298">
        <v>60.763196299999997</v>
      </c>
      <c r="I2298">
        <v>-97.665633900000003</v>
      </c>
      <c r="J2298" s="1" t="str">
        <f t="shared" si="376"/>
        <v>NGR lake sediment grab sample</v>
      </c>
      <c r="K2298" s="1" t="str">
        <f t="shared" si="377"/>
        <v>&lt;177 micron (NGR)</v>
      </c>
      <c r="L2298">
        <v>36</v>
      </c>
      <c r="M2298" t="s">
        <v>273</v>
      </c>
      <c r="N2298">
        <v>712</v>
      </c>
      <c r="O2298" t="s">
        <v>263</v>
      </c>
      <c r="P2298" t="s">
        <v>170</v>
      </c>
      <c r="Q2298" t="s">
        <v>1477</v>
      </c>
      <c r="R2298" t="s">
        <v>104</v>
      </c>
      <c r="S2298" t="s">
        <v>57</v>
      </c>
      <c r="T2298" t="s">
        <v>60</v>
      </c>
      <c r="U2298" t="s">
        <v>88</v>
      </c>
      <c r="V2298" t="s">
        <v>615</v>
      </c>
      <c r="W2298" t="s">
        <v>346</v>
      </c>
      <c r="X2298" t="s">
        <v>67</v>
      </c>
      <c r="Y2298" t="s">
        <v>171</v>
      </c>
      <c r="Z2298" t="s">
        <v>127</v>
      </c>
      <c r="AA2298" t="s">
        <v>64</v>
      </c>
      <c r="AB2298" t="s">
        <v>69</v>
      </c>
      <c r="AC2298" t="s">
        <v>70</v>
      </c>
      <c r="AD2298" t="s">
        <v>62</v>
      </c>
      <c r="AE2298" t="s">
        <v>171</v>
      </c>
      <c r="AF2298" t="s">
        <v>436</v>
      </c>
      <c r="AG2298" t="s">
        <v>304</v>
      </c>
      <c r="AH2298" t="s">
        <v>70</v>
      </c>
      <c r="AI2298" t="s">
        <v>329</v>
      </c>
      <c r="AJ2298" t="s">
        <v>226</v>
      </c>
      <c r="AK2298" t="s">
        <v>73</v>
      </c>
      <c r="AL2298" t="s">
        <v>75</v>
      </c>
      <c r="AM2298" t="s">
        <v>103</v>
      </c>
      <c r="AN2298" t="s">
        <v>76</v>
      </c>
      <c r="AO2298" t="s">
        <v>208</v>
      </c>
      <c r="AP2298" t="s">
        <v>414</v>
      </c>
      <c r="AQ2298" t="s">
        <v>102</v>
      </c>
      <c r="AR2298" t="s">
        <v>74</v>
      </c>
      <c r="AS2298" t="s">
        <v>54</v>
      </c>
      <c r="AT2298" t="s">
        <v>73</v>
      </c>
      <c r="AU2298" t="s">
        <v>107</v>
      </c>
      <c r="AV2298" t="s">
        <v>11170</v>
      </c>
    </row>
    <row r="2299" spans="1:48" hidden="1" x14ac:dyDescent="0.3">
      <c r="A2299" t="s">
        <v>11308</v>
      </c>
      <c r="B2299" t="s">
        <v>11309</v>
      </c>
      <c r="C2299" s="1" t="str">
        <f t="shared" si="378"/>
        <v>21:0975</v>
      </c>
      <c r="D2299" s="1" t="str">
        <f t="shared" si="375"/>
        <v>21:0109</v>
      </c>
      <c r="E2299" t="s">
        <v>11310</v>
      </c>
      <c r="F2299" t="s">
        <v>11311</v>
      </c>
      <c r="H2299">
        <v>60.799488199999999</v>
      </c>
      <c r="I2299">
        <v>-97.684590299999996</v>
      </c>
      <c r="J2299" s="1" t="str">
        <f t="shared" si="376"/>
        <v>NGR lake sediment grab sample</v>
      </c>
      <c r="K2299" s="1" t="str">
        <f t="shared" si="377"/>
        <v>&lt;177 micron (NGR)</v>
      </c>
      <c r="L2299">
        <v>36</v>
      </c>
      <c r="M2299" t="s">
        <v>289</v>
      </c>
      <c r="N2299">
        <v>713</v>
      </c>
      <c r="O2299" t="s">
        <v>156</v>
      </c>
      <c r="P2299" t="s">
        <v>127</v>
      </c>
      <c r="Q2299" t="s">
        <v>523</v>
      </c>
      <c r="R2299" t="s">
        <v>471</v>
      </c>
      <c r="S2299" t="s">
        <v>57</v>
      </c>
      <c r="T2299" t="s">
        <v>167</v>
      </c>
      <c r="U2299" t="s">
        <v>92</v>
      </c>
      <c r="V2299" t="s">
        <v>189</v>
      </c>
      <c r="W2299" t="s">
        <v>302</v>
      </c>
      <c r="X2299" t="s">
        <v>67</v>
      </c>
      <c r="Y2299" t="s">
        <v>118</v>
      </c>
      <c r="Z2299" t="s">
        <v>127</v>
      </c>
      <c r="AA2299" t="s">
        <v>64</v>
      </c>
      <c r="AB2299" t="s">
        <v>189</v>
      </c>
      <c r="AC2299" t="s">
        <v>177</v>
      </c>
      <c r="AD2299" t="s">
        <v>203</v>
      </c>
      <c r="AE2299" t="s">
        <v>206</v>
      </c>
      <c r="AF2299" t="s">
        <v>141</v>
      </c>
      <c r="AG2299" t="s">
        <v>139</v>
      </c>
      <c r="AH2299" t="s">
        <v>70</v>
      </c>
      <c r="AI2299" t="s">
        <v>156</v>
      </c>
      <c r="AJ2299" t="s">
        <v>71</v>
      </c>
      <c r="AK2299" t="s">
        <v>73</v>
      </c>
      <c r="AL2299" t="s">
        <v>103</v>
      </c>
      <c r="AM2299" t="s">
        <v>75</v>
      </c>
      <c r="AN2299" t="s">
        <v>2740</v>
      </c>
      <c r="AO2299" t="s">
        <v>92</v>
      </c>
      <c r="AP2299" t="s">
        <v>566</v>
      </c>
      <c r="AQ2299" t="s">
        <v>10134</v>
      </c>
      <c r="AR2299" t="s">
        <v>67</v>
      </c>
      <c r="AS2299" t="s">
        <v>54</v>
      </c>
      <c r="AT2299" t="s">
        <v>73</v>
      </c>
      <c r="AU2299" t="s">
        <v>107</v>
      </c>
      <c r="AV2299" t="s">
        <v>938</v>
      </c>
    </row>
    <row r="2300" spans="1:48" hidden="1" x14ac:dyDescent="0.3">
      <c r="A2300" t="s">
        <v>11312</v>
      </c>
      <c r="B2300" t="s">
        <v>11313</v>
      </c>
      <c r="C2300" s="1" t="str">
        <f t="shared" si="378"/>
        <v>21:0975</v>
      </c>
      <c r="D2300" s="1" t="str">
        <f>HYPERLINK("https://geochem.nrcan.gc.ca/cdogs/content/svy/svy_e.htm", "")</f>
        <v/>
      </c>
      <c r="G2300" s="1" t="str">
        <f>HYPERLINK("https://geochem.nrcan.gc.ca/cdogs/content/cr_/cr_00160_e.htm", "160")</f>
        <v>160</v>
      </c>
      <c r="J2300" t="s">
        <v>230</v>
      </c>
      <c r="K2300" t="s">
        <v>231</v>
      </c>
      <c r="L2300">
        <v>36</v>
      </c>
      <c r="M2300" t="s">
        <v>232</v>
      </c>
      <c r="N2300">
        <v>714</v>
      </c>
      <c r="O2300" t="s">
        <v>176</v>
      </c>
      <c r="P2300" t="s">
        <v>54</v>
      </c>
      <c r="Q2300" t="s">
        <v>566</v>
      </c>
      <c r="R2300" t="s">
        <v>224</v>
      </c>
      <c r="S2300" t="s">
        <v>57</v>
      </c>
      <c r="T2300" t="s">
        <v>449</v>
      </c>
      <c r="U2300" t="s">
        <v>59</v>
      </c>
      <c r="V2300" t="s">
        <v>427</v>
      </c>
      <c r="W2300" t="s">
        <v>205</v>
      </c>
      <c r="X2300" t="s">
        <v>74</v>
      </c>
      <c r="Y2300" t="s">
        <v>220</v>
      </c>
      <c r="Z2300" t="s">
        <v>88</v>
      </c>
      <c r="AA2300" t="s">
        <v>64</v>
      </c>
      <c r="AB2300" t="s">
        <v>251</v>
      </c>
      <c r="AC2300" t="s">
        <v>75</v>
      </c>
      <c r="AD2300" t="s">
        <v>67</v>
      </c>
      <c r="AE2300" t="s">
        <v>3515</v>
      </c>
      <c r="AF2300" t="s">
        <v>290</v>
      </c>
      <c r="AG2300" t="s">
        <v>316</v>
      </c>
      <c r="AH2300" t="s">
        <v>68</v>
      </c>
      <c r="AI2300" t="s">
        <v>178</v>
      </c>
      <c r="AJ2300" t="s">
        <v>72</v>
      </c>
      <c r="AK2300" t="s">
        <v>73</v>
      </c>
      <c r="AL2300" t="s">
        <v>206</v>
      </c>
      <c r="AM2300" t="s">
        <v>157</v>
      </c>
      <c r="AN2300" t="s">
        <v>76</v>
      </c>
      <c r="AO2300" t="s">
        <v>203</v>
      </c>
      <c r="AP2300" t="s">
        <v>1434</v>
      </c>
      <c r="AQ2300" t="s">
        <v>226</v>
      </c>
      <c r="AR2300" t="s">
        <v>62</v>
      </c>
      <c r="AS2300" t="s">
        <v>170</v>
      </c>
      <c r="AT2300" t="s">
        <v>73</v>
      </c>
      <c r="AU2300" t="s">
        <v>489</v>
      </c>
      <c r="AV2300" t="s">
        <v>11314</v>
      </c>
    </row>
    <row r="2301" spans="1:48" hidden="1" x14ac:dyDescent="0.3">
      <c r="A2301" t="s">
        <v>11315</v>
      </c>
      <c r="B2301" t="s">
        <v>11316</v>
      </c>
      <c r="C2301" s="1" t="str">
        <f t="shared" si="378"/>
        <v>21:0975</v>
      </c>
      <c r="D2301" s="1" t="str">
        <f t="shared" ref="D2301:D2325" si="379">HYPERLINK("https://geochem.nrcan.gc.ca/cdogs/content/svy/svy210109_e.htm", "21:0109")</f>
        <v>21:0109</v>
      </c>
      <c r="E2301" t="s">
        <v>11248</v>
      </c>
      <c r="F2301" t="s">
        <v>11317</v>
      </c>
      <c r="H2301">
        <v>60.835919400000002</v>
      </c>
      <c r="I2301">
        <v>-97.6868415</v>
      </c>
      <c r="J2301" s="1" t="str">
        <f t="shared" ref="J2301:J2325" si="380">HYPERLINK("https://geochem.nrcan.gc.ca/cdogs/content/kwd/kwd020027_e.htm", "NGR lake sediment grab sample")</f>
        <v>NGR lake sediment grab sample</v>
      </c>
      <c r="K2301" s="1" t="str">
        <f t="shared" ref="K2301:K2325" si="381">HYPERLINK("https://geochem.nrcan.gc.ca/cdogs/content/kwd/kwd080006_e.htm", "&lt;177 micron (NGR)")</f>
        <v>&lt;177 micron (NGR)</v>
      </c>
      <c r="L2301">
        <v>36</v>
      </c>
      <c r="M2301" t="s">
        <v>345</v>
      </c>
      <c r="N2301">
        <v>715</v>
      </c>
      <c r="O2301" t="s">
        <v>381</v>
      </c>
      <c r="P2301" t="s">
        <v>138</v>
      </c>
      <c r="Q2301" t="s">
        <v>166</v>
      </c>
      <c r="R2301" t="s">
        <v>187</v>
      </c>
      <c r="S2301" t="s">
        <v>57</v>
      </c>
      <c r="T2301" t="s">
        <v>454</v>
      </c>
      <c r="U2301" t="s">
        <v>151</v>
      </c>
      <c r="V2301" t="s">
        <v>617</v>
      </c>
      <c r="W2301" t="s">
        <v>346</v>
      </c>
      <c r="X2301" t="s">
        <v>74</v>
      </c>
      <c r="Y2301" t="s">
        <v>440</v>
      </c>
      <c r="Z2301" t="s">
        <v>96</v>
      </c>
      <c r="AA2301" t="s">
        <v>64</v>
      </c>
      <c r="AB2301" t="s">
        <v>119</v>
      </c>
      <c r="AC2301" t="s">
        <v>177</v>
      </c>
      <c r="AD2301" t="s">
        <v>290</v>
      </c>
      <c r="AE2301" t="s">
        <v>526</v>
      </c>
      <c r="AF2301" t="s">
        <v>223</v>
      </c>
      <c r="AG2301" t="s">
        <v>380</v>
      </c>
      <c r="AH2301" t="s">
        <v>155</v>
      </c>
      <c r="AI2301" t="s">
        <v>1073</v>
      </c>
      <c r="AJ2301" t="s">
        <v>123</v>
      </c>
      <c r="AK2301" t="s">
        <v>73</v>
      </c>
      <c r="AL2301" t="s">
        <v>177</v>
      </c>
      <c r="AM2301" t="s">
        <v>125</v>
      </c>
      <c r="AN2301" t="s">
        <v>76</v>
      </c>
      <c r="AO2301" t="s">
        <v>178</v>
      </c>
      <c r="AP2301" t="s">
        <v>179</v>
      </c>
      <c r="AQ2301" t="s">
        <v>10307</v>
      </c>
      <c r="AR2301" t="s">
        <v>74</v>
      </c>
      <c r="AS2301" t="s">
        <v>62</v>
      </c>
      <c r="AT2301" t="s">
        <v>562</v>
      </c>
      <c r="AU2301" t="s">
        <v>107</v>
      </c>
      <c r="AV2301" t="s">
        <v>11318</v>
      </c>
    </row>
    <row r="2302" spans="1:48" hidden="1" x14ac:dyDescent="0.3">
      <c r="A2302" t="s">
        <v>11319</v>
      </c>
      <c r="B2302" t="s">
        <v>11320</v>
      </c>
      <c r="C2302" s="1" t="str">
        <f t="shared" si="378"/>
        <v>21:0975</v>
      </c>
      <c r="D2302" s="1" t="str">
        <f t="shared" si="379"/>
        <v>21:0109</v>
      </c>
      <c r="E2302" t="s">
        <v>11321</v>
      </c>
      <c r="F2302" t="s">
        <v>11322</v>
      </c>
      <c r="H2302">
        <v>60.890765799999997</v>
      </c>
      <c r="I2302">
        <v>-97.810221200000001</v>
      </c>
      <c r="J2302" s="1" t="str">
        <f t="shared" si="380"/>
        <v>NGR lake sediment grab sample</v>
      </c>
      <c r="K2302" s="1" t="str">
        <f t="shared" si="381"/>
        <v>&lt;177 micron (NGR)</v>
      </c>
      <c r="L2302">
        <v>36</v>
      </c>
      <c r="M2302" t="s">
        <v>301</v>
      </c>
      <c r="N2302">
        <v>716</v>
      </c>
      <c r="O2302" t="s">
        <v>123</v>
      </c>
      <c r="P2302" t="s">
        <v>54</v>
      </c>
      <c r="Q2302" t="s">
        <v>558</v>
      </c>
      <c r="R2302" t="s">
        <v>381</v>
      </c>
      <c r="S2302" t="s">
        <v>57</v>
      </c>
      <c r="T2302" t="s">
        <v>58</v>
      </c>
      <c r="U2302" t="s">
        <v>92</v>
      </c>
      <c r="V2302" t="s">
        <v>698</v>
      </c>
      <c r="W2302" t="s">
        <v>448</v>
      </c>
      <c r="X2302" t="s">
        <v>74</v>
      </c>
      <c r="Y2302" t="s">
        <v>448</v>
      </c>
      <c r="Z2302" t="s">
        <v>127</v>
      </c>
      <c r="AA2302" t="s">
        <v>64</v>
      </c>
      <c r="AB2302" t="s">
        <v>189</v>
      </c>
      <c r="AC2302" t="s">
        <v>155</v>
      </c>
      <c r="AD2302" t="s">
        <v>62</v>
      </c>
      <c r="AE2302" t="s">
        <v>68</v>
      </c>
      <c r="AF2302" t="s">
        <v>471</v>
      </c>
      <c r="AG2302" t="s">
        <v>725</v>
      </c>
      <c r="AH2302" t="s">
        <v>70</v>
      </c>
      <c r="AI2302" t="s">
        <v>440</v>
      </c>
      <c r="AJ2302" t="s">
        <v>306</v>
      </c>
      <c r="AK2302" t="s">
        <v>73</v>
      </c>
      <c r="AL2302" t="s">
        <v>224</v>
      </c>
      <c r="AM2302" t="s">
        <v>75</v>
      </c>
      <c r="AN2302" t="s">
        <v>76</v>
      </c>
      <c r="AO2302" t="s">
        <v>203</v>
      </c>
      <c r="AP2302" t="s">
        <v>566</v>
      </c>
      <c r="AQ2302" t="s">
        <v>168</v>
      </c>
      <c r="AR2302" t="s">
        <v>67</v>
      </c>
      <c r="AS2302" t="s">
        <v>62</v>
      </c>
      <c r="AT2302" t="s">
        <v>73</v>
      </c>
      <c r="AU2302" t="s">
        <v>107</v>
      </c>
      <c r="AV2302" t="s">
        <v>11323</v>
      </c>
    </row>
    <row r="2303" spans="1:48" hidden="1" x14ac:dyDescent="0.3">
      <c r="A2303" t="s">
        <v>11324</v>
      </c>
      <c r="B2303" t="s">
        <v>11325</v>
      </c>
      <c r="C2303" s="1" t="str">
        <f t="shared" si="378"/>
        <v>21:0975</v>
      </c>
      <c r="D2303" s="1" t="str">
        <f t="shared" si="379"/>
        <v>21:0109</v>
      </c>
      <c r="E2303" t="s">
        <v>11326</v>
      </c>
      <c r="F2303" t="s">
        <v>11327</v>
      </c>
      <c r="H2303">
        <v>60.875047299999999</v>
      </c>
      <c r="I2303">
        <v>-97.816847499999994</v>
      </c>
      <c r="J2303" s="1" t="str">
        <f t="shared" si="380"/>
        <v>NGR lake sediment grab sample</v>
      </c>
      <c r="K2303" s="1" t="str">
        <f t="shared" si="381"/>
        <v>&lt;177 micron (NGR)</v>
      </c>
      <c r="L2303">
        <v>36</v>
      </c>
      <c r="M2303" t="s">
        <v>314</v>
      </c>
      <c r="N2303">
        <v>717</v>
      </c>
      <c r="O2303" t="s">
        <v>92</v>
      </c>
      <c r="P2303" t="s">
        <v>127</v>
      </c>
      <c r="Q2303" t="s">
        <v>549</v>
      </c>
      <c r="R2303" t="s">
        <v>187</v>
      </c>
      <c r="S2303" t="s">
        <v>57</v>
      </c>
      <c r="T2303" t="s">
        <v>404</v>
      </c>
      <c r="U2303" t="s">
        <v>281</v>
      </c>
      <c r="V2303" t="s">
        <v>428</v>
      </c>
      <c r="W2303" t="s">
        <v>238</v>
      </c>
      <c r="X2303" t="s">
        <v>74</v>
      </c>
      <c r="Y2303" t="s">
        <v>448</v>
      </c>
      <c r="Z2303" t="s">
        <v>170</v>
      </c>
      <c r="AA2303" t="s">
        <v>64</v>
      </c>
      <c r="AB2303" t="s">
        <v>575</v>
      </c>
      <c r="AC2303" t="s">
        <v>70</v>
      </c>
      <c r="AD2303" t="s">
        <v>170</v>
      </c>
      <c r="AE2303" t="s">
        <v>68</v>
      </c>
      <c r="AF2303" t="s">
        <v>99</v>
      </c>
      <c r="AG2303" t="s">
        <v>575</v>
      </c>
      <c r="AH2303" t="s">
        <v>173</v>
      </c>
      <c r="AI2303" t="s">
        <v>101</v>
      </c>
      <c r="AJ2303" t="s">
        <v>201</v>
      </c>
      <c r="AK2303" t="s">
        <v>73</v>
      </c>
      <c r="AL2303" t="s">
        <v>103</v>
      </c>
      <c r="AM2303" t="s">
        <v>224</v>
      </c>
      <c r="AN2303" t="s">
        <v>76</v>
      </c>
      <c r="AO2303" t="s">
        <v>208</v>
      </c>
      <c r="AP2303" t="s">
        <v>234</v>
      </c>
      <c r="AQ2303" t="s">
        <v>382</v>
      </c>
      <c r="AR2303" t="s">
        <v>67</v>
      </c>
      <c r="AS2303" t="s">
        <v>54</v>
      </c>
      <c r="AT2303" t="s">
        <v>262</v>
      </c>
      <c r="AU2303" t="s">
        <v>107</v>
      </c>
      <c r="AV2303" t="s">
        <v>6581</v>
      </c>
    </row>
    <row r="2304" spans="1:48" hidden="1" x14ac:dyDescent="0.3">
      <c r="A2304" t="s">
        <v>11328</v>
      </c>
      <c r="B2304" t="s">
        <v>11329</v>
      </c>
      <c r="C2304" s="1" t="str">
        <f t="shared" si="378"/>
        <v>21:0975</v>
      </c>
      <c r="D2304" s="1" t="str">
        <f t="shared" si="379"/>
        <v>21:0109</v>
      </c>
      <c r="E2304" t="s">
        <v>11330</v>
      </c>
      <c r="F2304" t="s">
        <v>11331</v>
      </c>
      <c r="H2304">
        <v>60.827327799999999</v>
      </c>
      <c r="I2304">
        <v>-97.803836099999998</v>
      </c>
      <c r="J2304" s="1" t="str">
        <f t="shared" si="380"/>
        <v>NGR lake sediment grab sample</v>
      </c>
      <c r="K2304" s="1" t="str">
        <f t="shared" si="381"/>
        <v>&lt;177 micron (NGR)</v>
      </c>
      <c r="L2304">
        <v>36</v>
      </c>
      <c r="M2304" t="s">
        <v>324</v>
      </c>
      <c r="N2304">
        <v>718</v>
      </c>
      <c r="O2304" t="s">
        <v>137</v>
      </c>
      <c r="P2304" t="s">
        <v>170</v>
      </c>
      <c r="Q2304" t="s">
        <v>2145</v>
      </c>
      <c r="R2304" t="s">
        <v>151</v>
      </c>
      <c r="S2304" t="s">
        <v>57</v>
      </c>
      <c r="T2304" t="s">
        <v>221</v>
      </c>
      <c r="U2304" t="s">
        <v>59</v>
      </c>
      <c r="V2304" t="s">
        <v>575</v>
      </c>
      <c r="W2304" t="s">
        <v>448</v>
      </c>
      <c r="X2304" t="s">
        <v>67</v>
      </c>
      <c r="Y2304" t="s">
        <v>68</v>
      </c>
      <c r="Z2304" t="s">
        <v>170</v>
      </c>
      <c r="AA2304" t="s">
        <v>64</v>
      </c>
      <c r="AB2304" t="s">
        <v>99</v>
      </c>
      <c r="AC2304" t="s">
        <v>70</v>
      </c>
      <c r="AD2304" t="s">
        <v>67</v>
      </c>
      <c r="AE2304" t="s">
        <v>2678</v>
      </c>
      <c r="AF2304" t="s">
        <v>347</v>
      </c>
      <c r="AG2304" t="s">
        <v>492</v>
      </c>
      <c r="AH2304" t="s">
        <v>472</v>
      </c>
      <c r="AI2304" t="s">
        <v>233</v>
      </c>
      <c r="AJ2304" t="s">
        <v>193</v>
      </c>
      <c r="AK2304" t="s">
        <v>73</v>
      </c>
      <c r="AL2304" t="s">
        <v>103</v>
      </c>
      <c r="AM2304" t="s">
        <v>103</v>
      </c>
      <c r="AN2304" t="s">
        <v>76</v>
      </c>
      <c r="AO2304" t="s">
        <v>117</v>
      </c>
      <c r="AP2304" t="s">
        <v>2033</v>
      </c>
      <c r="AQ2304" t="s">
        <v>373</v>
      </c>
      <c r="AR2304" t="s">
        <v>67</v>
      </c>
      <c r="AS2304" t="s">
        <v>54</v>
      </c>
      <c r="AT2304" t="s">
        <v>73</v>
      </c>
      <c r="AU2304" t="s">
        <v>107</v>
      </c>
      <c r="AV2304" t="s">
        <v>11332</v>
      </c>
    </row>
    <row r="2305" spans="1:48" hidden="1" x14ac:dyDescent="0.3">
      <c r="A2305" t="s">
        <v>11333</v>
      </c>
      <c r="B2305" t="s">
        <v>11334</v>
      </c>
      <c r="C2305" s="1" t="str">
        <f t="shared" si="378"/>
        <v>21:0975</v>
      </c>
      <c r="D2305" s="1" t="str">
        <f t="shared" si="379"/>
        <v>21:0109</v>
      </c>
      <c r="E2305" t="s">
        <v>11335</v>
      </c>
      <c r="F2305" t="s">
        <v>11336</v>
      </c>
      <c r="H2305">
        <v>60.813564700000001</v>
      </c>
      <c r="I2305">
        <v>-97.789218300000002</v>
      </c>
      <c r="J2305" s="1" t="str">
        <f t="shared" si="380"/>
        <v>NGR lake sediment grab sample</v>
      </c>
      <c r="K2305" s="1" t="str">
        <f t="shared" si="381"/>
        <v>&lt;177 micron (NGR)</v>
      </c>
      <c r="L2305">
        <v>36</v>
      </c>
      <c r="M2305" t="s">
        <v>335</v>
      </c>
      <c r="N2305">
        <v>719</v>
      </c>
      <c r="O2305" t="s">
        <v>363</v>
      </c>
      <c r="P2305" t="s">
        <v>170</v>
      </c>
      <c r="Q2305" t="s">
        <v>558</v>
      </c>
      <c r="R2305" t="s">
        <v>116</v>
      </c>
      <c r="S2305" t="s">
        <v>57</v>
      </c>
      <c r="T2305" t="s">
        <v>316</v>
      </c>
      <c r="U2305" t="s">
        <v>168</v>
      </c>
      <c r="V2305" t="s">
        <v>119</v>
      </c>
      <c r="W2305" t="s">
        <v>205</v>
      </c>
      <c r="X2305" t="s">
        <v>74</v>
      </c>
      <c r="Y2305" t="s">
        <v>448</v>
      </c>
      <c r="Z2305" t="s">
        <v>170</v>
      </c>
      <c r="AA2305" t="s">
        <v>64</v>
      </c>
      <c r="AB2305" t="s">
        <v>187</v>
      </c>
      <c r="AC2305" t="s">
        <v>70</v>
      </c>
      <c r="AD2305" t="s">
        <v>170</v>
      </c>
      <c r="AE2305" t="s">
        <v>68</v>
      </c>
      <c r="AF2305" t="s">
        <v>99</v>
      </c>
      <c r="AG2305" t="s">
        <v>853</v>
      </c>
      <c r="AH2305" t="s">
        <v>173</v>
      </c>
      <c r="AI2305" t="s">
        <v>318</v>
      </c>
      <c r="AJ2305" t="s">
        <v>254</v>
      </c>
      <c r="AK2305" t="s">
        <v>73</v>
      </c>
      <c r="AL2305" t="s">
        <v>224</v>
      </c>
      <c r="AM2305" t="s">
        <v>224</v>
      </c>
      <c r="AN2305" t="s">
        <v>76</v>
      </c>
      <c r="AO2305" t="s">
        <v>373</v>
      </c>
      <c r="AP2305" t="s">
        <v>225</v>
      </c>
      <c r="AQ2305" t="s">
        <v>92</v>
      </c>
      <c r="AR2305" t="s">
        <v>67</v>
      </c>
      <c r="AS2305" t="s">
        <v>54</v>
      </c>
      <c r="AT2305" t="s">
        <v>73</v>
      </c>
      <c r="AU2305" t="s">
        <v>107</v>
      </c>
      <c r="AV2305" t="s">
        <v>6518</v>
      </c>
    </row>
    <row r="2306" spans="1:48" hidden="1" x14ac:dyDescent="0.3">
      <c r="A2306" t="s">
        <v>11337</v>
      </c>
      <c r="B2306" t="s">
        <v>11338</v>
      </c>
      <c r="C2306" s="1" t="str">
        <f t="shared" si="378"/>
        <v>21:0975</v>
      </c>
      <c r="D2306" s="1" t="str">
        <f t="shared" si="379"/>
        <v>21:0109</v>
      </c>
      <c r="E2306" t="s">
        <v>11339</v>
      </c>
      <c r="F2306" t="s">
        <v>11340</v>
      </c>
      <c r="H2306">
        <v>60.755098400000001</v>
      </c>
      <c r="I2306">
        <v>-97.821063499999994</v>
      </c>
      <c r="J2306" s="1" t="str">
        <f t="shared" si="380"/>
        <v>NGR lake sediment grab sample</v>
      </c>
      <c r="K2306" s="1" t="str">
        <f t="shared" si="381"/>
        <v>&lt;177 micron (NGR)</v>
      </c>
      <c r="L2306">
        <v>36</v>
      </c>
      <c r="M2306" t="s">
        <v>354</v>
      </c>
      <c r="N2306">
        <v>720</v>
      </c>
      <c r="O2306" t="s">
        <v>440</v>
      </c>
      <c r="P2306" t="s">
        <v>54</v>
      </c>
      <c r="Q2306" t="s">
        <v>364</v>
      </c>
      <c r="R2306" t="s">
        <v>317</v>
      </c>
      <c r="S2306" t="s">
        <v>57</v>
      </c>
      <c r="T2306" t="s">
        <v>223</v>
      </c>
      <c r="U2306" t="s">
        <v>59</v>
      </c>
      <c r="V2306" t="s">
        <v>357</v>
      </c>
      <c r="W2306" t="s">
        <v>224</v>
      </c>
      <c r="X2306" t="s">
        <v>67</v>
      </c>
      <c r="Y2306" t="s">
        <v>238</v>
      </c>
      <c r="Z2306" t="s">
        <v>67</v>
      </c>
      <c r="AA2306" t="s">
        <v>64</v>
      </c>
      <c r="AB2306" t="s">
        <v>141</v>
      </c>
      <c r="AC2306" t="s">
        <v>70</v>
      </c>
      <c r="AD2306" t="s">
        <v>138</v>
      </c>
      <c r="AE2306" t="s">
        <v>3822</v>
      </c>
      <c r="AF2306" t="s">
        <v>77</v>
      </c>
      <c r="AG2306" t="s">
        <v>92</v>
      </c>
      <c r="AH2306" t="s">
        <v>173</v>
      </c>
      <c r="AI2306" t="s">
        <v>276</v>
      </c>
      <c r="AJ2306" t="s">
        <v>118</v>
      </c>
      <c r="AK2306" t="s">
        <v>73</v>
      </c>
      <c r="AL2306" t="s">
        <v>103</v>
      </c>
      <c r="AM2306" t="s">
        <v>103</v>
      </c>
      <c r="AN2306" t="s">
        <v>76</v>
      </c>
      <c r="AO2306" t="s">
        <v>233</v>
      </c>
      <c r="AP2306" t="s">
        <v>8164</v>
      </c>
      <c r="AQ2306" t="s">
        <v>374</v>
      </c>
      <c r="AR2306" t="s">
        <v>67</v>
      </c>
      <c r="AS2306" t="s">
        <v>54</v>
      </c>
      <c r="AT2306" t="s">
        <v>73</v>
      </c>
      <c r="AU2306" t="s">
        <v>107</v>
      </c>
      <c r="AV2306" t="s">
        <v>11341</v>
      </c>
    </row>
    <row r="2307" spans="1:48" hidden="1" x14ac:dyDescent="0.3">
      <c r="A2307" t="s">
        <v>11342</v>
      </c>
      <c r="B2307" t="s">
        <v>11343</v>
      </c>
      <c r="C2307" s="1" t="str">
        <f t="shared" si="378"/>
        <v>21:0975</v>
      </c>
      <c r="D2307" s="1" t="str">
        <f t="shared" si="379"/>
        <v>21:0109</v>
      </c>
      <c r="E2307" t="s">
        <v>11344</v>
      </c>
      <c r="F2307" t="s">
        <v>11345</v>
      </c>
      <c r="H2307">
        <v>60.642285200000003</v>
      </c>
      <c r="I2307">
        <v>-97.8268384</v>
      </c>
      <c r="J2307" s="1" t="str">
        <f t="shared" si="380"/>
        <v>NGR lake sediment grab sample</v>
      </c>
      <c r="K2307" s="1" t="str">
        <f t="shared" si="381"/>
        <v>&lt;177 micron (NGR)</v>
      </c>
      <c r="L2307">
        <v>37</v>
      </c>
      <c r="M2307" t="s">
        <v>52</v>
      </c>
      <c r="N2307">
        <v>721</v>
      </c>
      <c r="O2307" t="s">
        <v>95</v>
      </c>
      <c r="P2307" t="s">
        <v>54</v>
      </c>
      <c r="Q2307" t="s">
        <v>1158</v>
      </c>
      <c r="R2307" t="s">
        <v>281</v>
      </c>
      <c r="S2307" t="s">
        <v>57</v>
      </c>
      <c r="T2307" t="s">
        <v>152</v>
      </c>
      <c r="U2307" t="s">
        <v>117</v>
      </c>
      <c r="V2307" t="s">
        <v>169</v>
      </c>
      <c r="W2307" t="s">
        <v>346</v>
      </c>
      <c r="X2307" t="s">
        <v>62</v>
      </c>
      <c r="Y2307" t="s">
        <v>95</v>
      </c>
      <c r="Z2307" t="s">
        <v>96</v>
      </c>
      <c r="AA2307" t="s">
        <v>64</v>
      </c>
      <c r="AB2307" t="s">
        <v>223</v>
      </c>
      <c r="AC2307" t="s">
        <v>177</v>
      </c>
      <c r="AD2307" t="s">
        <v>59</v>
      </c>
      <c r="AE2307" t="s">
        <v>68</v>
      </c>
      <c r="AF2307" t="s">
        <v>282</v>
      </c>
      <c r="AG2307" t="s">
        <v>169</v>
      </c>
      <c r="AH2307" t="s">
        <v>70</v>
      </c>
      <c r="AI2307" t="s">
        <v>413</v>
      </c>
      <c r="AJ2307" t="s">
        <v>328</v>
      </c>
      <c r="AK2307" t="s">
        <v>73</v>
      </c>
      <c r="AL2307" t="s">
        <v>157</v>
      </c>
      <c r="AM2307" t="s">
        <v>157</v>
      </c>
      <c r="AN2307" t="s">
        <v>76</v>
      </c>
      <c r="AO2307" t="s">
        <v>116</v>
      </c>
      <c r="AP2307" t="s">
        <v>596</v>
      </c>
      <c r="AQ2307" t="s">
        <v>11346</v>
      </c>
      <c r="AR2307" t="s">
        <v>62</v>
      </c>
      <c r="AS2307" t="s">
        <v>62</v>
      </c>
      <c r="AT2307" t="s">
        <v>73</v>
      </c>
      <c r="AU2307" t="s">
        <v>107</v>
      </c>
      <c r="AV2307" t="s">
        <v>11347</v>
      </c>
    </row>
    <row r="2308" spans="1:48" hidden="1" x14ac:dyDescent="0.3">
      <c r="A2308" t="s">
        <v>11348</v>
      </c>
      <c r="B2308" t="s">
        <v>11349</v>
      </c>
      <c r="C2308" s="1" t="str">
        <f t="shared" si="378"/>
        <v>21:0975</v>
      </c>
      <c r="D2308" s="1" t="str">
        <f t="shared" si="379"/>
        <v>21:0109</v>
      </c>
      <c r="E2308" t="s">
        <v>11350</v>
      </c>
      <c r="F2308" t="s">
        <v>11351</v>
      </c>
      <c r="H2308">
        <v>60.740025500000002</v>
      </c>
      <c r="I2308">
        <v>-97.804156199999994</v>
      </c>
      <c r="J2308" s="1" t="str">
        <f t="shared" si="380"/>
        <v>NGR lake sediment grab sample</v>
      </c>
      <c r="K2308" s="1" t="str">
        <f t="shared" si="381"/>
        <v>&lt;177 micron (NGR)</v>
      </c>
      <c r="L2308">
        <v>37</v>
      </c>
      <c r="M2308" t="s">
        <v>86</v>
      </c>
      <c r="N2308">
        <v>722</v>
      </c>
      <c r="O2308" t="s">
        <v>127</v>
      </c>
      <c r="P2308" t="s">
        <v>62</v>
      </c>
      <c r="Q2308" t="s">
        <v>1128</v>
      </c>
      <c r="R2308" t="s">
        <v>151</v>
      </c>
      <c r="S2308" t="s">
        <v>57</v>
      </c>
      <c r="T2308" t="s">
        <v>97</v>
      </c>
      <c r="U2308" t="s">
        <v>88</v>
      </c>
      <c r="V2308" t="s">
        <v>616</v>
      </c>
      <c r="W2308" t="s">
        <v>68</v>
      </c>
      <c r="X2308" t="s">
        <v>67</v>
      </c>
      <c r="Y2308" t="s">
        <v>396</v>
      </c>
      <c r="Z2308" t="s">
        <v>62</v>
      </c>
      <c r="AA2308" t="s">
        <v>64</v>
      </c>
      <c r="AB2308" t="s">
        <v>616</v>
      </c>
      <c r="AC2308" t="s">
        <v>70</v>
      </c>
      <c r="AD2308" t="s">
        <v>127</v>
      </c>
      <c r="AE2308" t="s">
        <v>574</v>
      </c>
      <c r="AF2308" t="s">
        <v>121</v>
      </c>
      <c r="AG2308" t="s">
        <v>347</v>
      </c>
      <c r="AH2308" t="s">
        <v>173</v>
      </c>
      <c r="AI2308" t="s">
        <v>193</v>
      </c>
      <c r="AJ2308" t="s">
        <v>226</v>
      </c>
      <c r="AK2308" t="s">
        <v>73</v>
      </c>
      <c r="AL2308" t="s">
        <v>103</v>
      </c>
      <c r="AM2308" t="s">
        <v>103</v>
      </c>
      <c r="AN2308" t="s">
        <v>76</v>
      </c>
      <c r="AO2308" t="s">
        <v>71</v>
      </c>
      <c r="AP2308" t="s">
        <v>4543</v>
      </c>
      <c r="AQ2308" t="s">
        <v>515</v>
      </c>
      <c r="AR2308" t="s">
        <v>67</v>
      </c>
      <c r="AS2308" t="s">
        <v>54</v>
      </c>
      <c r="AT2308" t="s">
        <v>73</v>
      </c>
      <c r="AU2308" t="s">
        <v>107</v>
      </c>
      <c r="AV2308" t="s">
        <v>11352</v>
      </c>
    </row>
    <row r="2309" spans="1:48" hidden="1" x14ac:dyDescent="0.3">
      <c r="A2309" t="s">
        <v>11353</v>
      </c>
      <c r="B2309" t="s">
        <v>11354</v>
      </c>
      <c r="C2309" s="1" t="str">
        <f t="shared" si="378"/>
        <v>21:0975</v>
      </c>
      <c r="D2309" s="1" t="str">
        <f t="shared" si="379"/>
        <v>21:0109</v>
      </c>
      <c r="E2309" t="s">
        <v>11355</v>
      </c>
      <c r="F2309" t="s">
        <v>11356</v>
      </c>
      <c r="H2309">
        <v>60.716462800000002</v>
      </c>
      <c r="I2309">
        <v>-97.820836999999997</v>
      </c>
      <c r="J2309" s="1" t="str">
        <f t="shared" si="380"/>
        <v>NGR lake sediment grab sample</v>
      </c>
      <c r="K2309" s="1" t="str">
        <f t="shared" si="381"/>
        <v>&lt;177 micron (NGR)</v>
      </c>
      <c r="L2309">
        <v>37</v>
      </c>
      <c r="M2309" t="s">
        <v>149</v>
      </c>
      <c r="N2309">
        <v>723</v>
      </c>
      <c r="O2309" t="s">
        <v>226</v>
      </c>
      <c r="P2309" t="s">
        <v>170</v>
      </c>
      <c r="Q2309" t="s">
        <v>523</v>
      </c>
      <c r="R2309" t="s">
        <v>99</v>
      </c>
      <c r="S2309" t="s">
        <v>57</v>
      </c>
      <c r="T2309" t="s">
        <v>58</v>
      </c>
      <c r="U2309" t="s">
        <v>88</v>
      </c>
      <c r="V2309" t="s">
        <v>192</v>
      </c>
      <c r="W2309" t="s">
        <v>448</v>
      </c>
      <c r="X2309" t="s">
        <v>74</v>
      </c>
      <c r="Y2309" t="s">
        <v>302</v>
      </c>
      <c r="Z2309" t="s">
        <v>62</v>
      </c>
      <c r="AA2309" t="s">
        <v>64</v>
      </c>
      <c r="AB2309" t="s">
        <v>691</v>
      </c>
      <c r="AC2309" t="s">
        <v>125</v>
      </c>
      <c r="AD2309" t="s">
        <v>168</v>
      </c>
      <c r="AE2309" t="s">
        <v>74</v>
      </c>
      <c r="AF2309" t="s">
        <v>151</v>
      </c>
      <c r="AG2309" t="s">
        <v>172</v>
      </c>
      <c r="AH2309" t="s">
        <v>70</v>
      </c>
      <c r="AI2309" t="s">
        <v>209</v>
      </c>
      <c r="AJ2309" t="s">
        <v>156</v>
      </c>
      <c r="AK2309" t="s">
        <v>73</v>
      </c>
      <c r="AL2309" t="s">
        <v>103</v>
      </c>
      <c r="AM2309" t="s">
        <v>75</v>
      </c>
      <c r="AN2309" t="s">
        <v>76</v>
      </c>
      <c r="AO2309" t="s">
        <v>168</v>
      </c>
      <c r="AP2309" t="s">
        <v>234</v>
      </c>
      <c r="AQ2309" t="s">
        <v>326</v>
      </c>
      <c r="AR2309" t="s">
        <v>67</v>
      </c>
      <c r="AS2309" t="s">
        <v>62</v>
      </c>
      <c r="AT2309" t="s">
        <v>73</v>
      </c>
      <c r="AU2309" t="s">
        <v>107</v>
      </c>
      <c r="AV2309" t="s">
        <v>11357</v>
      </c>
    </row>
    <row r="2310" spans="1:48" hidden="1" x14ac:dyDescent="0.3">
      <c r="A2310" t="s">
        <v>11358</v>
      </c>
      <c r="B2310" t="s">
        <v>11359</v>
      </c>
      <c r="C2310" s="1" t="str">
        <f t="shared" si="378"/>
        <v>21:0975</v>
      </c>
      <c r="D2310" s="1" t="str">
        <f t="shared" si="379"/>
        <v>21:0109</v>
      </c>
      <c r="E2310" t="s">
        <v>11360</v>
      </c>
      <c r="F2310" t="s">
        <v>11361</v>
      </c>
      <c r="H2310">
        <v>60.665828900000001</v>
      </c>
      <c r="I2310">
        <v>-97.831356</v>
      </c>
      <c r="J2310" s="1" t="str">
        <f t="shared" si="380"/>
        <v>NGR lake sediment grab sample</v>
      </c>
      <c r="K2310" s="1" t="str">
        <f t="shared" si="381"/>
        <v>&lt;177 micron (NGR)</v>
      </c>
      <c r="L2310">
        <v>37</v>
      </c>
      <c r="M2310" t="s">
        <v>165</v>
      </c>
      <c r="N2310">
        <v>724</v>
      </c>
      <c r="O2310" t="s">
        <v>137</v>
      </c>
      <c r="P2310" t="s">
        <v>54</v>
      </c>
      <c r="Q2310" t="s">
        <v>593</v>
      </c>
      <c r="R2310" t="s">
        <v>189</v>
      </c>
      <c r="S2310" t="s">
        <v>57</v>
      </c>
      <c r="T2310" t="s">
        <v>562</v>
      </c>
      <c r="U2310" t="s">
        <v>96</v>
      </c>
      <c r="V2310" t="s">
        <v>2740</v>
      </c>
      <c r="W2310" t="s">
        <v>421</v>
      </c>
      <c r="X2310" t="s">
        <v>67</v>
      </c>
      <c r="Y2310" t="s">
        <v>157</v>
      </c>
      <c r="Z2310" t="s">
        <v>62</v>
      </c>
      <c r="AA2310" t="s">
        <v>64</v>
      </c>
      <c r="AB2310" t="s">
        <v>449</v>
      </c>
      <c r="AC2310" t="s">
        <v>74</v>
      </c>
      <c r="AD2310" t="s">
        <v>203</v>
      </c>
      <c r="AE2310" t="s">
        <v>1023</v>
      </c>
      <c r="AF2310" t="s">
        <v>151</v>
      </c>
      <c r="AG2310" t="s">
        <v>264</v>
      </c>
      <c r="AH2310" t="s">
        <v>472</v>
      </c>
      <c r="AI2310" t="s">
        <v>193</v>
      </c>
      <c r="AJ2310" t="s">
        <v>5369</v>
      </c>
      <c r="AK2310" t="s">
        <v>73</v>
      </c>
      <c r="AL2310" t="s">
        <v>75</v>
      </c>
      <c r="AM2310" t="s">
        <v>125</v>
      </c>
      <c r="AN2310" t="s">
        <v>9518</v>
      </c>
      <c r="AO2310" t="s">
        <v>5672</v>
      </c>
      <c r="AP2310" t="s">
        <v>274</v>
      </c>
      <c r="AQ2310" t="s">
        <v>11362</v>
      </c>
      <c r="AR2310" t="s">
        <v>67</v>
      </c>
      <c r="AS2310" t="s">
        <v>54</v>
      </c>
      <c r="AT2310" t="s">
        <v>73</v>
      </c>
      <c r="AU2310" t="s">
        <v>107</v>
      </c>
      <c r="AV2310" t="s">
        <v>4428</v>
      </c>
    </row>
    <row r="2311" spans="1:48" hidden="1" x14ac:dyDescent="0.3">
      <c r="A2311" t="s">
        <v>11363</v>
      </c>
      <c r="B2311" t="s">
        <v>11364</v>
      </c>
      <c r="C2311" s="1" t="str">
        <f t="shared" si="378"/>
        <v>21:0975</v>
      </c>
      <c r="D2311" s="1" t="str">
        <f t="shared" si="379"/>
        <v>21:0109</v>
      </c>
      <c r="E2311" t="s">
        <v>11344</v>
      </c>
      <c r="F2311" t="s">
        <v>11365</v>
      </c>
      <c r="H2311">
        <v>60.642285200000003</v>
      </c>
      <c r="I2311">
        <v>-97.8268384</v>
      </c>
      <c r="J2311" s="1" t="str">
        <f t="shared" si="380"/>
        <v>NGR lake sediment grab sample</v>
      </c>
      <c r="K2311" s="1" t="str">
        <f t="shared" si="381"/>
        <v>&lt;177 micron (NGR)</v>
      </c>
      <c r="L2311">
        <v>37</v>
      </c>
      <c r="M2311" t="s">
        <v>345</v>
      </c>
      <c r="N2311">
        <v>725</v>
      </c>
      <c r="O2311" t="s">
        <v>79</v>
      </c>
      <c r="P2311" t="s">
        <v>127</v>
      </c>
      <c r="Q2311" t="s">
        <v>1583</v>
      </c>
      <c r="R2311" t="s">
        <v>281</v>
      </c>
      <c r="S2311" t="s">
        <v>57</v>
      </c>
      <c r="T2311" t="s">
        <v>152</v>
      </c>
      <c r="U2311" t="s">
        <v>59</v>
      </c>
      <c r="V2311" t="s">
        <v>153</v>
      </c>
      <c r="W2311" t="s">
        <v>355</v>
      </c>
      <c r="X2311" t="s">
        <v>67</v>
      </c>
      <c r="Y2311" t="s">
        <v>346</v>
      </c>
      <c r="Z2311" t="s">
        <v>127</v>
      </c>
      <c r="AA2311" t="s">
        <v>64</v>
      </c>
      <c r="AB2311" t="s">
        <v>65</v>
      </c>
      <c r="AC2311" t="s">
        <v>125</v>
      </c>
      <c r="AD2311" t="s">
        <v>758</v>
      </c>
      <c r="AE2311" t="s">
        <v>206</v>
      </c>
      <c r="AF2311" t="s">
        <v>187</v>
      </c>
      <c r="AG2311" t="s">
        <v>122</v>
      </c>
      <c r="AH2311" t="s">
        <v>70</v>
      </c>
      <c r="AI2311" t="s">
        <v>280</v>
      </c>
      <c r="AJ2311" t="s">
        <v>382</v>
      </c>
      <c r="AK2311" t="s">
        <v>73</v>
      </c>
      <c r="AL2311" t="s">
        <v>68</v>
      </c>
      <c r="AM2311" t="s">
        <v>125</v>
      </c>
      <c r="AN2311" t="s">
        <v>9518</v>
      </c>
      <c r="AO2311" t="s">
        <v>116</v>
      </c>
      <c r="AP2311" t="s">
        <v>267</v>
      </c>
      <c r="AQ2311" t="s">
        <v>11346</v>
      </c>
      <c r="AR2311" t="s">
        <v>74</v>
      </c>
      <c r="AS2311" t="s">
        <v>62</v>
      </c>
      <c r="AT2311" t="s">
        <v>73</v>
      </c>
      <c r="AU2311" t="s">
        <v>107</v>
      </c>
      <c r="AV2311" t="s">
        <v>9635</v>
      </c>
    </row>
    <row r="2312" spans="1:48" hidden="1" x14ac:dyDescent="0.3">
      <c r="A2312" t="s">
        <v>11366</v>
      </c>
      <c r="B2312" t="s">
        <v>11367</v>
      </c>
      <c r="C2312" s="1" t="str">
        <f t="shared" si="378"/>
        <v>21:0975</v>
      </c>
      <c r="D2312" s="1" t="str">
        <f t="shared" si="379"/>
        <v>21:0109</v>
      </c>
      <c r="E2312" t="s">
        <v>11368</v>
      </c>
      <c r="F2312" t="s">
        <v>11369</v>
      </c>
      <c r="H2312">
        <v>60.620998299999997</v>
      </c>
      <c r="I2312">
        <v>-97.841122499999997</v>
      </c>
      <c r="J2312" s="1" t="str">
        <f t="shared" si="380"/>
        <v>NGR lake sediment grab sample</v>
      </c>
      <c r="K2312" s="1" t="str">
        <f t="shared" si="381"/>
        <v>&lt;177 micron (NGR)</v>
      </c>
      <c r="L2312">
        <v>37</v>
      </c>
      <c r="M2312" t="s">
        <v>185</v>
      </c>
      <c r="N2312">
        <v>726</v>
      </c>
      <c r="O2312" t="s">
        <v>355</v>
      </c>
      <c r="P2312" t="s">
        <v>54</v>
      </c>
      <c r="Q2312" t="s">
        <v>1814</v>
      </c>
      <c r="R2312" t="s">
        <v>381</v>
      </c>
      <c r="S2312" t="s">
        <v>57</v>
      </c>
      <c r="T2312" t="s">
        <v>167</v>
      </c>
      <c r="U2312" t="s">
        <v>57</v>
      </c>
      <c r="V2312" t="s">
        <v>141</v>
      </c>
      <c r="W2312" t="s">
        <v>238</v>
      </c>
      <c r="X2312" t="s">
        <v>74</v>
      </c>
      <c r="Y2312" t="s">
        <v>157</v>
      </c>
      <c r="Z2312" t="s">
        <v>170</v>
      </c>
      <c r="AA2312" t="s">
        <v>64</v>
      </c>
      <c r="AB2312" t="s">
        <v>236</v>
      </c>
      <c r="AC2312" t="s">
        <v>238</v>
      </c>
      <c r="AD2312" t="s">
        <v>96</v>
      </c>
      <c r="AE2312" t="s">
        <v>278</v>
      </c>
      <c r="AF2312" t="s">
        <v>116</v>
      </c>
      <c r="AG2312" t="s">
        <v>236</v>
      </c>
      <c r="AH2312" t="s">
        <v>173</v>
      </c>
      <c r="AI2312" t="s">
        <v>292</v>
      </c>
      <c r="AJ2312" t="s">
        <v>429</v>
      </c>
      <c r="AK2312" t="s">
        <v>73</v>
      </c>
      <c r="AL2312" t="s">
        <v>103</v>
      </c>
      <c r="AM2312" t="s">
        <v>177</v>
      </c>
      <c r="AN2312" t="s">
        <v>76</v>
      </c>
      <c r="AO2312" t="s">
        <v>1192</v>
      </c>
      <c r="AP2312" t="s">
        <v>2741</v>
      </c>
      <c r="AQ2312" t="s">
        <v>11370</v>
      </c>
      <c r="AR2312" t="s">
        <v>67</v>
      </c>
      <c r="AS2312" t="s">
        <v>54</v>
      </c>
      <c r="AT2312" t="s">
        <v>73</v>
      </c>
      <c r="AU2312" t="s">
        <v>107</v>
      </c>
      <c r="AV2312" t="s">
        <v>11371</v>
      </c>
    </row>
    <row r="2313" spans="1:48" hidden="1" x14ac:dyDescent="0.3">
      <c r="A2313" t="s">
        <v>11372</v>
      </c>
      <c r="B2313" t="s">
        <v>11373</v>
      </c>
      <c r="C2313" s="1" t="str">
        <f t="shared" si="378"/>
        <v>21:0975</v>
      </c>
      <c r="D2313" s="1" t="str">
        <f t="shared" si="379"/>
        <v>21:0109</v>
      </c>
      <c r="E2313" t="s">
        <v>11374</v>
      </c>
      <c r="F2313" t="s">
        <v>11375</v>
      </c>
      <c r="H2313">
        <v>60.588321000000001</v>
      </c>
      <c r="I2313">
        <v>-97.819973700000006</v>
      </c>
      <c r="J2313" s="1" t="str">
        <f t="shared" si="380"/>
        <v>NGR lake sediment grab sample</v>
      </c>
      <c r="K2313" s="1" t="str">
        <f t="shared" si="381"/>
        <v>&lt;177 micron (NGR)</v>
      </c>
      <c r="L2313">
        <v>37</v>
      </c>
      <c r="M2313" t="s">
        <v>200</v>
      </c>
      <c r="N2313">
        <v>727</v>
      </c>
      <c r="O2313" t="s">
        <v>63</v>
      </c>
      <c r="P2313" t="s">
        <v>170</v>
      </c>
      <c r="Q2313" t="s">
        <v>447</v>
      </c>
      <c r="R2313" t="s">
        <v>522</v>
      </c>
      <c r="S2313" t="s">
        <v>57</v>
      </c>
      <c r="T2313" t="s">
        <v>1089</v>
      </c>
      <c r="U2313" t="s">
        <v>96</v>
      </c>
      <c r="V2313" t="s">
        <v>121</v>
      </c>
      <c r="W2313" t="s">
        <v>157</v>
      </c>
      <c r="X2313" t="s">
        <v>67</v>
      </c>
      <c r="Y2313" t="s">
        <v>177</v>
      </c>
      <c r="Z2313" t="s">
        <v>62</v>
      </c>
      <c r="AA2313" t="s">
        <v>64</v>
      </c>
      <c r="AB2313" t="s">
        <v>478</v>
      </c>
      <c r="AC2313" t="s">
        <v>75</v>
      </c>
      <c r="AD2313" t="s">
        <v>138</v>
      </c>
      <c r="AE2313" t="s">
        <v>1658</v>
      </c>
      <c r="AF2313" t="s">
        <v>203</v>
      </c>
      <c r="AG2313" t="s">
        <v>347</v>
      </c>
      <c r="AH2313" t="s">
        <v>173</v>
      </c>
      <c r="AI2313" t="s">
        <v>79</v>
      </c>
      <c r="AJ2313" t="s">
        <v>156</v>
      </c>
      <c r="AK2313" t="s">
        <v>73</v>
      </c>
      <c r="AL2313" t="s">
        <v>103</v>
      </c>
      <c r="AM2313" t="s">
        <v>75</v>
      </c>
      <c r="AN2313" t="s">
        <v>76</v>
      </c>
      <c r="AO2313" t="s">
        <v>77</v>
      </c>
      <c r="AP2313" t="s">
        <v>676</v>
      </c>
      <c r="AQ2313" t="s">
        <v>3118</v>
      </c>
      <c r="AR2313" t="s">
        <v>67</v>
      </c>
      <c r="AS2313" t="s">
        <v>54</v>
      </c>
      <c r="AT2313" t="s">
        <v>73</v>
      </c>
      <c r="AU2313" t="s">
        <v>107</v>
      </c>
      <c r="AV2313" t="s">
        <v>11376</v>
      </c>
    </row>
    <row r="2314" spans="1:48" hidden="1" x14ac:dyDescent="0.3">
      <c r="A2314" t="s">
        <v>11377</v>
      </c>
      <c r="B2314" t="s">
        <v>11378</v>
      </c>
      <c r="C2314" s="1" t="str">
        <f t="shared" si="378"/>
        <v>21:0975</v>
      </c>
      <c r="D2314" s="1" t="str">
        <f t="shared" si="379"/>
        <v>21:0109</v>
      </c>
      <c r="E2314" t="s">
        <v>11379</v>
      </c>
      <c r="F2314" t="s">
        <v>11380</v>
      </c>
      <c r="H2314">
        <v>60.546736299999999</v>
      </c>
      <c r="I2314">
        <v>-97.825309300000001</v>
      </c>
      <c r="J2314" s="1" t="str">
        <f t="shared" si="380"/>
        <v>NGR lake sediment grab sample</v>
      </c>
      <c r="K2314" s="1" t="str">
        <f t="shared" si="381"/>
        <v>&lt;177 micron (NGR)</v>
      </c>
      <c r="L2314">
        <v>37</v>
      </c>
      <c r="M2314" t="s">
        <v>217</v>
      </c>
      <c r="N2314">
        <v>728</v>
      </c>
      <c r="O2314" t="s">
        <v>238</v>
      </c>
      <c r="P2314" t="s">
        <v>170</v>
      </c>
      <c r="Q2314" t="s">
        <v>315</v>
      </c>
      <c r="R2314" t="s">
        <v>317</v>
      </c>
      <c r="S2314" t="s">
        <v>57</v>
      </c>
      <c r="T2314" t="s">
        <v>91</v>
      </c>
      <c r="U2314" t="s">
        <v>59</v>
      </c>
      <c r="V2314" t="s">
        <v>2740</v>
      </c>
      <c r="W2314" t="s">
        <v>95</v>
      </c>
      <c r="X2314" t="s">
        <v>67</v>
      </c>
      <c r="Y2314" t="s">
        <v>157</v>
      </c>
      <c r="Z2314" t="s">
        <v>67</v>
      </c>
      <c r="AA2314" t="s">
        <v>64</v>
      </c>
      <c r="AB2314" t="s">
        <v>853</v>
      </c>
      <c r="AC2314" t="s">
        <v>75</v>
      </c>
      <c r="AD2314" t="s">
        <v>96</v>
      </c>
      <c r="AE2314" t="s">
        <v>9833</v>
      </c>
      <c r="AF2314" t="s">
        <v>357</v>
      </c>
      <c r="AG2314" t="s">
        <v>116</v>
      </c>
      <c r="AH2314" t="s">
        <v>780</v>
      </c>
      <c r="AI2314" t="s">
        <v>106</v>
      </c>
      <c r="AJ2314" t="s">
        <v>329</v>
      </c>
      <c r="AK2314" t="s">
        <v>73</v>
      </c>
      <c r="AL2314" t="s">
        <v>103</v>
      </c>
      <c r="AM2314" t="s">
        <v>75</v>
      </c>
      <c r="AN2314" t="s">
        <v>76</v>
      </c>
      <c r="AO2314" t="s">
        <v>92</v>
      </c>
      <c r="AP2314" t="s">
        <v>997</v>
      </c>
      <c r="AQ2314" t="s">
        <v>134</v>
      </c>
      <c r="AR2314" t="s">
        <v>67</v>
      </c>
      <c r="AS2314" t="s">
        <v>62</v>
      </c>
      <c r="AT2314" t="s">
        <v>73</v>
      </c>
      <c r="AU2314" t="s">
        <v>107</v>
      </c>
      <c r="AV2314" t="s">
        <v>5239</v>
      </c>
    </row>
    <row r="2315" spans="1:48" hidden="1" x14ac:dyDescent="0.3">
      <c r="A2315" t="s">
        <v>11381</v>
      </c>
      <c r="B2315" t="s">
        <v>11382</v>
      </c>
      <c r="C2315" s="1" t="str">
        <f t="shared" si="378"/>
        <v>21:0975</v>
      </c>
      <c r="D2315" s="1" t="str">
        <f t="shared" si="379"/>
        <v>21:0109</v>
      </c>
      <c r="E2315" t="s">
        <v>11383</v>
      </c>
      <c r="F2315" t="s">
        <v>11384</v>
      </c>
      <c r="H2315">
        <v>60.539199699999998</v>
      </c>
      <c r="I2315">
        <v>-97.909324999999995</v>
      </c>
      <c r="J2315" s="1" t="str">
        <f t="shared" si="380"/>
        <v>NGR lake sediment grab sample</v>
      </c>
      <c r="K2315" s="1" t="str">
        <f t="shared" si="381"/>
        <v>&lt;177 micron (NGR)</v>
      </c>
      <c r="L2315">
        <v>37</v>
      </c>
      <c r="M2315" t="s">
        <v>246</v>
      </c>
      <c r="N2315">
        <v>729</v>
      </c>
      <c r="O2315" t="s">
        <v>211</v>
      </c>
      <c r="P2315" t="s">
        <v>170</v>
      </c>
      <c r="Q2315" t="s">
        <v>447</v>
      </c>
      <c r="R2315" t="s">
        <v>139</v>
      </c>
      <c r="S2315" t="s">
        <v>57</v>
      </c>
      <c r="T2315" t="s">
        <v>304</v>
      </c>
      <c r="U2315" t="s">
        <v>203</v>
      </c>
      <c r="V2315" t="s">
        <v>264</v>
      </c>
      <c r="W2315" t="s">
        <v>302</v>
      </c>
      <c r="X2315" t="s">
        <v>67</v>
      </c>
      <c r="Y2315" t="s">
        <v>74</v>
      </c>
      <c r="Z2315" t="s">
        <v>62</v>
      </c>
      <c r="AA2315" t="s">
        <v>64</v>
      </c>
      <c r="AB2315" t="s">
        <v>691</v>
      </c>
      <c r="AC2315" t="s">
        <v>70</v>
      </c>
      <c r="AD2315" t="s">
        <v>127</v>
      </c>
      <c r="AE2315" t="s">
        <v>3908</v>
      </c>
      <c r="AF2315" t="s">
        <v>69</v>
      </c>
      <c r="AG2315" t="s">
        <v>282</v>
      </c>
      <c r="AH2315" t="s">
        <v>472</v>
      </c>
      <c r="AI2315" t="s">
        <v>143</v>
      </c>
      <c r="AJ2315" t="s">
        <v>96</v>
      </c>
      <c r="AK2315" t="s">
        <v>73</v>
      </c>
      <c r="AL2315" t="s">
        <v>103</v>
      </c>
      <c r="AM2315" t="s">
        <v>224</v>
      </c>
      <c r="AN2315" t="s">
        <v>76</v>
      </c>
      <c r="AO2315" t="s">
        <v>208</v>
      </c>
      <c r="AP2315" t="s">
        <v>920</v>
      </c>
      <c r="AQ2315" t="s">
        <v>114</v>
      </c>
      <c r="AR2315" t="s">
        <v>74</v>
      </c>
      <c r="AS2315" t="s">
        <v>54</v>
      </c>
      <c r="AT2315" t="s">
        <v>73</v>
      </c>
      <c r="AU2315" t="s">
        <v>107</v>
      </c>
      <c r="AV2315" t="s">
        <v>5909</v>
      </c>
    </row>
    <row r="2316" spans="1:48" hidden="1" x14ac:dyDescent="0.3">
      <c r="A2316" t="s">
        <v>11385</v>
      </c>
      <c r="B2316" t="s">
        <v>11386</v>
      </c>
      <c r="C2316" s="1" t="str">
        <f t="shared" si="378"/>
        <v>21:0975</v>
      </c>
      <c r="D2316" s="1" t="str">
        <f t="shared" si="379"/>
        <v>21:0109</v>
      </c>
      <c r="E2316" t="s">
        <v>11387</v>
      </c>
      <c r="F2316" t="s">
        <v>11388</v>
      </c>
      <c r="H2316">
        <v>60.505211299999999</v>
      </c>
      <c r="I2316">
        <v>-97.961675400000004</v>
      </c>
      <c r="J2316" s="1" t="str">
        <f t="shared" si="380"/>
        <v>NGR lake sediment grab sample</v>
      </c>
      <c r="K2316" s="1" t="str">
        <f t="shared" si="381"/>
        <v>&lt;177 micron (NGR)</v>
      </c>
      <c r="L2316">
        <v>37</v>
      </c>
      <c r="M2316" t="s">
        <v>260</v>
      </c>
      <c r="N2316">
        <v>730</v>
      </c>
      <c r="O2316" t="s">
        <v>327</v>
      </c>
      <c r="P2316" t="s">
        <v>54</v>
      </c>
      <c r="Q2316" t="s">
        <v>218</v>
      </c>
      <c r="R2316" t="s">
        <v>92</v>
      </c>
      <c r="S2316" t="s">
        <v>57</v>
      </c>
      <c r="T2316" t="s">
        <v>277</v>
      </c>
      <c r="U2316" t="s">
        <v>203</v>
      </c>
      <c r="V2316" t="s">
        <v>522</v>
      </c>
      <c r="W2316" t="s">
        <v>136</v>
      </c>
      <c r="X2316" t="s">
        <v>62</v>
      </c>
      <c r="Y2316" t="s">
        <v>388</v>
      </c>
      <c r="Z2316" t="s">
        <v>117</v>
      </c>
      <c r="AA2316" t="s">
        <v>64</v>
      </c>
      <c r="AB2316" t="s">
        <v>153</v>
      </c>
      <c r="AC2316" t="s">
        <v>177</v>
      </c>
      <c r="AD2316" t="s">
        <v>170</v>
      </c>
      <c r="AE2316" t="s">
        <v>8882</v>
      </c>
      <c r="AF2316" t="s">
        <v>141</v>
      </c>
      <c r="AG2316" t="s">
        <v>438</v>
      </c>
      <c r="AH2316" t="s">
        <v>173</v>
      </c>
      <c r="AI2316" t="s">
        <v>59</v>
      </c>
      <c r="AJ2316" t="s">
        <v>117</v>
      </c>
      <c r="AK2316" t="s">
        <v>73</v>
      </c>
      <c r="AL2316" t="s">
        <v>74</v>
      </c>
      <c r="AM2316" t="s">
        <v>125</v>
      </c>
      <c r="AN2316" t="s">
        <v>76</v>
      </c>
      <c r="AO2316" t="s">
        <v>281</v>
      </c>
      <c r="AP2316" t="s">
        <v>225</v>
      </c>
      <c r="AQ2316" t="s">
        <v>429</v>
      </c>
      <c r="AR2316" t="s">
        <v>62</v>
      </c>
      <c r="AS2316" t="s">
        <v>170</v>
      </c>
      <c r="AT2316" t="s">
        <v>91</v>
      </c>
      <c r="AU2316" t="s">
        <v>107</v>
      </c>
      <c r="AV2316" t="s">
        <v>11389</v>
      </c>
    </row>
    <row r="2317" spans="1:48" hidden="1" x14ac:dyDescent="0.3">
      <c r="A2317" t="s">
        <v>11390</v>
      </c>
      <c r="B2317" t="s">
        <v>11391</v>
      </c>
      <c r="C2317" s="1" t="str">
        <f t="shared" si="378"/>
        <v>21:0975</v>
      </c>
      <c r="D2317" s="1" t="str">
        <f t="shared" si="379"/>
        <v>21:0109</v>
      </c>
      <c r="E2317" t="s">
        <v>11392</v>
      </c>
      <c r="F2317" t="s">
        <v>11393</v>
      </c>
      <c r="H2317">
        <v>60.484242899999998</v>
      </c>
      <c r="I2317">
        <v>-97.954540800000004</v>
      </c>
      <c r="J2317" s="1" t="str">
        <f t="shared" si="380"/>
        <v>NGR lake sediment grab sample</v>
      </c>
      <c r="K2317" s="1" t="str">
        <f t="shared" si="381"/>
        <v>&lt;177 micron (NGR)</v>
      </c>
      <c r="L2317">
        <v>37</v>
      </c>
      <c r="M2317" t="s">
        <v>273</v>
      </c>
      <c r="N2317">
        <v>731</v>
      </c>
      <c r="O2317" t="s">
        <v>302</v>
      </c>
      <c r="P2317" t="s">
        <v>54</v>
      </c>
      <c r="Q2317" t="s">
        <v>364</v>
      </c>
      <c r="R2317" t="s">
        <v>236</v>
      </c>
      <c r="S2317" t="s">
        <v>57</v>
      </c>
      <c r="T2317" t="s">
        <v>380</v>
      </c>
      <c r="U2317" t="s">
        <v>57</v>
      </c>
      <c r="V2317" t="s">
        <v>436</v>
      </c>
      <c r="W2317" t="s">
        <v>177</v>
      </c>
      <c r="X2317" t="s">
        <v>67</v>
      </c>
      <c r="Y2317" t="s">
        <v>74</v>
      </c>
      <c r="Z2317" t="s">
        <v>74</v>
      </c>
      <c r="AA2317" t="s">
        <v>64</v>
      </c>
      <c r="AB2317" t="s">
        <v>550</v>
      </c>
      <c r="AC2317" t="s">
        <v>70</v>
      </c>
      <c r="AD2317" t="s">
        <v>170</v>
      </c>
      <c r="AE2317" t="s">
        <v>4301</v>
      </c>
      <c r="AF2317" t="s">
        <v>116</v>
      </c>
      <c r="AG2317" t="s">
        <v>178</v>
      </c>
      <c r="AH2317" t="s">
        <v>472</v>
      </c>
      <c r="AI2317" t="s">
        <v>220</v>
      </c>
      <c r="AJ2317" t="s">
        <v>363</v>
      </c>
      <c r="AK2317" t="s">
        <v>73</v>
      </c>
      <c r="AL2317" t="s">
        <v>103</v>
      </c>
      <c r="AM2317" t="s">
        <v>103</v>
      </c>
      <c r="AN2317" t="s">
        <v>76</v>
      </c>
      <c r="AO2317" t="s">
        <v>340</v>
      </c>
      <c r="AP2317" t="s">
        <v>420</v>
      </c>
      <c r="AQ2317" t="s">
        <v>709</v>
      </c>
      <c r="AR2317" t="s">
        <v>67</v>
      </c>
      <c r="AS2317" t="s">
        <v>54</v>
      </c>
      <c r="AT2317" t="s">
        <v>73</v>
      </c>
      <c r="AU2317" t="s">
        <v>107</v>
      </c>
      <c r="AV2317" t="s">
        <v>11394</v>
      </c>
    </row>
    <row r="2318" spans="1:48" hidden="1" x14ac:dyDescent="0.3">
      <c r="A2318" t="s">
        <v>11395</v>
      </c>
      <c r="B2318" t="s">
        <v>11396</v>
      </c>
      <c r="C2318" s="1" t="str">
        <f t="shared" si="378"/>
        <v>21:0975</v>
      </c>
      <c r="D2318" s="1" t="str">
        <f t="shared" si="379"/>
        <v>21:0109</v>
      </c>
      <c r="E2318" t="s">
        <v>11397</v>
      </c>
      <c r="F2318" t="s">
        <v>11398</v>
      </c>
      <c r="H2318">
        <v>60.435632099999999</v>
      </c>
      <c r="I2318">
        <v>-97.959683999999996</v>
      </c>
      <c r="J2318" s="1" t="str">
        <f t="shared" si="380"/>
        <v>NGR lake sediment grab sample</v>
      </c>
      <c r="K2318" s="1" t="str">
        <f t="shared" si="381"/>
        <v>&lt;177 micron (NGR)</v>
      </c>
      <c r="L2318">
        <v>37</v>
      </c>
      <c r="M2318" t="s">
        <v>113</v>
      </c>
      <c r="N2318">
        <v>732</v>
      </c>
      <c r="O2318" t="s">
        <v>75</v>
      </c>
      <c r="P2318" t="s">
        <v>54</v>
      </c>
      <c r="Q2318" t="s">
        <v>1227</v>
      </c>
      <c r="R2318" t="s">
        <v>281</v>
      </c>
      <c r="S2318" t="s">
        <v>57</v>
      </c>
      <c r="T2318" t="s">
        <v>277</v>
      </c>
      <c r="U2318" t="s">
        <v>96</v>
      </c>
      <c r="V2318" t="s">
        <v>119</v>
      </c>
      <c r="W2318" t="s">
        <v>205</v>
      </c>
      <c r="X2318" t="s">
        <v>62</v>
      </c>
      <c r="Y2318" t="s">
        <v>421</v>
      </c>
      <c r="Z2318" t="s">
        <v>96</v>
      </c>
      <c r="AA2318" t="s">
        <v>64</v>
      </c>
      <c r="AB2318" t="s">
        <v>365</v>
      </c>
      <c r="AC2318" t="s">
        <v>224</v>
      </c>
      <c r="AD2318" t="s">
        <v>67</v>
      </c>
      <c r="AE2318" t="s">
        <v>396</v>
      </c>
      <c r="AF2318" t="s">
        <v>121</v>
      </c>
      <c r="AG2318" t="s">
        <v>142</v>
      </c>
      <c r="AH2318" t="s">
        <v>780</v>
      </c>
      <c r="AI2318" t="s">
        <v>338</v>
      </c>
      <c r="AJ2318" t="s">
        <v>592</v>
      </c>
      <c r="AK2318" t="s">
        <v>73</v>
      </c>
      <c r="AL2318" t="s">
        <v>74</v>
      </c>
      <c r="AM2318" t="s">
        <v>125</v>
      </c>
      <c r="AN2318" t="s">
        <v>76</v>
      </c>
      <c r="AO2318" t="s">
        <v>92</v>
      </c>
      <c r="AP2318" t="s">
        <v>566</v>
      </c>
      <c r="AQ2318" t="s">
        <v>208</v>
      </c>
      <c r="AR2318" t="s">
        <v>67</v>
      </c>
      <c r="AS2318" t="s">
        <v>62</v>
      </c>
      <c r="AT2318" t="s">
        <v>73</v>
      </c>
      <c r="AU2318" t="s">
        <v>107</v>
      </c>
      <c r="AV2318" t="s">
        <v>11195</v>
      </c>
    </row>
    <row r="2319" spans="1:48" hidden="1" x14ac:dyDescent="0.3">
      <c r="A2319" t="s">
        <v>11399</v>
      </c>
      <c r="B2319" t="s">
        <v>11400</v>
      </c>
      <c r="C2319" s="1" t="str">
        <f t="shared" si="378"/>
        <v>21:0975</v>
      </c>
      <c r="D2319" s="1" t="str">
        <f t="shared" si="379"/>
        <v>21:0109</v>
      </c>
      <c r="E2319" t="s">
        <v>11397</v>
      </c>
      <c r="F2319" t="s">
        <v>11401</v>
      </c>
      <c r="H2319">
        <v>60.435632099999999</v>
      </c>
      <c r="I2319">
        <v>-97.959683999999996</v>
      </c>
      <c r="J2319" s="1" t="str">
        <f t="shared" si="380"/>
        <v>NGR lake sediment grab sample</v>
      </c>
      <c r="K2319" s="1" t="str">
        <f t="shared" si="381"/>
        <v>&lt;177 micron (NGR)</v>
      </c>
      <c r="L2319">
        <v>37</v>
      </c>
      <c r="M2319" t="s">
        <v>132</v>
      </c>
      <c r="N2319">
        <v>733</v>
      </c>
      <c r="O2319" t="s">
        <v>103</v>
      </c>
      <c r="P2319" t="s">
        <v>54</v>
      </c>
      <c r="Q2319" t="s">
        <v>1158</v>
      </c>
      <c r="R2319" t="s">
        <v>290</v>
      </c>
      <c r="S2319" t="s">
        <v>57</v>
      </c>
      <c r="T2319" t="s">
        <v>277</v>
      </c>
      <c r="U2319" t="s">
        <v>57</v>
      </c>
      <c r="V2319" t="s">
        <v>172</v>
      </c>
      <c r="W2319" t="s">
        <v>79</v>
      </c>
      <c r="X2319" t="s">
        <v>62</v>
      </c>
      <c r="Y2319" t="s">
        <v>396</v>
      </c>
      <c r="Z2319" t="s">
        <v>96</v>
      </c>
      <c r="AA2319" t="s">
        <v>64</v>
      </c>
      <c r="AB2319" t="s">
        <v>365</v>
      </c>
      <c r="AC2319" t="s">
        <v>155</v>
      </c>
      <c r="AD2319" t="s">
        <v>62</v>
      </c>
      <c r="AE2319" t="s">
        <v>396</v>
      </c>
      <c r="AF2319" t="s">
        <v>151</v>
      </c>
      <c r="AG2319" t="s">
        <v>617</v>
      </c>
      <c r="AH2319" t="s">
        <v>472</v>
      </c>
      <c r="AI2319" t="s">
        <v>709</v>
      </c>
      <c r="AJ2319" t="s">
        <v>176</v>
      </c>
      <c r="AK2319" t="s">
        <v>73</v>
      </c>
      <c r="AL2319" t="s">
        <v>157</v>
      </c>
      <c r="AM2319" t="s">
        <v>125</v>
      </c>
      <c r="AN2319" t="s">
        <v>76</v>
      </c>
      <c r="AO2319" t="s">
        <v>178</v>
      </c>
      <c r="AP2319" t="s">
        <v>656</v>
      </c>
      <c r="AQ2319" t="s">
        <v>176</v>
      </c>
      <c r="AR2319" t="s">
        <v>67</v>
      </c>
      <c r="AS2319" t="s">
        <v>62</v>
      </c>
      <c r="AT2319" t="s">
        <v>73</v>
      </c>
      <c r="AU2319" t="s">
        <v>107</v>
      </c>
      <c r="AV2319" t="s">
        <v>9928</v>
      </c>
    </row>
    <row r="2320" spans="1:48" hidden="1" x14ac:dyDescent="0.3">
      <c r="A2320" t="s">
        <v>11402</v>
      </c>
      <c r="B2320" t="s">
        <v>11403</v>
      </c>
      <c r="C2320" s="1" t="str">
        <f t="shared" si="378"/>
        <v>21:0975</v>
      </c>
      <c r="D2320" s="1" t="str">
        <f t="shared" si="379"/>
        <v>21:0109</v>
      </c>
      <c r="E2320" t="s">
        <v>11404</v>
      </c>
      <c r="F2320" t="s">
        <v>11405</v>
      </c>
      <c r="H2320">
        <v>60.413940599999997</v>
      </c>
      <c r="I2320">
        <v>-97.957781100000005</v>
      </c>
      <c r="J2320" s="1" t="str">
        <f t="shared" si="380"/>
        <v>NGR lake sediment grab sample</v>
      </c>
      <c r="K2320" s="1" t="str">
        <f t="shared" si="381"/>
        <v>&lt;177 micron (NGR)</v>
      </c>
      <c r="L2320">
        <v>37</v>
      </c>
      <c r="M2320" t="s">
        <v>289</v>
      </c>
      <c r="N2320">
        <v>734</v>
      </c>
      <c r="O2320" t="s">
        <v>177</v>
      </c>
      <c r="P2320" t="s">
        <v>54</v>
      </c>
      <c r="Q2320" t="s">
        <v>593</v>
      </c>
      <c r="R2320" t="s">
        <v>151</v>
      </c>
      <c r="S2320" t="s">
        <v>57</v>
      </c>
      <c r="T2320" t="s">
        <v>652</v>
      </c>
      <c r="U2320" t="s">
        <v>57</v>
      </c>
      <c r="V2320" t="s">
        <v>616</v>
      </c>
      <c r="W2320" t="s">
        <v>63</v>
      </c>
      <c r="X2320" t="s">
        <v>96</v>
      </c>
      <c r="Y2320" t="s">
        <v>206</v>
      </c>
      <c r="Z2320" t="s">
        <v>62</v>
      </c>
      <c r="AA2320" t="s">
        <v>64</v>
      </c>
      <c r="AB2320" t="s">
        <v>11406</v>
      </c>
      <c r="AC2320" t="s">
        <v>206</v>
      </c>
      <c r="AD2320" t="s">
        <v>138</v>
      </c>
      <c r="AE2320" t="s">
        <v>5473</v>
      </c>
      <c r="AF2320" t="s">
        <v>121</v>
      </c>
      <c r="AG2320" t="s">
        <v>134</v>
      </c>
      <c r="AH2320" t="s">
        <v>780</v>
      </c>
      <c r="AI2320" t="s">
        <v>127</v>
      </c>
      <c r="AJ2320" t="s">
        <v>525</v>
      </c>
      <c r="AK2320" t="s">
        <v>73</v>
      </c>
      <c r="AL2320" t="s">
        <v>224</v>
      </c>
      <c r="AM2320" t="s">
        <v>302</v>
      </c>
      <c r="AN2320" t="s">
        <v>76</v>
      </c>
      <c r="AO2320" t="s">
        <v>9263</v>
      </c>
      <c r="AP2320" t="s">
        <v>863</v>
      </c>
      <c r="AQ2320" t="s">
        <v>60</v>
      </c>
      <c r="AR2320" t="s">
        <v>74</v>
      </c>
      <c r="AS2320" t="s">
        <v>127</v>
      </c>
      <c r="AT2320" t="s">
        <v>73</v>
      </c>
      <c r="AU2320" t="s">
        <v>107</v>
      </c>
      <c r="AV2320" t="s">
        <v>11407</v>
      </c>
    </row>
    <row r="2321" spans="1:48" hidden="1" x14ac:dyDescent="0.3">
      <c r="A2321" t="s">
        <v>11408</v>
      </c>
      <c r="B2321" t="s">
        <v>11409</v>
      </c>
      <c r="C2321" s="1" t="str">
        <f t="shared" si="378"/>
        <v>21:0975</v>
      </c>
      <c r="D2321" s="1" t="str">
        <f t="shared" si="379"/>
        <v>21:0109</v>
      </c>
      <c r="E2321" t="s">
        <v>11410</v>
      </c>
      <c r="F2321" t="s">
        <v>11411</v>
      </c>
      <c r="H2321">
        <v>60.567436000000001</v>
      </c>
      <c r="I2321">
        <v>-97.951625899999996</v>
      </c>
      <c r="J2321" s="1" t="str">
        <f t="shared" si="380"/>
        <v>NGR lake sediment grab sample</v>
      </c>
      <c r="K2321" s="1" t="str">
        <f t="shared" si="381"/>
        <v>&lt;177 micron (NGR)</v>
      </c>
      <c r="L2321">
        <v>37</v>
      </c>
      <c r="M2321" t="s">
        <v>301</v>
      </c>
      <c r="N2321">
        <v>735</v>
      </c>
      <c r="O2321" t="s">
        <v>62</v>
      </c>
      <c r="P2321" t="s">
        <v>54</v>
      </c>
      <c r="Q2321" t="s">
        <v>315</v>
      </c>
      <c r="R2321" t="s">
        <v>69</v>
      </c>
      <c r="S2321" t="s">
        <v>57</v>
      </c>
      <c r="T2321" t="s">
        <v>437</v>
      </c>
      <c r="U2321" t="s">
        <v>117</v>
      </c>
      <c r="V2321" t="s">
        <v>192</v>
      </c>
      <c r="W2321" t="s">
        <v>74</v>
      </c>
      <c r="X2321" t="s">
        <v>62</v>
      </c>
      <c r="Y2321" t="s">
        <v>68</v>
      </c>
      <c r="Z2321" t="s">
        <v>67</v>
      </c>
      <c r="AA2321" t="s">
        <v>64</v>
      </c>
      <c r="AB2321" t="s">
        <v>561</v>
      </c>
      <c r="AC2321" t="s">
        <v>125</v>
      </c>
      <c r="AD2321" t="s">
        <v>138</v>
      </c>
      <c r="AE2321" t="s">
        <v>9456</v>
      </c>
      <c r="AF2321" t="s">
        <v>99</v>
      </c>
      <c r="AG2321" t="s">
        <v>92</v>
      </c>
      <c r="AH2321" t="s">
        <v>472</v>
      </c>
      <c r="AI2321" t="s">
        <v>308</v>
      </c>
      <c r="AJ2321" t="s">
        <v>1185</v>
      </c>
      <c r="AK2321" t="s">
        <v>73</v>
      </c>
      <c r="AL2321" t="s">
        <v>103</v>
      </c>
      <c r="AM2321" t="s">
        <v>68</v>
      </c>
      <c r="AN2321" t="s">
        <v>76</v>
      </c>
      <c r="AO2321" t="s">
        <v>168</v>
      </c>
      <c r="AP2321" t="s">
        <v>8164</v>
      </c>
      <c r="AQ2321" t="s">
        <v>290</v>
      </c>
      <c r="AR2321" t="s">
        <v>67</v>
      </c>
      <c r="AS2321" t="s">
        <v>127</v>
      </c>
      <c r="AT2321" t="s">
        <v>73</v>
      </c>
      <c r="AU2321" t="s">
        <v>107</v>
      </c>
      <c r="AV2321" t="s">
        <v>11152</v>
      </c>
    </row>
    <row r="2322" spans="1:48" hidden="1" x14ac:dyDescent="0.3">
      <c r="A2322" t="s">
        <v>11412</v>
      </c>
      <c r="B2322" t="s">
        <v>11413</v>
      </c>
      <c r="C2322" s="1" t="str">
        <f t="shared" si="378"/>
        <v>21:0975</v>
      </c>
      <c r="D2322" s="1" t="str">
        <f t="shared" si="379"/>
        <v>21:0109</v>
      </c>
      <c r="E2322" t="s">
        <v>11414</v>
      </c>
      <c r="F2322" t="s">
        <v>11415</v>
      </c>
      <c r="H2322">
        <v>60.563569600000001</v>
      </c>
      <c r="I2322">
        <v>-97.890038899999993</v>
      </c>
      <c r="J2322" s="1" t="str">
        <f t="shared" si="380"/>
        <v>NGR lake sediment grab sample</v>
      </c>
      <c r="K2322" s="1" t="str">
        <f t="shared" si="381"/>
        <v>&lt;177 micron (NGR)</v>
      </c>
      <c r="L2322">
        <v>37</v>
      </c>
      <c r="M2322" t="s">
        <v>314</v>
      </c>
      <c r="N2322">
        <v>736</v>
      </c>
      <c r="O2322" t="s">
        <v>137</v>
      </c>
      <c r="P2322" t="s">
        <v>54</v>
      </c>
      <c r="Q2322" t="s">
        <v>1210</v>
      </c>
      <c r="R2322" t="s">
        <v>281</v>
      </c>
      <c r="S2322" t="s">
        <v>57</v>
      </c>
      <c r="T2322" t="s">
        <v>316</v>
      </c>
      <c r="U2322" t="s">
        <v>138</v>
      </c>
      <c r="V2322" t="s">
        <v>550</v>
      </c>
      <c r="W2322" t="s">
        <v>95</v>
      </c>
      <c r="X2322" t="s">
        <v>67</v>
      </c>
      <c r="Y2322" t="s">
        <v>526</v>
      </c>
      <c r="Z2322" t="s">
        <v>127</v>
      </c>
      <c r="AA2322" t="s">
        <v>64</v>
      </c>
      <c r="AB2322" t="s">
        <v>616</v>
      </c>
      <c r="AC2322" t="s">
        <v>70</v>
      </c>
      <c r="AD2322" t="s">
        <v>67</v>
      </c>
      <c r="AE2322" t="s">
        <v>448</v>
      </c>
      <c r="AF2322" t="s">
        <v>77</v>
      </c>
      <c r="AG2322" t="s">
        <v>279</v>
      </c>
      <c r="AH2322" t="s">
        <v>173</v>
      </c>
      <c r="AI2322" t="s">
        <v>336</v>
      </c>
      <c r="AJ2322" t="s">
        <v>226</v>
      </c>
      <c r="AK2322" t="s">
        <v>73</v>
      </c>
      <c r="AL2322" t="s">
        <v>75</v>
      </c>
      <c r="AM2322" t="s">
        <v>103</v>
      </c>
      <c r="AN2322" t="s">
        <v>76</v>
      </c>
      <c r="AO2322" t="s">
        <v>88</v>
      </c>
      <c r="AP2322" t="s">
        <v>656</v>
      </c>
      <c r="AQ2322" t="s">
        <v>413</v>
      </c>
      <c r="AR2322" t="s">
        <v>74</v>
      </c>
      <c r="AS2322" t="s">
        <v>54</v>
      </c>
      <c r="AT2322" t="s">
        <v>73</v>
      </c>
      <c r="AU2322" t="s">
        <v>107</v>
      </c>
      <c r="AV2322" t="s">
        <v>11416</v>
      </c>
    </row>
    <row r="2323" spans="1:48" hidden="1" x14ac:dyDescent="0.3">
      <c r="A2323" t="s">
        <v>11417</v>
      </c>
      <c r="B2323" t="s">
        <v>11418</v>
      </c>
      <c r="C2323" s="1" t="str">
        <f t="shared" si="378"/>
        <v>21:0975</v>
      </c>
      <c r="D2323" s="1" t="str">
        <f t="shared" si="379"/>
        <v>21:0109</v>
      </c>
      <c r="E2323" t="s">
        <v>11419</v>
      </c>
      <c r="F2323" t="s">
        <v>11420</v>
      </c>
      <c r="H2323">
        <v>60.618231000000002</v>
      </c>
      <c r="I2323">
        <v>-97.858527600000002</v>
      </c>
      <c r="J2323" s="1" t="str">
        <f t="shared" si="380"/>
        <v>NGR lake sediment grab sample</v>
      </c>
      <c r="K2323" s="1" t="str">
        <f t="shared" si="381"/>
        <v>&lt;177 micron (NGR)</v>
      </c>
      <c r="L2323">
        <v>37</v>
      </c>
      <c r="M2323" t="s">
        <v>324</v>
      </c>
      <c r="N2323">
        <v>737</v>
      </c>
      <c r="O2323" t="s">
        <v>63</v>
      </c>
      <c r="P2323" t="s">
        <v>54</v>
      </c>
      <c r="Q2323" t="s">
        <v>152</v>
      </c>
      <c r="R2323" t="s">
        <v>192</v>
      </c>
      <c r="S2323" t="s">
        <v>57</v>
      </c>
      <c r="T2323" t="s">
        <v>100</v>
      </c>
      <c r="U2323" t="s">
        <v>57</v>
      </c>
      <c r="V2323" t="s">
        <v>2740</v>
      </c>
      <c r="W2323" t="s">
        <v>103</v>
      </c>
      <c r="X2323" t="s">
        <v>67</v>
      </c>
      <c r="Y2323" t="s">
        <v>74</v>
      </c>
      <c r="Z2323" t="s">
        <v>67</v>
      </c>
      <c r="AA2323" t="s">
        <v>64</v>
      </c>
      <c r="AB2323" t="s">
        <v>99</v>
      </c>
      <c r="AC2323" t="s">
        <v>177</v>
      </c>
      <c r="AD2323" t="s">
        <v>96</v>
      </c>
      <c r="AE2323" t="s">
        <v>9379</v>
      </c>
      <c r="AF2323" t="s">
        <v>76</v>
      </c>
      <c r="AG2323" t="s">
        <v>117</v>
      </c>
      <c r="AH2323" t="s">
        <v>472</v>
      </c>
      <c r="AI2323" t="s">
        <v>238</v>
      </c>
      <c r="AJ2323" t="s">
        <v>226</v>
      </c>
      <c r="AK2323" t="s">
        <v>73</v>
      </c>
      <c r="AL2323" t="s">
        <v>103</v>
      </c>
      <c r="AM2323" t="s">
        <v>103</v>
      </c>
      <c r="AN2323" t="s">
        <v>76</v>
      </c>
      <c r="AO2323" t="s">
        <v>592</v>
      </c>
      <c r="AP2323" t="s">
        <v>8164</v>
      </c>
      <c r="AQ2323" t="s">
        <v>540</v>
      </c>
      <c r="AR2323" t="s">
        <v>67</v>
      </c>
      <c r="AS2323" t="s">
        <v>54</v>
      </c>
      <c r="AT2323" t="s">
        <v>73</v>
      </c>
      <c r="AU2323" t="s">
        <v>107</v>
      </c>
      <c r="AV2323" t="s">
        <v>10437</v>
      </c>
    </row>
    <row r="2324" spans="1:48" hidden="1" x14ac:dyDescent="0.3">
      <c r="A2324" t="s">
        <v>11421</v>
      </c>
      <c r="B2324" t="s">
        <v>11422</v>
      </c>
      <c r="C2324" s="1" t="str">
        <f t="shared" si="378"/>
        <v>21:0975</v>
      </c>
      <c r="D2324" s="1" t="str">
        <f t="shared" si="379"/>
        <v>21:0109</v>
      </c>
      <c r="E2324" t="s">
        <v>11423</v>
      </c>
      <c r="F2324" t="s">
        <v>11424</v>
      </c>
      <c r="H2324">
        <v>60.675417899999999</v>
      </c>
      <c r="I2324">
        <v>-97.892167799999996</v>
      </c>
      <c r="J2324" s="1" t="str">
        <f t="shared" si="380"/>
        <v>NGR lake sediment grab sample</v>
      </c>
      <c r="K2324" s="1" t="str">
        <f t="shared" si="381"/>
        <v>&lt;177 micron (NGR)</v>
      </c>
      <c r="L2324">
        <v>37</v>
      </c>
      <c r="M2324" t="s">
        <v>335</v>
      </c>
      <c r="N2324">
        <v>738</v>
      </c>
      <c r="O2324" t="s">
        <v>327</v>
      </c>
      <c r="P2324" t="s">
        <v>170</v>
      </c>
      <c r="Q2324" t="s">
        <v>315</v>
      </c>
      <c r="R2324" t="s">
        <v>478</v>
      </c>
      <c r="S2324" t="s">
        <v>57</v>
      </c>
      <c r="T2324" t="s">
        <v>190</v>
      </c>
      <c r="U2324" t="s">
        <v>117</v>
      </c>
      <c r="V2324" t="s">
        <v>90</v>
      </c>
      <c r="W2324" t="s">
        <v>177</v>
      </c>
      <c r="X2324" t="s">
        <v>67</v>
      </c>
      <c r="Y2324" t="s">
        <v>224</v>
      </c>
      <c r="Z2324" t="s">
        <v>67</v>
      </c>
      <c r="AA2324" t="s">
        <v>64</v>
      </c>
      <c r="AB2324" t="s">
        <v>121</v>
      </c>
      <c r="AC2324" t="s">
        <v>224</v>
      </c>
      <c r="AD2324" t="s">
        <v>59</v>
      </c>
      <c r="AE2324" t="s">
        <v>7527</v>
      </c>
      <c r="AF2324" t="s">
        <v>203</v>
      </c>
      <c r="AG2324" t="s">
        <v>104</v>
      </c>
      <c r="AH2324" t="s">
        <v>173</v>
      </c>
      <c r="AI2324" t="s">
        <v>62</v>
      </c>
      <c r="AJ2324" t="s">
        <v>79</v>
      </c>
      <c r="AK2324" t="s">
        <v>73</v>
      </c>
      <c r="AL2324" t="s">
        <v>103</v>
      </c>
      <c r="AM2324" t="s">
        <v>103</v>
      </c>
      <c r="AN2324" t="s">
        <v>76</v>
      </c>
      <c r="AO2324" t="s">
        <v>292</v>
      </c>
      <c r="AP2324" t="s">
        <v>8164</v>
      </c>
      <c r="AQ2324" t="s">
        <v>471</v>
      </c>
      <c r="AR2324" t="s">
        <v>67</v>
      </c>
      <c r="AS2324" t="s">
        <v>54</v>
      </c>
      <c r="AT2324" t="s">
        <v>73</v>
      </c>
      <c r="AU2324" t="s">
        <v>107</v>
      </c>
      <c r="AV2324" t="s">
        <v>328</v>
      </c>
    </row>
    <row r="2325" spans="1:48" hidden="1" x14ac:dyDescent="0.3">
      <c r="A2325" t="s">
        <v>11425</v>
      </c>
      <c r="B2325" t="s">
        <v>11426</v>
      </c>
      <c r="C2325" s="1" t="str">
        <f t="shared" si="378"/>
        <v>21:0975</v>
      </c>
      <c r="D2325" s="1" t="str">
        <f t="shared" si="379"/>
        <v>21:0109</v>
      </c>
      <c r="E2325" t="s">
        <v>11427</v>
      </c>
      <c r="F2325" t="s">
        <v>11428</v>
      </c>
      <c r="H2325">
        <v>60.696575500000002</v>
      </c>
      <c r="I2325">
        <v>-97.856758999999997</v>
      </c>
      <c r="J2325" s="1" t="str">
        <f t="shared" si="380"/>
        <v>NGR lake sediment grab sample</v>
      </c>
      <c r="K2325" s="1" t="str">
        <f t="shared" si="381"/>
        <v>&lt;177 micron (NGR)</v>
      </c>
      <c r="L2325">
        <v>37</v>
      </c>
      <c r="M2325" t="s">
        <v>354</v>
      </c>
      <c r="N2325">
        <v>739</v>
      </c>
      <c r="O2325" t="s">
        <v>263</v>
      </c>
      <c r="P2325" t="s">
        <v>54</v>
      </c>
      <c r="Q2325" t="s">
        <v>275</v>
      </c>
      <c r="R2325" t="s">
        <v>151</v>
      </c>
      <c r="S2325" t="s">
        <v>57</v>
      </c>
      <c r="T2325" t="s">
        <v>152</v>
      </c>
      <c r="U2325" t="s">
        <v>88</v>
      </c>
      <c r="V2325" t="s">
        <v>2740</v>
      </c>
      <c r="W2325" t="s">
        <v>421</v>
      </c>
      <c r="X2325" t="s">
        <v>62</v>
      </c>
      <c r="Y2325" t="s">
        <v>206</v>
      </c>
      <c r="Z2325" t="s">
        <v>62</v>
      </c>
      <c r="AA2325" t="s">
        <v>64</v>
      </c>
      <c r="AB2325" t="s">
        <v>615</v>
      </c>
      <c r="AC2325" t="s">
        <v>106</v>
      </c>
      <c r="AD2325" t="s">
        <v>104</v>
      </c>
      <c r="AE2325" t="s">
        <v>222</v>
      </c>
      <c r="AF2325" t="s">
        <v>90</v>
      </c>
      <c r="AG2325" t="s">
        <v>264</v>
      </c>
      <c r="AH2325" t="s">
        <v>472</v>
      </c>
      <c r="AI2325" t="s">
        <v>292</v>
      </c>
      <c r="AJ2325" t="s">
        <v>1395</v>
      </c>
      <c r="AK2325" t="s">
        <v>73</v>
      </c>
      <c r="AL2325" t="s">
        <v>103</v>
      </c>
      <c r="AM2325" t="s">
        <v>74</v>
      </c>
      <c r="AN2325" t="s">
        <v>781</v>
      </c>
      <c r="AO2325" t="s">
        <v>92</v>
      </c>
      <c r="AP2325" t="s">
        <v>1980</v>
      </c>
      <c r="AQ2325" t="s">
        <v>11429</v>
      </c>
      <c r="AR2325" t="s">
        <v>74</v>
      </c>
      <c r="AS2325" t="s">
        <v>170</v>
      </c>
      <c r="AT2325" t="s">
        <v>73</v>
      </c>
      <c r="AU2325" t="s">
        <v>107</v>
      </c>
      <c r="AV2325" t="s">
        <v>11430</v>
      </c>
    </row>
    <row r="2326" spans="1:48" hidden="1" x14ac:dyDescent="0.3">
      <c r="A2326" t="s">
        <v>11431</v>
      </c>
      <c r="B2326" t="s">
        <v>11432</v>
      </c>
      <c r="C2326" s="1" t="str">
        <f t="shared" si="378"/>
        <v>21:0975</v>
      </c>
      <c r="D2326" s="1" t="str">
        <f>HYPERLINK("https://geochem.nrcan.gc.ca/cdogs/content/svy/svy_e.htm", "")</f>
        <v/>
      </c>
      <c r="G2326" s="1" t="str">
        <f>HYPERLINK("https://geochem.nrcan.gc.ca/cdogs/content/cr_/cr_00128_e.htm", "128")</f>
        <v>128</v>
      </c>
      <c r="J2326" t="s">
        <v>230</v>
      </c>
      <c r="K2326" t="s">
        <v>231</v>
      </c>
      <c r="L2326">
        <v>37</v>
      </c>
      <c r="M2326" t="s">
        <v>232</v>
      </c>
      <c r="N2326">
        <v>740</v>
      </c>
      <c r="O2326" t="s">
        <v>77</v>
      </c>
      <c r="P2326" t="s">
        <v>170</v>
      </c>
      <c r="Q2326" t="s">
        <v>1128</v>
      </c>
      <c r="R2326" t="s">
        <v>139</v>
      </c>
      <c r="S2326" t="s">
        <v>57</v>
      </c>
      <c r="T2326" t="s">
        <v>411</v>
      </c>
      <c r="U2326" t="s">
        <v>104</v>
      </c>
      <c r="V2326" t="s">
        <v>691</v>
      </c>
      <c r="W2326" t="s">
        <v>396</v>
      </c>
      <c r="X2326" t="s">
        <v>67</v>
      </c>
      <c r="Y2326" t="s">
        <v>170</v>
      </c>
      <c r="Z2326" t="s">
        <v>170</v>
      </c>
      <c r="AA2326" t="s">
        <v>64</v>
      </c>
      <c r="AB2326" t="s">
        <v>347</v>
      </c>
      <c r="AC2326" t="s">
        <v>177</v>
      </c>
      <c r="AD2326" t="s">
        <v>170</v>
      </c>
      <c r="AE2326" t="s">
        <v>75</v>
      </c>
      <c r="AF2326" t="s">
        <v>264</v>
      </c>
      <c r="AG2326" t="s">
        <v>282</v>
      </c>
      <c r="AH2326" t="s">
        <v>302</v>
      </c>
      <c r="AI2326" t="s">
        <v>348</v>
      </c>
      <c r="AJ2326" t="s">
        <v>336</v>
      </c>
      <c r="AK2326" t="s">
        <v>73</v>
      </c>
      <c r="AL2326" t="s">
        <v>103</v>
      </c>
      <c r="AM2326" t="s">
        <v>177</v>
      </c>
      <c r="AN2326" t="s">
        <v>76</v>
      </c>
      <c r="AO2326" t="s">
        <v>87</v>
      </c>
      <c r="AP2326" t="s">
        <v>414</v>
      </c>
      <c r="AQ2326" t="s">
        <v>1039</v>
      </c>
      <c r="AR2326" t="s">
        <v>67</v>
      </c>
      <c r="AS2326" t="s">
        <v>170</v>
      </c>
      <c r="AT2326" t="s">
        <v>593</v>
      </c>
      <c r="AU2326" t="s">
        <v>107</v>
      </c>
      <c r="AV2326" t="s">
        <v>11433</v>
      </c>
    </row>
    <row r="2327" spans="1:48" hidden="1" x14ac:dyDescent="0.3">
      <c r="A2327" t="s">
        <v>11434</v>
      </c>
      <c r="B2327" t="s">
        <v>11435</v>
      </c>
      <c r="C2327" s="1" t="str">
        <f t="shared" si="378"/>
        <v>21:0975</v>
      </c>
      <c r="D2327" s="1" t="str">
        <f t="shared" ref="D2327:D2334" si="382">HYPERLINK("https://geochem.nrcan.gc.ca/cdogs/content/svy/svy210109_e.htm", "21:0109")</f>
        <v>21:0109</v>
      </c>
      <c r="E2327" t="s">
        <v>11436</v>
      </c>
      <c r="F2327" t="s">
        <v>11437</v>
      </c>
      <c r="H2327">
        <v>60.901232</v>
      </c>
      <c r="I2327">
        <v>-97.873569399999994</v>
      </c>
      <c r="J2327" s="1" t="str">
        <f t="shared" ref="J2327:J2334" si="383">HYPERLINK("https://geochem.nrcan.gc.ca/cdogs/content/kwd/kwd020027_e.htm", "NGR lake sediment grab sample")</f>
        <v>NGR lake sediment grab sample</v>
      </c>
      <c r="K2327" s="1" t="str">
        <f t="shared" ref="K2327:K2334" si="384">HYPERLINK("https://geochem.nrcan.gc.ca/cdogs/content/kwd/kwd080006_e.htm", "&lt;177 micron (NGR)")</f>
        <v>&lt;177 micron (NGR)</v>
      </c>
      <c r="L2327">
        <v>38</v>
      </c>
      <c r="M2327" t="s">
        <v>52</v>
      </c>
      <c r="N2327">
        <v>741</v>
      </c>
      <c r="O2327" t="s">
        <v>203</v>
      </c>
      <c r="P2327" t="s">
        <v>62</v>
      </c>
      <c r="Q2327" t="s">
        <v>1814</v>
      </c>
      <c r="R2327" t="s">
        <v>121</v>
      </c>
      <c r="S2327" t="s">
        <v>57</v>
      </c>
      <c r="T2327" t="s">
        <v>100</v>
      </c>
      <c r="U2327" t="s">
        <v>117</v>
      </c>
      <c r="V2327" t="s">
        <v>691</v>
      </c>
      <c r="W2327" t="s">
        <v>74</v>
      </c>
      <c r="X2327" t="s">
        <v>67</v>
      </c>
      <c r="Y2327" t="s">
        <v>526</v>
      </c>
      <c r="Z2327" t="s">
        <v>62</v>
      </c>
      <c r="AA2327" t="s">
        <v>64</v>
      </c>
      <c r="AB2327" t="s">
        <v>192</v>
      </c>
      <c r="AC2327" t="s">
        <v>70</v>
      </c>
      <c r="AD2327" t="s">
        <v>170</v>
      </c>
      <c r="AE2327" t="s">
        <v>222</v>
      </c>
      <c r="AF2327" t="s">
        <v>90</v>
      </c>
      <c r="AG2327" t="s">
        <v>616</v>
      </c>
      <c r="AH2327" t="s">
        <v>70</v>
      </c>
      <c r="AI2327" t="s">
        <v>87</v>
      </c>
      <c r="AJ2327" t="s">
        <v>240</v>
      </c>
      <c r="AK2327" t="s">
        <v>73</v>
      </c>
      <c r="AL2327" t="s">
        <v>103</v>
      </c>
      <c r="AM2327" t="s">
        <v>103</v>
      </c>
      <c r="AN2327" t="s">
        <v>76</v>
      </c>
      <c r="AO2327" t="s">
        <v>124</v>
      </c>
      <c r="AP2327" t="s">
        <v>900</v>
      </c>
      <c r="AQ2327" t="s">
        <v>101</v>
      </c>
      <c r="AR2327" t="s">
        <v>67</v>
      </c>
      <c r="AS2327" t="s">
        <v>54</v>
      </c>
      <c r="AT2327" t="s">
        <v>73</v>
      </c>
      <c r="AU2327" t="s">
        <v>107</v>
      </c>
      <c r="AV2327" t="s">
        <v>8727</v>
      </c>
    </row>
    <row r="2328" spans="1:48" hidden="1" x14ac:dyDescent="0.3">
      <c r="A2328" t="s">
        <v>11438</v>
      </c>
      <c r="B2328" t="s">
        <v>11439</v>
      </c>
      <c r="C2328" s="1" t="str">
        <f t="shared" si="378"/>
        <v>21:0975</v>
      </c>
      <c r="D2328" s="1" t="str">
        <f t="shared" si="382"/>
        <v>21:0109</v>
      </c>
      <c r="E2328" t="s">
        <v>11440</v>
      </c>
      <c r="F2328" t="s">
        <v>11441</v>
      </c>
      <c r="H2328">
        <v>60.744197800000002</v>
      </c>
      <c r="I2328">
        <v>-97.8963337</v>
      </c>
      <c r="J2328" s="1" t="str">
        <f t="shared" si="383"/>
        <v>NGR lake sediment grab sample</v>
      </c>
      <c r="K2328" s="1" t="str">
        <f t="shared" si="384"/>
        <v>&lt;177 micron (NGR)</v>
      </c>
      <c r="L2328">
        <v>38</v>
      </c>
      <c r="M2328" t="s">
        <v>86</v>
      </c>
      <c r="N2328">
        <v>742</v>
      </c>
      <c r="O2328" t="s">
        <v>276</v>
      </c>
      <c r="P2328" t="s">
        <v>54</v>
      </c>
      <c r="Q2328" t="s">
        <v>505</v>
      </c>
      <c r="R2328" t="s">
        <v>187</v>
      </c>
      <c r="S2328" t="s">
        <v>57</v>
      </c>
      <c r="T2328" t="s">
        <v>428</v>
      </c>
      <c r="U2328" t="s">
        <v>59</v>
      </c>
      <c r="V2328" t="s">
        <v>251</v>
      </c>
      <c r="W2328" t="s">
        <v>94</v>
      </c>
      <c r="X2328" t="s">
        <v>67</v>
      </c>
      <c r="Y2328" t="s">
        <v>68</v>
      </c>
      <c r="Z2328" t="s">
        <v>170</v>
      </c>
      <c r="AA2328" t="s">
        <v>64</v>
      </c>
      <c r="AB2328" t="s">
        <v>192</v>
      </c>
      <c r="AC2328" t="s">
        <v>75</v>
      </c>
      <c r="AD2328" t="s">
        <v>59</v>
      </c>
      <c r="AE2328" t="s">
        <v>526</v>
      </c>
      <c r="AF2328" t="s">
        <v>121</v>
      </c>
      <c r="AG2328" t="s">
        <v>93</v>
      </c>
      <c r="AH2328" t="s">
        <v>173</v>
      </c>
      <c r="AI2328" t="s">
        <v>201</v>
      </c>
      <c r="AJ2328" t="s">
        <v>336</v>
      </c>
      <c r="AK2328" t="s">
        <v>73</v>
      </c>
      <c r="AL2328" t="s">
        <v>177</v>
      </c>
      <c r="AM2328" t="s">
        <v>224</v>
      </c>
      <c r="AN2328" t="s">
        <v>76</v>
      </c>
      <c r="AO2328" t="s">
        <v>348</v>
      </c>
      <c r="AP2328" t="s">
        <v>1980</v>
      </c>
      <c r="AQ2328" t="s">
        <v>4242</v>
      </c>
      <c r="AR2328" t="s">
        <v>67</v>
      </c>
      <c r="AS2328" t="s">
        <v>54</v>
      </c>
      <c r="AT2328" t="s">
        <v>73</v>
      </c>
      <c r="AU2328" t="s">
        <v>107</v>
      </c>
      <c r="AV2328" t="s">
        <v>4212</v>
      </c>
    </row>
    <row r="2329" spans="1:48" hidden="1" x14ac:dyDescent="0.3">
      <c r="A2329" t="s">
        <v>11442</v>
      </c>
      <c r="B2329" t="s">
        <v>11443</v>
      </c>
      <c r="C2329" s="1" t="str">
        <f t="shared" si="378"/>
        <v>21:0975</v>
      </c>
      <c r="D2329" s="1" t="str">
        <f t="shared" si="382"/>
        <v>21:0109</v>
      </c>
      <c r="E2329" t="s">
        <v>11444</v>
      </c>
      <c r="F2329" t="s">
        <v>11445</v>
      </c>
      <c r="H2329">
        <v>60.761986100000001</v>
      </c>
      <c r="I2329">
        <v>-97.8571369</v>
      </c>
      <c r="J2329" s="1" t="str">
        <f t="shared" si="383"/>
        <v>NGR lake sediment grab sample</v>
      </c>
      <c r="K2329" s="1" t="str">
        <f t="shared" si="384"/>
        <v>&lt;177 micron (NGR)</v>
      </c>
      <c r="L2329">
        <v>38</v>
      </c>
      <c r="M2329" t="s">
        <v>149</v>
      </c>
      <c r="N2329">
        <v>743</v>
      </c>
      <c r="O2329" t="s">
        <v>118</v>
      </c>
      <c r="P2329" t="s">
        <v>54</v>
      </c>
      <c r="Q2329" t="s">
        <v>560</v>
      </c>
      <c r="R2329" t="s">
        <v>317</v>
      </c>
      <c r="S2329" t="s">
        <v>57</v>
      </c>
      <c r="T2329" t="s">
        <v>365</v>
      </c>
      <c r="U2329" t="s">
        <v>117</v>
      </c>
      <c r="V2329" t="s">
        <v>381</v>
      </c>
      <c r="W2329" t="s">
        <v>206</v>
      </c>
      <c r="X2329" t="s">
        <v>67</v>
      </c>
      <c r="Y2329" t="s">
        <v>74</v>
      </c>
      <c r="Z2329" t="s">
        <v>62</v>
      </c>
      <c r="AA2329" t="s">
        <v>64</v>
      </c>
      <c r="AB2329" t="s">
        <v>381</v>
      </c>
      <c r="AC2329" t="s">
        <v>224</v>
      </c>
      <c r="AD2329" t="s">
        <v>117</v>
      </c>
      <c r="AE2329" t="s">
        <v>4330</v>
      </c>
      <c r="AF2329" t="s">
        <v>116</v>
      </c>
      <c r="AG2329" t="s">
        <v>317</v>
      </c>
      <c r="AH2329" t="s">
        <v>173</v>
      </c>
      <c r="AI2329" t="s">
        <v>106</v>
      </c>
      <c r="AJ2329" t="s">
        <v>254</v>
      </c>
      <c r="AK2329" t="s">
        <v>73</v>
      </c>
      <c r="AL2329" t="s">
        <v>103</v>
      </c>
      <c r="AM2329" t="s">
        <v>103</v>
      </c>
      <c r="AN2329" t="s">
        <v>76</v>
      </c>
      <c r="AO2329" t="s">
        <v>101</v>
      </c>
      <c r="AP2329" t="s">
        <v>395</v>
      </c>
      <c r="AQ2329" t="s">
        <v>134</v>
      </c>
      <c r="AR2329" t="s">
        <v>67</v>
      </c>
      <c r="AS2329" t="s">
        <v>54</v>
      </c>
      <c r="AT2329" t="s">
        <v>73</v>
      </c>
      <c r="AU2329" t="s">
        <v>107</v>
      </c>
      <c r="AV2329" t="s">
        <v>9587</v>
      </c>
    </row>
    <row r="2330" spans="1:48" hidden="1" x14ac:dyDescent="0.3">
      <c r="A2330" t="s">
        <v>11446</v>
      </c>
      <c r="B2330" t="s">
        <v>11447</v>
      </c>
      <c r="C2330" s="1" t="str">
        <f t="shared" si="378"/>
        <v>21:0975</v>
      </c>
      <c r="D2330" s="1" t="str">
        <f t="shared" si="382"/>
        <v>21:0109</v>
      </c>
      <c r="E2330" t="s">
        <v>11448</v>
      </c>
      <c r="F2330" t="s">
        <v>11449</v>
      </c>
      <c r="H2330">
        <v>60.800765900000002</v>
      </c>
      <c r="I2330">
        <v>-97.883303600000005</v>
      </c>
      <c r="J2330" s="1" t="str">
        <f t="shared" si="383"/>
        <v>NGR lake sediment grab sample</v>
      </c>
      <c r="K2330" s="1" t="str">
        <f t="shared" si="384"/>
        <v>&lt;177 micron (NGR)</v>
      </c>
      <c r="L2330">
        <v>38</v>
      </c>
      <c r="M2330" t="s">
        <v>113</v>
      </c>
      <c r="N2330">
        <v>744</v>
      </c>
      <c r="O2330" t="s">
        <v>338</v>
      </c>
      <c r="P2330" t="s">
        <v>127</v>
      </c>
      <c r="Q2330" t="s">
        <v>2374</v>
      </c>
      <c r="R2330" t="s">
        <v>69</v>
      </c>
      <c r="S2330" t="s">
        <v>57</v>
      </c>
      <c r="T2330" t="s">
        <v>152</v>
      </c>
      <c r="U2330" t="s">
        <v>104</v>
      </c>
      <c r="V2330" t="s">
        <v>153</v>
      </c>
      <c r="W2330" t="s">
        <v>240</v>
      </c>
      <c r="X2330" t="s">
        <v>62</v>
      </c>
      <c r="Y2330" t="s">
        <v>63</v>
      </c>
      <c r="Z2330" t="s">
        <v>62</v>
      </c>
      <c r="AA2330" t="s">
        <v>64</v>
      </c>
      <c r="AB2330" t="s">
        <v>153</v>
      </c>
      <c r="AC2330" t="s">
        <v>75</v>
      </c>
      <c r="AD2330" t="s">
        <v>138</v>
      </c>
      <c r="AE2330" t="s">
        <v>278</v>
      </c>
      <c r="AF2330" t="s">
        <v>189</v>
      </c>
      <c r="AG2330" t="s">
        <v>326</v>
      </c>
      <c r="AH2330" t="s">
        <v>155</v>
      </c>
      <c r="AI2330" t="s">
        <v>101</v>
      </c>
      <c r="AJ2330" t="s">
        <v>280</v>
      </c>
      <c r="AK2330" t="s">
        <v>73</v>
      </c>
      <c r="AL2330" t="s">
        <v>75</v>
      </c>
      <c r="AM2330" t="s">
        <v>157</v>
      </c>
      <c r="AN2330" t="s">
        <v>76</v>
      </c>
      <c r="AO2330" t="s">
        <v>178</v>
      </c>
      <c r="AP2330" t="s">
        <v>234</v>
      </c>
      <c r="AQ2330" t="s">
        <v>178</v>
      </c>
      <c r="AR2330" t="s">
        <v>74</v>
      </c>
      <c r="AS2330" t="s">
        <v>170</v>
      </c>
      <c r="AT2330" t="s">
        <v>277</v>
      </c>
      <c r="AU2330" t="s">
        <v>107</v>
      </c>
      <c r="AV2330" t="s">
        <v>11450</v>
      </c>
    </row>
    <row r="2331" spans="1:48" hidden="1" x14ac:dyDescent="0.3">
      <c r="A2331" t="s">
        <v>11451</v>
      </c>
      <c r="B2331" t="s">
        <v>11452</v>
      </c>
      <c r="C2331" s="1" t="str">
        <f t="shared" si="378"/>
        <v>21:0975</v>
      </c>
      <c r="D2331" s="1" t="str">
        <f t="shared" si="382"/>
        <v>21:0109</v>
      </c>
      <c r="E2331" t="s">
        <v>11448</v>
      </c>
      <c r="F2331" t="s">
        <v>11453</v>
      </c>
      <c r="H2331">
        <v>60.800765900000002</v>
      </c>
      <c r="I2331">
        <v>-97.883303600000005</v>
      </c>
      <c r="J2331" s="1" t="str">
        <f t="shared" si="383"/>
        <v>NGR lake sediment grab sample</v>
      </c>
      <c r="K2331" s="1" t="str">
        <f t="shared" si="384"/>
        <v>&lt;177 micron (NGR)</v>
      </c>
      <c r="L2331">
        <v>38</v>
      </c>
      <c r="M2331" t="s">
        <v>132</v>
      </c>
      <c r="N2331">
        <v>745</v>
      </c>
      <c r="O2331" t="s">
        <v>143</v>
      </c>
      <c r="P2331" t="s">
        <v>170</v>
      </c>
      <c r="Q2331" t="s">
        <v>489</v>
      </c>
      <c r="R2331" t="s">
        <v>317</v>
      </c>
      <c r="S2331" t="s">
        <v>57</v>
      </c>
      <c r="T2331" t="s">
        <v>152</v>
      </c>
      <c r="U2331" t="s">
        <v>88</v>
      </c>
      <c r="V2331" t="s">
        <v>691</v>
      </c>
      <c r="W2331" t="s">
        <v>61</v>
      </c>
      <c r="X2331" t="s">
        <v>74</v>
      </c>
      <c r="Y2331" t="s">
        <v>526</v>
      </c>
      <c r="Z2331" t="s">
        <v>74</v>
      </c>
      <c r="AA2331" t="s">
        <v>64</v>
      </c>
      <c r="AB2331" t="s">
        <v>223</v>
      </c>
      <c r="AC2331" t="s">
        <v>224</v>
      </c>
      <c r="AD2331" t="s">
        <v>127</v>
      </c>
      <c r="AE2331" t="s">
        <v>5585</v>
      </c>
      <c r="AF2331" t="s">
        <v>251</v>
      </c>
      <c r="AG2331" t="s">
        <v>119</v>
      </c>
      <c r="AH2331" t="s">
        <v>173</v>
      </c>
      <c r="AI2331" t="s">
        <v>336</v>
      </c>
      <c r="AJ2331" t="s">
        <v>413</v>
      </c>
      <c r="AK2331" t="s">
        <v>73</v>
      </c>
      <c r="AL2331" t="s">
        <v>103</v>
      </c>
      <c r="AM2331" t="s">
        <v>177</v>
      </c>
      <c r="AN2331" t="s">
        <v>76</v>
      </c>
      <c r="AO2331" t="s">
        <v>203</v>
      </c>
      <c r="AP2331" t="s">
        <v>403</v>
      </c>
      <c r="AQ2331" t="s">
        <v>208</v>
      </c>
      <c r="AR2331" t="s">
        <v>67</v>
      </c>
      <c r="AS2331" t="s">
        <v>62</v>
      </c>
      <c r="AT2331" t="s">
        <v>277</v>
      </c>
      <c r="AU2331" t="s">
        <v>107</v>
      </c>
      <c r="AV2331" t="s">
        <v>11454</v>
      </c>
    </row>
    <row r="2332" spans="1:48" hidden="1" x14ac:dyDescent="0.3">
      <c r="A2332" t="s">
        <v>11455</v>
      </c>
      <c r="B2332" t="s">
        <v>11456</v>
      </c>
      <c r="C2332" s="1" t="str">
        <f t="shared" si="378"/>
        <v>21:0975</v>
      </c>
      <c r="D2332" s="1" t="str">
        <f t="shared" si="382"/>
        <v>21:0109</v>
      </c>
      <c r="E2332" t="s">
        <v>11457</v>
      </c>
      <c r="F2332" t="s">
        <v>11458</v>
      </c>
      <c r="H2332">
        <v>60.836204299999999</v>
      </c>
      <c r="I2332">
        <v>-97.877560299999999</v>
      </c>
      <c r="J2332" s="1" t="str">
        <f t="shared" si="383"/>
        <v>NGR lake sediment grab sample</v>
      </c>
      <c r="K2332" s="1" t="str">
        <f t="shared" si="384"/>
        <v>&lt;177 micron (NGR)</v>
      </c>
      <c r="L2332">
        <v>38</v>
      </c>
      <c r="M2332" t="s">
        <v>165</v>
      </c>
      <c r="N2332">
        <v>746</v>
      </c>
      <c r="O2332" t="s">
        <v>127</v>
      </c>
      <c r="P2332" t="s">
        <v>54</v>
      </c>
      <c r="Q2332" t="s">
        <v>1216</v>
      </c>
      <c r="R2332" t="s">
        <v>116</v>
      </c>
      <c r="S2332" t="s">
        <v>57</v>
      </c>
      <c r="T2332" t="s">
        <v>561</v>
      </c>
      <c r="U2332" t="s">
        <v>104</v>
      </c>
      <c r="V2332" t="s">
        <v>153</v>
      </c>
      <c r="W2332" t="s">
        <v>346</v>
      </c>
      <c r="X2332" t="s">
        <v>74</v>
      </c>
      <c r="Y2332" t="s">
        <v>137</v>
      </c>
      <c r="Z2332" t="s">
        <v>170</v>
      </c>
      <c r="AA2332" t="s">
        <v>64</v>
      </c>
      <c r="AB2332" t="s">
        <v>575</v>
      </c>
      <c r="AC2332" t="s">
        <v>70</v>
      </c>
      <c r="AD2332" t="s">
        <v>62</v>
      </c>
      <c r="AE2332" t="s">
        <v>238</v>
      </c>
      <c r="AF2332" t="s">
        <v>356</v>
      </c>
      <c r="AG2332" t="s">
        <v>122</v>
      </c>
      <c r="AH2332" t="s">
        <v>70</v>
      </c>
      <c r="AI2332" t="s">
        <v>208</v>
      </c>
      <c r="AJ2332" t="s">
        <v>56</v>
      </c>
      <c r="AK2332" t="s">
        <v>73</v>
      </c>
      <c r="AL2332" t="s">
        <v>75</v>
      </c>
      <c r="AM2332" t="s">
        <v>75</v>
      </c>
      <c r="AN2332" t="s">
        <v>76</v>
      </c>
      <c r="AO2332" t="s">
        <v>168</v>
      </c>
      <c r="AP2332" t="s">
        <v>126</v>
      </c>
      <c r="AQ2332" t="s">
        <v>306</v>
      </c>
      <c r="AR2332" t="s">
        <v>67</v>
      </c>
      <c r="AS2332" t="s">
        <v>54</v>
      </c>
      <c r="AT2332" t="s">
        <v>73</v>
      </c>
      <c r="AU2332" t="s">
        <v>107</v>
      </c>
      <c r="AV2332" t="s">
        <v>4081</v>
      </c>
    </row>
    <row r="2333" spans="1:48" hidden="1" x14ac:dyDescent="0.3">
      <c r="A2333" t="s">
        <v>11459</v>
      </c>
      <c r="B2333" t="s">
        <v>11460</v>
      </c>
      <c r="C2333" s="1" t="str">
        <f t="shared" si="378"/>
        <v>21:0975</v>
      </c>
      <c r="D2333" s="1" t="str">
        <f t="shared" si="382"/>
        <v>21:0109</v>
      </c>
      <c r="E2333" t="s">
        <v>11461</v>
      </c>
      <c r="F2333" t="s">
        <v>11462</v>
      </c>
      <c r="H2333">
        <v>60.860313099999999</v>
      </c>
      <c r="I2333">
        <v>-97.879332199999993</v>
      </c>
      <c r="J2333" s="1" t="str">
        <f t="shared" si="383"/>
        <v>NGR lake sediment grab sample</v>
      </c>
      <c r="K2333" s="1" t="str">
        <f t="shared" si="384"/>
        <v>&lt;177 micron (NGR)</v>
      </c>
      <c r="L2333">
        <v>38</v>
      </c>
      <c r="M2333" t="s">
        <v>185</v>
      </c>
      <c r="N2333">
        <v>747</v>
      </c>
      <c r="O2333" t="s">
        <v>178</v>
      </c>
      <c r="P2333" t="s">
        <v>62</v>
      </c>
      <c r="Q2333" t="s">
        <v>573</v>
      </c>
      <c r="R2333" t="s">
        <v>436</v>
      </c>
      <c r="S2333" t="s">
        <v>57</v>
      </c>
      <c r="T2333" t="s">
        <v>152</v>
      </c>
      <c r="U2333" t="s">
        <v>203</v>
      </c>
      <c r="V2333" t="s">
        <v>478</v>
      </c>
      <c r="W2333" t="s">
        <v>74</v>
      </c>
      <c r="X2333" t="s">
        <v>74</v>
      </c>
      <c r="Y2333" t="s">
        <v>220</v>
      </c>
      <c r="Z2333" t="s">
        <v>62</v>
      </c>
      <c r="AA2333" t="s">
        <v>64</v>
      </c>
      <c r="AB2333" t="s">
        <v>139</v>
      </c>
      <c r="AC2333" t="s">
        <v>155</v>
      </c>
      <c r="AD2333" t="s">
        <v>62</v>
      </c>
      <c r="AE2333" t="s">
        <v>98</v>
      </c>
      <c r="AF2333" t="s">
        <v>141</v>
      </c>
      <c r="AG2333" t="s">
        <v>141</v>
      </c>
      <c r="AH2333" t="s">
        <v>173</v>
      </c>
      <c r="AI2333" t="s">
        <v>209</v>
      </c>
      <c r="AJ2333" t="s">
        <v>53</v>
      </c>
      <c r="AK2333" t="s">
        <v>73</v>
      </c>
      <c r="AL2333" t="s">
        <v>103</v>
      </c>
      <c r="AM2333" t="s">
        <v>177</v>
      </c>
      <c r="AN2333" t="s">
        <v>76</v>
      </c>
      <c r="AO2333" t="s">
        <v>280</v>
      </c>
      <c r="AP2333" t="s">
        <v>194</v>
      </c>
      <c r="AQ2333" t="s">
        <v>168</v>
      </c>
      <c r="AR2333" t="s">
        <v>67</v>
      </c>
      <c r="AS2333" t="s">
        <v>54</v>
      </c>
      <c r="AT2333" t="s">
        <v>73</v>
      </c>
      <c r="AU2333" t="s">
        <v>107</v>
      </c>
      <c r="AV2333" t="s">
        <v>11463</v>
      </c>
    </row>
    <row r="2334" spans="1:48" hidden="1" x14ac:dyDescent="0.3">
      <c r="A2334" t="s">
        <v>11464</v>
      </c>
      <c r="B2334" t="s">
        <v>11465</v>
      </c>
      <c r="C2334" s="1" t="str">
        <f t="shared" si="378"/>
        <v>21:0975</v>
      </c>
      <c r="D2334" s="1" t="str">
        <f t="shared" si="382"/>
        <v>21:0109</v>
      </c>
      <c r="E2334" t="s">
        <v>11436</v>
      </c>
      <c r="F2334" t="s">
        <v>11466</v>
      </c>
      <c r="H2334">
        <v>60.901232</v>
      </c>
      <c r="I2334">
        <v>-97.873569399999994</v>
      </c>
      <c r="J2334" s="1" t="str">
        <f t="shared" si="383"/>
        <v>NGR lake sediment grab sample</v>
      </c>
      <c r="K2334" s="1" t="str">
        <f t="shared" si="384"/>
        <v>&lt;177 micron (NGR)</v>
      </c>
      <c r="L2334">
        <v>38</v>
      </c>
      <c r="M2334" t="s">
        <v>345</v>
      </c>
      <c r="N2334">
        <v>748</v>
      </c>
      <c r="O2334" t="s">
        <v>203</v>
      </c>
      <c r="P2334" t="s">
        <v>54</v>
      </c>
      <c r="Q2334" t="s">
        <v>489</v>
      </c>
      <c r="R2334" t="s">
        <v>116</v>
      </c>
      <c r="S2334" t="s">
        <v>57</v>
      </c>
      <c r="T2334" t="s">
        <v>380</v>
      </c>
      <c r="U2334" t="s">
        <v>117</v>
      </c>
      <c r="V2334" t="s">
        <v>69</v>
      </c>
      <c r="W2334" t="s">
        <v>157</v>
      </c>
      <c r="X2334" t="s">
        <v>62</v>
      </c>
      <c r="Y2334" t="s">
        <v>526</v>
      </c>
      <c r="Z2334" t="s">
        <v>62</v>
      </c>
      <c r="AA2334" t="s">
        <v>64</v>
      </c>
      <c r="AB2334" t="s">
        <v>187</v>
      </c>
      <c r="AC2334" t="s">
        <v>173</v>
      </c>
      <c r="AD2334" t="s">
        <v>62</v>
      </c>
      <c r="AE2334" t="s">
        <v>177</v>
      </c>
      <c r="AF2334" t="s">
        <v>282</v>
      </c>
      <c r="AG2334" t="s">
        <v>69</v>
      </c>
      <c r="AH2334" t="s">
        <v>70</v>
      </c>
      <c r="AI2334" t="s">
        <v>263</v>
      </c>
      <c r="AJ2334" t="s">
        <v>127</v>
      </c>
      <c r="AK2334" t="s">
        <v>73</v>
      </c>
      <c r="AL2334" t="s">
        <v>103</v>
      </c>
      <c r="AM2334" t="s">
        <v>103</v>
      </c>
      <c r="AN2334" t="s">
        <v>76</v>
      </c>
      <c r="AO2334" t="s">
        <v>138</v>
      </c>
      <c r="AP2334" t="s">
        <v>4241</v>
      </c>
      <c r="AQ2334" t="s">
        <v>71</v>
      </c>
      <c r="AR2334" t="s">
        <v>67</v>
      </c>
      <c r="AS2334" t="s">
        <v>54</v>
      </c>
      <c r="AT2334" t="s">
        <v>73</v>
      </c>
      <c r="AU2334" t="s">
        <v>107</v>
      </c>
      <c r="AV2334" t="s">
        <v>10475</v>
      </c>
    </row>
    <row r="2335" spans="1:48" hidden="1" x14ac:dyDescent="0.3">
      <c r="A2335" t="s">
        <v>11467</v>
      </c>
      <c r="B2335" t="s">
        <v>11468</v>
      </c>
      <c r="C2335" s="1" t="str">
        <f t="shared" si="378"/>
        <v>21:0975</v>
      </c>
      <c r="D2335" s="1" t="str">
        <f>HYPERLINK("https://geochem.nrcan.gc.ca/cdogs/content/svy/svy_e.htm", "")</f>
        <v/>
      </c>
      <c r="G2335" s="1" t="str">
        <f>HYPERLINK("https://geochem.nrcan.gc.ca/cdogs/content/cr_/cr_00161_e.htm", "161")</f>
        <v>161</v>
      </c>
      <c r="J2335" t="s">
        <v>230</v>
      </c>
      <c r="K2335" t="s">
        <v>231</v>
      </c>
      <c r="L2335">
        <v>38</v>
      </c>
      <c r="M2335" t="s">
        <v>232</v>
      </c>
      <c r="N2335">
        <v>749</v>
      </c>
      <c r="O2335" t="s">
        <v>692</v>
      </c>
      <c r="P2335" t="s">
        <v>117</v>
      </c>
      <c r="Q2335" t="s">
        <v>656</v>
      </c>
      <c r="R2335" t="s">
        <v>224</v>
      </c>
      <c r="S2335" t="s">
        <v>57</v>
      </c>
      <c r="T2335" t="s">
        <v>404</v>
      </c>
      <c r="U2335" t="s">
        <v>59</v>
      </c>
      <c r="V2335" t="s">
        <v>604</v>
      </c>
      <c r="W2335" t="s">
        <v>63</v>
      </c>
      <c r="X2335" t="s">
        <v>62</v>
      </c>
      <c r="Y2335" t="s">
        <v>170</v>
      </c>
      <c r="Z2335" t="s">
        <v>178</v>
      </c>
      <c r="AA2335" t="s">
        <v>64</v>
      </c>
      <c r="AB2335" t="s">
        <v>691</v>
      </c>
      <c r="AC2335" t="s">
        <v>75</v>
      </c>
      <c r="AD2335" t="s">
        <v>67</v>
      </c>
      <c r="AE2335" t="s">
        <v>8300</v>
      </c>
      <c r="AF2335" t="s">
        <v>616</v>
      </c>
      <c r="AG2335" t="s">
        <v>223</v>
      </c>
      <c r="AH2335" t="s">
        <v>157</v>
      </c>
      <c r="AI2335" t="s">
        <v>281</v>
      </c>
      <c r="AJ2335" t="s">
        <v>382</v>
      </c>
      <c r="AK2335" t="s">
        <v>73</v>
      </c>
      <c r="AL2335" t="s">
        <v>206</v>
      </c>
      <c r="AM2335" t="s">
        <v>68</v>
      </c>
      <c r="AN2335" t="s">
        <v>76</v>
      </c>
      <c r="AO2335" t="s">
        <v>92</v>
      </c>
      <c r="AP2335" t="s">
        <v>456</v>
      </c>
      <c r="AQ2335" t="s">
        <v>254</v>
      </c>
      <c r="AR2335" t="s">
        <v>62</v>
      </c>
      <c r="AS2335" t="s">
        <v>170</v>
      </c>
      <c r="AT2335" t="s">
        <v>73</v>
      </c>
      <c r="AU2335" t="s">
        <v>2145</v>
      </c>
      <c r="AV2335" t="s">
        <v>11469</v>
      </c>
    </row>
    <row r="2336" spans="1:48" hidden="1" x14ac:dyDescent="0.3">
      <c r="A2336" t="s">
        <v>11470</v>
      </c>
      <c r="B2336" t="s">
        <v>11471</v>
      </c>
      <c r="C2336" s="1" t="str">
        <f t="shared" si="378"/>
        <v>21:0975</v>
      </c>
      <c r="D2336" s="1" t="str">
        <f t="shared" ref="D2336:D2351" si="385">HYPERLINK("https://geochem.nrcan.gc.ca/cdogs/content/svy/svy210109_e.htm", "21:0109")</f>
        <v>21:0109</v>
      </c>
      <c r="E2336" t="s">
        <v>11472</v>
      </c>
      <c r="F2336" t="s">
        <v>11473</v>
      </c>
      <c r="H2336">
        <v>60.8049277</v>
      </c>
      <c r="I2336">
        <v>-97.953500000000005</v>
      </c>
      <c r="J2336" s="1" t="str">
        <f t="shared" ref="J2336:J2351" si="386">HYPERLINK("https://geochem.nrcan.gc.ca/cdogs/content/kwd/kwd020027_e.htm", "NGR lake sediment grab sample")</f>
        <v>NGR lake sediment grab sample</v>
      </c>
      <c r="K2336" s="1" t="str">
        <f t="shared" ref="K2336:K2351" si="387">HYPERLINK("https://geochem.nrcan.gc.ca/cdogs/content/kwd/kwd080006_e.htm", "&lt;177 micron (NGR)")</f>
        <v>&lt;177 micron (NGR)</v>
      </c>
      <c r="L2336">
        <v>38</v>
      </c>
      <c r="M2336" t="s">
        <v>200</v>
      </c>
      <c r="N2336">
        <v>750</v>
      </c>
      <c r="O2336" t="s">
        <v>346</v>
      </c>
      <c r="P2336" t="s">
        <v>54</v>
      </c>
      <c r="Q2336" t="s">
        <v>572</v>
      </c>
      <c r="R2336" t="s">
        <v>116</v>
      </c>
      <c r="S2336" t="s">
        <v>57</v>
      </c>
      <c r="T2336" t="s">
        <v>93</v>
      </c>
      <c r="U2336" t="s">
        <v>59</v>
      </c>
      <c r="V2336" t="s">
        <v>303</v>
      </c>
      <c r="W2336" t="s">
        <v>276</v>
      </c>
      <c r="X2336" t="s">
        <v>74</v>
      </c>
      <c r="Y2336" t="s">
        <v>302</v>
      </c>
      <c r="Z2336" t="s">
        <v>96</v>
      </c>
      <c r="AA2336" t="s">
        <v>64</v>
      </c>
      <c r="AB2336" t="s">
        <v>317</v>
      </c>
      <c r="AC2336" t="s">
        <v>70</v>
      </c>
      <c r="AD2336" t="s">
        <v>74</v>
      </c>
      <c r="AE2336" t="s">
        <v>302</v>
      </c>
      <c r="AF2336" t="s">
        <v>282</v>
      </c>
      <c r="AG2336" t="s">
        <v>561</v>
      </c>
      <c r="AH2336" t="s">
        <v>70</v>
      </c>
      <c r="AI2336" t="s">
        <v>101</v>
      </c>
      <c r="AJ2336" t="s">
        <v>87</v>
      </c>
      <c r="AK2336" t="s">
        <v>73</v>
      </c>
      <c r="AL2336" t="s">
        <v>125</v>
      </c>
      <c r="AM2336" t="s">
        <v>75</v>
      </c>
      <c r="AN2336" t="s">
        <v>76</v>
      </c>
      <c r="AO2336" t="s">
        <v>440</v>
      </c>
      <c r="AP2336" t="s">
        <v>596</v>
      </c>
      <c r="AQ2336" t="s">
        <v>308</v>
      </c>
      <c r="AR2336" t="s">
        <v>74</v>
      </c>
      <c r="AS2336" t="s">
        <v>54</v>
      </c>
      <c r="AT2336" t="s">
        <v>73</v>
      </c>
      <c r="AU2336" t="s">
        <v>107</v>
      </c>
      <c r="AV2336" t="s">
        <v>11474</v>
      </c>
    </row>
    <row r="2337" spans="1:48" hidden="1" x14ac:dyDescent="0.3">
      <c r="A2337" t="s">
        <v>11475</v>
      </c>
      <c r="B2337" t="s">
        <v>11476</v>
      </c>
      <c r="C2337" s="1" t="str">
        <f t="shared" si="378"/>
        <v>21:0975</v>
      </c>
      <c r="D2337" s="1" t="str">
        <f t="shared" si="385"/>
        <v>21:0109</v>
      </c>
      <c r="E2337" t="s">
        <v>11477</v>
      </c>
      <c r="F2337" t="s">
        <v>11478</v>
      </c>
      <c r="H2337">
        <v>60.789448999999998</v>
      </c>
      <c r="I2337">
        <v>-97.989664000000005</v>
      </c>
      <c r="J2337" s="1" t="str">
        <f t="shared" si="386"/>
        <v>NGR lake sediment grab sample</v>
      </c>
      <c r="K2337" s="1" t="str">
        <f t="shared" si="387"/>
        <v>&lt;177 micron (NGR)</v>
      </c>
      <c r="L2337">
        <v>38</v>
      </c>
      <c r="M2337" t="s">
        <v>217</v>
      </c>
      <c r="N2337">
        <v>751</v>
      </c>
      <c r="O2337" t="s">
        <v>220</v>
      </c>
      <c r="P2337" t="s">
        <v>54</v>
      </c>
      <c r="Q2337" t="s">
        <v>676</v>
      </c>
      <c r="R2337" t="s">
        <v>104</v>
      </c>
      <c r="S2337" t="s">
        <v>57</v>
      </c>
      <c r="T2337" t="s">
        <v>725</v>
      </c>
      <c r="U2337" t="s">
        <v>117</v>
      </c>
      <c r="V2337" t="s">
        <v>65</v>
      </c>
      <c r="W2337" t="s">
        <v>355</v>
      </c>
      <c r="X2337" t="s">
        <v>74</v>
      </c>
      <c r="Y2337" t="s">
        <v>421</v>
      </c>
      <c r="Z2337" t="s">
        <v>96</v>
      </c>
      <c r="AA2337" t="s">
        <v>64</v>
      </c>
      <c r="AB2337" t="s">
        <v>356</v>
      </c>
      <c r="AC2337" t="s">
        <v>70</v>
      </c>
      <c r="AD2337" t="s">
        <v>62</v>
      </c>
      <c r="AE2337" t="s">
        <v>302</v>
      </c>
      <c r="AF2337" t="s">
        <v>99</v>
      </c>
      <c r="AG2337" t="s">
        <v>252</v>
      </c>
      <c r="AH2337" t="s">
        <v>70</v>
      </c>
      <c r="AI2337" t="s">
        <v>101</v>
      </c>
      <c r="AJ2337" t="s">
        <v>233</v>
      </c>
      <c r="AK2337" t="s">
        <v>73</v>
      </c>
      <c r="AL2337" t="s">
        <v>125</v>
      </c>
      <c r="AM2337" t="s">
        <v>75</v>
      </c>
      <c r="AN2337" t="s">
        <v>76</v>
      </c>
      <c r="AO2337" t="s">
        <v>280</v>
      </c>
      <c r="AP2337" t="s">
        <v>596</v>
      </c>
      <c r="AQ2337" t="s">
        <v>136</v>
      </c>
      <c r="AR2337" t="s">
        <v>67</v>
      </c>
      <c r="AS2337" t="s">
        <v>54</v>
      </c>
      <c r="AT2337" t="s">
        <v>73</v>
      </c>
      <c r="AU2337" t="s">
        <v>107</v>
      </c>
      <c r="AV2337" t="s">
        <v>4272</v>
      </c>
    </row>
    <row r="2338" spans="1:48" hidden="1" x14ac:dyDescent="0.3">
      <c r="A2338" t="s">
        <v>11479</v>
      </c>
      <c r="B2338" t="s">
        <v>11480</v>
      </c>
      <c r="C2338" s="1" t="str">
        <f t="shared" si="378"/>
        <v>21:0975</v>
      </c>
      <c r="D2338" s="1" t="str">
        <f t="shared" si="385"/>
        <v>21:0109</v>
      </c>
      <c r="E2338" t="s">
        <v>11481</v>
      </c>
      <c r="F2338" t="s">
        <v>11482</v>
      </c>
      <c r="H2338">
        <v>60.779274100000002</v>
      </c>
      <c r="I2338">
        <v>-97.935365399999995</v>
      </c>
      <c r="J2338" s="1" t="str">
        <f t="shared" si="386"/>
        <v>NGR lake sediment grab sample</v>
      </c>
      <c r="K2338" s="1" t="str">
        <f t="shared" si="387"/>
        <v>&lt;177 micron (NGR)</v>
      </c>
      <c r="L2338">
        <v>38</v>
      </c>
      <c r="M2338" t="s">
        <v>246</v>
      </c>
      <c r="N2338">
        <v>752</v>
      </c>
      <c r="O2338" t="s">
        <v>117</v>
      </c>
      <c r="P2338" t="s">
        <v>170</v>
      </c>
      <c r="Q2338" t="s">
        <v>521</v>
      </c>
      <c r="R2338" t="s">
        <v>69</v>
      </c>
      <c r="S2338" t="s">
        <v>57</v>
      </c>
      <c r="T2338" t="s">
        <v>643</v>
      </c>
      <c r="U2338" t="s">
        <v>550</v>
      </c>
      <c r="V2338" t="s">
        <v>412</v>
      </c>
      <c r="W2338" t="s">
        <v>709</v>
      </c>
      <c r="X2338" t="s">
        <v>170</v>
      </c>
      <c r="Y2338" t="s">
        <v>96</v>
      </c>
      <c r="Z2338" t="s">
        <v>170</v>
      </c>
      <c r="AA2338" t="s">
        <v>64</v>
      </c>
      <c r="AB2338" t="s">
        <v>91</v>
      </c>
      <c r="AC2338" t="s">
        <v>177</v>
      </c>
      <c r="AD2338" t="s">
        <v>561</v>
      </c>
      <c r="AE2338" t="s">
        <v>2187</v>
      </c>
      <c r="AF2338" t="s">
        <v>412</v>
      </c>
      <c r="AG2338" t="s">
        <v>97</v>
      </c>
      <c r="AH2338" t="s">
        <v>173</v>
      </c>
      <c r="AI2338" t="s">
        <v>168</v>
      </c>
      <c r="AJ2338" t="s">
        <v>1357</v>
      </c>
      <c r="AK2338" t="s">
        <v>73</v>
      </c>
      <c r="AL2338" t="s">
        <v>224</v>
      </c>
      <c r="AM2338" t="s">
        <v>526</v>
      </c>
      <c r="AN2338" t="s">
        <v>76</v>
      </c>
      <c r="AO2338" t="s">
        <v>116</v>
      </c>
      <c r="AP2338" t="s">
        <v>566</v>
      </c>
      <c r="AQ2338" t="s">
        <v>168</v>
      </c>
      <c r="AR2338" t="s">
        <v>74</v>
      </c>
      <c r="AS2338" t="s">
        <v>170</v>
      </c>
      <c r="AT2338" t="s">
        <v>437</v>
      </c>
      <c r="AU2338" t="s">
        <v>107</v>
      </c>
      <c r="AV2338" t="s">
        <v>2375</v>
      </c>
    </row>
    <row r="2339" spans="1:48" hidden="1" x14ac:dyDescent="0.3">
      <c r="A2339" t="s">
        <v>11483</v>
      </c>
      <c r="B2339" t="s">
        <v>11484</v>
      </c>
      <c r="C2339" s="1" t="str">
        <f t="shared" si="378"/>
        <v>21:0975</v>
      </c>
      <c r="D2339" s="1" t="str">
        <f t="shared" si="385"/>
        <v>21:0109</v>
      </c>
      <c r="E2339" t="s">
        <v>11485</v>
      </c>
      <c r="F2339" t="s">
        <v>11486</v>
      </c>
      <c r="H2339">
        <v>60.729809400000001</v>
      </c>
      <c r="I2339">
        <v>-97.935247200000006</v>
      </c>
      <c r="J2339" s="1" t="str">
        <f t="shared" si="386"/>
        <v>NGR lake sediment grab sample</v>
      </c>
      <c r="K2339" s="1" t="str">
        <f t="shared" si="387"/>
        <v>&lt;177 micron (NGR)</v>
      </c>
      <c r="L2339">
        <v>38</v>
      </c>
      <c r="M2339" t="s">
        <v>260</v>
      </c>
      <c r="N2339">
        <v>753</v>
      </c>
      <c r="O2339" t="s">
        <v>203</v>
      </c>
      <c r="P2339" t="s">
        <v>170</v>
      </c>
      <c r="Q2339" t="s">
        <v>1477</v>
      </c>
      <c r="R2339" t="s">
        <v>141</v>
      </c>
      <c r="S2339" t="s">
        <v>57</v>
      </c>
      <c r="T2339" t="s">
        <v>219</v>
      </c>
      <c r="U2339" t="s">
        <v>281</v>
      </c>
      <c r="V2339" t="s">
        <v>316</v>
      </c>
      <c r="W2339" t="s">
        <v>211</v>
      </c>
      <c r="X2339" t="s">
        <v>74</v>
      </c>
      <c r="Y2339" t="s">
        <v>143</v>
      </c>
      <c r="Z2339" t="s">
        <v>138</v>
      </c>
      <c r="AA2339" t="s">
        <v>64</v>
      </c>
      <c r="AB2339" t="s">
        <v>492</v>
      </c>
      <c r="AC2339" t="s">
        <v>75</v>
      </c>
      <c r="AD2339" t="s">
        <v>178</v>
      </c>
      <c r="AE2339" t="s">
        <v>302</v>
      </c>
      <c r="AF2339" t="s">
        <v>691</v>
      </c>
      <c r="AG2339" t="s">
        <v>304</v>
      </c>
      <c r="AH2339" t="s">
        <v>70</v>
      </c>
      <c r="AI2339" t="s">
        <v>88</v>
      </c>
      <c r="AJ2339" t="s">
        <v>114</v>
      </c>
      <c r="AK2339" t="s">
        <v>73</v>
      </c>
      <c r="AL2339" t="s">
        <v>157</v>
      </c>
      <c r="AM2339" t="s">
        <v>125</v>
      </c>
      <c r="AN2339" t="s">
        <v>76</v>
      </c>
      <c r="AO2339" t="s">
        <v>92</v>
      </c>
      <c r="AP2339" t="s">
        <v>283</v>
      </c>
      <c r="AQ2339" t="s">
        <v>92</v>
      </c>
      <c r="AR2339" t="s">
        <v>74</v>
      </c>
      <c r="AS2339" t="s">
        <v>170</v>
      </c>
      <c r="AT2339" t="s">
        <v>73</v>
      </c>
      <c r="AU2339" t="s">
        <v>107</v>
      </c>
      <c r="AV2339" t="s">
        <v>11487</v>
      </c>
    </row>
    <row r="2340" spans="1:48" hidden="1" x14ac:dyDescent="0.3">
      <c r="A2340" t="s">
        <v>11488</v>
      </c>
      <c r="B2340" t="s">
        <v>11489</v>
      </c>
      <c r="C2340" s="1" t="str">
        <f t="shared" si="378"/>
        <v>21:0975</v>
      </c>
      <c r="D2340" s="1" t="str">
        <f t="shared" si="385"/>
        <v>21:0109</v>
      </c>
      <c r="E2340" t="s">
        <v>11490</v>
      </c>
      <c r="F2340" t="s">
        <v>11491</v>
      </c>
      <c r="H2340">
        <v>60.703543099999997</v>
      </c>
      <c r="I2340">
        <v>-97.927875900000004</v>
      </c>
      <c r="J2340" s="1" t="str">
        <f t="shared" si="386"/>
        <v>NGR lake sediment grab sample</v>
      </c>
      <c r="K2340" s="1" t="str">
        <f t="shared" si="387"/>
        <v>&lt;177 micron (NGR)</v>
      </c>
      <c r="L2340">
        <v>38</v>
      </c>
      <c r="M2340" t="s">
        <v>273</v>
      </c>
      <c r="N2340">
        <v>754</v>
      </c>
      <c r="O2340" t="s">
        <v>413</v>
      </c>
      <c r="P2340" t="s">
        <v>170</v>
      </c>
      <c r="Q2340" t="s">
        <v>166</v>
      </c>
      <c r="R2340" t="s">
        <v>69</v>
      </c>
      <c r="S2340" t="s">
        <v>57</v>
      </c>
      <c r="T2340" t="s">
        <v>91</v>
      </c>
      <c r="U2340" t="s">
        <v>290</v>
      </c>
      <c r="V2340" t="s">
        <v>221</v>
      </c>
      <c r="W2340" t="s">
        <v>276</v>
      </c>
      <c r="X2340" t="s">
        <v>74</v>
      </c>
      <c r="Y2340" t="s">
        <v>226</v>
      </c>
      <c r="Z2340" t="s">
        <v>138</v>
      </c>
      <c r="AA2340" t="s">
        <v>64</v>
      </c>
      <c r="AB2340" t="s">
        <v>119</v>
      </c>
      <c r="AC2340" t="s">
        <v>125</v>
      </c>
      <c r="AD2340" t="s">
        <v>104</v>
      </c>
      <c r="AE2340" t="s">
        <v>302</v>
      </c>
      <c r="AF2340" t="s">
        <v>119</v>
      </c>
      <c r="AG2340" t="s">
        <v>204</v>
      </c>
      <c r="AH2340" t="s">
        <v>173</v>
      </c>
      <c r="AI2340" t="s">
        <v>402</v>
      </c>
      <c r="AJ2340" t="s">
        <v>318</v>
      </c>
      <c r="AK2340" t="s">
        <v>73</v>
      </c>
      <c r="AL2340" t="s">
        <v>125</v>
      </c>
      <c r="AM2340" t="s">
        <v>157</v>
      </c>
      <c r="AN2340" t="s">
        <v>76</v>
      </c>
      <c r="AO2340" t="s">
        <v>92</v>
      </c>
      <c r="AP2340" t="s">
        <v>414</v>
      </c>
      <c r="AQ2340" t="s">
        <v>914</v>
      </c>
      <c r="AR2340" t="s">
        <v>62</v>
      </c>
      <c r="AS2340" t="s">
        <v>170</v>
      </c>
      <c r="AT2340" t="s">
        <v>562</v>
      </c>
      <c r="AU2340" t="s">
        <v>107</v>
      </c>
      <c r="AV2340" t="s">
        <v>236</v>
      </c>
    </row>
    <row r="2341" spans="1:48" hidden="1" x14ac:dyDescent="0.3">
      <c r="A2341" t="s">
        <v>11492</v>
      </c>
      <c r="B2341" t="s">
        <v>11493</v>
      </c>
      <c r="C2341" s="1" t="str">
        <f t="shared" si="378"/>
        <v>21:0975</v>
      </c>
      <c r="D2341" s="1" t="str">
        <f t="shared" si="385"/>
        <v>21:0109</v>
      </c>
      <c r="E2341" t="s">
        <v>11494</v>
      </c>
      <c r="F2341" t="s">
        <v>11495</v>
      </c>
      <c r="H2341">
        <v>60.678884099999998</v>
      </c>
      <c r="I2341">
        <v>-97.946295000000006</v>
      </c>
      <c r="J2341" s="1" t="str">
        <f t="shared" si="386"/>
        <v>NGR lake sediment grab sample</v>
      </c>
      <c r="K2341" s="1" t="str">
        <f t="shared" si="387"/>
        <v>&lt;177 micron (NGR)</v>
      </c>
      <c r="L2341">
        <v>38</v>
      </c>
      <c r="M2341" t="s">
        <v>289</v>
      </c>
      <c r="N2341">
        <v>755</v>
      </c>
      <c r="O2341" t="s">
        <v>276</v>
      </c>
      <c r="P2341" t="s">
        <v>54</v>
      </c>
      <c r="Q2341" t="s">
        <v>1814</v>
      </c>
      <c r="R2341" t="s">
        <v>282</v>
      </c>
      <c r="S2341" t="s">
        <v>57</v>
      </c>
      <c r="T2341" t="s">
        <v>223</v>
      </c>
      <c r="U2341" t="s">
        <v>138</v>
      </c>
      <c r="V2341" t="s">
        <v>90</v>
      </c>
      <c r="W2341" t="s">
        <v>206</v>
      </c>
      <c r="X2341" t="s">
        <v>67</v>
      </c>
      <c r="Y2341" t="s">
        <v>68</v>
      </c>
      <c r="Z2341" t="s">
        <v>170</v>
      </c>
      <c r="AA2341" t="s">
        <v>64</v>
      </c>
      <c r="AB2341" t="s">
        <v>347</v>
      </c>
      <c r="AC2341" t="s">
        <v>70</v>
      </c>
      <c r="AD2341" t="s">
        <v>59</v>
      </c>
      <c r="AE2341" t="s">
        <v>74</v>
      </c>
      <c r="AF2341" t="s">
        <v>168</v>
      </c>
      <c r="AG2341" t="s">
        <v>478</v>
      </c>
      <c r="AH2341" t="s">
        <v>472</v>
      </c>
      <c r="AI2341" t="s">
        <v>118</v>
      </c>
      <c r="AJ2341" t="s">
        <v>61</v>
      </c>
      <c r="AK2341" t="s">
        <v>73</v>
      </c>
      <c r="AL2341" t="s">
        <v>103</v>
      </c>
      <c r="AM2341" t="s">
        <v>103</v>
      </c>
      <c r="AN2341" t="s">
        <v>76</v>
      </c>
      <c r="AO2341" t="s">
        <v>306</v>
      </c>
      <c r="AP2341" t="s">
        <v>747</v>
      </c>
      <c r="AQ2341" t="s">
        <v>178</v>
      </c>
      <c r="AR2341" t="s">
        <v>67</v>
      </c>
      <c r="AS2341" t="s">
        <v>54</v>
      </c>
      <c r="AT2341" t="s">
        <v>73</v>
      </c>
      <c r="AU2341" t="s">
        <v>107</v>
      </c>
      <c r="AV2341" t="s">
        <v>11496</v>
      </c>
    </row>
    <row r="2342" spans="1:48" hidden="1" x14ac:dyDescent="0.3">
      <c r="A2342" t="s">
        <v>11497</v>
      </c>
      <c r="B2342" t="s">
        <v>11498</v>
      </c>
      <c r="C2342" s="1" t="str">
        <f t="shared" si="378"/>
        <v>21:0975</v>
      </c>
      <c r="D2342" s="1" t="str">
        <f t="shared" si="385"/>
        <v>21:0109</v>
      </c>
      <c r="E2342" t="s">
        <v>11499</v>
      </c>
      <c r="F2342" t="s">
        <v>11500</v>
      </c>
      <c r="H2342">
        <v>60.646104899999997</v>
      </c>
      <c r="I2342">
        <v>-97.923852299999993</v>
      </c>
      <c r="J2342" s="1" t="str">
        <f t="shared" si="386"/>
        <v>NGR lake sediment grab sample</v>
      </c>
      <c r="K2342" s="1" t="str">
        <f t="shared" si="387"/>
        <v>&lt;177 micron (NGR)</v>
      </c>
      <c r="L2342">
        <v>38</v>
      </c>
      <c r="M2342" t="s">
        <v>301</v>
      </c>
      <c r="N2342">
        <v>756</v>
      </c>
      <c r="O2342" t="s">
        <v>421</v>
      </c>
      <c r="P2342" t="s">
        <v>54</v>
      </c>
      <c r="Q2342" t="s">
        <v>505</v>
      </c>
      <c r="R2342" t="s">
        <v>151</v>
      </c>
      <c r="S2342" t="s">
        <v>57</v>
      </c>
      <c r="T2342" t="s">
        <v>291</v>
      </c>
      <c r="U2342" t="s">
        <v>96</v>
      </c>
      <c r="V2342" t="s">
        <v>356</v>
      </c>
      <c r="W2342" t="s">
        <v>421</v>
      </c>
      <c r="X2342" t="s">
        <v>67</v>
      </c>
      <c r="Y2342" t="s">
        <v>206</v>
      </c>
      <c r="Z2342" t="s">
        <v>170</v>
      </c>
      <c r="AA2342" t="s">
        <v>64</v>
      </c>
      <c r="AB2342" t="s">
        <v>356</v>
      </c>
      <c r="AC2342" t="s">
        <v>70</v>
      </c>
      <c r="AD2342" t="s">
        <v>170</v>
      </c>
      <c r="AE2342" t="s">
        <v>157</v>
      </c>
      <c r="AF2342" t="s">
        <v>178</v>
      </c>
      <c r="AG2342" t="s">
        <v>615</v>
      </c>
      <c r="AH2342" t="s">
        <v>472</v>
      </c>
      <c r="AI2342" t="s">
        <v>106</v>
      </c>
      <c r="AJ2342" t="s">
        <v>240</v>
      </c>
      <c r="AK2342" t="s">
        <v>73</v>
      </c>
      <c r="AL2342" t="s">
        <v>103</v>
      </c>
      <c r="AM2342" t="s">
        <v>103</v>
      </c>
      <c r="AN2342" t="s">
        <v>76</v>
      </c>
      <c r="AO2342" t="s">
        <v>373</v>
      </c>
      <c r="AP2342" t="s">
        <v>1980</v>
      </c>
      <c r="AQ2342" t="s">
        <v>203</v>
      </c>
      <c r="AR2342" t="s">
        <v>67</v>
      </c>
      <c r="AS2342" t="s">
        <v>54</v>
      </c>
      <c r="AT2342" t="s">
        <v>73</v>
      </c>
      <c r="AU2342" t="s">
        <v>107</v>
      </c>
      <c r="AV2342" t="s">
        <v>11501</v>
      </c>
    </row>
    <row r="2343" spans="1:48" hidden="1" x14ac:dyDescent="0.3">
      <c r="A2343" t="s">
        <v>11502</v>
      </c>
      <c r="B2343" t="s">
        <v>11503</v>
      </c>
      <c r="C2343" s="1" t="str">
        <f t="shared" si="378"/>
        <v>21:0975</v>
      </c>
      <c r="D2343" s="1" t="str">
        <f t="shared" si="385"/>
        <v>21:0109</v>
      </c>
      <c r="E2343" t="s">
        <v>11504</v>
      </c>
      <c r="F2343" t="s">
        <v>11505</v>
      </c>
      <c r="H2343">
        <v>60.610551600000001</v>
      </c>
      <c r="I2343">
        <v>-97.920459100000002</v>
      </c>
      <c r="J2343" s="1" t="str">
        <f t="shared" si="386"/>
        <v>NGR lake sediment grab sample</v>
      </c>
      <c r="K2343" s="1" t="str">
        <f t="shared" si="387"/>
        <v>&lt;177 micron (NGR)</v>
      </c>
      <c r="L2343">
        <v>38</v>
      </c>
      <c r="M2343" t="s">
        <v>314</v>
      </c>
      <c r="N2343">
        <v>757</v>
      </c>
      <c r="O2343" t="s">
        <v>211</v>
      </c>
      <c r="P2343" t="s">
        <v>54</v>
      </c>
      <c r="Q2343" t="s">
        <v>2145</v>
      </c>
      <c r="R2343" t="s">
        <v>90</v>
      </c>
      <c r="S2343" t="s">
        <v>57</v>
      </c>
      <c r="T2343" t="s">
        <v>617</v>
      </c>
      <c r="U2343" t="s">
        <v>59</v>
      </c>
      <c r="V2343" t="s">
        <v>691</v>
      </c>
      <c r="W2343" t="s">
        <v>421</v>
      </c>
      <c r="X2343" t="s">
        <v>67</v>
      </c>
      <c r="Y2343" t="s">
        <v>95</v>
      </c>
      <c r="Z2343" t="s">
        <v>170</v>
      </c>
      <c r="AA2343" t="s">
        <v>64</v>
      </c>
      <c r="AB2343" t="s">
        <v>187</v>
      </c>
      <c r="AC2343" t="s">
        <v>75</v>
      </c>
      <c r="AD2343" t="s">
        <v>170</v>
      </c>
      <c r="AE2343" t="s">
        <v>68</v>
      </c>
      <c r="AF2343" t="s">
        <v>151</v>
      </c>
      <c r="AG2343" t="s">
        <v>223</v>
      </c>
      <c r="AH2343" t="s">
        <v>173</v>
      </c>
      <c r="AI2343" t="s">
        <v>388</v>
      </c>
      <c r="AJ2343" t="s">
        <v>254</v>
      </c>
      <c r="AK2343" t="s">
        <v>73</v>
      </c>
      <c r="AL2343" t="s">
        <v>103</v>
      </c>
      <c r="AM2343" t="s">
        <v>75</v>
      </c>
      <c r="AN2343" t="s">
        <v>76</v>
      </c>
      <c r="AO2343" t="s">
        <v>176</v>
      </c>
      <c r="AP2343" t="s">
        <v>2741</v>
      </c>
      <c r="AQ2343" t="s">
        <v>104</v>
      </c>
      <c r="AR2343" t="s">
        <v>67</v>
      </c>
      <c r="AS2343" t="s">
        <v>170</v>
      </c>
      <c r="AT2343" t="s">
        <v>73</v>
      </c>
      <c r="AU2343" t="s">
        <v>107</v>
      </c>
      <c r="AV2343" t="s">
        <v>11506</v>
      </c>
    </row>
    <row r="2344" spans="1:48" hidden="1" x14ac:dyDescent="0.3">
      <c r="A2344" t="s">
        <v>11507</v>
      </c>
      <c r="B2344" t="s">
        <v>11508</v>
      </c>
      <c r="C2344" s="1" t="str">
        <f t="shared" si="378"/>
        <v>21:0975</v>
      </c>
      <c r="D2344" s="1" t="str">
        <f t="shared" si="385"/>
        <v>21:0109</v>
      </c>
      <c r="E2344" t="s">
        <v>11509</v>
      </c>
      <c r="F2344" t="s">
        <v>11510</v>
      </c>
      <c r="H2344">
        <v>60.583287499999997</v>
      </c>
      <c r="I2344">
        <v>-97.992818600000007</v>
      </c>
      <c r="J2344" s="1" t="str">
        <f t="shared" si="386"/>
        <v>NGR lake sediment grab sample</v>
      </c>
      <c r="K2344" s="1" t="str">
        <f t="shared" si="387"/>
        <v>&lt;177 micron (NGR)</v>
      </c>
      <c r="L2344">
        <v>38</v>
      </c>
      <c r="M2344" t="s">
        <v>324</v>
      </c>
      <c r="N2344">
        <v>758</v>
      </c>
      <c r="O2344" t="s">
        <v>448</v>
      </c>
      <c r="P2344" t="s">
        <v>54</v>
      </c>
      <c r="Q2344" t="s">
        <v>505</v>
      </c>
      <c r="R2344" t="s">
        <v>151</v>
      </c>
      <c r="S2344" t="s">
        <v>57</v>
      </c>
      <c r="T2344" t="s">
        <v>250</v>
      </c>
      <c r="U2344" t="s">
        <v>138</v>
      </c>
      <c r="V2344" t="s">
        <v>282</v>
      </c>
      <c r="W2344" t="s">
        <v>526</v>
      </c>
      <c r="X2344" t="s">
        <v>67</v>
      </c>
      <c r="Y2344" t="s">
        <v>68</v>
      </c>
      <c r="Z2344" t="s">
        <v>170</v>
      </c>
      <c r="AA2344" t="s">
        <v>64</v>
      </c>
      <c r="AB2344" t="s">
        <v>471</v>
      </c>
      <c r="AC2344" t="s">
        <v>155</v>
      </c>
      <c r="AD2344" t="s">
        <v>62</v>
      </c>
      <c r="AE2344" t="s">
        <v>74</v>
      </c>
      <c r="AF2344" t="s">
        <v>281</v>
      </c>
      <c r="AG2344" t="s">
        <v>303</v>
      </c>
      <c r="AH2344" t="s">
        <v>472</v>
      </c>
      <c r="AI2344" t="s">
        <v>61</v>
      </c>
      <c r="AJ2344" t="s">
        <v>201</v>
      </c>
      <c r="AK2344" t="s">
        <v>73</v>
      </c>
      <c r="AL2344" t="s">
        <v>103</v>
      </c>
      <c r="AM2344" t="s">
        <v>75</v>
      </c>
      <c r="AN2344" t="s">
        <v>76</v>
      </c>
      <c r="AO2344" t="s">
        <v>102</v>
      </c>
      <c r="AP2344" t="s">
        <v>830</v>
      </c>
      <c r="AQ2344" t="s">
        <v>203</v>
      </c>
      <c r="AR2344" t="s">
        <v>67</v>
      </c>
      <c r="AS2344" t="s">
        <v>54</v>
      </c>
      <c r="AT2344" t="s">
        <v>73</v>
      </c>
      <c r="AU2344" t="s">
        <v>107</v>
      </c>
      <c r="AV2344" t="s">
        <v>10859</v>
      </c>
    </row>
    <row r="2345" spans="1:48" hidden="1" x14ac:dyDescent="0.3">
      <c r="A2345" t="s">
        <v>11511</v>
      </c>
      <c r="B2345" t="s">
        <v>11512</v>
      </c>
      <c r="C2345" s="1" t="str">
        <f t="shared" si="378"/>
        <v>21:0975</v>
      </c>
      <c r="D2345" s="1" t="str">
        <f t="shared" si="385"/>
        <v>21:0109</v>
      </c>
      <c r="E2345" t="s">
        <v>11513</v>
      </c>
      <c r="F2345" t="s">
        <v>11514</v>
      </c>
      <c r="H2345">
        <v>60.605741100000003</v>
      </c>
      <c r="I2345">
        <v>-97.984460999999996</v>
      </c>
      <c r="J2345" s="1" t="str">
        <f t="shared" si="386"/>
        <v>NGR lake sediment grab sample</v>
      </c>
      <c r="K2345" s="1" t="str">
        <f t="shared" si="387"/>
        <v>&lt;177 micron (NGR)</v>
      </c>
      <c r="L2345">
        <v>38</v>
      </c>
      <c r="M2345" t="s">
        <v>335</v>
      </c>
      <c r="N2345">
        <v>759</v>
      </c>
      <c r="O2345" t="s">
        <v>346</v>
      </c>
      <c r="P2345" t="s">
        <v>54</v>
      </c>
      <c r="Q2345" t="s">
        <v>2145</v>
      </c>
      <c r="R2345" t="s">
        <v>116</v>
      </c>
      <c r="S2345" t="s">
        <v>57</v>
      </c>
      <c r="T2345" t="s">
        <v>235</v>
      </c>
      <c r="U2345" t="s">
        <v>57</v>
      </c>
      <c r="V2345" t="s">
        <v>492</v>
      </c>
      <c r="W2345" t="s">
        <v>63</v>
      </c>
      <c r="X2345" t="s">
        <v>67</v>
      </c>
      <c r="Y2345" t="s">
        <v>526</v>
      </c>
      <c r="Z2345" t="s">
        <v>62</v>
      </c>
      <c r="AA2345" t="s">
        <v>64</v>
      </c>
      <c r="AB2345" t="s">
        <v>478</v>
      </c>
      <c r="AC2345" t="s">
        <v>155</v>
      </c>
      <c r="AD2345" t="s">
        <v>170</v>
      </c>
      <c r="AE2345" t="s">
        <v>206</v>
      </c>
      <c r="AF2345" t="s">
        <v>151</v>
      </c>
      <c r="AG2345" t="s">
        <v>339</v>
      </c>
      <c r="AH2345" t="s">
        <v>173</v>
      </c>
      <c r="AI2345" t="s">
        <v>336</v>
      </c>
      <c r="AJ2345" t="s">
        <v>59</v>
      </c>
      <c r="AK2345" t="s">
        <v>73</v>
      </c>
      <c r="AL2345" t="s">
        <v>103</v>
      </c>
      <c r="AM2345" t="s">
        <v>177</v>
      </c>
      <c r="AN2345" t="s">
        <v>76</v>
      </c>
      <c r="AO2345" t="s">
        <v>168</v>
      </c>
      <c r="AP2345" t="s">
        <v>234</v>
      </c>
      <c r="AQ2345" t="s">
        <v>77</v>
      </c>
      <c r="AR2345" t="s">
        <v>67</v>
      </c>
      <c r="AS2345" t="s">
        <v>62</v>
      </c>
      <c r="AT2345" t="s">
        <v>73</v>
      </c>
      <c r="AU2345" t="s">
        <v>107</v>
      </c>
      <c r="AV2345" t="s">
        <v>11515</v>
      </c>
    </row>
    <row r="2346" spans="1:48" hidden="1" x14ac:dyDescent="0.3">
      <c r="A2346" t="s">
        <v>11516</v>
      </c>
      <c r="B2346" t="s">
        <v>11517</v>
      </c>
      <c r="C2346" s="1" t="str">
        <f t="shared" si="378"/>
        <v>21:0975</v>
      </c>
      <c r="D2346" s="1" t="str">
        <f t="shared" si="385"/>
        <v>21:0109</v>
      </c>
      <c r="E2346" t="s">
        <v>11518</v>
      </c>
      <c r="F2346" t="s">
        <v>11519</v>
      </c>
      <c r="H2346">
        <v>60.6754313</v>
      </c>
      <c r="I2346">
        <v>-97.991844099999994</v>
      </c>
      <c r="J2346" s="1" t="str">
        <f t="shared" si="386"/>
        <v>NGR lake sediment grab sample</v>
      </c>
      <c r="K2346" s="1" t="str">
        <f t="shared" si="387"/>
        <v>&lt;177 micron (NGR)</v>
      </c>
      <c r="L2346">
        <v>38</v>
      </c>
      <c r="M2346" t="s">
        <v>354</v>
      </c>
      <c r="N2346">
        <v>760</v>
      </c>
      <c r="O2346" t="s">
        <v>292</v>
      </c>
      <c r="P2346" t="s">
        <v>54</v>
      </c>
      <c r="Q2346" t="s">
        <v>562</v>
      </c>
      <c r="R2346" t="s">
        <v>264</v>
      </c>
      <c r="S2346" t="s">
        <v>57</v>
      </c>
      <c r="T2346" t="s">
        <v>153</v>
      </c>
      <c r="U2346" t="s">
        <v>117</v>
      </c>
      <c r="V2346" t="s">
        <v>121</v>
      </c>
      <c r="W2346" t="s">
        <v>103</v>
      </c>
      <c r="X2346" t="s">
        <v>67</v>
      </c>
      <c r="Y2346" t="s">
        <v>62</v>
      </c>
      <c r="Z2346" t="s">
        <v>74</v>
      </c>
      <c r="AA2346" t="s">
        <v>64</v>
      </c>
      <c r="AB2346" t="s">
        <v>69</v>
      </c>
      <c r="AC2346" t="s">
        <v>70</v>
      </c>
      <c r="AD2346" t="s">
        <v>170</v>
      </c>
      <c r="AE2346" t="s">
        <v>7527</v>
      </c>
      <c r="AF2346" t="s">
        <v>104</v>
      </c>
      <c r="AG2346" t="s">
        <v>178</v>
      </c>
      <c r="AH2346" t="s">
        <v>472</v>
      </c>
      <c r="AI2346" t="s">
        <v>205</v>
      </c>
      <c r="AJ2346" t="s">
        <v>127</v>
      </c>
      <c r="AK2346" t="s">
        <v>73</v>
      </c>
      <c r="AL2346" t="s">
        <v>103</v>
      </c>
      <c r="AM2346" t="s">
        <v>103</v>
      </c>
      <c r="AN2346" t="s">
        <v>76</v>
      </c>
      <c r="AO2346" t="s">
        <v>72</v>
      </c>
      <c r="AP2346" t="s">
        <v>8164</v>
      </c>
      <c r="AQ2346" t="s">
        <v>178</v>
      </c>
      <c r="AR2346" t="s">
        <v>67</v>
      </c>
      <c r="AS2346" t="s">
        <v>54</v>
      </c>
      <c r="AT2346" t="s">
        <v>73</v>
      </c>
      <c r="AU2346" t="s">
        <v>107</v>
      </c>
      <c r="AV2346" t="s">
        <v>11520</v>
      </c>
    </row>
    <row r="2347" spans="1:48" hidden="1" x14ac:dyDescent="0.3">
      <c r="A2347" t="s">
        <v>11521</v>
      </c>
      <c r="B2347" t="s">
        <v>11522</v>
      </c>
      <c r="C2347" s="1" t="str">
        <f t="shared" si="378"/>
        <v>21:0975</v>
      </c>
      <c r="D2347" s="1" t="str">
        <f t="shared" si="385"/>
        <v>21:0109</v>
      </c>
      <c r="E2347" t="s">
        <v>11523</v>
      </c>
      <c r="F2347" t="s">
        <v>11524</v>
      </c>
      <c r="H2347">
        <v>60.755940000000002</v>
      </c>
      <c r="I2347">
        <v>-97.985029600000004</v>
      </c>
      <c r="J2347" s="1" t="str">
        <f t="shared" si="386"/>
        <v>NGR lake sediment grab sample</v>
      </c>
      <c r="K2347" s="1" t="str">
        <f t="shared" si="387"/>
        <v>&lt;177 micron (NGR)</v>
      </c>
      <c r="L2347">
        <v>39</v>
      </c>
      <c r="M2347" t="s">
        <v>52</v>
      </c>
      <c r="N2347">
        <v>761</v>
      </c>
      <c r="O2347" t="s">
        <v>170</v>
      </c>
      <c r="P2347" t="s">
        <v>54</v>
      </c>
      <c r="Q2347" t="s">
        <v>1477</v>
      </c>
      <c r="R2347" t="s">
        <v>281</v>
      </c>
      <c r="S2347" t="s">
        <v>57</v>
      </c>
      <c r="T2347" t="s">
        <v>411</v>
      </c>
      <c r="U2347" t="s">
        <v>117</v>
      </c>
      <c r="V2347" t="s">
        <v>236</v>
      </c>
      <c r="W2347" t="s">
        <v>137</v>
      </c>
      <c r="X2347" t="s">
        <v>74</v>
      </c>
      <c r="Y2347" t="s">
        <v>396</v>
      </c>
      <c r="Z2347" t="s">
        <v>96</v>
      </c>
      <c r="AA2347" t="s">
        <v>64</v>
      </c>
      <c r="AB2347" t="s">
        <v>99</v>
      </c>
      <c r="AC2347" t="s">
        <v>70</v>
      </c>
      <c r="AD2347" t="s">
        <v>74</v>
      </c>
      <c r="AE2347" t="s">
        <v>421</v>
      </c>
      <c r="AF2347" t="s">
        <v>317</v>
      </c>
      <c r="AG2347" t="s">
        <v>304</v>
      </c>
      <c r="AH2347" t="s">
        <v>70</v>
      </c>
      <c r="AI2347" t="s">
        <v>306</v>
      </c>
      <c r="AJ2347" t="s">
        <v>96</v>
      </c>
      <c r="AK2347" t="s">
        <v>73</v>
      </c>
      <c r="AL2347" t="s">
        <v>177</v>
      </c>
      <c r="AM2347" t="s">
        <v>224</v>
      </c>
      <c r="AN2347" t="s">
        <v>76</v>
      </c>
      <c r="AO2347" t="s">
        <v>328</v>
      </c>
      <c r="AP2347" t="s">
        <v>210</v>
      </c>
      <c r="AQ2347" t="s">
        <v>61</v>
      </c>
      <c r="AR2347" t="s">
        <v>67</v>
      </c>
      <c r="AS2347" t="s">
        <v>54</v>
      </c>
      <c r="AT2347" t="s">
        <v>73</v>
      </c>
      <c r="AU2347" t="s">
        <v>107</v>
      </c>
      <c r="AV2347" t="s">
        <v>11525</v>
      </c>
    </row>
    <row r="2348" spans="1:48" hidden="1" x14ac:dyDescent="0.3">
      <c r="A2348" t="s">
        <v>11526</v>
      </c>
      <c r="B2348" t="s">
        <v>11527</v>
      </c>
      <c r="C2348" s="1" t="str">
        <f t="shared" si="378"/>
        <v>21:0975</v>
      </c>
      <c r="D2348" s="1" t="str">
        <f t="shared" si="385"/>
        <v>21:0109</v>
      </c>
      <c r="E2348" t="s">
        <v>11528</v>
      </c>
      <c r="F2348" t="s">
        <v>11529</v>
      </c>
      <c r="H2348">
        <v>60.704023599999999</v>
      </c>
      <c r="I2348">
        <v>-97.982057699999999</v>
      </c>
      <c r="J2348" s="1" t="str">
        <f t="shared" si="386"/>
        <v>NGR lake sediment grab sample</v>
      </c>
      <c r="K2348" s="1" t="str">
        <f t="shared" si="387"/>
        <v>&lt;177 micron (NGR)</v>
      </c>
      <c r="L2348">
        <v>39</v>
      </c>
      <c r="M2348" t="s">
        <v>113</v>
      </c>
      <c r="N2348">
        <v>762</v>
      </c>
      <c r="O2348" t="s">
        <v>90</v>
      </c>
      <c r="P2348" t="s">
        <v>62</v>
      </c>
      <c r="Q2348" t="s">
        <v>437</v>
      </c>
      <c r="R2348" t="s">
        <v>890</v>
      </c>
      <c r="S2348" t="s">
        <v>57</v>
      </c>
      <c r="T2348" t="s">
        <v>404</v>
      </c>
      <c r="U2348" t="s">
        <v>178</v>
      </c>
      <c r="V2348" t="s">
        <v>282</v>
      </c>
      <c r="W2348" t="s">
        <v>206</v>
      </c>
      <c r="X2348" t="s">
        <v>67</v>
      </c>
      <c r="Y2348" t="s">
        <v>327</v>
      </c>
      <c r="Z2348" t="s">
        <v>62</v>
      </c>
      <c r="AA2348" t="s">
        <v>64</v>
      </c>
      <c r="AB2348" t="s">
        <v>471</v>
      </c>
      <c r="AC2348" t="s">
        <v>155</v>
      </c>
      <c r="AD2348" t="s">
        <v>104</v>
      </c>
      <c r="AE2348" t="s">
        <v>5744</v>
      </c>
      <c r="AF2348" t="s">
        <v>282</v>
      </c>
      <c r="AG2348" t="s">
        <v>134</v>
      </c>
      <c r="AH2348" t="s">
        <v>173</v>
      </c>
      <c r="AI2348" t="s">
        <v>143</v>
      </c>
      <c r="AJ2348" t="s">
        <v>692</v>
      </c>
      <c r="AK2348" t="s">
        <v>73</v>
      </c>
      <c r="AL2348" t="s">
        <v>103</v>
      </c>
      <c r="AM2348" t="s">
        <v>224</v>
      </c>
      <c r="AN2348" t="s">
        <v>76</v>
      </c>
      <c r="AO2348" t="s">
        <v>402</v>
      </c>
      <c r="AP2348" t="s">
        <v>572</v>
      </c>
      <c r="AQ2348" t="s">
        <v>104</v>
      </c>
      <c r="AR2348" t="s">
        <v>59</v>
      </c>
      <c r="AS2348" t="s">
        <v>54</v>
      </c>
      <c r="AT2348" t="s">
        <v>91</v>
      </c>
      <c r="AU2348" t="s">
        <v>107</v>
      </c>
      <c r="AV2348" t="s">
        <v>1301</v>
      </c>
    </row>
    <row r="2349" spans="1:48" hidden="1" x14ac:dyDescent="0.3">
      <c r="A2349" t="s">
        <v>11530</v>
      </c>
      <c r="B2349" t="s">
        <v>11531</v>
      </c>
      <c r="C2349" s="1" t="str">
        <f t="shared" si="378"/>
        <v>21:0975</v>
      </c>
      <c r="D2349" s="1" t="str">
        <f t="shared" si="385"/>
        <v>21:0109</v>
      </c>
      <c r="E2349" t="s">
        <v>11528</v>
      </c>
      <c r="F2349" t="s">
        <v>11532</v>
      </c>
      <c r="H2349">
        <v>60.704023599999999</v>
      </c>
      <c r="I2349">
        <v>-97.982057699999999</v>
      </c>
      <c r="J2349" s="1" t="str">
        <f t="shared" si="386"/>
        <v>NGR lake sediment grab sample</v>
      </c>
      <c r="K2349" s="1" t="str">
        <f t="shared" si="387"/>
        <v>&lt;177 micron (NGR)</v>
      </c>
      <c r="L2349">
        <v>39</v>
      </c>
      <c r="M2349" t="s">
        <v>132</v>
      </c>
      <c r="N2349">
        <v>763</v>
      </c>
      <c r="O2349" t="s">
        <v>90</v>
      </c>
      <c r="P2349" t="s">
        <v>54</v>
      </c>
      <c r="Q2349" t="s">
        <v>437</v>
      </c>
      <c r="R2349" t="s">
        <v>492</v>
      </c>
      <c r="S2349" t="s">
        <v>57</v>
      </c>
      <c r="T2349" t="s">
        <v>219</v>
      </c>
      <c r="U2349" t="s">
        <v>178</v>
      </c>
      <c r="V2349" t="s">
        <v>69</v>
      </c>
      <c r="W2349" t="s">
        <v>68</v>
      </c>
      <c r="X2349" t="s">
        <v>67</v>
      </c>
      <c r="Y2349" t="s">
        <v>226</v>
      </c>
      <c r="Z2349" t="s">
        <v>74</v>
      </c>
      <c r="AA2349" t="s">
        <v>64</v>
      </c>
      <c r="AB2349" t="s">
        <v>471</v>
      </c>
      <c r="AC2349" t="s">
        <v>224</v>
      </c>
      <c r="AD2349" t="s">
        <v>104</v>
      </c>
      <c r="AE2349" t="s">
        <v>2032</v>
      </c>
      <c r="AF2349" t="s">
        <v>282</v>
      </c>
      <c r="AG2349" t="s">
        <v>281</v>
      </c>
      <c r="AH2349" t="s">
        <v>173</v>
      </c>
      <c r="AI2349" t="s">
        <v>327</v>
      </c>
      <c r="AJ2349" t="s">
        <v>692</v>
      </c>
      <c r="AK2349" t="s">
        <v>73</v>
      </c>
      <c r="AL2349" t="s">
        <v>103</v>
      </c>
      <c r="AM2349" t="s">
        <v>75</v>
      </c>
      <c r="AN2349" t="s">
        <v>76</v>
      </c>
      <c r="AO2349" t="s">
        <v>348</v>
      </c>
      <c r="AP2349" t="s">
        <v>410</v>
      </c>
      <c r="AQ2349" t="s">
        <v>104</v>
      </c>
      <c r="AR2349" t="s">
        <v>138</v>
      </c>
      <c r="AS2349" t="s">
        <v>62</v>
      </c>
      <c r="AT2349" t="s">
        <v>277</v>
      </c>
      <c r="AU2349" t="s">
        <v>107</v>
      </c>
      <c r="AV2349" t="s">
        <v>11533</v>
      </c>
    </row>
    <row r="2350" spans="1:48" hidden="1" x14ac:dyDescent="0.3">
      <c r="A2350" t="s">
        <v>11534</v>
      </c>
      <c r="B2350" t="s">
        <v>11535</v>
      </c>
      <c r="C2350" s="1" t="str">
        <f t="shared" si="378"/>
        <v>21:0975</v>
      </c>
      <c r="D2350" s="1" t="str">
        <f t="shared" si="385"/>
        <v>21:0109</v>
      </c>
      <c r="E2350" t="s">
        <v>11536</v>
      </c>
      <c r="F2350" t="s">
        <v>11537</v>
      </c>
      <c r="H2350">
        <v>60.745739999999998</v>
      </c>
      <c r="I2350">
        <v>-97.989700799999994</v>
      </c>
      <c r="J2350" s="1" t="str">
        <f t="shared" si="386"/>
        <v>NGR lake sediment grab sample</v>
      </c>
      <c r="K2350" s="1" t="str">
        <f t="shared" si="387"/>
        <v>&lt;177 micron (NGR)</v>
      </c>
      <c r="L2350">
        <v>39</v>
      </c>
      <c r="M2350" t="s">
        <v>86</v>
      </c>
      <c r="N2350">
        <v>764</v>
      </c>
      <c r="O2350" t="s">
        <v>118</v>
      </c>
      <c r="P2350" t="s">
        <v>54</v>
      </c>
      <c r="Q2350" t="s">
        <v>997</v>
      </c>
      <c r="R2350" t="s">
        <v>151</v>
      </c>
      <c r="S2350" t="s">
        <v>57</v>
      </c>
      <c r="T2350" t="s">
        <v>122</v>
      </c>
      <c r="U2350" t="s">
        <v>88</v>
      </c>
      <c r="V2350" t="s">
        <v>153</v>
      </c>
      <c r="W2350" t="s">
        <v>63</v>
      </c>
      <c r="X2350" t="s">
        <v>74</v>
      </c>
      <c r="Y2350" t="s">
        <v>171</v>
      </c>
      <c r="Z2350" t="s">
        <v>127</v>
      </c>
      <c r="AA2350" t="s">
        <v>64</v>
      </c>
      <c r="AB2350" t="s">
        <v>492</v>
      </c>
      <c r="AC2350" t="s">
        <v>155</v>
      </c>
      <c r="AD2350" t="s">
        <v>74</v>
      </c>
      <c r="AE2350" t="s">
        <v>526</v>
      </c>
      <c r="AF2350" t="s">
        <v>317</v>
      </c>
      <c r="AG2350" t="s">
        <v>380</v>
      </c>
      <c r="AH2350" t="s">
        <v>70</v>
      </c>
      <c r="AI2350" t="s">
        <v>429</v>
      </c>
      <c r="AJ2350" t="s">
        <v>124</v>
      </c>
      <c r="AK2350" t="s">
        <v>73</v>
      </c>
      <c r="AL2350" t="s">
        <v>125</v>
      </c>
      <c r="AM2350" t="s">
        <v>75</v>
      </c>
      <c r="AN2350" t="s">
        <v>76</v>
      </c>
      <c r="AO2350" t="s">
        <v>168</v>
      </c>
      <c r="AP2350" t="s">
        <v>126</v>
      </c>
      <c r="AQ2350" t="s">
        <v>240</v>
      </c>
      <c r="AR2350" t="s">
        <v>74</v>
      </c>
      <c r="AS2350" t="s">
        <v>54</v>
      </c>
      <c r="AT2350" t="s">
        <v>73</v>
      </c>
      <c r="AU2350" t="s">
        <v>107</v>
      </c>
      <c r="AV2350" t="s">
        <v>11538</v>
      </c>
    </row>
    <row r="2351" spans="1:48" hidden="1" x14ac:dyDescent="0.3">
      <c r="A2351" t="s">
        <v>11539</v>
      </c>
      <c r="B2351" t="s">
        <v>11540</v>
      </c>
      <c r="C2351" s="1" t="str">
        <f t="shared" si="378"/>
        <v>21:0975</v>
      </c>
      <c r="D2351" s="1" t="str">
        <f t="shared" si="385"/>
        <v>21:0109</v>
      </c>
      <c r="E2351" t="s">
        <v>11523</v>
      </c>
      <c r="F2351" t="s">
        <v>11541</v>
      </c>
      <c r="H2351">
        <v>60.755940000000002</v>
      </c>
      <c r="I2351">
        <v>-97.985029600000004</v>
      </c>
      <c r="J2351" s="1" t="str">
        <f t="shared" si="386"/>
        <v>NGR lake sediment grab sample</v>
      </c>
      <c r="K2351" s="1" t="str">
        <f t="shared" si="387"/>
        <v>&lt;177 micron (NGR)</v>
      </c>
      <c r="L2351">
        <v>39</v>
      </c>
      <c r="M2351" t="s">
        <v>345</v>
      </c>
      <c r="N2351">
        <v>765</v>
      </c>
      <c r="O2351" t="s">
        <v>94</v>
      </c>
      <c r="P2351" t="s">
        <v>170</v>
      </c>
      <c r="Q2351" t="s">
        <v>1216</v>
      </c>
      <c r="R2351" t="s">
        <v>134</v>
      </c>
      <c r="S2351" t="s">
        <v>57</v>
      </c>
      <c r="T2351" t="s">
        <v>316</v>
      </c>
      <c r="U2351" t="s">
        <v>88</v>
      </c>
      <c r="V2351" t="s">
        <v>615</v>
      </c>
      <c r="W2351" t="s">
        <v>137</v>
      </c>
      <c r="X2351" t="s">
        <v>74</v>
      </c>
      <c r="Y2351" t="s">
        <v>302</v>
      </c>
      <c r="Z2351" t="s">
        <v>96</v>
      </c>
      <c r="AA2351" t="s">
        <v>64</v>
      </c>
      <c r="AB2351" t="s">
        <v>550</v>
      </c>
      <c r="AC2351" t="s">
        <v>155</v>
      </c>
      <c r="AD2351" t="s">
        <v>62</v>
      </c>
      <c r="AE2351" t="s">
        <v>396</v>
      </c>
      <c r="AF2351" t="s">
        <v>99</v>
      </c>
      <c r="AG2351" t="s">
        <v>250</v>
      </c>
      <c r="AH2351" t="s">
        <v>173</v>
      </c>
      <c r="AI2351" t="s">
        <v>72</v>
      </c>
      <c r="AJ2351" t="s">
        <v>159</v>
      </c>
      <c r="AK2351" t="s">
        <v>73</v>
      </c>
      <c r="AL2351" t="s">
        <v>75</v>
      </c>
      <c r="AM2351" t="s">
        <v>75</v>
      </c>
      <c r="AN2351" t="s">
        <v>76</v>
      </c>
      <c r="AO2351" t="s">
        <v>150</v>
      </c>
      <c r="AP2351" t="s">
        <v>210</v>
      </c>
      <c r="AQ2351" t="s">
        <v>143</v>
      </c>
      <c r="AR2351" t="s">
        <v>67</v>
      </c>
      <c r="AS2351" t="s">
        <v>54</v>
      </c>
      <c r="AT2351" t="s">
        <v>73</v>
      </c>
      <c r="AU2351" t="s">
        <v>107</v>
      </c>
      <c r="AV2351" t="s">
        <v>11542</v>
      </c>
    </row>
    <row r="2352" spans="1:48" hidden="1" x14ac:dyDescent="0.3">
      <c r="A2352" t="s">
        <v>11543</v>
      </c>
      <c r="B2352" t="s">
        <v>11544</v>
      </c>
      <c r="C2352" s="1" t="str">
        <f t="shared" si="378"/>
        <v>21:0975</v>
      </c>
      <c r="D2352" s="1" t="str">
        <f>HYPERLINK("https://geochem.nrcan.gc.ca/cdogs/content/svy/svy_e.htm", "")</f>
        <v/>
      </c>
      <c r="G2352" s="1" t="str">
        <f>HYPERLINK("https://geochem.nrcan.gc.ca/cdogs/content/cr_/cr_00160_e.htm", "160")</f>
        <v>160</v>
      </c>
      <c r="J2352" t="s">
        <v>230</v>
      </c>
      <c r="K2352" t="s">
        <v>231</v>
      </c>
      <c r="L2352">
        <v>39</v>
      </c>
      <c r="M2352" t="s">
        <v>232</v>
      </c>
      <c r="N2352">
        <v>766</v>
      </c>
      <c r="O2352" t="s">
        <v>168</v>
      </c>
      <c r="P2352" t="s">
        <v>116</v>
      </c>
      <c r="Q2352" t="s">
        <v>656</v>
      </c>
      <c r="R2352" t="s">
        <v>177</v>
      </c>
      <c r="S2352" t="s">
        <v>57</v>
      </c>
      <c r="T2352" t="s">
        <v>169</v>
      </c>
      <c r="U2352" t="s">
        <v>117</v>
      </c>
      <c r="V2352" t="s">
        <v>412</v>
      </c>
      <c r="W2352" t="s">
        <v>346</v>
      </c>
      <c r="X2352" t="s">
        <v>74</v>
      </c>
      <c r="Y2352" t="s">
        <v>276</v>
      </c>
      <c r="Z2352" t="s">
        <v>88</v>
      </c>
      <c r="AA2352" t="s">
        <v>64</v>
      </c>
      <c r="AB2352" t="s">
        <v>550</v>
      </c>
      <c r="AC2352" t="s">
        <v>224</v>
      </c>
      <c r="AD2352" t="s">
        <v>67</v>
      </c>
      <c r="AE2352" t="s">
        <v>171</v>
      </c>
      <c r="AF2352" t="s">
        <v>357</v>
      </c>
      <c r="AG2352" t="s">
        <v>617</v>
      </c>
      <c r="AH2352" t="s">
        <v>68</v>
      </c>
      <c r="AI2352" t="s">
        <v>178</v>
      </c>
      <c r="AJ2352" t="s">
        <v>340</v>
      </c>
      <c r="AK2352" t="s">
        <v>73</v>
      </c>
      <c r="AL2352" t="s">
        <v>206</v>
      </c>
      <c r="AM2352" t="s">
        <v>74</v>
      </c>
      <c r="AN2352" t="s">
        <v>76</v>
      </c>
      <c r="AO2352" t="s">
        <v>168</v>
      </c>
      <c r="AP2352" t="s">
        <v>4339</v>
      </c>
      <c r="AQ2352" t="s">
        <v>127</v>
      </c>
      <c r="AR2352" t="s">
        <v>62</v>
      </c>
      <c r="AS2352" t="s">
        <v>170</v>
      </c>
      <c r="AT2352" t="s">
        <v>73</v>
      </c>
      <c r="AU2352" t="s">
        <v>107</v>
      </c>
      <c r="AV2352" t="s">
        <v>11545</v>
      </c>
    </row>
    <row r="2353" spans="1:48" hidden="1" x14ac:dyDescent="0.3">
      <c r="A2353" t="s">
        <v>11546</v>
      </c>
      <c r="B2353" t="s">
        <v>11547</v>
      </c>
      <c r="C2353" s="1" t="str">
        <f t="shared" si="378"/>
        <v>21:0975</v>
      </c>
      <c r="D2353" s="1" t="str">
        <f t="shared" ref="D2353:D2360" si="388">HYPERLINK("https://geochem.nrcan.gc.ca/cdogs/content/svy/svy210109_e.htm", "21:0109")</f>
        <v>21:0109</v>
      </c>
      <c r="E2353" t="s">
        <v>11548</v>
      </c>
      <c r="F2353" t="s">
        <v>11549</v>
      </c>
      <c r="H2353">
        <v>60.046686899999997</v>
      </c>
      <c r="I2353">
        <v>-96.824479400000001</v>
      </c>
      <c r="J2353" s="1" t="str">
        <f t="shared" ref="J2353:J2360" si="389">HYPERLINK("https://geochem.nrcan.gc.ca/cdogs/content/kwd/kwd020027_e.htm", "NGR lake sediment grab sample")</f>
        <v>NGR lake sediment grab sample</v>
      </c>
      <c r="K2353" s="1" t="str">
        <f t="shared" ref="K2353:K2360" si="390">HYPERLINK("https://geochem.nrcan.gc.ca/cdogs/content/kwd/kwd080006_e.htm", "&lt;177 micron (NGR)")</f>
        <v>&lt;177 micron (NGR)</v>
      </c>
      <c r="L2353">
        <v>40</v>
      </c>
      <c r="M2353" t="s">
        <v>52</v>
      </c>
      <c r="N2353">
        <v>767</v>
      </c>
      <c r="O2353" t="s">
        <v>302</v>
      </c>
      <c r="P2353" t="s">
        <v>54</v>
      </c>
      <c r="Q2353" t="s">
        <v>549</v>
      </c>
      <c r="R2353" t="s">
        <v>356</v>
      </c>
      <c r="S2353" t="s">
        <v>57</v>
      </c>
      <c r="T2353" t="s">
        <v>404</v>
      </c>
      <c r="U2353" t="s">
        <v>88</v>
      </c>
      <c r="V2353" t="s">
        <v>2740</v>
      </c>
      <c r="W2353" t="s">
        <v>62</v>
      </c>
      <c r="X2353" t="s">
        <v>74</v>
      </c>
      <c r="Y2353" t="s">
        <v>206</v>
      </c>
      <c r="Z2353" t="s">
        <v>170</v>
      </c>
      <c r="AA2353" t="s">
        <v>64</v>
      </c>
      <c r="AB2353" t="s">
        <v>356</v>
      </c>
      <c r="AC2353" t="s">
        <v>66</v>
      </c>
      <c r="AD2353" t="s">
        <v>62</v>
      </c>
      <c r="AE2353" t="s">
        <v>74</v>
      </c>
      <c r="AF2353" t="s">
        <v>134</v>
      </c>
      <c r="AG2353" t="s">
        <v>223</v>
      </c>
      <c r="AH2353" t="s">
        <v>173</v>
      </c>
      <c r="AI2353" t="s">
        <v>143</v>
      </c>
      <c r="AJ2353" t="s">
        <v>233</v>
      </c>
      <c r="AK2353" t="s">
        <v>73</v>
      </c>
      <c r="AL2353" t="s">
        <v>75</v>
      </c>
      <c r="AM2353" t="s">
        <v>103</v>
      </c>
      <c r="AN2353" t="s">
        <v>76</v>
      </c>
      <c r="AO2353" t="s">
        <v>178</v>
      </c>
      <c r="AP2353" t="s">
        <v>2033</v>
      </c>
      <c r="AQ2353" t="s">
        <v>114</v>
      </c>
      <c r="AR2353" t="s">
        <v>67</v>
      </c>
      <c r="AS2353" t="s">
        <v>54</v>
      </c>
      <c r="AT2353" t="s">
        <v>91</v>
      </c>
      <c r="AU2353" t="s">
        <v>107</v>
      </c>
      <c r="AV2353" t="s">
        <v>11550</v>
      </c>
    </row>
    <row r="2354" spans="1:48" hidden="1" x14ac:dyDescent="0.3">
      <c r="A2354" t="s">
        <v>11551</v>
      </c>
      <c r="B2354" t="s">
        <v>11552</v>
      </c>
      <c r="C2354" s="1" t="str">
        <f t="shared" si="378"/>
        <v>21:0975</v>
      </c>
      <c r="D2354" s="1" t="str">
        <f t="shared" si="388"/>
        <v>21:0109</v>
      </c>
      <c r="E2354" t="s">
        <v>11553</v>
      </c>
      <c r="F2354" t="s">
        <v>11554</v>
      </c>
      <c r="H2354">
        <v>60.0089039</v>
      </c>
      <c r="I2354">
        <v>-96.499670800000004</v>
      </c>
      <c r="J2354" s="1" t="str">
        <f t="shared" si="389"/>
        <v>NGR lake sediment grab sample</v>
      </c>
      <c r="K2354" s="1" t="str">
        <f t="shared" si="390"/>
        <v>&lt;177 micron (NGR)</v>
      </c>
      <c r="L2354">
        <v>40</v>
      </c>
      <c r="M2354" t="s">
        <v>113</v>
      </c>
      <c r="N2354">
        <v>768</v>
      </c>
      <c r="O2354" t="s">
        <v>276</v>
      </c>
      <c r="P2354" t="s">
        <v>54</v>
      </c>
      <c r="Q2354" t="s">
        <v>1295</v>
      </c>
      <c r="R2354" t="s">
        <v>890</v>
      </c>
      <c r="S2354" t="s">
        <v>57</v>
      </c>
      <c r="T2354" t="s">
        <v>152</v>
      </c>
      <c r="U2354" t="s">
        <v>203</v>
      </c>
      <c r="V2354" t="s">
        <v>381</v>
      </c>
      <c r="W2354" t="s">
        <v>136</v>
      </c>
      <c r="X2354" t="s">
        <v>67</v>
      </c>
      <c r="Y2354" t="s">
        <v>62</v>
      </c>
      <c r="Z2354" t="s">
        <v>170</v>
      </c>
      <c r="AA2354" t="s">
        <v>64</v>
      </c>
      <c r="AB2354" t="s">
        <v>65</v>
      </c>
      <c r="AC2354" t="s">
        <v>173</v>
      </c>
      <c r="AD2354" t="s">
        <v>127</v>
      </c>
      <c r="AE2354" t="s">
        <v>2678</v>
      </c>
      <c r="AF2354" t="s">
        <v>356</v>
      </c>
      <c r="AG2354" t="s">
        <v>427</v>
      </c>
      <c r="AH2354" t="s">
        <v>472</v>
      </c>
      <c r="AI2354" t="s">
        <v>124</v>
      </c>
      <c r="AJ2354" t="s">
        <v>340</v>
      </c>
      <c r="AK2354" t="s">
        <v>73</v>
      </c>
      <c r="AL2354" t="s">
        <v>125</v>
      </c>
      <c r="AM2354" t="s">
        <v>177</v>
      </c>
      <c r="AN2354" t="s">
        <v>76</v>
      </c>
      <c r="AO2354" t="s">
        <v>290</v>
      </c>
      <c r="AP2354" t="s">
        <v>566</v>
      </c>
      <c r="AQ2354" t="s">
        <v>168</v>
      </c>
      <c r="AR2354" t="s">
        <v>74</v>
      </c>
      <c r="AS2354" t="s">
        <v>54</v>
      </c>
      <c r="AT2354" t="s">
        <v>91</v>
      </c>
      <c r="AU2354" t="s">
        <v>107</v>
      </c>
      <c r="AV2354" t="s">
        <v>11555</v>
      </c>
    </row>
    <row r="2355" spans="1:48" hidden="1" x14ac:dyDescent="0.3">
      <c r="A2355" t="s">
        <v>11556</v>
      </c>
      <c r="B2355" t="s">
        <v>11557</v>
      </c>
      <c r="C2355" s="1" t="str">
        <f t="shared" ref="C2355:C2418" si="391">HYPERLINK("https://geochem.nrcan.gc.ca/cdogs/content/bdl/bdl210975_e.htm", "21:0975")</f>
        <v>21:0975</v>
      </c>
      <c r="D2355" s="1" t="str">
        <f t="shared" si="388"/>
        <v>21:0109</v>
      </c>
      <c r="E2355" t="s">
        <v>11553</v>
      </c>
      <c r="F2355" t="s">
        <v>11558</v>
      </c>
      <c r="H2355">
        <v>60.0089039</v>
      </c>
      <c r="I2355">
        <v>-96.499670800000004</v>
      </c>
      <c r="J2355" s="1" t="str">
        <f t="shared" si="389"/>
        <v>NGR lake sediment grab sample</v>
      </c>
      <c r="K2355" s="1" t="str">
        <f t="shared" si="390"/>
        <v>&lt;177 micron (NGR)</v>
      </c>
      <c r="L2355">
        <v>40</v>
      </c>
      <c r="M2355" t="s">
        <v>132</v>
      </c>
      <c r="N2355">
        <v>769</v>
      </c>
      <c r="O2355" t="s">
        <v>95</v>
      </c>
      <c r="P2355" t="s">
        <v>170</v>
      </c>
      <c r="Q2355" t="s">
        <v>552</v>
      </c>
      <c r="R2355" t="s">
        <v>575</v>
      </c>
      <c r="S2355" t="s">
        <v>57</v>
      </c>
      <c r="T2355" t="s">
        <v>152</v>
      </c>
      <c r="U2355" t="s">
        <v>168</v>
      </c>
      <c r="V2355" t="s">
        <v>725</v>
      </c>
      <c r="W2355" t="s">
        <v>363</v>
      </c>
      <c r="X2355" t="s">
        <v>74</v>
      </c>
      <c r="Y2355" t="s">
        <v>62</v>
      </c>
      <c r="Z2355" t="s">
        <v>170</v>
      </c>
      <c r="AA2355" t="s">
        <v>64</v>
      </c>
      <c r="AB2355" t="s">
        <v>65</v>
      </c>
      <c r="AC2355" t="s">
        <v>173</v>
      </c>
      <c r="AD2355" t="s">
        <v>170</v>
      </c>
      <c r="AE2355" t="s">
        <v>154</v>
      </c>
      <c r="AF2355" t="s">
        <v>347</v>
      </c>
      <c r="AG2355" t="s">
        <v>412</v>
      </c>
      <c r="AH2355" t="s">
        <v>780</v>
      </c>
      <c r="AI2355" t="s">
        <v>305</v>
      </c>
      <c r="AJ2355" t="s">
        <v>156</v>
      </c>
      <c r="AK2355" t="s">
        <v>73</v>
      </c>
      <c r="AL2355" t="s">
        <v>177</v>
      </c>
      <c r="AM2355" t="s">
        <v>177</v>
      </c>
      <c r="AN2355" t="s">
        <v>76</v>
      </c>
      <c r="AO2355" t="s">
        <v>290</v>
      </c>
      <c r="AP2355" t="s">
        <v>566</v>
      </c>
      <c r="AQ2355" t="s">
        <v>168</v>
      </c>
      <c r="AR2355" t="s">
        <v>74</v>
      </c>
      <c r="AS2355" t="s">
        <v>54</v>
      </c>
      <c r="AT2355" t="s">
        <v>73</v>
      </c>
      <c r="AU2355" t="s">
        <v>107</v>
      </c>
      <c r="AV2355" t="s">
        <v>11559</v>
      </c>
    </row>
    <row r="2356" spans="1:48" hidden="1" x14ac:dyDescent="0.3">
      <c r="A2356" t="s">
        <v>11560</v>
      </c>
      <c r="B2356" t="s">
        <v>11561</v>
      </c>
      <c r="C2356" s="1" t="str">
        <f t="shared" si="391"/>
        <v>21:0975</v>
      </c>
      <c r="D2356" s="1" t="str">
        <f t="shared" si="388"/>
        <v>21:0109</v>
      </c>
      <c r="E2356" t="s">
        <v>11562</v>
      </c>
      <c r="F2356" t="s">
        <v>11563</v>
      </c>
      <c r="H2356">
        <v>60.048110399999999</v>
      </c>
      <c r="I2356">
        <v>-96.586752700000005</v>
      </c>
      <c r="J2356" s="1" t="str">
        <f t="shared" si="389"/>
        <v>NGR lake sediment grab sample</v>
      </c>
      <c r="K2356" s="1" t="str">
        <f t="shared" si="390"/>
        <v>&lt;177 micron (NGR)</v>
      </c>
      <c r="L2356">
        <v>40</v>
      </c>
      <c r="M2356" t="s">
        <v>86</v>
      </c>
      <c r="N2356">
        <v>770</v>
      </c>
      <c r="O2356" t="s">
        <v>396</v>
      </c>
      <c r="P2356" t="s">
        <v>54</v>
      </c>
      <c r="Q2356" t="s">
        <v>802</v>
      </c>
      <c r="R2356" t="s">
        <v>90</v>
      </c>
      <c r="S2356" t="s">
        <v>57</v>
      </c>
      <c r="T2356" t="s">
        <v>135</v>
      </c>
      <c r="U2356" t="s">
        <v>59</v>
      </c>
      <c r="V2356" t="s">
        <v>192</v>
      </c>
      <c r="W2356" t="s">
        <v>302</v>
      </c>
      <c r="X2356" t="s">
        <v>67</v>
      </c>
      <c r="Y2356" t="s">
        <v>302</v>
      </c>
      <c r="Z2356" t="s">
        <v>62</v>
      </c>
      <c r="AA2356" t="s">
        <v>64</v>
      </c>
      <c r="AB2356" t="s">
        <v>139</v>
      </c>
      <c r="AC2356" t="s">
        <v>66</v>
      </c>
      <c r="AD2356" t="s">
        <v>127</v>
      </c>
      <c r="AE2356" t="s">
        <v>490</v>
      </c>
      <c r="AF2356" t="s">
        <v>151</v>
      </c>
      <c r="AG2356" t="s">
        <v>303</v>
      </c>
      <c r="AH2356" t="s">
        <v>472</v>
      </c>
      <c r="AI2356" t="s">
        <v>233</v>
      </c>
      <c r="AJ2356" t="s">
        <v>159</v>
      </c>
      <c r="AK2356" t="s">
        <v>73</v>
      </c>
      <c r="AL2356" t="s">
        <v>75</v>
      </c>
      <c r="AM2356" t="s">
        <v>177</v>
      </c>
      <c r="AN2356" t="s">
        <v>76</v>
      </c>
      <c r="AO2356" t="s">
        <v>178</v>
      </c>
      <c r="AP2356" t="s">
        <v>2033</v>
      </c>
      <c r="AQ2356" t="s">
        <v>121</v>
      </c>
      <c r="AR2356" t="s">
        <v>67</v>
      </c>
      <c r="AS2356" t="s">
        <v>54</v>
      </c>
      <c r="AT2356" t="s">
        <v>73</v>
      </c>
      <c r="AU2356" t="s">
        <v>107</v>
      </c>
      <c r="AV2356" t="s">
        <v>11564</v>
      </c>
    </row>
    <row r="2357" spans="1:48" hidden="1" x14ac:dyDescent="0.3">
      <c r="A2357" t="s">
        <v>11565</v>
      </c>
      <c r="B2357" t="s">
        <v>11566</v>
      </c>
      <c r="C2357" s="1" t="str">
        <f t="shared" si="391"/>
        <v>21:0975</v>
      </c>
      <c r="D2357" s="1" t="str">
        <f t="shared" si="388"/>
        <v>21:0109</v>
      </c>
      <c r="E2357" t="s">
        <v>11567</v>
      </c>
      <c r="F2357" t="s">
        <v>11568</v>
      </c>
      <c r="H2357">
        <v>60.047487599999997</v>
      </c>
      <c r="I2357">
        <v>-96.652413100000004</v>
      </c>
      <c r="J2357" s="1" t="str">
        <f t="shared" si="389"/>
        <v>NGR lake sediment grab sample</v>
      </c>
      <c r="K2357" s="1" t="str">
        <f t="shared" si="390"/>
        <v>&lt;177 micron (NGR)</v>
      </c>
      <c r="L2357">
        <v>40</v>
      </c>
      <c r="M2357" t="s">
        <v>149</v>
      </c>
      <c r="N2357">
        <v>771</v>
      </c>
      <c r="O2357" t="s">
        <v>137</v>
      </c>
      <c r="P2357" t="s">
        <v>54</v>
      </c>
      <c r="Q2357" t="s">
        <v>3299</v>
      </c>
      <c r="R2357" t="s">
        <v>436</v>
      </c>
      <c r="S2357" t="s">
        <v>57</v>
      </c>
      <c r="T2357" t="s">
        <v>91</v>
      </c>
      <c r="U2357" t="s">
        <v>117</v>
      </c>
      <c r="V2357" t="s">
        <v>190</v>
      </c>
      <c r="W2357" t="s">
        <v>68</v>
      </c>
      <c r="X2357" t="s">
        <v>67</v>
      </c>
      <c r="Y2357" t="s">
        <v>63</v>
      </c>
      <c r="Z2357" t="s">
        <v>170</v>
      </c>
      <c r="AA2357" t="s">
        <v>64</v>
      </c>
      <c r="AB2357" t="s">
        <v>97</v>
      </c>
      <c r="AC2357" t="s">
        <v>66</v>
      </c>
      <c r="AD2357" t="s">
        <v>170</v>
      </c>
      <c r="AE2357" t="s">
        <v>1238</v>
      </c>
      <c r="AF2357" t="s">
        <v>90</v>
      </c>
      <c r="AG2357" t="s">
        <v>190</v>
      </c>
      <c r="AH2357" t="s">
        <v>472</v>
      </c>
      <c r="AI2357" t="s">
        <v>233</v>
      </c>
      <c r="AJ2357" t="s">
        <v>72</v>
      </c>
      <c r="AK2357" t="s">
        <v>73</v>
      </c>
      <c r="AL2357" t="s">
        <v>103</v>
      </c>
      <c r="AM2357" t="s">
        <v>177</v>
      </c>
      <c r="AN2357" t="s">
        <v>76</v>
      </c>
      <c r="AO2357" t="s">
        <v>104</v>
      </c>
      <c r="AP2357" t="s">
        <v>1980</v>
      </c>
      <c r="AQ2357" t="s">
        <v>439</v>
      </c>
      <c r="AR2357" t="s">
        <v>67</v>
      </c>
      <c r="AS2357" t="s">
        <v>62</v>
      </c>
      <c r="AT2357" t="s">
        <v>73</v>
      </c>
      <c r="AU2357" t="s">
        <v>107</v>
      </c>
      <c r="AV2357" t="s">
        <v>11569</v>
      </c>
    </row>
    <row r="2358" spans="1:48" hidden="1" x14ac:dyDescent="0.3">
      <c r="A2358" t="s">
        <v>11570</v>
      </c>
      <c r="B2358" t="s">
        <v>11571</v>
      </c>
      <c r="C2358" s="1" t="str">
        <f t="shared" si="391"/>
        <v>21:0975</v>
      </c>
      <c r="D2358" s="1" t="str">
        <f t="shared" si="388"/>
        <v>21:0109</v>
      </c>
      <c r="E2358" t="s">
        <v>11572</v>
      </c>
      <c r="F2358" t="s">
        <v>11573</v>
      </c>
      <c r="H2358">
        <v>60.0332881</v>
      </c>
      <c r="I2358">
        <v>-96.755936399999996</v>
      </c>
      <c r="J2358" s="1" t="str">
        <f t="shared" si="389"/>
        <v>NGR lake sediment grab sample</v>
      </c>
      <c r="K2358" s="1" t="str">
        <f t="shared" si="390"/>
        <v>&lt;177 micron (NGR)</v>
      </c>
      <c r="L2358">
        <v>40</v>
      </c>
      <c r="M2358" t="s">
        <v>165</v>
      </c>
      <c r="N2358">
        <v>772</v>
      </c>
      <c r="O2358" t="s">
        <v>396</v>
      </c>
      <c r="P2358" t="s">
        <v>54</v>
      </c>
      <c r="Q2358" t="s">
        <v>523</v>
      </c>
      <c r="R2358" t="s">
        <v>151</v>
      </c>
      <c r="S2358" t="s">
        <v>57</v>
      </c>
      <c r="T2358" t="s">
        <v>411</v>
      </c>
      <c r="U2358" t="s">
        <v>138</v>
      </c>
      <c r="V2358" t="s">
        <v>381</v>
      </c>
      <c r="W2358" t="s">
        <v>302</v>
      </c>
      <c r="X2358" t="s">
        <v>67</v>
      </c>
      <c r="Y2358" t="s">
        <v>68</v>
      </c>
      <c r="Z2358" t="s">
        <v>127</v>
      </c>
      <c r="AA2358" t="s">
        <v>64</v>
      </c>
      <c r="AB2358" t="s">
        <v>616</v>
      </c>
      <c r="AC2358" t="s">
        <v>66</v>
      </c>
      <c r="AD2358" t="s">
        <v>62</v>
      </c>
      <c r="AE2358" t="s">
        <v>206</v>
      </c>
      <c r="AF2358" t="s">
        <v>281</v>
      </c>
      <c r="AG2358" t="s">
        <v>428</v>
      </c>
      <c r="AH2358" t="s">
        <v>472</v>
      </c>
      <c r="AI2358" t="s">
        <v>193</v>
      </c>
      <c r="AJ2358" t="s">
        <v>127</v>
      </c>
      <c r="AK2358" t="s">
        <v>73</v>
      </c>
      <c r="AL2358" t="s">
        <v>224</v>
      </c>
      <c r="AM2358" t="s">
        <v>103</v>
      </c>
      <c r="AN2358" t="s">
        <v>76</v>
      </c>
      <c r="AO2358" t="s">
        <v>168</v>
      </c>
      <c r="AP2358" t="s">
        <v>2033</v>
      </c>
      <c r="AQ2358" t="s">
        <v>233</v>
      </c>
      <c r="AR2358" t="s">
        <v>67</v>
      </c>
      <c r="AS2358" t="s">
        <v>54</v>
      </c>
      <c r="AT2358" t="s">
        <v>73</v>
      </c>
      <c r="AU2358" t="s">
        <v>479</v>
      </c>
      <c r="AV2358" t="s">
        <v>11574</v>
      </c>
    </row>
    <row r="2359" spans="1:48" hidden="1" x14ac:dyDescent="0.3">
      <c r="A2359" t="s">
        <v>11575</v>
      </c>
      <c r="B2359" t="s">
        <v>11576</v>
      </c>
      <c r="C2359" s="1" t="str">
        <f t="shared" si="391"/>
        <v>21:0975</v>
      </c>
      <c r="D2359" s="1" t="str">
        <f t="shared" si="388"/>
        <v>21:0109</v>
      </c>
      <c r="E2359" t="s">
        <v>11548</v>
      </c>
      <c r="F2359" t="s">
        <v>11577</v>
      </c>
      <c r="H2359">
        <v>60.046686899999997</v>
      </c>
      <c r="I2359">
        <v>-96.824479400000001</v>
      </c>
      <c r="J2359" s="1" t="str">
        <f t="shared" si="389"/>
        <v>NGR lake sediment grab sample</v>
      </c>
      <c r="K2359" s="1" t="str">
        <f t="shared" si="390"/>
        <v>&lt;177 micron (NGR)</v>
      </c>
      <c r="L2359">
        <v>40</v>
      </c>
      <c r="M2359" t="s">
        <v>345</v>
      </c>
      <c r="N2359">
        <v>773</v>
      </c>
      <c r="O2359" t="s">
        <v>206</v>
      </c>
      <c r="P2359" t="s">
        <v>54</v>
      </c>
      <c r="Q2359" t="s">
        <v>802</v>
      </c>
      <c r="R2359" t="s">
        <v>99</v>
      </c>
      <c r="S2359" t="s">
        <v>57</v>
      </c>
      <c r="T2359" t="s">
        <v>175</v>
      </c>
      <c r="U2359" t="s">
        <v>59</v>
      </c>
      <c r="V2359" t="s">
        <v>187</v>
      </c>
      <c r="W2359" t="s">
        <v>302</v>
      </c>
      <c r="X2359" t="s">
        <v>67</v>
      </c>
      <c r="Y2359" t="s">
        <v>526</v>
      </c>
      <c r="Z2359" t="s">
        <v>170</v>
      </c>
      <c r="AA2359" t="s">
        <v>64</v>
      </c>
      <c r="AB2359" t="s">
        <v>192</v>
      </c>
      <c r="AC2359" t="s">
        <v>66</v>
      </c>
      <c r="AD2359" t="s">
        <v>170</v>
      </c>
      <c r="AE2359" t="s">
        <v>1090</v>
      </c>
      <c r="AF2359" t="s">
        <v>134</v>
      </c>
      <c r="AG2359" t="s">
        <v>615</v>
      </c>
      <c r="AH2359" t="s">
        <v>780</v>
      </c>
      <c r="AI2359" t="s">
        <v>127</v>
      </c>
      <c r="AJ2359" t="s">
        <v>87</v>
      </c>
      <c r="AK2359" t="s">
        <v>73</v>
      </c>
      <c r="AL2359" t="s">
        <v>103</v>
      </c>
      <c r="AM2359" t="s">
        <v>224</v>
      </c>
      <c r="AN2359" t="s">
        <v>76</v>
      </c>
      <c r="AO2359" t="s">
        <v>92</v>
      </c>
      <c r="AP2359" t="s">
        <v>2741</v>
      </c>
      <c r="AQ2359" t="s">
        <v>53</v>
      </c>
      <c r="AR2359" t="s">
        <v>67</v>
      </c>
      <c r="AS2359" t="s">
        <v>54</v>
      </c>
      <c r="AT2359" t="s">
        <v>58</v>
      </c>
      <c r="AU2359" t="s">
        <v>107</v>
      </c>
      <c r="AV2359" t="s">
        <v>11578</v>
      </c>
    </row>
    <row r="2360" spans="1:48" hidden="1" x14ac:dyDescent="0.3">
      <c r="A2360" t="s">
        <v>11579</v>
      </c>
      <c r="B2360" t="s">
        <v>11580</v>
      </c>
      <c r="C2360" s="1" t="str">
        <f t="shared" si="391"/>
        <v>21:0975</v>
      </c>
      <c r="D2360" s="1" t="str">
        <f t="shared" si="388"/>
        <v>21:0109</v>
      </c>
      <c r="E2360" t="s">
        <v>11581</v>
      </c>
      <c r="F2360" t="s">
        <v>11582</v>
      </c>
      <c r="H2360">
        <v>60.034342000000002</v>
      </c>
      <c r="I2360">
        <v>-96.872293400000004</v>
      </c>
      <c r="J2360" s="1" t="str">
        <f t="shared" si="389"/>
        <v>NGR lake sediment grab sample</v>
      </c>
      <c r="K2360" s="1" t="str">
        <f t="shared" si="390"/>
        <v>&lt;177 micron (NGR)</v>
      </c>
      <c r="L2360">
        <v>40</v>
      </c>
      <c r="M2360" t="s">
        <v>185</v>
      </c>
      <c r="N2360">
        <v>774</v>
      </c>
      <c r="O2360" t="s">
        <v>206</v>
      </c>
      <c r="P2360" t="s">
        <v>54</v>
      </c>
      <c r="Q2360" t="s">
        <v>1814</v>
      </c>
      <c r="R2360" t="s">
        <v>187</v>
      </c>
      <c r="S2360" t="s">
        <v>57</v>
      </c>
      <c r="T2360" t="s">
        <v>617</v>
      </c>
      <c r="U2360" t="s">
        <v>117</v>
      </c>
      <c r="V2360" t="s">
        <v>264</v>
      </c>
      <c r="W2360" t="s">
        <v>62</v>
      </c>
      <c r="X2360" t="s">
        <v>67</v>
      </c>
      <c r="Y2360" t="s">
        <v>526</v>
      </c>
      <c r="Z2360" t="s">
        <v>170</v>
      </c>
      <c r="AA2360" t="s">
        <v>64</v>
      </c>
      <c r="AB2360" t="s">
        <v>187</v>
      </c>
      <c r="AC2360" t="s">
        <v>66</v>
      </c>
      <c r="AD2360" t="s">
        <v>62</v>
      </c>
      <c r="AE2360" t="s">
        <v>120</v>
      </c>
      <c r="AF2360" t="s">
        <v>121</v>
      </c>
      <c r="AG2360" t="s">
        <v>189</v>
      </c>
      <c r="AH2360" t="s">
        <v>780</v>
      </c>
      <c r="AI2360" t="s">
        <v>127</v>
      </c>
      <c r="AJ2360" t="s">
        <v>388</v>
      </c>
      <c r="AK2360" t="s">
        <v>73</v>
      </c>
      <c r="AL2360" t="s">
        <v>224</v>
      </c>
      <c r="AM2360" t="s">
        <v>103</v>
      </c>
      <c r="AN2360" t="s">
        <v>76</v>
      </c>
      <c r="AO2360" t="s">
        <v>203</v>
      </c>
      <c r="AP2360" t="s">
        <v>2741</v>
      </c>
      <c r="AQ2360" t="s">
        <v>338</v>
      </c>
      <c r="AR2360" t="s">
        <v>67</v>
      </c>
      <c r="AS2360" t="s">
        <v>54</v>
      </c>
      <c r="AT2360" t="s">
        <v>73</v>
      </c>
      <c r="AU2360" t="s">
        <v>107</v>
      </c>
      <c r="AV2360" t="s">
        <v>8802</v>
      </c>
    </row>
    <row r="2361" spans="1:48" hidden="1" x14ac:dyDescent="0.3">
      <c r="A2361" t="s">
        <v>11583</v>
      </c>
      <c r="B2361" t="s">
        <v>11584</v>
      </c>
      <c r="C2361" s="1" t="str">
        <f t="shared" si="391"/>
        <v>21:0975</v>
      </c>
      <c r="D2361" s="1" t="str">
        <f>HYPERLINK("https://geochem.nrcan.gc.ca/cdogs/content/svy/svy_e.htm", "")</f>
        <v/>
      </c>
      <c r="G2361" s="1" t="str">
        <f>HYPERLINK("https://geochem.nrcan.gc.ca/cdogs/content/cr_/cr_00128_e.htm", "128")</f>
        <v>128</v>
      </c>
      <c r="J2361" t="s">
        <v>230</v>
      </c>
      <c r="K2361" t="s">
        <v>231</v>
      </c>
      <c r="L2361">
        <v>40</v>
      </c>
      <c r="M2361" t="s">
        <v>232</v>
      </c>
      <c r="N2361">
        <v>775</v>
      </c>
      <c r="O2361" t="s">
        <v>281</v>
      </c>
      <c r="P2361" t="s">
        <v>54</v>
      </c>
      <c r="Q2361" t="s">
        <v>1128</v>
      </c>
      <c r="R2361" t="s">
        <v>3118</v>
      </c>
      <c r="S2361" t="s">
        <v>57</v>
      </c>
      <c r="T2361" t="s">
        <v>725</v>
      </c>
      <c r="U2361" t="s">
        <v>104</v>
      </c>
      <c r="V2361" t="s">
        <v>90</v>
      </c>
      <c r="W2361" t="s">
        <v>396</v>
      </c>
      <c r="X2361" t="s">
        <v>74</v>
      </c>
      <c r="Y2361" t="s">
        <v>170</v>
      </c>
      <c r="Z2361" t="s">
        <v>170</v>
      </c>
      <c r="AA2361" t="s">
        <v>64</v>
      </c>
      <c r="AB2361" t="s">
        <v>347</v>
      </c>
      <c r="AC2361" t="s">
        <v>155</v>
      </c>
      <c r="AD2361" t="s">
        <v>170</v>
      </c>
      <c r="AE2361" t="s">
        <v>2716</v>
      </c>
      <c r="AF2361" t="s">
        <v>356</v>
      </c>
      <c r="AG2361" t="s">
        <v>90</v>
      </c>
      <c r="AH2361" t="s">
        <v>302</v>
      </c>
      <c r="AI2361" t="s">
        <v>402</v>
      </c>
      <c r="AJ2361" t="s">
        <v>263</v>
      </c>
      <c r="AK2361" t="s">
        <v>73</v>
      </c>
      <c r="AL2361" t="s">
        <v>103</v>
      </c>
      <c r="AM2361" t="s">
        <v>125</v>
      </c>
      <c r="AN2361" t="s">
        <v>76</v>
      </c>
      <c r="AO2361" t="s">
        <v>96</v>
      </c>
      <c r="AP2361" t="s">
        <v>307</v>
      </c>
      <c r="AQ2361" t="s">
        <v>187</v>
      </c>
      <c r="AR2361" t="s">
        <v>67</v>
      </c>
      <c r="AS2361" t="s">
        <v>62</v>
      </c>
      <c r="AT2361" t="s">
        <v>80</v>
      </c>
      <c r="AU2361" t="s">
        <v>107</v>
      </c>
      <c r="AV2361" t="s">
        <v>11585</v>
      </c>
    </row>
    <row r="2362" spans="1:48" hidden="1" x14ac:dyDescent="0.3">
      <c r="A2362" t="s">
        <v>11586</v>
      </c>
      <c r="B2362" t="s">
        <v>11587</v>
      </c>
      <c r="C2362" s="1" t="str">
        <f t="shared" si="391"/>
        <v>21:0975</v>
      </c>
      <c r="D2362" s="1" t="str">
        <f t="shared" ref="D2362:D2377" si="392">HYPERLINK("https://geochem.nrcan.gc.ca/cdogs/content/svy/svy210109_e.htm", "21:0109")</f>
        <v>21:0109</v>
      </c>
      <c r="E2362" t="s">
        <v>11588</v>
      </c>
      <c r="F2362" t="s">
        <v>11589</v>
      </c>
      <c r="H2362">
        <v>60.036291900000002</v>
      </c>
      <c r="I2362">
        <v>-96.914593300000007</v>
      </c>
      <c r="J2362" s="1" t="str">
        <f t="shared" ref="J2362:J2377" si="393">HYPERLINK("https://geochem.nrcan.gc.ca/cdogs/content/kwd/kwd020027_e.htm", "NGR lake sediment grab sample")</f>
        <v>NGR lake sediment grab sample</v>
      </c>
      <c r="K2362" s="1" t="str">
        <f t="shared" ref="K2362:K2377" si="394">HYPERLINK("https://geochem.nrcan.gc.ca/cdogs/content/kwd/kwd080006_e.htm", "&lt;177 micron (NGR)")</f>
        <v>&lt;177 micron (NGR)</v>
      </c>
      <c r="L2362">
        <v>40</v>
      </c>
      <c r="M2362" t="s">
        <v>200</v>
      </c>
      <c r="N2362">
        <v>776</v>
      </c>
      <c r="O2362" t="s">
        <v>346</v>
      </c>
      <c r="P2362" t="s">
        <v>54</v>
      </c>
      <c r="Q2362" t="s">
        <v>997</v>
      </c>
      <c r="R2362" t="s">
        <v>77</v>
      </c>
      <c r="S2362" t="s">
        <v>57</v>
      </c>
      <c r="T2362" t="s">
        <v>604</v>
      </c>
      <c r="U2362" t="s">
        <v>117</v>
      </c>
      <c r="V2362" t="s">
        <v>522</v>
      </c>
      <c r="W2362" t="s">
        <v>346</v>
      </c>
      <c r="X2362" t="s">
        <v>67</v>
      </c>
      <c r="Y2362" t="s">
        <v>63</v>
      </c>
      <c r="Z2362" t="s">
        <v>96</v>
      </c>
      <c r="AA2362" t="s">
        <v>64</v>
      </c>
      <c r="AB2362" t="s">
        <v>492</v>
      </c>
      <c r="AC2362" t="s">
        <v>70</v>
      </c>
      <c r="AD2362" t="s">
        <v>62</v>
      </c>
      <c r="AE2362" t="s">
        <v>4168</v>
      </c>
      <c r="AF2362" t="s">
        <v>92</v>
      </c>
      <c r="AG2362" t="s">
        <v>235</v>
      </c>
      <c r="AH2362" t="s">
        <v>472</v>
      </c>
      <c r="AI2362" t="s">
        <v>340</v>
      </c>
      <c r="AJ2362" t="s">
        <v>87</v>
      </c>
      <c r="AK2362" t="s">
        <v>73</v>
      </c>
      <c r="AL2362" t="s">
        <v>125</v>
      </c>
      <c r="AM2362" t="s">
        <v>224</v>
      </c>
      <c r="AN2362" t="s">
        <v>76</v>
      </c>
      <c r="AO2362" t="s">
        <v>77</v>
      </c>
      <c r="AP2362" t="s">
        <v>225</v>
      </c>
      <c r="AQ2362" t="s">
        <v>201</v>
      </c>
      <c r="AR2362" t="s">
        <v>67</v>
      </c>
      <c r="AS2362" t="s">
        <v>54</v>
      </c>
      <c r="AT2362" t="s">
        <v>73</v>
      </c>
      <c r="AU2362" t="s">
        <v>107</v>
      </c>
      <c r="AV2362" t="s">
        <v>11590</v>
      </c>
    </row>
    <row r="2363" spans="1:48" hidden="1" x14ac:dyDescent="0.3">
      <c r="A2363" t="s">
        <v>11591</v>
      </c>
      <c r="B2363" t="s">
        <v>11592</v>
      </c>
      <c r="C2363" s="1" t="str">
        <f t="shared" si="391"/>
        <v>21:0975</v>
      </c>
      <c r="D2363" s="1" t="str">
        <f t="shared" si="392"/>
        <v>21:0109</v>
      </c>
      <c r="E2363" t="s">
        <v>11593</v>
      </c>
      <c r="F2363" t="s">
        <v>11594</v>
      </c>
      <c r="H2363">
        <v>60.043982399999997</v>
      </c>
      <c r="I2363">
        <v>-97.015031199999996</v>
      </c>
      <c r="J2363" s="1" t="str">
        <f t="shared" si="393"/>
        <v>NGR lake sediment grab sample</v>
      </c>
      <c r="K2363" s="1" t="str">
        <f t="shared" si="394"/>
        <v>&lt;177 micron (NGR)</v>
      </c>
      <c r="L2363">
        <v>40</v>
      </c>
      <c r="M2363" t="s">
        <v>217</v>
      </c>
      <c r="N2363">
        <v>777</v>
      </c>
      <c r="O2363" t="s">
        <v>95</v>
      </c>
      <c r="P2363" t="s">
        <v>54</v>
      </c>
      <c r="Q2363" t="s">
        <v>3299</v>
      </c>
      <c r="R2363" t="s">
        <v>575</v>
      </c>
      <c r="S2363" t="s">
        <v>57</v>
      </c>
      <c r="T2363" t="s">
        <v>449</v>
      </c>
      <c r="U2363" t="s">
        <v>88</v>
      </c>
      <c r="V2363" t="s">
        <v>691</v>
      </c>
      <c r="W2363" t="s">
        <v>171</v>
      </c>
      <c r="X2363" t="s">
        <v>67</v>
      </c>
      <c r="Y2363" t="s">
        <v>346</v>
      </c>
      <c r="Z2363" t="s">
        <v>62</v>
      </c>
      <c r="AA2363" t="s">
        <v>64</v>
      </c>
      <c r="AB2363" t="s">
        <v>890</v>
      </c>
      <c r="AC2363" t="s">
        <v>66</v>
      </c>
      <c r="AD2363" t="s">
        <v>59</v>
      </c>
      <c r="AE2363" t="s">
        <v>1238</v>
      </c>
      <c r="AF2363" t="s">
        <v>121</v>
      </c>
      <c r="AG2363" t="s">
        <v>60</v>
      </c>
      <c r="AH2363" t="s">
        <v>472</v>
      </c>
      <c r="AI2363" t="s">
        <v>692</v>
      </c>
      <c r="AJ2363" t="s">
        <v>201</v>
      </c>
      <c r="AK2363" t="s">
        <v>73</v>
      </c>
      <c r="AL2363" t="s">
        <v>177</v>
      </c>
      <c r="AM2363" t="s">
        <v>75</v>
      </c>
      <c r="AN2363" t="s">
        <v>76</v>
      </c>
      <c r="AO2363" t="s">
        <v>178</v>
      </c>
      <c r="AP2363" t="s">
        <v>105</v>
      </c>
      <c r="AQ2363" t="s">
        <v>336</v>
      </c>
      <c r="AR2363" t="s">
        <v>67</v>
      </c>
      <c r="AS2363" t="s">
        <v>54</v>
      </c>
      <c r="AT2363" t="s">
        <v>73</v>
      </c>
      <c r="AU2363" t="s">
        <v>107</v>
      </c>
      <c r="AV2363" t="s">
        <v>11595</v>
      </c>
    </row>
    <row r="2364" spans="1:48" hidden="1" x14ac:dyDescent="0.3">
      <c r="A2364" t="s">
        <v>11596</v>
      </c>
      <c r="B2364" t="s">
        <v>11597</v>
      </c>
      <c r="C2364" s="1" t="str">
        <f t="shared" si="391"/>
        <v>21:0975</v>
      </c>
      <c r="D2364" s="1" t="str">
        <f t="shared" si="392"/>
        <v>21:0109</v>
      </c>
      <c r="E2364" t="s">
        <v>11598</v>
      </c>
      <c r="F2364" t="s">
        <v>11599</v>
      </c>
      <c r="H2364">
        <v>60.049781899999999</v>
      </c>
      <c r="I2364">
        <v>-97.060213399999995</v>
      </c>
      <c r="J2364" s="1" t="str">
        <f t="shared" si="393"/>
        <v>NGR lake sediment grab sample</v>
      </c>
      <c r="K2364" s="1" t="str">
        <f t="shared" si="394"/>
        <v>&lt;177 micron (NGR)</v>
      </c>
      <c r="L2364">
        <v>40</v>
      </c>
      <c r="M2364" t="s">
        <v>246</v>
      </c>
      <c r="N2364">
        <v>778</v>
      </c>
      <c r="O2364" t="s">
        <v>95</v>
      </c>
      <c r="P2364" t="s">
        <v>54</v>
      </c>
      <c r="Q2364" t="s">
        <v>1583</v>
      </c>
      <c r="R2364" t="s">
        <v>436</v>
      </c>
      <c r="S2364" t="s">
        <v>57</v>
      </c>
      <c r="T2364" t="s">
        <v>91</v>
      </c>
      <c r="U2364" t="s">
        <v>92</v>
      </c>
      <c r="V2364" t="s">
        <v>428</v>
      </c>
      <c r="W2364" t="s">
        <v>79</v>
      </c>
      <c r="X2364" t="s">
        <v>67</v>
      </c>
      <c r="Y2364" t="s">
        <v>336</v>
      </c>
      <c r="Z2364" t="s">
        <v>138</v>
      </c>
      <c r="AA2364" t="s">
        <v>64</v>
      </c>
      <c r="AB2364" t="s">
        <v>303</v>
      </c>
      <c r="AC2364" t="s">
        <v>173</v>
      </c>
      <c r="AD2364" t="s">
        <v>127</v>
      </c>
      <c r="AE2364" t="s">
        <v>421</v>
      </c>
      <c r="AF2364" t="s">
        <v>436</v>
      </c>
      <c r="AG2364" t="s">
        <v>293</v>
      </c>
      <c r="AH2364" t="s">
        <v>780</v>
      </c>
      <c r="AI2364" t="s">
        <v>413</v>
      </c>
      <c r="AJ2364" t="s">
        <v>59</v>
      </c>
      <c r="AK2364" t="s">
        <v>73</v>
      </c>
      <c r="AL2364" t="s">
        <v>177</v>
      </c>
      <c r="AM2364" t="s">
        <v>157</v>
      </c>
      <c r="AN2364" t="s">
        <v>76</v>
      </c>
      <c r="AO2364" t="s">
        <v>4212</v>
      </c>
      <c r="AP2364" t="s">
        <v>210</v>
      </c>
      <c r="AQ2364" t="s">
        <v>176</v>
      </c>
      <c r="AR2364" t="s">
        <v>62</v>
      </c>
      <c r="AS2364" t="s">
        <v>62</v>
      </c>
      <c r="AT2364" t="s">
        <v>262</v>
      </c>
      <c r="AU2364" t="s">
        <v>107</v>
      </c>
      <c r="AV2364" t="s">
        <v>2354</v>
      </c>
    </row>
    <row r="2365" spans="1:48" hidden="1" x14ac:dyDescent="0.3">
      <c r="A2365" t="s">
        <v>11600</v>
      </c>
      <c r="B2365" t="s">
        <v>11601</v>
      </c>
      <c r="C2365" s="1" t="str">
        <f t="shared" si="391"/>
        <v>21:0975</v>
      </c>
      <c r="D2365" s="1" t="str">
        <f t="shared" si="392"/>
        <v>21:0109</v>
      </c>
      <c r="E2365" t="s">
        <v>11602</v>
      </c>
      <c r="F2365" t="s">
        <v>11603</v>
      </c>
      <c r="H2365">
        <v>60.059807200000002</v>
      </c>
      <c r="I2365">
        <v>-97.142896699999994</v>
      </c>
      <c r="J2365" s="1" t="str">
        <f t="shared" si="393"/>
        <v>NGR lake sediment grab sample</v>
      </c>
      <c r="K2365" s="1" t="str">
        <f t="shared" si="394"/>
        <v>&lt;177 micron (NGR)</v>
      </c>
      <c r="L2365">
        <v>40</v>
      </c>
      <c r="M2365" t="s">
        <v>260</v>
      </c>
      <c r="N2365">
        <v>779</v>
      </c>
      <c r="O2365" t="s">
        <v>396</v>
      </c>
      <c r="P2365" t="s">
        <v>54</v>
      </c>
      <c r="Q2365" t="s">
        <v>539</v>
      </c>
      <c r="R2365" t="s">
        <v>282</v>
      </c>
      <c r="S2365" t="s">
        <v>57</v>
      </c>
      <c r="T2365" t="s">
        <v>412</v>
      </c>
      <c r="U2365" t="s">
        <v>59</v>
      </c>
      <c r="V2365" t="s">
        <v>251</v>
      </c>
      <c r="W2365" t="s">
        <v>63</v>
      </c>
      <c r="X2365" t="s">
        <v>67</v>
      </c>
      <c r="Y2365" t="s">
        <v>396</v>
      </c>
      <c r="Z2365" t="s">
        <v>127</v>
      </c>
      <c r="AA2365" t="s">
        <v>64</v>
      </c>
      <c r="AB2365" t="s">
        <v>381</v>
      </c>
      <c r="AC2365" t="s">
        <v>66</v>
      </c>
      <c r="AD2365" t="s">
        <v>170</v>
      </c>
      <c r="AE2365" t="s">
        <v>206</v>
      </c>
      <c r="AF2365" t="s">
        <v>281</v>
      </c>
      <c r="AG2365" t="s">
        <v>142</v>
      </c>
      <c r="AH2365" t="s">
        <v>472</v>
      </c>
      <c r="AI2365" t="s">
        <v>87</v>
      </c>
      <c r="AJ2365" t="s">
        <v>87</v>
      </c>
      <c r="AK2365" t="s">
        <v>73</v>
      </c>
      <c r="AL2365" t="s">
        <v>177</v>
      </c>
      <c r="AM2365" t="s">
        <v>103</v>
      </c>
      <c r="AN2365" t="s">
        <v>76</v>
      </c>
      <c r="AO2365" t="s">
        <v>104</v>
      </c>
      <c r="AP2365" t="s">
        <v>566</v>
      </c>
      <c r="AQ2365" t="s">
        <v>72</v>
      </c>
      <c r="AR2365" t="s">
        <v>67</v>
      </c>
      <c r="AS2365" t="s">
        <v>54</v>
      </c>
      <c r="AT2365" t="s">
        <v>58</v>
      </c>
      <c r="AU2365" t="s">
        <v>107</v>
      </c>
      <c r="AV2365" t="s">
        <v>11604</v>
      </c>
    </row>
    <row r="2366" spans="1:48" hidden="1" x14ac:dyDescent="0.3">
      <c r="A2366" t="s">
        <v>11605</v>
      </c>
      <c r="B2366" t="s">
        <v>11606</v>
      </c>
      <c r="C2366" s="1" t="str">
        <f t="shared" si="391"/>
        <v>21:0975</v>
      </c>
      <c r="D2366" s="1" t="str">
        <f t="shared" si="392"/>
        <v>21:0109</v>
      </c>
      <c r="E2366" t="s">
        <v>11607</v>
      </c>
      <c r="F2366" t="s">
        <v>11608</v>
      </c>
      <c r="H2366">
        <v>60.049391100000001</v>
      </c>
      <c r="I2366">
        <v>-97.171427800000004</v>
      </c>
      <c r="J2366" s="1" t="str">
        <f t="shared" si="393"/>
        <v>NGR lake sediment grab sample</v>
      </c>
      <c r="K2366" s="1" t="str">
        <f t="shared" si="394"/>
        <v>&lt;177 micron (NGR)</v>
      </c>
      <c r="L2366">
        <v>40</v>
      </c>
      <c r="M2366" t="s">
        <v>273</v>
      </c>
      <c r="N2366">
        <v>780</v>
      </c>
      <c r="O2366" t="s">
        <v>302</v>
      </c>
      <c r="P2366" t="s">
        <v>54</v>
      </c>
      <c r="Q2366" t="s">
        <v>802</v>
      </c>
      <c r="R2366" t="s">
        <v>264</v>
      </c>
      <c r="S2366" t="s">
        <v>57</v>
      </c>
      <c r="T2366" t="s">
        <v>380</v>
      </c>
      <c r="U2366" t="s">
        <v>117</v>
      </c>
      <c r="V2366" t="s">
        <v>99</v>
      </c>
      <c r="W2366" t="s">
        <v>421</v>
      </c>
      <c r="X2366" t="s">
        <v>74</v>
      </c>
      <c r="Y2366" t="s">
        <v>526</v>
      </c>
      <c r="Z2366" t="s">
        <v>170</v>
      </c>
      <c r="AA2366" t="s">
        <v>64</v>
      </c>
      <c r="AB2366" t="s">
        <v>192</v>
      </c>
      <c r="AC2366" t="s">
        <v>66</v>
      </c>
      <c r="AD2366" t="s">
        <v>127</v>
      </c>
      <c r="AE2366" t="s">
        <v>174</v>
      </c>
      <c r="AF2366" t="s">
        <v>116</v>
      </c>
      <c r="AG2366" t="s">
        <v>411</v>
      </c>
      <c r="AH2366" t="s">
        <v>472</v>
      </c>
      <c r="AI2366" t="s">
        <v>106</v>
      </c>
      <c r="AJ2366" t="s">
        <v>240</v>
      </c>
      <c r="AK2366" t="s">
        <v>73</v>
      </c>
      <c r="AL2366" t="s">
        <v>75</v>
      </c>
      <c r="AM2366" t="s">
        <v>224</v>
      </c>
      <c r="AN2366" t="s">
        <v>76</v>
      </c>
      <c r="AO2366" t="s">
        <v>92</v>
      </c>
      <c r="AP2366" t="s">
        <v>2741</v>
      </c>
      <c r="AQ2366" t="s">
        <v>71</v>
      </c>
      <c r="AR2366" t="s">
        <v>67</v>
      </c>
      <c r="AS2366" t="s">
        <v>54</v>
      </c>
      <c r="AT2366" t="s">
        <v>152</v>
      </c>
      <c r="AU2366" t="s">
        <v>107</v>
      </c>
      <c r="AV2366" t="s">
        <v>5856</v>
      </c>
    </row>
    <row r="2367" spans="1:48" hidden="1" x14ac:dyDescent="0.3">
      <c r="A2367" t="s">
        <v>11609</v>
      </c>
      <c r="B2367" t="s">
        <v>11610</v>
      </c>
      <c r="C2367" s="1" t="str">
        <f t="shared" si="391"/>
        <v>21:0975</v>
      </c>
      <c r="D2367" s="1" t="str">
        <f t="shared" si="392"/>
        <v>21:0109</v>
      </c>
      <c r="E2367" t="s">
        <v>11611</v>
      </c>
      <c r="F2367" t="s">
        <v>11612</v>
      </c>
      <c r="H2367">
        <v>60.078955299999997</v>
      </c>
      <c r="I2367">
        <v>-97.197366400000007</v>
      </c>
      <c r="J2367" s="1" t="str">
        <f t="shared" si="393"/>
        <v>NGR lake sediment grab sample</v>
      </c>
      <c r="K2367" s="1" t="str">
        <f t="shared" si="394"/>
        <v>&lt;177 micron (NGR)</v>
      </c>
      <c r="L2367">
        <v>40</v>
      </c>
      <c r="M2367" t="s">
        <v>289</v>
      </c>
      <c r="N2367">
        <v>781</v>
      </c>
      <c r="O2367" t="s">
        <v>95</v>
      </c>
      <c r="P2367" t="s">
        <v>54</v>
      </c>
      <c r="Q2367" t="s">
        <v>489</v>
      </c>
      <c r="R2367" t="s">
        <v>139</v>
      </c>
      <c r="S2367" t="s">
        <v>57</v>
      </c>
      <c r="T2367" t="s">
        <v>1089</v>
      </c>
      <c r="U2367" t="s">
        <v>117</v>
      </c>
      <c r="V2367" t="s">
        <v>691</v>
      </c>
      <c r="W2367" t="s">
        <v>171</v>
      </c>
      <c r="X2367" t="s">
        <v>67</v>
      </c>
      <c r="Y2367" t="s">
        <v>206</v>
      </c>
      <c r="Z2367" t="s">
        <v>62</v>
      </c>
      <c r="AA2367" t="s">
        <v>64</v>
      </c>
      <c r="AB2367" t="s">
        <v>492</v>
      </c>
      <c r="AC2367" t="s">
        <v>66</v>
      </c>
      <c r="AD2367" t="s">
        <v>170</v>
      </c>
      <c r="AE2367" t="s">
        <v>98</v>
      </c>
      <c r="AF2367" t="s">
        <v>121</v>
      </c>
      <c r="AG2367" t="s">
        <v>522</v>
      </c>
      <c r="AH2367" t="s">
        <v>472</v>
      </c>
      <c r="AI2367" t="s">
        <v>254</v>
      </c>
      <c r="AJ2367" t="s">
        <v>96</v>
      </c>
      <c r="AK2367" t="s">
        <v>73</v>
      </c>
      <c r="AL2367" t="s">
        <v>103</v>
      </c>
      <c r="AM2367" t="s">
        <v>224</v>
      </c>
      <c r="AN2367" t="s">
        <v>76</v>
      </c>
      <c r="AO2367" t="s">
        <v>104</v>
      </c>
      <c r="AP2367" t="s">
        <v>1980</v>
      </c>
      <c r="AQ2367" t="s">
        <v>402</v>
      </c>
      <c r="AR2367" t="s">
        <v>67</v>
      </c>
      <c r="AS2367" t="s">
        <v>54</v>
      </c>
      <c r="AT2367" t="s">
        <v>277</v>
      </c>
      <c r="AU2367" t="s">
        <v>107</v>
      </c>
      <c r="AV2367" t="s">
        <v>11613</v>
      </c>
    </row>
    <row r="2368" spans="1:48" hidden="1" x14ac:dyDescent="0.3">
      <c r="A2368" t="s">
        <v>11614</v>
      </c>
      <c r="B2368" t="s">
        <v>11615</v>
      </c>
      <c r="C2368" s="1" t="str">
        <f t="shared" si="391"/>
        <v>21:0975</v>
      </c>
      <c r="D2368" s="1" t="str">
        <f t="shared" si="392"/>
        <v>21:0109</v>
      </c>
      <c r="E2368" t="s">
        <v>11616</v>
      </c>
      <c r="F2368" t="s">
        <v>11617</v>
      </c>
      <c r="H2368">
        <v>60.094247600000003</v>
      </c>
      <c r="I2368">
        <v>-97.045944599999999</v>
      </c>
      <c r="J2368" s="1" t="str">
        <f t="shared" si="393"/>
        <v>NGR lake sediment grab sample</v>
      </c>
      <c r="K2368" s="1" t="str">
        <f t="shared" si="394"/>
        <v>&lt;177 micron (NGR)</v>
      </c>
      <c r="L2368">
        <v>40</v>
      </c>
      <c r="M2368" t="s">
        <v>301</v>
      </c>
      <c r="N2368">
        <v>782</v>
      </c>
      <c r="O2368" t="s">
        <v>63</v>
      </c>
      <c r="P2368" t="s">
        <v>54</v>
      </c>
      <c r="Q2368" t="s">
        <v>488</v>
      </c>
      <c r="R2368" t="s">
        <v>90</v>
      </c>
      <c r="S2368" t="s">
        <v>57</v>
      </c>
      <c r="T2368" t="s">
        <v>91</v>
      </c>
      <c r="U2368" t="s">
        <v>168</v>
      </c>
      <c r="V2368" t="s">
        <v>478</v>
      </c>
      <c r="W2368" t="s">
        <v>355</v>
      </c>
      <c r="X2368" t="s">
        <v>67</v>
      </c>
      <c r="Y2368" t="s">
        <v>220</v>
      </c>
      <c r="Z2368" t="s">
        <v>96</v>
      </c>
      <c r="AA2368" t="s">
        <v>64</v>
      </c>
      <c r="AB2368" t="s">
        <v>316</v>
      </c>
      <c r="AC2368" t="s">
        <v>66</v>
      </c>
      <c r="AD2368" t="s">
        <v>138</v>
      </c>
      <c r="AE2368" t="s">
        <v>526</v>
      </c>
      <c r="AF2368" t="s">
        <v>317</v>
      </c>
      <c r="AG2368" t="s">
        <v>404</v>
      </c>
      <c r="AH2368" t="s">
        <v>472</v>
      </c>
      <c r="AI2368" t="s">
        <v>71</v>
      </c>
      <c r="AJ2368" t="s">
        <v>402</v>
      </c>
      <c r="AK2368" t="s">
        <v>73</v>
      </c>
      <c r="AL2368" t="s">
        <v>125</v>
      </c>
      <c r="AM2368" t="s">
        <v>177</v>
      </c>
      <c r="AN2368" t="s">
        <v>76</v>
      </c>
      <c r="AO2368" t="s">
        <v>374</v>
      </c>
      <c r="AP2368" t="s">
        <v>414</v>
      </c>
      <c r="AQ2368" t="s">
        <v>265</v>
      </c>
      <c r="AR2368" t="s">
        <v>74</v>
      </c>
      <c r="AS2368" t="s">
        <v>54</v>
      </c>
      <c r="AT2368" t="s">
        <v>91</v>
      </c>
      <c r="AU2368" t="s">
        <v>107</v>
      </c>
      <c r="AV2368" t="s">
        <v>3962</v>
      </c>
    </row>
    <row r="2369" spans="1:48" hidden="1" x14ac:dyDescent="0.3">
      <c r="A2369" t="s">
        <v>11618</v>
      </c>
      <c r="B2369" t="s">
        <v>11619</v>
      </c>
      <c r="C2369" s="1" t="str">
        <f t="shared" si="391"/>
        <v>21:0975</v>
      </c>
      <c r="D2369" s="1" t="str">
        <f t="shared" si="392"/>
        <v>21:0109</v>
      </c>
      <c r="E2369" t="s">
        <v>11620</v>
      </c>
      <c r="F2369" t="s">
        <v>11621</v>
      </c>
      <c r="H2369">
        <v>60.079726200000003</v>
      </c>
      <c r="I2369">
        <v>-96.993897700000005</v>
      </c>
      <c r="J2369" s="1" t="str">
        <f t="shared" si="393"/>
        <v>NGR lake sediment grab sample</v>
      </c>
      <c r="K2369" s="1" t="str">
        <f t="shared" si="394"/>
        <v>&lt;177 micron (NGR)</v>
      </c>
      <c r="L2369">
        <v>40</v>
      </c>
      <c r="M2369" t="s">
        <v>314</v>
      </c>
      <c r="N2369">
        <v>783</v>
      </c>
      <c r="O2369" t="s">
        <v>206</v>
      </c>
      <c r="P2369" t="s">
        <v>54</v>
      </c>
      <c r="Q2369" t="s">
        <v>1158</v>
      </c>
      <c r="R2369" t="s">
        <v>77</v>
      </c>
      <c r="S2369" t="s">
        <v>57</v>
      </c>
      <c r="T2369" t="s">
        <v>122</v>
      </c>
      <c r="U2369" t="s">
        <v>59</v>
      </c>
      <c r="V2369" t="s">
        <v>522</v>
      </c>
      <c r="W2369" t="s">
        <v>346</v>
      </c>
      <c r="X2369" t="s">
        <v>74</v>
      </c>
      <c r="Y2369" t="s">
        <v>448</v>
      </c>
      <c r="Z2369" t="s">
        <v>96</v>
      </c>
      <c r="AA2369" t="s">
        <v>64</v>
      </c>
      <c r="AB2369" t="s">
        <v>575</v>
      </c>
      <c r="AC2369" t="s">
        <v>66</v>
      </c>
      <c r="AD2369" t="s">
        <v>62</v>
      </c>
      <c r="AE2369" t="s">
        <v>396</v>
      </c>
      <c r="AF2369" t="s">
        <v>141</v>
      </c>
      <c r="AG2369" t="s">
        <v>404</v>
      </c>
      <c r="AH2369" t="s">
        <v>780</v>
      </c>
      <c r="AI2369" t="s">
        <v>56</v>
      </c>
      <c r="AJ2369" t="s">
        <v>233</v>
      </c>
      <c r="AK2369" t="s">
        <v>73</v>
      </c>
      <c r="AL2369" t="s">
        <v>177</v>
      </c>
      <c r="AM2369" t="s">
        <v>75</v>
      </c>
      <c r="AN2369" t="s">
        <v>76</v>
      </c>
      <c r="AO2369" t="s">
        <v>281</v>
      </c>
      <c r="AP2369" t="s">
        <v>225</v>
      </c>
      <c r="AQ2369" t="s">
        <v>233</v>
      </c>
      <c r="AR2369" t="s">
        <v>67</v>
      </c>
      <c r="AS2369" t="s">
        <v>54</v>
      </c>
      <c r="AT2369" t="s">
        <v>73</v>
      </c>
      <c r="AU2369" t="s">
        <v>107</v>
      </c>
      <c r="AV2369" t="s">
        <v>11622</v>
      </c>
    </row>
    <row r="2370" spans="1:48" hidden="1" x14ac:dyDescent="0.3">
      <c r="A2370" t="s">
        <v>11623</v>
      </c>
      <c r="B2370" t="s">
        <v>11624</v>
      </c>
      <c r="C2370" s="1" t="str">
        <f t="shared" si="391"/>
        <v>21:0975</v>
      </c>
      <c r="D2370" s="1" t="str">
        <f t="shared" si="392"/>
        <v>21:0109</v>
      </c>
      <c r="E2370" t="s">
        <v>11625</v>
      </c>
      <c r="F2370" t="s">
        <v>11626</v>
      </c>
      <c r="H2370">
        <v>60.0750411</v>
      </c>
      <c r="I2370">
        <v>-96.879556800000003</v>
      </c>
      <c r="J2370" s="1" t="str">
        <f t="shared" si="393"/>
        <v>NGR lake sediment grab sample</v>
      </c>
      <c r="K2370" s="1" t="str">
        <f t="shared" si="394"/>
        <v>&lt;177 micron (NGR)</v>
      </c>
      <c r="L2370">
        <v>40</v>
      </c>
      <c r="M2370" t="s">
        <v>324</v>
      </c>
      <c r="N2370">
        <v>784</v>
      </c>
      <c r="O2370" t="s">
        <v>103</v>
      </c>
      <c r="P2370" t="s">
        <v>62</v>
      </c>
      <c r="Q2370" t="s">
        <v>152</v>
      </c>
      <c r="R2370" t="s">
        <v>116</v>
      </c>
      <c r="S2370" t="s">
        <v>57</v>
      </c>
      <c r="T2370" t="s">
        <v>104</v>
      </c>
      <c r="U2370" t="s">
        <v>59</v>
      </c>
      <c r="V2370" t="s">
        <v>2740</v>
      </c>
      <c r="W2370" t="s">
        <v>103</v>
      </c>
      <c r="X2370" t="s">
        <v>67</v>
      </c>
      <c r="Y2370" t="s">
        <v>125</v>
      </c>
      <c r="Z2370" t="s">
        <v>67</v>
      </c>
      <c r="AA2370" t="s">
        <v>64</v>
      </c>
      <c r="AB2370" t="s">
        <v>88</v>
      </c>
      <c r="AC2370" t="s">
        <v>66</v>
      </c>
      <c r="AD2370" t="s">
        <v>67</v>
      </c>
      <c r="AE2370" t="s">
        <v>9038</v>
      </c>
      <c r="AF2370" t="s">
        <v>76</v>
      </c>
      <c r="AG2370" t="s">
        <v>57</v>
      </c>
      <c r="AH2370" t="s">
        <v>780</v>
      </c>
      <c r="AI2370" t="s">
        <v>125</v>
      </c>
      <c r="AJ2370" t="s">
        <v>68</v>
      </c>
      <c r="AK2370" t="s">
        <v>73</v>
      </c>
      <c r="AL2370" t="s">
        <v>103</v>
      </c>
      <c r="AM2370" t="s">
        <v>103</v>
      </c>
      <c r="AN2370" t="s">
        <v>76</v>
      </c>
      <c r="AO2370" t="s">
        <v>137</v>
      </c>
      <c r="AP2370" t="s">
        <v>8164</v>
      </c>
      <c r="AQ2370" t="s">
        <v>62</v>
      </c>
      <c r="AR2370" t="s">
        <v>67</v>
      </c>
      <c r="AS2370" t="s">
        <v>54</v>
      </c>
      <c r="AT2370" t="s">
        <v>73</v>
      </c>
      <c r="AU2370" t="s">
        <v>107</v>
      </c>
      <c r="AV2370" t="s">
        <v>11627</v>
      </c>
    </row>
    <row r="2371" spans="1:48" hidden="1" x14ac:dyDescent="0.3">
      <c r="A2371" t="s">
        <v>11628</v>
      </c>
      <c r="B2371" t="s">
        <v>11629</v>
      </c>
      <c r="C2371" s="1" t="str">
        <f t="shared" si="391"/>
        <v>21:0975</v>
      </c>
      <c r="D2371" s="1" t="str">
        <f t="shared" si="392"/>
        <v>21:0109</v>
      </c>
      <c r="E2371" t="s">
        <v>11630</v>
      </c>
      <c r="F2371" t="s">
        <v>11631</v>
      </c>
      <c r="H2371">
        <v>60.080212899999999</v>
      </c>
      <c r="I2371">
        <v>-96.800246099999995</v>
      </c>
      <c r="J2371" s="1" t="str">
        <f t="shared" si="393"/>
        <v>NGR lake sediment grab sample</v>
      </c>
      <c r="K2371" s="1" t="str">
        <f t="shared" si="394"/>
        <v>&lt;177 micron (NGR)</v>
      </c>
      <c r="L2371">
        <v>40</v>
      </c>
      <c r="M2371" t="s">
        <v>335</v>
      </c>
      <c r="N2371">
        <v>785</v>
      </c>
      <c r="O2371" t="s">
        <v>238</v>
      </c>
      <c r="P2371" t="s">
        <v>54</v>
      </c>
      <c r="Q2371" t="s">
        <v>643</v>
      </c>
      <c r="R2371" t="s">
        <v>139</v>
      </c>
      <c r="S2371" t="s">
        <v>57</v>
      </c>
      <c r="T2371" t="s">
        <v>277</v>
      </c>
      <c r="U2371" t="s">
        <v>168</v>
      </c>
      <c r="V2371" t="s">
        <v>187</v>
      </c>
      <c r="W2371" t="s">
        <v>74</v>
      </c>
      <c r="X2371" t="s">
        <v>67</v>
      </c>
      <c r="Y2371" t="s">
        <v>346</v>
      </c>
      <c r="Z2371" t="s">
        <v>74</v>
      </c>
      <c r="AA2371" t="s">
        <v>64</v>
      </c>
      <c r="AB2371" t="s">
        <v>153</v>
      </c>
      <c r="AC2371" t="s">
        <v>66</v>
      </c>
      <c r="AD2371" t="s">
        <v>170</v>
      </c>
      <c r="AE2371" t="s">
        <v>3844</v>
      </c>
      <c r="AF2371" t="s">
        <v>347</v>
      </c>
      <c r="AG2371" t="s">
        <v>356</v>
      </c>
      <c r="AH2371" t="s">
        <v>780</v>
      </c>
      <c r="AI2371" t="s">
        <v>327</v>
      </c>
      <c r="AJ2371" t="s">
        <v>71</v>
      </c>
      <c r="AK2371" t="s">
        <v>73</v>
      </c>
      <c r="AL2371" t="s">
        <v>103</v>
      </c>
      <c r="AM2371" t="s">
        <v>75</v>
      </c>
      <c r="AN2371" t="s">
        <v>76</v>
      </c>
      <c r="AO2371" t="s">
        <v>203</v>
      </c>
      <c r="AP2371" t="s">
        <v>325</v>
      </c>
      <c r="AQ2371" t="s">
        <v>340</v>
      </c>
      <c r="AR2371" t="s">
        <v>67</v>
      </c>
      <c r="AS2371" t="s">
        <v>54</v>
      </c>
      <c r="AT2371" t="s">
        <v>73</v>
      </c>
      <c r="AU2371" t="s">
        <v>107</v>
      </c>
      <c r="AV2371" t="s">
        <v>8599</v>
      </c>
    </row>
    <row r="2372" spans="1:48" hidden="1" x14ac:dyDescent="0.3">
      <c r="A2372" t="s">
        <v>11632</v>
      </c>
      <c r="B2372" t="s">
        <v>11633</v>
      </c>
      <c r="C2372" s="1" t="str">
        <f t="shared" si="391"/>
        <v>21:0975</v>
      </c>
      <c r="D2372" s="1" t="str">
        <f t="shared" si="392"/>
        <v>21:0109</v>
      </c>
      <c r="E2372" t="s">
        <v>11634</v>
      </c>
      <c r="F2372" t="s">
        <v>11635</v>
      </c>
      <c r="H2372">
        <v>60.079781799999999</v>
      </c>
      <c r="I2372">
        <v>-96.712899300000004</v>
      </c>
      <c r="J2372" s="1" t="str">
        <f t="shared" si="393"/>
        <v>NGR lake sediment grab sample</v>
      </c>
      <c r="K2372" s="1" t="str">
        <f t="shared" si="394"/>
        <v>&lt;177 micron (NGR)</v>
      </c>
      <c r="L2372">
        <v>40</v>
      </c>
      <c r="M2372" t="s">
        <v>354</v>
      </c>
      <c r="N2372">
        <v>786</v>
      </c>
      <c r="O2372" t="s">
        <v>95</v>
      </c>
      <c r="P2372" t="s">
        <v>54</v>
      </c>
      <c r="Q2372" t="s">
        <v>446</v>
      </c>
      <c r="R2372" t="s">
        <v>134</v>
      </c>
      <c r="S2372" t="s">
        <v>57</v>
      </c>
      <c r="T2372" t="s">
        <v>562</v>
      </c>
      <c r="U2372" t="s">
        <v>178</v>
      </c>
      <c r="V2372" t="s">
        <v>492</v>
      </c>
      <c r="W2372" t="s">
        <v>61</v>
      </c>
      <c r="X2372" t="s">
        <v>74</v>
      </c>
      <c r="Y2372" t="s">
        <v>355</v>
      </c>
      <c r="Z2372" t="s">
        <v>59</v>
      </c>
      <c r="AA2372" t="s">
        <v>64</v>
      </c>
      <c r="AB2372" t="s">
        <v>122</v>
      </c>
      <c r="AC2372" t="s">
        <v>66</v>
      </c>
      <c r="AD2372" t="s">
        <v>127</v>
      </c>
      <c r="AE2372" t="s">
        <v>171</v>
      </c>
      <c r="AF2372" t="s">
        <v>575</v>
      </c>
      <c r="AG2372" t="s">
        <v>91</v>
      </c>
      <c r="AH2372" t="s">
        <v>472</v>
      </c>
      <c r="AI2372" t="s">
        <v>402</v>
      </c>
      <c r="AJ2372" t="s">
        <v>168</v>
      </c>
      <c r="AK2372" t="s">
        <v>73</v>
      </c>
      <c r="AL2372" t="s">
        <v>74</v>
      </c>
      <c r="AM2372" t="s">
        <v>68</v>
      </c>
      <c r="AN2372" t="s">
        <v>76</v>
      </c>
      <c r="AO2372" t="s">
        <v>2100</v>
      </c>
      <c r="AP2372" t="s">
        <v>210</v>
      </c>
      <c r="AQ2372" t="s">
        <v>290</v>
      </c>
      <c r="AR2372" t="s">
        <v>62</v>
      </c>
      <c r="AS2372" t="s">
        <v>170</v>
      </c>
      <c r="AT2372" t="s">
        <v>315</v>
      </c>
      <c r="AU2372" t="s">
        <v>560</v>
      </c>
      <c r="AV2372" t="s">
        <v>11636</v>
      </c>
    </row>
    <row r="2373" spans="1:48" hidden="1" x14ac:dyDescent="0.3">
      <c r="A2373" t="s">
        <v>11637</v>
      </c>
      <c r="B2373" t="s">
        <v>11638</v>
      </c>
      <c r="C2373" s="1" t="str">
        <f t="shared" si="391"/>
        <v>21:0975</v>
      </c>
      <c r="D2373" s="1" t="str">
        <f t="shared" si="392"/>
        <v>21:0109</v>
      </c>
      <c r="E2373" t="s">
        <v>11639</v>
      </c>
      <c r="F2373" t="s">
        <v>11640</v>
      </c>
      <c r="H2373">
        <v>60.096285000000002</v>
      </c>
      <c r="I2373">
        <v>-96.293720399999998</v>
      </c>
      <c r="J2373" s="1" t="str">
        <f t="shared" si="393"/>
        <v>NGR lake sediment grab sample</v>
      </c>
      <c r="K2373" s="1" t="str">
        <f t="shared" si="394"/>
        <v>&lt;177 micron (NGR)</v>
      </c>
      <c r="L2373">
        <v>41</v>
      </c>
      <c r="M2373" t="s">
        <v>52</v>
      </c>
      <c r="N2373">
        <v>787</v>
      </c>
      <c r="O2373" t="s">
        <v>157</v>
      </c>
      <c r="P2373" t="s">
        <v>54</v>
      </c>
      <c r="Q2373" t="s">
        <v>325</v>
      </c>
      <c r="R2373" t="s">
        <v>305</v>
      </c>
      <c r="S2373" t="s">
        <v>57</v>
      </c>
      <c r="T2373" t="s">
        <v>411</v>
      </c>
      <c r="U2373" t="s">
        <v>96</v>
      </c>
      <c r="V2373" t="s">
        <v>192</v>
      </c>
      <c r="W2373" t="s">
        <v>346</v>
      </c>
      <c r="X2373" t="s">
        <v>67</v>
      </c>
      <c r="Y2373" t="s">
        <v>526</v>
      </c>
      <c r="Z2373" t="s">
        <v>96</v>
      </c>
      <c r="AA2373" t="s">
        <v>64</v>
      </c>
      <c r="AB2373" t="s">
        <v>99</v>
      </c>
      <c r="AC2373" t="s">
        <v>66</v>
      </c>
      <c r="AD2373" t="s">
        <v>67</v>
      </c>
      <c r="AE2373" t="s">
        <v>812</v>
      </c>
      <c r="AF2373" t="s">
        <v>104</v>
      </c>
      <c r="AG2373" t="s">
        <v>152</v>
      </c>
      <c r="AH2373" t="s">
        <v>472</v>
      </c>
      <c r="AI2373" t="s">
        <v>87</v>
      </c>
      <c r="AJ2373" t="s">
        <v>127</v>
      </c>
      <c r="AK2373" t="s">
        <v>73</v>
      </c>
      <c r="AL2373" t="s">
        <v>177</v>
      </c>
      <c r="AM2373" t="s">
        <v>103</v>
      </c>
      <c r="AN2373" t="s">
        <v>76</v>
      </c>
      <c r="AO2373" t="s">
        <v>178</v>
      </c>
      <c r="AP2373" t="s">
        <v>566</v>
      </c>
      <c r="AQ2373" t="s">
        <v>56</v>
      </c>
      <c r="AR2373" t="s">
        <v>67</v>
      </c>
      <c r="AS2373" t="s">
        <v>54</v>
      </c>
      <c r="AT2373" t="s">
        <v>73</v>
      </c>
      <c r="AU2373" t="s">
        <v>635</v>
      </c>
      <c r="AV2373" t="s">
        <v>5234</v>
      </c>
    </row>
    <row r="2374" spans="1:48" hidden="1" x14ac:dyDescent="0.3">
      <c r="A2374" t="s">
        <v>11641</v>
      </c>
      <c r="B2374" t="s">
        <v>11642</v>
      </c>
      <c r="C2374" s="1" t="str">
        <f t="shared" si="391"/>
        <v>21:0975</v>
      </c>
      <c r="D2374" s="1" t="str">
        <f t="shared" si="392"/>
        <v>21:0109</v>
      </c>
      <c r="E2374" t="s">
        <v>11643</v>
      </c>
      <c r="F2374" t="s">
        <v>11644</v>
      </c>
      <c r="H2374">
        <v>60.080462599999997</v>
      </c>
      <c r="I2374">
        <v>-96.655857499999996</v>
      </c>
      <c r="J2374" s="1" t="str">
        <f t="shared" si="393"/>
        <v>NGR lake sediment grab sample</v>
      </c>
      <c r="K2374" s="1" t="str">
        <f t="shared" si="394"/>
        <v>&lt;177 micron (NGR)</v>
      </c>
      <c r="L2374">
        <v>41</v>
      </c>
      <c r="M2374" t="s">
        <v>113</v>
      </c>
      <c r="N2374">
        <v>788</v>
      </c>
      <c r="O2374" t="s">
        <v>177</v>
      </c>
      <c r="P2374" t="s">
        <v>54</v>
      </c>
      <c r="Q2374" t="s">
        <v>635</v>
      </c>
      <c r="R2374" t="s">
        <v>192</v>
      </c>
      <c r="S2374" t="s">
        <v>57</v>
      </c>
      <c r="T2374" t="s">
        <v>169</v>
      </c>
      <c r="U2374" t="s">
        <v>59</v>
      </c>
      <c r="V2374" t="s">
        <v>121</v>
      </c>
      <c r="W2374" t="s">
        <v>74</v>
      </c>
      <c r="X2374" t="s">
        <v>67</v>
      </c>
      <c r="Y2374" t="s">
        <v>74</v>
      </c>
      <c r="Z2374" t="s">
        <v>62</v>
      </c>
      <c r="AA2374" t="s">
        <v>64</v>
      </c>
      <c r="AB2374" t="s">
        <v>251</v>
      </c>
      <c r="AC2374" t="s">
        <v>66</v>
      </c>
      <c r="AD2374" t="s">
        <v>62</v>
      </c>
      <c r="AE2374" t="s">
        <v>2236</v>
      </c>
      <c r="AF2374" t="s">
        <v>121</v>
      </c>
      <c r="AG2374" t="s">
        <v>190</v>
      </c>
      <c r="AH2374" t="s">
        <v>780</v>
      </c>
      <c r="AI2374" t="s">
        <v>170</v>
      </c>
      <c r="AJ2374" t="s">
        <v>263</v>
      </c>
      <c r="AK2374" t="s">
        <v>73</v>
      </c>
      <c r="AL2374" t="s">
        <v>103</v>
      </c>
      <c r="AM2374" t="s">
        <v>224</v>
      </c>
      <c r="AN2374" t="s">
        <v>76</v>
      </c>
      <c r="AO2374" t="s">
        <v>203</v>
      </c>
      <c r="AP2374" t="s">
        <v>261</v>
      </c>
      <c r="AQ2374" t="s">
        <v>382</v>
      </c>
      <c r="AR2374" t="s">
        <v>67</v>
      </c>
      <c r="AS2374" t="s">
        <v>54</v>
      </c>
      <c r="AT2374" t="s">
        <v>73</v>
      </c>
      <c r="AU2374" t="s">
        <v>107</v>
      </c>
      <c r="AV2374" t="s">
        <v>7935</v>
      </c>
    </row>
    <row r="2375" spans="1:48" hidden="1" x14ac:dyDescent="0.3">
      <c r="A2375" t="s">
        <v>11645</v>
      </c>
      <c r="B2375" t="s">
        <v>11646</v>
      </c>
      <c r="C2375" s="1" t="str">
        <f t="shared" si="391"/>
        <v>21:0975</v>
      </c>
      <c r="D2375" s="1" t="str">
        <f t="shared" si="392"/>
        <v>21:0109</v>
      </c>
      <c r="E2375" t="s">
        <v>11643</v>
      </c>
      <c r="F2375" t="s">
        <v>11647</v>
      </c>
      <c r="H2375">
        <v>60.080462599999997</v>
      </c>
      <c r="I2375">
        <v>-96.655857499999996</v>
      </c>
      <c r="J2375" s="1" t="str">
        <f t="shared" si="393"/>
        <v>NGR lake sediment grab sample</v>
      </c>
      <c r="K2375" s="1" t="str">
        <f t="shared" si="394"/>
        <v>&lt;177 micron (NGR)</v>
      </c>
      <c r="L2375">
        <v>41</v>
      </c>
      <c r="M2375" t="s">
        <v>132</v>
      </c>
      <c r="N2375">
        <v>789</v>
      </c>
      <c r="O2375" t="s">
        <v>125</v>
      </c>
      <c r="P2375" t="s">
        <v>54</v>
      </c>
      <c r="Q2375" t="s">
        <v>462</v>
      </c>
      <c r="R2375" t="s">
        <v>575</v>
      </c>
      <c r="S2375" t="s">
        <v>57</v>
      </c>
      <c r="T2375" t="s">
        <v>204</v>
      </c>
      <c r="U2375" t="s">
        <v>59</v>
      </c>
      <c r="V2375" t="s">
        <v>317</v>
      </c>
      <c r="W2375" t="s">
        <v>157</v>
      </c>
      <c r="X2375" t="s">
        <v>67</v>
      </c>
      <c r="Y2375" t="s">
        <v>206</v>
      </c>
      <c r="Z2375" t="s">
        <v>62</v>
      </c>
      <c r="AA2375" t="s">
        <v>64</v>
      </c>
      <c r="AB2375" t="s">
        <v>550</v>
      </c>
      <c r="AC2375" t="s">
        <v>66</v>
      </c>
      <c r="AD2375" t="s">
        <v>170</v>
      </c>
      <c r="AE2375" t="s">
        <v>574</v>
      </c>
      <c r="AF2375" t="s">
        <v>357</v>
      </c>
      <c r="AG2375" t="s">
        <v>550</v>
      </c>
      <c r="AH2375" t="s">
        <v>780</v>
      </c>
      <c r="AI2375" t="s">
        <v>220</v>
      </c>
      <c r="AJ2375" t="s">
        <v>388</v>
      </c>
      <c r="AK2375" t="s">
        <v>73</v>
      </c>
      <c r="AL2375" t="s">
        <v>103</v>
      </c>
      <c r="AM2375" t="s">
        <v>224</v>
      </c>
      <c r="AN2375" t="s">
        <v>76</v>
      </c>
      <c r="AO2375" t="s">
        <v>168</v>
      </c>
      <c r="AP2375" t="s">
        <v>4543</v>
      </c>
      <c r="AQ2375" t="s">
        <v>280</v>
      </c>
      <c r="AR2375" t="s">
        <v>67</v>
      </c>
      <c r="AS2375" t="s">
        <v>54</v>
      </c>
      <c r="AT2375" t="s">
        <v>73</v>
      </c>
      <c r="AU2375" t="s">
        <v>107</v>
      </c>
      <c r="AV2375" t="s">
        <v>11648</v>
      </c>
    </row>
    <row r="2376" spans="1:48" hidden="1" x14ac:dyDescent="0.3">
      <c r="A2376" t="s">
        <v>11649</v>
      </c>
      <c r="B2376" t="s">
        <v>11650</v>
      </c>
      <c r="C2376" s="1" t="str">
        <f t="shared" si="391"/>
        <v>21:0975</v>
      </c>
      <c r="D2376" s="1" t="str">
        <f t="shared" si="392"/>
        <v>21:0109</v>
      </c>
      <c r="E2376" t="s">
        <v>11651</v>
      </c>
      <c r="F2376" t="s">
        <v>11652</v>
      </c>
      <c r="H2376">
        <v>60.079729100000002</v>
      </c>
      <c r="I2376">
        <v>-96.606394399999999</v>
      </c>
      <c r="J2376" s="1" t="str">
        <f t="shared" si="393"/>
        <v>NGR lake sediment grab sample</v>
      </c>
      <c r="K2376" s="1" t="str">
        <f t="shared" si="394"/>
        <v>&lt;177 micron (NGR)</v>
      </c>
      <c r="L2376">
        <v>41</v>
      </c>
      <c r="M2376" t="s">
        <v>86</v>
      </c>
      <c r="N2376">
        <v>790</v>
      </c>
      <c r="O2376" t="s">
        <v>526</v>
      </c>
      <c r="P2376" t="s">
        <v>54</v>
      </c>
      <c r="Q2376" t="s">
        <v>1134</v>
      </c>
      <c r="R2376" t="s">
        <v>178</v>
      </c>
      <c r="S2376" t="s">
        <v>57</v>
      </c>
      <c r="T2376" t="s">
        <v>142</v>
      </c>
      <c r="U2376" t="s">
        <v>57</v>
      </c>
      <c r="V2376" t="s">
        <v>69</v>
      </c>
      <c r="W2376" t="s">
        <v>396</v>
      </c>
      <c r="X2376" t="s">
        <v>74</v>
      </c>
      <c r="Y2376" t="s">
        <v>63</v>
      </c>
      <c r="Z2376" t="s">
        <v>96</v>
      </c>
      <c r="AA2376" t="s">
        <v>64</v>
      </c>
      <c r="AB2376" t="s">
        <v>251</v>
      </c>
      <c r="AC2376" t="s">
        <v>66</v>
      </c>
      <c r="AD2376" t="s">
        <v>62</v>
      </c>
      <c r="AE2376" t="s">
        <v>8314</v>
      </c>
      <c r="AF2376" t="s">
        <v>104</v>
      </c>
      <c r="AG2376" t="s">
        <v>58</v>
      </c>
      <c r="AH2376" t="s">
        <v>472</v>
      </c>
      <c r="AI2376" t="s">
        <v>254</v>
      </c>
      <c r="AJ2376" t="s">
        <v>263</v>
      </c>
      <c r="AK2376" t="s">
        <v>73</v>
      </c>
      <c r="AL2376" t="s">
        <v>125</v>
      </c>
      <c r="AM2376" t="s">
        <v>224</v>
      </c>
      <c r="AN2376" t="s">
        <v>76</v>
      </c>
      <c r="AO2376" t="s">
        <v>290</v>
      </c>
      <c r="AP2376" t="s">
        <v>234</v>
      </c>
      <c r="AQ2376" t="s">
        <v>127</v>
      </c>
      <c r="AR2376" t="s">
        <v>67</v>
      </c>
      <c r="AS2376" t="s">
        <v>54</v>
      </c>
      <c r="AT2376" t="s">
        <v>73</v>
      </c>
      <c r="AU2376" t="s">
        <v>107</v>
      </c>
      <c r="AV2376" t="s">
        <v>8295</v>
      </c>
    </row>
    <row r="2377" spans="1:48" hidden="1" x14ac:dyDescent="0.3">
      <c r="A2377" t="s">
        <v>11653</v>
      </c>
      <c r="B2377" t="s">
        <v>11654</v>
      </c>
      <c r="C2377" s="1" t="str">
        <f t="shared" si="391"/>
        <v>21:0975</v>
      </c>
      <c r="D2377" s="1" t="str">
        <f t="shared" si="392"/>
        <v>21:0109</v>
      </c>
      <c r="E2377" t="s">
        <v>11655</v>
      </c>
      <c r="F2377" t="s">
        <v>11656</v>
      </c>
      <c r="H2377">
        <v>60.074055899999998</v>
      </c>
      <c r="I2377">
        <v>-96.535240400000006</v>
      </c>
      <c r="J2377" s="1" t="str">
        <f t="shared" si="393"/>
        <v>NGR lake sediment grab sample</v>
      </c>
      <c r="K2377" s="1" t="str">
        <f t="shared" si="394"/>
        <v>&lt;177 micron (NGR)</v>
      </c>
      <c r="L2377">
        <v>41</v>
      </c>
      <c r="M2377" t="s">
        <v>149</v>
      </c>
      <c r="N2377">
        <v>791</v>
      </c>
      <c r="O2377" t="s">
        <v>103</v>
      </c>
      <c r="P2377" t="s">
        <v>54</v>
      </c>
      <c r="Q2377" t="s">
        <v>523</v>
      </c>
      <c r="R2377" t="s">
        <v>290</v>
      </c>
      <c r="S2377" t="s">
        <v>57</v>
      </c>
      <c r="T2377" t="s">
        <v>575</v>
      </c>
      <c r="U2377" t="s">
        <v>57</v>
      </c>
      <c r="V2377" t="s">
        <v>2740</v>
      </c>
      <c r="W2377" t="s">
        <v>74</v>
      </c>
      <c r="X2377" t="s">
        <v>67</v>
      </c>
      <c r="Y2377" t="s">
        <v>157</v>
      </c>
      <c r="Z2377" t="s">
        <v>74</v>
      </c>
      <c r="AA2377" t="s">
        <v>64</v>
      </c>
      <c r="AB2377" t="s">
        <v>121</v>
      </c>
      <c r="AC2377" t="s">
        <v>66</v>
      </c>
      <c r="AD2377" t="s">
        <v>170</v>
      </c>
      <c r="AE2377" t="s">
        <v>238</v>
      </c>
      <c r="AF2377" t="s">
        <v>76</v>
      </c>
      <c r="AG2377" t="s">
        <v>428</v>
      </c>
      <c r="AH2377" t="s">
        <v>780</v>
      </c>
      <c r="AI2377" t="s">
        <v>62</v>
      </c>
      <c r="AJ2377" t="s">
        <v>95</v>
      </c>
      <c r="AK2377" t="s">
        <v>73</v>
      </c>
      <c r="AL2377" t="s">
        <v>103</v>
      </c>
      <c r="AM2377" t="s">
        <v>103</v>
      </c>
      <c r="AN2377" t="s">
        <v>76</v>
      </c>
      <c r="AO2377" t="s">
        <v>114</v>
      </c>
      <c r="AP2377" t="s">
        <v>8164</v>
      </c>
      <c r="AQ2377" t="s">
        <v>134</v>
      </c>
      <c r="AR2377" t="s">
        <v>67</v>
      </c>
      <c r="AS2377" t="s">
        <v>54</v>
      </c>
      <c r="AT2377" t="s">
        <v>73</v>
      </c>
      <c r="AU2377" t="s">
        <v>107</v>
      </c>
      <c r="AV2377" t="s">
        <v>11657</v>
      </c>
    </row>
    <row r="2378" spans="1:48" hidden="1" x14ac:dyDescent="0.3">
      <c r="A2378" t="s">
        <v>11658</v>
      </c>
      <c r="B2378" t="s">
        <v>11659</v>
      </c>
      <c r="C2378" s="1" t="str">
        <f t="shared" si="391"/>
        <v>21:0975</v>
      </c>
      <c r="D2378" s="1" t="str">
        <f>HYPERLINK("https://geochem.nrcan.gc.ca/cdogs/content/svy/svy_e.htm", "")</f>
        <v/>
      </c>
      <c r="G2378" s="1" t="str">
        <f>HYPERLINK("https://geochem.nrcan.gc.ca/cdogs/content/cr_/cr_00161_e.htm", "161")</f>
        <v>161</v>
      </c>
      <c r="J2378" t="s">
        <v>230</v>
      </c>
      <c r="K2378" t="s">
        <v>231</v>
      </c>
      <c r="L2378">
        <v>41</v>
      </c>
      <c r="M2378" t="s">
        <v>232</v>
      </c>
      <c r="N2378">
        <v>792</v>
      </c>
      <c r="O2378" t="s">
        <v>159</v>
      </c>
      <c r="P2378" t="s">
        <v>62</v>
      </c>
      <c r="Q2378" t="s">
        <v>656</v>
      </c>
      <c r="R2378" t="s">
        <v>75</v>
      </c>
      <c r="S2378" t="s">
        <v>57</v>
      </c>
      <c r="T2378" t="s">
        <v>252</v>
      </c>
      <c r="U2378" t="s">
        <v>88</v>
      </c>
      <c r="V2378" t="s">
        <v>152</v>
      </c>
      <c r="W2378" t="s">
        <v>355</v>
      </c>
      <c r="X2378" t="s">
        <v>74</v>
      </c>
      <c r="Y2378" t="s">
        <v>211</v>
      </c>
      <c r="Z2378" t="s">
        <v>178</v>
      </c>
      <c r="AA2378" t="s">
        <v>64</v>
      </c>
      <c r="AB2378" t="s">
        <v>478</v>
      </c>
      <c r="AC2378" t="s">
        <v>75</v>
      </c>
      <c r="AD2378" t="s">
        <v>67</v>
      </c>
      <c r="AE2378" t="s">
        <v>2795</v>
      </c>
      <c r="AF2378" t="s">
        <v>151</v>
      </c>
      <c r="AG2378" t="s">
        <v>853</v>
      </c>
      <c r="AH2378" t="s">
        <v>125</v>
      </c>
      <c r="AI2378" t="s">
        <v>290</v>
      </c>
      <c r="AJ2378" t="s">
        <v>348</v>
      </c>
      <c r="AK2378" t="s">
        <v>73</v>
      </c>
      <c r="AL2378" t="s">
        <v>206</v>
      </c>
      <c r="AM2378" t="s">
        <v>206</v>
      </c>
      <c r="AN2378" t="s">
        <v>76</v>
      </c>
      <c r="AO2378" t="s">
        <v>92</v>
      </c>
      <c r="AP2378" t="s">
        <v>4295</v>
      </c>
      <c r="AQ2378" t="s">
        <v>254</v>
      </c>
      <c r="AR2378" t="s">
        <v>62</v>
      </c>
      <c r="AS2378" t="s">
        <v>127</v>
      </c>
      <c r="AT2378" t="s">
        <v>58</v>
      </c>
      <c r="AU2378" t="s">
        <v>523</v>
      </c>
      <c r="AV2378" t="s">
        <v>8831</v>
      </c>
    </row>
    <row r="2379" spans="1:48" hidden="1" x14ac:dyDescent="0.3">
      <c r="A2379" t="s">
        <v>11660</v>
      </c>
      <c r="B2379" t="s">
        <v>11661</v>
      </c>
      <c r="C2379" s="1" t="str">
        <f t="shared" si="391"/>
        <v>21:0975</v>
      </c>
      <c r="D2379" s="1" t="str">
        <f t="shared" ref="D2379:D2404" si="395">HYPERLINK("https://geochem.nrcan.gc.ca/cdogs/content/svy/svy210109_e.htm", "21:0109")</f>
        <v>21:0109</v>
      </c>
      <c r="E2379" t="s">
        <v>11662</v>
      </c>
      <c r="F2379" t="s">
        <v>11663</v>
      </c>
      <c r="H2379">
        <v>60.048929200000003</v>
      </c>
      <c r="I2379">
        <v>-96.475751500000001</v>
      </c>
      <c r="J2379" s="1" t="str">
        <f t="shared" ref="J2379:J2404" si="396">HYPERLINK("https://geochem.nrcan.gc.ca/cdogs/content/kwd/kwd020027_e.htm", "NGR lake sediment grab sample")</f>
        <v>NGR lake sediment grab sample</v>
      </c>
      <c r="K2379" s="1" t="str">
        <f t="shared" ref="K2379:K2404" si="397">HYPERLINK("https://geochem.nrcan.gc.ca/cdogs/content/kwd/kwd080006_e.htm", "&lt;177 micron (NGR)")</f>
        <v>&lt;177 micron (NGR)</v>
      </c>
      <c r="L2379">
        <v>41</v>
      </c>
      <c r="M2379" t="s">
        <v>165</v>
      </c>
      <c r="N2379">
        <v>793</v>
      </c>
      <c r="O2379" t="s">
        <v>68</v>
      </c>
      <c r="P2379" t="s">
        <v>54</v>
      </c>
      <c r="Q2379" t="s">
        <v>997</v>
      </c>
      <c r="R2379" t="s">
        <v>178</v>
      </c>
      <c r="S2379" t="s">
        <v>57</v>
      </c>
      <c r="T2379" t="s">
        <v>97</v>
      </c>
      <c r="U2379" t="s">
        <v>57</v>
      </c>
      <c r="V2379" t="s">
        <v>69</v>
      </c>
      <c r="W2379" t="s">
        <v>206</v>
      </c>
      <c r="X2379" t="s">
        <v>67</v>
      </c>
      <c r="Y2379" t="s">
        <v>68</v>
      </c>
      <c r="Z2379" t="s">
        <v>127</v>
      </c>
      <c r="AA2379" t="s">
        <v>64</v>
      </c>
      <c r="AB2379" t="s">
        <v>187</v>
      </c>
      <c r="AC2379" t="s">
        <v>66</v>
      </c>
      <c r="AD2379" t="s">
        <v>67</v>
      </c>
      <c r="AE2379" t="s">
        <v>812</v>
      </c>
      <c r="AF2379" t="s">
        <v>76</v>
      </c>
      <c r="AG2379" t="s">
        <v>252</v>
      </c>
      <c r="AH2379" t="s">
        <v>780</v>
      </c>
      <c r="AI2379" t="s">
        <v>136</v>
      </c>
      <c r="AJ2379" t="s">
        <v>61</v>
      </c>
      <c r="AK2379" t="s">
        <v>73</v>
      </c>
      <c r="AL2379" t="s">
        <v>103</v>
      </c>
      <c r="AM2379" t="s">
        <v>103</v>
      </c>
      <c r="AN2379" t="s">
        <v>76</v>
      </c>
      <c r="AO2379" t="s">
        <v>104</v>
      </c>
      <c r="AP2379" t="s">
        <v>1980</v>
      </c>
      <c r="AQ2379" t="s">
        <v>171</v>
      </c>
      <c r="AR2379" t="s">
        <v>67</v>
      </c>
      <c r="AS2379" t="s">
        <v>54</v>
      </c>
      <c r="AT2379" t="s">
        <v>73</v>
      </c>
      <c r="AU2379" t="s">
        <v>107</v>
      </c>
      <c r="AV2379" t="s">
        <v>11664</v>
      </c>
    </row>
    <row r="2380" spans="1:48" hidden="1" x14ac:dyDescent="0.3">
      <c r="A2380" t="s">
        <v>11665</v>
      </c>
      <c r="B2380" t="s">
        <v>11666</v>
      </c>
      <c r="C2380" s="1" t="str">
        <f t="shared" si="391"/>
        <v>21:0975</v>
      </c>
      <c r="D2380" s="1" t="str">
        <f t="shared" si="395"/>
        <v>21:0109</v>
      </c>
      <c r="E2380" t="s">
        <v>11667</v>
      </c>
      <c r="F2380" t="s">
        <v>11668</v>
      </c>
      <c r="H2380">
        <v>60.043314199999998</v>
      </c>
      <c r="I2380">
        <v>-96.439324900000003</v>
      </c>
      <c r="J2380" s="1" t="str">
        <f t="shared" si="396"/>
        <v>NGR lake sediment grab sample</v>
      </c>
      <c r="K2380" s="1" t="str">
        <f t="shared" si="397"/>
        <v>&lt;177 micron (NGR)</v>
      </c>
      <c r="L2380">
        <v>41</v>
      </c>
      <c r="M2380" t="s">
        <v>185</v>
      </c>
      <c r="N2380">
        <v>794</v>
      </c>
      <c r="O2380" t="s">
        <v>526</v>
      </c>
      <c r="P2380" t="s">
        <v>54</v>
      </c>
      <c r="Q2380" t="s">
        <v>437</v>
      </c>
      <c r="R2380" t="s">
        <v>492</v>
      </c>
      <c r="S2380" t="s">
        <v>57</v>
      </c>
      <c r="T2380" t="s">
        <v>853</v>
      </c>
      <c r="U2380" t="s">
        <v>88</v>
      </c>
      <c r="V2380" t="s">
        <v>2740</v>
      </c>
      <c r="W2380" t="s">
        <v>125</v>
      </c>
      <c r="X2380" t="s">
        <v>67</v>
      </c>
      <c r="Y2380" t="s">
        <v>421</v>
      </c>
      <c r="Z2380" t="s">
        <v>62</v>
      </c>
      <c r="AA2380" t="s">
        <v>64</v>
      </c>
      <c r="AB2380" t="s">
        <v>192</v>
      </c>
      <c r="AC2380" t="s">
        <v>66</v>
      </c>
      <c r="AD2380" t="s">
        <v>127</v>
      </c>
      <c r="AE2380" t="s">
        <v>3492</v>
      </c>
      <c r="AF2380" t="s">
        <v>436</v>
      </c>
      <c r="AG2380" t="s">
        <v>290</v>
      </c>
      <c r="AH2380" t="s">
        <v>780</v>
      </c>
      <c r="AI2380" t="s">
        <v>136</v>
      </c>
      <c r="AJ2380" t="s">
        <v>211</v>
      </c>
      <c r="AK2380" t="s">
        <v>73</v>
      </c>
      <c r="AL2380" t="s">
        <v>103</v>
      </c>
      <c r="AM2380" t="s">
        <v>103</v>
      </c>
      <c r="AN2380" t="s">
        <v>76</v>
      </c>
      <c r="AO2380" t="s">
        <v>413</v>
      </c>
      <c r="AP2380" t="s">
        <v>420</v>
      </c>
      <c r="AQ2380" t="s">
        <v>121</v>
      </c>
      <c r="AR2380" t="s">
        <v>67</v>
      </c>
      <c r="AS2380" t="s">
        <v>54</v>
      </c>
      <c r="AT2380" t="s">
        <v>73</v>
      </c>
      <c r="AU2380" t="s">
        <v>107</v>
      </c>
      <c r="AV2380" t="s">
        <v>10510</v>
      </c>
    </row>
    <row r="2381" spans="1:48" hidden="1" x14ac:dyDescent="0.3">
      <c r="A2381" t="s">
        <v>11669</v>
      </c>
      <c r="B2381" t="s">
        <v>11670</v>
      </c>
      <c r="C2381" s="1" t="str">
        <f t="shared" si="391"/>
        <v>21:0975</v>
      </c>
      <c r="D2381" s="1" t="str">
        <f t="shared" si="395"/>
        <v>21:0109</v>
      </c>
      <c r="E2381" t="s">
        <v>11671</v>
      </c>
      <c r="F2381" t="s">
        <v>11672</v>
      </c>
      <c r="H2381">
        <v>60.011745599999998</v>
      </c>
      <c r="I2381">
        <v>-96.406669600000001</v>
      </c>
      <c r="J2381" s="1" t="str">
        <f t="shared" si="396"/>
        <v>NGR lake sediment grab sample</v>
      </c>
      <c r="K2381" s="1" t="str">
        <f t="shared" si="397"/>
        <v>&lt;177 micron (NGR)</v>
      </c>
      <c r="L2381">
        <v>41</v>
      </c>
      <c r="M2381" t="s">
        <v>200</v>
      </c>
      <c r="N2381">
        <v>795</v>
      </c>
      <c r="O2381" t="s">
        <v>355</v>
      </c>
      <c r="P2381" t="s">
        <v>54</v>
      </c>
      <c r="Q2381" t="s">
        <v>462</v>
      </c>
      <c r="R2381" t="s">
        <v>141</v>
      </c>
      <c r="S2381" t="s">
        <v>57</v>
      </c>
      <c r="T2381" t="s">
        <v>58</v>
      </c>
      <c r="U2381" t="s">
        <v>59</v>
      </c>
      <c r="V2381" t="s">
        <v>2740</v>
      </c>
      <c r="W2381" t="s">
        <v>157</v>
      </c>
      <c r="X2381" t="s">
        <v>67</v>
      </c>
      <c r="Y2381" t="s">
        <v>346</v>
      </c>
      <c r="Z2381" t="s">
        <v>74</v>
      </c>
      <c r="AA2381" t="s">
        <v>64</v>
      </c>
      <c r="AB2381" t="s">
        <v>236</v>
      </c>
      <c r="AC2381" t="s">
        <v>66</v>
      </c>
      <c r="AD2381" t="s">
        <v>62</v>
      </c>
      <c r="AE2381" t="s">
        <v>2078</v>
      </c>
      <c r="AF2381" t="s">
        <v>77</v>
      </c>
      <c r="AG2381" t="s">
        <v>116</v>
      </c>
      <c r="AH2381" t="s">
        <v>472</v>
      </c>
      <c r="AI2381" t="s">
        <v>87</v>
      </c>
      <c r="AJ2381" t="s">
        <v>254</v>
      </c>
      <c r="AK2381" t="s">
        <v>73</v>
      </c>
      <c r="AL2381" t="s">
        <v>103</v>
      </c>
      <c r="AM2381" t="s">
        <v>103</v>
      </c>
      <c r="AN2381" t="s">
        <v>76</v>
      </c>
      <c r="AO2381" t="s">
        <v>203</v>
      </c>
      <c r="AP2381" t="s">
        <v>166</v>
      </c>
      <c r="AQ2381" t="s">
        <v>104</v>
      </c>
      <c r="AR2381" t="s">
        <v>67</v>
      </c>
      <c r="AS2381" t="s">
        <v>54</v>
      </c>
      <c r="AT2381" t="s">
        <v>73</v>
      </c>
      <c r="AU2381" t="s">
        <v>107</v>
      </c>
      <c r="AV2381" t="s">
        <v>11613</v>
      </c>
    </row>
    <row r="2382" spans="1:48" hidden="1" x14ac:dyDescent="0.3">
      <c r="A2382" t="s">
        <v>11673</v>
      </c>
      <c r="B2382" t="s">
        <v>11674</v>
      </c>
      <c r="C2382" s="1" t="str">
        <f t="shared" si="391"/>
        <v>21:0975</v>
      </c>
      <c r="D2382" s="1" t="str">
        <f t="shared" si="395"/>
        <v>21:0109</v>
      </c>
      <c r="E2382" t="s">
        <v>11675</v>
      </c>
      <c r="F2382" t="s">
        <v>11676</v>
      </c>
      <c r="H2382">
        <v>60.042043499999998</v>
      </c>
      <c r="I2382">
        <v>-96.282177099999998</v>
      </c>
      <c r="J2382" s="1" t="str">
        <f t="shared" si="396"/>
        <v>NGR lake sediment grab sample</v>
      </c>
      <c r="K2382" s="1" t="str">
        <f t="shared" si="397"/>
        <v>&lt;177 micron (NGR)</v>
      </c>
      <c r="L2382">
        <v>41</v>
      </c>
      <c r="M2382" t="s">
        <v>217</v>
      </c>
      <c r="N2382">
        <v>796</v>
      </c>
      <c r="O2382" t="s">
        <v>74</v>
      </c>
      <c r="P2382" t="s">
        <v>54</v>
      </c>
      <c r="Q2382" t="s">
        <v>1216</v>
      </c>
      <c r="R2382" t="s">
        <v>329</v>
      </c>
      <c r="S2382" t="s">
        <v>57</v>
      </c>
      <c r="T2382" t="s">
        <v>153</v>
      </c>
      <c r="U2382" t="s">
        <v>138</v>
      </c>
      <c r="V2382" t="s">
        <v>282</v>
      </c>
      <c r="W2382" t="s">
        <v>302</v>
      </c>
      <c r="X2382" t="s">
        <v>67</v>
      </c>
      <c r="Y2382" t="s">
        <v>238</v>
      </c>
      <c r="Z2382" t="s">
        <v>127</v>
      </c>
      <c r="AA2382" t="s">
        <v>64</v>
      </c>
      <c r="AB2382" t="s">
        <v>187</v>
      </c>
      <c r="AC2382" t="s">
        <v>66</v>
      </c>
      <c r="AD2382" t="s">
        <v>170</v>
      </c>
      <c r="AE2382" t="s">
        <v>5814</v>
      </c>
      <c r="AF2382" t="s">
        <v>134</v>
      </c>
      <c r="AG2382" t="s">
        <v>1089</v>
      </c>
      <c r="AH2382" t="s">
        <v>472</v>
      </c>
      <c r="AI2382" t="s">
        <v>292</v>
      </c>
      <c r="AJ2382" t="s">
        <v>61</v>
      </c>
      <c r="AK2382" t="s">
        <v>73</v>
      </c>
      <c r="AL2382" t="s">
        <v>103</v>
      </c>
      <c r="AM2382" t="s">
        <v>103</v>
      </c>
      <c r="AN2382" t="s">
        <v>76</v>
      </c>
      <c r="AO2382" t="s">
        <v>92</v>
      </c>
      <c r="AP2382" t="s">
        <v>2741</v>
      </c>
      <c r="AQ2382" t="s">
        <v>92</v>
      </c>
      <c r="AR2382" t="s">
        <v>67</v>
      </c>
      <c r="AS2382" t="s">
        <v>54</v>
      </c>
      <c r="AT2382" t="s">
        <v>73</v>
      </c>
      <c r="AU2382" t="s">
        <v>107</v>
      </c>
      <c r="AV2382" t="s">
        <v>11677</v>
      </c>
    </row>
    <row r="2383" spans="1:48" hidden="1" x14ac:dyDescent="0.3">
      <c r="A2383" t="s">
        <v>11678</v>
      </c>
      <c r="B2383" t="s">
        <v>11679</v>
      </c>
      <c r="C2383" s="1" t="str">
        <f t="shared" si="391"/>
        <v>21:0975</v>
      </c>
      <c r="D2383" s="1" t="str">
        <f t="shared" si="395"/>
        <v>21:0109</v>
      </c>
      <c r="E2383" t="s">
        <v>11680</v>
      </c>
      <c r="F2383" t="s">
        <v>11681</v>
      </c>
      <c r="H2383">
        <v>60.070984500000002</v>
      </c>
      <c r="I2383">
        <v>-96.294122700000003</v>
      </c>
      <c r="J2383" s="1" t="str">
        <f t="shared" si="396"/>
        <v>NGR lake sediment grab sample</v>
      </c>
      <c r="K2383" s="1" t="str">
        <f t="shared" si="397"/>
        <v>&lt;177 micron (NGR)</v>
      </c>
      <c r="L2383">
        <v>41</v>
      </c>
      <c r="M2383" t="s">
        <v>246</v>
      </c>
      <c r="N2383">
        <v>797</v>
      </c>
      <c r="O2383" t="s">
        <v>137</v>
      </c>
      <c r="P2383" t="s">
        <v>54</v>
      </c>
      <c r="Q2383" t="s">
        <v>248</v>
      </c>
      <c r="R2383" t="s">
        <v>192</v>
      </c>
      <c r="S2383" t="s">
        <v>57</v>
      </c>
      <c r="T2383" t="s">
        <v>698</v>
      </c>
      <c r="U2383" t="s">
        <v>178</v>
      </c>
      <c r="V2383" t="s">
        <v>2740</v>
      </c>
      <c r="W2383" t="s">
        <v>224</v>
      </c>
      <c r="X2383" t="s">
        <v>67</v>
      </c>
      <c r="Y2383" t="s">
        <v>396</v>
      </c>
      <c r="Z2383" t="s">
        <v>74</v>
      </c>
      <c r="AA2383" t="s">
        <v>64</v>
      </c>
      <c r="AB2383" t="s">
        <v>192</v>
      </c>
      <c r="AC2383" t="s">
        <v>66</v>
      </c>
      <c r="AD2383" t="s">
        <v>88</v>
      </c>
      <c r="AE2383" t="s">
        <v>6996</v>
      </c>
      <c r="AF2383" t="s">
        <v>251</v>
      </c>
      <c r="AG2383" t="s">
        <v>203</v>
      </c>
      <c r="AH2383" t="s">
        <v>780</v>
      </c>
      <c r="AI2383" t="s">
        <v>127</v>
      </c>
      <c r="AJ2383" t="s">
        <v>170</v>
      </c>
      <c r="AK2383" t="s">
        <v>73</v>
      </c>
      <c r="AL2383" t="s">
        <v>103</v>
      </c>
      <c r="AM2383" t="s">
        <v>103</v>
      </c>
      <c r="AN2383" t="s">
        <v>76</v>
      </c>
      <c r="AO2383" t="s">
        <v>1073</v>
      </c>
      <c r="AP2383" t="s">
        <v>8164</v>
      </c>
      <c r="AQ2383" t="s">
        <v>10973</v>
      </c>
      <c r="AR2383" t="s">
        <v>67</v>
      </c>
      <c r="AS2383" t="s">
        <v>54</v>
      </c>
      <c r="AT2383" t="s">
        <v>73</v>
      </c>
      <c r="AU2383" t="s">
        <v>107</v>
      </c>
      <c r="AV2383" t="s">
        <v>11682</v>
      </c>
    </row>
    <row r="2384" spans="1:48" hidden="1" x14ac:dyDescent="0.3">
      <c r="A2384" t="s">
        <v>11683</v>
      </c>
      <c r="B2384" t="s">
        <v>11684</v>
      </c>
      <c r="C2384" s="1" t="str">
        <f t="shared" si="391"/>
        <v>21:0975</v>
      </c>
      <c r="D2384" s="1" t="str">
        <f t="shared" si="395"/>
        <v>21:0109</v>
      </c>
      <c r="E2384" t="s">
        <v>11639</v>
      </c>
      <c r="F2384" t="s">
        <v>11685</v>
      </c>
      <c r="H2384">
        <v>60.096285000000002</v>
      </c>
      <c r="I2384">
        <v>-96.293720399999998</v>
      </c>
      <c r="J2384" s="1" t="str">
        <f t="shared" si="396"/>
        <v>NGR lake sediment grab sample</v>
      </c>
      <c r="K2384" s="1" t="str">
        <f t="shared" si="397"/>
        <v>&lt;177 micron (NGR)</v>
      </c>
      <c r="L2384">
        <v>41</v>
      </c>
      <c r="M2384" t="s">
        <v>345</v>
      </c>
      <c r="N2384">
        <v>798</v>
      </c>
      <c r="O2384" t="s">
        <v>125</v>
      </c>
      <c r="P2384" t="s">
        <v>54</v>
      </c>
      <c r="Q2384" t="s">
        <v>337</v>
      </c>
      <c r="R2384" t="s">
        <v>101</v>
      </c>
      <c r="S2384" t="s">
        <v>57</v>
      </c>
      <c r="T2384" t="s">
        <v>97</v>
      </c>
      <c r="U2384" t="s">
        <v>57</v>
      </c>
      <c r="V2384" t="s">
        <v>192</v>
      </c>
      <c r="W2384" t="s">
        <v>355</v>
      </c>
      <c r="X2384" t="s">
        <v>74</v>
      </c>
      <c r="Y2384" t="s">
        <v>238</v>
      </c>
      <c r="Z2384" t="s">
        <v>96</v>
      </c>
      <c r="AA2384" t="s">
        <v>64</v>
      </c>
      <c r="AB2384" t="s">
        <v>381</v>
      </c>
      <c r="AC2384" t="s">
        <v>66</v>
      </c>
      <c r="AD2384" t="s">
        <v>74</v>
      </c>
      <c r="AE2384" t="s">
        <v>2343</v>
      </c>
      <c r="AF2384" t="s">
        <v>168</v>
      </c>
      <c r="AG2384" t="s">
        <v>91</v>
      </c>
      <c r="AH2384" t="s">
        <v>472</v>
      </c>
      <c r="AI2384" t="s">
        <v>338</v>
      </c>
      <c r="AJ2384" t="s">
        <v>106</v>
      </c>
      <c r="AK2384" t="s">
        <v>73</v>
      </c>
      <c r="AL2384" t="s">
        <v>125</v>
      </c>
      <c r="AM2384" t="s">
        <v>103</v>
      </c>
      <c r="AN2384" t="s">
        <v>76</v>
      </c>
      <c r="AO2384" t="s">
        <v>104</v>
      </c>
      <c r="AP2384" t="s">
        <v>225</v>
      </c>
      <c r="AQ2384" t="s">
        <v>156</v>
      </c>
      <c r="AR2384" t="s">
        <v>67</v>
      </c>
      <c r="AS2384" t="s">
        <v>54</v>
      </c>
      <c r="AT2384" t="s">
        <v>73</v>
      </c>
      <c r="AU2384" t="s">
        <v>107</v>
      </c>
      <c r="AV2384" t="s">
        <v>11686</v>
      </c>
    </row>
    <row r="2385" spans="1:48" hidden="1" x14ac:dyDescent="0.3">
      <c r="A2385" t="s">
        <v>11687</v>
      </c>
      <c r="B2385" t="s">
        <v>11688</v>
      </c>
      <c r="C2385" s="1" t="str">
        <f t="shared" si="391"/>
        <v>21:0975</v>
      </c>
      <c r="D2385" s="1" t="str">
        <f t="shared" si="395"/>
        <v>21:0109</v>
      </c>
      <c r="E2385" t="s">
        <v>11689</v>
      </c>
      <c r="F2385" t="s">
        <v>11690</v>
      </c>
      <c r="H2385">
        <v>60.1253356</v>
      </c>
      <c r="I2385">
        <v>-96.523825000000002</v>
      </c>
      <c r="J2385" s="1" t="str">
        <f t="shared" si="396"/>
        <v>NGR lake sediment grab sample</v>
      </c>
      <c r="K2385" s="1" t="str">
        <f t="shared" si="397"/>
        <v>&lt;177 micron (NGR)</v>
      </c>
      <c r="L2385">
        <v>41</v>
      </c>
      <c r="M2385" t="s">
        <v>260</v>
      </c>
      <c r="N2385">
        <v>799</v>
      </c>
      <c r="O2385" t="s">
        <v>421</v>
      </c>
      <c r="P2385" t="s">
        <v>54</v>
      </c>
      <c r="Q2385" t="s">
        <v>1134</v>
      </c>
      <c r="R2385" t="s">
        <v>116</v>
      </c>
      <c r="S2385" t="s">
        <v>57</v>
      </c>
      <c r="T2385" t="s">
        <v>604</v>
      </c>
      <c r="U2385" t="s">
        <v>88</v>
      </c>
      <c r="V2385" t="s">
        <v>478</v>
      </c>
      <c r="W2385" t="s">
        <v>171</v>
      </c>
      <c r="X2385" t="s">
        <v>67</v>
      </c>
      <c r="Y2385" t="s">
        <v>137</v>
      </c>
      <c r="Z2385" t="s">
        <v>96</v>
      </c>
      <c r="AA2385" t="s">
        <v>64</v>
      </c>
      <c r="AB2385" t="s">
        <v>189</v>
      </c>
      <c r="AC2385" t="s">
        <v>66</v>
      </c>
      <c r="AD2385" t="s">
        <v>96</v>
      </c>
      <c r="AE2385" t="s">
        <v>448</v>
      </c>
      <c r="AF2385" t="s">
        <v>141</v>
      </c>
      <c r="AG2385" t="s">
        <v>293</v>
      </c>
      <c r="AH2385" t="s">
        <v>472</v>
      </c>
      <c r="AI2385" t="s">
        <v>159</v>
      </c>
      <c r="AJ2385" t="s">
        <v>159</v>
      </c>
      <c r="AK2385" t="s">
        <v>73</v>
      </c>
      <c r="AL2385" t="s">
        <v>157</v>
      </c>
      <c r="AM2385" t="s">
        <v>177</v>
      </c>
      <c r="AN2385" t="s">
        <v>76</v>
      </c>
      <c r="AO2385" t="s">
        <v>290</v>
      </c>
      <c r="AP2385" t="s">
        <v>225</v>
      </c>
      <c r="AQ2385" t="s">
        <v>6581</v>
      </c>
      <c r="AR2385" t="s">
        <v>67</v>
      </c>
      <c r="AS2385" t="s">
        <v>54</v>
      </c>
      <c r="AT2385" t="s">
        <v>73</v>
      </c>
      <c r="AU2385" t="s">
        <v>107</v>
      </c>
      <c r="AV2385" t="s">
        <v>4075</v>
      </c>
    </row>
    <row r="2386" spans="1:48" hidden="1" x14ac:dyDescent="0.3">
      <c r="A2386" t="s">
        <v>11691</v>
      </c>
      <c r="B2386" t="s">
        <v>11692</v>
      </c>
      <c r="C2386" s="1" t="str">
        <f t="shared" si="391"/>
        <v>21:0975</v>
      </c>
      <c r="D2386" s="1" t="str">
        <f t="shared" si="395"/>
        <v>21:0109</v>
      </c>
      <c r="E2386" t="s">
        <v>11693</v>
      </c>
      <c r="F2386" t="s">
        <v>11694</v>
      </c>
      <c r="H2386">
        <v>60.157760799999998</v>
      </c>
      <c r="I2386">
        <v>-96.5809134</v>
      </c>
      <c r="J2386" s="1" t="str">
        <f t="shared" si="396"/>
        <v>NGR lake sediment grab sample</v>
      </c>
      <c r="K2386" s="1" t="str">
        <f t="shared" si="397"/>
        <v>&lt;177 micron (NGR)</v>
      </c>
      <c r="L2386">
        <v>41</v>
      </c>
      <c r="M2386" t="s">
        <v>273</v>
      </c>
      <c r="N2386">
        <v>800</v>
      </c>
      <c r="O2386" t="s">
        <v>302</v>
      </c>
      <c r="P2386" t="s">
        <v>54</v>
      </c>
      <c r="Q2386" t="s">
        <v>218</v>
      </c>
      <c r="R2386" t="s">
        <v>280</v>
      </c>
      <c r="S2386" t="s">
        <v>57</v>
      </c>
      <c r="T2386" t="s">
        <v>698</v>
      </c>
      <c r="U2386" t="s">
        <v>117</v>
      </c>
      <c r="V2386" t="s">
        <v>550</v>
      </c>
      <c r="W2386" t="s">
        <v>137</v>
      </c>
      <c r="X2386" t="s">
        <v>67</v>
      </c>
      <c r="Y2386" t="s">
        <v>302</v>
      </c>
      <c r="Z2386" t="s">
        <v>138</v>
      </c>
      <c r="AA2386" t="s">
        <v>64</v>
      </c>
      <c r="AB2386" t="s">
        <v>251</v>
      </c>
      <c r="AC2386" t="s">
        <v>66</v>
      </c>
      <c r="AD2386" t="s">
        <v>96</v>
      </c>
      <c r="AE2386" t="s">
        <v>1678</v>
      </c>
      <c r="AF2386" t="s">
        <v>121</v>
      </c>
      <c r="AG2386" t="s">
        <v>152</v>
      </c>
      <c r="AH2386" t="s">
        <v>472</v>
      </c>
      <c r="AI2386" t="s">
        <v>692</v>
      </c>
      <c r="AJ2386" t="s">
        <v>96</v>
      </c>
      <c r="AK2386" t="s">
        <v>73</v>
      </c>
      <c r="AL2386" t="s">
        <v>157</v>
      </c>
      <c r="AM2386" t="s">
        <v>75</v>
      </c>
      <c r="AN2386" t="s">
        <v>76</v>
      </c>
      <c r="AO2386" t="s">
        <v>104</v>
      </c>
      <c r="AP2386" t="s">
        <v>225</v>
      </c>
      <c r="AQ2386" t="s">
        <v>290</v>
      </c>
      <c r="AR2386" t="s">
        <v>67</v>
      </c>
      <c r="AS2386" t="s">
        <v>54</v>
      </c>
      <c r="AT2386" t="s">
        <v>73</v>
      </c>
      <c r="AU2386" t="s">
        <v>80</v>
      </c>
      <c r="AV2386" t="s">
        <v>11695</v>
      </c>
    </row>
    <row r="2387" spans="1:48" hidden="1" x14ac:dyDescent="0.3">
      <c r="A2387" t="s">
        <v>11696</v>
      </c>
      <c r="B2387" t="s">
        <v>11697</v>
      </c>
      <c r="C2387" s="1" t="str">
        <f t="shared" si="391"/>
        <v>21:0975</v>
      </c>
      <c r="D2387" s="1" t="str">
        <f t="shared" si="395"/>
        <v>21:0109</v>
      </c>
      <c r="E2387" t="s">
        <v>11698</v>
      </c>
      <c r="F2387" t="s">
        <v>11699</v>
      </c>
      <c r="H2387">
        <v>60.214569400000002</v>
      </c>
      <c r="I2387">
        <v>-96.667084200000005</v>
      </c>
      <c r="J2387" s="1" t="str">
        <f t="shared" si="396"/>
        <v>NGR lake sediment grab sample</v>
      </c>
      <c r="K2387" s="1" t="str">
        <f t="shared" si="397"/>
        <v>&lt;177 micron (NGR)</v>
      </c>
      <c r="L2387">
        <v>41</v>
      </c>
      <c r="M2387" t="s">
        <v>289</v>
      </c>
      <c r="N2387">
        <v>801</v>
      </c>
      <c r="O2387" t="s">
        <v>526</v>
      </c>
      <c r="P2387" t="s">
        <v>54</v>
      </c>
      <c r="Q2387" t="s">
        <v>1128</v>
      </c>
      <c r="R2387" t="s">
        <v>347</v>
      </c>
      <c r="S2387" t="s">
        <v>57</v>
      </c>
      <c r="T2387" t="s">
        <v>188</v>
      </c>
      <c r="U2387" t="s">
        <v>96</v>
      </c>
      <c r="V2387" t="s">
        <v>251</v>
      </c>
      <c r="W2387" t="s">
        <v>137</v>
      </c>
      <c r="X2387" t="s">
        <v>67</v>
      </c>
      <c r="Y2387" t="s">
        <v>526</v>
      </c>
      <c r="Z2387" t="s">
        <v>62</v>
      </c>
      <c r="AA2387" t="s">
        <v>64</v>
      </c>
      <c r="AB2387" t="s">
        <v>303</v>
      </c>
      <c r="AC2387" t="s">
        <v>66</v>
      </c>
      <c r="AD2387" t="s">
        <v>127</v>
      </c>
      <c r="AE2387" t="s">
        <v>2181</v>
      </c>
      <c r="AF2387" t="s">
        <v>616</v>
      </c>
      <c r="AG2387" t="s">
        <v>65</v>
      </c>
      <c r="AH2387" t="s">
        <v>780</v>
      </c>
      <c r="AI2387" t="s">
        <v>193</v>
      </c>
      <c r="AJ2387" t="s">
        <v>56</v>
      </c>
      <c r="AK2387" t="s">
        <v>73</v>
      </c>
      <c r="AL2387" t="s">
        <v>177</v>
      </c>
      <c r="AM2387" t="s">
        <v>75</v>
      </c>
      <c r="AN2387" t="s">
        <v>76</v>
      </c>
      <c r="AO2387" t="s">
        <v>77</v>
      </c>
      <c r="AP2387" t="s">
        <v>2033</v>
      </c>
      <c r="AQ2387" t="s">
        <v>1168</v>
      </c>
      <c r="AR2387" t="s">
        <v>67</v>
      </c>
      <c r="AS2387" t="s">
        <v>54</v>
      </c>
      <c r="AT2387" t="s">
        <v>73</v>
      </c>
      <c r="AU2387" t="s">
        <v>107</v>
      </c>
      <c r="AV2387" t="s">
        <v>8251</v>
      </c>
    </row>
    <row r="2388" spans="1:48" hidden="1" x14ac:dyDescent="0.3">
      <c r="A2388" t="s">
        <v>11700</v>
      </c>
      <c r="B2388" t="s">
        <v>11701</v>
      </c>
      <c r="C2388" s="1" t="str">
        <f t="shared" si="391"/>
        <v>21:0975</v>
      </c>
      <c r="D2388" s="1" t="str">
        <f t="shared" si="395"/>
        <v>21:0109</v>
      </c>
      <c r="E2388" t="s">
        <v>11702</v>
      </c>
      <c r="F2388" t="s">
        <v>11703</v>
      </c>
      <c r="H2388">
        <v>60.2357996</v>
      </c>
      <c r="I2388">
        <v>-96.687305499999994</v>
      </c>
      <c r="J2388" s="1" t="str">
        <f t="shared" si="396"/>
        <v>NGR lake sediment grab sample</v>
      </c>
      <c r="K2388" s="1" t="str">
        <f t="shared" si="397"/>
        <v>&lt;177 micron (NGR)</v>
      </c>
      <c r="L2388">
        <v>41</v>
      </c>
      <c r="M2388" t="s">
        <v>301</v>
      </c>
      <c r="N2388">
        <v>802</v>
      </c>
      <c r="O2388" t="s">
        <v>68</v>
      </c>
      <c r="P2388" t="s">
        <v>54</v>
      </c>
      <c r="Q2388" t="s">
        <v>603</v>
      </c>
      <c r="R2388" t="s">
        <v>357</v>
      </c>
      <c r="S2388" t="s">
        <v>57</v>
      </c>
      <c r="T2388" t="s">
        <v>249</v>
      </c>
      <c r="U2388" t="s">
        <v>138</v>
      </c>
      <c r="V2388" t="s">
        <v>190</v>
      </c>
      <c r="W2388" t="s">
        <v>220</v>
      </c>
      <c r="X2388" t="s">
        <v>74</v>
      </c>
      <c r="Y2388" t="s">
        <v>448</v>
      </c>
      <c r="Z2388" t="s">
        <v>170</v>
      </c>
      <c r="AA2388" t="s">
        <v>64</v>
      </c>
      <c r="AB2388" t="s">
        <v>139</v>
      </c>
      <c r="AC2388" t="s">
        <v>66</v>
      </c>
      <c r="AD2388" t="s">
        <v>62</v>
      </c>
      <c r="AE2388" t="s">
        <v>526</v>
      </c>
      <c r="AF2388" t="s">
        <v>357</v>
      </c>
      <c r="AG2388" t="s">
        <v>204</v>
      </c>
      <c r="AH2388" t="s">
        <v>472</v>
      </c>
      <c r="AI2388" t="s">
        <v>156</v>
      </c>
      <c r="AJ2388" t="s">
        <v>53</v>
      </c>
      <c r="AK2388" t="s">
        <v>73</v>
      </c>
      <c r="AL2388" t="s">
        <v>157</v>
      </c>
      <c r="AM2388" t="s">
        <v>75</v>
      </c>
      <c r="AN2388" t="s">
        <v>76</v>
      </c>
      <c r="AO2388" t="s">
        <v>77</v>
      </c>
      <c r="AP2388" t="s">
        <v>307</v>
      </c>
      <c r="AQ2388" t="s">
        <v>7610</v>
      </c>
      <c r="AR2388" t="s">
        <v>67</v>
      </c>
      <c r="AS2388" t="s">
        <v>54</v>
      </c>
      <c r="AT2388" t="s">
        <v>73</v>
      </c>
      <c r="AU2388" t="s">
        <v>107</v>
      </c>
      <c r="AV2388" t="s">
        <v>11704</v>
      </c>
    </row>
    <row r="2389" spans="1:48" hidden="1" x14ac:dyDescent="0.3">
      <c r="A2389" t="s">
        <v>11705</v>
      </c>
      <c r="B2389" t="s">
        <v>11706</v>
      </c>
      <c r="C2389" s="1" t="str">
        <f t="shared" si="391"/>
        <v>21:0975</v>
      </c>
      <c r="D2389" s="1" t="str">
        <f t="shared" si="395"/>
        <v>21:0109</v>
      </c>
      <c r="E2389" t="s">
        <v>11707</v>
      </c>
      <c r="F2389" t="s">
        <v>11708</v>
      </c>
      <c r="H2389">
        <v>60.309250900000002</v>
      </c>
      <c r="I2389">
        <v>-96.674924599999997</v>
      </c>
      <c r="J2389" s="1" t="str">
        <f t="shared" si="396"/>
        <v>NGR lake sediment grab sample</v>
      </c>
      <c r="K2389" s="1" t="str">
        <f t="shared" si="397"/>
        <v>&lt;177 micron (NGR)</v>
      </c>
      <c r="L2389">
        <v>41</v>
      </c>
      <c r="M2389" t="s">
        <v>314</v>
      </c>
      <c r="N2389">
        <v>803</v>
      </c>
      <c r="O2389" t="s">
        <v>171</v>
      </c>
      <c r="P2389" t="s">
        <v>54</v>
      </c>
      <c r="Q2389" t="s">
        <v>624</v>
      </c>
      <c r="R2389" t="s">
        <v>134</v>
      </c>
      <c r="S2389" t="s">
        <v>57</v>
      </c>
      <c r="T2389" t="s">
        <v>315</v>
      </c>
      <c r="U2389" t="s">
        <v>117</v>
      </c>
      <c r="V2389" t="s">
        <v>60</v>
      </c>
      <c r="W2389" t="s">
        <v>136</v>
      </c>
      <c r="X2389" t="s">
        <v>74</v>
      </c>
      <c r="Y2389" t="s">
        <v>63</v>
      </c>
      <c r="Z2389" t="s">
        <v>127</v>
      </c>
      <c r="AA2389" t="s">
        <v>64</v>
      </c>
      <c r="AB2389" t="s">
        <v>427</v>
      </c>
      <c r="AC2389" t="s">
        <v>66</v>
      </c>
      <c r="AD2389" t="s">
        <v>59</v>
      </c>
      <c r="AE2389" t="s">
        <v>421</v>
      </c>
      <c r="AF2389" t="s">
        <v>99</v>
      </c>
      <c r="AG2389" t="s">
        <v>58</v>
      </c>
      <c r="AH2389" t="s">
        <v>173</v>
      </c>
      <c r="AI2389" t="s">
        <v>101</v>
      </c>
      <c r="AJ2389" t="s">
        <v>102</v>
      </c>
      <c r="AK2389" t="s">
        <v>73</v>
      </c>
      <c r="AL2389" t="s">
        <v>74</v>
      </c>
      <c r="AM2389" t="s">
        <v>157</v>
      </c>
      <c r="AN2389" t="s">
        <v>76</v>
      </c>
      <c r="AO2389" t="s">
        <v>1638</v>
      </c>
      <c r="AP2389" t="s">
        <v>210</v>
      </c>
      <c r="AQ2389" t="s">
        <v>1633</v>
      </c>
      <c r="AR2389" t="s">
        <v>74</v>
      </c>
      <c r="AS2389" t="s">
        <v>54</v>
      </c>
      <c r="AT2389" t="s">
        <v>73</v>
      </c>
      <c r="AU2389" t="s">
        <v>107</v>
      </c>
      <c r="AV2389" t="s">
        <v>6429</v>
      </c>
    </row>
    <row r="2390" spans="1:48" hidden="1" x14ac:dyDescent="0.3">
      <c r="A2390" t="s">
        <v>11709</v>
      </c>
      <c r="B2390" t="s">
        <v>11710</v>
      </c>
      <c r="C2390" s="1" t="str">
        <f t="shared" si="391"/>
        <v>21:0975</v>
      </c>
      <c r="D2390" s="1" t="str">
        <f t="shared" si="395"/>
        <v>21:0109</v>
      </c>
      <c r="E2390" t="s">
        <v>11711</v>
      </c>
      <c r="F2390" t="s">
        <v>11712</v>
      </c>
      <c r="H2390">
        <v>60.3456683</v>
      </c>
      <c r="I2390">
        <v>-96.668851700000005</v>
      </c>
      <c r="J2390" s="1" t="str">
        <f t="shared" si="396"/>
        <v>NGR lake sediment grab sample</v>
      </c>
      <c r="K2390" s="1" t="str">
        <f t="shared" si="397"/>
        <v>&lt;177 micron (NGR)</v>
      </c>
      <c r="L2390">
        <v>41</v>
      </c>
      <c r="M2390" t="s">
        <v>324</v>
      </c>
      <c r="N2390">
        <v>804</v>
      </c>
      <c r="O2390" t="s">
        <v>137</v>
      </c>
      <c r="P2390" t="s">
        <v>54</v>
      </c>
      <c r="Q2390" t="s">
        <v>115</v>
      </c>
      <c r="R2390" t="s">
        <v>77</v>
      </c>
      <c r="S2390" t="s">
        <v>57</v>
      </c>
      <c r="T2390" t="s">
        <v>315</v>
      </c>
      <c r="U2390" t="s">
        <v>168</v>
      </c>
      <c r="V2390" t="s">
        <v>175</v>
      </c>
      <c r="W2390" t="s">
        <v>127</v>
      </c>
      <c r="X2390" t="s">
        <v>74</v>
      </c>
      <c r="Y2390" t="s">
        <v>355</v>
      </c>
      <c r="Z2390" t="s">
        <v>127</v>
      </c>
      <c r="AA2390" t="s">
        <v>64</v>
      </c>
      <c r="AB2390" t="s">
        <v>617</v>
      </c>
      <c r="AC2390" t="s">
        <v>66</v>
      </c>
      <c r="AD2390" t="s">
        <v>62</v>
      </c>
      <c r="AE2390" t="s">
        <v>238</v>
      </c>
      <c r="AF2390" t="s">
        <v>251</v>
      </c>
      <c r="AG2390" t="s">
        <v>152</v>
      </c>
      <c r="AH2390" t="s">
        <v>173</v>
      </c>
      <c r="AI2390" t="s">
        <v>168</v>
      </c>
      <c r="AJ2390" t="s">
        <v>123</v>
      </c>
      <c r="AK2390" t="s">
        <v>73</v>
      </c>
      <c r="AL2390" t="s">
        <v>68</v>
      </c>
      <c r="AM2390" t="s">
        <v>125</v>
      </c>
      <c r="AN2390" t="s">
        <v>76</v>
      </c>
      <c r="AO2390" t="s">
        <v>654</v>
      </c>
      <c r="AP2390" t="s">
        <v>158</v>
      </c>
      <c r="AQ2390" t="s">
        <v>290</v>
      </c>
      <c r="AR2390" t="s">
        <v>74</v>
      </c>
      <c r="AS2390" t="s">
        <v>54</v>
      </c>
      <c r="AT2390" t="s">
        <v>73</v>
      </c>
      <c r="AU2390" t="s">
        <v>107</v>
      </c>
      <c r="AV2390" t="s">
        <v>3163</v>
      </c>
    </row>
    <row r="2391" spans="1:48" hidden="1" x14ac:dyDescent="0.3">
      <c r="A2391" t="s">
        <v>11713</v>
      </c>
      <c r="B2391" t="s">
        <v>11714</v>
      </c>
      <c r="C2391" s="1" t="str">
        <f t="shared" si="391"/>
        <v>21:0975</v>
      </c>
      <c r="D2391" s="1" t="str">
        <f t="shared" si="395"/>
        <v>21:0109</v>
      </c>
      <c r="E2391" t="s">
        <v>11715</v>
      </c>
      <c r="F2391" t="s">
        <v>11716</v>
      </c>
      <c r="H2391">
        <v>60.364656600000004</v>
      </c>
      <c r="I2391">
        <v>-96.647364400000001</v>
      </c>
      <c r="J2391" s="1" t="str">
        <f t="shared" si="396"/>
        <v>NGR lake sediment grab sample</v>
      </c>
      <c r="K2391" s="1" t="str">
        <f t="shared" si="397"/>
        <v>&lt;177 micron (NGR)</v>
      </c>
      <c r="L2391">
        <v>41</v>
      </c>
      <c r="M2391" t="s">
        <v>335</v>
      </c>
      <c r="N2391">
        <v>805</v>
      </c>
      <c r="O2391" t="s">
        <v>421</v>
      </c>
      <c r="P2391" t="s">
        <v>54</v>
      </c>
      <c r="Q2391" t="s">
        <v>80</v>
      </c>
      <c r="R2391" t="s">
        <v>141</v>
      </c>
      <c r="S2391" t="s">
        <v>57</v>
      </c>
      <c r="T2391" t="s">
        <v>447</v>
      </c>
      <c r="U2391" t="s">
        <v>117</v>
      </c>
      <c r="V2391" t="s">
        <v>151</v>
      </c>
      <c r="W2391" t="s">
        <v>238</v>
      </c>
      <c r="X2391" t="s">
        <v>67</v>
      </c>
      <c r="Y2391" t="s">
        <v>526</v>
      </c>
      <c r="Z2391" t="s">
        <v>62</v>
      </c>
      <c r="AA2391" t="s">
        <v>64</v>
      </c>
      <c r="AB2391" t="s">
        <v>152</v>
      </c>
      <c r="AC2391" t="s">
        <v>66</v>
      </c>
      <c r="AD2391" t="s">
        <v>90</v>
      </c>
      <c r="AE2391" t="s">
        <v>155</v>
      </c>
      <c r="AF2391" t="s">
        <v>121</v>
      </c>
      <c r="AG2391" t="s">
        <v>356</v>
      </c>
      <c r="AH2391" t="s">
        <v>780</v>
      </c>
      <c r="AI2391" t="s">
        <v>61</v>
      </c>
      <c r="AJ2391" t="s">
        <v>4080</v>
      </c>
      <c r="AK2391" t="s">
        <v>73</v>
      </c>
      <c r="AL2391" t="s">
        <v>103</v>
      </c>
      <c r="AM2391" t="s">
        <v>74</v>
      </c>
      <c r="AN2391" t="s">
        <v>76</v>
      </c>
      <c r="AO2391" t="s">
        <v>671</v>
      </c>
      <c r="AP2391" t="s">
        <v>133</v>
      </c>
      <c r="AQ2391" t="s">
        <v>11717</v>
      </c>
      <c r="AR2391" t="s">
        <v>67</v>
      </c>
      <c r="AS2391" t="s">
        <v>54</v>
      </c>
      <c r="AT2391" t="s">
        <v>73</v>
      </c>
      <c r="AU2391" t="s">
        <v>107</v>
      </c>
      <c r="AV2391" t="s">
        <v>10153</v>
      </c>
    </row>
    <row r="2392" spans="1:48" hidden="1" x14ac:dyDescent="0.3">
      <c r="A2392" t="s">
        <v>11718</v>
      </c>
      <c r="B2392" t="s">
        <v>11719</v>
      </c>
      <c r="C2392" s="1" t="str">
        <f t="shared" si="391"/>
        <v>21:0975</v>
      </c>
      <c r="D2392" s="1" t="str">
        <f t="shared" si="395"/>
        <v>21:0109</v>
      </c>
      <c r="E2392" t="s">
        <v>11720</v>
      </c>
      <c r="F2392" t="s">
        <v>11721</v>
      </c>
      <c r="H2392">
        <v>60.426678699999997</v>
      </c>
      <c r="I2392">
        <v>-96.654854999999998</v>
      </c>
      <c r="J2392" s="1" t="str">
        <f t="shared" si="396"/>
        <v>NGR lake sediment grab sample</v>
      </c>
      <c r="K2392" s="1" t="str">
        <f t="shared" si="397"/>
        <v>&lt;177 micron (NGR)</v>
      </c>
      <c r="L2392">
        <v>41</v>
      </c>
      <c r="M2392" t="s">
        <v>354</v>
      </c>
      <c r="N2392">
        <v>806</v>
      </c>
      <c r="O2392" t="s">
        <v>396</v>
      </c>
      <c r="P2392" t="s">
        <v>54</v>
      </c>
      <c r="Q2392" t="s">
        <v>275</v>
      </c>
      <c r="R2392" t="s">
        <v>90</v>
      </c>
      <c r="S2392" t="s">
        <v>57</v>
      </c>
      <c r="T2392" t="s">
        <v>437</v>
      </c>
      <c r="U2392" t="s">
        <v>138</v>
      </c>
      <c r="V2392" t="s">
        <v>282</v>
      </c>
      <c r="W2392" t="s">
        <v>137</v>
      </c>
      <c r="X2392" t="s">
        <v>74</v>
      </c>
      <c r="Y2392" t="s">
        <v>206</v>
      </c>
      <c r="Z2392" t="s">
        <v>62</v>
      </c>
      <c r="AA2392" t="s">
        <v>64</v>
      </c>
      <c r="AB2392" t="s">
        <v>252</v>
      </c>
      <c r="AC2392" t="s">
        <v>66</v>
      </c>
      <c r="AD2392" t="s">
        <v>127</v>
      </c>
      <c r="AE2392" t="s">
        <v>1023</v>
      </c>
      <c r="AF2392" t="s">
        <v>69</v>
      </c>
      <c r="AG2392" t="s">
        <v>139</v>
      </c>
      <c r="AH2392" t="s">
        <v>472</v>
      </c>
      <c r="AI2392" t="s">
        <v>263</v>
      </c>
      <c r="AJ2392" t="s">
        <v>2699</v>
      </c>
      <c r="AK2392" t="s">
        <v>73</v>
      </c>
      <c r="AL2392" t="s">
        <v>75</v>
      </c>
      <c r="AM2392" t="s">
        <v>68</v>
      </c>
      <c r="AN2392" t="s">
        <v>76</v>
      </c>
      <c r="AO2392" t="s">
        <v>1753</v>
      </c>
      <c r="AP2392" t="s">
        <v>1980</v>
      </c>
      <c r="AQ2392" t="s">
        <v>11474</v>
      </c>
      <c r="AR2392" t="s">
        <v>67</v>
      </c>
      <c r="AS2392" t="s">
        <v>54</v>
      </c>
      <c r="AT2392" t="s">
        <v>73</v>
      </c>
      <c r="AU2392" t="s">
        <v>107</v>
      </c>
      <c r="AV2392" t="s">
        <v>11722</v>
      </c>
    </row>
    <row r="2393" spans="1:48" hidden="1" x14ac:dyDescent="0.3">
      <c r="A2393" t="s">
        <v>11723</v>
      </c>
      <c r="B2393" t="s">
        <v>11724</v>
      </c>
      <c r="C2393" s="1" t="str">
        <f t="shared" si="391"/>
        <v>21:0975</v>
      </c>
      <c r="D2393" s="1" t="str">
        <f t="shared" si="395"/>
        <v>21:0109</v>
      </c>
      <c r="E2393" t="s">
        <v>11725</v>
      </c>
      <c r="F2393" t="s">
        <v>11726</v>
      </c>
      <c r="H2393">
        <v>60.492600299999999</v>
      </c>
      <c r="I2393">
        <v>-96.637319500000004</v>
      </c>
      <c r="J2393" s="1" t="str">
        <f t="shared" si="396"/>
        <v>NGR lake sediment grab sample</v>
      </c>
      <c r="K2393" s="1" t="str">
        <f t="shared" si="397"/>
        <v>&lt;177 micron (NGR)</v>
      </c>
      <c r="L2393">
        <v>42</v>
      </c>
      <c r="M2393" t="s">
        <v>52</v>
      </c>
      <c r="N2393">
        <v>807</v>
      </c>
      <c r="O2393" t="s">
        <v>62</v>
      </c>
      <c r="P2393" t="s">
        <v>54</v>
      </c>
      <c r="Q2393" t="s">
        <v>642</v>
      </c>
      <c r="R2393" t="s">
        <v>92</v>
      </c>
      <c r="S2393" t="s">
        <v>57</v>
      </c>
      <c r="T2393" t="s">
        <v>438</v>
      </c>
      <c r="U2393" t="s">
        <v>59</v>
      </c>
      <c r="V2393" t="s">
        <v>172</v>
      </c>
      <c r="W2393" t="s">
        <v>79</v>
      </c>
      <c r="X2393" t="s">
        <v>67</v>
      </c>
      <c r="Y2393" t="s">
        <v>95</v>
      </c>
      <c r="Z2393" t="s">
        <v>127</v>
      </c>
      <c r="AA2393" t="s">
        <v>64</v>
      </c>
      <c r="AB2393" t="s">
        <v>522</v>
      </c>
      <c r="AC2393" t="s">
        <v>66</v>
      </c>
      <c r="AD2393" t="s">
        <v>62</v>
      </c>
      <c r="AE2393" t="s">
        <v>171</v>
      </c>
      <c r="AF2393" t="s">
        <v>281</v>
      </c>
      <c r="AG2393" t="s">
        <v>58</v>
      </c>
      <c r="AH2393" t="s">
        <v>173</v>
      </c>
      <c r="AI2393" t="s">
        <v>71</v>
      </c>
      <c r="AJ2393" t="s">
        <v>709</v>
      </c>
      <c r="AK2393" t="s">
        <v>73</v>
      </c>
      <c r="AL2393" t="s">
        <v>125</v>
      </c>
      <c r="AM2393" t="s">
        <v>75</v>
      </c>
      <c r="AN2393" t="s">
        <v>76</v>
      </c>
      <c r="AO2393" t="s">
        <v>121</v>
      </c>
      <c r="AP2393" t="s">
        <v>414</v>
      </c>
      <c r="AQ2393" t="s">
        <v>290</v>
      </c>
      <c r="AR2393" t="s">
        <v>74</v>
      </c>
      <c r="AS2393" t="s">
        <v>54</v>
      </c>
      <c r="AT2393" t="s">
        <v>73</v>
      </c>
      <c r="AU2393" t="s">
        <v>107</v>
      </c>
      <c r="AV2393" t="s">
        <v>11727</v>
      </c>
    </row>
    <row r="2394" spans="1:48" hidden="1" x14ac:dyDescent="0.3">
      <c r="A2394" t="s">
        <v>11728</v>
      </c>
      <c r="B2394" t="s">
        <v>11729</v>
      </c>
      <c r="C2394" s="1" t="str">
        <f t="shared" si="391"/>
        <v>21:0975</v>
      </c>
      <c r="D2394" s="1" t="str">
        <f t="shared" si="395"/>
        <v>21:0109</v>
      </c>
      <c r="E2394" t="s">
        <v>11730</v>
      </c>
      <c r="F2394" t="s">
        <v>11731</v>
      </c>
      <c r="H2394">
        <v>60.453663300000002</v>
      </c>
      <c r="I2394">
        <v>-96.640810900000005</v>
      </c>
      <c r="J2394" s="1" t="str">
        <f t="shared" si="396"/>
        <v>NGR lake sediment grab sample</v>
      </c>
      <c r="K2394" s="1" t="str">
        <f t="shared" si="397"/>
        <v>&lt;177 micron (NGR)</v>
      </c>
      <c r="L2394">
        <v>42</v>
      </c>
      <c r="M2394" t="s">
        <v>113</v>
      </c>
      <c r="N2394">
        <v>808</v>
      </c>
      <c r="O2394" t="s">
        <v>233</v>
      </c>
      <c r="P2394" t="s">
        <v>54</v>
      </c>
      <c r="Q2394" t="s">
        <v>573</v>
      </c>
      <c r="R2394" t="s">
        <v>616</v>
      </c>
      <c r="S2394" t="s">
        <v>57</v>
      </c>
      <c r="T2394" t="s">
        <v>523</v>
      </c>
      <c r="U2394" t="s">
        <v>117</v>
      </c>
      <c r="V2394" t="s">
        <v>2740</v>
      </c>
      <c r="W2394" t="s">
        <v>220</v>
      </c>
      <c r="X2394" t="s">
        <v>170</v>
      </c>
      <c r="Y2394" t="s">
        <v>240</v>
      </c>
      <c r="Z2394" t="s">
        <v>170</v>
      </c>
      <c r="AA2394" t="s">
        <v>64</v>
      </c>
      <c r="AB2394" t="s">
        <v>80</v>
      </c>
      <c r="AC2394" t="s">
        <v>66</v>
      </c>
      <c r="AD2394" t="s">
        <v>616</v>
      </c>
      <c r="AE2394" t="s">
        <v>98</v>
      </c>
      <c r="AF2394" t="s">
        <v>317</v>
      </c>
      <c r="AG2394" t="s">
        <v>189</v>
      </c>
      <c r="AH2394" t="s">
        <v>472</v>
      </c>
      <c r="AI2394" t="s">
        <v>71</v>
      </c>
      <c r="AJ2394" t="s">
        <v>5505</v>
      </c>
      <c r="AK2394" t="s">
        <v>73</v>
      </c>
      <c r="AL2394" t="s">
        <v>125</v>
      </c>
      <c r="AM2394" t="s">
        <v>94</v>
      </c>
      <c r="AN2394" t="s">
        <v>10671</v>
      </c>
      <c r="AO2394" t="s">
        <v>8071</v>
      </c>
      <c r="AP2394" t="s">
        <v>1980</v>
      </c>
      <c r="AQ2394" t="s">
        <v>11732</v>
      </c>
      <c r="AR2394" t="s">
        <v>170</v>
      </c>
      <c r="AS2394" t="s">
        <v>59</v>
      </c>
      <c r="AT2394" t="s">
        <v>262</v>
      </c>
      <c r="AU2394" t="s">
        <v>107</v>
      </c>
      <c r="AV2394" t="s">
        <v>11733</v>
      </c>
    </row>
    <row r="2395" spans="1:48" hidden="1" x14ac:dyDescent="0.3">
      <c r="A2395" t="s">
        <v>11734</v>
      </c>
      <c r="B2395" t="s">
        <v>11735</v>
      </c>
      <c r="C2395" s="1" t="str">
        <f t="shared" si="391"/>
        <v>21:0975</v>
      </c>
      <c r="D2395" s="1" t="str">
        <f t="shared" si="395"/>
        <v>21:0109</v>
      </c>
      <c r="E2395" t="s">
        <v>11730</v>
      </c>
      <c r="F2395" t="s">
        <v>11736</v>
      </c>
      <c r="H2395">
        <v>60.453663300000002</v>
      </c>
      <c r="I2395">
        <v>-96.640810900000005</v>
      </c>
      <c r="J2395" s="1" t="str">
        <f t="shared" si="396"/>
        <v>NGR lake sediment grab sample</v>
      </c>
      <c r="K2395" s="1" t="str">
        <f t="shared" si="397"/>
        <v>&lt;177 micron (NGR)</v>
      </c>
      <c r="L2395">
        <v>42</v>
      </c>
      <c r="M2395" t="s">
        <v>132</v>
      </c>
      <c r="N2395">
        <v>809</v>
      </c>
      <c r="O2395" t="s">
        <v>306</v>
      </c>
      <c r="P2395" t="s">
        <v>54</v>
      </c>
      <c r="Q2395" t="s">
        <v>505</v>
      </c>
      <c r="R2395" t="s">
        <v>99</v>
      </c>
      <c r="S2395" t="s">
        <v>57</v>
      </c>
      <c r="T2395" t="s">
        <v>3719</v>
      </c>
      <c r="U2395" t="s">
        <v>59</v>
      </c>
      <c r="V2395" t="s">
        <v>2740</v>
      </c>
      <c r="W2395" t="s">
        <v>355</v>
      </c>
      <c r="X2395" t="s">
        <v>170</v>
      </c>
      <c r="Y2395" t="s">
        <v>240</v>
      </c>
      <c r="Z2395" t="s">
        <v>170</v>
      </c>
      <c r="AA2395" t="s">
        <v>64</v>
      </c>
      <c r="AB2395" t="s">
        <v>11737</v>
      </c>
      <c r="AC2395" t="s">
        <v>66</v>
      </c>
      <c r="AD2395" t="s">
        <v>251</v>
      </c>
      <c r="AE2395" t="s">
        <v>98</v>
      </c>
      <c r="AF2395" t="s">
        <v>616</v>
      </c>
      <c r="AG2395" t="s">
        <v>303</v>
      </c>
      <c r="AH2395" t="s">
        <v>173</v>
      </c>
      <c r="AI2395" t="s">
        <v>114</v>
      </c>
      <c r="AJ2395" t="s">
        <v>11738</v>
      </c>
      <c r="AK2395" t="s">
        <v>73</v>
      </c>
      <c r="AL2395" t="s">
        <v>177</v>
      </c>
      <c r="AM2395" t="s">
        <v>136</v>
      </c>
      <c r="AN2395" t="s">
        <v>10671</v>
      </c>
      <c r="AO2395" t="s">
        <v>11739</v>
      </c>
      <c r="AP2395" t="s">
        <v>194</v>
      </c>
      <c r="AQ2395" t="s">
        <v>11740</v>
      </c>
      <c r="AR2395" t="s">
        <v>127</v>
      </c>
      <c r="AS2395" t="s">
        <v>138</v>
      </c>
      <c r="AT2395" t="s">
        <v>562</v>
      </c>
      <c r="AU2395" t="s">
        <v>107</v>
      </c>
      <c r="AV2395" t="s">
        <v>11741</v>
      </c>
    </row>
    <row r="2396" spans="1:48" hidden="1" x14ac:dyDescent="0.3">
      <c r="A2396" t="s">
        <v>11742</v>
      </c>
      <c r="B2396" t="s">
        <v>11743</v>
      </c>
      <c r="C2396" s="1" t="str">
        <f t="shared" si="391"/>
        <v>21:0975</v>
      </c>
      <c r="D2396" s="1" t="str">
        <f t="shared" si="395"/>
        <v>21:0109</v>
      </c>
      <c r="E2396" t="s">
        <v>11725</v>
      </c>
      <c r="F2396" t="s">
        <v>11744</v>
      </c>
      <c r="H2396">
        <v>60.492600299999999</v>
      </c>
      <c r="I2396">
        <v>-96.637319500000004</v>
      </c>
      <c r="J2396" s="1" t="str">
        <f t="shared" si="396"/>
        <v>NGR lake sediment grab sample</v>
      </c>
      <c r="K2396" s="1" t="str">
        <f t="shared" si="397"/>
        <v>&lt;177 micron (NGR)</v>
      </c>
      <c r="L2396">
        <v>42</v>
      </c>
      <c r="M2396" t="s">
        <v>345</v>
      </c>
      <c r="N2396">
        <v>810</v>
      </c>
      <c r="O2396" t="s">
        <v>95</v>
      </c>
      <c r="P2396" t="s">
        <v>54</v>
      </c>
      <c r="Q2396" t="s">
        <v>186</v>
      </c>
      <c r="R2396" t="s">
        <v>92</v>
      </c>
      <c r="S2396" t="s">
        <v>57</v>
      </c>
      <c r="T2396" t="s">
        <v>152</v>
      </c>
      <c r="U2396" t="s">
        <v>59</v>
      </c>
      <c r="V2396" t="s">
        <v>190</v>
      </c>
      <c r="W2396" t="s">
        <v>211</v>
      </c>
      <c r="X2396" t="s">
        <v>74</v>
      </c>
      <c r="Y2396" t="s">
        <v>137</v>
      </c>
      <c r="Z2396" t="s">
        <v>127</v>
      </c>
      <c r="AA2396" t="s">
        <v>64</v>
      </c>
      <c r="AB2396" t="s">
        <v>522</v>
      </c>
      <c r="AC2396" t="s">
        <v>66</v>
      </c>
      <c r="AD2396" t="s">
        <v>170</v>
      </c>
      <c r="AE2396" t="s">
        <v>302</v>
      </c>
      <c r="AF2396" t="s">
        <v>281</v>
      </c>
      <c r="AG2396" t="s">
        <v>58</v>
      </c>
      <c r="AH2396" t="s">
        <v>173</v>
      </c>
      <c r="AI2396" t="s">
        <v>72</v>
      </c>
      <c r="AJ2396" t="s">
        <v>709</v>
      </c>
      <c r="AK2396" t="s">
        <v>73</v>
      </c>
      <c r="AL2396" t="s">
        <v>125</v>
      </c>
      <c r="AM2396" t="s">
        <v>75</v>
      </c>
      <c r="AN2396" t="s">
        <v>76</v>
      </c>
      <c r="AO2396" t="s">
        <v>116</v>
      </c>
      <c r="AP2396" t="s">
        <v>126</v>
      </c>
      <c r="AQ2396" t="s">
        <v>290</v>
      </c>
      <c r="AR2396" t="s">
        <v>74</v>
      </c>
      <c r="AS2396" t="s">
        <v>54</v>
      </c>
      <c r="AT2396" t="s">
        <v>73</v>
      </c>
      <c r="AU2396" t="s">
        <v>107</v>
      </c>
      <c r="AV2396" t="s">
        <v>4645</v>
      </c>
    </row>
    <row r="2397" spans="1:48" hidden="1" x14ac:dyDescent="0.3">
      <c r="A2397" t="s">
        <v>11745</v>
      </c>
      <c r="B2397" t="s">
        <v>11746</v>
      </c>
      <c r="C2397" s="1" t="str">
        <f t="shared" si="391"/>
        <v>21:0975</v>
      </c>
      <c r="D2397" s="1" t="str">
        <f t="shared" si="395"/>
        <v>21:0109</v>
      </c>
      <c r="E2397" t="s">
        <v>11747</v>
      </c>
      <c r="F2397" t="s">
        <v>11748</v>
      </c>
      <c r="H2397">
        <v>60.5194677</v>
      </c>
      <c r="I2397">
        <v>-96.707866199999998</v>
      </c>
      <c r="J2397" s="1" t="str">
        <f t="shared" si="396"/>
        <v>NGR lake sediment grab sample</v>
      </c>
      <c r="K2397" s="1" t="str">
        <f t="shared" si="397"/>
        <v>&lt;177 micron (NGR)</v>
      </c>
      <c r="L2397">
        <v>42</v>
      </c>
      <c r="M2397" t="s">
        <v>86</v>
      </c>
      <c r="N2397">
        <v>811</v>
      </c>
      <c r="O2397" t="s">
        <v>276</v>
      </c>
      <c r="P2397" t="s">
        <v>54</v>
      </c>
      <c r="Q2397" t="s">
        <v>624</v>
      </c>
      <c r="R2397" t="s">
        <v>282</v>
      </c>
      <c r="S2397" t="s">
        <v>57</v>
      </c>
      <c r="T2397" t="s">
        <v>315</v>
      </c>
      <c r="U2397" t="s">
        <v>168</v>
      </c>
      <c r="V2397" t="s">
        <v>478</v>
      </c>
      <c r="W2397" t="s">
        <v>106</v>
      </c>
      <c r="X2397" t="s">
        <v>67</v>
      </c>
      <c r="Y2397" t="s">
        <v>355</v>
      </c>
      <c r="Z2397" t="s">
        <v>170</v>
      </c>
      <c r="AA2397" t="s">
        <v>64</v>
      </c>
      <c r="AB2397" t="s">
        <v>291</v>
      </c>
      <c r="AC2397" t="s">
        <v>66</v>
      </c>
      <c r="AD2397" t="s">
        <v>890</v>
      </c>
      <c r="AE2397" t="s">
        <v>206</v>
      </c>
      <c r="AF2397" t="s">
        <v>251</v>
      </c>
      <c r="AG2397" t="s">
        <v>454</v>
      </c>
      <c r="AH2397" t="s">
        <v>173</v>
      </c>
      <c r="AI2397" t="s">
        <v>348</v>
      </c>
      <c r="AJ2397" t="s">
        <v>348</v>
      </c>
      <c r="AK2397" t="s">
        <v>73</v>
      </c>
      <c r="AL2397" t="s">
        <v>74</v>
      </c>
      <c r="AM2397" t="s">
        <v>68</v>
      </c>
      <c r="AN2397" t="s">
        <v>10623</v>
      </c>
      <c r="AO2397" t="s">
        <v>121</v>
      </c>
      <c r="AP2397" t="s">
        <v>414</v>
      </c>
      <c r="AQ2397" t="s">
        <v>11749</v>
      </c>
      <c r="AR2397" t="s">
        <v>67</v>
      </c>
      <c r="AS2397" t="s">
        <v>170</v>
      </c>
      <c r="AT2397" t="s">
        <v>73</v>
      </c>
      <c r="AU2397" t="s">
        <v>107</v>
      </c>
      <c r="AV2397" t="s">
        <v>11750</v>
      </c>
    </row>
    <row r="2398" spans="1:48" hidden="1" x14ac:dyDescent="0.3">
      <c r="A2398" t="s">
        <v>11751</v>
      </c>
      <c r="B2398" t="s">
        <v>11752</v>
      </c>
      <c r="C2398" s="1" t="str">
        <f t="shared" si="391"/>
        <v>21:0975</v>
      </c>
      <c r="D2398" s="1" t="str">
        <f t="shared" si="395"/>
        <v>21:0109</v>
      </c>
      <c r="E2398" t="s">
        <v>11753</v>
      </c>
      <c r="F2398" t="s">
        <v>11754</v>
      </c>
      <c r="H2398">
        <v>60.555986300000001</v>
      </c>
      <c r="I2398">
        <v>-96.717736500000001</v>
      </c>
      <c r="J2398" s="1" t="str">
        <f t="shared" si="396"/>
        <v>NGR lake sediment grab sample</v>
      </c>
      <c r="K2398" s="1" t="str">
        <f t="shared" si="397"/>
        <v>&lt;177 micron (NGR)</v>
      </c>
      <c r="L2398">
        <v>42</v>
      </c>
      <c r="M2398" t="s">
        <v>149</v>
      </c>
      <c r="N2398">
        <v>812</v>
      </c>
      <c r="O2398" t="s">
        <v>448</v>
      </c>
      <c r="P2398" t="s">
        <v>54</v>
      </c>
      <c r="Q2398" t="s">
        <v>325</v>
      </c>
      <c r="R2398" t="s">
        <v>328</v>
      </c>
      <c r="S2398" t="s">
        <v>57</v>
      </c>
      <c r="T2398" t="s">
        <v>617</v>
      </c>
      <c r="U2398" t="s">
        <v>88</v>
      </c>
      <c r="V2398" t="s">
        <v>411</v>
      </c>
      <c r="W2398" t="s">
        <v>193</v>
      </c>
      <c r="X2398" t="s">
        <v>67</v>
      </c>
      <c r="Y2398" t="s">
        <v>137</v>
      </c>
      <c r="Z2398" t="s">
        <v>96</v>
      </c>
      <c r="AA2398" t="s">
        <v>64</v>
      </c>
      <c r="AB2398" t="s">
        <v>99</v>
      </c>
      <c r="AC2398" t="s">
        <v>66</v>
      </c>
      <c r="AD2398" t="s">
        <v>67</v>
      </c>
      <c r="AE2398" t="s">
        <v>8719</v>
      </c>
      <c r="AF2398" t="s">
        <v>282</v>
      </c>
      <c r="AG2398" t="s">
        <v>315</v>
      </c>
      <c r="AH2398" t="s">
        <v>173</v>
      </c>
      <c r="AI2398" t="s">
        <v>150</v>
      </c>
      <c r="AJ2398" t="s">
        <v>240</v>
      </c>
      <c r="AK2398" t="s">
        <v>73</v>
      </c>
      <c r="AL2398" t="s">
        <v>74</v>
      </c>
      <c r="AM2398" t="s">
        <v>224</v>
      </c>
      <c r="AN2398" t="s">
        <v>76</v>
      </c>
      <c r="AO2398" t="s">
        <v>178</v>
      </c>
      <c r="AP2398" t="s">
        <v>482</v>
      </c>
      <c r="AQ2398" t="s">
        <v>373</v>
      </c>
      <c r="AR2398" t="s">
        <v>67</v>
      </c>
      <c r="AS2398" t="s">
        <v>54</v>
      </c>
      <c r="AT2398" t="s">
        <v>73</v>
      </c>
      <c r="AU2398" t="s">
        <v>107</v>
      </c>
      <c r="AV2398" t="s">
        <v>3313</v>
      </c>
    </row>
    <row r="2399" spans="1:48" hidden="1" x14ac:dyDescent="0.3">
      <c r="A2399" t="s">
        <v>11755</v>
      </c>
      <c r="B2399" t="s">
        <v>11756</v>
      </c>
      <c r="C2399" s="1" t="str">
        <f t="shared" si="391"/>
        <v>21:0975</v>
      </c>
      <c r="D2399" s="1" t="str">
        <f t="shared" si="395"/>
        <v>21:0109</v>
      </c>
      <c r="E2399" t="s">
        <v>11757</v>
      </c>
      <c r="F2399" t="s">
        <v>11758</v>
      </c>
      <c r="H2399">
        <v>60.569086200000001</v>
      </c>
      <c r="I2399">
        <v>-96.740592800000002</v>
      </c>
      <c r="J2399" s="1" t="str">
        <f t="shared" si="396"/>
        <v>NGR lake sediment grab sample</v>
      </c>
      <c r="K2399" s="1" t="str">
        <f t="shared" si="397"/>
        <v>&lt;177 micron (NGR)</v>
      </c>
      <c r="L2399">
        <v>42</v>
      </c>
      <c r="M2399" t="s">
        <v>165</v>
      </c>
      <c r="N2399">
        <v>813</v>
      </c>
      <c r="O2399" t="s">
        <v>396</v>
      </c>
      <c r="P2399" t="s">
        <v>54</v>
      </c>
      <c r="Q2399" t="s">
        <v>1477</v>
      </c>
      <c r="R2399" t="s">
        <v>121</v>
      </c>
      <c r="S2399" t="s">
        <v>57</v>
      </c>
      <c r="T2399" t="s">
        <v>221</v>
      </c>
      <c r="U2399" t="s">
        <v>138</v>
      </c>
      <c r="V2399" t="s">
        <v>575</v>
      </c>
      <c r="W2399" t="s">
        <v>137</v>
      </c>
      <c r="X2399" t="s">
        <v>67</v>
      </c>
      <c r="Y2399" t="s">
        <v>421</v>
      </c>
      <c r="Z2399" t="s">
        <v>127</v>
      </c>
      <c r="AA2399" t="s">
        <v>64</v>
      </c>
      <c r="AB2399" t="s">
        <v>282</v>
      </c>
      <c r="AC2399" t="s">
        <v>66</v>
      </c>
      <c r="AD2399" t="s">
        <v>67</v>
      </c>
      <c r="AE2399" t="s">
        <v>4168</v>
      </c>
      <c r="AF2399" t="s">
        <v>203</v>
      </c>
      <c r="AG2399" t="s">
        <v>304</v>
      </c>
      <c r="AH2399" t="s">
        <v>472</v>
      </c>
      <c r="AI2399" t="s">
        <v>692</v>
      </c>
      <c r="AJ2399" t="s">
        <v>308</v>
      </c>
      <c r="AK2399" t="s">
        <v>73</v>
      </c>
      <c r="AL2399" t="s">
        <v>75</v>
      </c>
      <c r="AM2399" t="s">
        <v>103</v>
      </c>
      <c r="AN2399" t="s">
        <v>76</v>
      </c>
      <c r="AO2399" t="s">
        <v>168</v>
      </c>
      <c r="AP2399" t="s">
        <v>105</v>
      </c>
      <c r="AQ2399" t="s">
        <v>168</v>
      </c>
      <c r="AR2399" t="s">
        <v>67</v>
      </c>
      <c r="AS2399" t="s">
        <v>54</v>
      </c>
      <c r="AT2399" t="s">
        <v>73</v>
      </c>
      <c r="AU2399" t="s">
        <v>107</v>
      </c>
      <c r="AV2399" t="s">
        <v>8854</v>
      </c>
    </row>
    <row r="2400" spans="1:48" hidden="1" x14ac:dyDescent="0.3">
      <c r="A2400" t="s">
        <v>11759</v>
      </c>
      <c r="B2400" t="s">
        <v>11760</v>
      </c>
      <c r="C2400" s="1" t="str">
        <f t="shared" si="391"/>
        <v>21:0975</v>
      </c>
      <c r="D2400" s="1" t="str">
        <f t="shared" si="395"/>
        <v>21:0109</v>
      </c>
      <c r="E2400" t="s">
        <v>11761</v>
      </c>
      <c r="F2400" t="s">
        <v>11762</v>
      </c>
      <c r="H2400">
        <v>60.601516599999997</v>
      </c>
      <c r="I2400">
        <v>-96.771317100000005</v>
      </c>
      <c r="J2400" s="1" t="str">
        <f t="shared" si="396"/>
        <v>NGR lake sediment grab sample</v>
      </c>
      <c r="K2400" s="1" t="str">
        <f t="shared" si="397"/>
        <v>&lt;177 micron (NGR)</v>
      </c>
      <c r="L2400">
        <v>42</v>
      </c>
      <c r="M2400" t="s">
        <v>185</v>
      </c>
      <c r="N2400">
        <v>814</v>
      </c>
      <c r="O2400" t="s">
        <v>79</v>
      </c>
      <c r="P2400" t="s">
        <v>62</v>
      </c>
      <c r="Q2400" t="s">
        <v>1128</v>
      </c>
      <c r="R2400" t="s">
        <v>492</v>
      </c>
      <c r="S2400" t="s">
        <v>57</v>
      </c>
      <c r="T2400" t="s">
        <v>175</v>
      </c>
      <c r="U2400" t="s">
        <v>117</v>
      </c>
      <c r="V2400" t="s">
        <v>2740</v>
      </c>
      <c r="W2400" t="s">
        <v>448</v>
      </c>
      <c r="X2400" t="s">
        <v>67</v>
      </c>
      <c r="Y2400" t="s">
        <v>396</v>
      </c>
      <c r="Z2400" t="s">
        <v>74</v>
      </c>
      <c r="AA2400" t="s">
        <v>64</v>
      </c>
      <c r="AB2400" t="s">
        <v>99</v>
      </c>
      <c r="AC2400" t="s">
        <v>66</v>
      </c>
      <c r="AD2400" t="s">
        <v>436</v>
      </c>
      <c r="AE2400" t="s">
        <v>584</v>
      </c>
      <c r="AF2400" t="s">
        <v>151</v>
      </c>
      <c r="AG2400" t="s">
        <v>192</v>
      </c>
      <c r="AH2400" t="s">
        <v>70</v>
      </c>
      <c r="AI2400" t="s">
        <v>143</v>
      </c>
      <c r="AJ2400" t="s">
        <v>173</v>
      </c>
      <c r="AK2400" t="s">
        <v>73</v>
      </c>
      <c r="AL2400" t="s">
        <v>103</v>
      </c>
      <c r="AM2400" t="s">
        <v>103</v>
      </c>
      <c r="AN2400" t="s">
        <v>11763</v>
      </c>
      <c r="AO2400" t="s">
        <v>168</v>
      </c>
      <c r="AP2400" t="s">
        <v>470</v>
      </c>
      <c r="AQ2400" t="s">
        <v>364</v>
      </c>
      <c r="AR2400" t="s">
        <v>74</v>
      </c>
      <c r="AS2400" t="s">
        <v>54</v>
      </c>
      <c r="AT2400" t="s">
        <v>73</v>
      </c>
      <c r="AU2400" t="s">
        <v>107</v>
      </c>
      <c r="AV2400" t="s">
        <v>1175</v>
      </c>
    </row>
    <row r="2401" spans="1:48" hidden="1" x14ac:dyDescent="0.3">
      <c r="A2401" t="s">
        <v>11764</v>
      </c>
      <c r="B2401" t="s">
        <v>11765</v>
      </c>
      <c r="C2401" s="1" t="str">
        <f t="shared" si="391"/>
        <v>21:0975</v>
      </c>
      <c r="D2401" s="1" t="str">
        <f t="shared" si="395"/>
        <v>21:0109</v>
      </c>
      <c r="E2401" t="s">
        <v>11766</v>
      </c>
      <c r="F2401" t="s">
        <v>11767</v>
      </c>
      <c r="H2401">
        <v>60.610997099999999</v>
      </c>
      <c r="I2401">
        <v>-96.755656999999999</v>
      </c>
      <c r="J2401" s="1" t="str">
        <f t="shared" si="396"/>
        <v>NGR lake sediment grab sample</v>
      </c>
      <c r="K2401" s="1" t="str">
        <f t="shared" si="397"/>
        <v>&lt;177 micron (NGR)</v>
      </c>
      <c r="L2401">
        <v>42</v>
      </c>
      <c r="M2401" t="s">
        <v>200</v>
      </c>
      <c r="N2401">
        <v>815</v>
      </c>
      <c r="O2401" t="s">
        <v>171</v>
      </c>
      <c r="P2401" t="s">
        <v>54</v>
      </c>
      <c r="Q2401" t="s">
        <v>489</v>
      </c>
      <c r="R2401" t="s">
        <v>616</v>
      </c>
      <c r="S2401" t="s">
        <v>57</v>
      </c>
      <c r="T2401" t="s">
        <v>252</v>
      </c>
      <c r="U2401" t="s">
        <v>57</v>
      </c>
      <c r="V2401" t="s">
        <v>2740</v>
      </c>
      <c r="W2401" t="s">
        <v>526</v>
      </c>
      <c r="X2401" t="s">
        <v>74</v>
      </c>
      <c r="Y2401" t="s">
        <v>74</v>
      </c>
      <c r="Z2401" t="s">
        <v>62</v>
      </c>
      <c r="AA2401" t="s">
        <v>64</v>
      </c>
      <c r="AB2401" t="s">
        <v>890</v>
      </c>
      <c r="AC2401" t="s">
        <v>66</v>
      </c>
      <c r="AD2401" t="s">
        <v>96</v>
      </c>
      <c r="AE2401" t="s">
        <v>2187</v>
      </c>
      <c r="AF2401" t="s">
        <v>104</v>
      </c>
      <c r="AG2401" t="s">
        <v>575</v>
      </c>
      <c r="AH2401" t="s">
        <v>173</v>
      </c>
      <c r="AI2401" t="s">
        <v>327</v>
      </c>
      <c r="AJ2401" t="s">
        <v>240</v>
      </c>
      <c r="AK2401" t="s">
        <v>73</v>
      </c>
      <c r="AL2401" t="s">
        <v>103</v>
      </c>
      <c r="AM2401" t="s">
        <v>224</v>
      </c>
      <c r="AN2401" t="s">
        <v>76</v>
      </c>
      <c r="AO2401" t="s">
        <v>104</v>
      </c>
      <c r="AP2401" t="s">
        <v>747</v>
      </c>
      <c r="AQ2401" t="s">
        <v>11117</v>
      </c>
      <c r="AR2401" t="s">
        <v>67</v>
      </c>
      <c r="AS2401" t="s">
        <v>54</v>
      </c>
      <c r="AT2401" t="s">
        <v>73</v>
      </c>
      <c r="AU2401" t="s">
        <v>107</v>
      </c>
      <c r="AV2401" t="s">
        <v>10887</v>
      </c>
    </row>
    <row r="2402" spans="1:48" hidden="1" x14ac:dyDescent="0.3">
      <c r="A2402" t="s">
        <v>11768</v>
      </c>
      <c r="B2402" t="s">
        <v>11769</v>
      </c>
      <c r="C2402" s="1" t="str">
        <f t="shared" si="391"/>
        <v>21:0975</v>
      </c>
      <c r="D2402" s="1" t="str">
        <f t="shared" si="395"/>
        <v>21:0109</v>
      </c>
      <c r="E2402" t="s">
        <v>11770</v>
      </c>
      <c r="F2402" t="s">
        <v>11771</v>
      </c>
      <c r="H2402">
        <v>60.656707900000001</v>
      </c>
      <c r="I2402">
        <v>-96.768262899999996</v>
      </c>
      <c r="J2402" s="1" t="str">
        <f t="shared" si="396"/>
        <v>NGR lake sediment grab sample</v>
      </c>
      <c r="K2402" s="1" t="str">
        <f t="shared" si="397"/>
        <v>&lt;177 micron (NGR)</v>
      </c>
      <c r="L2402">
        <v>42</v>
      </c>
      <c r="M2402" t="s">
        <v>217</v>
      </c>
      <c r="N2402">
        <v>816</v>
      </c>
      <c r="O2402" t="s">
        <v>79</v>
      </c>
      <c r="P2402" t="s">
        <v>54</v>
      </c>
      <c r="Q2402" t="s">
        <v>775</v>
      </c>
      <c r="R2402" t="s">
        <v>141</v>
      </c>
      <c r="S2402" t="s">
        <v>57</v>
      </c>
      <c r="T2402" t="s">
        <v>561</v>
      </c>
      <c r="U2402" t="s">
        <v>88</v>
      </c>
      <c r="V2402" t="s">
        <v>381</v>
      </c>
      <c r="W2402" t="s">
        <v>240</v>
      </c>
      <c r="X2402" t="s">
        <v>67</v>
      </c>
      <c r="Y2402" t="s">
        <v>448</v>
      </c>
      <c r="Z2402" t="s">
        <v>170</v>
      </c>
      <c r="AA2402" t="s">
        <v>64</v>
      </c>
      <c r="AB2402" t="s">
        <v>236</v>
      </c>
      <c r="AC2402" t="s">
        <v>66</v>
      </c>
      <c r="AD2402" t="s">
        <v>92</v>
      </c>
      <c r="AE2402" t="s">
        <v>74</v>
      </c>
      <c r="AF2402" t="s">
        <v>317</v>
      </c>
      <c r="AG2402" t="s">
        <v>404</v>
      </c>
      <c r="AH2402" t="s">
        <v>173</v>
      </c>
      <c r="AI2402" t="s">
        <v>72</v>
      </c>
      <c r="AJ2402" t="s">
        <v>94</v>
      </c>
      <c r="AK2402" t="s">
        <v>73</v>
      </c>
      <c r="AL2402" t="s">
        <v>75</v>
      </c>
      <c r="AM2402" t="s">
        <v>224</v>
      </c>
      <c r="AN2402" t="s">
        <v>9518</v>
      </c>
      <c r="AO2402" t="s">
        <v>116</v>
      </c>
      <c r="AP2402" t="s">
        <v>234</v>
      </c>
      <c r="AQ2402" t="s">
        <v>11772</v>
      </c>
      <c r="AR2402" t="s">
        <v>67</v>
      </c>
      <c r="AS2402" t="s">
        <v>54</v>
      </c>
      <c r="AT2402" t="s">
        <v>73</v>
      </c>
      <c r="AU2402" t="s">
        <v>107</v>
      </c>
      <c r="AV2402" t="s">
        <v>11773</v>
      </c>
    </row>
    <row r="2403" spans="1:48" hidden="1" x14ac:dyDescent="0.3">
      <c r="A2403" t="s">
        <v>11774</v>
      </c>
      <c r="B2403" t="s">
        <v>11775</v>
      </c>
      <c r="C2403" s="1" t="str">
        <f t="shared" si="391"/>
        <v>21:0975</v>
      </c>
      <c r="D2403" s="1" t="str">
        <f t="shared" si="395"/>
        <v>21:0109</v>
      </c>
      <c r="E2403" t="s">
        <v>11776</v>
      </c>
      <c r="F2403" t="s">
        <v>11777</v>
      </c>
      <c r="H2403">
        <v>60.694204999999997</v>
      </c>
      <c r="I2403">
        <v>-96.751238400000005</v>
      </c>
      <c r="J2403" s="1" t="str">
        <f t="shared" si="396"/>
        <v>NGR lake sediment grab sample</v>
      </c>
      <c r="K2403" s="1" t="str">
        <f t="shared" si="397"/>
        <v>&lt;177 micron (NGR)</v>
      </c>
      <c r="L2403">
        <v>42</v>
      </c>
      <c r="M2403" t="s">
        <v>246</v>
      </c>
      <c r="N2403">
        <v>817</v>
      </c>
      <c r="O2403" t="s">
        <v>526</v>
      </c>
      <c r="P2403" t="s">
        <v>54</v>
      </c>
      <c r="Q2403" t="s">
        <v>560</v>
      </c>
      <c r="R2403" t="s">
        <v>381</v>
      </c>
      <c r="S2403" t="s">
        <v>57</v>
      </c>
      <c r="T2403" t="s">
        <v>277</v>
      </c>
      <c r="U2403" t="s">
        <v>96</v>
      </c>
      <c r="V2403" t="s">
        <v>2740</v>
      </c>
      <c r="W2403" t="s">
        <v>137</v>
      </c>
      <c r="X2403" t="s">
        <v>74</v>
      </c>
      <c r="Y2403" t="s">
        <v>396</v>
      </c>
      <c r="Z2403" t="s">
        <v>62</v>
      </c>
      <c r="AA2403" t="s">
        <v>64</v>
      </c>
      <c r="AB2403" t="s">
        <v>617</v>
      </c>
      <c r="AC2403" t="s">
        <v>66</v>
      </c>
      <c r="AD2403" t="s">
        <v>290</v>
      </c>
      <c r="AE2403" t="s">
        <v>1807</v>
      </c>
      <c r="AF2403" t="s">
        <v>357</v>
      </c>
      <c r="AG2403" t="s">
        <v>478</v>
      </c>
      <c r="AH2403" t="s">
        <v>780</v>
      </c>
      <c r="AI2403" t="s">
        <v>388</v>
      </c>
      <c r="AJ2403" t="s">
        <v>201</v>
      </c>
      <c r="AK2403" t="s">
        <v>73</v>
      </c>
      <c r="AL2403" t="s">
        <v>103</v>
      </c>
      <c r="AM2403" t="s">
        <v>125</v>
      </c>
      <c r="AN2403" t="s">
        <v>9518</v>
      </c>
      <c r="AO2403" t="s">
        <v>1150</v>
      </c>
      <c r="AP2403" t="s">
        <v>410</v>
      </c>
      <c r="AQ2403" t="s">
        <v>11778</v>
      </c>
      <c r="AR2403" t="s">
        <v>74</v>
      </c>
      <c r="AS2403" t="s">
        <v>54</v>
      </c>
      <c r="AT2403" t="s">
        <v>73</v>
      </c>
      <c r="AU2403" t="s">
        <v>107</v>
      </c>
      <c r="AV2403" t="s">
        <v>11779</v>
      </c>
    </row>
    <row r="2404" spans="1:48" hidden="1" x14ac:dyDescent="0.3">
      <c r="A2404" t="s">
        <v>11780</v>
      </c>
      <c r="B2404" t="s">
        <v>11781</v>
      </c>
      <c r="C2404" s="1" t="str">
        <f t="shared" si="391"/>
        <v>21:0975</v>
      </c>
      <c r="D2404" s="1" t="str">
        <f t="shared" si="395"/>
        <v>21:0109</v>
      </c>
      <c r="E2404" t="s">
        <v>11782</v>
      </c>
      <c r="F2404" t="s">
        <v>11783</v>
      </c>
      <c r="H2404">
        <v>60.712968400000001</v>
      </c>
      <c r="I2404">
        <v>-96.746550799999994</v>
      </c>
      <c r="J2404" s="1" t="str">
        <f t="shared" si="396"/>
        <v>NGR lake sediment grab sample</v>
      </c>
      <c r="K2404" s="1" t="str">
        <f t="shared" si="397"/>
        <v>&lt;177 micron (NGR)</v>
      </c>
      <c r="L2404">
        <v>42</v>
      </c>
      <c r="M2404" t="s">
        <v>260</v>
      </c>
      <c r="N2404">
        <v>818</v>
      </c>
      <c r="O2404" t="s">
        <v>168</v>
      </c>
      <c r="P2404" t="s">
        <v>170</v>
      </c>
      <c r="Q2404" t="s">
        <v>2374</v>
      </c>
      <c r="R2404" t="s">
        <v>151</v>
      </c>
      <c r="S2404" t="s">
        <v>57</v>
      </c>
      <c r="T2404" t="s">
        <v>152</v>
      </c>
      <c r="U2404" t="s">
        <v>92</v>
      </c>
      <c r="V2404" t="s">
        <v>2740</v>
      </c>
      <c r="W2404" t="s">
        <v>346</v>
      </c>
      <c r="X2404" t="s">
        <v>67</v>
      </c>
      <c r="Y2404" t="s">
        <v>136</v>
      </c>
      <c r="Z2404" t="s">
        <v>170</v>
      </c>
      <c r="AA2404" t="s">
        <v>64</v>
      </c>
      <c r="AB2404" t="s">
        <v>339</v>
      </c>
      <c r="AC2404" t="s">
        <v>66</v>
      </c>
      <c r="AD2404" t="s">
        <v>317</v>
      </c>
      <c r="AE2404" t="s">
        <v>238</v>
      </c>
      <c r="AF2404" t="s">
        <v>141</v>
      </c>
      <c r="AG2404" t="s">
        <v>428</v>
      </c>
      <c r="AH2404" t="s">
        <v>173</v>
      </c>
      <c r="AI2404" t="s">
        <v>53</v>
      </c>
      <c r="AJ2404" t="s">
        <v>94</v>
      </c>
      <c r="AK2404" t="s">
        <v>73</v>
      </c>
      <c r="AL2404" t="s">
        <v>224</v>
      </c>
      <c r="AM2404" t="s">
        <v>103</v>
      </c>
      <c r="AN2404" t="s">
        <v>781</v>
      </c>
      <c r="AO2404" t="s">
        <v>282</v>
      </c>
      <c r="AP2404" t="s">
        <v>2033</v>
      </c>
      <c r="AQ2404" t="s">
        <v>11784</v>
      </c>
      <c r="AR2404" t="s">
        <v>62</v>
      </c>
      <c r="AS2404" t="s">
        <v>54</v>
      </c>
      <c r="AT2404" t="s">
        <v>73</v>
      </c>
      <c r="AU2404" t="s">
        <v>107</v>
      </c>
      <c r="AV2404" t="s">
        <v>8081</v>
      </c>
    </row>
    <row r="2405" spans="1:48" hidden="1" x14ac:dyDescent="0.3">
      <c r="A2405" t="s">
        <v>11785</v>
      </c>
      <c r="B2405" t="s">
        <v>11786</v>
      </c>
      <c r="C2405" s="1" t="str">
        <f t="shared" si="391"/>
        <v>21:0975</v>
      </c>
      <c r="D2405" s="1" t="str">
        <f>HYPERLINK("https://geochem.nrcan.gc.ca/cdogs/content/svy/svy_e.htm", "")</f>
        <v/>
      </c>
      <c r="G2405" s="1" t="str">
        <f>HYPERLINK("https://geochem.nrcan.gc.ca/cdogs/content/cr_/cr_00125_e.htm", "125")</f>
        <v>125</v>
      </c>
      <c r="J2405" t="s">
        <v>230</v>
      </c>
      <c r="K2405" t="s">
        <v>231</v>
      </c>
      <c r="L2405">
        <v>42</v>
      </c>
      <c r="M2405" t="s">
        <v>232</v>
      </c>
      <c r="N2405">
        <v>819</v>
      </c>
      <c r="O2405" t="s">
        <v>550</v>
      </c>
      <c r="P2405" t="s">
        <v>96</v>
      </c>
      <c r="Q2405" t="s">
        <v>652</v>
      </c>
      <c r="R2405" t="s">
        <v>203</v>
      </c>
      <c r="S2405" t="s">
        <v>57</v>
      </c>
      <c r="T2405" t="s">
        <v>356</v>
      </c>
      <c r="U2405" t="s">
        <v>203</v>
      </c>
      <c r="V2405" t="s">
        <v>251</v>
      </c>
      <c r="W2405" t="s">
        <v>125</v>
      </c>
      <c r="X2405" t="s">
        <v>74</v>
      </c>
      <c r="Y2405" t="s">
        <v>94</v>
      </c>
      <c r="Z2405" t="s">
        <v>127</v>
      </c>
      <c r="AA2405" t="s">
        <v>64</v>
      </c>
      <c r="AB2405" t="s">
        <v>290</v>
      </c>
      <c r="AC2405" t="s">
        <v>155</v>
      </c>
      <c r="AD2405" t="s">
        <v>203</v>
      </c>
      <c r="AE2405" t="s">
        <v>421</v>
      </c>
      <c r="AF2405" t="s">
        <v>116</v>
      </c>
      <c r="AG2405" t="s">
        <v>347</v>
      </c>
      <c r="AH2405" t="s">
        <v>206</v>
      </c>
      <c r="AI2405" t="s">
        <v>265</v>
      </c>
      <c r="AJ2405" t="s">
        <v>143</v>
      </c>
      <c r="AK2405" t="s">
        <v>73</v>
      </c>
      <c r="AL2405" t="s">
        <v>103</v>
      </c>
      <c r="AM2405" t="s">
        <v>75</v>
      </c>
      <c r="AN2405" t="s">
        <v>76</v>
      </c>
      <c r="AO2405" t="s">
        <v>95</v>
      </c>
      <c r="AP2405" t="s">
        <v>551</v>
      </c>
      <c r="AQ2405" t="s">
        <v>168</v>
      </c>
      <c r="AR2405" t="s">
        <v>67</v>
      </c>
      <c r="AS2405" t="s">
        <v>170</v>
      </c>
      <c r="AT2405" t="s">
        <v>652</v>
      </c>
      <c r="AU2405" t="s">
        <v>107</v>
      </c>
      <c r="AV2405" t="s">
        <v>11787</v>
      </c>
    </row>
    <row r="2406" spans="1:48" hidden="1" x14ac:dyDescent="0.3">
      <c r="A2406" t="s">
        <v>11788</v>
      </c>
      <c r="B2406" t="s">
        <v>11789</v>
      </c>
      <c r="C2406" s="1" t="str">
        <f t="shared" si="391"/>
        <v>21:0975</v>
      </c>
      <c r="D2406" s="1" t="str">
        <f t="shared" ref="D2406:D2421" si="398">HYPERLINK("https://geochem.nrcan.gc.ca/cdogs/content/svy/svy210109_e.htm", "21:0109")</f>
        <v>21:0109</v>
      </c>
      <c r="E2406" t="s">
        <v>11790</v>
      </c>
      <c r="F2406" t="s">
        <v>11791</v>
      </c>
      <c r="H2406">
        <v>60.7210508</v>
      </c>
      <c r="I2406">
        <v>-96.693875500000004</v>
      </c>
      <c r="J2406" s="1" t="str">
        <f t="shared" ref="J2406:J2421" si="399">HYPERLINK("https://geochem.nrcan.gc.ca/cdogs/content/kwd/kwd020027_e.htm", "NGR lake sediment grab sample")</f>
        <v>NGR lake sediment grab sample</v>
      </c>
      <c r="K2406" s="1" t="str">
        <f t="shared" ref="K2406:K2421" si="400">HYPERLINK("https://geochem.nrcan.gc.ca/cdogs/content/kwd/kwd080006_e.htm", "&lt;177 micron (NGR)")</f>
        <v>&lt;177 micron (NGR)</v>
      </c>
      <c r="L2406">
        <v>42</v>
      </c>
      <c r="M2406" t="s">
        <v>273</v>
      </c>
      <c r="N2406">
        <v>820</v>
      </c>
      <c r="O2406" t="s">
        <v>302</v>
      </c>
      <c r="P2406" t="s">
        <v>54</v>
      </c>
      <c r="Q2406" t="s">
        <v>1216</v>
      </c>
      <c r="R2406" t="s">
        <v>104</v>
      </c>
      <c r="S2406" t="s">
        <v>57</v>
      </c>
      <c r="T2406" t="s">
        <v>58</v>
      </c>
      <c r="U2406" t="s">
        <v>59</v>
      </c>
      <c r="V2406" t="s">
        <v>616</v>
      </c>
      <c r="W2406" t="s">
        <v>276</v>
      </c>
      <c r="X2406" t="s">
        <v>67</v>
      </c>
      <c r="Y2406" t="s">
        <v>171</v>
      </c>
      <c r="Z2406" t="s">
        <v>96</v>
      </c>
      <c r="AA2406" t="s">
        <v>64</v>
      </c>
      <c r="AB2406" t="s">
        <v>93</v>
      </c>
      <c r="AC2406" t="s">
        <v>66</v>
      </c>
      <c r="AD2406" t="s">
        <v>117</v>
      </c>
      <c r="AE2406" t="s">
        <v>3102</v>
      </c>
      <c r="AF2406" t="s">
        <v>77</v>
      </c>
      <c r="AG2406" t="s">
        <v>604</v>
      </c>
      <c r="AH2406" t="s">
        <v>472</v>
      </c>
      <c r="AI2406" t="s">
        <v>305</v>
      </c>
      <c r="AJ2406" t="s">
        <v>201</v>
      </c>
      <c r="AK2406" t="s">
        <v>73</v>
      </c>
      <c r="AL2406" t="s">
        <v>125</v>
      </c>
      <c r="AM2406" t="s">
        <v>75</v>
      </c>
      <c r="AN2406" t="s">
        <v>76</v>
      </c>
      <c r="AO2406" t="s">
        <v>565</v>
      </c>
      <c r="AP2406" t="s">
        <v>225</v>
      </c>
      <c r="AQ2406" t="s">
        <v>11792</v>
      </c>
      <c r="AR2406" t="s">
        <v>67</v>
      </c>
      <c r="AS2406" t="s">
        <v>54</v>
      </c>
      <c r="AT2406" t="s">
        <v>73</v>
      </c>
      <c r="AU2406" t="s">
        <v>107</v>
      </c>
      <c r="AV2406" t="s">
        <v>2188</v>
      </c>
    </row>
    <row r="2407" spans="1:48" hidden="1" x14ac:dyDescent="0.3">
      <c r="A2407" t="s">
        <v>11793</v>
      </c>
      <c r="B2407" t="s">
        <v>11794</v>
      </c>
      <c r="C2407" s="1" t="str">
        <f t="shared" si="391"/>
        <v>21:0975</v>
      </c>
      <c r="D2407" s="1" t="str">
        <f t="shared" si="398"/>
        <v>21:0109</v>
      </c>
      <c r="E2407" t="s">
        <v>11795</v>
      </c>
      <c r="F2407" t="s">
        <v>11796</v>
      </c>
      <c r="H2407">
        <v>60.684970900000003</v>
      </c>
      <c r="I2407">
        <v>-96.698849100000004</v>
      </c>
      <c r="J2407" s="1" t="str">
        <f t="shared" si="399"/>
        <v>NGR lake sediment grab sample</v>
      </c>
      <c r="K2407" s="1" t="str">
        <f t="shared" si="400"/>
        <v>&lt;177 micron (NGR)</v>
      </c>
      <c r="L2407">
        <v>42</v>
      </c>
      <c r="M2407" t="s">
        <v>289</v>
      </c>
      <c r="N2407">
        <v>821</v>
      </c>
      <c r="O2407" t="s">
        <v>448</v>
      </c>
      <c r="P2407" t="s">
        <v>54</v>
      </c>
      <c r="Q2407" t="s">
        <v>1134</v>
      </c>
      <c r="R2407" t="s">
        <v>436</v>
      </c>
      <c r="S2407" t="s">
        <v>57</v>
      </c>
      <c r="T2407" t="s">
        <v>293</v>
      </c>
      <c r="U2407" t="s">
        <v>168</v>
      </c>
      <c r="V2407" t="s">
        <v>2740</v>
      </c>
      <c r="W2407" t="s">
        <v>220</v>
      </c>
      <c r="X2407" t="s">
        <v>74</v>
      </c>
      <c r="Y2407" t="s">
        <v>346</v>
      </c>
      <c r="Z2407" t="s">
        <v>127</v>
      </c>
      <c r="AA2407" t="s">
        <v>64</v>
      </c>
      <c r="AB2407" t="s">
        <v>139</v>
      </c>
      <c r="AC2407" t="s">
        <v>66</v>
      </c>
      <c r="AD2407" t="s">
        <v>282</v>
      </c>
      <c r="AE2407" t="s">
        <v>448</v>
      </c>
      <c r="AF2407" t="s">
        <v>151</v>
      </c>
      <c r="AG2407" t="s">
        <v>1089</v>
      </c>
      <c r="AH2407" t="s">
        <v>173</v>
      </c>
      <c r="AI2407" t="s">
        <v>440</v>
      </c>
      <c r="AJ2407" t="s">
        <v>170</v>
      </c>
      <c r="AK2407" t="s">
        <v>73</v>
      </c>
      <c r="AL2407" t="s">
        <v>157</v>
      </c>
      <c r="AM2407" t="s">
        <v>177</v>
      </c>
      <c r="AN2407" t="s">
        <v>10557</v>
      </c>
      <c r="AO2407" t="s">
        <v>116</v>
      </c>
      <c r="AP2407" t="s">
        <v>225</v>
      </c>
      <c r="AQ2407" t="s">
        <v>11732</v>
      </c>
      <c r="AR2407" t="s">
        <v>62</v>
      </c>
      <c r="AS2407" t="s">
        <v>54</v>
      </c>
      <c r="AT2407" t="s">
        <v>152</v>
      </c>
      <c r="AU2407" t="s">
        <v>107</v>
      </c>
      <c r="AV2407" t="s">
        <v>8836</v>
      </c>
    </row>
    <row r="2408" spans="1:48" hidden="1" x14ac:dyDescent="0.3">
      <c r="A2408" t="s">
        <v>11797</v>
      </c>
      <c r="B2408" t="s">
        <v>11798</v>
      </c>
      <c r="C2408" s="1" t="str">
        <f t="shared" si="391"/>
        <v>21:0975</v>
      </c>
      <c r="D2408" s="1" t="str">
        <f t="shared" si="398"/>
        <v>21:0109</v>
      </c>
      <c r="E2408" t="s">
        <v>11799</v>
      </c>
      <c r="F2408" t="s">
        <v>11800</v>
      </c>
      <c r="H2408">
        <v>60.621139399999997</v>
      </c>
      <c r="I2408">
        <v>-96.691932100000002</v>
      </c>
      <c r="J2408" s="1" t="str">
        <f t="shared" si="399"/>
        <v>NGR lake sediment grab sample</v>
      </c>
      <c r="K2408" s="1" t="str">
        <f t="shared" si="400"/>
        <v>&lt;177 micron (NGR)</v>
      </c>
      <c r="L2408">
        <v>42</v>
      </c>
      <c r="M2408" t="s">
        <v>301</v>
      </c>
      <c r="N2408">
        <v>822</v>
      </c>
      <c r="O2408" t="s">
        <v>137</v>
      </c>
      <c r="P2408" t="s">
        <v>54</v>
      </c>
      <c r="Q2408" t="s">
        <v>777</v>
      </c>
      <c r="R2408" t="s">
        <v>281</v>
      </c>
      <c r="S2408" t="s">
        <v>57</v>
      </c>
      <c r="T2408" t="s">
        <v>152</v>
      </c>
      <c r="U2408" t="s">
        <v>88</v>
      </c>
      <c r="V2408" t="s">
        <v>617</v>
      </c>
      <c r="W2408" t="s">
        <v>127</v>
      </c>
      <c r="X2408" t="s">
        <v>74</v>
      </c>
      <c r="Y2408" t="s">
        <v>205</v>
      </c>
      <c r="Z2408" t="s">
        <v>170</v>
      </c>
      <c r="AA2408" t="s">
        <v>64</v>
      </c>
      <c r="AB2408" t="s">
        <v>65</v>
      </c>
      <c r="AC2408" t="s">
        <v>66</v>
      </c>
      <c r="AD2408" t="s">
        <v>96</v>
      </c>
      <c r="AE2408" t="s">
        <v>526</v>
      </c>
      <c r="AF2408" t="s">
        <v>116</v>
      </c>
      <c r="AG2408" t="s">
        <v>235</v>
      </c>
      <c r="AH2408" t="s">
        <v>173</v>
      </c>
      <c r="AI2408" t="s">
        <v>208</v>
      </c>
      <c r="AJ2408" t="s">
        <v>263</v>
      </c>
      <c r="AK2408" t="s">
        <v>73</v>
      </c>
      <c r="AL2408" t="s">
        <v>125</v>
      </c>
      <c r="AM2408" t="s">
        <v>75</v>
      </c>
      <c r="AN2408" t="s">
        <v>76</v>
      </c>
      <c r="AO2408" t="s">
        <v>134</v>
      </c>
      <c r="AP2408" t="s">
        <v>126</v>
      </c>
      <c r="AQ2408" t="s">
        <v>1732</v>
      </c>
      <c r="AR2408" t="s">
        <v>62</v>
      </c>
      <c r="AS2408" t="s">
        <v>54</v>
      </c>
      <c r="AT2408" t="s">
        <v>73</v>
      </c>
      <c r="AU2408" t="s">
        <v>107</v>
      </c>
      <c r="AV2408" t="s">
        <v>8788</v>
      </c>
    </row>
    <row r="2409" spans="1:48" hidden="1" x14ac:dyDescent="0.3">
      <c r="A2409" t="s">
        <v>11801</v>
      </c>
      <c r="B2409" t="s">
        <v>11802</v>
      </c>
      <c r="C2409" s="1" t="str">
        <f t="shared" si="391"/>
        <v>21:0975</v>
      </c>
      <c r="D2409" s="1" t="str">
        <f t="shared" si="398"/>
        <v>21:0109</v>
      </c>
      <c r="E2409" t="s">
        <v>11803</v>
      </c>
      <c r="F2409" t="s">
        <v>11804</v>
      </c>
      <c r="H2409">
        <v>60.591367699999999</v>
      </c>
      <c r="I2409">
        <v>-96.694539399999996</v>
      </c>
      <c r="J2409" s="1" t="str">
        <f t="shared" si="399"/>
        <v>NGR lake sediment grab sample</v>
      </c>
      <c r="K2409" s="1" t="str">
        <f t="shared" si="400"/>
        <v>&lt;177 micron (NGR)</v>
      </c>
      <c r="L2409">
        <v>42</v>
      </c>
      <c r="M2409" t="s">
        <v>314</v>
      </c>
      <c r="N2409">
        <v>823</v>
      </c>
      <c r="O2409" t="s">
        <v>396</v>
      </c>
      <c r="P2409" t="s">
        <v>54</v>
      </c>
      <c r="Q2409" t="s">
        <v>505</v>
      </c>
      <c r="R2409" t="s">
        <v>151</v>
      </c>
      <c r="S2409" t="s">
        <v>57</v>
      </c>
      <c r="T2409" t="s">
        <v>380</v>
      </c>
      <c r="U2409" t="s">
        <v>59</v>
      </c>
      <c r="V2409" t="s">
        <v>550</v>
      </c>
      <c r="W2409" t="s">
        <v>62</v>
      </c>
      <c r="X2409" t="s">
        <v>67</v>
      </c>
      <c r="Y2409" t="s">
        <v>355</v>
      </c>
      <c r="Z2409" t="s">
        <v>62</v>
      </c>
      <c r="AA2409" t="s">
        <v>64</v>
      </c>
      <c r="AB2409" t="s">
        <v>187</v>
      </c>
      <c r="AC2409" t="s">
        <v>66</v>
      </c>
      <c r="AD2409" t="s">
        <v>67</v>
      </c>
      <c r="AE2409" t="s">
        <v>1090</v>
      </c>
      <c r="AF2409" t="s">
        <v>76</v>
      </c>
      <c r="AG2409" t="s">
        <v>139</v>
      </c>
      <c r="AH2409" t="s">
        <v>472</v>
      </c>
      <c r="AI2409" t="s">
        <v>692</v>
      </c>
      <c r="AJ2409" t="s">
        <v>170</v>
      </c>
      <c r="AK2409" t="s">
        <v>73</v>
      </c>
      <c r="AL2409" t="s">
        <v>103</v>
      </c>
      <c r="AM2409" t="s">
        <v>103</v>
      </c>
      <c r="AN2409" t="s">
        <v>76</v>
      </c>
      <c r="AO2409" t="s">
        <v>168</v>
      </c>
      <c r="AP2409" t="s">
        <v>1980</v>
      </c>
      <c r="AQ2409" t="s">
        <v>203</v>
      </c>
      <c r="AR2409" t="s">
        <v>67</v>
      </c>
      <c r="AS2409" t="s">
        <v>54</v>
      </c>
      <c r="AT2409" t="s">
        <v>73</v>
      </c>
      <c r="AU2409" t="s">
        <v>107</v>
      </c>
      <c r="AV2409" t="s">
        <v>11805</v>
      </c>
    </row>
    <row r="2410" spans="1:48" hidden="1" x14ac:dyDescent="0.3">
      <c r="A2410" t="s">
        <v>11806</v>
      </c>
      <c r="B2410" t="s">
        <v>11807</v>
      </c>
      <c r="C2410" s="1" t="str">
        <f t="shared" si="391"/>
        <v>21:0975</v>
      </c>
      <c r="D2410" s="1" t="str">
        <f t="shared" si="398"/>
        <v>21:0109</v>
      </c>
      <c r="E2410" t="s">
        <v>11808</v>
      </c>
      <c r="F2410" t="s">
        <v>11809</v>
      </c>
      <c r="H2410">
        <v>60.572014600000003</v>
      </c>
      <c r="I2410">
        <v>-96.652552099999994</v>
      </c>
      <c r="J2410" s="1" t="str">
        <f t="shared" si="399"/>
        <v>NGR lake sediment grab sample</v>
      </c>
      <c r="K2410" s="1" t="str">
        <f t="shared" si="400"/>
        <v>&lt;177 micron (NGR)</v>
      </c>
      <c r="L2410">
        <v>42</v>
      </c>
      <c r="M2410" t="s">
        <v>324</v>
      </c>
      <c r="N2410">
        <v>824</v>
      </c>
      <c r="O2410" t="s">
        <v>95</v>
      </c>
      <c r="P2410" t="s">
        <v>170</v>
      </c>
      <c r="Q2410" t="s">
        <v>337</v>
      </c>
      <c r="R2410" t="s">
        <v>92</v>
      </c>
      <c r="S2410" t="s">
        <v>57</v>
      </c>
      <c r="T2410" t="s">
        <v>412</v>
      </c>
      <c r="U2410" t="s">
        <v>168</v>
      </c>
      <c r="V2410" t="s">
        <v>304</v>
      </c>
      <c r="W2410" t="s">
        <v>254</v>
      </c>
      <c r="X2410" t="s">
        <v>62</v>
      </c>
      <c r="Y2410" t="s">
        <v>205</v>
      </c>
      <c r="Z2410" t="s">
        <v>138</v>
      </c>
      <c r="AA2410" t="s">
        <v>64</v>
      </c>
      <c r="AB2410" t="s">
        <v>264</v>
      </c>
      <c r="AC2410" t="s">
        <v>66</v>
      </c>
      <c r="AD2410" t="s">
        <v>74</v>
      </c>
      <c r="AE2410" t="s">
        <v>5601</v>
      </c>
      <c r="AF2410" t="s">
        <v>192</v>
      </c>
      <c r="AG2410" t="s">
        <v>277</v>
      </c>
      <c r="AH2410" t="s">
        <v>70</v>
      </c>
      <c r="AI2410" t="s">
        <v>203</v>
      </c>
      <c r="AJ2410" t="s">
        <v>388</v>
      </c>
      <c r="AK2410" t="s">
        <v>73</v>
      </c>
      <c r="AL2410" t="s">
        <v>68</v>
      </c>
      <c r="AM2410" t="s">
        <v>75</v>
      </c>
      <c r="AN2410" t="s">
        <v>76</v>
      </c>
      <c r="AO2410" t="s">
        <v>178</v>
      </c>
      <c r="AP2410" t="s">
        <v>78</v>
      </c>
      <c r="AQ2410" t="s">
        <v>233</v>
      </c>
      <c r="AR2410" t="s">
        <v>74</v>
      </c>
      <c r="AS2410" t="s">
        <v>54</v>
      </c>
      <c r="AT2410" t="s">
        <v>73</v>
      </c>
      <c r="AU2410" t="s">
        <v>107</v>
      </c>
      <c r="AV2410" t="s">
        <v>2221</v>
      </c>
    </row>
    <row r="2411" spans="1:48" hidden="1" x14ac:dyDescent="0.3">
      <c r="A2411" t="s">
        <v>11810</v>
      </c>
      <c r="B2411" t="s">
        <v>11811</v>
      </c>
      <c r="C2411" s="1" t="str">
        <f t="shared" si="391"/>
        <v>21:0975</v>
      </c>
      <c r="D2411" s="1" t="str">
        <f t="shared" si="398"/>
        <v>21:0109</v>
      </c>
      <c r="E2411" t="s">
        <v>11812</v>
      </c>
      <c r="F2411" t="s">
        <v>11813</v>
      </c>
      <c r="H2411">
        <v>60.497941900000001</v>
      </c>
      <c r="I2411">
        <v>-96.555526900000004</v>
      </c>
      <c r="J2411" s="1" t="str">
        <f t="shared" si="399"/>
        <v>NGR lake sediment grab sample</v>
      </c>
      <c r="K2411" s="1" t="str">
        <f t="shared" si="400"/>
        <v>&lt;177 micron (NGR)</v>
      </c>
      <c r="L2411">
        <v>42</v>
      </c>
      <c r="M2411" t="s">
        <v>335</v>
      </c>
      <c r="N2411">
        <v>825</v>
      </c>
      <c r="O2411" t="s">
        <v>355</v>
      </c>
      <c r="P2411" t="s">
        <v>54</v>
      </c>
      <c r="Q2411" t="s">
        <v>55</v>
      </c>
      <c r="R2411" t="s">
        <v>104</v>
      </c>
      <c r="S2411" t="s">
        <v>57</v>
      </c>
      <c r="T2411" t="s">
        <v>175</v>
      </c>
      <c r="U2411" t="s">
        <v>203</v>
      </c>
      <c r="V2411" t="s">
        <v>316</v>
      </c>
      <c r="W2411" t="s">
        <v>87</v>
      </c>
      <c r="X2411" t="s">
        <v>74</v>
      </c>
      <c r="Y2411" t="s">
        <v>220</v>
      </c>
      <c r="Z2411" t="s">
        <v>127</v>
      </c>
      <c r="AA2411" t="s">
        <v>64</v>
      </c>
      <c r="AB2411" t="s">
        <v>192</v>
      </c>
      <c r="AC2411" t="s">
        <v>66</v>
      </c>
      <c r="AD2411" t="s">
        <v>67</v>
      </c>
      <c r="AE2411" t="s">
        <v>171</v>
      </c>
      <c r="AF2411" t="s">
        <v>99</v>
      </c>
      <c r="AG2411" t="s">
        <v>277</v>
      </c>
      <c r="AH2411" t="s">
        <v>173</v>
      </c>
      <c r="AI2411" t="s">
        <v>168</v>
      </c>
      <c r="AJ2411" t="s">
        <v>388</v>
      </c>
      <c r="AK2411" t="s">
        <v>73</v>
      </c>
      <c r="AL2411" t="s">
        <v>68</v>
      </c>
      <c r="AM2411" t="s">
        <v>224</v>
      </c>
      <c r="AN2411" t="s">
        <v>76</v>
      </c>
      <c r="AO2411" t="s">
        <v>104</v>
      </c>
      <c r="AP2411" t="s">
        <v>295</v>
      </c>
      <c r="AQ2411" t="s">
        <v>203</v>
      </c>
      <c r="AR2411" t="s">
        <v>74</v>
      </c>
      <c r="AS2411" t="s">
        <v>54</v>
      </c>
      <c r="AT2411" t="s">
        <v>73</v>
      </c>
      <c r="AU2411" t="s">
        <v>107</v>
      </c>
      <c r="AV2411" t="s">
        <v>9747</v>
      </c>
    </row>
    <row r="2412" spans="1:48" hidden="1" x14ac:dyDescent="0.3">
      <c r="A2412" t="s">
        <v>11814</v>
      </c>
      <c r="B2412" t="s">
        <v>11815</v>
      </c>
      <c r="C2412" s="1" t="str">
        <f t="shared" si="391"/>
        <v>21:0975</v>
      </c>
      <c r="D2412" s="1" t="str">
        <f t="shared" si="398"/>
        <v>21:0109</v>
      </c>
      <c r="E2412" t="s">
        <v>11816</v>
      </c>
      <c r="F2412" t="s">
        <v>11817</v>
      </c>
      <c r="H2412">
        <v>60.466467600000001</v>
      </c>
      <c r="I2412">
        <v>-96.5800239</v>
      </c>
      <c r="J2412" s="1" t="str">
        <f t="shared" si="399"/>
        <v>NGR lake sediment grab sample</v>
      </c>
      <c r="K2412" s="1" t="str">
        <f t="shared" si="400"/>
        <v>&lt;177 micron (NGR)</v>
      </c>
      <c r="L2412">
        <v>42</v>
      </c>
      <c r="M2412" t="s">
        <v>354</v>
      </c>
      <c r="N2412">
        <v>826</v>
      </c>
      <c r="O2412" t="s">
        <v>125</v>
      </c>
      <c r="P2412" t="s">
        <v>54</v>
      </c>
      <c r="Q2412" t="s">
        <v>262</v>
      </c>
      <c r="R2412" t="s">
        <v>264</v>
      </c>
      <c r="S2412" t="s">
        <v>57</v>
      </c>
      <c r="T2412" t="s">
        <v>560</v>
      </c>
      <c r="U2412" t="s">
        <v>57</v>
      </c>
      <c r="V2412" t="s">
        <v>2740</v>
      </c>
      <c r="W2412" t="s">
        <v>74</v>
      </c>
      <c r="X2412" t="s">
        <v>62</v>
      </c>
      <c r="Y2412" t="s">
        <v>238</v>
      </c>
      <c r="Z2412" t="s">
        <v>62</v>
      </c>
      <c r="AA2412" t="s">
        <v>64</v>
      </c>
      <c r="AB2412" t="s">
        <v>277</v>
      </c>
      <c r="AC2412" t="s">
        <v>66</v>
      </c>
      <c r="AD2412" t="s">
        <v>117</v>
      </c>
      <c r="AE2412" t="s">
        <v>70</v>
      </c>
      <c r="AF2412" t="s">
        <v>203</v>
      </c>
      <c r="AG2412" t="s">
        <v>121</v>
      </c>
      <c r="AH2412" t="s">
        <v>780</v>
      </c>
      <c r="AI2412" t="s">
        <v>226</v>
      </c>
      <c r="AJ2412" t="s">
        <v>116</v>
      </c>
      <c r="AK2412" t="s">
        <v>73</v>
      </c>
      <c r="AL2412" t="s">
        <v>177</v>
      </c>
      <c r="AM2412" t="s">
        <v>95</v>
      </c>
      <c r="AN2412" t="s">
        <v>76</v>
      </c>
      <c r="AO2412" t="s">
        <v>533</v>
      </c>
      <c r="AP2412" t="s">
        <v>325</v>
      </c>
      <c r="AQ2412" t="s">
        <v>11818</v>
      </c>
      <c r="AR2412" t="s">
        <v>67</v>
      </c>
      <c r="AS2412" t="s">
        <v>96</v>
      </c>
      <c r="AT2412" t="s">
        <v>91</v>
      </c>
      <c r="AU2412" t="s">
        <v>107</v>
      </c>
      <c r="AV2412" t="s">
        <v>10936</v>
      </c>
    </row>
    <row r="2413" spans="1:48" hidden="1" x14ac:dyDescent="0.3">
      <c r="A2413" t="s">
        <v>11819</v>
      </c>
      <c r="B2413" t="s">
        <v>11820</v>
      </c>
      <c r="C2413" s="1" t="str">
        <f t="shared" si="391"/>
        <v>21:0975</v>
      </c>
      <c r="D2413" s="1" t="str">
        <f t="shared" si="398"/>
        <v>21:0109</v>
      </c>
      <c r="E2413" t="s">
        <v>11821</v>
      </c>
      <c r="F2413" t="s">
        <v>11822</v>
      </c>
      <c r="H2413">
        <v>60.175693099999997</v>
      </c>
      <c r="I2413">
        <v>-96.532313400000007</v>
      </c>
      <c r="J2413" s="1" t="str">
        <f t="shared" si="399"/>
        <v>NGR lake sediment grab sample</v>
      </c>
      <c r="K2413" s="1" t="str">
        <f t="shared" si="400"/>
        <v>&lt;177 micron (NGR)</v>
      </c>
      <c r="L2413">
        <v>43</v>
      </c>
      <c r="M2413" t="s">
        <v>52</v>
      </c>
      <c r="N2413">
        <v>827</v>
      </c>
      <c r="O2413" t="s">
        <v>62</v>
      </c>
      <c r="P2413" t="s">
        <v>54</v>
      </c>
      <c r="Q2413" t="s">
        <v>395</v>
      </c>
      <c r="R2413" t="s">
        <v>280</v>
      </c>
      <c r="S2413" t="s">
        <v>57</v>
      </c>
      <c r="T2413" t="s">
        <v>219</v>
      </c>
      <c r="U2413" t="s">
        <v>117</v>
      </c>
      <c r="V2413" t="s">
        <v>251</v>
      </c>
      <c r="W2413" t="s">
        <v>94</v>
      </c>
      <c r="X2413" t="s">
        <v>67</v>
      </c>
      <c r="Y2413" t="s">
        <v>137</v>
      </c>
      <c r="Z2413" t="s">
        <v>138</v>
      </c>
      <c r="AA2413" t="s">
        <v>64</v>
      </c>
      <c r="AB2413" t="s">
        <v>471</v>
      </c>
      <c r="AC2413" t="s">
        <v>66</v>
      </c>
      <c r="AD2413" t="s">
        <v>170</v>
      </c>
      <c r="AE2413" t="s">
        <v>63</v>
      </c>
      <c r="AF2413" t="s">
        <v>141</v>
      </c>
      <c r="AG2413" t="s">
        <v>277</v>
      </c>
      <c r="AH2413" t="s">
        <v>173</v>
      </c>
      <c r="AI2413" t="s">
        <v>382</v>
      </c>
      <c r="AJ2413" t="s">
        <v>159</v>
      </c>
      <c r="AK2413" t="s">
        <v>73</v>
      </c>
      <c r="AL2413" t="s">
        <v>206</v>
      </c>
      <c r="AM2413" t="s">
        <v>177</v>
      </c>
      <c r="AN2413" t="s">
        <v>76</v>
      </c>
      <c r="AO2413" t="s">
        <v>77</v>
      </c>
      <c r="AP2413" t="s">
        <v>267</v>
      </c>
      <c r="AQ2413" t="s">
        <v>134</v>
      </c>
      <c r="AR2413" t="s">
        <v>67</v>
      </c>
      <c r="AS2413" t="s">
        <v>54</v>
      </c>
      <c r="AT2413" t="s">
        <v>73</v>
      </c>
      <c r="AU2413" t="s">
        <v>107</v>
      </c>
      <c r="AV2413" t="s">
        <v>108</v>
      </c>
    </row>
    <row r="2414" spans="1:48" hidden="1" x14ac:dyDescent="0.3">
      <c r="A2414" t="s">
        <v>11823</v>
      </c>
      <c r="B2414" t="s">
        <v>11824</v>
      </c>
      <c r="C2414" s="1" t="str">
        <f t="shared" si="391"/>
        <v>21:0975</v>
      </c>
      <c r="D2414" s="1" t="str">
        <f t="shared" si="398"/>
        <v>21:0109</v>
      </c>
      <c r="E2414" t="s">
        <v>11825</v>
      </c>
      <c r="F2414" t="s">
        <v>11826</v>
      </c>
      <c r="H2414">
        <v>60.430723299999997</v>
      </c>
      <c r="I2414">
        <v>-96.558082299999995</v>
      </c>
      <c r="J2414" s="1" t="str">
        <f t="shared" si="399"/>
        <v>NGR lake sediment grab sample</v>
      </c>
      <c r="K2414" s="1" t="str">
        <f t="shared" si="400"/>
        <v>&lt;177 micron (NGR)</v>
      </c>
      <c r="L2414">
        <v>43</v>
      </c>
      <c r="M2414" t="s">
        <v>86</v>
      </c>
      <c r="N2414">
        <v>828</v>
      </c>
      <c r="O2414" t="s">
        <v>118</v>
      </c>
      <c r="P2414" t="s">
        <v>54</v>
      </c>
      <c r="Q2414" t="s">
        <v>80</v>
      </c>
      <c r="R2414" t="s">
        <v>139</v>
      </c>
      <c r="S2414" t="s">
        <v>57</v>
      </c>
      <c r="T2414" t="s">
        <v>652</v>
      </c>
      <c r="U2414" t="s">
        <v>96</v>
      </c>
      <c r="V2414" t="s">
        <v>2740</v>
      </c>
      <c r="W2414" t="s">
        <v>302</v>
      </c>
      <c r="X2414" t="s">
        <v>62</v>
      </c>
      <c r="Y2414" t="s">
        <v>592</v>
      </c>
      <c r="Z2414" t="s">
        <v>170</v>
      </c>
      <c r="AA2414" t="s">
        <v>64</v>
      </c>
      <c r="AB2414" t="s">
        <v>11827</v>
      </c>
      <c r="AC2414" t="s">
        <v>66</v>
      </c>
      <c r="AD2414" t="s">
        <v>492</v>
      </c>
      <c r="AE2414" t="s">
        <v>98</v>
      </c>
      <c r="AF2414" t="s">
        <v>76</v>
      </c>
      <c r="AG2414" t="s">
        <v>550</v>
      </c>
      <c r="AH2414" t="s">
        <v>780</v>
      </c>
      <c r="AI2414" t="s">
        <v>124</v>
      </c>
      <c r="AJ2414" t="s">
        <v>1341</v>
      </c>
      <c r="AK2414" t="s">
        <v>73</v>
      </c>
      <c r="AL2414" t="s">
        <v>75</v>
      </c>
      <c r="AM2414" t="s">
        <v>118</v>
      </c>
      <c r="AN2414" t="s">
        <v>8661</v>
      </c>
      <c r="AO2414" t="s">
        <v>11828</v>
      </c>
      <c r="AP2414" t="s">
        <v>337</v>
      </c>
      <c r="AQ2414" t="s">
        <v>11829</v>
      </c>
      <c r="AR2414" t="s">
        <v>74</v>
      </c>
      <c r="AS2414" t="s">
        <v>117</v>
      </c>
      <c r="AT2414" t="s">
        <v>562</v>
      </c>
      <c r="AU2414" t="s">
        <v>107</v>
      </c>
      <c r="AV2414" t="s">
        <v>2073</v>
      </c>
    </row>
    <row r="2415" spans="1:48" hidden="1" x14ac:dyDescent="0.3">
      <c r="A2415" t="s">
        <v>11830</v>
      </c>
      <c r="B2415" t="s">
        <v>11831</v>
      </c>
      <c r="C2415" s="1" t="str">
        <f t="shared" si="391"/>
        <v>21:0975</v>
      </c>
      <c r="D2415" s="1" t="str">
        <f t="shared" si="398"/>
        <v>21:0109</v>
      </c>
      <c r="E2415" t="s">
        <v>11832</v>
      </c>
      <c r="F2415" t="s">
        <v>11833</v>
      </c>
      <c r="H2415">
        <v>60.386953900000002</v>
      </c>
      <c r="I2415">
        <v>-96.599712699999998</v>
      </c>
      <c r="J2415" s="1" t="str">
        <f t="shared" si="399"/>
        <v>NGR lake sediment grab sample</v>
      </c>
      <c r="K2415" s="1" t="str">
        <f t="shared" si="400"/>
        <v>&lt;177 micron (NGR)</v>
      </c>
      <c r="L2415">
        <v>43</v>
      </c>
      <c r="M2415" t="s">
        <v>113</v>
      </c>
      <c r="N2415">
        <v>829</v>
      </c>
      <c r="O2415" t="s">
        <v>62</v>
      </c>
      <c r="P2415" t="s">
        <v>54</v>
      </c>
      <c r="Q2415" t="s">
        <v>1814</v>
      </c>
      <c r="R2415" t="s">
        <v>187</v>
      </c>
      <c r="S2415" t="s">
        <v>57</v>
      </c>
      <c r="T2415" t="s">
        <v>447</v>
      </c>
      <c r="U2415" t="s">
        <v>57</v>
      </c>
      <c r="V2415" t="s">
        <v>2740</v>
      </c>
      <c r="W2415" t="s">
        <v>448</v>
      </c>
      <c r="X2415" t="s">
        <v>67</v>
      </c>
      <c r="Y2415" t="s">
        <v>421</v>
      </c>
      <c r="Z2415" t="s">
        <v>170</v>
      </c>
      <c r="AA2415" t="s">
        <v>64</v>
      </c>
      <c r="AB2415" t="s">
        <v>91</v>
      </c>
      <c r="AC2415" t="s">
        <v>66</v>
      </c>
      <c r="AD2415" t="s">
        <v>178</v>
      </c>
      <c r="AE2415" t="s">
        <v>606</v>
      </c>
      <c r="AF2415" t="s">
        <v>347</v>
      </c>
      <c r="AG2415" t="s">
        <v>492</v>
      </c>
      <c r="AH2415" t="s">
        <v>472</v>
      </c>
      <c r="AI2415" t="s">
        <v>106</v>
      </c>
      <c r="AJ2415" t="s">
        <v>8875</v>
      </c>
      <c r="AK2415" t="s">
        <v>73</v>
      </c>
      <c r="AL2415" t="s">
        <v>75</v>
      </c>
      <c r="AM2415" t="s">
        <v>396</v>
      </c>
      <c r="AN2415" t="s">
        <v>76</v>
      </c>
      <c r="AO2415" t="s">
        <v>1252</v>
      </c>
      <c r="AP2415" t="s">
        <v>965</v>
      </c>
      <c r="AQ2415" t="s">
        <v>11834</v>
      </c>
      <c r="AR2415" t="s">
        <v>67</v>
      </c>
      <c r="AS2415" t="s">
        <v>54</v>
      </c>
      <c r="AT2415" t="s">
        <v>58</v>
      </c>
      <c r="AU2415" t="s">
        <v>107</v>
      </c>
      <c r="AV2415" t="s">
        <v>11835</v>
      </c>
    </row>
    <row r="2416" spans="1:48" hidden="1" x14ac:dyDescent="0.3">
      <c r="A2416" t="s">
        <v>11836</v>
      </c>
      <c r="B2416" t="s">
        <v>11837</v>
      </c>
      <c r="C2416" s="1" t="str">
        <f t="shared" si="391"/>
        <v>21:0975</v>
      </c>
      <c r="D2416" s="1" t="str">
        <f t="shared" si="398"/>
        <v>21:0109</v>
      </c>
      <c r="E2416" t="s">
        <v>11832</v>
      </c>
      <c r="F2416" t="s">
        <v>11838</v>
      </c>
      <c r="H2416">
        <v>60.386953900000002</v>
      </c>
      <c r="I2416">
        <v>-96.599712699999998</v>
      </c>
      <c r="J2416" s="1" t="str">
        <f t="shared" si="399"/>
        <v>NGR lake sediment grab sample</v>
      </c>
      <c r="K2416" s="1" t="str">
        <f t="shared" si="400"/>
        <v>&lt;177 micron (NGR)</v>
      </c>
      <c r="L2416">
        <v>43</v>
      </c>
      <c r="M2416" t="s">
        <v>132</v>
      </c>
      <c r="N2416">
        <v>830</v>
      </c>
      <c r="O2416" t="s">
        <v>302</v>
      </c>
      <c r="P2416" t="s">
        <v>54</v>
      </c>
      <c r="Q2416" t="s">
        <v>643</v>
      </c>
      <c r="R2416" t="s">
        <v>251</v>
      </c>
      <c r="S2416" t="s">
        <v>57</v>
      </c>
      <c r="T2416" t="s">
        <v>479</v>
      </c>
      <c r="U2416" t="s">
        <v>138</v>
      </c>
      <c r="V2416" t="s">
        <v>2740</v>
      </c>
      <c r="W2416" t="s">
        <v>421</v>
      </c>
      <c r="X2416" t="s">
        <v>67</v>
      </c>
      <c r="Y2416" t="s">
        <v>302</v>
      </c>
      <c r="Z2416" t="s">
        <v>170</v>
      </c>
      <c r="AA2416" t="s">
        <v>64</v>
      </c>
      <c r="AB2416" t="s">
        <v>277</v>
      </c>
      <c r="AC2416" t="s">
        <v>66</v>
      </c>
      <c r="AD2416" t="s">
        <v>290</v>
      </c>
      <c r="AE2416" t="s">
        <v>943</v>
      </c>
      <c r="AF2416" t="s">
        <v>121</v>
      </c>
      <c r="AG2416" t="s">
        <v>492</v>
      </c>
      <c r="AH2416" t="s">
        <v>780</v>
      </c>
      <c r="AI2416" t="s">
        <v>193</v>
      </c>
      <c r="AJ2416" t="s">
        <v>1389</v>
      </c>
      <c r="AK2416" t="s">
        <v>73</v>
      </c>
      <c r="AL2416" t="s">
        <v>75</v>
      </c>
      <c r="AM2416" t="s">
        <v>526</v>
      </c>
      <c r="AN2416" t="s">
        <v>76</v>
      </c>
      <c r="AO2416" t="s">
        <v>2673</v>
      </c>
      <c r="AP2416" t="s">
        <v>4217</v>
      </c>
      <c r="AQ2416" t="s">
        <v>11839</v>
      </c>
      <c r="AR2416" t="s">
        <v>67</v>
      </c>
      <c r="AS2416" t="s">
        <v>54</v>
      </c>
      <c r="AT2416" t="s">
        <v>73</v>
      </c>
      <c r="AU2416" t="s">
        <v>107</v>
      </c>
      <c r="AV2416" t="s">
        <v>11840</v>
      </c>
    </row>
    <row r="2417" spans="1:48" hidden="1" x14ac:dyDescent="0.3">
      <c r="A2417" t="s">
        <v>11841</v>
      </c>
      <c r="B2417" t="s">
        <v>11842</v>
      </c>
      <c r="C2417" s="1" t="str">
        <f t="shared" si="391"/>
        <v>21:0975</v>
      </c>
      <c r="D2417" s="1" t="str">
        <f t="shared" si="398"/>
        <v>21:0109</v>
      </c>
      <c r="E2417" t="s">
        <v>11843</v>
      </c>
      <c r="F2417" t="s">
        <v>11844</v>
      </c>
      <c r="H2417">
        <v>60.362971600000002</v>
      </c>
      <c r="I2417">
        <v>-96.617309199999994</v>
      </c>
      <c r="J2417" s="1" t="str">
        <f t="shared" si="399"/>
        <v>NGR lake sediment grab sample</v>
      </c>
      <c r="K2417" s="1" t="str">
        <f t="shared" si="400"/>
        <v>&lt;177 micron (NGR)</v>
      </c>
      <c r="L2417">
        <v>43</v>
      </c>
      <c r="M2417" t="s">
        <v>149</v>
      </c>
      <c r="N2417">
        <v>831</v>
      </c>
      <c r="O2417" t="s">
        <v>238</v>
      </c>
      <c r="P2417" t="s">
        <v>54</v>
      </c>
      <c r="Q2417" t="s">
        <v>437</v>
      </c>
      <c r="R2417" t="s">
        <v>347</v>
      </c>
      <c r="S2417" t="s">
        <v>57</v>
      </c>
      <c r="T2417" t="s">
        <v>80</v>
      </c>
      <c r="U2417" t="s">
        <v>57</v>
      </c>
      <c r="V2417" t="s">
        <v>381</v>
      </c>
      <c r="W2417" t="s">
        <v>68</v>
      </c>
      <c r="X2417" t="s">
        <v>67</v>
      </c>
      <c r="Y2417" t="s">
        <v>74</v>
      </c>
      <c r="Z2417" t="s">
        <v>74</v>
      </c>
      <c r="AA2417" t="s">
        <v>64</v>
      </c>
      <c r="AB2417" t="s">
        <v>277</v>
      </c>
      <c r="AC2417" t="s">
        <v>66</v>
      </c>
      <c r="AD2417" t="s">
        <v>92</v>
      </c>
      <c r="AE2417" t="s">
        <v>70</v>
      </c>
      <c r="AF2417" t="s">
        <v>134</v>
      </c>
      <c r="AG2417" t="s">
        <v>141</v>
      </c>
      <c r="AH2417" t="s">
        <v>780</v>
      </c>
      <c r="AI2417" t="s">
        <v>94</v>
      </c>
      <c r="AJ2417" t="s">
        <v>1097</v>
      </c>
      <c r="AK2417" t="s">
        <v>73</v>
      </c>
      <c r="AL2417" t="s">
        <v>103</v>
      </c>
      <c r="AM2417" t="s">
        <v>526</v>
      </c>
      <c r="AN2417" t="s">
        <v>76</v>
      </c>
      <c r="AO2417" t="s">
        <v>69</v>
      </c>
      <c r="AP2417" t="s">
        <v>997</v>
      </c>
      <c r="AQ2417" t="s">
        <v>6198</v>
      </c>
      <c r="AR2417" t="s">
        <v>67</v>
      </c>
      <c r="AS2417" t="s">
        <v>54</v>
      </c>
      <c r="AT2417" t="s">
        <v>73</v>
      </c>
      <c r="AU2417" t="s">
        <v>107</v>
      </c>
      <c r="AV2417" t="s">
        <v>10735</v>
      </c>
    </row>
    <row r="2418" spans="1:48" hidden="1" x14ac:dyDescent="0.3">
      <c r="A2418" t="s">
        <v>11845</v>
      </c>
      <c r="B2418" t="s">
        <v>11846</v>
      </c>
      <c r="C2418" s="1" t="str">
        <f t="shared" si="391"/>
        <v>21:0975</v>
      </c>
      <c r="D2418" s="1" t="str">
        <f t="shared" si="398"/>
        <v>21:0109</v>
      </c>
      <c r="E2418" t="s">
        <v>11847</v>
      </c>
      <c r="F2418" t="s">
        <v>11848</v>
      </c>
      <c r="H2418">
        <v>60.3342569</v>
      </c>
      <c r="I2418">
        <v>-96.601520199999996</v>
      </c>
      <c r="J2418" s="1" t="str">
        <f t="shared" si="399"/>
        <v>NGR lake sediment grab sample</v>
      </c>
      <c r="K2418" s="1" t="str">
        <f t="shared" si="400"/>
        <v>&lt;177 micron (NGR)</v>
      </c>
      <c r="L2418">
        <v>43</v>
      </c>
      <c r="M2418" t="s">
        <v>165</v>
      </c>
      <c r="N2418">
        <v>832</v>
      </c>
      <c r="O2418" t="s">
        <v>103</v>
      </c>
      <c r="P2418" t="s">
        <v>54</v>
      </c>
      <c r="Q2418" t="s">
        <v>1128</v>
      </c>
      <c r="R2418" t="s">
        <v>90</v>
      </c>
      <c r="S2418" t="s">
        <v>57</v>
      </c>
      <c r="T2418" t="s">
        <v>315</v>
      </c>
      <c r="U2418" t="s">
        <v>138</v>
      </c>
      <c r="V2418" t="s">
        <v>381</v>
      </c>
      <c r="W2418" t="s">
        <v>220</v>
      </c>
      <c r="X2418" t="s">
        <v>67</v>
      </c>
      <c r="Y2418" t="s">
        <v>421</v>
      </c>
      <c r="Z2418" t="s">
        <v>62</v>
      </c>
      <c r="AA2418" t="s">
        <v>64</v>
      </c>
      <c r="AB2418" t="s">
        <v>427</v>
      </c>
      <c r="AC2418" t="s">
        <v>66</v>
      </c>
      <c r="AD2418" t="s">
        <v>59</v>
      </c>
      <c r="AE2418" t="s">
        <v>1159</v>
      </c>
      <c r="AF2418" t="s">
        <v>347</v>
      </c>
      <c r="AG2418" t="s">
        <v>522</v>
      </c>
      <c r="AH2418" t="s">
        <v>780</v>
      </c>
      <c r="AI2418" t="s">
        <v>388</v>
      </c>
      <c r="AJ2418" t="s">
        <v>440</v>
      </c>
      <c r="AK2418" t="s">
        <v>73</v>
      </c>
      <c r="AL2418" t="s">
        <v>75</v>
      </c>
      <c r="AM2418" t="s">
        <v>125</v>
      </c>
      <c r="AN2418" t="s">
        <v>76</v>
      </c>
      <c r="AO2418" t="s">
        <v>116</v>
      </c>
      <c r="AP2418" t="s">
        <v>1980</v>
      </c>
      <c r="AQ2418" t="s">
        <v>1875</v>
      </c>
      <c r="AR2418" t="s">
        <v>67</v>
      </c>
      <c r="AS2418" t="s">
        <v>54</v>
      </c>
      <c r="AT2418" t="s">
        <v>73</v>
      </c>
      <c r="AU2418" t="s">
        <v>107</v>
      </c>
      <c r="AV2418" t="s">
        <v>11849</v>
      </c>
    </row>
    <row r="2419" spans="1:48" hidden="1" x14ac:dyDescent="0.3">
      <c r="A2419" t="s">
        <v>11850</v>
      </c>
      <c r="B2419" t="s">
        <v>11851</v>
      </c>
      <c r="C2419" s="1" t="str">
        <f t="shared" ref="C2419:C2482" si="401">HYPERLINK("https://geochem.nrcan.gc.ca/cdogs/content/bdl/bdl210975_e.htm", "21:0975")</f>
        <v>21:0975</v>
      </c>
      <c r="D2419" s="1" t="str">
        <f t="shared" si="398"/>
        <v>21:0109</v>
      </c>
      <c r="E2419" t="s">
        <v>11852</v>
      </c>
      <c r="F2419" t="s">
        <v>11853</v>
      </c>
      <c r="H2419">
        <v>60.269004899999999</v>
      </c>
      <c r="I2419">
        <v>-96.601544599999997</v>
      </c>
      <c r="J2419" s="1" t="str">
        <f t="shared" si="399"/>
        <v>NGR lake sediment grab sample</v>
      </c>
      <c r="K2419" s="1" t="str">
        <f t="shared" si="400"/>
        <v>&lt;177 micron (NGR)</v>
      </c>
      <c r="L2419">
        <v>43</v>
      </c>
      <c r="M2419" t="s">
        <v>185</v>
      </c>
      <c r="N2419">
        <v>833</v>
      </c>
      <c r="O2419" t="s">
        <v>224</v>
      </c>
      <c r="P2419" t="s">
        <v>54</v>
      </c>
      <c r="Q2419" t="s">
        <v>462</v>
      </c>
      <c r="R2419" t="s">
        <v>151</v>
      </c>
      <c r="S2419" t="s">
        <v>57</v>
      </c>
      <c r="T2419" t="s">
        <v>219</v>
      </c>
      <c r="U2419" t="s">
        <v>57</v>
      </c>
      <c r="V2419" t="s">
        <v>2740</v>
      </c>
      <c r="W2419" t="s">
        <v>211</v>
      </c>
      <c r="X2419" t="s">
        <v>67</v>
      </c>
      <c r="Y2419" t="s">
        <v>68</v>
      </c>
      <c r="Z2419" t="s">
        <v>74</v>
      </c>
      <c r="AA2419" t="s">
        <v>64</v>
      </c>
      <c r="AB2419" t="s">
        <v>492</v>
      </c>
      <c r="AC2419" t="s">
        <v>66</v>
      </c>
      <c r="AD2419" t="s">
        <v>127</v>
      </c>
      <c r="AE2419" t="s">
        <v>5473</v>
      </c>
      <c r="AF2419" t="s">
        <v>69</v>
      </c>
      <c r="AG2419" t="s">
        <v>471</v>
      </c>
      <c r="AH2419" t="s">
        <v>780</v>
      </c>
      <c r="AI2419" t="s">
        <v>363</v>
      </c>
      <c r="AJ2419" t="s">
        <v>201</v>
      </c>
      <c r="AK2419" t="s">
        <v>73</v>
      </c>
      <c r="AL2419" t="s">
        <v>75</v>
      </c>
      <c r="AM2419" t="s">
        <v>75</v>
      </c>
      <c r="AN2419" t="s">
        <v>76</v>
      </c>
      <c r="AO2419" t="s">
        <v>178</v>
      </c>
      <c r="AP2419" t="s">
        <v>403</v>
      </c>
      <c r="AQ2419" t="s">
        <v>1186</v>
      </c>
      <c r="AR2419" t="s">
        <v>67</v>
      </c>
      <c r="AS2419" t="s">
        <v>54</v>
      </c>
      <c r="AT2419" t="s">
        <v>58</v>
      </c>
      <c r="AU2419" t="s">
        <v>107</v>
      </c>
      <c r="AV2419" t="s">
        <v>11854</v>
      </c>
    </row>
    <row r="2420" spans="1:48" hidden="1" x14ac:dyDescent="0.3">
      <c r="A2420" t="s">
        <v>11855</v>
      </c>
      <c r="B2420" t="s">
        <v>11856</v>
      </c>
      <c r="C2420" s="1" t="str">
        <f t="shared" si="401"/>
        <v>21:0975</v>
      </c>
      <c r="D2420" s="1" t="str">
        <f t="shared" si="398"/>
        <v>21:0109</v>
      </c>
      <c r="E2420" t="s">
        <v>11857</v>
      </c>
      <c r="F2420" t="s">
        <v>11858</v>
      </c>
      <c r="H2420">
        <v>60.234420800000002</v>
      </c>
      <c r="I2420">
        <v>-96.614027500000006</v>
      </c>
      <c r="J2420" s="1" t="str">
        <f t="shared" si="399"/>
        <v>NGR lake sediment grab sample</v>
      </c>
      <c r="K2420" s="1" t="str">
        <f t="shared" si="400"/>
        <v>&lt;177 micron (NGR)</v>
      </c>
      <c r="L2420">
        <v>43</v>
      </c>
      <c r="M2420" t="s">
        <v>200</v>
      </c>
      <c r="N2420">
        <v>834</v>
      </c>
      <c r="O2420" t="s">
        <v>103</v>
      </c>
      <c r="P2420" t="s">
        <v>54</v>
      </c>
      <c r="Q2420" t="s">
        <v>364</v>
      </c>
      <c r="R2420" t="s">
        <v>616</v>
      </c>
      <c r="S2420" t="s">
        <v>57</v>
      </c>
      <c r="T2420" t="s">
        <v>91</v>
      </c>
      <c r="U2420" t="s">
        <v>138</v>
      </c>
      <c r="V2420" t="s">
        <v>2740</v>
      </c>
      <c r="W2420" t="s">
        <v>125</v>
      </c>
      <c r="X2420" t="s">
        <v>67</v>
      </c>
      <c r="Y2420" t="s">
        <v>206</v>
      </c>
      <c r="Z2420" t="s">
        <v>74</v>
      </c>
      <c r="AA2420" t="s">
        <v>64</v>
      </c>
      <c r="AB2420" t="s">
        <v>223</v>
      </c>
      <c r="AC2420" t="s">
        <v>66</v>
      </c>
      <c r="AD2420" t="s">
        <v>96</v>
      </c>
      <c r="AE2420" t="s">
        <v>8754</v>
      </c>
      <c r="AF2420" t="s">
        <v>151</v>
      </c>
      <c r="AG2420" t="s">
        <v>77</v>
      </c>
      <c r="AH2420" t="s">
        <v>780</v>
      </c>
      <c r="AI2420" t="s">
        <v>211</v>
      </c>
      <c r="AJ2420" t="s">
        <v>263</v>
      </c>
      <c r="AK2420" t="s">
        <v>73</v>
      </c>
      <c r="AL2420" t="s">
        <v>103</v>
      </c>
      <c r="AM2420" t="s">
        <v>75</v>
      </c>
      <c r="AN2420" t="s">
        <v>76</v>
      </c>
      <c r="AO2420" t="s">
        <v>168</v>
      </c>
      <c r="AP2420" t="s">
        <v>8164</v>
      </c>
      <c r="AQ2420" t="s">
        <v>9673</v>
      </c>
      <c r="AR2420" t="s">
        <v>67</v>
      </c>
      <c r="AS2420" t="s">
        <v>54</v>
      </c>
      <c r="AT2420" t="s">
        <v>73</v>
      </c>
      <c r="AU2420" t="s">
        <v>107</v>
      </c>
      <c r="AV2420" t="s">
        <v>4533</v>
      </c>
    </row>
    <row r="2421" spans="1:48" hidden="1" x14ac:dyDescent="0.3">
      <c r="A2421" t="s">
        <v>11859</v>
      </c>
      <c r="B2421" t="s">
        <v>11860</v>
      </c>
      <c r="C2421" s="1" t="str">
        <f t="shared" si="401"/>
        <v>21:0975</v>
      </c>
      <c r="D2421" s="1" t="str">
        <f t="shared" si="398"/>
        <v>21:0109</v>
      </c>
      <c r="E2421" t="s">
        <v>11861</v>
      </c>
      <c r="F2421" t="s">
        <v>11862</v>
      </c>
      <c r="H2421">
        <v>60.208443699999997</v>
      </c>
      <c r="I2421">
        <v>-96.609634099999994</v>
      </c>
      <c r="J2421" s="1" t="str">
        <f t="shared" si="399"/>
        <v>NGR lake sediment grab sample</v>
      </c>
      <c r="K2421" s="1" t="str">
        <f t="shared" si="400"/>
        <v>&lt;177 micron (NGR)</v>
      </c>
      <c r="L2421">
        <v>43</v>
      </c>
      <c r="M2421" t="s">
        <v>217</v>
      </c>
      <c r="N2421">
        <v>835</v>
      </c>
      <c r="O2421" t="s">
        <v>74</v>
      </c>
      <c r="P2421" t="s">
        <v>54</v>
      </c>
      <c r="Q2421" t="s">
        <v>505</v>
      </c>
      <c r="R2421" t="s">
        <v>616</v>
      </c>
      <c r="S2421" t="s">
        <v>57</v>
      </c>
      <c r="T2421" t="s">
        <v>252</v>
      </c>
      <c r="U2421" t="s">
        <v>138</v>
      </c>
      <c r="V2421" t="s">
        <v>282</v>
      </c>
      <c r="W2421" t="s">
        <v>396</v>
      </c>
      <c r="X2421" t="s">
        <v>67</v>
      </c>
      <c r="Y2421" t="s">
        <v>526</v>
      </c>
      <c r="Z2421" t="s">
        <v>170</v>
      </c>
      <c r="AA2421" t="s">
        <v>64</v>
      </c>
      <c r="AB2421" t="s">
        <v>119</v>
      </c>
      <c r="AC2421" t="s">
        <v>66</v>
      </c>
      <c r="AD2421" t="s">
        <v>67</v>
      </c>
      <c r="AE2421" t="s">
        <v>526</v>
      </c>
      <c r="AF2421" t="s">
        <v>616</v>
      </c>
      <c r="AG2421" t="s">
        <v>153</v>
      </c>
      <c r="AH2421" t="s">
        <v>472</v>
      </c>
      <c r="AI2421" t="s">
        <v>240</v>
      </c>
      <c r="AJ2421" t="s">
        <v>338</v>
      </c>
      <c r="AK2421" t="s">
        <v>73</v>
      </c>
      <c r="AL2421" t="s">
        <v>103</v>
      </c>
      <c r="AM2421" t="s">
        <v>177</v>
      </c>
      <c r="AN2421" t="s">
        <v>76</v>
      </c>
      <c r="AO2421" t="s">
        <v>281</v>
      </c>
      <c r="AP2421" t="s">
        <v>1980</v>
      </c>
      <c r="AQ2421" t="s">
        <v>525</v>
      </c>
      <c r="AR2421" t="s">
        <v>67</v>
      </c>
      <c r="AS2421" t="s">
        <v>54</v>
      </c>
      <c r="AT2421" t="s">
        <v>73</v>
      </c>
      <c r="AU2421" t="s">
        <v>107</v>
      </c>
      <c r="AV2421" t="s">
        <v>1595</v>
      </c>
    </row>
    <row r="2422" spans="1:48" hidden="1" x14ac:dyDescent="0.3">
      <c r="A2422" t="s">
        <v>11863</v>
      </c>
      <c r="B2422" t="s">
        <v>11864</v>
      </c>
      <c r="C2422" s="1" t="str">
        <f t="shared" si="401"/>
        <v>21:0975</v>
      </c>
      <c r="D2422" s="1" t="str">
        <f>HYPERLINK("https://geochem.nrcan.gc.ca/cdogs/content/svy/svy_e.htm", "")</f>
        <v/>
      </c>
      <c r="G2422" s="1" t="str">
        <f>HYPERLINK("https://geochem.nrcan.gc.ca/cdogs/content/cr_/cr_00160_e.htm", "160")</f>
        <v>160</v>
      </c>
      <c r="J2422" t="s">
        <v>230</v>
      </c>
      <c r="K2422" t="s">
        <v>231</v>
      </c>
      <c r="L2422">
        <v>43</v>
      </c>
      <c r="M2422" t="s">
        <v>232</v>
      </c>
      <c r="N2422">
        <v>836</v>
      </c>
      <c r="O2422" t="s">
        <v>203</v>
      </c>
      <c r="P2422" t="s">
        <v>168</v>
      </c>
      <c r="Q2422" t="s">
        <v>566</v>
      </c>
      <c r="R2422" t="s">
        <v>125</v>
      </c>
      <c r="S2422" t="s">
        <v>57</v>
      </c>
      <c r="T2422" t="s">
        <v>427</v>
      </c>
      <c r="U2422" t="s">
        <v>117</v>
      </c>
      <c r="V2422" t="s">
        <v>380</v>
      </c>
      <c r="W2422" t="s">
        <v>355</v>
      </c>
      <c r="X2422" t="s">
        <v>67</v>
      </c>
      <c r="Y2422" t="s">
        <v>355</v>
      </c>
      <c r="Z2422" t="s">
        <v>88</v>
      </c>
      <c r="AA2422" t="s">
        <v>64</v>
      </c>
      <c r="AB2422" t="s">
        <v>192</v>
      </c>
      <c r="AC2422" t="s">
        <v>70</v>
      </c>
      <c r="AD2422" t="s">
        <v>67</v>
      </c>
      <c r="AE2422" t="s">
        <v>171</v>
      </c>
      <c r="AF2422" t="s">
        <v>282</v>
      </c>
      <c r="AG2422" t="s">
        <v>617</v>
      </c>
      <c r="AH2422" t="s">
        <v>68</v>
      </c>
      <c r="AI2422" t="s">
        <v>92</v>
      </c>
      <c r="AJ2422" t="s">
        <v>340</v>
      </c>
      <c r="AK2422" t="s">
        <v>73</v>
      </c>
      <c r="AL2422" t="s">
        <v>206</v>
      </c>
      <c r="AM2422" t="s">
        <v>74</v>
      </c>
      <c r="AN2422" t="s">
        <v>76</v>
      </c>
      <c r="AO2422" t="s">
        <v>203</v>
      </c>
      <c r="AP2422" t="s">
        <v>1127</v>
      </c>
      <c r="AQ2422" t="s">
        <v>292</v>
      </c>
      <c r="AR2422" t="s">
        <v>62</v>
      </c>
      <c r="AS2422" t="s">
        <v>170</v>
      </c>
      <c r="AT2422" t="s">
        <v>73</v>
      </c>
      <c r="AU2422" t="s">
        <v>643</v>
      </c>
      <c r="AV2422" t="s">
        <v>11865</v>
      </c>
    </row>
    <row r="2423" spans="1:48" hidden="1" x14ac:dyDescent="0.3">
      <c r="A2423" t="s">
        <v>11866</v>
      </c>
      <c r="B2423" t="s">
        <v>11867</v>
      </c>
      <c r="C2423" s="1" t="str">
        <f t="shared" si="401"/>
        <v>21:0975</v>
      </c>
      <c r="D2423" s="1" t="str">
        <f t="shared" ref="D2423:D2443" si="402">HYPERLINK("https://geochem.nrcan.gc.ca/cdogs/content/svy/svy210109_e.htm", "21:0109")</f>
        <v>21:0109</v>
      </c>
      <c r="E2423" t="s">
        <v>11821</v>
      </c>
      <c r="F2423" t="s">
        <v>11868</v>
      </c>
      <c r="H2423">
        <v>60.175693099999997</v>
      </c>
      <c r="I2423">
        <v>-96.532313400000007</v>
      </c>
      <c r="J2423" s="1" t="str">
        <f t="shared" ref="J2423:J2443" si="403">HYPERLINK("https://geochem.nrcan.gc.ca/cdogs/content/kwd/kwd020027_e.htm", "NGR lake sediment grab sample")</f>
        <v>NGR lake sediment grab sample</v>
      </c>
      <c r="K2423" s="1" t="str">
        <f t="shared" ref="K2423:K2443" si="404">HYPERLINK("https://geochem.nrcan.gc.ca/cdogs/content/kwd/kwd080006_e.htm", "&lt;177 micron (NGR)")</f>
        <v>&lt;177 micron (NGR)</v>
      </c>
      <c r="L2423">
        <v>43</v>
      </c>
      <c r="M2423" t="s">
        <v>345</v>
      </c>
      <c r="N2423">
        <v>837</v>
      </c>
      <c r="O2423" t="s">
        <v>63</v>
      </c>
      <c r="P2423" t="s">
        <v>62</v>
      </c>
      <c r="Q2423" t="s">
        <v>731</v>
      </c>
      <c r="R2423" t="s">
        <v>150</v>
      </c>
      <c r="S2423" t="s">
        <v>57</v>
      </c>
      <c r="T2423" t="s">
        <v>404</v>
      </c>
      <c r="U2423" t="s">
        <v>117</v>
      </c>
      <c r="V2423" t="s">
        <v>550</v>
      </c>
      <c r="W2423" t="s">
        <v>308</v>
      </c>
      <c r="X2423" t="s">
        <v>74</v>
      </c>
      <c r="Y2423" t="s">
        <v>137</v>
      </c>
      <c r="Z2423" t="s">
        <v>59</v>
      </c>
      <c r="AA2423" t="s">
        <v>64</v>
      </c>
      <c r="AB2423" t="s">
        <v>471</v>
      </c>
      <c r="AC2423" t="s">
        <v>66</v>
      </c>
      <c r="AD2423" t="s">
        <v>96</v>
      </c>
      <c r="AE2423" t="s">
        <v>2556</v>
      </c>
      <c r="AF2423" t="s">
        <v>282</v>
      </c>
      <c r="AG2423" t="s">
        <v>277</v>
      </c>
      <c r="AH2423" t="s">
        <v>173</v>
      </c>
      <c r="AI2423" t="s">
        <v>348</v>
      </c>
      <c r="AJ2423" t="s">
        <v>56</v>
      </c>
      <c r="AK2423" t="s">
        <v>73</v>
      </c>
      <c r="AL2423" t="s">
        <v>206</v>
      </c>
      <c r="AM2423" t="s">
        <v>125</v>
      </c>
      <c r="AN2423" t="s">
        <v>76</v>
      </c>
      <c r="AO2423" t="s">
        <v>290</v>
      </c>
      <c r="AP2423" t="s">
        <v>295</v>
      </c>
      <c r="AQ2423" t="s">
        <v>116</v>
      </c>
      <c r="AR2423" t="s">
        <v>67</v>
      </c>
      <c r="AS2423" t="s">
        <v>54</v>
      </c>
      <c r="AT2423" t="s">
        <v>73</v>
      </c>
      <c r="AU2423" t="s">
        <v>107</v>
      </c>
      <c r="AV2423" t="s">
        <v>895</v>
      </c>
    </row>
    <row r="2424" spans="1:48" hidden="1" x14ac:dyDescent="0.3">
      <c r="A2424" t="s">
        <v>11869</v>
      </c>
      <c r="B2424" t="s">
        <v>11870</v>
      </c>
      <c r="C2424" s="1" t="str">
        <f t="shared" si="401"/>
        <v>21:0975</v>
      </c>
      <c r="D2424" s="1" t="str">
        <f t="shared" si="402"/>
        <v>21:0109</v>
      </c>
      <c r="E2424" t="s">
        <v>11871</v>
      </c>
      <c r="F2424" t="s">
        <v>11872</v>
      </c>
      <c r="H2424">
        <v>60.139738100000002</v>
      </c>
      <c r="I2424">
        <v>-96.458056999999997</v>
      </c>
      <c r="J2424" s="1" t="str">
        <f t="shared" si="403"/>
        <v>NGR lake sediment grab sample</v>
      </c>
      <c r="K2424" s="1" t="str">
        <f t="shared" si="404"/>
        <v>&lt;177 micron (NGR)</v>
      </c>
      <c r="L2424">
        <v>43</v>
      </c>
      <c r="M2424" t="s">
        <v>246</v>
      </c>
      <c r="N2424">
        <v>838</v>
      </c>
      <c r="O2424" t="s">
        <v>276</v>
      </c>
      <c r="P2424" t="s">
        <v>54</v>
      </c>
      <c r="Q2424" t="s">
        <v>489</v>
      </c>
      <c r="R2424" t="s">
        <v>691</v>
      </c>
      <c r="S2424" t="s">
        <v>57</v>
      </c>
      <c r="T2424" t="s">
        <v>219</v>
      </c>
      <c r="U2424" t="s">
        <v>168</v>
      </c>
      <c r="V2424" t="s">
        <v>151</v>
      </c>
      <c r="W2424" t="s">
        <v>238</v>
      </c>
      <c r="X2424" t="s">
        <v>67</v>
      </c>
      <c r="Y2424" t="s">
        <v>396</v>
      </c>
      <c r="Z2424" t="s">
        <v>170</v>
      </c>
      <c r="AA2424" t="s">
        <v>64</v>
      </c>
      <c r="AB2424" t="s">
        <v>615</v>
      </c>
      <c r="AC2424" t="s">
        <v>66</v>
      </c>
      <c r="AD2424" t="s">
        <v>117</v>
      </c>
      <c r="AE2424" t="s">
        <v>177</v>
      </c>
      <c r="AF2424" t="s">
        <v>381</v>
      </c>
      <c r="AG2424" t="s">
        <v>575</v>
      </c>
      <c r="AH2424" t="s">
        <v>472</v>
      </c>
      <c r="AI2424" t="s">
        <v>96</v>
      </c>
      <c r="AJ2424" t="s">
        <v>692</v>
      </c>
      <c r="AK2424" t="s">
        <v>73</v>
      </c>
      <c r="AL2424" t="s">
        <v>103</v>
      </c>
      <c r="AM2424" t="s">
        <v>177</v>
      </c>
      <c r="AN2424" t="s">
        <v>76</v>
      </c>
      <c r="AO2424" t="s">
        <v>281</v>
      </c>
      <c r="AP2424" t="s">
        <v>1980</v>
      </c>
      <c r="AQ2424" t="s">
        <v>10015</v>
      </c>
      <c r="AR2424" t="s">
        <v>67</v>
      </c>
      <c r="AS2424" t="s">
        <v>54</v>
      </c>
      <c r="AT2424" t="s">
        <v>73</v>
      </c>
      <c r="AU2424" t="s">
        <v>107</v>
      </c>
      <c r="AV2424" t="s">
        <v>11873</v>
      </c>
    </row>
    <row r="2425" spans="1:48" hidden="1" x14ac:dyDescent="0.3">
      <c r="A2425" t="s">
        <v>11874</v>
      </c>
      <c r="B2425" t="s">
        <v>11875</v>
      </c>
      <c r="C2425" s="1" t="str">
        <f t="shared" si="401"/>
        <v>21:0975</v>
      </c>
      <c r="D2425" s="1" t="str">
        <f t="shared" si="402"/>
        <v>21:0109</v>
      </c>
      <c r="E2425" t="s">
        <v>11876</v>
      </c>
      <c r="F2425" t="s">
        <v>11877</v>
      </c>
      <c r="H2425">
        <v>60.136597100000003</v>
      </c>
      <c r="I2425">
        <v>-96.394915900000001</v>
      </c>
      <c r="J2425" s="1" t="str">
        <f t="shared" si="403"/>
        <v>NGR lake sediment grab sample</v>
      </c>
      <c r="K2425" s="1" t="str">
        <f t="shared" si="404"/>
        <v>&lt;177 micron (NGR)</v>
      </c>
      <c r="L2425">
        <v>43</v>
      </c>
      <c r="M2425" t="s">
        <v>260</v>
      </c>
      <c r="N2425">
        <v>839</v>
      </c>
      <c r="O2425" t="s">
        <v>396</v>
      </c>
      <c r="P2425" t="s">
        <v>62</v>
      </c>
      <c r="Q2425" t="s">
        <v>1295</v>
      </c>
      <c r="R2425" t="s">
        <v>356</v>
      </c>
      <c r="S2425" t="s">
        <v>57</v>
      </c>
      <c r="T2425" t="s">
        <v>428</v>
      </c>
      <c r="U2425" t="s">
        <v>59</v>
      </c>
      <c r="V2425" t="s">
        <v>2740</v>
      </c>
      <c r="W2425" t="s">
        <v>526</v>
      </c>
      <c r="X2425" t="s">
        <v>67</v>
      </c>
      <c r="Y2425" t="s">
        <v>421</v>
      </c>
      <c r="Z2425" t="s">
        <v>170</v>
      </c>
      <c r="AA2425" t="s">
        <v>64</v>
      </c>
      <c r="AB2425" t="s">
        <v>691</v>
      </c>
      <c r="AC2425" t="s">
        <v>66</v>
      </c>
      <c r="AD2425" t="s">
        <v>62</v>
      </c>
      <c r="AE2425" t="s">
        <v>68</v>
      </c>
      <c r="AF2425" t="s">
        <v>290</v>
      </c>
      <c r="AG2425" t="s">
        <v>93</v>
      </c>
      <c r="AH2425" t="s">
        <v>780</v>
      </c>
      <c r="AI2425" t="s">
        <v>233</v>
      </c>
      <c r="AJ2425" t="s">
        <v>388</v>
      </c>
      <c r="AK2425" t="s">
        <v>73</v>
      </c>
      <c r="AL2425" t="s">
        <v>103</v>
      </c>
      <c r="AM2425" t="s">
        <v>75</v>
      </c>
      <c r="AN2425" t="s">
        <v>76</v>
      </c>
      <c r="AO2425" t="s">
        <v>281</v>
      </c>
      <c r="AP2425" t="s">
        <v>747</v>
      </c>
      <c r="AQ2425" t="s">
        <v>203</v>
      </c>
      <c r="AR2425" t="s">
        <v>67</v>
      </c>
      <c r="AS2425" t="s">
        <v>54</v>
      </c>
      <c r="AT2425" t="s">
        <v>58</v>
      </c>
      <c r="AU2425" t="s">
        <v>107</v>
      </c>
      <c r="AV2425" t="s">
        <v>10745</v>
      </c>
    </row>
    <row r="2426" spans="1:48" hidden="1" x14ac:dyDescent="0.3">
      <c r="A2426" t="s">
        <v>11878</v>
      </c>
      <c r="B2426" t="s">
        <v>11879</v>
      </c>
      <c r="C2426" s="1" t="str">
        <f t="shared" si="401"/>
        <v>21:0975</v>
      </c>
      <c r="D2426" s="1" t="str">
        <f t="shared" si="402"/>
        <v>21:0109</v>
      </c>
      <c r="E2426" t="s">
        <v>11880</v>
      </c>
      <c r="F2426" t="s">
        <v>11881</v>
      </c>
      <c r="H2426">
        <v>60.129929500000003</v>
      </c>
      <c r="I2426">
        <v>-96.330810299999996</v>
      </c>
      <c r="J2426" s="1" t="str">
        <f t="shared" si="403"/>
        <v>NGR lake sediment grab sample</v>
      </c>
      <c r="K2426" s="1" t="str">
        <f t="shared" si="404"/>
        <v>&lt;177 micron (NGR)</v>
      </c>
      <c r="L2426">
        <v>43</v>
      </c>
      <c r="M2426" t="s">
        <v>273</v>
      </c>
      <c r="N2426">
        <v>840</v>
      </c>
      <c r="O2426" t="s">
        <v>421</v>
      </c>
      <c r="P2426" t="s">
        <v>54</v>
      </c>
      <c r="Q2426" t="s">
        <v>462</v>
      </c>
      <c r="R2426" t="s">
        <v>317</v>
      </c>
      <c r="S2426" t="s">
        <v>57</v>
      </c>
      <c r="T2426" t="s">
        <v>172</v>
      </c>
      <c r="U2426" t="s">
        <v>57</v>
      </c>
      <c r="V2426" t="s">
        <v>90</v>
      </c>
      <c r="W2426" t="s">
        <v>396</v>
      </c>
      <c r="X2426" t="s">
        <v>67</v>
      </c>
      <c r="Y2426" t="s">
        <v>238</v>
      </c>
      <c r="Z2426" t="s">
        <v>62</v>
      </c>
      <c r="AA2426" t="s">
        <v>64</v>
      </c>
      <c r="AB2426" t="s">
        <v>356</v>
      </c>
      <c r="AC2426" t="s">
        <v>66</v>
      </c>
      <c r="AD2426" t="s">
        <v>67</v>
      </c>
      <c r="AE2426" t="s">
        <v>2628</v>
      </c>
      <c r="AF2426" t="s">
        <v>92</v>
      </c>
      <c r="AG2426" t="s">
        <v>264</v>
      </c>
      <c r="AH2426" t="s">
        <v>472</v>
      </c>
      <c r="AI2426" t="s">
        <v>87</v>
      </c>
      <c r="AJ2426" t="s">
        <v>308</v>
      </c>
      <c r="AK2426" t="s">
        <v>73</v>
      </c>
      <c r="AL2426" t="s">
        <v>103</v>
      </c>
      <c r="AM2426" t="s">
        <v>103</v>
      </c>
      <c r="AN2426" t="s">
        <v>76</v>
      </c>
      <c r="AO2426" t="s">
        <v>203</v>
      </c>
      <c r="AP2426" t="s">
        <v>4217</v>
      </c>
      <c r="AQ2426" t="s">
        <v>439</v>
      </c>
      <c r="AR2426" t="s">
        <v>67</v>
      </c>
      <c r="AS2426" t="s">
        <v>54</v>
      </c>
      <c r="AT2426" t="s">
        <v>73</v>
      </c>
      <c r="AU2426" t="s">
        <v>107</v>
      </c>
      <c r="AV2426" t="s">
        <v>11882</v>
      </c>
    </row>
    <row r="2427" spans="1:48" hidden="1" x14ac:dyDescent="0.3">
      <c r="A2427" t="s">
        <v>11883</v>
      </c>
      <c r="B2427" t="s">
        <v>11884</v>
      </c>
      <c r="C2427" s="1" t="str">
        <f t="shared" si="401"/>
        <v>21:0975</v>
      </c>
      <c r="D2427" s="1" t="str">
        <f t="shared" si="402"/>
        <v>21:0109</v>
      </c>
      <c r="E2427" t="s">
        <v>11885</v>
      </c>
      <c r="F2427" t="s">
        <v>11886</v>
      </c>
      <c r="H2427">
        <v>60.130730300000003</v>
      </c>
      <c r="I2427">
        <v>-96.304271700000001</v>
      </c>
      <c r="J2427" s="1" t="str">
        <f t="shared" si="403"/>
        <v>NGR lake sediment grab sample</v>
      </c>
      <c r="K2427" s="1" t="str">
        <f t="shared" si="404"/>
        <v>&lt;177 micron (NGR)</v>
      </c>
      <c r="L2427">
        <v>43</v>
      </c>
      <c r="M2427" t="s">
        <v>289</v>
      </c>
      <c r="N2427">
        <v>841</v>
      </c>
      <c r="O2427" t="s">
        <v>137</v>
      </c>
      <c r="P2427" t="s">
        <v>54</v>
      </c>
      <c r="Q2427" t="s">
        <v>635</v>
      </c>
      <c r="R2427" t="s">
        <v>616</v>
      </c>
      <c r="S2427" t="s">
        <v>57</v>
      </c>
      <c r="T2427" t="s">
        <v>316</v>
      </c>
      <c r="U2427" t="s">
        <v>59</v>
      </c>
      <c r="V2427" t="s">
        <v>575</v>
      </c>
      <c r="W2427" t="s">
        <v>137</v>
      </c>
      <c r="X2427" t="s">
        <v>67</v>
      </c>
      <c r="Y2427" t="s">
        <v>62</v>
      </c>
      <c r="Z2427" t="s">
        <v>62</v>
      </c>
      <c r="AA2427" t="s">
        <v>64</v>
      </c>
      <c r="AB2427" t="s">
        <v>192</v>
      </c>
      <c r="AC2427" t="s">
        <v>66</v>
      </c>
      <c r="AD2427" t="s">
        <v>170</v>
      </c>
      <c r="AE2427" t="s">
        <v>3853</v>
      </c>
      <c r="AF2427" t="s">
        <v>77</v>
      </c>
      <c r="AG2427" t="s">
        <v>381</v>
      </c>
      <c r="AH2427" t="s">
        <v>472</v>
      </c>
      <c r="AI2427" t="s">
        <v>338</v>
      </c>
      <c r="AJ2427" t="s">
        <v>94</v>
      </c>
      <c r="AK2427" t="s">
        <v>73</v>
      </c>
      <c r="AL2427" t="s">
        <v>103</v>
      </c>
      <c r="AM2427" t="s">
        <v>103</v>
      </c>
      <c r="AN2427" t="s">
        <v>76</v>
      </c>
      <c r="AO2427" t="s">
        <v>203</v>
      </c>
      <c r="AP2427" t="s">
        <v>2705</v>
      </c>
      <c r="AQ2427" t="s">
        <v>168</v>
      </c>
      <c r="AR2427" t="s">
        <v>67</v>
      </c>
      <c r="AS2427" t="s">
        <v>54</v>
      </c>
      <c r="AT2427" t="s">
        <v>73</v>
      </c>
      <c r="AU2427" t="s">
        <v>107</v>
      </c>
      <c r="AV2427" t="s">
        <v>11887</v>
      </c>
    </row>
    <row r="2428" spans="1:48" hidden="1" x14ac:dyDescent="0.3">
      <c r="A2428" t="s">
        <v>11888</v>
      </c>
      <c r="B2428" t="s">
        <v>11889</v>
      </c>
      <c r="C2428" s="1" t="str">
        <f t="shared" si="401"/>
        <v>21:0975</v>
      </c>
      <c r="D2428" s="1" t="str">
        <f t="shared" si="402"/>
        <v>21:0109</v>
      </c>
      <c r="E2428" t="s">
        <v>11890</v>
      </c>
      <c r="F2428" t="s">
        <v>11891</v>
      </c>
      <c r="H2428">
        <v>60.125583900000002</v>
      </c>
      <c r="I2428">
        <v>-96.195822199999995</v>
      </c>
      <c r="J2428" s="1" t="str">
        <f t="shared" si="403"/>
        <v>NGR lake sediment grab sample</v>
      </c>
      <c r="K2428" s="1" t="str">
        <f t="shared" si="404"/>
        <v>&lt;177 micron (NGR)</v>
      </c>
      <c r="L2428">
        <v>43</v>
      </c>
      <c r="M2428" t="s">
        <v>301</v>
      </c>
      <c r="N2428">
        <v>842</v>
      </c>
      <c r="O2428" t="s">
        <v>346</v>
      </c>
      <c r="P2428" t="s">
        <v>62</v>
      </c>
      <c r="Q2428" t="s">
        <v>420</v>
      </c>
      <c r="R2428" t="s">
        <v>116</v>
      </c>
      <c r="S2428" t="s">
        <v>57</v>
      </c>
      <c r="T2428" t="s">
        <v>169</v>
      </c>
      <c r="U2428" t="s">
        <v>88</v>
      </c>
      <c r="V2428" t="s">
        <v>698</v>
      </c>
      <c r="W2428" t="s">
        <v>292</v>
      </c>
      <c r="X2428" t="s">
        <v>67</v>
      </c>
      <c r="Y2428" t="s">
        <v>276</v>
      </c>
      <c r="Z2428" t="s">
        <v>170</v>
      </c>
      <c r="AA2428" t="s">
        <v>64</v>
      </c>
      <c r="AB2428" t="s">
        <v>550</v>
      </c>
      <c r="AC2428" t="s">
        <v>66</v>
      </c>
      <c r="AD2428" t="s">
        <v>62</v>
      </c>
      <c r="AE2428" t="s">
        <v>238</v>
      </c>
      <c r="AF2428" t="s">
        <v>90</v>
      </c>
      <c r="AG2428" t="s">
        <v>152</v>
      </c>
      <c r="AH2428" t="s">
        <v>472</v>
      </c>
      <c r="AI2428" t="s">
        <v>176</v>
      </c>
      <c r="AJ2428" t="s">
        <v>106</v>
      </c>
      <c r="AK2428" t="s">
        <v>73</v>
      </c>
      <c r="AL2428" t="s">
        <v>68</v>
      </c>
      <c r="AM2428" t="s">
        <v>103</v>
      </c>
      <c r="AN2428" t="s">
        <v>76</v>
      </c>
      <c r="AO2428" t="s">
        <v>104</v>
      </c>
      <c r="AP2428" t="s">
        <v>283</v>
      </c>
      <c r="AQ2428" t="s">
        <v>56</v>
      </c>
      <c r="AR2428" t="s">
        <v>74</v>
      </c>
      <c r="AS2428" t="s">
        <v>54</v>
      </c>
      <c r="AT2428" t="s">
        <v>73</v>
      </c>
      <c r="AU2428" t="s">
        <v>107</v>
      </c>
      <c r="AV2428" t="s">
        <v>11506</v>
      </c>
    </row>
    <row r="2429" spans="1:48" hidden="1" x14ac:dyDescent="0.3">
      <c r="A2429" t="s">
        <v>11892</v>
      </c>
      <c r="B2429" t="s">
        <v>11893</v>
      </c>
      <c r="C2429" s="1" t="str">
        <f t="shared" si="401"/>
        <v>21:0975</v>
      </c>
      <c r="D2429" s="1" t="str">
        <f t="shared" si="402"/>
        <v>21:0109</v>
      </c>
      <c r="E2429" t="s">
        <v>11894</v>
      </c>
      <c r="F2429" t="s">
        <v>11895</v>
      </c>
      <c r="H2429">
        <v>60.158722099999999</v>
      </c>
      <c r="I2429">
        <v>-96.265568099999996</v>
      </c>
      <c r="J2429" s="1" t="str">
        <f t="shared" si="403"/>
        <v>NGR lake sediment grab sample</v>
      </c>
      <c r="K2429" s="1" t="str">
        <f t="shared" si="404"/>
        <v>&lt;177 micron (NGR)</v>
      </c>
      <c r="L2429">
        <v>43</v>
      </c>
      <c r="M2429" t="s">
        <v>314</v>
      </c>
      <c r="N2429">
        <v>843</v>
      </c>
      <c r="O2429" t="s">
        <v>302</v>
      </c>
      <c r="P2429" t="s">
        <v>54</v>
      </c>
      <c r="Q2429" t="s">
        <v>572</v>
      </c>
      <c r="R2429" t="s">
        <v>709</v>
      </c>
      <c r="S2429" t="s">
        <v>57</v>
      </c>
      <c r="T2429" t="s">
        <v>100</v>
      </c>
      <c r="U2429" t="s">
        <v>138</v>
      </c>
      <c r="V2429" t="s">
        <v>890</v>
      </c>
      <c r="W2429" t="s">
        <v>355</v>
      </c>
      <c r="X2429" t="s">
        <v>67</v>
      </c>
      <c r="Y2429" t="s">
        <v>421</v>
      </c>
      <c r="Z2429" t="s">
        <v>96</v>
      </c>
      <c r="AA2429" t="s">
        <v>64</v>
      </c>
      <c r="AB2429" t="s">
        <v>99</v>
      </c>
      <c r="AC2429" t="s">
        <v>173</v>
      </c>
      <c r="AD2429" t="s">
        <v>67</v>
      </c>
      <c r="AE2429" t="s">
        <v>11896</v>
      </c>
      <c r="AF2429" t="s">
        <v>290</v>
      </c>
      <c r="AG2429" t="s">
        <v>91</v>
      </c>
      <c r="AH2429" t="s">
        <v>173</v>
      </c>
      <c r="AI2429" t="s">
        <v>124</v>
      </c>
      <c r="AJ2429" t="s">
        <v>226</v>
      </c>
      <c r="AK2429" t="s">
        <v>73</v>
      </c>
      <c r="AL2429" t="s">
        <v>157</v>
      </c>
      <c r="AM2429" t="s">
        <v>224</v>
      </c>
      <c r="AN2429" t="s">
        <v>76</v>
      </c>
      <c r="AO2429" t="s">
        <v>178</v>
      </c>
      <c r="AP2429" t="s">
        <v>307</v>
      </c>
      <c r="AQ2429" t="s">
        <v>205</v>
      </c>
      <c r="AR2429" t="s">
        <v>67</v>
      </c>
      <c r="AS2429" t="s">
        <v>54</v>
      </c>
      <c r="AT2429" t="s">
        <v>73</v>
      </c>
      <c r="AU2429" t="s">
        <v>447</v>
      </c>
      <c r="AV2429" t="s">
        <v>11897</v>
      </c>
    </row>
    <row r="2430" spans="1:48" hidden="1" x14ac:dyDescent="0.3">
      <c r="A2430" t="s">
        <v>11898</v>
      </c>
      <c r="B2430" t="s">
        <v>11899</v>
      </c>
      <c r="C2430" s="1" t="str">
        <f t="shared" si="401"/>
        <v>21:0975</v>
      </c>
      <c r="D2430" s="1" t="str">
        <f t="shared" si="402"/>
        <v>21:0109</v>
      </c>
      <c r="E2430" t="s">
        <v>11900</v>
      </c>
      <c r="F2430" t="s">
        <v>11901</v>
      </c>
      <c r="H2430">
        <v>60.168597800000001</v>
      </c>
      <c r="I2430">
        <v>-96.337552799999997</v>
      </c>
      <c r="J2430" s="1" t="str">
        <f t="shared" si="403"/>
        <v>NGR lake sediment grab sample</v>
      </c>
      <c r="K2430" s="1" t="str">
        <f t="shared" si="404"/>
        <v>&lt;177 micron (NGR)</v>
      </c>
      <c r="L2430">
        <v>43</v>
      </c>
      <c r="M2430" t="s">
        <v>324</v>
      </c>
      <c r="N2430">
        <v>844</v>
      </c>
      <c r="O2430" t="s">
        <v>136</v>
      </c>
      <c r="P2430" t="s">
        <v>54</v>
      </c>
      <c r="Q2430" t="s">
        <v>89</v>
      </c>
      <c r="R2430" t="s">
        <v>90</v>
      </c>
      <c r="S2430" t="s">
        <v>57</v>
      </c>
      <c r="T2430" t="s">
        <v>152</v>
      </c>
      <c r="U2430" t="s">
        <v>168</v>
      </c>
      <c r="V2430" t="s">
        <v>139</v>
      </c>
      <c r="W2430" t="s">
        <v>327</v>
      </c>
      <c r="X2430" t="s">
        <v>67</v>
      </c>
      <c r="Y2430" t="s">
        <v>220</v>
      </c>
      <c r="Z2430" t="s">
        <v>138</v>
      </c>
      <c r="AA2430" t="s">
        <v>64</v>
      </c>
      <c r="AB2430" t="s">
        <v>60</v>
      </c>
      <c r="AC2430" t="s">
        <v>66</v>
      </c>
      <c r="AD2430" t="s">
        <v>117</v>
      </c>
      <c r="AE2430" t="s">
        <v>448</v>
      </c>
      <c r="AF2430" t="s">
        <v>187</v>
      </c>
      <c r="AG2430" t="s">
        <v>91</v>
      </c>
      <c r="AH2430" t="s">
        <v>173</v>
      </c>
      <c r="AI2430" t="s">
        <v>413</v>
      </c>
      <c r="AJ2430" t="s">
        <v>156</v>
      </c>
      <c r="AK2430" t="s">
        <v>73</v>
      </c>
      <c r="AL2430" t="s">
        <v>206</v>
      </c>
      <c r="AM2430" t="s">
        <v>157</v>
      </c>
      <c r="AN2430" t="s">
        <v>76</v>
      </c>
      <c r="AO2430" t="s">
        <v>116</v>
      </c>
      <c r="AP2430" t="s">
        <v>158</v>
      </c>
      <c r="AQ2430" t="s">
        <v>7732</v>
      </c>
      <c r="AR2430" t="s">
        <v>67</v>
      </c>
      <c r="AS2430" t="s">
        <v>54</v>
      </c>
      <c r="AT2430" t="s">
        <v>73</v>
      </c>
      <c r="AU2430" t="s">
        <v>107</v>
      </c>
      <c r="AV2430" t="s">
        <v>11902</v>
      </c>
    </row>
    <row r="2431" spans="1:48" hidden="1" x14ac:dyDescent="0.3">
      <c r="A2431" t="s">
        <v>11903</v>
      </c>
      <c r="B2431" t="s">
        <v>11904</v>
      </c>
      <c r="C2431" s="1" t="str">
        <f t="shared" si="401"/>
        <v>21:0975</v>
      </c>
      <c r="D2431" s="1" t="str">
        <f t="shared" si="402"/>
        <v>21:0109</v>
      </c>
      <c r="E2431" t="s">
        <v>11905</v>
      </c>
      <c r="F2431" t="s">
        <v>11906</v>
      </c>
      <c r="H2431">
        <v>60.208773299999997</v>
      </c>
      <c r="I2431">
        <v>-96.454591399999998</v>
      </c>
      <c r="J2431" s="1" t="str">
        <f t="shared" si="403"/>
        <v>NGR lake sediment grab sample</v>
      </c>
      <c r="K2431" s="1" t="str">
        <f t="shared" si="404"/>
        <v>&lt;177 micron (NGR)</v>
      </c>
      <c r="L2431">
        <v>43</v>
      </c>
      <c r="M2431" t="s">
        <v>335</v>
      </c>
      <c r="N2431">
        <v>845</v>
      </c>
      <c r="O2431" t="s">
        <v>205</v>
      </c>
      <c r="P2431" t="s">
        <v>54</v>
      </c>
      <c r="Q2431" t="s">
        <v>410</v>
      </c>
      <c r="R2431" t="s">
        <v>178</v>
      </c>
      <c r="S2431" t="s">
        <v>57</v>
      </c>
      <c r="T2431" t="s">
        <v>91</v>
      </c>
      <c r="U2431" t="s">
        <v>59</v>
      </c>
      <c r="V2431" t="s">
        <v>317</v>
      </c>
      <c r="W2431" t="s">
        <v>448</v>
      </c>
      <c r="X2431" t="s">
        <v>74</v>
      </c>
      <c r="Y2431" t="s">
        <v>205</v>
      </c>
      <c r="Z2431" t="s">
        <v>59</v>
      </c>
      <c r="AA2431" t="s">
        <v>64</v>
      </c>
      <c r="AB2431" t="s">
        <v>339</v>
      </c>
      <c r="AC2431" t="s">
        <v>66</v>
      </c>
      <c r="AD2431" t="s">
        <v>170</v>
      </c>
      <c r="AE2431" t="s">
        <v>3970</v>
      </c>
      <c r="AF2431" t="s">
        <v>77</v>
      </c>
      <c r="AG2431" t="s">
        <v>58</v>
      </c>
      <c r="AH2431" t="s">
        <v>472</v>
      </c>
      <c r="AI2431" t="s">
        <v>305</v>
      </c>
      <c r="AJ2431" t="s">
        <v>123</v>
      </c>
      <c r="AK2431" t="s">
        <v>73</v>
      </c>
      <c r="AL2431" t="s">
        <v>68</v>
      </c>
      <c r="AM2431" t="s">
        <v>157</v>
      </c>
      <c r="AN2431" t="s">
        <v>76</v>
      </c>
      <c r="AO2431" t="s">
        <v>422</v>
      </c>
      <c r="AP2431" t="s">
        <v>414</v>
      </c>
      <c r="AQ2431" t="s">
        <v>104</v>
      </c>
      <c r="AR2431" t="s">
        <v>67</v>
      </c>
      <c r="AS2431" t="s">
        <v>54</v>
      </c>
      <c r="AT2431" t="s">
        <v>73</v>
      </c>
      <c r="AU2431" t="s">
        <v>107</v>
      </c>
      <c r="AV2431" t="s">
        <v>11907</v>
      </c>
    </row>
    <row r="2432" spans="1:48" hidden="1" x14ac:dyDescent="0.3">
      <c r="A2432" t="s">
        <v>11908</v>
      </c>
      <c r="B2432" t="s">
        <v>11909</v>
      </c>
      <c r="C2432" s="1" t="str">
        <f t="shared" si="401"/>
        <v>21:0975</v>
      </c>
      <c r="D2432" s="1" t="str">
        <f t="shared" si="402"/>
        <v>21:0109</v>
      </c>
      <c r="E2432" t="s">
        <v>11910</v>
      </c>
      <c r="F2432" t="s">
        <v>11911</v>
      </c>
      <c r="H2432">
        <v>60.231981900000001</v>
      </c>
      <c r="I2432">
        <v>-96.445926299999996</v>
      </c>
      <c r="J2432" s="1" t="str">
        <f t="shared" si="403"/>
        <v>NGR lake sediment grab sample</v>
      </c>
      <c r="K2432" s="1" t="str">
        <f t="shared" si="404"/>
        <v>&lt;177 micron (NGR)</v>
      </c>
      <c r="L2432">
        <v>43</v>
      </c>
      <c r="M2432" t="s">
        <v>354</v>
      </c>
      <c r="N2432">
        <v>846</v>
      </c>
      <c r="O2432" t="s">
        <v>355</v>
      </c>
      <c r="P2432" t="s">
        <v>170</v>
      </c>
      <c r="Q2432" t="s">
        <v>1814</v>
      </c>
      <c r="R2432" t="s">
        <v>691</v>
      </c>
      <c r="S2432" t="s">
        <v>57</v>
      </c>
      <c r="T2432" t="s">
        <v>447</v>
      </c>
      <c r="U2432" t="s">
        <v>168</v>
      </c>
      <c r="V2432" t="s">
        <v>251</v>
      </c>
      <c r="W2432" t="s">
        <v>205</v>
      </c>
      <c r="X2432" t="s">
        <v>74</v>
      </c>
      <c r="Y2432" t="s">
        <v>62</v>
      </c>
      <c r="Z2432" t="s">
        <v>170</v>
      </c>
      <c r="AA2432" t="s">
        <v>64</v>
      </c>
      <c r="AB2432" t="s">
        <v>58</v>
      </c>
      <c r="AC2432" t="s">
        <v>66</v>
      </c>
      <c r="AD2432" t="s">
        <v>134</v>
      </c>
      <c r="AE2432" t="s">
        <v>490</v>
      </c>
      <c r="AF2432" t="s">
        <v>151</v>
      </c>
      <c r="AG2432" t="s">
        <v>97</v>
      </c>
      <c r="AH2432" t="s">
        <v>780</v>
      </c>
      <c r="AI2432" t="s">
        <v>692</v>
      </c>
      <c r="AJ2432" t="s">
        <v>1440</v>
      </c>
      <c r="AK2432" t="s">
        <v>73</v>
      </c>
      <c r="AL2432" t="s">
        <v>75</v>
      </c>
      <c r="AM2432" t="s">
        <v>74</v>
      </c>
      <c r="AN2432" t="s">
        <v>76</v>
      </c>
      <c r="AO2432" t="s">
        <v>141</v>
      </c>
      <c r="AP2432" t="s">
        <v>2033</v>
      </c>
      <c r="AQ2432" t="s">
        <v>1699</v>
      </c>
      <c r="AR2432" t="s">
        <v>67</v>
      </c>
      <c r="AS2432" t="s">
        <v>54</v>
      </c>
      <c r="AT2432" t="s">
        <v>58</v>
      </c>
      <c r="AU2432" t="s">
        <v>107</v>
      </c>
      <c r="AV2432" t="s">
        <v>11912</v>
      </c>
    </row>
    <row r="2433" spans="1:48" hidden="1" x14ac:dyDescent="0.3">
      <c r="A2433" t="s">
        <v>11913</v>
      </c>
      <c r="B2433" t="s">
        <v>11914</v>
      </c>
      <c r="C2433" s="1" t="str">
        <f t="shared" si="401"/>
        <v>21:0975</v>
      </c>
      <c r="D2433" s="1" t="str">
        <f t="shared" si="402"/>
        <v>21:0109</v>
      </c>
      <c r="E2433" t="s">
        <v>11915</v>
      </c>
      <c r="F2433" t="s">
        <v>11916</v>
      </c>
      <c r="H2433">
        <v>60.554216199999999</v>
      </c>
      <c r="I2433">
        <v>-96.564110400000004</v>
      </c>
      <c r="J2433" s="1" t="str">
        <f t="shared" si="403"/>
        <v>NGR lake sediment grab sample</v>
      </c>
      <c r="K2433" s="1" t="str">
        <f t="shared" si="404"/>
        <v>&lt;177 micron (NGR)</v>
      </c>
      <c r="L2433">
        <v>44</v>
      </c>
      <c r="M2433" t="s">
        <v>52</v>
      </c>
      <c r="N2433">
        <v>847</v>
      </c>
      <c r="O2433" t="s">
        <v>62</v>
      </c>
      <c r="P2433" t="s">
        <v>54</v>
      </c>
      <c r="Q2433" t="s">
        <v>387</v>
      </c>
      <c r="R2433" t="s">
        <v>329</v>
      </c>
      <c r="S2433" t="s">
        <v>57</v>
      </c>
      <c r="T2433" t="s">
        <v>617</v>
      </c>
      <c r="U2433" t="s">
        <v>203</v>
      </c>
      <c r="V2433" t="s">
        <v>169</v>
      </c>
      <c r="W2433" t="s">
        <v>263</v>
      </c>
      <c r="X2433" t="s">
        <v>67</v>
      </c>
      <c r="Y2433" t="s">
        <v>170</v>
      </c>
      <c r="Z2433" t="s">
        <v>127</v>
      </c>
      <c r="AA2433" t="s">
        <v>64</v>
      </c>
      <c r="AB2433" t="s">
        <v>264</v>
      </c>
      <c r="AC2433" t="s">
        <v>66</v>
      </c>
      <c r="AD2433" t="s">
        <v>67</v>
      </c>
      <c r="AE2433" t="s">
        <v>171</v>
      </c>
      <c r="AF2433" t="s">
        <v>187</v>
      </c>
      <c r="AG2433" t="s">
        <v>277</v>
      </c>
      <c r="AH2433" t="s">
        <v>173</v>
      </c>
      <c r="AI2433" t="s">
        <v>168</v>
      </c>
      <c r="AJ2433" t="s">
        <v>388</v>
      </c>
      <c r="AK2433" t="s">
        <v>73</v>
      </c>
      <c r="AL2433" t="s">
        <v>526</v>
      </c>
      <c r="AM2433" t="s">
        <v>75</v>
      </c>
      <c r="AN2433" t="s">
        <v>76</v>
      </c>
      <c r="AO2433" t="s">
        <v>104</v>
      </c>
      <c r="AP2433" t="s">
        <v>837</v>
      </c>
      <c r="AQ2433" t="s">
        <v>592</v>
      </c>
      <c r="AR2433" t="s">
        <v>74</v>
      </c>
      <c r="AS2433" t="s">
        <v>54</v>
      </c>
      <c r="AT2433" t="s">
        <v>73</v>
      </c>
      <c r="AU2433" t="s">
        <v>107</v>
      </c>
      <c r="AV2433" t="s">
        <v>11917</v>
      </c>
    </row>
    <row r="2434" spans="1:48" hidden="1" x14ac:dyDescent="0.3">
      <c r="A2434" t="s">
        <v>11918</v>
      </c>
      <c r="B2434" t="s">
        <v>11919</v>
      </c>
      <c r="C2434" s="1" t="str">
        <f t="shared" si="401"/>
        <v>21:0975</v>
      </c>
      <c r="D2434" s="1" t="str">
        <f t="shared" si="402"/>
        <v>21:0109</v>
      </c>
      <c r="E2434" t="s">
        <v>11920</v>
      </c>
      <c r="F2434" t="s">
        <v>11921</v>
      </c>
      <c r="H2434">
        <v>60.258952299999997</v>
      </c>
      <c r="I2434">
        <v>-96.446951799999994</v>
      </c>
      <c r="J2434" s="1" t="str">
        <f t="shared" si="403"/>
        <v>NGR lake sediment grab sample</v>
      </c>
      <c r="K2434" s="1" t="str">
        <f t="shared" si="404"/>
        <v>&lt;177 micron (NGR)</v>
      </c>
      <c r="L2434">
        <v>44</v>
      </c>
      <c r="M2434" t="s">
        <v>86</v>
      </c>
      <c r="N2434">
        <v>848</v>
      </c>
      <c r="O2434" t="s">
        <v>74</v>
      </c>
      <c r="P2434" t="s">
        <v>54</v>
      </c>
      <c r="Q2434" t="s">
        <v>115</v>
      </c>
      <c r="R2434" t="s">
        <v>116</v>
      </c>
      <c r="S2434" t="s">
        <v>57</v>
      </c>
      <c r="T2434" t="s">
        <v>262</v>
      </c>
      <c r="U2434" t="s">
        <v>57</v>
      </c>
      <c r="V2434" t="s">
        <v>347</v>
      </c>
      <c r="W2434" t="s">
        <v>276</v>
      </c>
      <c r="X2434" t="s">
        <v>67</v>
      </c>
      <c r="Y2434" t="s">
        <v>421</v>
      </c>
      <c r="Z2434" t="s">
        <v>96</v>
      </c>
      <c r="AA2434" t="s">
        <v>64</v>
      </c>
      <c r="AB2434" t="s">
        <v>304</v>
      </c>
      <c r="AC2434" t="s">
        <v>66</v>
      </c>
      <c r="AD2434" t="s">
        <v>74</v>
      </c>
      <c r="AE2434" t="s">
        <v>62</v>
      </c>
      <c r="AF2434" t="s">
        <v>90</v>
      </c>
      <c r="AG2434" t="s">
        <v>277</v>
      </c>
      <c r="AH2434" t="s">
        <v>472</v>
      </c>
      <c r="AI2434" t="s">
        <v>209</v>
      </c>
      <c r="AJ2434" t="s">
        <v>203</v>
      </c>
      <c r="AK2434" t="s">
        <v>73</v>
      </c>
      <c r="AL2434" t="s">
        <v>74</v>
      </c>
      <c r="AM2434" t="s">
        <v>68</v>
      </c>
      <c r="AN2434" t="s">
        <v>76</v>
      </c>
      <c r="AO2434" t="s">
        <v>8709</v>
      </c>
      <c r="AP2434" t="s">
        <v>307</v>
      </c>
      <c r="AQ2434" t="s">
        <v>1430</v>
      </c>
      <c r="AR2434" t="s">
        <v>170</v>
      </c>
      <c r="AS2434" t="s">
        <v>54</v>
      </c>
      <c r="AT2434" t="s">
        <v>248</v>
      </c>
      <c r="AU2434" t="s">
        <v>107</v>
      </c>
      <c r="AV2434" t="s">
        <v>11922</v>
      </c>
    </row>
    <row r="2435" spans="1:48" hidden="1" x14ac:dyDescent="0.3">
      <c r="A2435" t="s">
        <v>11923</v>
      </c>
      <c r="B2435" t="s">
        <v>11924</v>
      </c>
      <c r="C2435" s="1" t="str">
        <f t="shared" si="401"/>
        <v>21:0975</v>
      </c>
      <c r="D2435" s="1" t="str">
        <f t="shared" si="402"/>
        <v>21:0109</v>
      </c>
      <c r="E2435" t="s">
        <v>11925</v>
      </c>
      <c r="F2435" t="s">
        <v>11926</v>
      </c>
      <c r="H2435">
        <v>60.303487799999999</v>
      </c>
      <c r="I2435">
        <v>-96.444363100000004</v>
      </c>
      <c r="J2435" s="1" t="str">
        <f t="shared" si="403"/>
        <v>NGR lake sediment grab sample</v>
      </c>
      <c r="K2435" s="1" t="str">
        <f t="shared" si="404"/>
        <v>&lt;177 micron (NGR)</v>
      </c>
      <c r="L2435">
        <v>44</v>
      </c>
      <c r="M2435" t="s">
        <v>113</v>
      </c>
      <c r="N2435">
        <v>849</v>
      </c>
      <c r="O2435" t="s">
        <v>355</v>
      </c>
      <c r="P2435" t="s">
        <v>54</v>
      </c>
      <c r="Q2435" t="s">
        <v>325</v>
      </c>
      <c r="R2435" t="s">
        <v>226</v>
      </c>
      <c r="S2435" t="s">
        <v>57</v>
      </c>
      <c r="T2435" t="s">
        <v>427</v>
      </c>
      <c r="U2435" t="s">
        <v>59</v>
      </c>
      <c r="V2435" t="s">
        <v>522</v>
      </c>
      <c r="W2435" t="s">
        <v>211</v>
      </c>
      <c r="X2435" t="s">
        <v>67</v>
      </c>
      <c r="Y2435" t="s">
        <v>448</v>
      </c>
      <c r="Z2435" t="s">
        <v>138</v>
      </c>
      <c r="AA2435" t="s">
        <v>64</v>
      </c>
      <c r="AB2435" t="s">
        <v>691</v>
      </c>
      <c r="AC2435" t="s">
        <v>66</v>
      </c>
      <c r="AD2435" t="s">
        <v>62</v>
      </c>
      <c r="AE2435" t="s">
        <v>2556</v>
      </c>
      <c r="AF2435" t="s">
        <v>357</v>
      </c>
      <c r="AG2435" t="s">
        <v>277</v>
      </c>
      <c r="AH2435" t="s">
        <v>173</v>
      </c>
      <c r="AI2435" t="s">
        <v>72</v>
      </c>
      <c r="AJ2435" t="s">
        <v>159</v>
      </c>
      <c r="AK2435" t="s">
        <v>73</v>
      </c>
      <c r="AL2435" t="s">
        <v>206</v>
      </c>
      <c r="AM2435" t="s">
        <v>177</v>
      </c>
      <c r="AN2435" t="s">
        <v>76</v>
      </c>
      <c r="AO2435" t="s">
        <v>77</v>
      </c>
      <c r="AP2435" t="s">
        <v>158</v>
      </c>
      <c r="AQ2435" t="s">
        <v>290</v>
      </c>
      <c r="AR2435" t="s">
        <v>74</v>
      </c>
      <c r="AS2435" t="s">
        <v>54</v>
      </c>
      <c r="AT2435" t="s">
        <v>73</v>
      </c>
      <c r="AU2435" t="s">
        <v>447</v>
      </c>
      <c r="AV2435" t="s">
        <v>11927</v>
      </c>
    </row>
    <row r="2436" spans="1:48" hidden="1" x14ac:dyDescent="0.3">
      <c r="A2436" t="s">
        <v>11928</v>
      </c>
      <c r="B2436" t="s">
        <v>11929</v>
      </c>
      <c r="C2436" s="1" t="str">
        <f t="shared" si="401"/>
        <v>21:0975</v>
      </c>
      <c r="D2436" s="1" t="str">
        <f t="shared" si="402"/>
        <v>21:0109</v>
      </c>
      <c r="E2436" t="s">
        <v>11925</v>
      </c>
      <c r="F2436" t="s">
        <v>11930</v>
      </c>
      <c r="H2436">
        <v>60.303487799999999</v>
      </c>
      <c r="I2436">
        <v>-96.444363100000004</v>
      </c>
      <c r="J2436" s="1" t="str">
        <f t="shared" si="403"/>
        <v>NGR lake sediment grab sample</v>
      </c>
      <c r="K2436" s="1" t="str">
        <f t="shared" si="404"/>
        <v>&lt;177 micron (NGR)</v>
      </c>
      <c r="L2436">
        <v>44</v>
      </c>
      <c r="M2436" t="s">
        <v>132</v>
      </c>
      <c r="N2436">
        <v>850</v>
      </c>
      <c r="O2436" t="s">
        <v>355</v>
      </c>
      <c r="P2436" t="s">
        <v>54</v>
      </c>
      <c r="Q2436" t="s">
        <v>863</v>
      </c>
      <c r="R2436" t="s">
        <v>53</v>
      </c>
      <c r="S2436" t="s">
        <v>57</v>
      </c>
      <c r="T2436" t="s">
        <v>122</v>
      </c>
      <c r="U2436" t="s">
        <v>59</v>
      </c>
      <c r="V2436" t="s">
        <v>550</v>
      </c>
      <c r="W2436" t="s">
        <v>79</v>
      </c>
      <c r="X2436" t="s">
        <v>74</v>
      </c>
      <c r="Y2436" t="s">
        <v>62</v>
      </c>
      <c r="Z2436" t="s">
        <v>138</v>
      </c>
      <c r="AA2436" t="s">
        <v>64</v>
      </c>
      <c r="AB2436" t="s">
        <v>189</v>
      </c>
      <c r="AC2436" t="s">
        <v>66</v>
      </c>
      <c r="AD2436" t="s">
        <v>170</v>
      </c>
      <c r="AE2436" t="s">
        <v>8338</v>
      </c>
      <c r="AF2436" t="s">
        <v>151</v>
      </c>
      <c r="AG2436" t="s">
        <v>277</v>
      </c>
      <c r="AH2436" t="s">
        <v>173</v>
      </c>
      <c r="AI2436" t="s">
        <v>71</v>
      </c>
      <c r="AJ2436" t="s">
        <v>156</v>
      </c>
      <c r="AK2436" t="s">
        <v>73</v>
      </c>
      <c r="AL2436" t="s">
        <v>68</v>
      </c>
      <c r="AM2436" t="s">
        <v>125</v>
      </c>
      <c r="AN2436" t="s">
        <v>76</v>
      </c>
      <c r="AO2436" t="s">
        <v>121</v>
      </c>
      <c r="AP2436" t="s">
        <v>158</v>
      </c>
      <c r="AQ2436" t="s">
        <v>5856</v>
      </c>
      <c r="AR2436" t="s">
        <v>74</v>
      </c>
      <c r="AS2436" t="s">
        <v>54</v>
      </c>
      <c r="AT2436" t="s">
        <v>73</v>
      </c>
      <c r="AU2436" t="s">
        <v>107</v>
      </c>
      <c r="AV2436" t="s">
        <v>11931</v>
      </c>
    </row>
    <row r="2437" spans="1:48" hidden="1" x14ac:dyDescent="0.3">
      <c r="A2437" t="s">
        <v>11932</v>
      </c>
      <c r="B2437" t="s">
        <v>11933</v>
      </c>
      <c r="C2437" s="1" t="str">
        <f t="shared" si="401"/>
        <v>21:0975</v>
      </c>
      <c r="D2437" s="1" t="str">
        <f t="shared" si="402"/>
        <v>21:0109</v>
      </c>
      <c r="E2437" t="s">
        <v>11934</v>
      </c>
      <c r="F2437" t="s">
        <v>11935</v>
      </c>
      <c r="H2437">
        <v>60.325738299999998</v>
      </c>
      <c r="I2437">
        <v>-96.441010700000007</v>
      </c>
      <c r="J2437" s="1" t="str">
        <f t="shared" si="403"/>
        <v>NGR lake sediment grab sample</v>
      </c>
      <c r="K2437" s="1" t="str">
        <f t="shared" si="404"/>
        <v>&lt;177 micron (NGR)</v>
      </c>
      <c r="L2437">
        <v>44</v>
      </c>
      <c r="M2437" t="s">
        <v>149</v>
      </c>
      <c r="N2437">
        <v>851</v>
      </c>
      <c r="O2437" t="s">
        <v>74</v>
      </c>
      <c r="P2437" t="s">
        <v>54</v>
      </c>
      <c r="Q2437" t="s">
        <v>523</v>
      </c>
      <c r="R2437" t="s">
        <v>134</v>
      </c>
      <c r="S2437" t="s">
        <v>57</v>
      </c>
      <c r="T2437" t="s">
        <v>91</v>
      </c>
      <c r="U2437" t="s">
        <v>57</v>
      </c>
      <c r="V2437" t="s">
        <v>141</v>
      </c>
      <c r="W2437" t="s">
        <v>355</v>
      </c>
      <c r="X2437" t="s">
        <v>74</v>
      </c>
      <c r="Y2437" t="s">
        <v>206</v>
      </c>
      <c r="Z2437" t="s">
        <v>170</v>
      </c>
      <c r="AA2437" t="s">
        <v>64</v>
      </c>
      <c r="AB2437" t="s">
        <v>223</v>
      </c>
      <c r="AC2437" t="s">
        <v>66</v>
      </c>
      <c r="AD2437" t="s">
        <v>170</v>
      </c>
      <c r="AE2437" t="s">
        <v>74</v>
      </c>
      <c r="AF2437" t="s">
        <v>134</v>
      </c>
      <c r="AG2437" t="s">
        <v>169</v>
      </c>
      <c r="AH2437" t="s">
        <v>472</v>
      </c>
      <c r="AI2437" t="s">
        <v>240</v>
      </c>
      <c r="AJ2437" t="s">
        <v>413</v>
      </c>
      <c r="AK2437" t="s">
        <v>73</v>
      </c>
      <c r="AL2437" t="s">
        <v>68</v>
      </c>
      <c r="AM2437" t="s">
        <v>157</v>
      </c>
      <c r="AN2437" t="s">
        <v>76</v>
      </c>
      <c r="AO2437" t="s">
        <v>1632</v>
      </c>
      <c r="AP2437" t="s">
        <v>234</v>
      </c>
      <c r="AQ2437" t="s">
        <v>795</v>
      </c>
      <c r="AR2437" t="s">
        <v>74</v>
      </c>
      <c r="AS2437" t="s">
        <v>54</v>
      </c>
      <c r="AT2437" t="s">
        <v>73</v>
      </c>
      <c r="AU2437" t="s">
        <v>107</v>
      </c>
      <c r="AV2437" t="s">
        <v>8319</v>
      </c>
    </row>
    <row r="2438" spans="1:48" hidden="1" x14ac:dyDescent="0.3">
      <c r="A2438" t="s">
        <v>11936</v>
      </c>
      <c r="B2438" t="s">
        <v>11937</v>
      </c>
      <c r="C2438" s="1" t="str">
        <f t="shared" si="401"/>
        <v>21:0975</v>
      </c>
      <c r="D2438" s="1" t="str">
        <f t="shared" si="402"/>
        <v>21:0109</v>
      </c>
      <c r="E2438" t="s">
        <v>11938</v>
      </c>
      <c r="F2438" t="s">
        <v>11939</v>
      </c>
      <c r="H2438">
        <v>60.392817700000002</v>
      </c>
      <c r="I2438">
        <v>-96.455986499999995</v>
      </c>
      <c r="J2438" s="1" t="str">
        <f t="shared" si="403"/>
        <v>NGR lake sediment grab sample</v>
      </c>
      <c r="K2438" s="1" t="str">
        <f t="shared" si="404"/>
        <v>&lt;177 micron (NGR)</v>
      </c>
      <c r="L2438">
        <v>44</v>
      </c>
      <c r="M2438" t="s">
        <v>165</v>
      </c>
      <c r="N2438">
        <v>852</v>
      </c>
      <c r="O2438" t="s">
        <v>526</v>
      </c>
      <c r="P2438" t="s">
        <v>54</v>
      </c>
      <c r="Q2438" t="s">
        <v>1227</v>
      </c>
      <c r="R2438" t="s">
        <v>116</v>
      </c>
      <c r="S2438" t="s">
        <v>57</v>
      </c>
      <c r="T2438" t="s">
        <v>91</v>
      </c>
      <c r="U2438" t="s">
        <v>59</v>
      </c>
      <c r="V2438" t="s">
        <v>99</v>
      </c>
      <c r="W2438" t="s">
        <v>62</v>
      </c>
      <c r="X2438" t="s">
        <v>67</v>
      </c>
      <c r="Y2438" t="s">
        <v>238</v>
      </c>
      <c r="Z2438" t="s">
        <v>127</v>
      </c>
      <c r="AA2438" t="s">
        <v>64</v>
      </c>
      <c r="AB2438" t="s">
        <v>100</v>
      </c>
      <c r="AC2438" t="s">
        <v>66</v>
      </c>
      <c r="AD2438" t="s">
        <v>127</v>
      </c>
      <c r="AE2438" t="s">
        <v>421</v>
      </c>
      <c r="AF2438" t="s">
        <v>134</v>
      </c>
      <c r="AG2438" t="s">
        <v>188</v>
      </c>
      <c r="AH2438" t="s">
        <v>780</v>
      </c>
      <c r="AI2438" t="s">
        <v>263</v>
      </c>
      <c r="AJ2438" t="s">
        <v>168</v>
      </c>
      <c r="AK2438" t="s">
        <v>73</v>
      </c>
      <c r="AL2438" t="s">
        <v>177</v>
      </c>
      <c r="AM2438" t="s">
        <v>74</v>
      </c>
      <c r="AN2438" t="s">
        <v>76</v>
      </c>
      <c r="AO2438" t="s">
        <v>374</v>
      </c>
      <c r="AP2438" t="s">
        <v>105</v>
      </c>
      <c r="AQ2438" t="s">
        <v>769</v>
      </c>
      <c r="AR2438" t="s">
        <v>67</v>
      </c>
      <c r="AS2438" t="s">
        <v>62</v>
      </c>
      <c r="AT2438" t="s">
        <v>73</v>
      </c>
      <c r="AU2438" t="s">
        <v>107</v>
      </c>
      <c r="AV2438" t="s">
        <v>99</v>
      </c>
    </row>
    <row r="2439" spans="1:48" hidden="1" x14ac:dyDescent="0.3">
      <c r="A2439" t="s">
        <v>11940</v>
      </c>
      <c r="B2439" t="s">
        <v>11941</v>
      </c>
      <c r="C2439" s="1" t="str">
        <f t="shared" si="401"/>
        <v>21:0975</v>
      </c>
      <c r="D2439" s="1" t="str">
        <f t="shared" si="402"/>
        <v>21:0109</v>
      </c>
      <c r="E2439" t="s">
        <v>11942</v>
      </c>
      <c r="F2439" t="s">
        <v>11943</v>
      </c>
      <c r="H2439">
        <v>60.4175842</v>
      </c>
      <c r="I2439">
        <v>-96.443751300000002</v>
      </c>
      <c r="J2439" s="1" t="str">
        <f t="shared" si="403"/>
        <v>NGR lake sediment grab sample</v>
      </c>
      <c r="K2439" s="1" t="str">
        <f t="shared" si="404"/>
        <v>&lt;177 micron (NGR)</v>
      </c>
      <c r="L2439">
        <v>44</v>
      </c>
      <c r="M2439" t="s">
        <v>185</v>
      </c>
      <c r="N2439">
        <v>853</v>
      </c>
      <c r="O2439" t="s">
        <v>205</v>
      </c>
      <c r="P2439" t="s">
        <v>54</v>
      </c>
      <c r="Q2439" t="s">
        <v>202</v>
      </c>
      <c r="R2439" t="s">
        <v>77</v>
      </c>
      <c r="S2439" t="s">
        <v>57</v>
      </c>
      <c r="T2439" t="s">
        <v>412</v>
      </c>
      <c r="U2439" t="s">
        <v>92</v>
      </c>
      <c r="V2439" t="s">
        <v>192</v>
      </c>
      <c r="W2439" t="s">
        <v>308</v>
      </c>
      <c r="X2439" t="s">
        <v>67</v>
      </c>
      <c r="Y2439" t="s">
        <v>63</v>
      </c>
      <c r="Z2439" t="s">
        <v>138</v>
      </c>
      <c r="AA2439" t="s">
        <v>64</v>
      </c>
      <c r="AB2439" t="s">
        <v>264</v>
      </c>
      <c r="AC2439" t="s">
        <v>66</v>
      </c>
      <c r="AD2439" t="s">
        <v>127</v>
      </c>
      <c r="AE2439" t="s">
        <v>3515</v>
      </c>
      <c r="AF2439" t="s">
        <v>121</v>
      </c>
      <c r="AG2439" t="s">
        <v>91</v>
      </c>
      <c r="AH2439" t="s">
        <v>173</v>
      </c>
      <c r="AI2439" t="s">
        <v>348</v>
      </c>
      <c r="AJ2439" t="s">
        <v>233</v>
      </c>
      <c r="AK2439" t="s">
        <v>73</v>
      </c>
      <c r="AL2439" t="s">
        <v>68</v>
      </c>
      <c r="AM2439" t="s">
        <v>75</v>
      </c>
      <c r="AN2439" t="s">
        <v>76</v>
      </c>
      <c r="AO2439" t="s">
        <v>104</v>
      </c>
      <c r="AP2439" t="s">
        <v>158</v>
      </c>
      <c r="AQ2439" t="s">
        <v>176</v>
      </c>
      <c r="AR2439" t="s">
        <v>67</v>
      </c>
      <c r="AS2439" t="s">
        <v>54</v>
      </c>
      <c r="AT2439" t="s">
        <v>73</v>
      </c>
      <c r="AU2439" t="s">
        <v>593</v>
      </c>
      <c r="AV2439" t="s">
        <v>11944</v>
      </c>
    </row>
    <row r="2440" spans="1:48" hidden="1" x14ac:dyDescent="0.3">
      <c r="A2440" t="s">
        <v>11945</v>
      </c>
      <c r="B2440" t="s">
        <v>11946</v>
      </c>
      <c r="C2440" s="1" t="str">
        <f t="shared" si="401"/>
        <v>21:0975</v>
      </c>
      <c r="D2440" s="1" t="str">
        <f t="shared" si="402"/>
        <v>21:0109</v>
      </c>
      <c r="E2440" t="s">
        <v>11947</v>
      </c>
      <c r="F2440" t="s">
        <v>11948</v>
      </c>
      <c r="H2440">
        <v>60.4526033</v>
      </c>
      <c r="I2440">
        <v>-96.431917200000001</v>
      </c>
      <c r="J2440" s="1" t="str">
        <f t="shared" si="403"/>
        <v>NGR lake sediment grab sample</v>
      </c>
      <c r="K2440" s="1" t="str">
        <f t="shared" si="404"/>
        <v>&lt;177 micron (NGR)</v>
      </c>
      <c r="L2440">
        <v>44</v>
      </c>
      <c r="M2440" t="s">
        <v>200</v>
      </c>
      <c r="N2440">
        <v>854</v>
      </c>
      <c r="O2440" t="s">
        <v>171</v>
      </c>
      <c r="P2440" t="s">
        <v>54</v>
      </c>
      <c r="Q2440" t="s">
        <v>997</v>
      </c>
      <c r="R2440" t="s">
        <v>116</v>
      </c>
      <c r="S2440" t="s">
        <v>57</v>
      </c>
      <c r="T2440" t="s">
        <v>188</v>
      </c>
      <c r="U2440" t="s">
        <v>117</v>
      </c>
      <c r="V2440" t="s">
        <v>691</v>
      </c>
      <c r="W2440" t="s">
        <v>136</v>
      </c>
      <c r="X2440" t="s">
        <v>67</v>
      </c>
      <c r="Y2440" t="s">
        <v>62</v>
      </c>
      <c r="Z2440" t="s">
        <v>170</v>
      </c>
      <c r="AA2440" t="s">
        <v>64</v>
      </c>
      <c r="AB2440" t="s">
        <v>890</v>
      </c>
      <c r="AC2440" t="s">
        <v>66</v>
      </c>
      <c r="AD2440" t="s">
        <v>62</v>
      </c>
      <c r="AE2440" t="s">
        <v>238</v>
      </c>
      <c r="AF2440" t="s">
        <v>436</v>
      </c>
      <c r="AG2440" t="s">
        <v>561</v>
      </c>
      <c r="AH2440" t="s">
        <v>173</v>
      </c>
      <c r="AI2440" t="s">
        <v>329</v>
      </c>
      <c r="AJ2440" t="s">
        <v>56</v>
      </c>
      <c r="AK2440" t="s">
        <v>73</v>
      </c>
      <c r="AL2440" t="s">
        <v>157</v>
      </c>
      <c r="AM2440" t="s">
        <v>75</v>
      </c>
      <c r="AN2440" t="s">
        <v>76</v>
      </c>
      <c r="AO2440" t="s">
        <v>178</v>
      </c>
      <c r="AP2440" t="s">
        <v>126</v>
      </c>
      <c r="AQ2440" t="s">
        <v>159</v>
      </c>
      <c r="AR2440" t="s">
        <v>74</v>
      </c>
      <c r="AS2440" t="s">
        <v>54</v>
      </c>
      <c r="AT2440" t="s">
        <v>73</v>
      </c>
      <c r="AU2440" t="s">
        <v>107</v>
      </c>
      <c r="AV2440" t="s">
        <v>11200</v>
      </c>
    </row>
    <row r="2441" spans="1:48" hidden="1" x14ac:dyDescent="0.3">
      <c r="A2441" t="s">
        <v>11949</v>
      </c>
      <c r="B2441" t="s">
        <v>11950</v>
      </c>
      <c r="C2441" s="1" t="str">
        <f t="shared" si="401"/>
        <v>21:0975</v>
      </c>
      <c r="D2441" s="1" t="str">
        <f t="shared" si="402"/>
        <v>21:0109</v>
      </c>
      <c r="E2441" t="s">
        <v>11951</v>
      </c>
      <c r="F2441" t="s">
        <v>11952</v>
      </c>
      <c r="H2441">
        <v>60.478304399999999</v>
      </c>
      <c r="I2441">
        <v>-96.442347699999999</v>
      </c>
      <c r="J2441" s="1" t="str">
        <f t="shared" si="403"/>
        <v>NGR lake sediment grab sample</v>
      </c>
      <c r="K2441" s="1" t="str">
        <f t="shared" si="404"/>
        <v>&lt;177 micron (NGR)</v>
      </c>
      <c r="L2441">
        <v>44</v>
      </c>
      <c r="M2441" t="s">
        <v>217</v>
      </c>
      <c r="N2441">
        <v>855</v>
      </c>
      <c r="O2441" t="s">
        <v>220</v>
      </c>
      <c r="P2441" t="s">
        <v>54</v>
      </c>
      <c r="Q2441" t="s">
        <v>80</v>
      </c>
      <c r="R2441" t="s">
        <v>189</v>
      </c>
      <c r="S2441" t="s">
        <v>57</v>
      </c>
      <c r="T2441" t="s">
        <v>447</v>
      </c>
      <c r="U2441" t="s">
        <v>88</v>
      </c>
      <c r="V2441" t="s">
        <v>550</v>
      </c>
      <c r="W2441" t="s">
        <v>238</v>
      </c>
      <c r="X2441" t="s">
        <v>62</v>
      </c>
      <c r="Y2441" t="s">
        <v>95</v>
      </c>
      <c r="Z2441" t="s">
        <v>62</v>
      </c>
      <c r="AA2441" t="s">
        <v>64</v>
      </c>
      <c r="AB2441" t="s">
        <v>152</v>
      </c>
      <c r="AC2441" t="s">
        <v>66</v>
      </c>
      <c r="AD2441" t="s">
        <v>96</v>
      </c>
      <c r="AE2441" t="s">
        <v>10367</v>
      </c>
      <c r="AF2441" t="s">
        <v>116</v>
      </c>
      <c r="AG2441" t="s">
        <v>69</v>
      </c>
      <c r="AH2441" t="s">
        <v>472</v>
      </c>
      <c r="AI2441" t="s">
        <v>56</v>
      </c>
      <c r="AJ2441" t="s">
        <v>1715</v>
      </c>
      <c r="AK2441" t="s">
        <v>73</v>
      </c>
      <c r="AL2441" t="s">
        <v>224</v>
      </c>
      <c r="AM2441" t="s">
        <v>74</v>
      </c>
      <c r="AN2441" t="s">
        <v>76</v>
      </c>
      <c r="AO2441" t="s">
        <v>116</v>
      </c>
      <c r="AP2441" t="s">
        <v>395</v>
      </c>
      <c r="AQ2441" t="s">
        <v>77</v>
      </c>
      <c r="AR2441" t="s">
        <v>67</v>
      </c>
      <c r="AS2441" t="s">
        <v>54</v>
      </c>
      <c r="AT2441" t="s">
        <v>277</v>
      </c>
      <c r="AU2441" t="s">
        <v>107</v>
      </c>
      <c r="AV2441" t="s">
        <v>11953</v>
      </c>
    </row>
    <row r="2442" spans="1:48" hidden="1" x14ac:dyDescent="0.3">
      <c r="A2442" t="s">
        <v>11954</v>
      </c>
      <c r="B2442" t="s">
        <v>11955</v>
      </c>
      <c r="C2442" s="1" t="str">
        <f t="shared" si="401"/>
        <v>21:0975</v>
      </c>
      <c r="D2442" s="1" t="str">
        <f t="shared" si="402"/>
        <v>21:0109</v>
      </c>
      <c r="E2442" t="s">
        <v>11956</v>
      </c>
      <c r="F2442" t="s">
        <v>11957</v>
      </c>
      <c r="H2442">
        <v>60.518442100000001</v>
      </c>
      <c r="I2442">
        <v>-96.523636100000004</v>
      </c>
      <c r="J2442" s="1" t="str">
        <f t="shared" si="403"/>
        <v>NGR lake sediment grab sample</v>
      </c>
      <c r="K2442" s="1" t="str">
        <f t="shared" si="404"/>
        <v>&lt;177 micron (NGR)</v>
      </c>
      <c r="L2442">
        <v>44</v>
      </c>
      <c r="M2442" t="s">
        <v>246</v>
      </c>
      <c r="N2442">
        <v>856</v>
      </c>
      <c r="O2442" t="s">
        <v>137</v>
      </c>
      <c r="P2442" t="s">
        <v>96</v>
      </c>
      <c r="Q2442" t="s">
        <v>1814</v>
      </c>
      <c r="R2442" t="s">
        <v>540</v>
      </c>
      <c r="S2442" t="s">
        <v>57</v>
      </c>
      <c r="T2442" t="s">
        <v>223</v>
      </c>
      <c r="U2442" t="s">
        <v>178</v>
      </c>
      <c r="V2442" t="s">
        <v>139</v>
      </c>
      <c r="W2442" t="s">
        <v>95</v>
      </c>
      <c r="X2442" t="s">
        <v>67</v>
      </c>
      <c r="Y2442" t="s">
        <v>62</v>
      </c>
      <c r="Z2442" t="s">
        <v>62</v>
      </c>
      <c r="AA2442" t="s">
        <v>64</v>
      </c>
      <c r="AB2442" t="s">
        <v>317</v>
      </c>
      <c r="AC2442" t="s">
        <v>66</v>
      </c>
      <c r="AD2442" t="s">
        <v>170</v>
      </c>
      <c r="AE2442" t="s">
        <v>3162</v>
      </c>
      <c r="AF2442" t="s">
        <v>141</v>
      </c>
      <c r="AG2442" t="s">
        <v>471</v>
      </c>
      <c r="AH2442" t="s">
        <v>173</v>
      </c>
      <c r="AI2442" t="s">
        <v>209</v>
      </c>
      <c r="AJ2442" t="s">
        <v>118</v>
      </c>
      <c r="AK2442" t="s">
        <v>73</v>
      </c>
      <c r="AL2442" t="s">
        <v>103</v>
      </c>
      <c r="AM2442" t="s">
        <v>103</v>
      </c>
      <c r="AN2442" t="s">
        <v>76</v>
      </c>
      <c r="AO2442" t="s">
        <v>440</v>
      </c>
      <c r="AP2442" t="s">
        <v>2741</v>
      </c>
      <c r="AQ2442" t="s">
        <v>72</v>
      </c>
      <c r="AR2442" t="s">
        <v>67</v>
      </c>
      <c r="AS2442" t="s">
        <v>54</v>
      </c>
      <c r="AT2442" t="s">
        <v>73</v>
      </c>
      <c r="AU2442" t="s">
        <v>107</v>
      </c>
      <c r="AV2442" t="s">
        <v>7600</v>
      </c>
    </row>
    <row r="2443" spans="1:48" hidden="1" x14ac:dyDescent="0.3">
      <c r="A2443" t="s">
        <v>11958</v>
      </c>
      <c r="B2443" t="s">
        <v>11959</v>
      </c>
      <c r="C2443" s="1" t="str">
        <f t="shared" si="401"/>
        <v>21:0975</v>
      </c>
      <c r="D2443" s="1" t="str">
        <f t="shared" si="402"/>
        <v>21:0109</v>
      </c>
      <c r="E2443" t="s">
        <v>11915</v>
      </c>
      <c r="F2443" t="s">
        <v>11960</v>
      </c>
      <c r="H2443">
        <v>60.554216199999999</v>
      </c>
      <c r="I2443">
        <v>-96.564110400000004</v>
      </c>
      <c r="J2443" s="1" t="str">
        <f t="shared" si="403"/>
        <v>NGR lake sediment grab sample</v>
      </c>
      <c r="K2443" s="1" t="str">
        <f t="shared" si="404"/>
        <v>&lt;177 micron (NGR)</v>
      </c>
      <c r="L2443">
        <v>44</v>
      </c>
      <c r="M2443" t="s">
        <v>345</v>
      </c>
      <c r="N2443">
        <v>857</v>
      </c>
      <c r="O2443" t="s">
        <v>137</v>
      </c>
      <c r="P2443" t="s">
        <v>127</v>
      </c>
      <c r="Q2443" t="s">
        <v>387</v>
      </c>
      <c r="R2443" t="s">
        <v>101</v>
      </c>
      <c r="S2443" t="s">
        <v>57</v>
      </c>
      <c r="T2443" t="s">
        <v>427</v>
      </c>
      <c r="U2443" t="s">
        <v>168</v>
      </c>
      <c r="V2443" t="s">
        <v>142</v>
      </c>
      <c r="W2443" t="s">
        <v>233</v>
      </c>
      <c r="X2443" t="s">
        <v>67</v>
      </c>
      <c r="Y2443" t="s">
        <v>220</v>
      </c>
      <c r="Z2443" t="s">
        <v>127</v>
      </c>
      <c r="AA2443" t="s">
        <v>64</v>
      </c>
      <c r="AB2443" t="s">
        <v>264</v>
      </c>
      <c r="AC2443" t="s">
        <v>66</v>
      </c>
      <c r="AD2443" t="s">
        <v>67</v>
      </c>
      <c r="AE2443" t="s">
        <v>302</v>
      </c>
      <c r="AF2443" t="s">
        <v>356</v>
      </c>
      <c r="AG2443" t="s">
        <v>277</v>
      </c>
      <c r="AH2443" t="s">
        <v>173</v>
      </c>
      <c r="AI2443" t="s">
        <v>176</v>
      </c>
      <c r="AJ2443" t="s">
        <v>263</v>
      </c>
      <c r="AK2443" t="s">
        <v>73</v>
      </c>
      <c r="AL2443" t="s">
        <v>526</v>
      </c>
      <c r="AM2443" t="s">
        <v>75</v>
      </c>
      <c r="AN2443" t="s">
        <v>76</v>
      </c>
      <c r="AO2443" t="s">
        <v>104</v>
      </c>
      <c r="AP2443" t="s">
        <v>253</v>
      </c>
      <c r="AQ2443" t="s">
        <v>1073</v>
      </c>
      <c r="AR2443" t="s">
        <v>74</v>
      </c>
      <c r="AS2443" t="s">
        <v>54</v>
      </c>
      <c r="AT2443" t="s">
        <v>73</v>
      </c>
      <c r="AU2443" t="s">
        <v>462</v>
      </c>
      <c r="AV2443" t="s">
        <v>9672</v>
      </c>
    </row>
    <row r="2444" spans="1:48" hidden="1" x14ac:dyDescent="0.3">
      <c r="A2444" t="s">
        <v>11961</v>
      </c>
      <c r="B2444" t="s">
        <v>11962</v>
      </c>
      <c r="C2444" s="1" t="str">
        <f t="shared" si="401"/>
        <v>21:0975</v>
      </c>
      <c r="D2444" s="1" t="str">
        <f>HYPERLINK("https://geochem.nrcan.gc.ca/cdogs/content/svy/svy_e.htm", "")</f>
        <v/>
      </c>
      <c r="G2444" s="1" t="str">
        <f>HYPERLINK("https://geochem.nrcan.gc.ca/cdogs/content/cr_/cr_00128_e.htm", "128")</f>
        <v>128</v>
      </c>
      <c r="J2444" t="s">
        <v>230</v>
      </c>
      <c r="K2444" t="s">
        <v>231</v>
      </c>
      <c r="L2444">
        <v>44</v>
      </c>
      <c r="M2444" t="s">
        <v>232</v>
      </c>
      <c r="N2444">
        <v>858</v>
      </c>
      <c r="O2444" t="s">
        <v>281</v>
      </c>
      <c r="P2444" t="s">
        <v>127</v>
      </c>
      <c r="Q2444" t="s">
        <v>275</v>
      </c>
      <c r="R2444" t="s">
        <v>139</v>
      </c>
      <c r="S2444" t="s">
        <v>57</v>
      </c>
      <c r="T2444" t="s">
        <v>172</v>
      </c>
      <c r="U2444" t="s">
        <v>281</v>
      </c>
      <c r="V2444" t="s">
        <v>347</v>
      </c>
      <c r="W2444" t="s">
        <v>206</v>
      </c>
      <c r="X2444" t="s">
        <v>67</v>
      </c>
      <c r="Y2444" t="s">
        <v>79</v>
      </c>
      <c r="Z2444" t="s">
        <v>170</v>
      </c>
      <c r="AA2444" t="s">
        <v>64</v>
      </c>
      <c r="AB2444" t="s">
        <v>282</v>
      </c>
      <c r="AC2444" t="s">
        <v>155</v>
      </c>
      <c r="AD2444" t="s">
        <v>54</v>
      </c>
      <c r="AE2444" t="s">
        <v>75</v>
      </c>
      <c r="AF2444" t="s">
        <v>192</v>
      </c>
      <c r="AG2444" t="s">
        <v>151</v>
      </c>
      <c r="AH2444" t="s">
        <v>421</v>
      </c>
      <c r="AI2444" t="s">
        <v>348</v>
      </c>
      <c r="AJ2444" t="s">
        <v>87</v>
      </c>
      <c r="AK2444" t="s">
        <v>73</v>
      </c>
      <c r="AL2444" t="s">
        <v>103</v>
      </c>
      <c r="AM2444" t="s">
        <v>177</v>
      </c>
      <c r="AN2444" t="s">
        <v>10623</v>
      </c>
      <c r="AO2444" t="s">
        <v>263</v>
      </c>
      <c r="AP2444" t="s">
        <v>126</v>
      </c>
      <c r="AQ2444" t="s">
        <v>1199</v>
      </c>
      <c r="AR2444" t="s">
        <v>67</v>
      </c>
      <c r="AS2444" t="s">
        <v>62</v>
      </c>
      <c r="AT2444" t="s">
        <v>593</v>
      </c>
      <c r="AU2444" t="s">
        <v>107</v>
      </c>
      <c r="AV2444" t="s">
        <v>11963</v>
      </c>
    </row>
    <row r="2445" spans="1:48" hidden="1" x14ac:dyDescent="0.3">
      <c r="A2445" t="s">
        <v>11964</v>
      </c>
      <c r="B2445" t="s">
        <v>11965</v>
      </c>
      <c r="C2445" s="1" t="str">
        <f t="shared" si="401"/>
        <v>21:0975</v>
      </c>
      <c r="D2445" s="1" t="str">
        <f t="shared" ref="D2445:D2466" si="405">HYPERLINK("https://geochem.nrcan.gc.ca/cdogs/content/svy/svy210109_e.htm", "21:0109")</f>
        <v>21:0109</v>
      </c>
      <c r="E2445" t="s">
        <v>11966</v>
      </c>
      <c r="F2445" t="s">
        <v>11967</v>
      </c>
      <c r="H2445">
        <v>60.587413599999998</v>
      </c>
      <c r="I2445">
        <v>-96.556836500000003</v>
      </c>
      <c r="J2445" s="1" t="str">
        <f t="shared" ref="J2445:J2466" si="406">HYPERLINK("https://geochem.nrcan.gc.ca/cdogs/content/kwd/kwd020027_e.htm", "NGR lake sediment grab sample")</f>
        <v>NGR lake sediment grab sample</v>
      </c>
      <c r="K2445" s="1" t="str">
        <f t="shared" ref="K2445:K2466" si="407">HYPERLINK("https://geochem.nrcan.gc.ca/cdogs/content/kwd/kwd080006_e.htm", "&lt;177 micron (NGR)")</f>
        <v>&lt;177 micron (NGR)</v>
      </c>
      <c r="L2445">
        <v>44</v>
      </c>
      <c r="M2445" t="s">
        <v>260</v>
      </c>
      <c r="N2445">
        <v>859</v>
      </c>
      <c r="O2445" t="s">
        <v>226</v>
      </c>
      <c r="P2445" t="s">
        <v>54</v>
      </c>
      <c r="Q2445" t="s">
        <v>194</v>
      </c>
      <c r="R2445" t="s">
        <v>305</v>
      </c>
      <c r="S2445" t="s">
        <v>57</v>
      </c>
      <c r="T2445" t="s">
        <v>235</v>
      </c>
      <c r="U2445" t="s">
        <v>281</v>
      </c>
      <c r="V2445" t="s">
        <v>250</v>
      </c>
      <c r="W2445" t="s">
        <v>338</v>
      </c>
      <c r="X2445" t="s">
        <v>74</v>
      </c>
      <c r="Y2445" t="s">
        <v>136</v>
      </c>
      <c r="Z2445" t="s">
        <v>138</v>
      </c>
      <c r="AA2445" t="s">
        <v>64</v>
      </c>
      <c r="AB2445" t="s">
        <v>890</v>
      </c>
      <c r="AC2445" t="s">
        <v>66</v>
      </c>
      <c r="AD2445" t="s">
        <v>74</v>
      </c>
      <c r="AE2445" t="s">
        <v>4470</v>
      </c>
      <c r="AF2445" t="s">
        <v>471</v>
      </c>
      <c r="AG2445" t="s">
        <v>562</v>
      </c>
      <c r="AH2445" t="s">
        <v>70</v>
      </c>
      <c r="AI2445" t="s">
        <v>203</v>
      </c>
      <c r="AJ2445" t="s">
        <v>156</v>
      </c>
      <c r="AK2445" t="s">
        <v>73</v>
      </c>
      <c r="AL2445" t="s">
        <v>238</v>
      </c>
      <c r="AM2445" t="s">
        <v>177</v>
      </c>
      <c r="AN2445" t="s">
        <v>76</v>
      </c>
      <c r="AO2445" t="s">
        <v>290</v>
      </c>
      <c r="AP2445" t="s">
        <v>11968</v>
      </c>
      <c r="AQ2445" t="s">
        <v>117</v>
      </c>
      <c r="AR2445" t="s">
        <v>62</v>
      </c>
      <c r="AS2445" t="s">
        <v>54</v>
      </c>
      <c r="AT2445" t="s">
        <v>73</v>
      </c>
      <c r="AU2445" t="s">
        <v>479</v>
      </c>
      <c r="AV2445" t="s">
        <v>11969</v>
      </c>
    </row>
    <row r="2446" spans="1:48" hidden="1" x14ac:dyDescent="0.3">
      <c r="A2446" t="s">
        <v>11970</v>
      </c>
      <c r="B2446" t="s">
        <v>11971</v>
      </c>
      <c r="C2446" s="1" t="str">
        <f t="shared" si="401"/>
        <v>21:0975</v>
      </c>
      <c r="D2446" s="1" t="str">
        <f t="shared" si="405"/>
        <v>21:0109</v>
      </c>
      <c r="E2446" t="s">
        <v>11972</v>
      </c>
      <c r="F2446" t="s">
        <v>11973</v>
      </c>
      <c r="H2446">
        <v>60.614861400000002</v>
      </c>
      <c r="I2446">
        <v>-96.575536600000007</v>
      </c>
      <c r="J2446" s="1" t="str">
        <f t="shared" si="406"/>
        <v>NGR lake sediment grab sample</v>
      </c>
      <c r="K2446" s="1" t="str">
        <f t="shared" si="407"/>
        <v>&lt;177 micron (NGR)</v>
      </c>
      <c r="L2446">
        <v>44</v>
      </c>
      <c r="M2446" t="s">
        <v>273</v>
      </c>
      <c r="N2446">
        <v>860</v>
      </c>
      <c r="O2446" t="s">
        <v>448</v>
      </c>
      <c r="P2446" t="s">
        <v>62</v>
      </c>
      <c r="Q2446" t="s">
        <v>997</v>
      </c>
      <c r="R2446" t="s">
        <v>317</v>
      </c>
      <c r="S2446" t="s">
        <v>57</v>
      </c>
      <c r="T2446" t="s">
        <v>316</v>
      </c>
      <c r="U2446" t="s">
        <v>203</v>
      </c>
      <c r="V2446" t="s">
        <v>93</v>
      </c>
      <c r="W2446" t="s">
        <v>327</v>
      </c>
      <c r="X2446" t="s">
        <v>67</v>
      </c>
      <c r="Y2446" t="s">
        <v>95</v>
      </c>
      <c r="Z2446" t="s">
        <v>127</v>
      </c>
      <c r="AA2446" t="s">
        <v>64</v>
      </c>
      <c r="AB2446" t="s">
        <v>381</v>
      </c>
      <c r="AC2446" t="s">
        <v>66</v>
      </c>
      <c r="AD2446" t="s">
        <v>74</v>
      </c>
      <c r="AE2446" t="s">
        <v>238</v>
      </c>
      <c r="AF2446" t="s">
        <v>69</v>
      </c>
      <c r="AG2446" t="s">
        <v>604</v>
      </c>
      <c r="AH2446" t="s">
        <v>173</v>
      </c>
      <c r="AI2446" t="s">
        <v>382</v>
      </c>
      <c r="AJ2446" t="s">
        <v>240</v>
      </c>
      <c r="AK2446" t="s">
        <v>73</v>
      </c>
      <c r="AL2446" t="s">
        <v>125</v>
      </c>
      <c r="AM2446" t="s">
        <v>224</v>
      </c>
      <c r="AN2446" t="s">
        <v>76</v>
      </c>
      <c r="AO2446" t="s">
        <v>92</v>
      </c>
      <c r="AP2446" t="s">
        <v>126</v>
      </c>
      <c r="AQ2446" t="s">
        <v>168</v>
      </c>
      <c r="AR2446" t="s">
        <v>74</v>
      </c>
      <c r="AS2446" t="s">
        <v>54</v>
      </c>
      <c r="AT2446" t="s">
        <v>73</v>
      </c>
      <c r="AU2446" t="s">
        <v>107</v>
      </c>
      <c r="AV2446" t="s">
        <v>11657</v>
      </c>
    </row>
    <row r="2447" spans="1:48" hidden="1" x14ac:dyDescent="0.3">
      <c r="A2447" t="s">
        <v>11974</v>
      </c>
      <c r="B2447" t="s">
        <v>11975</v>
      </c>
      <c r="C2447" s="1" t="str">
        <f t="shared" si="401"/>
        <v>21:0975</v>
      </c>
      <c r="D2447" s="1" t="str">
        <f t="shared" si="405"/>
        <v>21:0109</v>
      </c>
      <c r="E2447" t="s">
        <v>11976</v>
      </c>
      <c r="F2447" t="s">
        <v>11977</v>
      </c>
      <c r="H2447">
        <v>60.645546400000001</v>
      </c>
      <c r="I2447">
        <v>-96.583689100000001</v>
      </c>
      <c r="J2447" s="1" t="str">
        <f t="shared" si="406"/>
        <v>NGR lake sediment grab sample</v>
      </c>
      <c r="K2447" s="1" t="str">
        <f t="shared" si="407"/>
        <v>&lt;177 micron (NGR)</v>
      </c>
      <c r="L2447">
        <v>44</v>
      </c>
      <c r="M2447" t="s">
        <v>289</v>
      </c>
      <c r="N2447">
        <v>861</v>
      </c>
      <c r="O2447" t="s">
        <v>63</v>
      </c>
      <c r="P2447" t="s">
        <v>54</v>
      </c>
      <c r="Q2447" t="s">
        <v>624</v>
      </c>
      <c r="R2447" t="s">
        <v>192</v>
      </c>
      <c r="S2447" t="s">
        <v>57</v>
      </c>
      <c r="T2447" t="s">
        <v>122</v>
      </c>
      <c r="U2447" t="s">
        <v>281</v>
      </c>
      <c r="V2447" t="s">
        <v>189</v>
      </c>
      <c r="W2447" t="s">
        <v>240</v>
      </c>
      <c r="X2447" t="s">
        <v>67</v>
      </c>
      <c r="Y2447" t="s">
        <v>193</v>
      </c>
      <c r="Z2447" t="s">
        <v>127</v>
      </c>
      <c r="AA2447" t="s">
        <v>64</v>
      </c>
      <c r="AB2447" t="s">
        <v>471</v>
      </c>
      <c r="AC2447" t="s">
        <v>66</v>
      </c>
      <c r="AD2447" t="s">
        <v>96</v>
      </c>
      <c r="AE2447" t="s">
        <v>238</v>
      </c>
      <c r="AF2447" t="s">
        <v>151</v>
      </c>
      <c r="AG2447" t="s">
        <v>293</v>
      </c>
      <c r="AH2447" t="s">
        <v>173</v>
      </c>
      <c r="AI2447" t="s">
        <v>382</v>
      </c>
      <c r="AJ2447" t="s">
        <v>388</v>
      </c>
      <c r="AK2447" t="s">
        <v>73</v>
      </c>
      <c r="AL2447" t="s">
        <v>125</v>
      </c>
      <c r="AM2447" t="s">
        <v>224</v>
      </c>
      <c r="AN2447" t="s">
        <v>76</v>
      </c>
      <c r="AO2447" t="s">
        <v>178</v>
      </c>
      <c r="AP2447" t="s">
        <v>307</v>
      </c>
      <c r="AQ2447" t="s">
        <v>1402</v>
      </c>
      <c r="AR2447" t="s">
        <v>74</v>
      </c>
      <c r="AS2447" t="s">
        <v>54</v>
      </c>
      <c r="AT2447" t="s">
        <v>73</v>
      </c>
      <c r="AU2447" t="s">
        <v>107</v>
      </c>
      <c r="AV2447" t="s">
        <v>11978</v>
      </c>
    </row>
    <row r="2448" spans="1:48" hidden="1" x14ac:dyDescent="0.3">
      <c r="A2448" t="s">
        <v>11979</v>
      </c>
      <c r="B2448" t="s">
        <v>11980</v>
      </c>
      <c r="C2448" s="1" t="str">
        <f t="shared" si="401"/>
        <v>21:0975</v>
      </c>
      <c r="D2448" s="1" t="str">
        <f t="shared" si="405"/>
        <v>21:0109</v>
      </c>
      <c r="E2448" t="s">
        <v>11981</v>
      </c>
      <c r="F2448" t="s">
        <v>11982</v>
      </c>
      <c r="H2448">
        <v>60.746343899999999</v>
      </c>
      <c r="I2448">
        <v>-96.610402199999996</v>
      </c>
      <c r="J2448" s="1" t="str">
        <f t="shared" si="406"/>
        <v>NGR lake sediment grab sample</v>
      </c>
      <c r="K2448" s="1" t="str">
        <f t="shared" si="407"/>
        <v>&lt;177 micron (NGR)</v>
      </c>
      <c r="L2448">
        <v>44</v>
      </c>
      <c r="M2448" t="s">
        <v>301</v>
      </c>
      <c r="N2448">
        <v>862</v>
      </c>
      <c r="O2448" t="s">
        <v>302</v>
      </c>
      <c r="P2448" t="s">
        <v>54</v>
      </c>
      <c r="Q2448" t="s">
        <v>2374</v>
      </c>
      <c r="R2448" t="s">
        <v>141</v>
      </c>
      <c r="S2448" t="s">
        <v>57</v>
      </c>
      <c r="T2448" t="s">
        <v>152</v>
      </c>
      <c r="U2448" t="s">
        <v>117</v>
      </c>
      <c r="V2448" t="s">
        <v>616</v>
      </c>
      <c r="W2448" t="s">
        <v>95</v>
      </c>
      <c r="X2448" t="s">
        <v>74</v>
      </c>
      <c r="Y2448" t="s">
        <v>396</v>
      </c>
      <c r="Z2448" t="s">
        <v>127</v>
      </c>
      <c r="AA2448" t="s">
        <v>64</v>
      </c>
      <c r="AB2448" t="s">
        <v>93</v>
      </c>
      <c r="AC2448" t="s">
        <v>66</v>
      </c>
      <c r="AD2448" t="s">
        <v>138</v>
      </c>
      <c r="AE2448" t="s">
        <v>238</v>
      </c>
      <c r="AF2448" t="s">
        <v>357</v>
      </c>
      <c r="AG2448" t="s">
        <v>93</v>
      </c>
      <c r="AH2448" t="s">
        <v>173</v>
      </c>
      <c r="AI2448" t="s">
        <v>159</v>
      </c>
      <c r="AJ2448" t="s">
        <v>338</v>
      </c>
      <c r="AK2448" t="s">
        <v>73</v>
      </c>
      <c r="AL2448" t="s">
        <v>75</v>
      </c>
      <c r="AM2448" t="s">
        <v>75</v>
      </c>
      <c r="AN2448" t="s">
        <v>76</v>
      </c>
      <c r="AO2448" t="s">
        <v>77</v>
      </c>
      <c r="AP2448" t="s">
        <v>234</v>
      </c>
      <c r="AQ2448" t="s">
        <v>7091</v>
      </c>
      <c r="AR2448" t="s">
        <v>74</v>
      </c>
      <c r="AS2448" t="s">
        <v>54</v>
      </c>
      <c r="AT2448" t="s">
        <v>73</v>
      </c>
      <c r="AU2448" t="s">
        <v>107</v>
      </c>
      <c r="AV2448" t="s">
        <v>11983</v>
      </c>
    </row>
    <row r="2449" spans="1:48" hidden="1" x14ac:dyDescent="0.3">
      <c r="A2449" t="s">
        <v>11984</v>
      </c>
      <c r="B2449" t="s">
        <v>11985</v>
      </c>
      <c r="C2449" s="1" t="str">
        <f t="shared" si="401"/>
        <v>21:0975</v>
      </c>
      <c r="D2449" s="1" t="str">
        <f t="shared" si="405"/>
        <v>21:0109</v>
      </c>
      <c r="E2449" t="s">
        <v>11986</v>
      </c>
      <c r="F2449" t="s">
        <v>11987</v>
      </c>
      <c r="H2449">
        <v>60.781959499999999</v>
      </c>
      <c r="I2449">
        <v>-96.633308099999994</v>
      </c>
      <c r="J2449" s="1" t="str">
        <f t="shared" si="406"/>
        <v>NGR lake sediment grab sample</v>
      </c>
      <c r="K2449" s="1" t="str">
        <f t="shared" si="407"/>
        <v>&lt;177 micron (NGR)</v>
      </c>
      <c r="L2449">
        <v>44</v>
      </c>
      <c r="M2449" t="s">
        <v>314</v>
      </c>
      <c r="N2449">
        <v>863</v>
      </c>
      <c r="O2449" t="s">
        <v>238</v>
      </c>
      <c r="P2449" t="s">
        <v>54</v>
      </c>
      <c r="Q2449" t="s">
        <v>1583</v>
      </c>
      <c r="R2449" t="s">
        <v>134</v>
      </c>
      <c r="S2449" t="s">
        <v>57</v>
      </c>
      <c r="T2449" t="s">
        <v>252</v>
      </c>
      <c r="U2449" t="s">
        <v>168</v>
      </c>
      <c r="V2449" t="s">
        <v>691</v>
      </c>
      <c r="W2449" t="s">
        <v>346</v>
      </c>
      <c r="X2449" t="s">
        <v>74</v>
      </c>
      <c r="Y2449" t="s">
        <v>421</v>
      </c>
      <c r="Z2449" t="s">
        <v>170</v>
      </c>
      <c r="AA2449" t="s">
        <v>64</v>
      </c>
      <c r="AB2449" t="s">
        <v>189</v>
      </c>
      <c r="AC2449" t="s">
        <v>66</v>
      </c>
      <c r="AD2449" t="s">
        <v>62</v>
      </c>
      <c r="AE2449" t="s">
        <v>421</v>
      </c>
      <c r="AF2449" t="s">
        <v>151</v>
      </c>
      <c r="AG2449" t="s">
        <v>100</v>
      </c>
      <c r="AH2449" t="s">
        <v>472</v>
      </c>
      <c r="AI2449" t="s">
        <v>209</v>
      </c>
      <c r="AJ2449" t="s">
        <v>336</v>
      </c>
      <c r="AK2449" t="s">
        <v>73</v>
      </c>
      <c r="AL2449" t="s">
        <v>75</v>
      </c>
      <c r="AM2449" t="s">
        <v>224</v>
      </c>
      <c r="AN2449" t="s">
        <v>76</v>
      </c>
      <c r="AO2449" t="s">
        <v>104</v>
      </c>
      <c r="AP2449" t="s">
        <v>656</v>
      </c>
      <c r="AQ2449" t="s">
        <v>290</v>
      </c>
      <c r="AR2449" t="s">
        <v>67</v>
      </c>
      <c r="AS2449" t="s">
        <v>54</v>
      </c>
      <c r="AT2449" t="s">
        <v>73</v>
      </c>
      <c r="AU2449" t="s">
        <v>107</v>
      </c>
      <c r="AV2449" t="s">
        <v>5421</v>
      </c>
    </row>
    <row r="2450" spans="1:48" hidden="1" x14ac:dyDescent="0.3">
      <c r="A2450" t="s">
        <v>11988</v>
      </c>
      <c r="B2450" t="s">
        <v>11989</v>
      </c>
      <c r="C2450" s="1" t="str">
        <f t="shared" si="401"/>
        <v>21:0975</v>
      </c>
      <c r="D2450" s="1" t="str">
        <f t="shared" si="405"/>
        <v>21:0109</v>
      </c>
      <c r="E2450" t="s">
        <v>11990</v>
      </c>
      <c r="F2450" t="s">
        <v>11991</v>
      </c>
      <c r="H2450">
        <v>60.821567100000003</v>
      </c>
      <c r="I2450">
        <v>-96.612929199999996</v>
      </c>
      <c r="J2450" s="1" t="str">
        <f t="shared" si="406"/>
        <v>NGR lake sediment grab sample</v>
      </c>
      <c r="K2450" s="1" t="str">
        <f t="shared" si="407"/>
        <v>&lt;177 micron (NGR)</v>
      </c>
      <c r="L2450">
        <v>44</v>
      </c>
      <c r="M2450" t="s">
        <v>324</v>
      </c>
      <c r="N2450">
        <v>864</v>
      </c>
      <c r="O2450" t="s">
        <v>238</v>
      </c>
      <c r="P2450" t="s">
        <v>170</v>
      </c>
      <c r="Q2450" t="s">
        <v>521</v>
      </c>
      <c r="R2450" t="s">
        <v>92</v>
      </c>
      <c r="S2450" t="s">
        <v>57</v>
      </c>
      <c r="T2450" t="s">
        <v>449</v>
      </c>
      <c r="U2450" t="s">
        <v>117</v>
      </c>
      <c r="V2450" t="s">
        <v>221</v>
      </c>
      <c r="W2450" t="s">
        <v>170</v>
      </c>
      <c r="X2450" t="s">
        <v>67</v>
      </c>
      <c r="Y2450" t="s">
        <v>62</v>
      </c>
      <c r="Z2450" t="s">
        <v>127</v>
      </c>
      <c r="AA2450" t="s">
        <v>64</v>
      </c>
      <c r="AB2450" t="s">
        <v>190</v>
      </c>
      <c r="AC2450" t="s">
        <v>66</v>
      </c>
      <c r="AD2450" t="s">
        <v>62</v>
      </c>
      <c r="AE2450" t="s">
        <v>421</v>
      </c>
      <c r="AF2450" t="s">
        <v>90</v>
      </c>
      <c r="AG2450" t="s">
        <v>698</v>
      </c>
      <c r="AH2450" t="s">
        <v>173</v>
      </c>
      <c r="AI2450" t="s">
        <v>123</v>
      </c>
      <c r="AJ2450" t="s">
        <v>240</v>
      </c>
      <c r="AK2450" t="s">
        <v>73</v>
      </c>
      <c r="AL2450" t="s">
        <v>75</v>
      </c>
      <c r="AM2450" t="s">
        <v>224</v>
      </c>
      <c r="AN2450" t="s">
        <v>76</v>
      </c>
      <c r="AO2450" t="s">
        <v>178</v>
      </c>
      <c r="AP2450" t="s">
        <v>414</v>
      </c>
      <c r="AQ2450" t="s">
        <v>515</v>
      </c>
      <c r="AR2450" t="s">
        <v>67</v>
      </c>
      <c r="AS2450" t="s">
        <v>54</v>
      </c>
      <c r="AT2450" t="s">
        <v>73</v>
      </c>
      <c r="AU2450" t="s">
        <v>107</v>
      </c>
      <c r="AV2450" t="s">
        <v>8116</v>
      </c>
    </row>
    <row r="2451" spans="1:48" hidden="1" x14ac:dyDescent="0.3">
      <c r="A2451" t="s">
        <v>11992</v>
      </c>
      <c r="B2451" t="s">
        <v>11993</v>
      </c>
      <c r="C2451" s="1" t="str">
        <f t="shared" si="401"/>
        <v>21:0975</v>
      </c>
      <c r="D2451" s="1" t="str">
        <f t="shared" si="405"/>
        <v>21:0109</v>
      </c>
      <c r="E2451" t="s">
        <v>11994</v>
      </c>
      <c r="F2451" t="s">
        <v>11995</v>
      </c>
      <c r="H2451">
        <v>60.882306700000001</v>
      </c>
      <c r="I2451">
        <v>-96.624287300000006</v>
      </c>
      <c r="J2451" s="1" t="str">
        <f t="shared" si="406"/>
        <v>NGR lake sediment grab sample</v>
      </c>
      <c r="K2451" s="1" t="str">
        <f t="shared" si="407"/>
        <v>&lt;177 micron (NGR)</v>
      </c>
      <c r="L2451">
        <v>44</v>
      </c>
      <c r="M2451" t="s">
        <v>335</v>
      </c>
      <c r="N2451">
        <v>865</v>
      </c>
      <c r="O2451" t="s">
        <v>396</v>
      </c>
      <c r="P2451" t="s">
        <v>54</v>
      </c>
      <c r="Q2451" t="s">
        <v>3719</v>
      </c>
      <c r="R2451" t="s">
        <v>282</v>
      </c>
      <c r="S2451" t="s">
        <v>57</v>
      </c>
      <c r="T2451" t="s">
        <v>175</v>
      </c>
      <c r="U2451" t="s">
        <v>59</v>
      </c>
      <c r="V2451" t="s">
        <v>303</v>
      </c>
      <c r="W2451" t="s">
        <v>276</v>
      </c>
      <c r="X2451" t="s">
        <v>67</v>
      </c>
      <c r="Y2451" t="s">
        <v>421</v>
      </c>
      <c r="Z2451" t="s">
        <v>170</v>
      </c>
      <c r="AA2451" t="s">
        <v>64</v>
      </c>
      <c r="AB2451" t="s">
        <v>575</v>
      </c>
      <c r="AC2451" t="s">
        <v>66</v>
      </c>
      <c r="AD2451" t="s">
        <v>96</v>
      </c>
      <c r="AE2451" t="s">
        <v>238</v>
      </c>
      <c r="AF2451" t="s">
        <v>121</v>
      </c>
      <c r="AG2451" t="s">
        <v>365</v>
      </c>
      <c r="AH2451" t="s">
        <v>173</v>
      </c>
      <c r="AI2451" t="s">
        <v>53</v>
      </c>
      <c r="AJ2451" t="s">
        <v>143</v>
      </c>
      <c r="AK2451" t="s">
        <v>73</v>
      </c>
      <c r="AL2451" t="s">
        <v>224</v>
      </c>
      <c r="AM2451" t="s">
        <v>103</v>
      </c>
      <c r="AN2451" t="s">
        <v>76</v>
      </c>
      <c r="AO2451" t="s">
        <v>104</v>
      </c>
      <c r="AP2451" t="s">
        <v>656</v>
      </c>
      <c r="AQ2451" t="s">
        <v>10181</v>
      </c>
      <c r="AR2451" t="s">
        <v>67</v>
      </c>
      <c r="AS2451" t="s">
        <v>54</v>
      </c>
      <c r="AT2451" t="s">
        <v>73</v>
      </c>
      <c r="AU2451" t="s">
        <v>107</v>
      </c>
      <c r="AV2451" t="s">
        <v>11996</v>
      </c>
    </row>
    <row r="2452" spans="1:48" hidden="1" x14ac:dyDescent="0.3">
      <c r="A2452" t="s">
        <v>11997</v>
      </c>
      <c r="B2452" t="s">
        <v>11998</v>
      </c>
      <c r="C2452" s="1" t="str">
        <f t="shared" si="401"/>
        <v>21:0975</v>
      </c>
      <c r="D2452" s="1" t="str">
        <f t="shared" si="405"/>
        <v>21:0109</v>
      </c>
      <c r="E2452" t="s">
        <v>11999</v>
      </c>
      <c r="F2452" t="s">
        <v>12000</v>
      </c>
      <c r="H2452">
        <v>60.908411600000001</v>
      </c>
      <c r="I2452">
        <v>-96.625947300000007</v>
      </c>
      <c r="J2452" s="1" t="str">
        <f t="shared" si="406"/>
        <v>NGR lake sediment grab sample</v>
      </c>
      <c r="K2452" s="1" t="str">
        <f t="shared" si="407"/>
        <v>&lt;177 micron (NGR)</v>
      </c>
      <c r="L2452">
        <v>44</v>
      </c>
      <c r="M2452" t="s">
        <v>354</v>
      </c>
      <c r="N2452">
        <v>866</v>
      </c>
      <c r="O2452" t="s">
        <v>143</v>
      </c>
      <c r="P2452" t="s">
        <v>54</v>
      </c>
      <c r="Q2452" t="s">
        <v>997</v>
      </c>
      <c r="R2452" t="s">
        <v>92</v>
      </c>
      <c r="S2452" t="s">
        <v>57</v>
      </c>
      <c r="T2452" t="s">
        <v>97</v>
      </c>
      <c r="U2452" t="s">
        <v>168</v>
      </c>
      <c r="V2452" t="s">
        <v>492</v>
      </c>
      <c r="W2452" t="s">
        <v>346</v>
      </c>
      <c r="X2452" t="s">
        <v>67</v>
      </c>
      <c r="Y2452" t="s">
        <v>95</v>
      </c>
      <c r="Z2452" t="s">
        <v>127</v>
      </c>
      <c r="AA2452" t="s">
        <v>64</v>
      </c>
      <c r="AB2452" t="s">
        <v>187</v>
      </c>
      <c r="AC2452" t="s">
        <v>66</v>
      </c>
      <c r="AD2452" t="s">
        <v>67</v>
      </c>
      <c r="AE2452" t="s">
        <v>171</v>
      </c>
      <c r="AF2452" t="s">
        <v>436</v>
      </c>
      <c r="AG2452" t="s">
        <v>427</v>
      </c>
      <c r="AH2452" t="s">
        <v>173</v>
      </c>
      <c r="AI2452" t="s">
        <v>306</v>
      </c>
      <c r="AJ2452" t="s">
        <v>143</v>
      </c>
      <c r="AK2452" t="s">
        <v>73</v>
      </c>
      <c r="AL2452" t="s">
        <v>75</v>
      </c>
      <c r="AM2452" t="s">
        <v>103</v>
      </c>
      <c r="AN2452" t="s">
        <v>76</v>
      </c>
      <c r="AO2452" t="s">
        <v>402</v>
      </c>
      <c r="AP2452" t="s">
        <v>566</v>
      </c>
      <c r="AQ2452" t="s">
        <v>79</v>
      </c>
      <c r="AR2452" t="s">
        <v>67</v>
      </c>
      <c r="AS2452" t="s">
        <v>54</v>
      </c>
      <c r="AT2452" t="s">
        <v>73</v>
      </c>
      <c r="AU2452" t="s">
        <v>107</v>
      </c>
      <c r="AV2452" t="s">
        <v>12001</v>
      </c>
    </row>
    <row r="2453" spans="1:48" hidden="1" x14ac:dyDescent="0.3">
      <c r="A2453" t="s">
        <v>12002</v>
      </c>
      <c r="B2453" t="s">
        <v>12003</v>
      </c>
      <c r="C2453" s="1" t="str">
        <f t="shared" si="401"/>
        <v>21:0975</v>
      </c>
      <c r="D2453" s="1" t="str">
        <f t="shared" si="405"/>
        <v>21:0109</v>
      </c>
      <c r="E2453" t="s">
        <v>12004</v>
      </c>
      <c r="F2453" t="s">
        <v>12005</v>
      </c>
      <c r="H2453">
        <v>60.938895299999999</v>
      </c>
      <c r="I2453">
        <v>-96.831231500000001</v>
      </c>
      <c r="J2453" s="1" t="str">
        <f t="shared" si="406"/>
        <v>NGR lake sediment grab sample</v>
      </c>
      <c r="K2453" s="1" t="str">
        <f t="shared" si="407"/>
        <v>&lt;177 micron (NGR)</v>
      </c>
      <c r="L2453">
        <v>45</v>
      </c>
      <c r="M2453" t="s">
        <v>52</v>
      </c>
      <c r="N2453">
        <v>867</v>
      </c>
      <c r="O2453" t="s">
        <v>211</v>
      </c>
      <c r="P2453" t="s">
        <v>54</v>
      </c>
      <c r="Q2453" t="s">
        <v>89</v>
      </c>
      <c r="R2453" t="s">
        <v>373</v>
      </c>
      <c r="S2453" t="s">
        <v>57</v>
      </c>
      <c r="T2453" t="s">
        <v>175</v>
      </c>
      <c r="U2453" t="s">
        <v>168</v>
      </c>
      <c r="V2453" t="s">
        <v>316</v>
      </c>
      <c r="W2453" t="s">
        <v>94</v>
      </c>
      <c r="X2453" t="s">
        <v>74</v>
      </c>
      <c r="Y2453" t="s">
        <v>170</v>
      </c>
      <c r="Z2453" t="s">
        <v>96</v>
      </c>
      <c r="AA2453" t="s">
        <v>64</v>
      </c>
      <c r="AB2453" t="s">
        <v>264</v>
      </c>
      <c r="AC2453" t="s">
        <v>66</v>
      </c>
      <c r="AD2453" t="s">
        <v>74</v>
      </c>
      <c r="AE2453" t="s">
        <v>171</v>
      </c>
      <c r="AF2453" t="s">
        <v>99</v>
      </c>
      <c r="AG2453" t="s">
        <v>279</v>
      </c>
      <c r="AH2453" t="s">
        <v>70</v>
      </c>
      <c r="AI2453" t="s">
        <v>429</v>
      </c>
      <c r="AJ2453" t="s">
        <v>233</v>
      </c>
      <c r="AK2453" t="s">
        <v>73</v>
      </c>
      <c r="AL2453" t="s">
        <v>157</v>
      </c>
      <c r="AM2453" t="s">
        <v>224</v>
      </c>
      <c r="AN2453" t="s">
        <v>76</v>
      </c>
      <c r="AO2453" t="s">
        <v>168</v>
      </c>
      <c r="AP2453" t="s">
        <v>179</v>
      </c>
      <c r="AQ2453" t="s">
        <v>96</v>
      </c>
      <c r="AR2453" t="s">
        <v>74</v>
      </c>
      <c r="AS2453" t="s">
        <v>54</v>
      </c>
      <c r="AT2453" t="s">
        <v>73</v>
      </c>
      <c r="AU2453" t="s">
        <v>107</v>
      </c>
      <c r="AV2453" t="s">
        <v>8397</v>
      </c>
    </row>
    <row r="2454" spans="1:48" hidden="1" x14ac:dyDescent="0.3">
      <c r="A2454" t="s">
        <v>12006</v>
      </c>
      <c r="B2454" t="s">
        <v>12007</v>
      </c>
      <c r="C2454" s="1" t="str">
        <f t="shared" si="401"/>
        <v>21:0975</v>
      </c>
      <c r="D2454" s="1" t="str">
        <f t="shared" si="405"/>
        <v>21:0109</v>
      </c>
      <c r="E2454" t="s">
        <v>12008</v>
      </c>
      <c r="F2454" t="s">
        <v>12009</v>
      </c>
      <c r="H2454">
        <v>60.913227300000003</v>
      </c>
      <c r="I2454">
        <v>-96.674168899999998</v>
      </c>
      <c r="J2454" s="1" t="str">
        <f t="shared" si="406"/>
        <v>NGR lake sediment grab sample</v>
      </c>
      <c r="K2454" s="1" t="str">
        <f t="shared" si="407"/>
        <v>&lt;177 micron (NGR)</v>
      </c>
      <c r="L2454">
        <v>45</v>
      </c>
      <c r="M2454" t="s">
        <v>86</v>
      </c>
      <c r="N2454">
        <v>868</v>
      </c>
      <c r="O2454" t="s">
        <v>106</v>
      </c>
      <c r="P2454" t="s">
        <v>54</v>
      </c>
      <c r="Q2454" t="s">
        <v>1477</v>
      </c>
      <c r="R2454" t="s">
        <v>203</v>
      </c>
      <c r="S2454" t="s">
        <v>57</v>
      </c>
      <c r="T2454" t="s">
        <v>853</v>
      </c>
      <c r="U2454" t="s">
        <v>168</v>
      </c>
      <c r="V2454" t="s">
        <v>303</v>
      </c>
      <c r="W2454" t="s">
        <v>205</v>
      </c>
      <c r="X2454" t="s">
        <v>67</v>
      </c>
      <c r="Y2454" t="s">
        <v>220</v>
      </c>
      <c r="Z2454" t="s">
        <v>127</v>
      </c>
      <c r="AA2454" t="s">
        <v>64</v>
      </c>
      <c r="AB2454" t="s">
        <v>187</v>
      </c>
      <c r="AC2454" t="s">
        <v>66</v>
      </c>
      <c r="AD2454" t="s">
        <v>74</v>
      </c>
      <c r="AE2454" t="s">
        <v>171</v>
      </c>
      <c r="AF2454" t="s">
        <v>347</v>
      </c>
      <c r="AG2454" t="s">
        <v>188</v>
      </c>
      <c r="AH2454" t="s">
        <v>173</v>
      </c>
      <c r="AI2454" t="s">
        <v>340</v>
      </c>
      <c r="AJ2454" t="s">
        <v>240</v>
      </c>
      <c r="AK2454" t="s">
        <v>73</v>
      </c>
      <c r="AL2454" t="s">
        <v>75</v>
      </c>
      <c r="AM2454" t="s">
        <v>103</v>
      </c>
      <c r="AN2454" t="s">
        <v>76</v>
      </c>
      <c r="AO2454" t="s">
        <v>514</v>
      </c>
      <c r="AP2454" t="s">
        <v>307</v>
      </c>
      <c r="AQ2454" t="s">
        <v>226</v>
      </c>
      <c r="AR2454" t="s">
        <v>74</v>
      </c>
      <c r="AS2454" t="s">
        <v>54</v>
      </c>
      <c r="AT2454" t="s">
        <v>73</v>
      </c>
      <c r="AU2454" t="s">
        <v>107</v>
      </c>
      <c r="AV2454" t="s">
        <v>12010</v>
      </c>
    </row>
    <row r="2455" spans="1:48" hidden="1" x14ac:dyDescent="0.3">
      <c r="A2455" t="s">
        <v>12011</v>
      </c>
      <c r="B2455" t="s">
        <v>12012</v>
      </c>
      <c r="C2455" s="1" t="str">
        <f t="shared" si="401"/>
        <v>21:0975</v>
      </c>
      <c r="D2455" s="1" t="str">
        <f t="shared" si="405"/>
        <v>21:0109</v>
      </c>
      <c r="E2455" t="s">
        <v>12013</v>
      </c>
      <c r="F2455" t="s">
        <v>12014</v>
      </c>
      <c r="H2455">
        <v>60.940520900000003</v>
      </c>
      <c r="I2455">
        <v>-96.719881099999995</v>
      </c>
      <c r="J2455" s="1" t="str">
        <f t="shared" si="406"/>
        <v>NGR lake sediment grab sample</v>
      </c>
      <c r="K2455" s="1" t="str">
        <f t="shared" si="407"/>
        <v>&lt;177 micron (NGR)</v>
      </c>
      <c r="L2455">
        <v>45</v>
      </c>
      <c r="M2455" t="s">
        <v>149</v>
      </c>
      <c r="N2455">
        <v>869</v>
      </c>
      <c r="O2455" t="s">
        <v>143</v>
      </c>
      <c r="P2455" t="s">
        <v>54</v>
      </c>
      <c r="Q2455" t="s">
        <v>624</v>
      </c>
      <c r="R2455" t="s">
        <v>151</v>
      </c>
      <c r="S2455" t="s">
        <v>57</v>
      </c>
      <c r="T2455" t="s">
        <v>277</v>
      </c>
      <c r="U2455" t="s">
        <v>168</v>
      </c>
      <c r="V2455" t="s">
        <v>223</v>
      </c>
      <c r="W2455" t="s">
        <v>63</v>
      </c>
      <c r="X2455" t="s">
        <v>62</v>
      </c>
      <c r="Y2455" t="s">
        <v>94</v>
      </c>
      <c r="Z2455" t="s">
        <v>170</v>
      </c>
      <c r="AA2455" t="s">
        <v>64</v>
      </c>
      <c r="AB2455" t="s">
        <v>316</v>
      </c>
      <c r="AC2455" t="s">
        <v>173</v>
      </c>
      <c r="AD2455" t="s">
        <v>62</v>
      </c>
      <c r="AE2455" t="s">
        <v>421</v>
      </c>
      <c r="AF2455" t="s">
        <v>616</v>
      </c>
      <c r="AG2455" t="s">
        <v>617</v>
      </c>
      <c r="AH2455" t="s">
        <v>173</v>
      </c>
      <c r="AI2455" t="s">
        <v>329</v>
      </c>
      <c r="AJ2455" t="s">
        <v>413</v>
      </c>
      <c r="AK2455" t="s">
        <v>73</v>
      </c>
      <c r="AL2455" t="s">
        <v>75</v>
      </c>
      <c r="AM2455" t="s">
        <v>125</v>
      </c>
      <c r="AN2455" t="s">
        <v>76</v>
      </c>
      <c r="AO2455" t="s">
        <v>203</v>
      </c>
      <c r="AP2455" t="s">
        <v>566</v>
      </c>
      <c r="AQ2455" t="s">
        <v>56</v>
      </c>
      <c r="AR2455" t="s">
        <v>67</v>
      </c>
      <c r="AS2455" t="s">
        <v>62</v>
      </c>
      <c r="AT2455" t="s">
        <v>73</v>
      </c>
      <c r="AU2455" t="s">
        <v>107</v>
      </c>
      <c r="AV2455" t="s">
        <v>6122</v>
      </c>
    </row>
    <row r="2456" spans="1:48" hidden="1" x14ac:dyDescent="0.3">
      <c r="A2456" t="s">
        <v>12015</v>
      </c>
      <c r="B2456" t="s">
        <v>12016</v>
      </c>
      <c r="C2456" s="1" t="str">
        <f t="shared" si="401"/>
        <v>21:0975</v>
      </c>
      <c r="D2456" s="1" t="str">
        <f t="shared" si="405"/>
        <v>21:0109</v>
      </c>
      <c r="E2456" t="s">
        <v>12017</v>
      </c>
      <c r="F2456" t="s">
        <v>12018</v>
      </c>
      <c r="H2456">
        <v>60.984350599999999</v>
      </c>
      <c r="I2456">
        <v>-96.816803800000002</v>
      </c>
      <c r="J2456" s="1" t="str">
        <f t="shared" si="406"/>
        <v>NGR lake sediment grab sample</v>
      </c>
      <c r="K2456" s="1" t="str">
        <f t="shared" si="407"/>
        <v>&lt;177 micron (NGR)</v>
      </c>
      <c r="L2456">
        <v>45</v>
      </c>
      <c r="M2456" t="s">
        <v>165</v>
      </c>
      <c r="N2456">
        <v>870</v>
      </c>
      <c r="O2456" t="s">
        <v>143</v>
      </c>
      <c r="P2456" t="s">
        <v>127</v>
      </c>
      <c r="Q2456" t="s">
        <v>1216</v>
      </c>
      <c r="R2456" t="s">
        <v>187</v>
      </c>
      <c r="S2456" t="s">
        <v>57</v>
      </c>
      <c r="T2456" t="s">
        <v>438</v>
      </c>
      <c r="U2456" t="s">
        <v>92</v>
      </c>
      <c r="V2456" t="s">
        <v>853</v>
      </c>
      <c r="W2456" t="s">
        <v>346</v>
      </c>
      <c r="X2456" t="s">
        <v>74</v>
      </c>
      <c r="Y2456" t="s">
        <v>205</v>
      </c>
      <c r="Z2456" t="s">
        <v>127</v>
      </c>
      <c r="AA2456" t="s">
        <v>64</v>
      </c>
      <c r="AB2456" t="s">
        <v>303</v>
      </c>
      <c r="AC2456" t="s">
        <v>66</v>
      </c>
      <c r="AD2456" t="s">
        <v>67</v>
      </c>
      <c r="AE2456" t="s">
        <v>396</v>
      </c>
      <c r="AF2456" t="s">
        <v>616</v>
      </c>
      <c r="AG2456" t="s">
        <v>427</v>
      </c>
      <c r="AH2456" t="s">
        <v>173</v>
      </c>
      <c r="AI2456" t="s">
        <v>439</v>
      </c>
      <c r="AJ2456" t="s">
        <v>305</v>
      </c>
      <c r="AK2456" t="s">
        <v>73</v>
      </c>
      <c r="AL2456" t="s">
        <v>177</v>
      </c>
      <c r="AM2456" t="s">
        <v>125</v>
      </c>
      <c r="AN2456" t="s">
        <v>76</v>
      </c>
      <c r="AO2456" t="s">
        <v>203</v>
      </c>
      <c r="AP2456" t="s">
        <v>179</v>
      </c>
      <c r="AQ2456" t="s">
        <v>336</v>
      </c>
      <c r="AR2456" t="s">
        <v>67</v>
      </c>
      <c r="AS2456" t="s">
        <v>54</v>
      </c>
      <c r="AT2456" t="s">
        <v>73</v>
      </c>
      <c r="AU2456" t="s">
        <v>107</v>
      </c>
      <c r="AV2456" t="s">
        <v>12019</v>
      </c>
    </row>
    <row r="2457" spans="1:48" hidden="1" x14ac:dyDescent="0.3">
      <c r="A2457" t="s">
        <v>12020</v>
      </c>
      <c r="B2457" t="s">
        <v>12021</v>
      </c>
      <c r="C2457" s="1" t="str">
        <f t="shared" si="401"/>
        <v>21:0975</v>
      </c>
      <c r="D2457" s="1" t="str">
        <f t="shared" si="405"/>
        <v>21:0109</v>
      </c>
      <c r="E2457" t="s">
        <v>12004</v>
      </c>
      <c r="F2457" t="s">
        <v>12022</v>
      </c>
      <c r="H2457">
        <v>60.938895299999999</v>
      </c>
      <c r="I2457">
        <v>-96.831231500000001</v>
      </c>
      <c r="J2457" s="1" t="str">
        <f t="shared" si="406"/>
        <v>NGR lake sediment grab sample</v>
      </c>
      <c r="K2457" s="1" t="str">
        <f t="shared" si="407"/>
        <v>&lt;177 micron (NGR)</v>
      </c>
      <c r="L2457">
        <v>45</v>
      </c>
      <c r="M2457" t="s">
        <v>345</v>
      </c>
      <c r="N2457">
        <v>871</v>
      </c>
      <c r="O2457" t="s">
        <v>136</v>
      </c>
      <c r="P2457" t="s">
        <v>54</v>
      </c>
      <c r="Q2457" t="s">
        <v>274</v>
      </c>
      <c r="R2457" t="s">
        <v>176</v>
      </c>
      <c r="S2457" t="s">
        <v>57</v>
      </c>
      <c r="T2457" t="s">
        <v>204</v>
      </c>
      <c r="U2457" t="s">
        <v>88</v>
      </c>
      <c r="V2457" t="s">
        <v>853</v>
      </c>
      <c r="W2457" t="s">
        <v>118</v>
      </c>
      <c r="X2457" t="s">
        <v>74</v>
      </c>
      <c r="Y2457" t="s">
        <v>170</v>
      </c>
      <c r="Z2457" t="s">
        <v>96</v>
      </c>
      <c r="AA2457" t="s">
        <v>64</v>
      </c>
      <c r="AB2457" t="s">
        <v>550</v>
      </c>
      <c r="AC2457" t="s">
        <v>66</v>
      </c>
      <c r="AD2457" t="s">
        <v>62</v>
      </c>
      <c r="AE2457" t="s">
        <v>171</v>
      </c>
      <c r="AF2457" t="s">
        <v>69</v>
      </c>
      <c r="AG2457" t="s">
        <v>454</v>
      </c>
      <c r="AH2457" t="s">
        <v>70</v>
      </c>
      <c r="AI2457" t="s">
        <v>402</v>
      </c>
      <c r="AJ2457" t="s">
        <v>56</v>
      </c>
      <c r="AK2457" t="s">
        <v>73</v>
      </c>
      <c r="AL2457" t="s">
        <v>157</v>
      </c>
      <c r="AM2457" t="s">
        <v>75</v>
      </c>
      <c r="AN2457" t="s">
        <v>76</v>
      </c>
      <c r="AO2457" t="s">
        <v>203</v>
      </c>
      <c r="AP2457" t="s">
        <v>596</v>
      </c>
      <c r="AQ2457" t="s">
        <v>56</v>
      </c>
      <c r="AR2457" t="s">
        <v>74</v>
      </c>
      <c r="AS2457" t="s">
        <v>54</v>
      </c>
      <c r="AT2457" t="s">
        <v>73</v>
      </c>
      <c r="AU2457" t="s">
        <v>447</v>
      </c>
      <c r="AV2457" t="s">
        <v>12023</v>
      </c>
    </row>
    <row r="2458" spans="1:48" hidden="1" x14ac:dyDescent="0.3">
      <c r="A2458" t="s">
        <v>12024</v>
      </c>
      <c r="B2458" t="s">
        <v>12025</v>
      </c>
      <c r="C2458" s="1" t="str">
        <f t="shared" si="401"/>
        <v>21:0975</v>
      </c>
      <c r="D2458" s="1" t="str">
        <f t="shared" si="405"/>
        <v>21:0109</v>
      </c>
      <c r="E2458" t="s">
        <v>12026</v>
      </c>
      <c r="F2458" t="s">
        <v>12027</v>
      </c>
      <c r="H2458">
        <v>60.922219599999998</v>
      </c>
      <c r="I2458">
        <v>-96.825784900000002</v>
      </c>
      <c r="J2458" s="1" t="str">
        <f t="shared" si="406"/>
        <v>NGR lake sediment grab sample</v>
      </c>
      <c r="K2458" s="1" t="str">
        <f t="shared" si="407"/>
        <v>&lt;177 micron (NGR)</v>
      </c>
      <c r="L2458">
        <v>45</v>
      </c>
      <c r="M2458" t="s">
        <v>185</v>
      </c>
      <c r="N2458">
        <v>872</v>
      </c>
      <c r="O2458" t="s">
        <v>95</v>
      </c>
      <c r="P2458" t="s">
        <v>62</v>
      </c>
      <c r="Q2458" t="s">
        <v>447</v>
      </c>
      <c r="R2458" t="s">
        <v>99</v>
      </c>
      <c r="S2458" t="s">
        <v>57</v>
      </c>
      <c r="T2458" t="s">
        <v>471</v>
      </c>
      <c r="U2458" t="s">
        <v>96</v>
      </c>
      <c r="V2458" t="s">
        <v>317</v>
      </c>
      <c r="W2458" t="s">
        <v>75</v>
      </c>
      <c r="X2458" t="s">
        <v>67</v>
      </c>
      <c r="Y2458" t="s">
        <v>206</v>
      </c>
      <c r="Z2458" t="s">
        <v>67</v>
      </c>
      <c r="AA2458" t="s">
        <v>64</v>
      </c>
      <c r="AB2458" t="s">
        <v>116</v>
      </c>
      <c r="AC2458" t="s">
        <v>66</v>
      </c>
      <c r="AD2458" t="s">
        <v>67</v>
      </c>
      <c r="AE2458" t="s">
        <v>3989</v>
      </c>
      <c r="AF2458" t="s">
        <v>116</v>
      </c>
      <c r="AG2458" t="s">
        <v>77</v>
      </c>
      <c r="AH2458" t="s">
        <v>472</v>
      </c>
      <c r="AI2458" t="s">
        <v>205</v>
      </c>
      <c r="AJ2458" t="s">
        <v>205</v>
      </c>
      <c r="AK2458" t="s">
        <v>73</v>
      </c>
      <c r="AL2458" t="s">
        <v>103</v>
      </c>
      <c r="AM2458" t="s">
        <v>103</v>
      </c>
      <c r="AN2458" t="s">
        <v>76</v>
      </c>
      <c r="AO2458" t="s">
        <v>240</v>
      </c>
      <c r="AP2458" t="s">
        <v>521</v>
      </c>
      <c r="AQ2458" t="s">
        <v>170</v>
      </c>
      <c r="AR2458" t="s">
        <v>67</v>
      </c>
      <c r="AS2458" t="s">
        <v>54</v>
      </c>
      <c r="AT2458" t="s">
        <v>73</v>
      </c>
      <c r="AU2458" t="s">
        <v>107</v>
      </c>
      <c r="AV2458" t="s">
        <v>12028</v>
      </c>
    </row>
    <row r="2459" spans="1:48" hidden="1" x14ac:dyDescent="0.3">
      <c r="A2459" t="s">
        <v>12029</v>
      </c>
      <c r="B2459" t="s">
        <v>12030</v>
      </c>
      <c r="C2459" s="1" t="str">
        <f t="shared" si="401"/>
        <v>21:0975</v>
      </c>
      <c r="D2459" s="1" t="str">
        <f t="shared" si="405"/>
        <v>21:0109</v>
      </c>
      <c r="E2459" t="s">
        <v>12031</v>
      </c>
      <c r="F2459" t="s">
        <v>12032</v>
      </c>
      <c r="H2459">
        <v>60.888606699999997</v>
      </c>
      <c r="I2459">
        <v>-96.758506299999993</v>
      </c>
      <c r="J2459" s="1" t="str">
        <f t="shared" si="406"/>
        <v>NGR lake sediment grab sample</v>
      </c>
      <c r="K2459" s="1" t="str">
        <f t="shared" si="407"/>
        <v>&lt;177 micron (NGR)</v>
      </c>
      <c r="L2459">
        <v>45</v>
      </c>
      <c r="M2459" t="s">
        <v>113</v>
      </c>
      <c r="N2459">
        <v>873</v>
      </c>
      <c r="O2459" t="s">
        <v>346</v>
      </c>
      <c r="P2459" t="s">
        <v>54</v>
      </c>
      <c r="Q2459" t="s">
        <v>624</v>
      </c>
      <c r="R2459" t="s">
        <v>116</v>
      </c>
      <c r="S2459" t="s">
        <v>57</v>
      </c>
      <c r="T2459" t="s">
        <v>142</v>
      </c>
      <c r="U2459" t="s">
        <v>203</v>
      </c>
      <c r="V2459" t="s">
        <v>119</v>
      </c>
      <c r="W2459" t="s">
        <v>137</v>
      </c>
      <c r="X2459" t="s">
        <v>74</v>
      </c>
      <c r="Y2459" t="s">
        <v>95</v>
      </c>
      <c r="Z2459" t="s">
        <v>127</v>
      </c>
      <c r="AA2459" t="s">
        <v>64</v>
      </c>
      <c r="AB2459" t="s">
        <v>471</v>
      </c>
      <c r="AC2459" t="s">
        <v>66</v>
      </c>
      <c r="AD2459" t="s">
        <v>138</v>
      </c>
      <c r="AE2459" t="s">
        <v>396</v>
      </c>
      <c r="AF2459" t="s">
        <v>99</v>
      </c>
      <c r="AG2459" t="s">
        <v>427</v>
      </c>
      <c r="AH2459" t="s">
        <v>70</v>
      </c>
      <c r="AI2459" t="s">
        <v>382</v>
      </c>
      <c r="AJ2459" t="s">
        <v>240</v>
      </c>
      <c r="AK2459" t="s">
        <v>73</v>
      </c>
      <c r="AL2459" t="s">
        <v>125</v>
      </c>
      <c r="AM2459" t="s">
        <v>75</v>
      </c>
      <c r="AN2459" t="s">
        <v>76</v>
      </c>
      <c r="AO2459" t="s">
        <v>168</v>
      </c>
      <c r="AP2459" t="s">
        <v>307</v>
      </c>
      <c r="AQ2459" t="s">
        <v>9973</v>
      </c>
      <c r="AR2459" t="s">
        <v>67</v>
      </c>
      <c r="AS2459" t="s">
        <v>54</v>
      </c>
      <c r="AT2459" t="s">
        <v>73</v>
      </c>
      <c r="AU2459" t="s">
        <v>107</v>
      </c>
      <c r="AV2459" t="s">
        <v>12033</v>
      </c>
    </row>
    <row r="2460" spans="1:48" hidden="1" x14ac:dyDescent="0.3">
      <c r="A2460" t="s">
        <v>12034</v>
      </c>
      <c r="B2460" t="s">
        <v>12035</v>
      </c>
      <c r="C2460" s="1" t="str">
        <f t="shared" si="401"/>
        <v>21:0975</v>
      </c>
      <c r="D2460" s="1" t="str">
        <f t="shared" si="405"/>
        <v>21:0109</v>
      </c>
      <c r="E2460" t="s">
        <v>12031</v>
      </c>
      <c r="F2460" t="s">
        <v>12036</v>
      </c>
      <c r="H2460">
        <v>60.888606699999997</v>
      </c>
      <c r="I2460">
        <v>-96.758506299999993</v>
      </c>
      <c r="J2460" s="1" t="str">
        <f t="shared" si="406"/>
        <v>NGR lake sediment grab sample</v>
      </c>
      <c r="K2460" s="1" t="str">
        <f t="shared" si="407"/>
        <v>&lt;177 micron (NGR)</v>
      </c>
      <c r="L2460">
        <v>45</v>
      </c>
      <c r="M2460" t="s">
        <v>132</v>
      </c>
      <c r="N2460">
        <v>874</v>
      </c>
      <c r="O2460" t="s">
        <v>205</v>
      </c>
      <c r="P2460" t="s">
        <v>62</v>
      </c>
      <c r="Q2460" t="s">
        <v>642</v>
      </c>
      <c r="R2460" t="s">
        <v>290</v>
      </c>
      <c r="S2460" t="s">
        <v>57</v>
      </c>
      <c r="T2460" t="s">
        <v>169</v>
      </c>
      <c r="U2460" t="s">
        <v>203</v>
      </c>
      <c r="V2460" t="s">
        <v>223</v>
      </c>
      <c r="W2460" t="s">
        <v>346</v>
      </c>
      <c r="X2460" t="s">
        <v>62</v>
      </c>
      <c r="Y2460" t="s">
        <v>95</v>
      </c>
      <c r="Z2460" t="s">
        <v>127</v>
      </c>
      <c r="AA2460" t="s">
        <v>64</v>
      </c>
      <c r="AB2460" t="s">
        <v>691</v>
      </c>
      <c r="AC2460" t="s">
        <v>66</v>
      </c>
      <c r="AD2460" t="s">
        <v>127</v>
      </c>
      <c r="AE2460" t="s">
        <v>396</v>
      </c>
      <c r="AF2460" t="s">
        <v>347</v>
      </c>
      <c r="AG2460" t="s">
        <v>122</v>
      </c>
      <c r="AH2460" t="s">
        <v>70</v>
      </c>
      <c r="AI2460" t="s">
        <v>102</v>
      </c>
      <c r="AJ2460" t="s">
        <v>292</v>
      </c>
      <c r="AK2460" t="s">
        <v>73</v>
      </c>
      <c r="AL2460" t="s">
        <v>125</v>
      </c>
      <c r="AM2460" t="s">
        <v>103</v>
      </c>
      <c r="AN2460" t="s">
        <v>76</v>
      </c>
      <c r="AO2460" t="s">
        <v>168</v>
      </c>
      <c r="AP2460" t="s">
        <v>179</v>
      </c>
      <c r="AQ2460" t="s">
        <v>761</v>
      </c>
      <c r="AR2460" t="s">
        <v>74</v>
      </c>
      <c r="AS2460" t="s">
        <v>54</v>
      </c>
      <c r="AT2460" t="s">
        <v>73</v>
      </c>
      <c r="AU2460" t="s">
        <v>107</v>
      </c>
      <c r="AV2460" t="s">
        <v>770</v>
      </c>
    </row>
    <row r="2461" spans="1:48" hidden="1" x14ac:dyDescent="0.3">
      <c r="A2461" t="s">
        <v>12037</v>
      </c>
      <c r="B2461" t="s">
        <v>12038</v>
      </c>
      <c r="C2461" s="1" t="str">
        <f t="shared" si="401"/>
        <v>21:0975</v>
      </c>
      <c r="D2461" s="1" t="str">
        <f t="shared" si="405"/>
        <v>21:0109</v>
      </c>
      <c r="E2461" t="s">
        <v>12039</v>
      </c>
      <c r="F2461" t="s">
        <v>12040</v>
      </c>
      <c r="H2461">
        <v>60.8706526</v>
      </c>
      <c r="I2461">
        <v>-96.6825233</v>
      </c>
      <c r="J2461" s="1" t="str">
        <f t="shared" si="406"/>
        <v>NGR lake sediment grab sample</v>
      </c>
      <c r="K2461" s="1" t="str">
        <f t="shared" si="407"/>
        <v>&lt;177 micron (NGR)</v>
      </c>
      <c r="L2461">
        <v>45</v>
      </c>
      <c r="M2461" t="s">
        <v>200</v>
      </c>
      <c r="N2461">
        <v>875</v>
      </c>
      <c r="O2461" t="s">
        <v>61</v>
      </c>
      <c r="P2461" t="s">
        <v>62</v>
      </c>
      <c r="Q2461" t="s">
        <v>521</v>
      </c>
      <c r="R2461" t="s">
        <v>90</v>
      </c>
      <c r="S2461" t="s">
        <v>57</v>
      </c>
      <c r="T2461" t="s">
        <v>249</v>
      </c>
      <c r="U2461" t="s">
        <v>168</v>
      </c>
      <c r="V2461" t="s">
        <v>119</v>
      </c>
      <c r="W2461" t="s">
        <v>346</v>
      </c>
      <c r="X2461" t="s">
        <v>67</v>
      </c>
      <c r="Y2461" t="s">
        <v>137</v>
      </c>
      <c r="Z2461" t="s">
        <v>127</v>
      </c>
      <c r="AA2461" t="s">
        <v>64</v>
      </c>
      <c r="AB2461" t="s">
        <v>615</v>
      </c>
      <c r="AC2461" t="s">
        <v>66</v>
      </c>
      <c r="AD2461" t="s">
        <v>138</v>
      </c>
      <c r="AE2461" t="s">
        <v>238</v>
      </c>
      <c r="AF2461" t="s">
        <v>151</v>
      </c>
      <c r="AG2461" t="s">
        <v>853</v>
      </c>
      <c r="AH2461" t="s">
        <v>70</v>
      </c>
      <c r="AI2461" t="s">
        <v>101</v>
      </c>
      <c r="AJ2461" t="s">
        <v>87</v>
      </c>
      <c r="AK2461" t="s">
        <v>73</v>
      </c>
      <c r="AL2461" t="s">
        <v>75</v>
      </c>
      <c r="AM2461" t="s">
        <v>224</v>
      </c>
      <c r="AN2461" t="s">
        <v>76</v>
      </c>
      <c r="AO2461" t="s">
        <v>178</v>
      </c>
      <c r="AP2461" t="s">
        <v>307</v>
      </c>
      <c r="AQ2461" t="s">
        <v>1577</v>
      </c>
      <c r="AR2461" t="s">
        <v>74</v>
      </c>
      <c r="AS2461" t="s">
        <v>54</v>
      </c>
      <c r="AT2461" t="s">
        <v>73</v>
      </c>
      <c r="AU2461" t="s">
        <v>107</v>
      </c>
      <c r="AV2461" t="s">
        <v>12041</v>
      </c>
    </row>
    <row r="2462" spans="1:48" hidden="1" x14ac:dyDescent="0.3">
      <c r="A2462" t="s">
        <v>12042</v>
      </c>
      <c r="B2462" t="s">
        <v>12043</v>
      </c>
      <c r="C2462" s="1" t="str">
        <f t="shared" si="401"/>
        <v>21:0975</v>
      </c>
      <c r="D2462" s="1" t="str">
        <f t="shared" si="405"/>
        <v>21:0109</v>
      </c>
      <c r="E2462" t="s">
        <v>12044</v>
      </c>
      <c r="F2462" t="s">
        <v>12045</v>
      </c>
      <c r="H2462">
        <v>60.843725300000003</v>
      </c>
      <c r="I2462">
        <v>-96.701629100000005</v>
      </c>
      <c r="J2462" s="1" t="str">
        <f t="shared" si="406"/>
        <v>NGR lake sediment grab sample</v>
      </c>
      <c r="K2462" s="1" t="str">
        <f t="shared" si="407"/>
        <v>&lt;177 micron (NGR)</v>
      </c>
      <c r="L2462">
        <v>45</v>
      </c>
      <c r="M2462" t="s">
        <v>217</v>
      </c>
      <c r="N2462">
        <v>876</v>
      </c>
      <c r="O2462" t="s">
        <v>137</v>
      </c>
      <c r="P2462" t="s">
        <v>54</v>
      </c>
      <c r="Q2462" t="s">
        <v>549</v>
      </c>
      <c r="R2462" t="s">
        <v>347</v>
      </c>
      <c r="S2462" t="s">
        <v>57</v>
      </c>
      <c r="T2462" t="s">
        <v>91</v>
      </c>
      <c r="U2462" t="s">
        <v>59</v>
      </c>
      <c r="V2462" t="s">
        <v>2740</v>
      </c>
      <c r="W2462" t="s">
        <v>308</v>
      </c>
      <c r="X2462" t="s">
        <v>62</v>
      </c>
      <c r="Y2462" t="s">
        <v>137</v>
      </c>
      <c r="Z2462" t="s">
        <v>170</v>
      </c>
      <c r="AA2462" t="s">
        <v>64</v>
      </c>
      <c r="AB2462" t="s">
        <v>365</v>
      </c>
      <c r="AC2462" t="s">
        <v>66</v>
      </c>
      <c r="AD2462" t="s">
        <v>290</v>
      </c>
      <c r="AE2462" t="s">
        <v>157</v>
      </c>
      <c r="AF2462" t="s">
        <v>347</v>
      </c>
      <c r="AG2462" t="s">
        <v>175</v>
      </c>
      <c r="AH2462" t="s">
        <v>173</v>
      </c>
      <c r="AI2462" t="s">
        <v>53</v>
      </c>
      <c r="AJ2462" t="s">
        <v>240</v>
      </c>
      <c r="AK2462" t="s">
        <v>73</v>
      </c>
      <c r="AL2462" t="s">
        <v>224</v>
      </c>
      <c r="AM2462" t="s">
        <v>177</v>
      </c>
      <c r="AN2462" t="s">
        <v>10623</v>
      </c>
      <c r="AO2462" t="s">
        <v>1875</v>
      </c>
      <c r="AP2462" t="s">
        <v>234</v>
      </c>
      <c r="AQ2462" t="s">
        <v>12046</v>
      </c>
      <c r="AR2462" t="s">
        <v>67</v>
      </c>
      <c r="AS2462" t="s">
        <v>54</v>
      </c>
      <c r="AT2462" t="s">
        <v>315</v>
      </c>
      <c r="AU2462" t="s">
        <v>107</v>
      </c>
      <c r="AV2462" t="s">
        <v>8405</v>
      </c>
    </row>
    <row r="2463" spans="1:48" hidden="1" x14ac:dyDescent="0.3">
      <c r="A2463" t="s">
        <v>12047</v>
      </c>
      <c r="B2463" t="s">
        <v>12048</v>
      </c>
      <c r="C2463" s="1" t="str">
        <f t="shared" si="401"/>
        <v>21:0975</v>
      </c>
      <c r="D2463" s="1" t="str">
        <f t="shared" si="405"/>
        <v>21:0109</v>
      </c>
      <c r="E2463" t="s">
        <v>12049</v>
      </c>
      <c r="F2463" t="s">
        <v>12050</v>
      </c>
      <c r="H2463">
        <v>60.856791800000003</v>
      </c>
      <c r="I2463">
        <v>-96.744098800000003</v>
      </c>
      <c r="J2463" s="1" t="str">
        <f t="shared" si="406"/>
        <v>NGR lake sediment grab sample</v>
      </c>
      <c r="K2463" s="1" t="str">
        <f t="shared" si="407"/>
        <v>&lt;177 micron (NGR)</v>
      </c>
      <c r="L2463">
        <v>45</v>
      </c>
      <c r="M2463" t="s">
        <v>246</v>
      </c>
      <c r="N2463">
        <v>877</v>
      </c>
      <c r="O2463" t="s">
        <v>448</v>
      </c>
      <c r="P2463" t="s">
        <v>54</v>
      </c>
      <c r="Q2463" t="s">
        <v>1210</v>
      </c>
      <c r="R2463" t="s">
        <v>104</v>
      </c>
      <c r="S2463" t="s">
        <v>57</v>
      </c>
      <c r="T2463" t="s">
        <v>277</v>
      </c>
      <c r="U2463" t="s">
        <v>203</v>
      </c>
      <c r="V2463" t="s">
        <v>522</v>
      </c>
      <c r="W2463" t="s">
        <v>211</v>
      </c>
      <c r="X2463" t="s">
        <v>67</v>
      </c>
      <c r="Y2463" t="s">
        <v>63</v>
      </c>
      <c r="Z2463" t="s">
        <v>170</v>
      </c>
      <c r="AA2463" t="s">
        <v>64</v>
      </c>
      <c r="AB2463" t="s">
        <v>365</v>
      </c>
      <c r="AC2463" t="s">
        <v>66</v>
      </c>
      <c r="AD2463" t="s">
        <v>88</v>
      </c>
      <c r="AE2463" t="s">
        <v>396</v>
      </c>
      <c r="AF2463" t="s">
        <v>69</v>
      </c>
      <c r="AG2463" t="s">
        <v>291</v>
      </c>
      <c r="AH2463" t="s">
        <v>173</v>
      </c>
      <c r="AI2463" t="s">
        <v>382</v>
      </c>
      <c r="AJ2463" t="s">
        <v>338</v>
      </c>
      <c r="AK2463" t="s">
        <v>73</v>
      </c>
      <c r="AL2463" t="s">
        <v>224</v>
      </c>
      <c r="AM2463" t="s">
        <v>177</v>
      </c>
      <c r="AN2463" t="s">
        <v>76</v>
      </c>
      <c r="AO2463" t="s">
        <v>1632</v>
      </c>
      <c r="AP2463" t="s">
        <v>307</v>
      </c>
      <c r="AQ2463" t="s">
        <v>9861</v>
      </c>
      <c r="AR2463" t="s">
        <v>67</v>
      </c>
      <c r="AS2463" t="s">
        <v>54</v>
      </c>
      <c r="AT2463" t="s">
        <v>73</v>
      </c>
      <c r="AU2463" t="s">
        <v>107</v>
      </c>
      <c r="AV2463" t="s">
        <v>12051</v>
      </c>
    </row>
    <row r="2464" spans="1:48" hidden="1" x14ac:dyDescent="0.3">
      <c r="A2464" t="s">
        <v>12052</v>
      </c>
      <c r="B2464" t="s">
        <v>12053</v>
      </c>
      <c r="C2464" s="1" t="str">
        <f t="shared" si="401"/>
        <v>21:0975</v>
      </c>
      <c r="D2464" s="1" t="str">
        <f t="shared" si="405"/>
        <v>21:0109</v>
      </c>
      <c r="E2464" t="s">
        <v>12054</v>
      </c>
      <c r="F2464" t="s">
        <v>12055</v>
      </c>
      <c r="H2464">
        <v>60.823644799999997</v>
      </c>
      <c r="I2464">
        <v>-96.727442499999995</v>
      </c>
      <c r="J2464" s="1" t="str">
        <f t="shared" si="406"/>
        <v>NGR lake sediment grab sample</v>
      </c>
      <c r="K2464" s="1" t="str">
        <f t="shared" si="407"/>
        <v>&lt;177 micron (NGR)</v>
      </c>
      <c r="L2464">
        <v>45</v>
      </c>
      <c r="M2464" t="s">
        <v>260</v>
      </c>
      <c r="N2464">
        <v>878</v>
      </c>
      <c r="O2464" t="s">
        <v>137</v>
      </c>
      <c r="P2464" t="s">
        <v>54</v>
      </c>
      <c r="Q2464" t="s">
        <v>558</v>
      </c>
      <c r="R2464" t="s">
        <v>282</v>
      </c>
      <c r="S2464" t="s">
        <v>57</v>
      </c>
      <c r="T2464" t="s">
        <v>91</v>
      </c>
      <c r="U2464" t="s">
        <v>117</v>
      </c>
      <c r="V2464" t="s">
        <v>890</v>
      </c>
      <c r="W2464" t="s">
        <v>137</v>
      </c>
      <c r="X2464" t="s">
        <v>62</v>
      </c>
      <c r="Y2464" t="s">
        <v>448</v>
      </c>
      <c r="Z2464" t="s">
        <v>127</v>
      </c>
      <c r="AA2464" t="s">
        <v>64</v>
      </c>
      <c r="AB2464" t="s">
        <v>153</v>
      </c>
      <c r="AC2464" t="s">
        <v>66</v>
      </c>
      <c r="AD2464" t="s">
        <v>96</v>
      </c>
      <c r="AE2464" t="s">
        <v>302</v>
      </c>
      <c r="AF2464" t="s">
        <v>90</v>
      </c>
      <c r="AG2464" t="s">
        <v>153</v>
      </c>
      <c r="AH2464" t="s">
        <v>173</v>
      </c>
      <c r="AI2464" t="s">
        <v>318</v>
      </c>
      <c r="AJ2464" t="s">
        <v>159</v>
      </c>
      <c r="AK2464" t="s">
        <v>73</v>
      </c>
      <c r="AL2464" t="s">
        <v>224</v>
      </c>
      <c r="AM2464" t="s">
        <v>224</v>
      </c>
      <c r="AN2464" t="s">
        <v>76</v>
      </c>
      <c r="AO2464" t="s">
        <v>77</v>
      </c>
      <c r="AP2464" t="s">
        <v>225</v>
      </c>
      <c r="AQ2464" t="s">
        <v>12056</v>
      </c>
      <c r="AR2464" t="s">
        <v>74</v>
      </c>
      <c r="AS2464" t="s">
        <v>54</v>
      </c>
      <c r="AT2464" t="s">
        <v>73</v>
      </c>
      <c r="AU2464" t="s">
        <v>107</v>
      </c>
      <c r="AV2464" t="s">
        <v>5645</v>
      </c>
    </row>
    <row r="2465" spans="1:48" hidden="1" x14ac:dyDescent="0.3">
      <c r="A2465" t="s">
        <v>12057</v>
      </c>
      <c r="B2465" t="s">
        <v>12058</v>
      </c>
      <c r="C2465" s="1" t="str">
        <f t="shared" si="401"/>
        <v>21:0975</v>
      </c>
      <c r="D2465" s="1" t="str">
        <f t="shared" si="405"/>
        <v>21:0109</v>
      </c>
      <c r="E2465" t="s">
        <v>12059</v>
      </c>
      <c r="F2465" t="s">
        <v>12060</v>
      </c>
      <c r="H2465">
        <v>60.8242811</v>
      </c>
      <c r="I2465">
        <v>-96.705481800000001</v>
      </c>
      <c r="J2465" s="1" t="str">
        <f t="shared" si="406"/>
        <v>NGR lake sediment grab sample</v>
      </c>
      <c r="K2465" s="1" t="str">
        <f t="shared" si="407"/>
        <v>&lt;177 micron (NGR)</v>
      </c>
      <c r="L2465">
        <v>45</v>
      </c>
      <c r="M2465" t="s">
        <v>273</v>
      </c>
      <c r="N2465">
        <v>879</v>
      </c>
      <c r="O2465" t="s">
        <v>220</v>
      </c>
      <c r="P2465" t="s">
        <v>54</v>
      </c>
      <c r="Q2465" t="s">
        <v>1583</v>
      </c>
      <c r="R2465" t="s">
        <v>141</v>
      </c>
      <c r="S2465" t="s">
        <v>57</v>
      </c>
      <c r="T2465" t="s">
        <v>135</v>
      </c>
      <c r="U2465" t="s">
        <v>92</v>
      </c>
      <c r="V2465" t="s">
        <v>60</v>
      </c>
      <c r="W2465" t="s">
        <v>355</v>
      </c>
      <c r="X2465" t="s">
        <v>62</v>
      </c>
      <c r="Y2465" t="s">
        <v>62</v>
      </c>
      <c r="Z2465" t="s">
        <v>127</v>
      </c>
      <c r="AA2465" t="s">
        <v>64</v>
      </c>
      <c r="AB2465" t="s">
        <v>172</v>
      </c>
      <c r="AC2465" t="s">
        <v>66</v>
      </c>
      <c r="AD2465" t="s">
        <v>138</v>
      </c>
      <c r="AE2465" t="s">
        <v>171</v>
      </c>
      <c r="AF2465" t="s">
        <v>616</v>
      </c>
      <c r="AG2465" t="s">
        <v>617</v>
      </c>
      <c r="AH2465" t="s">
        <v>173</v>
      </c>
      <c r="AI2465" t="s">
        <v>318</v>
      </c>
      <c r="AJ2465" t="s">
        <v>96</v>
      </c>
      <c r="AK2465" t="s">
        <v>73</v>
      </c>
      <c r="AL2465" t="s">
        <v>75</v>
      </c>
      <c r="AM2465" t="s">
        <v>75</v>
      </c>
      <c r="AN2465" t="s">
        <v>76</v>
      </c>
      <c r="AO2465" t="s">
        <v>104</v>
      </c>
      <c r="AP2465" t="s">
        <v>225</v>
      </c>
      <c r="AQ2465" t="s">
        <v>290</v>
      </c>
      <c r="AR2465" t="s">
        <v>67</v>
      </c>
      <c r="AS2465" t="s">
        <v>54</v>
      </c>
      <c r="AT2465" t="s">
        <v>73</v>
      </c>
      <c r="AU2465" t="s">
        <v>107</v>
      </c>
      <c r="AV2465" t="s">
        <v>12061</v>
      </c>
    </row>
    <row r="2466" spans="1:48" hidden="1" x14ac:dyDescent="0.3">
      <c r="A2466" t="s">
        <v>12062</v>
      </c>
      <c r="B2466" t="s">
        <v>12063</v>
      </c>
      <c r="C2466" s="1" t="str">
        <f t="shared" si="401"/>
        <v>21:0975</v>
      </c>
      <c r="D2466" s="1" t="str">
        <f t="shared" si="405"/>
        <v>21:0109</v>
      </c>
      <c r="E2466" t="s">
        <v>12064</v>
      </c>
      <c r="F2466" t="s">
        <v>12065</v>
      </c>
      <c r="H2466">
        <v>60.794471799999997</v>
      </c>
      <c r="I2466">
        <v>-96.6817463</v>
      </c>
      <c r="J2466" s="1" t="str">
        <f t="shared" si="406"/>
        <v>NGR lake sediment grab sample</v>
      </c>
      <c r="K2466" s="1" t="str">
        <f t="shared" si="407"/>
        <v>&lt;177 micron (NGR)</v>
      </c>
      <c r="L2466">
        <v>45</v>
      </c>
      <c r="M2466" t="s">
        <v>289</v>
      </c>
      <c r="N2466">
        <v>880</v>
      </c>
      <c r="O2466" t="s">
        <v>238</v>
      </c>
      <c r="P2466" t="s">
        <v>54</v>
      </c>
      <c r="Q2466" t="s">
        <v>505</v>
      </c>
      <c r="R2466" t="s">
        <v>151</v>
      </c>
      <c r="S2466" t="s">
        <v>57</v>
      </c>
      <c r="T2466" t="s">
        <v>58</v>
      </c>
      <c r="U2466" t="s">
        <v>117</v>
      </c>
      <c r="V2466" t="s">
        <v>381</v>
      </c>
      <c r="W2466" t="s">
        <v>421</v>
      </c>
      <c r="X2466" t="s">
        <v>67</v>
      </c>
      <c r="Y2466" t="s">
        <v>396</v>
      </c>
      <c r="Z2466" t="s">
        <v>62</v>
      </c>
      <c r="AA2466" t="s">
        <v>64</v>
      </c>
      <c r="AB2466" t="s">
        <v>221</v>
      </c>
      <c r="AC2466" t="s">
        <v>66</v>
      </c>
      <c r="AD2466" t="s">
        <v>59</v>
      </c>
      <c r="AE2466" t="s">
        <v>74</v>
      </c>
      <c r="AF2466" t="s">
        <v>116</v>
      </c>
      <c r="AG2466" t="s">
        <v>251</v>
      </c>
      <c r="AH2466" t="s">
        <v>472</v>
      </c>
      <c r="AI2466" t="s">
        <v>292</v>
      </c>
      <c r="AJ2466" t="s">
        <v>388</v>
      </c>
      <c r="AK2466" t="s">
        <v>73</v>
      </c>
      <c r="AL2466" t="s">
        <v>75</v>
      </c>
      <c r="AM2466" t="s">
        <v>75</v>
      </c>
      <c r="AN2466" t="s">
        <v>76</v>
      </c>
      <c r="AO2466" t="s">
        <v>134</v>
      </c>
      <c r="AP2466" t="s">
        <v>1980</v>
      </c>
      <c r="AQ2466" t="s">
        <v>8951</v>
      </c>
      <c r="AR2466" t="s">
        <v>67</v>
      </c>
      <c r="AS2466" t="s">
        <v>54</v>
      </c>
      <c r="AT2466" t="s">
        <v>73</v>
      </c>
      <c r="AU2466" t="s">
        <v>107</v>
      </c>
      <c r="AV2466" t="s">
        <v>7718</v>
      </c>
    </row>
    <row r="2467" spans="1:48" hidden="1" x14ac:dyDescent="0.3">
      <c r="A2467" t="s">
        <v>12066</v>
      </c>
      <c r="B2467" t="s">
        <v>12067</v>
      </c>
      <c r="C2467" s="1" t="str">
        <f t="shared" si="401"/>
        <v>21:0975</v>
      </c>
      <c r="D2467" s="1" t="str">
        <f>HYPERLINK("https://geochem.nrcan.gc.ca/cdogs/content/svy/svy_e.htm", "")</f>
        <v/>
      </c>
      <c r="G2467" s="1" t="str">
        <f>HYPERLINK("https://geochem.nrcan.gc.ca/cdogs/content/cr_/cr_00161_e.htm", "161")</f>
        <v>161</v>
      </c>
      <c r="J2467" t="s">
        <v>230</v>
      </c>
      <c r="K2467" t="s">
        <v>231</v>
      </c>
      <c r="L2467">
        <v>45</v>
      </c>
      <c r="M2467" t="s">
        <v>232</v>
      </c>
      <c r="N2467">
        <v>881</v>
      </c>
      <c r="O2467" t="s">
        <v>692</v>
      </c>
      <c r="P2467" t="s">
        <v>138</v>
      </c>
      <c r="Q2467" t="s">
        <v>656</v>
      </c>
      <c r="R2467" t="s">
        <v>157</v>
      </c>
      <c r="S2467" t="s">
        <v>57</v>
      </c>
      <c r="T2467" t="s">
        <v>454</v>
      </c>
      <c r="U2467" t="s">
        <v>138</v>
      </c>
      <c r="V2467" t="s">
        <v>438</v>
      </c>
      <c r="W2467" t="s">
        <v>95</v>
      </c>
      <c r="X2467" t="s">
        <v>67</v>
      </c>
      <c r="Y2467" t="s">
        <v>94</v>
      </c>
      <c r="Z2467" t="s">
        <v>178</v>
      </c>
      <c r="AA2467" t="s">
        <v>64</v>
      </c>
      <c r="AB2467" t="s">
        <v>190</v>
      </c>
      <c r="AC2467" t="s">
        <v>224</v>
      </c>
      <c r="AD2467" t="s">
        <v>67</v>
      </c>
      <c r="AE2467" t="s">
        <v>11896</v>
      </c>
      <c r="AF2467" t="s">
        <v>69</v>
      </c>
      <c r="AG2467" t="s">
        <v>223</v>
      </c>
      <c r="AH2467" t="s">
        <v>125</v>
      </c>
      <c r="AI2467" t="s">
        <v>77</v>
      </c>
      <c r="AJ2467" t="s">
        <v>318</v>
      </c>
      <c r="AK2467" t="s">
        <v>73</v>
      </c>
      <c r="AL2467" t="s">
        <v>526</v>
      </c>
      <c r="AM2467" t="s">
        <v>74</v>
      </c>
      <c r="AN2467" t="s">
        <v>76</v>
      </c>
      <c r="AO2467" t="s">
        <v>92</v>
      </c>
      <c r="AP2467" t="s">
        <v>239</v>
      </c>
      <c r="AQ2467" t="s">
        <v>292</v>
      </c>
      <c r="AR2467" t="s">
        <v>74</v>
      </c>
      <c r="AS2467" t="s">
        <v>170</v>
      </c>
      <c r="AT2467" t="s">
        <v>73</v>
      </c>
      <c r="AU2467" t="s">
        <v>539</v>
      </c>
      <c r="AV2467" t="s">
        <v>8495</v>
      </c>
    </row>
    <row r="2468" spans="1:48" hidden="1" x14ac:dyDescent="0.3">
      <c r="A2468" t="s">
        <v>12068</v>
      </c>
      <c r="B2468" t="s">
        <v>12069</v>
      </c>
      <c r="C2468" s="1" t="str">
        <f t="shared" si="401"/>
        <v>21:0975</v>
      </c>
      <c r="D2468" s="1" t="str">
        <f t="shared" ref="D2468:D2480" si="408">HYPERLINK("https://geochem.nrcan.gc.ca/cdogs/content/svy/svy210109_e.htm", "21:0109")</f>
        <v>21:0109</v>
      </c>
      <c r="E2468" t="s">
        <v>12070</v>
      </c>
      <c r="F2468" t="s">
        <v>12071</v>
      </c>
      <c r="H2468">
        <v>60.784191100000001</v>
      </c>
      <c r="I2468">
        <v>-96.764718200000004</v>
      </c>
      <c r="J2468" s="1" t="str">
        <f t="shared" ref="J2468:J2480" si="409">HYPERLINK("https://geochem.nrcan.gc.ca/cdogs/content/kwd/kwd020027_e.htm", "NGR lake sediment grab sample")</f>
        <v>NGR lake sediment grab sample</v>
      </c>
      <c r="K2468" s="1" t="str">
        <f t="shared" ref="K2468:K2480" si="410">HYPERLINK("https://geochem.nrcan.gc.ca/cdogs/content/kwd/kwd080006_e.htm", "&lt;177 micron (NGR)")</f>
        <v>&lt;177 micron (NGR)</v>
      </c>
      <c r="L2468">
        <v>45</v>
      </c>
      <c r="M2468" t="s">
        <v>301</v>
      </c>
      <c r="N2468">
        <v>882</v>
      </c>
      <c r="O2468" t="s">
        <v>127</v>
      </c>
      <c r="P2468" t="s">
        <v>54</v>
      </c>
      <c r="Q2468" t="s">
        <v>541</v>
      </c>
      <c r="R2468" t="s">
        <v>550</v>
      </c>
      <c r="S2468" t="s">
        <v>57</v>
      </c>
      <c r="T2468" t="s">
        <v>479</v>
      </c>
      <c r="U2468" t="s">
        <v>92</v>
      </c>
      <c r="V2468" t="s">
        <v>2740</v>
      </c>
      <c r="W2468" t="s">
        <v>526</v>
      </c>
      <c r="X2468" t="s">
        <v>62</v>
      </c>
      <c r="Y2468" t="s">
        <v>346</v>
      </c>
      <c r="Z2468" t="s">
        <v>170</v>
      </c>
      <c r="AA2468" t="s">
        <v>64</v>
      </c>
      <c r="AB2468" t="s">
        <v>152</v>
      </c>
      <c r="AC2468" t="s">
        <v>66</v>
      </c>
      <c r="AD2468" t="s">
        <v>116</v>
      </c>
      <c r="AE2468" t="s">
        <v>206</v>
      </c>
      <c r="AF2468" t="s">
        <v>99</v>
      </c>
      <c r="AG2468" t="s">
        <v>93</v>
      </c>
      <c r="AH2468" t="s">
        <v>173</v>
      </c>
      <c r="AI2468" t="s">
        <v>114</v>
      </c>
      <c r="AJ2468" t="s">
        <v>87</v>
      </c>
      <c r="AK2468" t="s">
        <v>73</v>
      </c>
      <c r="AL2468" t="s">
        <v>103</v>
      </c>
      <c r="AM2468" t="s">
        <v>75</v>
      </c>
      <c r="AN2468" t="s">
        <v>8661</v>
      </c>
      <c r="AO2468" t="s">
        <v>2079</v>
      </c>
      <c r="AP2468" t="s">
        <v>2033</v>
      </c>
      <c r="AQ2468" t="s">
        <v>12072</v>
      </c>
      <c r="AR2468" t="s">
        <v>74</v>
      </c>
      <c r="AS2468" t="s">
        <v>54</v>
      </c>
      <c r="AT2468" t="s">
        <v>315</v>
      </c>
      <c r="AU2468" t="s">
        <v>107</v>
      </c>
      <c r="AV2468" t="s">
        <v>12041</v>
      </c>
    </row>
    <row r="2469" spans="1:48" hidden="1" x14ac:dyDescent="0.3">
      <c r="A2469" t="s">
        <v>12073</v>
      </c>
      <c r="B2469" t="s">
        <v>12074</v>
      </c>
      <c r="C2469" s="1" t="str">
        <f t="shared" si="401"/>
        <v>21:0975</v>
      </c>
      <c r="D2469" s="1" t="str">
        <f t="shared" si="408"/>
        <v>21:0109</v>
      </c>
      <c r="E2469" t="s">
        <v>12075</v>
      </c>
      <c r="F2469" t="s">
        <v>12076</v>
      </c>
      <c r="H2469">
        <v>60.762854699999998</v>
      </c>
      <c r="I2469">
        <v>-96.767648500000007</v>
      </c>
      <c r="J2469" s="1" t="str">
        <f t="shared" si="409"/>
        <v>NGR lake sediment grab sample</v>
      </c>
      <c r="K2469" s="1" t="str">
        <f t="shared" si="410"/>
        <v>&lt;177 micron (NGR)</v>
      </c>
      <c r="L2469">
        <v>45</v>
      </c>
      <c r="M2469" t="s">
        <v>314</v>
      </c>
      <c r="N2469">
        <v>883</v>
      </c>
      <c r="O2469" t="s">
        <v>526</v>
      </c>
      <c r="P2469" t="s">
        <v>62</v>
      </c>
      <c r="Q2469" t="s">
        <v>549</v>
      </c>
      <c r="R2469" t="s">
        <v>151</v>
      </c>
      <c r="S2469" t="s">
        <v>57</v>
      </c>
      <c r="T2469" t="s">
        <v>248</v>
      </c>
      <c r="U2469" t="s">
        <v>96</v>
      </c>
      <c r="V2469" t="s">
        <v>436</v>
      </c>
      <c r="W2469" t="s">
        <v>170</v>
      </c>
      <c r="X2469" t="s">
        <v>74</v>
      </c>
      <c r="Y2469" t="s">
        <v>238</v>
      </c>
      <c r="Z2469" t="s">
        <v>170</v>
      </c>
      <c r="AA2469" t="s">
        <v>64</v>
      </c>
      <c r="AB2469" t="s">
        <v>279</v>
      </c>
      <c r="AC2469" t="s">
        <v>66</v>
      </c>
      <c r="AD2469" t="s">
        <v>96</v>
      </c>
      <c r="AE2469" t="s">
        <v>206</v>
      </c>
      <c r="AF2469" t="s">
        <v>347</v>
      </c>
      <c r="AG2469" t="s">
        <v>428</v>
      </c>
      <c r="AH2469" t="s">
        <v>472</v>
      </c>
      <c r="AI2469" t="s">
        <v>53</v>
      </c>
      <c r="AJ2469" t="s">
        <v>114</v>
      </c>
      <c r="AK2469" t="s">
        <v>73</v>
      </c>
      <c r="AL2469" t="s">
        <v>75</v>
      </c>
      <c r="AM2469" t="s">
        <v>75</v>
      </c>
      <c r="AN2469" t="s">
        <v>76</v>
      </c>
      <c r="AO2469" t="s">
        <v>671</v>
      </c>
      <c r="AP2469" t="s">
        <v>2033</v>
      </c>
      <c r="AQ2469" t="s">
        <v>12077</v>
      </c>
      <c r="AR2469" t="s">
        <v>67</v>
      </c>
      <c r="AS2469" t="s">
        <v>54</v>
      </c>
      <c r="AT2469" t="s">
        <v>73</v>
      </c>
      <c r="AU2469" t="s">
        <v>107</v>
      </c>
      <c r="AV2469" t="s">
        <v>8956</v>
      </c>
    </row>
    <row r="2470" spans="1:48" hidden="1" x14ac:dyDescent="0.3">
      <c r="A2470" t="s">
        <v>12078</v>
      </c>
      <c r="B2470" t="s">
        <v>12079</v>
      </c>
      <c r="C2470" s="1" t="str">
        <f t="shared" si="401"/>
        <v>21:0975</v>
      </c>
      <c r="D2470" s="1" t="str">
        <f t="shared" si="408"/>
        <v>21:0109</v>
      </c>
      <c r="E2470" t="s">
        <v>12080</v>
      </c>
      <c r="F2470" t="s">
        <v>12081</v>
      </c>
      <c r="H2470">
        <v>60.739682999999999</v>
      </c>
      <c r="I2470">
        <v>-96.666564699999995</v>
      </c>
      <c r="J2470" s="1" t="str">
        <f t="shared" si="409"/>
        <v>NGR lake sediment grab sample</v>
      </c>
      <c r="K2470" s="1" t="str">
        <f t="shared" si="410"/>
        <v>&lt;177 micron (NGR)</v>
      </c>
      <c r="L2470">
        <v>45</v>
      </c>
      <c r="M2470" t="s">
        <v>324</v>
      </c>
      <c r="N2470">
        <v>884</v>
      </c>
      <c r="O2470" t="s">
        <v>157</v>
      </c>
      <c r="P2470" t="s">
        <v>62</v>
      </c>
      <c r="Q2470" t="s">
        <v>573</v>
      </c>
      <c r="R2470" t="s">
        <v>347</v>
      </c>
      <c r="S2470" t="s">
        <v>57</v>
      </c>
      <c r="T2470" t="s">
        <v>249</v>
      </c>
      <c r="U2470" t="s">
        <v>57</v>
      </c>
      <c r="V2470" t="s">
        <v>347</v>
      </c>
      <c r="W2470" t="s">
        <v>421</v>
      </c>
      <c r="X2470" t="s">
        <v>67</v>
      </c>
      <c r="Y2470" t="s">
        <v>526</v>
      </c>
      <c r="Z2470" t="s">
        <v>170</v>
      </c>
      <c r="AA2470" t="s">
        <v>64</v>
      </c>
      <c r="AB2470" t="s">
        <v>119</v>
      </c>
      <c r="AC2470" t="s">
        <v>66</v>
      </c>
      <c r="AD2470" t="s">
        <v>138</v>
      </c>
      <c r="AE2470" t="s">
        <v>68</v>
      </c>
      <c r="AF2470" t="s">
        <v>90</v>
      </c>
      <c r="AG2470" t="s">
        <v>615</v>
      </c>
      <c r="AH2470" t="s">
        <v>472</v>
      </c>
      <c r="AI2470" t="s">
        <v>292</v>
      </c>
      <c r="AJ2470" t="s">
        <v>254</v>
      </c>
      <c r="AK2470" t="s">
        <v>73</v>
      </c>
      <c r="AL2470" t="s">
        <v>75</v>
      </c>
      <c r="AM2470" t="s">
        <v>224</v>
      </c>
      <c r="AN2470" t="s">
        <v>76</v>
      </c>
      <c r="AO2470" t="s">
        <v>281</v>
      </c>
      <c r="AP2470" t="s">
        <v>2741</v>
      </c>
      <c r="AQ2470" t="s">
        <v>12082</v>
      </c>
      <c r="AR2470" t="s">
        <v>67</v>
      </c>
      <c r="AS2470" t="s">
        <v>54</v>
      </c>
      <c r="AT2470" t="s">
        <v>73</v>
      </c>
      <c r="AU2470" t="s">
        <v>107</v>
      </c>
      <c r="AV2470" t="s">
        <v>1660</v>
      </c>
    </row>
    <row r="2471" spans="1:48" hidden="1" x14ac:dyDescent="0.3">
      <c r="A2471" t="s">
        <v>12083</v>
      </c>
      <c r="B2471" t="s">
        <v>12084</v>
      </c>
      <c r="C2471" s="1" t="str">
        <f t="shared" si="401"/>
        <v>21:0975</v>
      </c>
      <c r="D2471" s="1" t="str">
        <f t="shared" si="408"/>
        <v>21:0109</v>
      </c>
      <c r="E2471" t="s">
        <v>12085</v>
      </c>
      <c r="F2471" t="s">
        <v>12086</v>
      </c>
      <c r="H2471">
        <v>60.705371100000001</v>
      </c>
      <c r="I2471">
        <v>-96.604750899999999</v>
      </c>
      <c r="J2471" s="1" t="str">
        <f t="shared" si="409"/>
        <v>NGR lake sediment grab sample</v>
      </c>
      <c r="K2471" s="1" t="str">
        <f t="shared" si="410"/>
        <v>&lt;177 micron (NGR)</v>
      </c>
      <c r="L2471">
        <v>45</v>
      </c>
      <c r="M2471" t="s">
        <v>335</v>
      </c>
      <c r="N2471">
        <v>885</v>
      </c>
      <c r="O2471" t="s">
        <v>238</v>
      </c>
      <c r="P2471" t="s">
        <v>170</v>
      </c>
      <c r="Q2471" t="s">
        <v>1583</v>
      </c>
      <c r="R2471" t="s">
        <v>550</v>
      </c>
      <c r="S2471" t="s">
        <v>57</v>
      </c>
      <c r="T2471" t="s">
        <v>279</v>
      </c>
      <c r="U2471" t="s">
        <v>59</v>
      </c>
      <c r="V2471" t="s">
        <v>616</v>
      </c>
      <c r="W2471" t="s">
        <v>171</v>
      </c>
      <c r="X2471" t="s">
        <v>67</v>
      </c>
      <c r="Y2471" t="s">
        <v>421</v>
      </c>
      <c r="Z2471" t="s">
        <v>127</v>
      </c>
      <c r="AA2471" t="s">
        <v>64</v>
      </c>
      <c r="AB2471" t="s">
        <v>492</v>
      </c>
      <c r="AC2471" t="s">
        <v>66</v>
      </c>
      <c r="AD2471" t="s">
        <v>117</v>
      </c>
      <c r="AE2471" t="s">
        <v>171</v>
      </c>
      <c r="AF2471" t="s">
        <v>116</v>
      </c>
      <c r="AG2471" t="s">
        <v>428</v>
      </c>
      <c r="AH2471" t="s">
        <v>472</v>
      </c>
      <c r="AI2471" t="s">
        <v>56</v>
      </c>
      <c r="AJ2471" t="s">
        <v>363</v>
      </c>
      <c r="AK2471" t="s">
        <v>73</v>
      </c>
      <c r="AL2471" t="s">
        <v>224</v>
      </c>
      <c r="AM2471" t="s">
        <v>103</v>
      </c>
      <c r="AN2471" t="s">
        <v>76</v>
      </c>
      <c r="AO2471" t="s">
        <v>281</v>
      </c>
      <c r="AP2471" t="s">
        <v>234</v>
      </c>
      <c r="AQ2471" t="s">
        <v>12087</v>
      </c>
      <c r="AR2471" t="s">
        <v>67</v>
      </c>
      <c r="AS2471" t="s">
        <v>54</v>
      </c>
      <c r="AT2471" t="s">
        <v>73</v>
      </c>
      <c r="AU2471" t="s">
        <v>107</v>
      </c>
      <c r="AV2471" t="s">
        <v>6467</v>
      </c>
    </row>
    <row r="2472" spans="1:48" hidden="1" x14ac:dyDescent="0.3">
      <c r="A2472" t="s">
        <v>12088</v>
      </c>
      <c r="B2472" t="s">
        <v>12089</v>
      </c>
      <c r="C2472" s="1" t="str">
        <f t="shared" si="401"/>
        <v>21:0975</v>
      </c>
      <c r="D2472" s="1" t="str">
        <f t="shared" si="408"/>
        <v>21:0109</v>
      </c>
      <c r="E2472" t="s">
        <v>12090</v>
      </c>
      <c r="F2472" t="s">
        <v>12091</v>
      </c>
      <c r="H2472">
        <v>60.649733699999999</v>
      </c>
      <c r="I2472">
        <v>-96.618320400000002</v>
      </c>
      <c r="J2472" s="1" t="str">
        <f t="shared" si="409"/>
        <v>NGR lake sediment grab sample</v>
      </c>
      <c r="K2472" s="1" t="str">
        <f t="shared" si="410"/>
        <v>&lt;177 micron (NGR)</v>
      </c>
      <c r="L2472">
        <v>45</v>
      </c>
      <c r="M2472" t="s">
        <v>354</v>
      </c>
      <c r="N2472">
        <v>886</v>
      </c>
      <c r="O2472" t="s">
        <v>448</v>
      </c>
      <c r="P2472" t="s">
        <v>54</v>
      </c>
      <c r="Q2472" t="s">
        <v>2374</v>
      </c>
      <c r="R2472" t="s">
        <v>381</v>
      </c>
      <c r="S2472" t="s">
        <v>57</v>
      </c>
      <c r="T2472" t="s">
        <v>249</v>
      </c>
      <c r="U2472" t="s">
        <v>117</v>
      </c>
      <c r="V2472" t="s">
        <v>317</v>
      </c>
      <c r="W2472" t="s">
        <v>205</v>
      </c>
      <c r="X2472" t="s">
        <v>74</v>
      </c>
      <c r="Y2472" t="s">
        <v>396</v>
      </c>
      <c r="Z2472" t="s">
        <v>170</v>
      </c>
      <c r="AA2472" t="s">
        <v>64</v>
      </c>
      <c r="AB2472" t="s">
        <v>478</v>
      </c>
      <c r="AC2472" t="s">
        <v>66</v>
      </c>
      <c r="AD2472" t="s">
        <v>96</v>
      </c>
      <c r="AE2472" t="s">
        <v>68</v>
      </c>
      <c r="AF2472" t="s">
        <v>357</v>
      </c>
      <c r="AG2472" t="s">
        <v>65</v>
      </c>
      <c r="AH2472" t="s">
        <v>173</v>
      </c>
      <c r="AI2472" t="s">
        <v>338</v>
      </c>
      <c r="AJ2472" t="s">
        <v>143</v>
      </c>
      <c r="AK2472" t="s">
        <v>73</v>
      </c>
      <c r="AL2472" t="s">
        <v>103</v>
      </c>
      <c r="AM2472" t="s">
        <v>224</v>
      </c>
      <c r="AN2472" t="s">
        <v>76</v>
      </c>
      <c r="AO2472" t="s">
        <v>178</v>
      </c>
      <c r="AP2472" t="s">
        <v>2741</v>
      </c>
      <c r="AQ2472" t="s">
        <v>12092</v>
      </c>
      <c r="AR2472" t="s">
        <v>67</v>
      </c>
      <c r="AS2472" t="s">
        <v>54</v>
      </c>
      <c r="AT2472" t="s">
        <v>73</v>
      </c>
      <c r="AU2472" t="s">
        <v>107</v>
      </c>
      <c r="AV2472" t="s">
        <v>11027</v>
      </c>
    </row>
    <row r="2473" spans="1:48" hidden="1" x14ac:dyDescent="0.3">
      <c r="A2473" t="s">
        <v>12093</v>
      </c>
      <c r="B2473" t="s">
        <v>12094</v>
      </c>
      <c r="C2473" s="1" t="str">
        <f t="shared" si="401"/>
        <v>21:0975</v>
      </c>
      <c r="D2473" s="1" t="str">
        <f t="shared" si="408"/>
        <v>21:0109</v>
      </c>
      <c r="E2473" t="s">
        <v>12095</v>
      </c>
      <c r="F2473" t="s">
        <v>12096</v>
      </c>
      <c r="H2473">
        <v>60.242459199999999</v>
      </c>
      <c r="I2473">
        <v>-96.534373299999999</v>
      </c>
      <c r="J2473" s="1" t="str">
        <f t="shared" si="409"/>
        <v>NGR lake sediment grab sample</v>
      </c>
      <c r="K2473" s="1" t="str">
        <f t="shared" si="410"/>
        <v>&lt;177 micron (NGR)</v>
      </c>
      <c r="L2473">
        <v>46</v>
      </c>
      <c r="M2473" t="s">
        <v>52</v>
      </c>
      <c r="N2473">
        <v>887</v>
      </c>
      <c r="O2473" t="s">
        <v>62</v>
      </c>
      <c r="P2473" t="s">
        <v>96</v>
      </c>
      <c r="Q2473" t="s">
        <v>488</v>
      </c>
      <c r="R2473" t="s">
        <v>90</v>
      </c>
      <c r="S2473" t="s">
        <v>57</v>
      </c>
      <c r="T2473" t="s">
        <v>315</v>
      </c>
      <c r="U2473" t="s">
        <v>88</v>
      </c>
      <c r="V2473" t="s">
        <v>616</v>
      </c>
      <c r="W2473" t="s">
        <v>62</v>
      </c>
      <c r="X2473" t="s">
        <v>74</v>
      </c>
      <c r="Y2473" t="s">
        <v>95</v>
      </c>
      <c r="Z2473" t="s">
        <v>96</v>
      </c>
      <c r="AA2473" t="s">
        <v>64</v>
      </c>
      <c r="AB2473" t="s">
        <v>122</v>
      </c>
      <c r="AC2473" t="s">
        <v>66</v>
      </c>
      <c r="AD2473" t="s">
        <v>96</v>
      </c>
      <c r="AE2473" t="s">
        <v>171</v>
      </c>
      <c r="AF2473" t="s">
        <v>141</v>
      </c>
      <c r="AG2473" t="s">
        <v>142</v>
      </c>
      <c r="AH2473" t="s">
        <v>173</v>
      </c>
      <c r="AI2473" t="s">
        <v>340</v>
      </c>
      <c r="AJ2473" t="s">
        <v>413</v>
      </c>
      <c r="AK2473" t="s">
        <v>73</v>
      </c>
      <c r="AL2473" t="s">
        <v>75</v>
      </c>
      <c r="AM2473" t="s">
        <v>74</v>
      </c>
      <c r="AN2473" t="s">
        <v>76</v>
      </c>
      <c r="AO2473" t="s">
        <v>1754</v>
      </c>
      <c r="AP2473" t="s">
        <v>656</v>
      </c>
      <c r="AQ2473" t="s">
        <v>12097</v>
      </c>
      <c r="AR2473" t="s">
        <v>74</v>
      </c>
      <c r="AS2473" t="s">
        <v>54</v>
      </c>
      <c r="AT2473" t="s">
        <v>152</v>
      </c>
      <c r="AU2473" t="s">
        <v>107</v>
      </c>
      <c r="AV2473" t="s">
        <v>12098</v>
      </c>
    </row>
    <row r="2474" spans="1:48" hidden="1" x14ac:dyDescent="0.3">
      <c r="A2474" t="s">
        <v>12099</v>
      </c>
      <c r="B2474" t="s">
        <v>12100</v>
      </c>
      <c r="C2474" s="1" t="str">
        <f t="shared" si="401"/>
        <v>21:0975</v>
      </c>
      <c r="D2474" s="1" t="str">
        <f t="shared" si="408"/>
        <v>21:0109</v>
      </c>
      <c r="E2474" t="s">
        <v>12101</v>
      </c>
      <c r="F2474" t="s">
        <v>12102</v>
      </c>
      <c r="H2474">
        <v>60.622972099999998</v>
      </c>
      <c r="I2474">
        <v>-96.604413899999997</v>
      </c>
      <c r="J2474" s="1" t="str">
        <f t="shared" si="409"/>
        <v>NGR lake sediment grab sample</v>
      </c>
      <c r="K2474" s="1" t="str">
        <f t="shared" si="410"/>
        <v>&lt;177 micron (NGR)</v>
      </c>
      <c r="L2474">
        <v>46</v>
      </c>
      <c r="M2474" t="s">
        <v>86</v>
      </c>
      <c r="N2474">
        <v>888</v>
      </c>
      <c r="O2474" t="s">
        <v>68</v>
      </c>
      <c r="P2474" t="s">
        <v>127</v>
      </c>
      <c r="Q2474" t="s">
        <v>802</v>
      </c>
      <c r="R2474" t="s">
        <v>2648</v>
      </c>
      <c r="S2474" t="s">
        <v>57</v>
      </c>
      <c r="T2474" t="s">
        <v>175</v>
      </c>
      <c r="U2474" t="s">
        <v>168</v>
      </c>
      <c r="V2474" t="s">
        <v>381</v>
      </c>
      <c r="W2474" t="s">
        <v>448</v>
      </c>
      <c r="X2474" t="s">
        <v>67</v>
      </c>
      <c r="Y2474" t="s">
        <v>396</v>
      </c>
      <c r="Z2474" t="s">
        <v>62</v>
      </c>
      <c r="AA2474" t="s">
        <v>64</v>
      </c>
      <c r="AB2474" t="s">
        <v>471</v>
      </c>
      <c r="AC2474" t="s">
        <v>66</v>
      </c>
      <c r="AD2474" t="s">
        <v>170</v>
      </c>
      <c r="AE2474" t="s">
        <v>606</v>
      </c>
      <c r="AF2474" t="s">
        <v>134</v>
      </c>
      <c r="AG2474" t="s">
        <v>471</v>
      </c>
      <c r="AH2474" t="s">
        <v>472</v>
      </c>
      <c r="AI2474" t="s">
        <v>709</v>
      </c>
      <c r="AJ2474" t="s">
        <v>106</v>
      </c>
      <c r="AK2474" t="s">
        <v>73</v>
      </c>
      <c r="AL2474" t="s">
        <v>103</v>
      </c>
      <c r="AM2474" t="s">
        <v>75</v>
      </c>
      <c r="AN2474" t="s">
        <v>76</v>
      </c>
      <c r="AO2474" t="s">
        <v>92</v>
      </c>
      <c r="AP2474" t="s">
        <v>194</v>
      </c>
      <c r="AQ2474" t="s">
        <v>5052</v>
      </c>
      <c r="AR2474" t="s">
        <v>67</v>
      </c>
      <c r="AS2474" t="s">
        <v>54</v>
      </c>
      <c r="AT2474" t="s">
        <v>73</v>
      </c>
      <c r="AU2474" t="s">
        <v>107</v>
      </c>
      <c r="AV2474" t="s">
        <v>5734</v>
      </c>
    </row>
    <row r="2475" spans="1:48" hidden="1" x14ac:dyDescent="0.3">
      <c r="A2475" t="s">
        <v>12103</v>
      </c>
      <c r="B2475" t="s">
        <v>12104</v>
      </c>
      <c r="C2475" s="1" t="str">
        <f t="shared" si="401"/>
        <v>21:0975</v>
      </c>
      <c r="D2475" s="1" t="str">
        <f t="shared" si="408"/>
        <v>21:0109</v>
      </c>
      <c r="E2475" t="s">
        <v>12105</v>
      </c>
      <c r="F2475" t="s">
        <v>12106</v>
      </c>
      <c r="H2475">
        <v>60.587520099999999</v>
      </c>
      <c r="I2475">
        <v>-96.652756400000001</v>
      </c>
      <c r="J2475" s="1" t="str">
        <f t="shared" si="409"/>
        <v>NGR lake sediment grab sample</v>
      </c>
      <c r="K2475" s="1" t="str">
        <f t="shared" si="410"/>
        <v>&lt;177 micron (NGR)</v>
      </c>
      <c r="L2475">
        <v>46</v>
      </c>
      <c r="M2475" t="s">
        <v>113</v>
      </c>
      <c r="N2475">
        <v>889</v>
      </c>
      <c r="O2475" t="s">
        <v>68</v>
      </c>
      <c r="P2475" t="s">
        <v>62</v>
      </c>
      <c r="Q2475" t="s">
        <v>1227</v>
      </c>
      <c r="R2475" t="s">
        <v>12107</v>
      </c>
      <c r="S2475" t="s">
        <v>57</v>
      </c>
      <c r="T2475" t="s">
        <v>100</v>
      </c>
      <c r="U2475" t="s">
        <v>203</v>
      </c>
      <c r="V2475" t="s">
        <v>97</v>
      </c>
      <c r="W2475" t="s">
        <v>96</v>
      </c>
      <c r="X2475" t="s">
        <v>67</v>
      </c>
      <c r="Y2475" t="s">
        <v>95</v>
      </c>
      <c r="Z2475" t="s">
        <v>170</v>
      </c>
      <c r="AA2475" t="s">
        <v>64</v>
      </c>
      <c r="AB2475" t="s">
        <v>251</v>
      </c>
      <c r="AC2475" t="s">
        <v>66</v>
      </c>
      <c r="AD2475" t="s">
        <v>170</v>
      </c>
      <c r="AE2475" t="s">
        <v>526</v>
      </c>
      <c r="AF2475" t="s">
        <v>317</v>
      </c>
      <c r="AG2475" t="s">
        <v>219</v>
      </c>
      <c r="AH2475" t="s">
        <v>70</v>
      </c>
      <c r="AI2475" t="s">
        <v>413</v>
      </c>
      <c r="AJ2475" t="s">
        <v>127</v>
      </c>
      <c r="AK2475" t="s">
        <v>73</v>
      </c>
      <c r="AL2475" t="s">
        <v>157</v>
      </c>
      <c r="AM2475" t="s">
        <v>103</v>
      </c>
      <c r="AN2475" t="s">
        <v>76</v>
      </c>
      <c r="AO2475" t="s">
        <v>92</v>
      </c>
      <c r="AP2475" t="s">
        <v>414</v>
      </c>
      <c r="AQ2475" t="s">
        <v>77</v>
      </c>
      <c r="AR2475" t="s">
        <v>74</v>
      </c>
      <c r="AS2475" t="s">
        <v>54</v>
      </c>
      <c r="AT2475" t="s">
        <v>73</v>
      </c>
      <c r="AU2475" t="s">
        <v>107</v>
      </c>
      <c r="AV2475" t="s">
        <v>726</v>
      </c>
    </row>
    <row r="2476" spans="1:48" hidden="1" x14ac:dyDescent="0.3">
      <c r="A2476" t="s">
        <v>12108</v>
      </c>
      <c r="B2476" t="s">
        <v>12109</v>
      </c>
      <c r="C2476" s="1" t="str">
        <f t="shared" si="401"/>
        <v>21:0975</v>
      </c>
      <c r="D2476" s="1" t="str">
        <f t="shared" si="408"/>
        <v>21:0109</v>
      </c>
      <c r="E2476" t="s">
        <v>12105</v>
      </c>
      <c r="F2476" t="s">
        <v>12110</v>
      </c>
      <c r="H2476">
        <v>60.587520099999999</v>
      </c>
      <c r="I2476">
        <v>-96.652756400000001</v>
      </c>
      <c r="J2476" s="1" t="str">
        <f t="shared" si="409"/>
        <v>NGR lake sediment grab sample</v>
      </c>
      <c r="K2476" s="1" t="str">
        <f t="shared" si="410"/>
        <v>&lt;177 micron (NGR)</v>
      </c>
      <c r="L2476">
        <v>46</v>
      </c>
      <c r="M2476" t="s">
        <v>132</v>
      </c>
      <c r="N2476">
        <v>890</v>
      </c>
      <c r="O2476" t="s">
        <v>171</v>
      </c>
      <c r="P2476" t="s">
        <v>54</v>
      </c>
      <c r="Q2476" t="s">
        <v>2145</v>
      </c>
      <c r="R2476" t="s">
        <v>691</v>
      </c>
      <c r="S2476" t="s">
        <v>57</v>
      </c>
      <c r="T2476" t="s">
        <v>277</v>
      </c>
      <c r="U2476" t="s">
        <v>117</v>
      </c>
      <c r="V2476" t="s">
        <v>575</v>
      </c>
      <c r="W2476" t="s">
        <v>211</v>
      </c>
      <c r="X2476" t="s">
        <v>62</v>
      </c>
      <c r="Y2476" t="s">
        <v>137</v>
      </c>
      <c r="Z2476" t="s">
        <v>62</v>
      </c>
      <c r="AA2476" t="s">
        <v>64</v>
      </c>
      <c r="AB2476" t="s">
        <v>427</v>
      </c>
      <c r="AC2476" t="s">
        <v>66</v>
      </c>
      <c r="AD2476" t="s">
        <v>170</v>
      </c>
      <c r="AE2476" t="s">
        <v>490</v>
      </c>
      <c r="AF2476" t="s">
        <v>116</v>
      </c>
      <c r="AG2476" t="s">
        <v>221</v>
      </c>
      <c r="AH2476" t="s">
        <v>173</v>
      </c>
      <c r="AI2476" t="s">
        <v>305</v>
      </c>
      <c r="AJ2476" t="s">
        <v>123</v>
      </c>
      <c r="AK2476" t="s">
        <v>73</v>
      </c>
      <c r="AL2476" t="s">
        <v>75</v>
      </c>
      <c r="AM2476" t="s">
        <v>125</v>
      </c>
      <c r="AN2476" t="s">
        <v>76</v>
      </c>
      <c r="AO2476" t="s">
        <v>178</v>
      </c>
      <c r="AP2476" t="s">
        <v>234</v>
      </c>
      <c r="AQ2476" t="s">
        <v>1091</v>
      </c>
      <c r="AR2476" t="s">
        <v>74</v>
      </c>
      <c r="AS2476" t="s">
        <v>62</v>
      </c>
      <c r="AT2476" t="s">
        <v>73</v>
      </c>
      <c r="AU2476" t="s">
        <v>107</v>
      </c>
      <c r="AV2476" t="s">
        <v>9674</v>
      </c>
    </row>
    <row r="2477" spans="1:48" hidden="1" x14ac:dyDescent="0.3">
      <c r="A2477" t="s">
        <v>12111</v>
      </c>
      <c r="B2477" t="s">
        <v>12112</v>
      </c>
      <c r="C2477" s="1" t="str">
        <f t="shared" si="401"/>
        <v>21:0975</v>
      </c>
      <c r="D2477" s="1" t="str">
        <f t="shared" si="408"/>
        <v>21:0109</v>
      </c>
      <c r="E2477" t="s">
        <v>12113</v>
      </c>
      <c r="F2477" t="s">
        <v>12114</v>
      </c>
      <c r="H2477">
        <v>60.427511600000003</v>
      </c>
      <c r="I2477">
        <v>-96.510277900000006</v>
      </c>
      <c r="J2477" s="1" t="str">
        <f t="shared" si="409"/>
        <v>NGR lake sediment grab sample</v>
      </c>
      <c r="K2477" s="1" t="str">
        <f t="shared" si="410"/>
        <v>&lt;177 micron (NGR)</v>
      </c>
      <c r="L2477">
        <v>46</v>
      </c>
      <c r="M2477" t="s">
        <v>149</v>
      </c>
      <c r="N2477">
        <v>891</v>
      </c>
      <c r="O2477" t="s">
        <v>171</v>
      </c>
      <c r="P2477" t="s">
        <v>54</v>
      </c>
      <c r="Q2477" t="s">
        <v>1814</v>
      </c>
      <c r="R2477" t="s">
        <v>436</v>
      </c>
      <c r="S2477" t="s">
        <v>57</v>
      </c>
      <c r="T2477" t="s">
        <v>80</v>
      </c>
      <c r="U2477" t="s">
        <v>57</v>
      </c>
      <c r="V2477" t="s">
        <v>522</v>
      </c>
      <c r="W2477" t="s">
        <v>526</v>
      </c>
      <c r="X2477" t="s">
        <v>62</v>
      </c>
      <c r="Y2477" t="s">
        <v>171</v>
      </c>
      <c r="Z2477" t="s">
        <v>62</v>
      </c>
      <c r="AA2477" t="s">
        <v>64</v>
      </c>
      <c r="AB2477" t="s">
        <v>91</v>
      </c>
      <c r="AC2477" t="s">
        <v>66</v>
      </c>
      <c r="AD2477" t="s">
        <v>138</v>
      </c>
      <c r="AE2477" t="s">
        <v>2716</v>
      </c>
      <c r="AF2477" t="s">
        <v>178</v>
      </c>
      <c r="AG2477" t="s">
        <v>251</v>
      </c>
      <c r="AH2477" t="s">
        <v>472</v>
      </c>
      <c r="AI2477" t="s">
        <v>709</v>
      </c>
      <c r="AJ2477" t="s">
        <v>1554</v>
      </c>
      <c r="AK2477" t="s">
        <v>73</v>
      </c>
      <c r="AL2477" t="s">
        <v>103</v>
      </c>
      <c r="AM2477" t="s">
        <v>206</v>
      </c>
      <c r="AN2477" t="s">
        <v>76</v>
      </c>
      <c r="AO2477" t="s">
        <v>290</v>
      </c>
      <c r="AP2477" t="s">
        <v>2741</v>
      </c>
      <c r="AQ2477" t="s">
        <v>264</v>
      </c>
      <c r="AR2477" t="s">
        <v>67</v>
      </c>
      <c r="AS2477" t="s">
        <v>170</v>
      </c>
      <c r="AT2477" t="s">
        <v>73</v>
      </c>
      <c r="AU2477" t="s">
        <v>107</v>
      </c>
      <c r="AV2477" t="s">
        <v>11722</v>
      </c>
    </row>
    <row r="2478" spans="1:48" hidden="1" x14ac:dyDescent="0.3">
      <c r="A2478" t="s">
        <v>12115</v>
      </c>
      <c r="B2478" t="s">
        <v>12116</v>
      </c>
      <c r="C2478" s="1" t="str">
        <f t="shared" si="401"/>
        <v>21:0975</v>
      </c>
      <c r="D2478" s="1" t="str">
        <f t="shared" si="408"/>
        <v>21:0109</v>
      </c>
      <c r="E2478" t="s">
        <v>12117</v>
      </c>
      <c r="F2478" t="s">
        <v>12118</v>
      </c>
      <c r="H2478">
        <v>60.321393200000003</v>
      </c>
      <c r="I2478">
        <v>-96.509239199999996</v>
      </c>
      <c r="J2478" s="1" t="str">
        <f t="shared" si="409"/>
        <v>NGR lake sediment grab sample</v>
      </c>
      <c r="K2478" s="1" t="str">
        <f t="shared" si="410"/>
        <v>&lt;177 micron (NGR)</v>
      </c>
      <c r="L2478">
        <v>46</v>
      </c>
      <c r="M2478" t="s">
        <v>165</v>
      </c>
      <c r="N2478">
        <v>892</v>
      </c>
      <c r="O2478" t="s">
        <v>95</v>
      </c>
      <c r="P2478" t="s">
        <v>54</v>
      </c>
      <c r="Q2478" t="s">
        <v>643</v>
      </c>
      <c r="R2478" t="s">
        <v>550</v>
      </c>
      <c r="S2478" t="s">
        <v>57</v>
      </c>
      <c r="T2478" t="s">
        <v>635</v>
      </c>
      <c r="U2478" t="s">
        <v>96</v>
      </c>
      <c r="V2478" t="s">
        <v>317</v>
      </c>
      <c r="W2478" t="s">
        <v>302</v>
      </c>
      <c r="X2478" t="s">
        <v>74</v>
      </c>
      <c r="Y2478" t="s">
        <v>276</v>
      </c>
      <c r="Z2478" t="s">
        <v>170</v>
      </c>
      <c r="AA2478" t="s">
        <v>64</v>
      </c>
      <c r="AB2478" t="s">
        <v>248</v>
      </c>
      <c r="AC2478" t="s">
        <v>66</v>
      </c>
      <c r="AD2478" t="s">
        <v>88</v>
      </c>
      <c r="AE2478" t="s">
        <v>779</v>
      </c>
      <c r="AF2478" t="s">
        <v>90</v>
      </c>
      <c r="AG2478" t="s">
        <v>236</v>
      </c>
      <c r="AH2478" t="s">
        <v>472</v>
      </c>
      <c r="AI2478" t="s">
        <v>233</v>
      </c>
      <c r="AJ2478" t="s">
        <v>759</v>
      </c>
      <c r="AK2478" t="s">
        <v>73</v>
      </c>
      <c r="AL2478" t="s">
        <v>75</v>
      </c>
      <c r="AM2478" t="s">
        <v>396</v>
      </c>
      <c r="AN2478" t="s">
        <v>76</v>
      </c>
      <c r="AO2478" t="s">
        <v>11738</v>
      </c>
      <c r="AP2478" t="s">
        <v>1980</v>
      </c>
      <c r="AQ2478" t="s">
        <v>4608</v>
      </c>
      <c r="AR2478" t="s">
        <v>67</v>
      </c>
      <c r="AS2478" t="s">
        <v>62</v>
      </c>
      <c r="AT2478" t="s">
        <v>277</v>
      </c>
      <c r="AU2478" t="s">
        <v>107</v>
      </c>
      <c r="AV2478" t="s">
        <v>12119</v>
      </c>
    </row>
    <row r="2479" spans="1:48" hidden="1" x14ac:dyDescent="0.3">
      <c r="A2479" t="s">
        <v>12120</v>
      </c>
      <c r="B2479" t="s">
        <v>12121</v>
      </c>
      <c r="C2479" s="1" t="str">
        <f t="shared" si="401"/>
        <v>21:0975</v>
      </c>
      <c r="D2479" s="1" t="str">
        <f t="shared" si="408"/>
        <v>21:0109</v>
      </c>
      <c r="E2479" t="s">
        <v>12122</v>
      </c>
      <c r="F2479" t="s">
        <v>12123</v>
      </c>
      <c r="H2479">
        <v>60.310286099999999</v>
      </c>
      <c r="I2479">
        <v>-96.514793100000006</v>
      </c>
      <c r="J2479" s="1" t="str">
        <f t="shared" si="409"/>
        <v>NGR lake sediment grab sample</v>
      </c>
      <c r="K2479" s="1" t="str">
        <f t="shared" si="410"/>
        <v>&lt;177 micron (NGR)</v>
      </c>
      <c r="L2479">
        <v>46</v>
      </c>
      <c r="M2479" t="s">
        <v>185</v>
      </c>
      <c r="N2479">
        <v>893</v>
      </c>
      <c r="O2479" t="s">
        <v>421</v>
      </c>
      <c r="P2479" t="s">
        <v>54</v>
      </c>
      <c r="Q2479" t="s">
        <v>55</v>
      </c>
      <c r="R2479" t="s">
        <v>77</v>
      </c>
      <c r="S2479" t="s">
        <v>57</v>
      </c>
      <c r="T2479" t="s">
        <v>277</v>
      </c>
      <c r="U2479" t="s">
        <v>88</v>
      </c>
      <c r="V2479" t="s">
        <v>189</v>
      </c>
      <c r="W2479" t="s">
        <v>79</v>
      </c>
      <c r="X2479" t="s">
        <v>74</v>
      </c>
      <c r="Y2479" t="s">
        <v>276</v>
      </c>
      <c r="Z2479" t="s">
        <v>138</v>
      </c>
      <c r="AA2479" t="s">
        <v>64</v>
      </c>
      <c r="AB2479" t="s">
        <v>412</v>
      </c>
      <c r="AC2479" t="s">
        <v>66</v>
      </c>
      <c r="AD2479" t="s">
        <v>59</v>
      </c>
      <c r="AE2479" t="s">
        <v>2556</v>
      </c>
      <c r="AF2479" t="s">
        <v>69</v>
      </c>
      <c r="AG2479" t="s">
        <v>91</v>
      </c>
      <c r="AH2479" t="s">
        <v>173</v>
      </c>
      <c r="AI2479" t="s">
        <v>328</v>
      </c>
      <c r="AJ2479" t="s">
        <v>440</v>
      </c>
      <c r="AK2479" t="s">
        <v>73</v>
      </c>
      <c r="AL2479" t="s">
        <v>68</v>
      </c>
      <c r="AM2479" t="s">
        <v>68</v>
      </c>
      <c r="AN2479" t="s">
        <v>76</v>
      </c>
      <c r="AO2479" t="s">
        <v>374</v>
      </c>
      <c r="AP2479" t="s">
        <v>158</v>
      </c>
      <c r="AQ2479" t="s">
        <v>820</v>
      </c>
      <c r="AR2479" t="s">
        <v>74</v>
      </c>
      <c r="AS2479" t="s">
        <v>54</v>
      </c>
      <c r="AT2479" t="s">
        <v>73</v>
      </c>
      <c r="AU2479" t="s">
        <v>107</v>
      </c>
      <c r="AV2479" t="s">
        <v>12124</v>
      </c>
    </row>
    <row r="2480" spans="1:48" hidden="1" x14ac:dyDescent="0.3">
      <c r="A2480" t="s">
        <v>12125</v>
      </c>
      <c r="B2480" t="s">
        <v>12126</v>
      </c>
      <c r="C2480" s="1" t="str">
        <f t="shared" si="401"/>
        <v>21:0975</v>
      </c>
      <c r="D2480" s="1" t="str">
        <f t="shared" si="408"/>
        <v>21:0109</v>
      </c>
      <c r="E2480" t="s">
        <v>12127</v>
      </c>
      <c r="F2480" t="s">
        <v>12128</v>
      </c>
      <c r="H2480">
        <v>60.264953499999997</v>
      </c>
      <c r="I2480">
        <v>-96.522807799999995</v>
      </c>
      <c r="J2480" s="1" t="str">
        <f t="shared" si="409"/>
        <v>NGR lake sediment grab sample</v>
      </c>
      <c r="K2480" s="1" t="str">
        <f t="shared" si="410"/>
        <v>&lt;177 micron (NGR)</v>
      </c>
      <c r="L2480">
        <v>46</v>
      </c>
      <c r="M2480" t="s">
        <v>200</v>
      </c>
      <c r="N2480">
        <v>894</v>
      </c>
      <c r="O2480" t="s">
        <v>103</v>
      </c>
      <c r="P2480" t="s">
        <v>54</v>
      </c>
      <c r="Q2480" t="s">
        <v>1134</v>
      </c>
      <c r="R2480" t="s">
        <v>143</v>
      </c>
      <c r="S2480" t="s">
        <v>57</v>
      </c>
      <c r="T2480" t="s">
        <v>97</v>
      </c>
      <c r="U2480" t="s">
        <v>57</v>
      </c>
      <c r="V2480" t="s">
        <v>282</v>
      </c>
      <c r="W2480" t="s">
        <v>396</v>
      </c>
      <c r="X2480" t="s">
        <v>67</v>
      </c>
      <c r="Y2480" t="s">
        <v>157</v>
      </c>
      <c r="Z2480" t="s">
        <v>138</v>
      </c>
      <c r="AA2480" t="s">
        <v>64</v>
      </c>
      <c r="AB2480" t="s">
        <v>187</v>
      </c>
      <c r="AC2480" t="s">
        <v>66</v>
      </c>
      <c r="AD2480" t="s">
        <v>67</v>
      </c>
      <c r="AE2480" t="s">
        <v>4084</v>
      </c>
      <c r="AF2480" t="s">
        <v>76</v>
      </c>
      <c r="AG2480" t="s">
        <v>454</v>
      </c>
      <c r="AH2480" t="s">
        <v>780</v>
      </c>
      <c r="AI2480" t="s">
        <v>226</v>
      </c>
      <c r="AJ2480" t="s">
        <v>292</v>
      </c>
      <c r="AK2480" t="s">
        <v>73</v>
      </c>
      <c r="AL2480" t="s">
        <v>224</v>
      </c>
      <c r="AM2480" t="s">
        <v>75</v>
      </c>
      <c r="AN2480" t="s">
        <v>76</v>
      </c>
      <c r="AO2480" t="s">
        <v>77</v>
      </c>
      <c r="AP2480" t="s">
        <v>2033</v>
      </c>
      <c r="AQ2480" t="s">
        <v>692</v>
      </c>
      <c r="AR2480" t="s">
        <v>67</v>
      </c>
      <c r="AS2480" t="s">
        <v>54</v>
      </c>
      <c r="AT2480" t="s">
        <v>73</v>
      </c>
      <c r="AU2480" t="s">
        <v>107</v>
      </c>
      <c r="AV2480" t="s">
        <v>12129</v>
      </c>
    </row>
    <row r="2481" spans="1:48" hidden="1" x14ac:dyDescent="0.3">
      <c r="A2481" t="s">
        <v>12130</v>
      </c>
      <c r="B2481" t="s">
        <v>12131</v>
      </c>
      <c r="C2481" s="1" t="str">
        <f t="shared" si="401"/>
        <v>21:0975</v>
      </c>
      <c r="D2481" s="1" t="str">
        <f>HYPERLINK("https://geochem.nrcan.gc.ca/cdogs/content/svy/svy_e.htm", "")</f>
        <v/>
      </c>
      <c r="G2481" s="1" t="str">
        <f>HYPERLINK("https://geochem.nrcan.gc.ca/cdogs/content/cr_/cr_00160_e.htm", "160")</f>
        <v>160</v>
      </c>
      <c r="J2481" t="s">
        <v>230</v>
      </c>
      <c r="K2481" t="s">
        <v>231</v>
      </c>
      <c r="L2481">
        <v>46</v>
      </c>
      <c r="M2481" t="s">
        <v>232</v>
      </c>
      <c r="N2481">
        <v>895</v>
      </c>
      <c r="O2481" t="s">
        <v>168</v>
      </c>
      <c r="P2481" t="s">
        <v>54</v>
      </c>
      <c r="Q2481" t="s">
        <v>656</v>
      </c>
      <c r="R2481" t="s">
        <v>157</v>
      </c>
      <c r="S2481" t="s">
        <v>57</v>
      </c>
      <c r="T2481" t="s">
        <v>122</v>
      </c>
      <c r="U2481" t="s">
        <v>117</v>
      </c>
      <c r="V2481" t="s">
        <v>169</v>
      </c>
      <c r="W2481" t="s">
        <v>355</v>
      </c>
      <c r="X2481" t="s">
        <v>67</v>
      </c>
      <c r="Y2481" t="s">
        <v>205</v>
      </c>
      <c r="Z2481" t="s">
        <v>88</v>
      </c>
      <c r="AA2481" t="s">
        <v>64</v>
      </c>
      <c r="AB2481" t="s">
        <v>251</v>
      </c>
      <c r="AC2481" t="s">
        <v>70</v>
      </c>
      <c r="AD2481" t="s">
        <v>67</v>
      </c>
      <c r="AE2481" t="s">
        <v>448</v>
      </c>
      <c r="AF2481" t="s">
        <v>134</v>
      </c>
      <c r="AG2481" t="s">
        <v>365</v>
      </c>
      <c r="AH2481" t="s">
        <v>68</v>
      </c>
      <c r="AI2481" t="s">
        <v>178</v>
      </c>
      <c r="AJ2481" t="s">
        <v>305</v>
      </c>
      <c r="AK2481" t="s">
        <v>73</v>
      </c>
      <c r="AL2481" t="s">
        <v>68</v>
      </c>
      <c r="AM2481" t="s">
        <v>74</v>
      </c>
      <c r="AN2481" t="s">
        <v>76</v>
      </c>
      <c r="AO2481" t="s">
        <v>203</v>
      </c>
      <c r="AP2481" t="s">
        <v>1434</v>
      </c>
      <c r="AQ2481" t="s">
        <v>226</v>
      </c>
      <c r="AR2481" t="s">
        <v>62</v>
      </c>
      <c r="AS2481" t="s">
        <v>170</v>
      </c>
      <c r="AT2481" t="s">
        <v>73</v>
      </c>
      <c r="AU2481" t="s">
        <v>462</v>
      </c>
      <c r="AV2481" t="s">
        <v>12132</v>
      </c>
    </row>
    <row r="2482" spans="1:48" hidden="1" x14ac:dyDescent="0.3">
      <c r="A2482" t="s">
        <v>12133</v>
      </c>
      <c r="B2482" t="s">
        <v>12134</v>
      </c>
      <c r="C2482" s="1" t="str">
        <f t="shared" si="401"/>
        <v>21:0975</v>
      </c>
      <c r="D2482" s="1" t="str">
        <f t="shared" ref="D2482:D2499" si="411">HYPERLINK("https://geochem.nrcan.gc.ca/cdogs/content/svy/svy210109_e.htm", "21:0109")</f>
        <v>21:0109</v>
      </c>
      <c r="E2482" t="s">
        <v>12095</v>
      </c>
      <c r="F2482" t="s">
        <v>12135</v>
      </c>
      <c r="H2482">
        <v>60.242459199999999</v>
      </c>
      <c r="I2482">
        <v>-96.534373299999999</v>
      </c>
      <c r="J2482" s="1" t="str">
        <f t="shared" ref="J2482:J2499" si="412">HYPERLINK("https://geochem.nrcan.gc.ca/cdogs/content/kwd/kwd020027_e.htm", "NGR lake sediment grab sample")</f>
        <v>NGR lake sediment grab sample</v>
      </c>
      <c r="K2482" s="1" t="str">
        <f t="shared" ref="K2482:K2499" si="413">HYPERLINK("https://geochem.nrcan.gc.ca/cdogs/content/kwd/kwd080006_e.htm", "&lt;177 micron (NGR)")</f>
        <v>&lt;177 micron (NGR)</v>
      </c>
      <c r="L2482">
        <v>46</v>
      </c>
      <c r="M2482" t="s">
        <v>345</v>
      </c>
      <c r="N2482">
        <v>896</v>
      </c>
      <c r="O2482" t="s">
        <v>526</v>
      </c>
      <c r="P2482" t="s">
        <v>54</v>
      </c>
      <c r="Q2482" t="s">
        <v>3719</v>
      </c>
      <c r="R2482" t="s">
        <v>282</v>
      </c>
      <c r="S2482" t="s">
        <v>57</v>
      </c>
      <c r="T2482" t="s">
        <v>277</v>
      </c>
      <c r="U2482" t="s">
        <v>117</v>
      </c>
      <c r="V2482" t="s">
        <v>282</v>
      </c>
      <c r="W2482" t="s">
        <v>95</v>
      </c>
      <c r="X2482" t="s">
        <v>74</v>
      </c>
      <c r="Y2482" t="s">
        <v>62</v>
      </c>
      <c r="Z2482" t="s">
        <v>96</v>
      </c>
      <c r="AA2482" t="s">
        <v>64</v>
      </c>
      <c r="AB2482" t="s">
        <v>380</v>
      </c>
      <c r="AC2482" t="s">
        <v>66</v>
      </c>
      <c r="AD2482" t="s">
        <v>96</v>
      </c>
      <c r="AE2482" t="s">
        <v>396</v>
      </c>
      <c r="AF2482" t="s">
        <v>187</v>
      </c>
      <c r="AG2482" t="s">
        <v>380</v>
      </c>
      <c r="AH2482" t="s">
        <v>472</v>
      </c>
      <c r="AI2482" t="s">
        <v>124</v>
      </c>
      <c r="AJ2482" t="s">
        <v>413</v>
      </c>
      <c r="AK2482" t="s">
        <v>73</v>
      </c>
      <c r="AL2482" t="s">
        <v>125</v>
      </c>
      <c r="AM2482" t="s">
        <v>74</v>
      </c>
      <c r="AN2482" t="s">
        <v>76</v>
      </c>
      <c r="AO2482" t="s">
        <v>820</v>
      </c>
      <c r="AP2482" t="s">
        <v>105</v>
      </c>
      <c r="AQ2482" t="s">
        <v>1851</v>
      </c>
      <c r="AR2482" t="s">
        <v>67</v>
      </c>
      <c r="AS2482" t="s">
        <v>62</v>
      </c>
      <c r="AT2482" t="s">
        <v>152</v>
      </c>
      <c r="AU2482" t="s">
        <v>107</v>
      </c>
      <c r="AV2482" t="s">
        <v>12136</v>
      </c>
    </row>
    <row r="2483" spans="1:48" hidden="1" x14ac:dyDescent="0.3">
      <c r="A2483" t="s">
        <v>12137</v>
      </c>
      <c r="B2483" t="s">
        <v>12138</v>
      </c>
      <c r="C2483" s="1" t="str">
        <f t="shared" ref="C2483:C2546" si="414">HYPERLINK("https://geochem.nrcan.gc.ca/cdogs/content/bdl/bdl210975_e.htm", "21:0975")</f>
        <v>21:0975</v>
      </c>
      <c r="D2483" s="1" t="str">
        <f t="shared" si="411"/>
        <v>21:0109</v>
      </c>
      <c r="E2483" t="s">
        <v>12139</v>
      </c>
      <c r="F2483" t="s">
        <v>12140</v>
      </c>
      <c r="H2483">
        <v>60.2090453</v>
      </c>
      <c r="I2483">
        <v>-96.528308899999999</v>
      </c>
      <c r="J2483" s="1" t="str">
        <f t="shared" si="412"/>
        <v>NGR lake sediment grab sample</v>
      </c>
      <c r="K2483" s="1" t="str">
        <f t="shared" si="413"/>
        <v>&lt;177 micron (NGR)</v>
      </c>
      <c r="L2483">
        <v>46</v>
      </c>
      <c r="M2483" t="s">
        <v>217</v>
      </c>
      <c r="N2483">
        <v>897</v>
      </c>
      <c r="O2483" t="s">
        <v>63</v>
      </c>
      <c r="P2483" t="s">
        <v>54</v>
      </c>
      <c r="Q2483" t="s">
        <v>593</v>
      </c>
      <c r="R2483" t="s">
        <v>550</v>
      </c>
      <c r="S2483" t="s">
        <v>57</v>
      </c>
      <c r="T2483" t="s">
        <v>250</v>
      </c>
      <c r="U2483" t="s">
        <v>88</v>
      </c>
      <c r="V2483" t="s">
        <v>2740</v>
      </c>
      <c r="W2483" t="s">
        <v>206</v>
      </c>
      <c r="X2483" t="s">
        <v>67</v>
      </c>
      <c r="Y2483" t="s">
        <v>526</v>
      </c>
      <c r="Z2483" t="s">
        <v>62</v>
      </c>
      <c r="AA2483" t="s">
        <v>64</v>
      </c>
      <c r="AB2483" t="s">
        <v>691</v>
      </c>
      <c r="AC2483" t="s">
        <v>66</v>
      </c>
      <c r="AD2483" t="s">
        <v>117</v>
      </c>
      <c r="AE2483" t="s">
        <v>224</v>
      </c>
      <c r="AF2483" t="s">
        <v>317</v>
      </c>
      <c r="AG2483" t="s">
        <v>356</v>
      </c>
      <c r="AH2483" t="s">
        <v>780</v>
      </c>
      <c r="AI2483" t="s">
        <v>127</v>
      </c>
      <c r="AJ2483" t="s">
        <v>61</v>
      </c>
      <c r="AK2483" t="s">
        <v>73</v>
      </c>
      <c r="AL2483" t="s">
        <v>103</v>
      </c>
      <c r="AM2483" t="s">
        <v>103</v>
      </c>
      <c r="AN2483" t="s">
        <v>76</v>
      </c>
      <c r="AO2483" t="s">
        <v>178</v>
      </c>
      <c r="AP2483" t="s">
        <v>89</v>
      </c>
      <c r="AQ2483" t="s">
        <v>10003</v>
      </c>
      <c r="AR2483" t="s">
        <v>67</v>
      </c>
      <c r="AS2483" t="s">
        <v>54</v>
      </c>
      <c r="AT2483" t="s">
        <v>73</v>
      </c>
      <c r="AU2483" t="s">
        <v>107</v>
      </c>
      <c r="AV2483" t="s">
        <v>11376</v>
      </c>
    </row>
    <row r="2484" spans="1:48" hidden="1" x14ac:dyDescent="0.3">
      <c r="A2484" t="s">
        <v>12141</v>
      </c>
      <c r="B2484" t="s">
        <v>12142</v>
      </c>
      <c r="C2484" s="1" t="str">
        <f t="shared" si="414"/>
        <v>21:0975</v>
      </c>
      <c r="D2484" s="1" t="str">
        <f t="shared" si="411"/>
        <v>21:0109</v>
      </c>
      <c r="E2484" t="s">
        <v>12143</v>
      </c>
      <c r="F2484" t="s">
        <v>12144</v>
      </c>
      <c r="H2484">
        <v>60.181972999999999</v>
      </c>
      <c r="I2484">
        <v>-96.487888100000006</v>
      </c>
      <c r="J2484" s="1" t="str">
        <f t="shared" si="412"/>
        <v>NGR lake sediment grab sample</v>
      </c>
      <c r="K2484" s="1" t="str">
        <f t="shared" si="413"/>
        <v>&lt;177 micron (NGR)</v>
      </c>
      <c r="L2484">
        <v>46</v>
      </c>
      <c r="M2484" t="s">
        <v>246</v>
      </c>
      <c r="N2484">
        <v>898</v>
      </c>
      <c r="O2484" t="s">
        <v>211</v>
      </c>
      <c r="P2484" t="s">
        <v>138</v>
      </c>
      <c r="Q2484" t="s">
        <v>1814</v>
      </c>
      <c r="R2484" t="s">
        <v>436</v>
      </c>
      <c r="S2484" t="s">
        <v>57</v>
      </c>
      <c r="T2484" t="s">
        <v>617</v>
      </c>
      <c r="U2484" t="s">
        <v>117</v>
      </c>
      <c r="V2484" t="s">
        <v>2740</v>
      </c>
      <c r="W2484" t="s">
        <v>238</v>
      </c>
      <c r="X2484" t="s">
        <v>67</v>
      </c>
      <c r="Y2484" t="s">
        <v>238</v>
      </c>
      <c r="Z2484" t="s">
        <v>170</v>
      </c>
      <c r="AA2484" t="s">
        <v>64</v>
      </c>
      <c r="AB2484" t="s">
        <v>550</v>
      </c>
      <c r="AC2484" t="s">
        <v>66</v>
      </c>
      <c r="AD2484" t="s">
        <v>127</v>
      </c>
      <c r="AE2484" t="s">
        <v>174</v>
      </c>
      <c r="AF2484" t="s">
        <v>151</v>
      </c>
      <c r="AG2484" t="s">
        <v>119</v>
      </c>
      <c r="AH2484" t="s">
        <v>780</v>
      </c>
      <c r="AI2484" t="s">
        <v>106</v>
      </c>
      <c r="AJ2484" t="s">
        <v>143</v>
      </c>
      <c r="AK2484" t="s">
        <v>73</v>
      </c>
      <c r="AL2484" t="s">
        <v>103</v>
      </c>
      <c r="AM2484" t="s">
        <v>224</v>
      </c>
      <c r="AN2484" t="s">
        <v>76</v>
      </c>
      <c r="AO2484" t="s">
        <v>104</v>
      </c>
      <c r="AP2484" t="s">
        <v>4187</v>
      </c>
      <c r="AQ2484" t="s">
        <v>1732</v>
      </c>
      <c r="AR2484" t="s">
        <v>67</v>
      </c>
      <c r="AS2484" t="s">
        <v>54</v>
      </c>
      <c r="AT2484" t="s">
        <v>73</v>
      </c>
      <c r="AU2484" t="s">
        <v>107</v>
      </c>
      <c r="AV2484" t="s">
        <v>8098</v>
      </c>
    </row>
    <row r="2485" spans="1:48" hidden="1" x14ac:dyDescent="0.3">
      <c r="A2485" t="s">
        <v>12145</v>
      </c>
      <c r="B2485" t="s">
        <v>12146</v>
      </c>
      <c r="C2485" s="1" t="str">
        <f t="shared" si="414"/>
        <v>21:0975</v>
      </c>
      <c r="D2485" s="1" t="str">
        <f t="shared" si="411"/>
        <v>21:0109</v>
      </c>
      <c r="E2485" t="s">
        <v>12147</v>
      </c>
      <c r="F2485" t="s">
        <v>12148</v>
      </c>
      <c r="H2485">
        <v>60.175881099999998</v>
      </c>
      <c r="I2485">
        <v>-96.410378199999997</v>
      </c>
      <c r="J2485" s="1" t="str">
        <f t="shared" si="412"/>
        <v>NGR lake sediment grab sample</v>
      </c>
      <c r="K2485" s="1" t="str">
        <f t="shared" si="413"/>
        <v>&lt;177 micron (NGR)</v>
      </c>
      <c r="L2485">
        <v>46</v>
      </c>
      <c r="M2485" t="s">
        <v>260</v>
      </c>
      <c r="N2485">
        <v>899</v>
      </c>
      <c r="O2485" t="s">
        <v>137</v>
      </c>
      <c r="P2485" t="s">
        <v>54</v>
      </c>
      <c r="Q2485" t="s">
        <v>1210</v>
      </c>
      <c r="R2485" t="s">
        <v>121</v>
      </c>
      <c r="S2485" t="s">
        <v>57</v>
      </c>
      <c r="T2485" t="s">
        <v>142</v>
      </c>
      <c r="U2485" t="s">
        <v>88</v>
      </c>
      <c r="V2485" t="s">
        <v>93</v>
      </c>
      <c r="W2485" t="s">
        <v>193</v>
      </c>
      <c r="X2485" t="s">
        <v>74</v>
      </c>
      <c r="Y2485" t="s">
        <v>79</v>
      </c>
      <c r="Z2485" t="s">
        <v>127</v>
      </c>
      <c r="AA2485" t="s">
        <v>64</v>
      </c>
      <c r="AB2485" t="s">
        <v>575</v>
      </c>
      <c r="AC2485" t="s">
        <v>66</v>
      </c>
      <c r="AD2485" t="s">
        <v>170</v>
      </c>
      <c r="AE2485" t="s">
        <v>238</v>
      </c>
      <c r="AF2485" t="s">
        <v>187</v>
      </c>
      <c r="AG2485" t="s">
        <v>152</v>
      </c>
      <c r="AH2485" t="s">
        <v>472</v>
      </c>
      <c r="AI2485" t="s">
        <v>102</v>
      </c>
      <c r="AJ2485" t="s">
        <v>87</v>
      </c>
      <c r="AK2485" t="s">
        <v>73</v>
      </c>
      <c r="AL2485" t="s">
        <v>206</v>
      </c>
      <c r="AM2485" t="s">
        <v>75</v>
      </c>
      <c r="AN2485" t="s">
        <v>76</v>
      </c>
      <c r="AO2485" t="s">
        <v>116</v>
      </c>
      <c r="AP2485" t="s">
        <v>283</v>
      </c>
      <c r="AQ2485" t="s">
        <v>134</v>
      </c>
      <c r="AR2485" t="s">
        <v>74</v>
      </c>
      <c r="AS2485" t="s">
        <v>54</v>
      </c>
      <c r="AT2485" t="s">
        <v>73</v>
      </c>
      <c r="AU2485" t="s">
        <v>107</v>
      </c>
      <c r="AV2485" t="s">
        <v>4594</v>
      </c>
    </row>
    <row r="2486" spans="1:48" hidden="1" x14ac:dyDescent="0.3">
      <c r="A2486" t="s">
        <v>12149</v>
      </c>
      <c r="B2486" t="s">
        <v>12150</v>
      </c>
      <c r="C2486" s="1" t="str">
        <f t="shared" si="414"/>
        <v>21:0975</v>
      </c>
      <c r="D2486" s="1" t="str">
        <f t="shared" si="411"/>
        <v>21:0109</v>
      </c>
      <c r="E2486" t="s">
        <v>12151</v>
      </c>
      <c r="F2486" t="s">
        <v>12152</v>
      </c>
      <c r="H2486">
        <v>60.101143399999998</v>
      </c>
      <c r="I2486">
        <v>-96.496153000000007</v>
      </c>
      <c r="J2486" s="1" t="str">
        <f t="shared" si="412"/>
        <v>NGR lake sediment grab sample</v>
      </c>
      <c r="K2486" s="1" t="str">
        <f t="shared" si="413"/>
        <v>&lt;177 micron (NGR)</v>
      </c>
      <c r="L2486">
        <v>46</v>
      </c>
      <c r="M2486" t="s">
        <v>273</v>
      </c>
      <c r="N2486">
        <v>900</v>
      </c>
      <c r="O2486" t="s">
        <v>74</v>
      </c>
      <c r="P2486" t="s">
        <v>54</v>
      </c>
      <c r="Q2486" t="s">
        <v>446</v>
      </c>
      <c r="R2486" t="s">
        <v>104</v>
      </c>
      <c r="S2486" t="s">
        <v>57</v>
      </c>
      <c r="T2486" t="s">
        <v>207</v>
      </c>
      <c r="U2486" t="s">
        <v>117</v>
      </c>
      <c r="V2486" t="s">
        <v>691</v>
      </c>
      <c r="W2486" t="s">
        <v>346</v>
      </c>
      <c r="X2486" t="s">
        <v>74</v>
      </c>
      <c r="Y2486" t="s">
        <v>62</v>
      </c>
      <c r="Z2486" t="s">
        <v>96</v>
      </c>
      <c r="AA2486" t="s">
        <v>64</v>
      </c>
      <c r="AB2486" t="s">
        <v>478</v>
      </c>
      <c r="AC2486" t="s">
        <v>66</v>
      </c>
      <c r="AD2486" t="s">
        <v>117</v>
      </c>
      <c r="AE2486" t="s">
        <v>1126</v>
      </c>
      <c r="AF2486" t="s">
        <v>151</v>
      </c>
      <c r="AG2486" t="s">
        <v>152</v>
      </c>
      <c r="AH2486" t="s">
        <v>472</v>
      </c>
      <c r="AI2486" t="s">
        <v>72</v>
      </c>
      <c r="AJ2486" t="s">
        <v>263</v>
      </c>
      <c r="AK2486" t="s">
        <v>73</v>
      </c>
      <c r="AL2486" t="s">
        <v>157</v>
      </c>
      <c r="AM2486" t="s">
        <v>177</v>
      </c>
      <c r="AN2486" t="s">
        <v>76</v>
      </c>
      <c r="AO2486" t="s">
        <v>290</v>
      </c>
      <c r="AP2486" t="s">
        <v>225</v>
      </c>
      <c r="AQ2486" t="s">
        <v>5392</v>
      </c>
      <c r="AR2486" t="s">
        <v>74</v>
      </c>
      <c r="AS2486" t="s">
        <v>54</v>
      </c>
      <c r="AT2486" t="s">
        <v>73</v>
      </c>
      <c r="AU2486" t="s">
        <v>107</v>
      </c>
      <c r="AV2486" t="s">
        <v>3603</v>
      </c>
    </row>
    <row r="2487" spans="1:48" hidden="1" x14ac:dyDescent="0.3">
      <c r="A2487" t="s">
        <v>12153</v>
      </c>
      <c r="B2487" t="s">
        <v>12154</v>
      </c>
      <c r="C2487" s="1" t="str">
        <f t="shared" si="414"/>
        <v>21:0975</v>
      </c>
      <c r="D2487" s="1" t="str">
        <f t="shared" si="411"/>
        <v>21:0109</v>
      </c>
      <c r="E2487" t="s">
        <v>12155</v>
      </c>
      <c r="F2487" t="s">
        <v>12156</v>
      </c>
      <c r="H2487">
        <v>60.140088400000003</v>
      </c>
      <c r="I2487">
        <v>-96.602007700000001</v>
      </c>
      <c r="J2487" s="1" t="str">
        <f t="shared" si="412"/>
        <v>NGR lake sediment grab sample</v>
      </c>
      <c r="K2487" s="1" t="str">
        <f t="shared" si="413"/>
        <v>&lt;177 micron (NGR)</v>
      </c>
      <c r="L2487">
        <v>46</v>
      </c>
      <c r="M2487" t="s">
        <v>289</v>
      </c>
      <c r="N2487">
        <v>901</v>
      </c>
      <c r="O2487" t="s">
        <v>177</v>
      </c>
      <c r="P2487" t="s">
        <v>54</v>
      </c>
      <c r="Q2487" t="s">
        <v>523</v>
      </c>
      <c r="R2487" t="s">
        <v>99</v>
      </c>
      <c r="S2487" t="s">
        <v>57</v>
      </c>
      <c r="T2487" t="s">
        <v>152</v>
      </c>
      <c r="U2487" t="s">
        <v>59</v>
      </c>
      <c r="V2487" t="s">
        <v>264</v>
      </c>
      <c r="W2487" t="s">
        <v>62</v>
      </c>
      <c r="X2487" t="s">
        <v>67</v>
      </c>
      <c r="Y2487" t="s">
        <v>327</v>
      </c>
      <c r="Z2487" t="s">
        <v>127</v>
      </c>
      <c r="AA2487" t="s">
        <v>64</v>
      </c>
      <c r="AB2487" t="s">
        <v>339</v>
      </c>
      <c r="AC2487" t="s">
        <v>66</v>
      </c>
      <c r="AD2487" t="s">
        <v>77</v>
      </c>
      <c r="AE2487" t="s">
        <v>238</v>
      </c>
      <c r="AF2487" t="s">
        <v>116</v>
      </c>
      <c r="AG2487" t="s">
        <v>853</v>
      </c>
      <c r="AH2487" t="s">
        <v>780</v>
      </c>
      <c r="AI2487" t="s">
        <v>123</v>
      </c>
      <c r="AJ2487" t="s">
        <v>340</v>
      </c>
      <c r="AK2487" t="s">
        <v>73</v>
      </c>
      <c r="AL2487" t="s">
        <v>157</v>
      </c>
      <c r="AM2487" t="s">
        <v>125</v>
      </c>
      <c r="AN2487" t="s">
        <v>76</v>
      </c>
      <c r="AO2487" t="s">
        <v>134</v>
      </c>
      <c r="AP2487" t="s">
        <v>656</v>
      </c>
      <c r="AQ2487" t="s">
        <v>9221</v>
      </c>
      <c r="AR2487" t="s">
        <v>67</v>
      </c>
      <c r="AS2487" t="s">
        <v>170</v>
      </c>
      <c r="AT2487" t="s">
        <v>315</v>
      </c>
      <c r="AU2487" t="s">
        <v>107</v>
      </c>
      <c r="AV2487" t="s">
        <v>2609</v>
      </c>
    </row>
    <row r="2488" spans="1:48" hidden="1" x14ac:dyDescent="0.3">
      <c r="A2488" t="s">
        <v>12157</v>
      </c>
      <c r="B2488" t="s">
        <v>12158</v>
      </c>
      <c r="C2488" s="1" t="str">
        <f t="shared" si="414"/>
        <v>21:0975</v>
      </c>
      <c r="D2488" s="1" t="str">
        <f t="shared" si="411"/>
        <v>21:0109</v>
      </c>
      <c r="E2488" t="s">
        <v>12159</v>
      </c>
      <c r="F2488" t="s">
        <v>12160</v>
      </c>
      <c r="H2488">
        <v>60.135686200000002</v>
      </c>
      <c r="I2488">
        <v>-96.644003299999994</v>
      </c>
      <c r="J2488" s="1" t="str">
        <f t="shared" si="412"/>
        <v>NGR lake sediment grab sample</v>
      </c>
      <c r="K2488" s="1" t="str">
        <f t="shared" si="413"/>
        <v>&lt;177 micron (NGR)</v>
      </c>
      <c r="L2488">
        <v>46</v>
      </c>
      <c r="M2488" t="s">
        <v>301</v>
      </c>
      <c r="N2488">
        <v>902</v>
      </c>
      <c r="O2488" t="s">
        <v>171</v>
      </c>
      <c r="P2488" t="s">
        <v>54</v>
      </c>
      <c r="Q2488" t="s">
        <v>541</v>
      </c>
      <c r="R2488" t="s">
        <v>616</v>
      </c>
      <c r="S2488" t="s">
        <v>57</v>
      </c>
      <c r="T2488" t="s">
        <v>58</v>
      </c>
      <c r="U2488" t="s">
        <v>138</v>
      </c>
      <c r="V2488" t="s">
        <v>2740</v>
      </c>
      <c r="W2488" t="s">
        <v>157</v>
      </c>
      <c r="X2488" t="s">
        <v>67</v>
      </c>
      <c r="Y2488" t="s">
        <v>448</v>
      </c>
      <c r="Z2488" t="s">
        <v>127</v>
      </c>
      <c r="AA2488" t="s">
        <v>64</v>
      </c>
      <c r="AB2488" t="s">
        <v>60</v>
      </c>
      <c r="AC2488" t="s">
        <v>66</v>
      </c>
      <c r="AD2488" t="s">
        <v>117</v>
      </c>
      <c r="AE2488" t="s">
        <v>206</v>
      </c>
      <c r="AF2488" t="s">
        <v>691</v>
      </c>
      <c r="AG2488" t="s">
        <v>172</v>
      </c>
      <c r="AH2488" t="s">
        <v>472</v>
      </c>
      <c r="AI2488" t="s">
        <v>709</v>
      </c>
      <c r="AJ2488" t="s">
        <v>336</v>
      </c>
      <c r="AK2488" t="s">
        <v>73</v>
      </c>
      <c r="AL2488" t="s">
        <v>75</v>
      </c>
      <c r="AM2488" t="s">
        <v>177</v>
      </c>
      <c r="AN2488" t="s">
        <v>76</v>
      </c>
      <c r="AO2488" t="s">
        <v>281</v>
      </c>
      <c r="AP2488" t="s">
        <v>2741</v>
      </c>
      <c r="AQ2488" t="s">
        <v>657</v>
      </c>
      <c r="AR2488" t="s">
        <v>67</v>
      </c>
      <c r="AS2488" t="s">
        <v>54</v>
      </c>
      <c r="AT2488" t="s">
        <v>152</v>
      </c>
      <c r="AU2488" t="s">
        <v>107</v>
      </c>
      <c r="AV2488" t="s">
        <v>12161</v>
      </c>
    </row>
    <row r="2489" spans="1:48" hidden="1" x14ac:dyDescent="0.3">
      <c r="A2489" t="s">
        <v>12162</v>
      </c>
      <c r="B2489" t="s">
        <v>12163</v>
      </c>
      <c r="C2489" s="1" t="str">
        <f t="shared" si="414"/>
        <v>21:0975</v>
      </c>
      <c r="D2489" s="1" t="str">
        <f t="shared" si="411"/>
        <v>21:0109</v>
      </c>
      <c r="E2489" t="s">
        <v>12164</v>
      </c>
      <c r="F2489" t="s">
        <v>12165</v>
      </c>
      <c r="H2489">
        <v>60.312121400000002</v>
      </c>
      <c r="I2489">
        <v>-96.734995699999999</v>
      </c>
      <c r="J2489" s="1" t="str">
        <f t="shared" si="412"/>
        <v>NGR lake sediment grab sample</v>
      </c>
      <c r="K2489" s="1" t="str">
        <f t="shared" si="413"/>
        <v>&lt;177 micron (NGR)</v>
      </c>
      <c r="L2489">
        <v>46</v>
      </c>
      <c r="M2489" t="s">
        <v>314</v>
      </c>
      <c r="N2489">
        <v>903</v>
      </c>
      <c r="O2489" t="s">
        <v>421</v>
      </c>
      <c r="P2489" t="s">
        <v>54</v>
      </c>
      <c r="Q2489" t="s">
        <v>523</v>
      </c>
      <c r="R2489" t="s">
        <v>347</v>
      </c>
      <c r="S2489" t="s">
        <v>57</v>
      </c>
      <c r="T2489" t="s">
        <v>248</v>
      </c>
      <c r="U2489" t="s">
        <v>203</v>
      </c>
      <c r="V2489" t="s">
        <v>522</v>
      </c>
      <c r="W2489" t="s">
        <v>170</v>
      </c>
      <c r="X2489" t="s">
        <v>67</v>
      </c>
      <c r="Y2489" t="s">
        <v>95</v>
      </c>
      <c r="Z2489" t="s">
        <v>170</v>
      </c>
      <c r="AA2489" t="s">
        <v>64</v>
      </c>
      <c r="AB2489" t="s">
        <v>617</v>
      </c>
      <c r="AC2489" t="s">
        <v>66</v>
      </c>
      <c r="AD2489" t="s">
        <v>138</v>
      </c>
      <c r="AE2489" t="s">
        <v>864</v>
      </c>
      <c r="AF2489" t="s">
        <v>575</v>
      </c>
      <c r="AG2489" t="s">
        <v>380</v>
      </c>
      <c r="AH2489" t="s">
        <v>780</v>
      </c>
      <c r="AI2489" t="s">
        <v>305</v>
      </c>
      <c r="AJ2489" t="s">
        <v>123</v>
      </c>
      <c r="AK2489" t="s">
        <v>73</v>
      </c>
      <c r="AL2489" t="s">
        <v>125</v>
      </c>
      <c r="AM2489" t="s">
        <v>177</v>
      </c>
      <c r="AN2489" t="s">
        <v>76</v>
      </c>
      <c r="AO2489" t="s">
        <v>1091</v>
      </c>
      <c r="AP2489" t="s">
        <v>566</v>
      </c>
      <c r="AQ2489" t="s">
        <v>8951</v>
      </c>
      <c r="AR2489" t="s">
        <v>67</v>
      </c>
      <c r="AS2489" t="s">
        <v>54</v>
      </c>
      <c r="AT2489" t="s">
        <v>277</v>
      </c>
      <c r="AU2489" t="s">
        <v>107</v>
      </c>
      <c r="AV2489" t="s">
        <v>12166</v>
      </c>
    </row>
    <row r="2490" spans="1:48" hidden="1" x14ac:dyDescent="0.3">
      <c r="A2490" t="s">
        <v>12167</v>
      </c>
      <c r="B2490" t="s">
        <v>12168</v>
      </c>
      <c r="C2490" s="1" t="str">
        <f t="shared" si="414"/>
        <v>21:0975</v>
      </c>
      <c r="D2490" s="1" t="str">
        <f t="shared" si="411"/>
        <v>21:0109</v>
      </c>
      <c r="E2490" t="s">
        <v>12169</v>
      </c>
      <c r="F2490" t="s">
        <v>12170</v>
      </c>
      <c r="H2490">
        <v>60.295910900000003</v>
      </c>
      <c r="I2490">
        <v>-96.780383</v>
      </c>
      <c r="J2490" s="1" t="str">
        <f t="shared" si="412"/>
        <v>NGR lake sediment grab sample</v>
      </c>
      <c r="K2490" s="1" t="str">
        <f t="shared" si="413"/>
        <v>&lt;177 micron (NGR)</v>
      </c>
      <c r="L2490">
        <v>46</v>
      </c>
      <c r="M2490" t="s">
        <v>324</v>
      </c>
      <c r="N2490">
        <v>904</v>
      </c>
      <c r="O2490" t="s">
        <v>318</v>
      </c>
      <c r="P2490" t="s">
        <v>54</v>
      </c>
      <c r="Q2490" t="s">
        <v>435</v>
      </c>
      <c r="R2490" t="s">
        <v>92</v>
      </c>
      <c r="S2490" t="s">
        <v>57</v>
      </c>
      <c r="T2490" t="s">
        <v>315</v>
      </c>
      <c r="U2490" t="s">
        <v>77</v>
      </c>
      <c r="V2490" t="s">
        <v>90</v>
      </c>
      <c r="W2490" t="s">
        <v>63</v>
      </c>
      <c r="X2490" t="s">
        <v>67</v>
      </c>
      <c r="Y2490" t="s">
        <v>94</v>
      </c>
      <c r="Z2490" t="s">
        <v>138</v>
      </c>
      <c r="AA2490" t="s">
        <v>64</v>
      </c>
      <c r="AB2490" t="s">
        <v>153</v>
      </c>
      <c r="AC2490" t="s">
        <v>66</v>
      </c>
      <c r="AD2490" t="s">
        <v>92</v>
      </c>
      <c r="AE2490" t="s">
        <v>1270</v>
      </c>
      <c r="AF2490" t="s">
        <v>471</v>
      </c>
      <c r="AG2490" t="s">
        <v>249</v>
      </c>
      <c r="AH2490" t="s">
        <v>780</v>
      </c>
      <c r="AI2490" t="s">
        <v>318</v>
      </c>
      <c r="AJ2490" t="s">
        <v>71</v>
      </c>
      <c r="AK2490" t="s">
        <v>73</v>
      </c>
      <c r="AL2490" t="s">
        <v>157</v>
      </c>
      <c r="AM2490" t="s">
        <v>74</v>
      </c>
      <c r="AN2490" t="s">
        <v>76</v>
      </c>
      <c r="AO2490" t="s">
        <v>436</v>
      </c>
      <c r="AP2490" t="s">
        <v>414</v>
      </c>
      <c r="AQ2490" t="s">
        <v>617</v>
      </c>
      <c r="AR2490" t="s">
        <v>74</v>
      </c>
      <c r="AS2490" t="s">
        <v>54</v>
      </c>
      <c r="AT2490" t="s">
        <v>248</v>
      </c>
      <c r="AU2490" t="s">
        <v>107</v>
      </c>
      <c r="AV2490" t="s">
        <v>12171</v>
      </c>
    </row>
    <row r="2491" spans="1:48" hidden="1" x14ac:dyDescent="0.3">
      <c r="A2491" t="s">
        <v>12172</v>
      </c>
      <c r="B2491" t="s">
        <v>12173</v>
      </c>
      <c r="C2491" s="1" t="str">
        <f t="shared" si="414"/>
        <v>21:0975</v>
      </c>
      <c r="D2491" s="1" t="str">
        <f t="shared" si="411"/>
        <v>21:0109</v>
      </c>
      <c r="E2491" t="s">
        <v>12174</v>
      </c>
      <c r="F2491" t="s">
        <v>12175</v>
      </c>
      <c r="H2491">
        <v>60.260511700000002</v>
      </c>
      <c r="I2491">
        <v>-96.773454099999995</v>
      </c>
      <c r="J2491" s="1" t="str">
        <f t="shared" si="412"/>
        <v>NGR lake sediment grab sample</v>
      </c>
      <c r="K2491" s="1" t="str">
        <f t="shared" si="413"/>
        <v>&lt;177 micron (NGR)</v>
      </c>
      <c r="L2491">
        <v>46</v>
      </c>
      <c r="M2491" t="s">
        <v>335</v>
      </c>
      <c r="N2491">
        <v>905</v>
      </c>
      <c r="O2491" t="s">
        <v>68</v>
      </c>
      <c r="P2491" t="s">
        <v>54</v>
      </c>
      <c r="Q2491" t="s">
        <v>364</v>
      </c>
      <c r="R2491" t="s">
        <v>381</v>
      </c>
      <c r="S2491" t="s">
        <v>57</v>
      </c>
      <c r="T2491" t="s">
        <v>404</v>
      </c>
      <c r="U2491" t="s">
        <v>57</v>
      </c>
      <c r="V2491" t="s">
        <v>2740</v>
      </c>
      <c r="W2491" t="s">
        <v>171</v>
      </c>
      <c r="X2491" t="s">
        <v>74</v>
      </c>
      <c r="Y2491" t="s">
        <v>206</v>
      </c>
      <c r="Z2491" t="s">
        <v>74</v>
      </c>
      <c r="AA2491" t="s">
        <v>64</v>
      </c>
      <c r="AB2491" t="s">
        <v>478</v>
      </c>
      <c r="AC2491" t="s">
        <v>66</v>
      </c>
      <c r="AD2491" t="s">
        <v>127</v>
      </c>
      <c r="AE2491" t="s">
        <v>3853</v>
      </c>
      <c r="AF2491" t="s">
        <v>290</v>
      </c>
      <c r="AG2491" t="s">
        <v>190</v>
      </c>
      <c r="AH2491" t="s">
        <v>780</v>
      </c>
      <c r="AI2491" t="s">
        <v>240</v>
      </c>
      <c r="AJ2491" t="s">
        <v>338</v>
      </c>
      <c r="AK2491" t="s">
        <v>73</v>
      </c>
      <c r="AL2491" t="s">
        <v>224</v>
      </c>
      <c r="AM2491" t="s">
        <v>75</v>
      </c>
      <c r="AN2491" t="s">
        <v>76</v>
      </c>
      <c r="AO2491" t="s">
        <v>436</v>
      </c>
      <c r="AP2491" t="s">
        <v>403</v>
      </c>
      <c r="AQ2491" t="s">
        <v>192</v>
      </c>
      <c r="AR2491" t="s">
        <v>67</v>
      </c>
      <c r="AS2491" t="s">
        <v>54</v>
      </c>
      <c r="AT2491" t="s">
        <v>73</v>
      </c>
      <c r="AU2491" t="s">
        <v>107</v>
      </c>
      <c r="AV2491" t="s">
        <v>8495</v>
      </c>
    </row>
    <row r="2492" spans="1:48" hidden="1" x14ac:dyDescent="0.3">
      <c r="A2492" t="s">
        <v>12176</v>
      </c>
      <c r="B2492" t="s">
        <v>12177</v>
      </c>
      <c r="C2492" s="1" t="str">
        <f t="shared" si="414"/>
        <v>21:0975</v>
      </c>
      <c r="D2492" s="1" t="str">
        <f t="shared" si="411"/>
        <v>21:0109</v>
      </c>
      <c r="E2492" t="s">
        <v>12178</v>
      </c>
      <c r="F2492" t="s">
        <v>12179</v>
      </c>
      <c r="H2492">
        <v>60.234327399999998</v>
      </c>
      <c r="I2492">
        <v>-96.777182699999997</v>
      </c>
      <c r="J2492" s="1" t="str">
        <f t="shared" si="412"/>
        <v>NGR lake sediment grab sample</v>
      </c>
      <c r="K2492" s="1" t="str">
        <f t="shared" si="413"/>
        <v>&lt;177 micron (NGR)</v>
      </c>
      <c r="L2492">
        <v>46</v>
      </c>
      <c r="M2492" t="s">
        <v>354</v>
      </c>
      <c r="N2492">
        <v>906</v>
      </c>
      <c r="O2492" t="s">
        <v>220</v>
      </c>
      <c r="P2492" t="s">
        <v>54</v>
      </c>
      <c r="Q2492" t="s">
        <v>80</v>
      </c>
      <c r="R2492" t="s">
        <v>471</v>
      </c>
      <c r="S2492" t="s">
        <v>57</v>
      </c>
      <c r="T2492" t="s">
        <v>604</v>
      </c>
      <c r="U2492" t="s">
        <v>96</v>
      </c>
      <c r="V2492" t="s">
        <v>317</v>
      </c>
      <c r="W2492" t="s">
        <v>68</v>
      </c>
      <c r="X2492" t="s">
        <v>67</v>
      </c>
      <c r="Y2492" t="s">
        <v>308</v>
      </c>
      <c r="Z2492" t="s">
        <v>62</v>
      </c>
      <c r="AA2492" t="s">
        <v>64</v>
      </c>
      <c r="AB2492" t="s">
        <v>471</v>
      </c>
      <c r="AC2492" t="s">
        <v>66</v>
      </c>
      <c r="AD2492" t="s">
        <v>138</v>
      </c>
      <c r="AE2492" t="s">
        <v>224</v>
      </c>
      <c r="AF2492" t="s">
        <v>76</v>
      </c>
      <c r="AG2492" t="s">
        <v>282</v>
      </c>
      <c r="AH2492" t="s">
        <v>173</v>
      </c>
      <c r="AI2492" t="s">
        <v>143</v>
      </c>
      <c r="AJ2492" t="s">
        <v>136</v>
      </c>
      <c r="AK2492" t="s">
        <v>73</v>
      </c>
      <c r="AL2492" t="s">
        <v>103</v>
      </c>
      <c r="AM2492" t="s">
        <v>103</v>
      </c>
      <c r="AN2492" t="s">
        <v>76</v>
      </c>
      <c r="AO2492" t="s">
        <v>178</v>
      </c>
      <c r="AP2492" t="s">
        <v>624</v>
      </c>
      <c r="AQ2492" t="s">
        <v>699</v>
      </c>
      <c r="AR2492" t="s">
        <v>67</v>
      </c>
      <c r="AS2492" t="s">
        <v>54</v>
      </c>
      <c r="AT2492" t="s">
        <v>73</v>
      </c>
      <c r="AU2492" t="s">
        <v>107</v>
      </c>
      <c r="AV2492" t="s">
        <v>12180</v>
      </c>
    </row>
    <row r="2493" spans="1:48" hidden="1" x14ac:dyDescent="0.3">
      <c r="A2493" t="s">
        <v>12181</v>
      </c>
      <c r="B2493" t="s">
        <v>12182</v>
      </c>
      <c r="C2493" s="1" t="str">
        <f t="shared" si="414"/>
        <v>21:0975</v>
      </c>
      <c r="D2493" s="1" t="str">
        <f t="shared" si="411"/>
        <v>21:0109</v>
      </c>
      <c r="E2493" t="s">
        <v>12183</v>
      </c>
      <c r="F2493" t="s">
        <v>12184</v>
      </c>
      <c r="H2493">
        <v>60.096362999999997</v>
      </c>
      <c r="I2493">
        <v>-96.532422400000002</v>
      </c>
      <c r="J2493" s="1" t="str">
        <f t="shared" si="412"/>
        <v>NGR lake sediment grab sample</v>
      </c>
      <c r="K2493" s="1" t="str">
        <f t="shared" si="413"/>
        <v>&lt;177 micron (NGR)</v>
      </c>
      <c r="L2493">
        <v>47</v>
      </c>
      <c r="M2493" t="s">
        <v>52</v>
      </c>
      <c r="N2493">
        <v>907</v>
      </c>
      <c r="O2493" t="s">
        <v>396</v>
      </c>
      <c r="P2493" t="s">
        <v>54</v>
      </c>
      <c r="Q2493" t="s">
        <v>603</v>
      </c>
      <c r="R2493" t="s">
        <v>151</v>
      </c>
      <c r="S2493" t="s">
        <v>57</v>
      </c>
      <c r="T2493" t="s">
        <v>279</v>
      </c>
      <c r="U2493" t="s">
        <v>117</v>
      </c>
      <c r="V2493" t="s">
        <v>251</v>
      </c>
      <c r="W2493" t="s">
        <v>396</v>
      </c>
      <c r="X2493" t="s">
        <v>67</v>
      </c>
      <c r="Y2493" t="s">
        <v>137</v>
      </c>
      <c r="Z2493" t="s">
        <v>96</v>
      </c>
      <c r="AA2493" t="s">
        <v>64</v>
      </c>
      <c r="AB2493" t="s">
        <v>522</v>
      </c>
      <c r="AC2493" t="s">
        <v>66</v>
      </c>
      <c r="AD2493" t="s">
        <v>127</v>
      </c>
      <c r="AE2493" t="s">
        <v>238</v>
      </c>
      <c r="AF2493" t="s">
        <v>151</v>
      </c>
      <c r="AG2493" t="s">
        <v>698</v>
      </c>
      <c r="AH2493" t="s">
        <v>472</v>
      </c>
      <c r="AI2493" t="s">
        <v>53</v>
      </c>
      <c r="AJ2493" t="s">
        <v>336</v>
      </c>
      <c r="AK2493" t="s">
        <v>73</v>
      </c>
      <c r="AL2493" t="s">
        <v>75</v>
      </c>
      <c r="AM2493" t="s">
        <v>177</v>
      </c>
      <c r="AN2493" t="s">
        <v>76</v>
      </c>
      <c r="AO2493" t="s">
        <v>290</v>
      </c>
      <c r="AP2493" t="s">
        <v>656</v>
      </c>
      <c r="AQ2493" t="s">
        <v>357</v>
      </c>
      <c r="AR2493" t="s">
        <v>67</v>
      </c>
      <c r="AS2493" t="s">
        <v>54</v>
      </c>
      <c r="AT2493" t="s">
        <v>152</v>
      </c>
      <c r="AU2493" t="s">
        <v>107</v>
      </c>
      <c r="AV2493" t="s">
        <v>1272</v>
      </c>
    </row>
    <row r="2494" spans="1:48" hidden="1" x14ac:dyDescent="0.3">
      <c r="A2494" t="s">
        <v>12185</v>
      </c>
      <c r="B2494" t="s">
        <v>12186</v>
      </c>
      <c r="C2494" s="1" t="str">
        <f t="shared" si="414"/>
        <v>21:0975</v>
      </c>
      <c r="D2494" s="1" t="str">
        <f t="shared" si="411"/>
        <v>21:0109</v>
      </c>
      <c r="E2494" t="s">
        <v>12187</v>
      </c>
      <c r="F2494" t="s">
        <v>12188</v>
      </c>
      <c r="H2494">
        <v>60.202057699999997</v>
      </c>
      <c r="I2494">
        <v>-96.794651200000004</v>
      </c>
      <c r="J2494" s="1" t="str">
        <f t="shared" si="412"/>
        <v>NGR lake sediment grab sample</v>
      </c>
      <c r="K2494" s="1" t="str">
        <f t="shared" si="413"/>
        <v>&lt;177 micron (NGR)</v>
      </c>
      <c r="L2494">
        <v>47</v>
      </c>
      <c r="M2494" t="s">
        <v>86</v>
      </c>
      <c r="N2494">
        <v>908</v>
      </c>
      <c r="O2494" t="s">
        <v>448</v>
      </c>
      <c r="P2494" t="s">
        <v>170</v>
      </c>
      <c r="Q2494" t="s">
        <v>676</v>
      </c>
      <c r="R2494" t="s">
        <v>92</v>
      </c>
      <c r="S2494" t="s">
        <v>57</v>
      </c>
      <c r="T2494" t="s">
        <v>604</v>
      </c>
      <c r="U2494" t="s">
        <v>117</v>
      </c>
      <c r="V2494" t="s">
        <v>356</v>
      </c>
      <c r="W2494" t="s">
        <v>211</v>
      </c>
      <c r="X2494" t="s">
        <v>67</v>
      </c>
      <c r="Y2494" t="s">
        <v>62</v>
      </c>
      <c r="Z2494" t="s">
        <v>138</v>
      </c>
      <c r="AA2494" t="s">
        <v>64</v>
      </c>
      <c r="AB2494" t="s">
        <v>615</v>
      </c>
      <c r="AC2494" t="s">
        <v>66</v>
      </c>
      <c r="AD2494" t="s">
        <v>59</v>
      </c>
      <c r="AE2494" t="s">
        <v>95</v>
      </c>
      <c r="AF2494" t="s">
        <v>90</v>
      </c>
      <c r="AG2494" t="s">
        <v>91</v>
      </c>
      <c r="AH2494" t="s">
        <v>173</v>
      </c>
      <c r="AI2494" t="s">
        <v>382</v>
      </c>
      <c r="AJ2494" t="s">
        <v>96</v>
      </c>
      <c r="AK2494" t="s">
        <v>73</v>
      </c>
      <c r="AL2494" t="s">
        <v>526</v>
      </c>
      <c r="AM2494" t="s">
        <v>125</v>
      </c>
      <c r="AN2494" t="s">
        <v>76</v>
      </c>
      <c r="AO2494" t="s">
        <v>134</v>
      </c>
      <c r="AP2494" t="s">
        <v>179</v>
      </c>
      <c r="AQ2494" t="s">
        <v>12189</v>
      </c>
      <c r="AR2494" t="s">
        <v>74</v>
      </c>
      <c r="AS2494" t="s">
        <v>170</v>
      </c>
      <c r="AT2494" t="s">
        <v>73</v>
      </c>
      <c r="AU2494" t="s">
        <v>107</v>
      </c>
      <c r="AV2494" t="s">
        <v>12190</v>
      </c>
    </row>
    <row r="2495" spans="1:48" hidden="1" x14ac:dyDescent="0.3">
      <c r="A2495" t="s">
        <v>12191</v>
      </c>
      <c r="B2495" t="s">
        <v>12192</v>
      </c>
      <c r="C2495" s="1" t="str">
        <f t="shared" si="414"/>
        <v>21:0975</v>
      </c>
      <c r="D2495" s="1" t="str">
        <f t="shared" si="411"/>
        <v>21:0109</v>
      </c>
      <c r="E2495" t="s">
        <v>12193</v>
      </c>
      <c r="F2495" t="s">
        <v>12194</v>
      </c>
      <c r="H2495">
        <v>60.163867199999999</v>
      </c>
      <c r="I2495">
        <v>-96.793751599999993</v>
      </c>
      <c r="J2495" s="1" t="str">
        <f t="shared" si="412"/>
        <v>NGR lake sediment grab sample</v>
      </c>
      <c r="K2495" s="1" t="str">
        <f t="shared" si="413"/>
        <v>&lt;177 micron (NGR)</v>
      </c>
      <c r="L2495">
        <v>47</v>
      </c>
      <c r="M2495" t="s">
        <v>149</v>
      </c>
      <c r="N2495">
        <v>909</v>
      </c>
      <c r="O2495" t="s">
        <v>526</v>
      </c>
      <c r="P2495" t="s">
        <v>54</v>
      </c>
      <c r="Q2495" t="s">
        <v>275</v>
      </c>
      <c r="R2495" t="s">
        <v>99</v>
      </c>
      <c r="S2495" t="s">
        <v>57</v>
      </c>
      <c r="T2495" t="s">
        <v>91</v>
      </c>
      <c r="U2495" t="s">
        <v>59</v>
      </c>
      <c r="V2495" t="s">
        <v>187</v>
      </c>
      <c r="W2495" t="s">
        <v>421</v>
      </c>
      <c r="X2495" t="s">
        <v>67</v>
      </c>
      <c r="Y2495" t="s">
        <v>526</v>
      </c>
      <c r="Z2495" t="s">
        <v>62</v>
      </c>
      <c r="AA2495" t="s">
        <v>64</v>
      </c>
      <c r="AB2495" t="s">
        <v>725</v>
      </c>
      <c r="AC2495" t="s">
        <v>66</v>
      </c>
      <c r="AD2495" t="s">
        <v>170</v>
      </c>
      <c r="AE2495" t="s">
        <v>992</v>
      </c>
      <c r="AF2495" t="s">
        <v>69</v>
      </c>
      <c r="AG2495" t="s">
        <v>478</v>
      </c>
      <c r="AH2495" t="s">
        <v>780</v>
      </c>
      <c r="AI2495" t="s">
        <v>292</v>
      </c>
      <c r="AJ2495" t="s">
        <v>156</v>
      </c>
      <c r="AK2495" t="s">
        <v>73</v>
      </c>
      <c r="AL2495" t="s">
        <v>103</v>
      </c>
      <c r="AM2495" t="s">
        <v>177</v>
      </c>
      <c r="AN2495" t="s">
        <v>76</v>
      </c>
      <c r="AO2495" t="s">
        <v>281</v>
      </c>
      <c r="AP2495" t="s">
        <v>4241</v>
      </c>
      <c r="AQ2495" t="s">
        <v>77</v>
      </c>
      <c r="AR2495" t="s">
        <v>67</v>
      </c>
      <c r="AS2495" t="s">
        <v>54</v>
      </c>
      <c r="AT2495" t="s">
        <v>73</v>
      </c>
      <c r="AU2495" t="s">
        <v>107</v>
      </c>
      <c r="AV2495" t="s">
        <v>9928</v>
      </c>
    </row>
    <row r="2496" spans="1:48" hidden="1" x14ac:dyDescent="0.3">
      <c r="A2496" t="s">
        <v>12195</v>
      </c>
      <c r="B2496" t="s">
        <v>12196</v>
      </c>
      <c r="C2496" s="1" t="str">
        <f t="shared" si="414"/>
        <v>21:0975</v>
      </c>
      <c r="D2496" s="1" t="str">
        <f t="shared" si="411"/>
        <v>21:0109</v>
      </c>
      <c r="E2496" t="s">
        <v>12197</v>
      </c>
      <c r="F2496" t="s">
        <v>12198</v>
      </c>
      <c r="H2496">
        <v>60.140041600000004</v>
      </c>
      <c r="I2496">
        <v>-96.781155999999996</v>
      </c>
      <c r="J2496" s="1" t="str">
        <f t="shared" si="412"/>
        <v>NGR lake sediment grab sample</v>
      </c>
      <c r="K2496" s="1" t="str">
        <f t="shared" si="413"/>
        <v>&lt;177 micron (NGR)</v>
      </c>
      <c r="L2496">
        <v>47</v>
      </c>
      <c r="M2496" t="s">
        <v>113</v>
      </c>
      <c r="N2496">
        <v>910</v>
      </c>
      <c r="O2496" t="s">
        <v>68</v>
      </c>
      <c r="P2496" t="s">
        <v>170</v>
      </c>
      <c r="Q2496" t="s">
        <v>186</v>
      </c>
      <c r="R2496" t="s">
        <v>265</v>
      </c>
      <c r="S2496" t="s">
        <v>57</v>
      </c>
      <c r="T2496" t="s">
        <v>454</v>
      </c>
      <c r="U2496" t="s">
        <v>57</v>
      </c>
      <c r="V2496" t="s">
        <v>492</v>
      </c>
      <c r="W2496" t="s">
        <v>62</v>
      </c>
      <c r="X2496" t="s">
        <v>67</v>
      </c>
      <c r="Y2496" t="s">
        <v>421</v>
      </c>
      <c r="Z2496" t="s">
        <v>138</v>
      </c>
      <c r="AA2496" t="s">
        <v>64</v>
      </c>
      <c r="AB2496" t="s">
        <v>522</v>
      </c>
      <c r="AC2496" t="s">
        <v>66</v>
      </c>
      <c r="AD2496" t="s">
        <v>67</v>
      </c>
      <c r="AE2496" t="s">
        <v>2556</v>
      </c>
      <c r="AF2496" t="s">
        <v>436</v>
      </c>
      <c r="AG2496" t="s">
        <v>438</v>
      </c>
      <c r="AH2496" t="s">
        <v>173</v>
      </c>
      <c r="AI2496" t="s">
        <v>156</v>
      </c>
      <c r="AJ2496" t="s">
        <v>306</v>
      </c>
      <c r="AK2496" t="s">
        <v>73</v>
      </c>
      <c r="AL2496" t="s">
        <v>206</v>
      </c>
      <c r="AM2496" t="s">
        <v>125</v>
      </c>
      <c r="AN2496" t="s">
        <v>76</v>
      </c>
      <c r="AO2496" t="s">
        <v>77</v>
      </c>
      <c r="AP2496" t="s">
        <v>126</v>
      </c>
      <c r="AQ2496" t="s">
        <v>102</v>
      </c>
      <c r="AR2496" t="s">
        <v>74</v>
      </c>
      <c r="AS2496" t="s">
        <v>62</v>
      </c>
      <c r="AT2496" t="s">
        <v>73</v>
      </c>
      <c r="AU2496" t="s">
        <v>107</v>
      </c>
      <c r="AV2496" t="s">
        <v>5421</v>
      </c>
    </row>
    <row r="2497" spans="1:48" hidden="1" x14ac:dyDescent="0.3">
      <c r="A2497" t="s">
        <v>12199</v>
      </c>
      <c r="B2497" t="s">
        <v>12200</v>
      </c>
      <c r="C2497" s="1" t="str">
        <f t="shared" si="414"/>
        <v>21:0975</v>
      </c>
      <c r="D2497" s="1" t="str">
        <f t="shared" si="411"/>
        <v>21:0109</v>
      </c>
      <c r="E2497" t="s">
        <v>12197</v>
      </c>
      <c r="F2497" t="s">
        <v>12201</v>
      </c>
      <c r="H2497">
        <v>60.140041600000004</v>
      </c>
      <c r="I2497">
        <v>-96.781155999999996</v>
      </c>
      <c r="J2497" s="1" t="str">
        <f t="shared" si="412"/>
        <v>NGR lake sediment grab sample</v>
      </c>
      <c r="K2497" s="1" t="str">
        <f t="shared" si="413"/>
        <v>&lt;177 micron (NGR)</v>
      </c>
      <c r="L2497">
        <v>47</v>
      </c>
      <c r="M2497" t="s">
        <v>132</v>
      </c>
      <c r="N2497">
        <v>911</v>
      </c>
      <c r="O2497" t="s">
        <v>125</v>
      </c>
      <c r="P2497" t="s">
        <v>54</v>
      </c>
      <c r="Q2497" t="s">
        <v>218</v>
      </c>
      <c r="R2497" t="s">
        <v>71</v>
      </c>
      <c r="S2497" t="s">
        <v>57</v>
      </c>
      <c r="T2497" t="s">
        <v>207</v>
      </c>
      <c r="U2497" t="s">
        <v>57</v>
      </c>
      <c r="V2497" t="s">
        <v>492</v>
      </c>
      <c r="W2497" t="s">
        <v>62</v>
      </c>
      <c r="X2497" t="s">
        <v>74</v>
      </c>
      <c r="Y2497" t="s">
        <v>421</v>
      </c>
      <c r="Z2497" t="s">
        <v>59</v>
      </c>
      <c r="AA2497" t="s">
        <v>64</v>
      </c>
      <c r="AB2497" t="s">
        <v>236</v>
      </c>
      <c r="AC2497" t="s">
        <v>70</v>
      </c>
      <c r="AD2497" t="s">
        <v>67</v>
      </c>
      <c r="AE2497" t="s">
        <v>12202</v>
      </c>
      <c r="AF2497" t="s">
        <v>290</v>
      </c>
      <c r="AG2497" t="s">
        <v>152</v>
      </c>
      <c r="AH2497" t="s">
        <v>472</v>
      </c>
      <c r="AI2497" t="s">
        <v>124</v>
      </c>
      <c r="AJ2497" t="s">
        <v>209</v>
      </c>
      <c r="AK2497" t="s">
        <v>73</v>
      </c>
      <c r="AL2497" t="s">
        <v>68</v>
      </c>
      <c r="AM2497" t="s">
        <v>177</v>
      </c>
      <c r="AN2497" t="s">
        <v>76</v>
      </c>
      <c r="AO2497" t="s">
        <v>116</v>
      </c>
      <c r="AP2497" t="s">
        <v>210</v>
      </c>
      <c r="AQ2497" t="s">
        <v>53</v>
      </c>
      <c r="AR2497" t="s">
        <v>67</v>
      </c>
      <c r="AS2497" t="s">
        <v>54</v>
      </c>
      <c r="AT2497" t="s">
        <v>73</v>
      </c>
      <c r="AU2497" t="s">
        <v>107</v>
      </c>
      <c r="AV2497" t="s">
        <v>2262</v>
      </c>
    </row>
    <row r="2498" spans="1:48" hidden="1" x14ac:dyDescent="0.3">
      <c r="A2498" t="s">
        <v>12203</v>
      </c>
      <c r="B2498" t="s">
        <v>12204</v>
      </c>
      <c r="C2498" s="1" t="str">
        <f t="shared" si="414"/>
        <v>21:0975</v>
      </c>
      <c r="D2498" s="1" t="str">
        <f t="shared" si="411"/>
        <v>21:0109</v>
      </c>
      <c r="E2498" t="s">
        <v>12205</v>
      </c>
      <c r="F2498" t="s">
        <v>12206</v>
      </c>
      <c r="H2498">
        <v>60.1129052</v>
      </c>
      <c r="I2498">
        <v>-96.7983701</v>
      </c>
      <c r="J2498" s="1" t="str">
        <f t="shared" si="412"/>
        <v>NGR lake sediment grab sample</v>
      </c>
      <c r="K2498" s="1" t="str">
        <f t="shared" si="413"/>
        <v>&lt;177 micron (NGR)</v>
      </c>
      <c r="L2498">
        <v>47</v>
      </c>
      <c r="M2498" t="s">
        <v>165</v>
      </c>
      <c r="N2498">
        <v>912</v>
      </c>
      <c r="O2498" t="s">
        <v>74</v>
      </c>
      <c r="P2498" t="s">
        <v>54</v>
      </c>
      <c r="Q2498" t="s">
        <v>262</v>
      </c>
      <c r="R2498" t="s">
        <v>1714</v>
      </c>
      <c r="S2498" t="s">
        <v>57</v>
      </c>
      <c r="T2498" t="s">
        <v>152</v>
      </c>
      <c r="U2498" t="s">
        <v>168</v>
      </c>
      <c r="V2498" t="s">
        <v>2740</v>
      </c>
      <c r="W2498" t="s">
        <v>125</v>
      </c>
      <c r="X2498" t="s">
        <v>67</v>
      </c>
      <c r="Y2498" t="s">
        <v>526</v>
      </c>
      <c r="Z2498" t="s">
        <v>74</v>
      </c>
      <c r="AA2498" t="s">
        <v>64</v>
      </c>
      <c r="AB2498" t="s">
        <v>223</v>
      </c>
      <c r="AC2498" t="s">
        <v>66</v>
      </c>
      <c r="AD2498" t="s">
        <v>170</v>
      </c>
      <c r="AE2498" t="s">
        <v>8978</v>
      </c>
      <c r="AF2498" t="s">
        <v>347</v>
      </c>
      <c r="AG2498" t="s">
        <v>436</v>
      </c>
      <c r="AH2498" t="s">
        <v>780</v>
      </c>
      <c r="AI2498" t="s">
        <v>292</v>
      </c>
      <c r="AJ2498" t="s">
        <v>53</v>
      </c>
      <c r="AK2498" t="s">
        <v>73</v>
      </c>
      <c r="AL2498" t="s">
        <v>103</v>
      </c>
      <c r="AM2498" t="s">
        <v>177</v>
      </c>
      <c r="AN2498" t="s">
        <v>76</v>
      </c>
      <c r="AO2498" t="s">
        <v>92</v>
      </c>
      <c r="AP2498" t="s">
        <v>115</v>
      </c>
      <c r="AQ2498" t="s">
        <v>265</v>
      </c>
      <c r="AR2498" t="s">
        <v>67</v>
      </c>
      <c r="AS2498" t="s">
        <v>54</v>
      </c>
      <c r="AT2498" t="s">
        <v>152</v>
      </c>
      <c r="AU2498" t="s">
        <v>107</v>
      </c>
      <c r="AV2498" t="s">
        <v>12207</v>
      </c>
    </row>
    <row r="2499" spans="1:48" hidden="1" x14ac:dyDescent="0.3">
      <c r="A2499" t="s">
        <v>12208</v>
      </c>
      <c r="B2499" t="s">
        <v>12209</v>
      </c>
      <c r="C2499" s="1" t="str">
        <f t="shared" si="414"/>
        <v>21:0975</v>
      </c>
      <c r="D2499" s="1" t="str">
        <f t="shared" si="411"/>
        <v>21:0109</v>
      </c>
      <c r="E2499" t="s">
        <v>12210</v>
      </c>
      <c r="F2499" t="s">
        <v>12211</v>
      </c>
      <c r="H2499">
        <v>60.106761800000001</v>
      </c>
      <c r="I2499">
        <v>-96.698144499999998</v>
      </c>
      <c r="J2499" s="1" t="str">
        <f t="shared" si="412"/>
        <v>NGR lake sediment grab sample</v>
      </c>
      <c r="K2499" s="1" t="str">
        <f t="shared" si="413"/>
        <v>&lt;177 micron (NGR)</v>
      </c>
      <c r="L2499">
        <v>47</v>
      </c>
      <c r="M2499" t="s">
        <v>185</v>
      </c>
      <c r="N2499">
        <v>913</v>
      </c>
      <c r="O2499" t="s">
        <v>68</v>
      </c>
      <c r="P2499" t="s">
        <v>54</v>
      </c>
      <c r="Q2499" t="s">
        <v>552</v>
      </c>
      <c r="R2499" t="s">
        <v>616</v>
      </c>
      <c r="S2499" t="s">
        <v>57</v>
      </c>
      <c r="T2499" t="s">
        <v>277</v>
      </c>
      <c r="U2499" t="s">
        <v>88</v>
      </c>
      <c r="V2499" t="s">
        <v>317</v>
      </c>
      <c r="W2499" t="s">
        <v>74</v>
      </c>
      <c r="X2499" t="s">
        <v>67</v>
      </c>
      <c r="Y2499" t="s">
        <v>95</v>
      </c>
      <c r="Z2499" t="s">
        <v>127</v>
      </c>
      <c r="AA2499" t="s">
        <v>64</v>
      </c>
      <c r="AB2499" t="s">
        <v>316</v>
      </c>
      <c r="AC2499" t="s">
        <v>66</v>
      </c>
      <c r="AD2499" t="s">
        <v>138</v>
      </c>
      <c r="AE2499" t="s">
        <v>68</v>
      </c>
      <c r="AF2499" t="s">
        <v>317</v>
      </c>
      <c r="AG2499" t="s">
        <v>119</v>
      </c>
      <c r="AH2499" t="s">
        <v>780</v>
      </c>
      <c r="AI2499" t="s">
        <v>692</v>
      </c>
      <c r="AJ2499" t="s">
        <v>402</v>
      </c>
      <c r="AK2499" t="s">
        <v>73</v>
      </c>
      <c r="AL2499" t="s">
        <v>75</v>
      </c>
      <c r="AM2499" t="s">
        <v>125</v>
      </c>
      <c r="AN2499" t="s">
        <v>76</v>
      </c>
      <c r="AO2499" t="s">
        <v>77</v>
      </c>
      <c r="AP2499" t="s">
        <v>4217</v>
      </c>
      <c r="AQ2499" t="s">
        <v>92</v>
      </c>
      <c r="AR2499" t="s">
        <v>67</v>
      </c>
      <c r="AS2499" t="s">
        <v>62</v>
      </c>
      <c r="AT2499" t="s">
        <v>73</v>
      </c>
      <c r="AU2499" t="s">
        <v>107</v>
      </c>
      <c r="AV2499" t="s">
        <v>12212</v>
      </c>
    </row>
    <row r="2500" spans="1:48" hidden="1" x14ac:dyDescent="0.3">
      <c r="A2500" t="s">
        <v>12213</v>
      </c>
      <c r="B2500" t="s">
        <v>12214</v>
      </c>
      <c r="C2500" s="1" t="str">
        <f t="shared" si="414"/>
        <v>21:0975</v>
      </c>
      <c r="D2500" s="1" t="str">
        <f>HYPERLINK("https://geochem.nrcan.gc.ca/cdogs/content/svy/svy_e.htm", "")</f>
        <v/>
      </c>
      <c r="G2500" s="1" t="str">
        <f>HYPERLINK("https://geochem.nrcan.gc.ca/cdogs/content/cr_/cr_00160_e.htm", "160")</f>
        <v>160</v>
      </c>
      <c r="J2500" t="s">
        <v>230</v>
      </c>
      <c r="K2500" t="s">
        <v>231</v>
      </c>
      <c r="L2500">
        <v>47</v>
      </c>
      <c r="M2500" t="s">
        <v>232</v>
      </c>
      <c r="N2500">
        <v>914</v>
      </c>
      <c r="O2500" t="s">
        <v>176</v>
      </c>
      <c r="P2500" t="s">
        <v>54</v>
      </c>
      <c r="Q2500" t="s">
        <v>656</v>
      </c>
      <c r="R2500" t="s">
        <v>157</v>
      </c>
      <c r="S2500" t="s">
        <v>57</v>
      </c>
      <c r="T2500" t="s">
        <v>404</v>
      </c>
      <c r="U2500" t="s">
        <v>117</v>
      </c>
      <c r="V2500" t="s">
        <v>304</v>
      </c>
      <c r="W2500" t="s">
        <v>220</v>
      </c>
      <c r="X2500" t="s">
        <v>62</v>
      </c>
      <c r="Y2500" t="s">
        <v>220</v>
      </c>
      <c r="Z2500" t="s">
        <v>168</v>
      </c>
      <c r="AA2500" t="s">
        <v>64</v>
      </c>
      <c r="AB2500" t="s">
        <v>691</v>
      </c>
      <c r="AC2500" t="s">
        <v>224</v>
      </c>
      <c r="AD2500" t="s">
        <v>67</v>
      </c>
      <c r="AE2500" t="s">
        <v>3515</v>
      </c>
      <c r="AF2500" t="s">
        <v>357</v>
      </c>
      <c r="AG2500" t="s">
        <v>100</v>
      </c>
      <c r="AH2500" t="s">
        <v>74</v>
      </c>
      <c r="AI2500" t="s">
        <v>104</v>
      </c>
      <c r="AJ2500" t="s">
        <v>156</v>
      </c>
      <c r="AK2500" t="s">
        <v>73</v>
      </c>
      <c r="AL2500" t="s">
        <v>526</v>
      </c>
      <c r="AM2500" t="s">
        <v>74</v>
      </c>
      <c r="AN2500" t="s">
        <v>76</v>
      </c>
      <c r="AO2500" t="s">
        <v>168</v>
      </c>
      <c r="AP2500" t="s">
        <v>1434</v>
      </c>
      <c r="AQ2500" t="s">
        <v>143</v>
      </c>
      <c r="AR2500" t="s">
        <v>67</v>
      </c>
      <c r="AS2500" t="s">
        <v>170</v>
      </c>
      <c r="AT2500" t="s">
        <v>73</v>
      </c>
      <c r="AU2500" t="s">
        <v>107</v>
      </c>
      <c r="AV2500" t="s">
        <v>9828</v>
      </c>
    </row>
    <row r="2501" spans="1:48" hidden="1" x14ac:dyDescent="0.3">
      <c r="A2501" t="s">
        <v>12215</v>
      </c>
      <c r="B2501" t="s">
        <v>12216</v>
      </c>
      <c r="C2501" s="1" t="str">
        <f t="shared" si="414"/>
        <v>21:0975</v>
      </c>
      <c r="D2501" s="1" t="str">
        <f t="shared" ref="D2501:D2506" si="415">HYPERLINK("https://geochem.nrcan.gc.ca/cdogs/content/svy/svy210109_e.htm", "21:0109")</f>
        <v>21:0109</v>
      </c>
      <c r="E2501" t="s">
        <v>12217</v>
      </c>
      <c r="F2501" t="s">
        <v>12218</v>
      </c>
      <c r="H2501">
        <v>60.104841399999998</v>
      </c>
      <c r="I2501">
        <v>-96.583411499999997</v>
      </c>
      <c r="J2501" s="1" t="str">
        <f t="shared" ref="J2501:J2506" si="416">HYPERLINK("https://geochem.nrcan.gc.ca/cdogs/content/kwd/kwd020027_e.htm", "NGR lake sediment grab sample")</f>
        <v>NGR lake sediment grab sample</v>
      </c>
      <c r="K2501" s="1" t="str">
        <f t="shared" ref="K2501:K2506" si="417">HYPERLINK("https://geochem.nrcan.gc.ca/cdogs/content/kwd/kwd080006_e.htm", "&lt;177 micron (NGR)")</f>
        <v>&lt;177 micron (NGR)</v>
      </c>
      <c r="L2501">
        <v>47</v>
      </c>
      <c r="M2501" t="s">
        <v>200</v>
      </c>
      <c r="N2501">
        <v>915</v>
      </c>
      <c r="O2501" t="s">
        <v>171</v>
      </c>
      <c r="P2501" t="s">
        <v>62</v>
      </c>
      <c r="Q2501" t="s">
        <v>541</v>
      </c>
      <c r="R2501" t="s">
        <v>151</v>
      </c>
      <c r="S2501" t="s">
        <v>57</v>
      </c>
      <c r="T2501" t="s">
        <v>604</v>
      </c>
      <c r="U2501" t="s">
        <v>88</v>
      </c>
      <c r="V2501" t="s">
        <v>251</v>
      </c>
      <c r="W2501" t="s">
        <v>171</v>
      </c>
      <c r="X2501" t="s">
        <v>67</v>
      </c>
      <c r="Y2501" t="s">
        <v>238</v>
      </c>
      <c r="Z2501" t="s">
        <v>127</v>
      </c>
      <c r="AA2501" t="s">
        <v>64</v>
      </c>
      <c r="AB2501" t="s">
        <v>492</v>
      </c>
      <c r="AC2501" t="s">
        <v>66</v>
      </c>
      <c r="AD2501" t="s">
        <v>170</v>
      </c>
      <c r="AE2501" t="s">
        <v>68</v>
      </c>
      <c r="AF2501" t="s">
        <v>104</v>
      </c>
      <c r="AG2501" t="s">
        <v>853</v>
      </c>
      <c r="AH2501" t="s">
        <v>472</v>
      </c>
      <c r="AI2501" t="s">
        <v>96</v>
      </c>
      <c r="AJ2501" t="s">
        <v>692</v>
      </c>
      <c r="AK2501" t="s">
        <v>73</v>
      </c>
      <c r="AL2501" t="s">
        <v>103</v>
      </c>
      <c r="AM2501" t="s">
        <v>224</v>
      </c>
      <c r="AN2501" t="s">
        <v>76</v>
      </c>
      <c r="AO2501" t="s">
        <v>281</v>
      </c>
      <c r="AP2501" t="s">
        <v>1980</v>
      </c>
      <c r="AQ2501" t="s">
        <v>178</v>
      </c>
      <c r="AR2501" t="s">
        <v>67</v>
      </c>
      <c r="AS2501" t="s">
        <v>54</v>
      </c>
      <c r="AT2501" t="s">
        <v>73</v>
      </c>
      <c r="AU2501" t="s">
        <v>107</v>
      </c>
      <c r="AV2501" t="s">
        <v>12219</v>
      </c>
    </row>
    <row r="2502" spans="1:48" hidden="1" x14ac:dyDescent="0.3">
      <c r="A2502" t="s">
        <v>12220</v>
      </c>
      <c r="B2502" t="s">
        <v>12221</v>
      </c>
      <c r="C2502" s="1" t="str">
        <f t="shared" si="414"/>
        <v>21:0975</v>
      </c>
      <c r="D2502" s="1" t="str">
        <f t="shared" si="415"/>
        <v>21:0109</v>
      </c>
      <c r="E2502" t="s">
        <v>12183</v>
      </c>
      <c r="F2502" t="s">
        <v>12222</v>
      </c>
      <c r="H2502">
        <v>60.096362999999997</v>
      </c>
      <c r="I2502">
        <v>-96.532422400000002</v>
      </c>
      <c r="J2502" s="1" t="str">
        <f t="shared" si="416"/>
        <v>NGR lake sediment grab sample</v>
      </c>
      <c r="K2502" s="1" t="str">
        <f t="shared" si="417"/>
        <v>&lt;177 micron (NGR)</v>
      </c>
      <c r="L2502">
        <v>47</v>
      </c>
      <c r="M2502" t="s">
        <v>345</v>
      </c>
      <c r="N2502">
        <v>916</v>
      </c>
      <c r="O2502" t="s">
        <v>137</v>
      </c>
      <c r="P2502" t="s">
        <v>170</v>
      </c>
      <c r="Q2502" t="s">
        <v>1295</v>
      </c>
      <c r="R2502" t="s">
        <v>616</v>
      </c>
      <c r="S2502" t="s">
        <v>57</v>
      </c>
      <c r="T2502" t="s">
        <v>188</v>
      </c>
      <c r="U2502" t="s">
        <v>59</v>
      </c>
      <c r="V2502" t="s">
        <v>575</v>
      </c>
      <c r="W2502" t="s">
        <v>171</v>
      </c>
      <c r="X2502" t="s">
        <v>67</v>
      </c>
      <c r="Y2502" t="s">
        <v>137</v>
      </c>
      <c r="Z2502" t="s">
        <v>170</v>
      </c>
      <c r="AA2502" t="s">
        <v>64</v>
      </c>
      <c r="AB2502" t="s">
        <v>471</v>
      </c>
      <c r="AC2502" t="s">
        <v>66</v>
      </c>
      <c r="AD2502" t="s">
        <v>170</v>
      </c>
      <c r="AE2502" t="s">
        <v>68</v>
      </c>
      <c r="AF2502" t="s">
        <v>436</v>
      </c>
      <c r="AG2502" t="s">
        <v>93</v>
      </c>
      <c r="AH2502" t="s">
        <v>472</v>
      </c>
      <c r="AI2502" t="s">
        <v>336</v>
      </c>
      <c r="AJ2502" t="s">
        <v>292</v>
      </c>
      <c r="AK2502" t="s">
        <v>73</v>
      </c>
      <c r="AL2502" t="s">
        <v>103</v>
      </c>
      <c r="AM2502" t="s">
        <v>103</v>
      </c>
      <c r="AN2502" t="s">
        <v>76</v>
      </c>
      <c r="AO2502" t="s">
        <v>104</v>
      </c>
      <c r="AP2502" t="s">
        <v>234</v>
      </c>
      <c r="AQ2502" t="s">
        <v>1150</v>
      </c>
      <c r="AR2502" t="s">
        <v>67</v>
      </c>
      <c r="AS2502" t="s">
        <v>54</v>
      </c>
      <c r="AT2502" t="s">
        <v>73</v>
      </c>
      <c r="AU2502" t="s">
        <v>107</v>
      </c>
      <c r="AV2502" t="s">
        <v>12223</v>
      </c>
    </row>
    <row r="2503" spans="1:48" hidden="1" x14ac:dyDescent="0.3">
      <c r="A2503" t="s">
        <v>12224</v>
      </c>
      <c r="B2503" t="s">
        <v>12225</v>
      </c>
      <c r="C2503" s="1" t="str">
        <f t="shared" si="414"/>
        <v>21:0975</v>
      </c>
      <c r="D2503" s="1" t="str">
        <f t="shared" si="415"/>
        <v>21:0109</v>
      </c>
      <c r="E2503" t="s">
        <v>12226</v>
      </c>
      <c r="F2503" t="s">
        <v>12227</v>
      </c>
      <c r="H2503">
        <v>60.073438199999998</v>
      </c>
      <c r="I2503">
        <v>-96.399361999999996</v>
      </c>
      <c r="J2503" s="1" t="str">
        <f t="shared" si="416"/>
        <v>NGR lake sediment grab sample</v>
      </c>
      <c r="K2503" s="1" t="str">
        <f t="shared" si="417"/>
        <v>&lt;177 micron (NGR)</v>
      </c>
      <c r="L2503">
        <v>47</v>
      </c>
      <c r="M2503" t="s">
        <v>217</v>
      </c>
      <c r="N2503">
        <v>917</v>
      </c>
      <c r="O2503" t="s">
        <v>302</v>
      </c>
      <c r="P2503" t="s">
        <v>54</v>
      </c>
      <c r="Q2503" t="s">
        <v>3299</v>
      </c>
      <c r="R2503" t="s">
        <v>99</v>
      </c>
      <c r="S2503" t="s">
        <v>57</v>
      </c>
      <c r="T2503" t="s">
        <v>561</v>
      </c>
      <c r="U2503" t="s">
        <v>138</v>
      </c>
      <c r="V2503" t="s">
        <v>90</v>
      </c>
      <c r="W2503" t="s">
        <v>171</v>
      </c>
      <c r="X2503" t="s">
        <v>67</v>
      </c>
      <c r="Y2503" t="s">
        <v>238</v>
      </c>
      <c r="Z2503" t="s">
        <v>170</v>
      </c>
      <c r="AA2503" t="s">
        <v>64</v>
      </c>
      <c r="AB2503" t="s">
        <v>236</v>
      </c>
      <c r="AC2503" t="s">
        <v>66</v>
      </c>
      <c r="AD2503" t="s">
        <v>67</v>
      </c>
      <c r="AE2503" t="s">
        <v>2187</v>
      </c>
      <c r="AF2503" t="s">
        <v>347</v>
      </c>
      <c r="AG2503" t="s">
        <v>303</v>
      </c>
      <c r="AH2503" t="s">
        <v>780</v>
      </c>
      <c r="AI2503" t="s">
        <v>338</v>
      </c>
      <c r="AJ2503" t="s">
        <v>233</v>
      </c>
      <c r="AK2503" t="s">
        <v>73</v>
      </c>
      <c r="AL2503" t="s">
        <v>75</v>
      </c>
      <c r="AM2503" t="s">
        <v>75</v>
      </c>
      <c r="AN2503" t="s">
        <v>76</v>
      </c>
      <c r="AO2503" t="s">
        <v>134</v>
      </c>
      <c r="AP2503" t="s">
        <v>2741</v>
      </c>
      <c r="AQ2503" t="s">
        <v>290</v>
      </c>
      <c r="AR2503" t="s">
        <v>67</v>
      </c>
      <c r="AS2503" t="s">
        <v>54</v>
      </c>
      <c r="AT2503" t="s">
        <v>152</v>
      </c>
      <c r="AU2503" t="s">
        <v>107</v>
      </c>
      <c r="AV2503" t="s">
        <v>12228</v>
      </c>
    </row>
    <row r="2504" spans="1:48" hidden="1" x14ac:dyDescent="0.3">
      <c r="A2504" t="s">
        <v>12229</v>
      </c>
      <c r="B2504" t="s">
        <v>12230</v>
      </c>
      <c r="C2504" s="1" t="str">
        <f t="shared" si="414"/>
        <v>21:0975</v>
      </c>
      <c r="D2504" s="1" t="str">
        <f t="shared" si="415"/>
        <v>21:0109</v>
      </c>
      <c r="E2504" t="s">
        <v>12231</v>
      </c>
      <c r="F2504" t="s">
        <v>12232</v>
      </c>
      <c r="H2504">
        <v>60.075427099999999</v>
      </c>
      <c r="I2504">
        <v>-96.366412100000005</v>
      </c>
      <c r="J2504" s="1" t="str">
        <f t="shared" si="416"/>
        <v>NGR lake sediment grab sample</v>
      </c>
      <c r="K2504" s="1" t="str">
        <f t="shared" si="417"/>
        <v>&lt;177 micron (NGR)</v>
      </c>
      <c r="L2504">
        <v>47</v>
      </c>
      <c r="M2504" t="s">
        <v>246</v>
      </c>
      <c r="N2504">
        <v>918</v>
      </c>
      <c r="O2504" t="s">
        <v>171</v>
      </c>
      <c r="P2504" t="s">
        <v>54</v>
      </c>
      <c r="Q2504" t="s">
        <v>777</v>
      </c>
      <c r="R2504" t="s">
        <v>69</v>
      </c>
      <c r="S2504" t="s">
        <v>57</v>
      </c>
      <c r="T2504" t="s">
        <v>1089</v>
      </c>
      <c r="U2504" t="s">
        <v>117</v>
      </c>
      <c r="V2504" t="s">
        <v>190</v>
      </c>
      <c r="W2504" t="s">
        <v>448</v>
      </c>
      <c r="X2504" t="s">
        <v>62</v>
      </c>
      <c r="Y2504" t="s">
        <v>137</v>
      </c>
      <c r="Z2504" t="s">
        <v>96</v>
      </c>
      <c r="AA2504" t="s">
        <v>64</v>
      </c>
      <c r="AB2504" t="s">
        <v>172</v>
      </c>
      <c r="AC2504" t="s">
        <v>66</v>
      </c>
      <c r="AD2504" t="s">
        <v>170</v>
      </c>
      <c r="AE2504" t="s">
        <v>396</v>
      </c>
      <c r="AF2504" t="s">
        <v>616</v>
      </c>
      <c r="AG2504" t="s">
        <v>188</v>
      </c>
      <c r="AH2504" t="s">
        <v>780</v>
      </c>
      <c r="AI2504" t="s">
        <v>71</v>
      </c>
      <c r="AJ2504" t="s">
        <v>56</v>
      </c>
      <c r="AK2504" t="s">
        <v>73</v>
      </c>
      <c r="AL2504" t="s">
        <v>75</v>
      </c>
      <c r="AM2504" t="s">
        <v>177</v>
      </c>
      <c r="AN2504" t="s">
        <v>76</v>
      </c>
      <c r="AO2504" t="s">
        <v>926</v>
      </c>
      <c r="AP2504" t="s">
        <v>105</v>
      </c>
      <c r="AQ2504" t="s">
        <v>2094</v>
      </c>
      <c r="AR2504" t="s">
        <v>67</v>
      </c>
      <c r="AS2504" t="s">
        <v>54</v>
      </c>
      <c r="AT2504" t="s">
        <v>152</v>
      </c>
      <c r="AU2504" t="s">
        <v>107</v>
      </c>
      <c r="AV2504" t="s">
        <v>1709</v>
      </c>
    </row>
    <row r="2505" spans="1:48" hidden="1" x14ac:dyDescent="0.3">
      <c r="A2505" t="s">
        <v>12233</v>
      </c>
      <c r="B2505" t="s">
        <v>12234</v>
      </c>
      <c r="C2505" s="1" t="str">
        <f t="shared" si="414"/>
        <v>21:0975</v>
      </c>
      <c r="D2505" s="1" t="str">
        <f t="shared" si="415"/>
        <v>21:0109</v>
      </c>
      <c r="E2505" t="s">
        <v>12235</v>
      </c>
      <c r="F2505" t="s">
        <v>12236</v>
      </c>
      <c r="H2505">
        <v>60.030563200000003</v>
      </c>
      <c r="I2505">
        <v>-96.3472194</v>
      </c>
      <c r="J2505" s="1" t="str">
        <f t="shared" si="416"/>
        <v>NGR lake sediment grab sample</v>
      </c>
      <c r="K2505" s="1" t="str">
        <f t="shared" si="417"/>
        <v>&lt;177 micron (NGR)</v>
      </c>
      <c r="L2505">
        <v>47</v>
      </c>
      <c r="M2505" t="s">
        <v>260</v>
      </c>
      <c r="N2505">
        <v>919</v>
      </c>
      <c r="O2505" t="s">
        <v>103</v>
      </c>
      <c r="P2505" t="s">
        <v>54</v>
      </c>
      <c r="Q2505" t="s">
        <v>470</v>
      </c>
      <c r="R2505" t="s">
        <v>329</v>
      </c>
      <c r="S2505" t="s">
        <v>57</v>
      </c>
      <c r="T2505" t="s">
        <v>175</v>
      </c>
      <c r="U2505" t="s">
        <v>57</v>
      </c>
      <c r="V2505" t="s">
        <v>192</v>
      </c>
      <c r="W2505" t="s">
        <v>448</v>
      </c>
      <c r="X2505" t="s">
        <v>67</v>
      </c>
      <c r="Y2505" t="s">
        <v>238</v>
      </c>
      <c r="Z2505" t="s">
        <v>59</v>
      </c>
      <c r="AA2505" t="s">
        <v>64</v>
      </c>
      <c r="AB2505" t="s">
        <v>251</v>
      </c>
      <c r="AC2505" t="s">
        <v>173</v>
      </c>
      <c r="AD2505" t="s">
        <v>67</v>
      </c>
      <c r="AE2505" t="s">
        <v>4743</v>
      </c>
      <c r="AF2505" t="s">
        <v>77</v>
      </c>
      <c r="AG2505" t="s">
        <v>152</v>
      </c>
      <c r="AH2505" t="s">
        <v>780</v>
      </c>
      <c r="AI2505" t="s">
        <v>336</v>
      </c>
      <c r="AJ2505" t="s">
        <v>336</v>
      </c>
      <c r="AK2505" t="s">
        <v>73</v>
      </c>
      <c r="AL2505" t="s">
        <v>125</v>
      </c>
      <c r="AM2505" t="s">
        <v>75</v>
      </c>
      <c r="AN2505" t="s">
        <v>76</v>
      </c>
      <c r="AO2505" t="s">
        <v>77</v>
      </c>
      <c r="AP2505" t="s">
        <v>307</v>
      </c>
      <c r="AQ2505" t="s">
        <v>240</v>
      </c>
      <c r="AR2505" t="s">
        <v>67</v>
      </c>
      <c r="AS2505" t="s">
        <v>54</v>
      </c>
      <c r="AT2505" t="s">
        <v>73</v>
      </c>
      <c r="AU2505" t="s">
        <v>479</v>
      </c>
      <c r="AV2505" t="s">
        <v>6148</v>
      </c>
    </row>
    <row r="2506" spans="1:48" hidden="1" x14ac:dyDescent="0.3">
      <c r="A2506" t="s">
        <v>12237</v>
      </c>
      <c r="B2506" t="s">
        <v>12238</v>
      </c>
      <c r="C2506" s="1" t="str">
        <f t="shared" si="414"/>
        <v>21:0975</v>
      </c>
      <c r="D2506" s="1" t="str">
        <f t="shared" si="415"/>
        <v>21:0109</v>
      </c>
      <c r="E2506" t="s">
        <v>12239</v>
      </c>
      <c r="F2506" t="s">
        <v>12240</v>
      </c>
      <c r="H2506">
        <v>60.004699600000002</v>
      </c>
      <c r="I2506">
        <v>-96.343730600000001</v>
      </c>
      <c r="J2506" s="1" t="str">
        <f t="shared" si="416"/>
        <v>NGR lake sediment grab sample</v>
      </c>
      <c r="K2506" s="1" t="str">
        <f t="shared" si="417"/>
        <v>&lt;177 micron (NGR)</v>
      </c>
      <c r="L2506">
        <v>47</v>
      </c>
      <c r="M2506" t="s">
        <v>273</v>
      </c>
      <c r="N2506">
        <v>920</v>
      </c>
      <c r="O2506" t="s">
        <v>75</v>
      </c>
      <c r="P2506" t="s">
        <v>54</v>
      </c>
      <c r="Q2506" t="s">
        <v>248</v>
      </c>
      <c r="R2506" t="s">
        <v>264</v>
      </c>
      <c r="S2506" t="s">
        <v>57</v>
      </c>
      <c r="T2506" t="s">
        <v>326</v>
      </c>
      <c r="U2506" t="s">
        <v>57</v>
      </c>
      <c r="V2506" t="s">
        <v>2740</v>
      </c>
      <c r="W2506" t="s">
        <v>103</v>
      </c>
      <c r="X2506" t="s">
        <v>67</v>
      </c>
      <c r="Y2506" t="s">
        <v>74</v>
      </c>
      <c r="Z2506" t="s">
        <v>74</v>
      </c>
      <c r="AA2506" t="s">
        <v>64</v>
      </c>
      <c r="AB2506" t="s">
        <v>381</v>
      </c>
      <c r="AC2506" t="s">
        <v>66</v>
      </c>
      <c r="AD2506" t="s">
        <v>96</v>
      </c>
      <c r="AE2506" t="s">
        <v>8754</v>
      </c>
      <c r="AF2506" t="s">
        <v>178</v>
      </c>
      <c r="AG2506" t="s">
        <v>168</v>
      </c>
      <c r="AH2506" t="s">
        <v>780</v>
      </c>
      <c r="AI2506" t="s">
        <v>220</v>
      </c>
      <c r="AJ2506" t="s">
        <v>170</v>
      </c>
      <c r="AK2506" t="s">
        <v>73</v>
      </c>
      <c r="AL2506" t="s">
        <v>103</v>
      </c>
      <c r="AM2506" t="s">
        <v>103</v>
      </c>
      <c r="AN2506" t="s">
        <v>76</v>
      </c>
      <c r="AO2506" t="s">
        <v>429</v>
      </c>
      <c r="AP2506" t="s">
        <v>8164</v>
      </c>
      <c r="AQ2506" t="s">
        <v>1150</v>
      </c>
      <c r="AR2506" t="s">
        <v>67</v>
      </c>
      <c r="AS2506" t="s">
        <v>54</v>
      </c>
      <c r="AT2506" t="s">
        <v>73</v>
      </c>
      <c r="AU2506" t="s">
        <v>107</v>
      </c>
      <c r="AV2506" t="s">
        <v>7346</v>
      </c>
    </row>
    <row r="2507" spans="1:48" hidden="1" x14ac:dyDescent="0.3">
      <c r="A2507" t="s">
        <v>12241</v>
      </c>
      <c r="B2507" t="s">
        <v>12242</v>
      </c>
      <c r="C2507" s="1" t="str">
        <f t="shared" si="414"/>
        <v>21:0975</v>
      </c>
      <c r="D2507" s="1" t="str">
        <f>HYPERLINK("https://geochem.nrcan.gc.ca/cdogs/content/svy/svy_e.htm", "")</f>
        <v/>
      </c>
      <c r="G2507" s="1" t="str">
        <f>HYPERLINK("https://geochem.nrcan.gc.ca/cdogs/content/cr_/cr_00161_e.htm", "161")</f>
        <v>161</v>
      </c>
      <c r="J2507" t="s">
        <v>230</v>
      </c>
      <c r="K2507" t="s">
        <v>231</v>
      </c>
      <c r="L2507">
        <v>47</v>
      </c>
      <c r="M2507" t="s">
        <v>4497</v>
      </c>
      <c r="N2507">
        <v>921</v>
      </c>
      <c r="O2507" t="s">
        <v>233</v>
      </c>
      <c r="P2507" t="s">
        <v>54</v>
      </c>
      <c r="Q2507" t="s">
        <v>105</v>
      </c>
      <c r="R2507" t="s">
        <v>75</v>
      </c>
      <c r="S2507" t="s">
        <v>57</v>
      </c>
      <c r="T2507" t="s">
        <v>167</v>
      </c>
      <c r="U2507" t="s">
        <v>88</v>
      </c>
      <c r="V2507" t="s">
        <v>167</v>
      </c>
      <c r="W2507" t="s">
        <v>95</v>
      </c>
      <c r="X2507" t="s">
        <v>62</v>
      </c>
      <c r="Y2507" t="s">
        <v>211</v>
      </c>
      <c r="Z2507" t="s">
        <v>178</v>
      </c>
      <c r="AA2507" t="s">
        <v>64</v>
      </c>
      <c r="AB2507" t="s">
        <v>492</v>
      </c>
      <c r="AC2507" t="s">
        <v>125</v>
      </c>
      <c r="AD2507" t="s">
        <v>74</v>
      </c>
      <c r="AE2507" t="s">
        <v>1270</v>
      </c>
      <c r="AF2507" t="s">
        <v>282</v>
      </c>
      <c r="AG2507" t="s">
        <v>725</v>
      </c>
      <c r="AH2507" t="s">
        <v>125</v>
      </c>
      <c r="AI2507" t="s">
        <v>290</v>
      </c>
      <c r="AJ2507" t="s">
        <v>348</v>
      </c>
      <c r="AK2507" t="s">
        <v>73</v>
      </c>
      <c r="AL2507" t="s">
        <v>206</v>
      </c>
      <c r="AM2507" t="s">
        <v>68</v>
      </c>
      <c r="AN2507" t="s">
        <v>76</v>
      </c>
      <c r="AO2507" t="s">
        <v>92</v>
      </c>
      <c r="AP2507" t="s">
        <v>1300</v>
      </c>
      <c r="AQ2507" t="s">
        <v>254</v>
      </c>
      <c r="AR2507" t="s">
        <v>74</v>
      </c>
      <c r="AS2507" t="s">
        <v>96</v>
      </c>
      <c r="AT2507" t="s">
        <v>73</v>
      </c>
      <c r="AU2507" t="s">
        <v>573</v>
      </c>
      <c r="AV2507" t="s">
        <v>4964</v>
      </c>
    </row>
    <row r="2508" spans="1:48" hidden="1" x14ac:dyDescent="0.3">
      <c r="A2508" t="s">
        <v>12243</v>
      </c>
      <c r="B2508" t="s">
        <v>12244</v>
      </c>
      <c r="C2508" s="1" t="str">
        <f t="shared" si="414"/>
        <v>21:0975</v>
      </c>
      <c r="D2508" s="1" t="str">
        <f>HYPERLINK("https://geochem.nrcan.gc.ca/cdogs/content/svy/svy210110_e.htm", "21:0110")</f>
        <v>21:0110</v>
      </c>
      <c r="E2508" t="s">
        <v>12245</v>
      </c>
      <c r="F2508" t="s">
        <v>12246</v>
      </c>
      <c r="H2508">
        <v>60.011832599999998</v>
      </c>
      <c r="I2508">
        <v>-98.654968800000006</v>
      </c>
      <c r="J2508" s="1" t="str">
        <f>HYPERLINK("https://geochem.nrcan.gc.ca/cdogs/content/kwd/kwd020027_e.htm", "NGR lake sediment grab sample")</f>
        <v>NGR lake sediment grab sample</v>
      </c>
      <c r="K2508" s="1" t="str">
        <f>HYPERLINK("https://geochem.nrcan.gc.ca/cdogs/content/kwd/kwd080006_e.htm", "&lt;177 micron (NGR)")</f>
        <v>&lt;177 micron (NGR)</v>
      </c>
      <c r="L2508">
        <v>48</v>
      </c>
      <c r="M2508" t="s">
        <v>52</v>
      </c>
      <c r="N2508">
        <v>922</v>
      </c>
      <c r="O2508" t="s">
        <v>103</v>
      </c>
      <c r="P2508" t="s">
        <v>54</v>
      </c>
      <c r="Q2508" t="s">
        <v>560</v>
      </c>
      <c r="R2508" t="s">
        <v>436</v>
      </c>
      <c r="S2508" t="s">
        <v>96</v>
      </c>
      <c r="T2508" t="s">
        <v>223</v>
      </c>
      <c r="U2508" t="s">
        <v>59</v>
      </c>
      <c r="V2508" t="s">
        <v>2740</v>
      </c>
      <c r="W2508" t="s">
        <v>302</v>
      </c>
      <c r="X2508" t="s">
        <v>67</v>
      </c>
      <c r="Y2508" t="s">
        <v>137</v>
      </c>
      <c r="Z2508" t="s">
        <v>203</v>
      </c>
      <c r="AA2508" t="s">
        <v>64</v>
      </c>
      <c r="AB2508" t="s">
        <v>69</v>
      </c>
      <c r="AC2508" t="s">
        <v>66</v>
      </c>
      <c r="AD2508" t="s">
        <v>54</v>
      </c>
      <c r="AE2508" t="s">
        <v>74</v>
      </c>
      <c r="AF2508" t="s">
        <v>178</v>
      </c>
      <c r="AG2508" t="s">
        <v>326</v>
      </c>
      <c r="AH2508" t="s">
        <v>780</v>
      </c>
      <c r="AI2508" t="s">
        <v>118</v>
      </c>
      <c r="AJ2508" t="s">
        <v>193</v>
      </c>
      <c r="AK2508" t="s">
        <v>73</v>
      </c>
      <c r="AL2508" t="s">
        <v>103</v>
      </c>
      <c r="AM2508" t="s">
        <v>103</v>
      </c>
      <c r="AN2508" t="s">
        <v>76</v>
      </c>
      <c r="AO2508" t="s">
        <v>440</v>
      </c>
      <c r="AP2508" t="s">
        <v>1980</v>
      </c>
      <c r="AQ2508" t="s">
        <v>209</v>
      </c>
      <c r="AR2508" t="s">
        <v>74</v>
      </c>
      <c r="AS2508" t="s">
        <v>54</v>
      </c>
      <c r="AT2508" t="s">
        <v>73</v>
      </c>
      <c r="AU2508" t="s">
        <v>435</v>
      </c>
      <c r="AV2508" t="s">
        <v>12247</v>
      </c>
    </row>
    <row r="2509" spans="1:48" hidden="1" x14ac:dyDescent="0.3">
      <c r="A2509" t="s">
        <v>12248</v>
      </c>
      <c r="B2509" t="s">
        <v>12249</v>
      </c>
      <c r="C2509" s="1" t="str">
        <f t="shared" si="414"/>
        <v>21:0975</v>
      </c>
      <c r="D2509" s="1" t="str">
        <f>HYPERLINK("https://geochem.nrcan.gc.ca/cdogs/content/svy/svy210110_e.htm", "21:0110")</f>
        <v>21:0110</v>
      </c>
      <c r="E2509" t="s">
        <v>12250</v>
      </c>
      <c r="F2509" t="s">
        <v>12251</v>
      </c>
      <c r="H2509">
        <v>60.021573500000002</v>
      </c>
      <c r="I2509">
        <v>-98.013119000000003</v>
      </c>
      <c r="J2509" s="1" t="str">
        <f>HYPERLINK("https://geochem.nrcan.gc.ca/cdogs/content/kwd/kwd020027_e.htm", "NGR lake sediment grab sample")</f>
        <v>NGR lake sediment grab sample</v>
      </c>
      <c r="K2509" s="1" t="str">
        <f>HYPERLINK("https://geochem.nrcan.gc.ca/cdogs/content/kwd/kwd080006_e.htm", "&lt;177 micron (NGR)")</f>
        <v>&lt;177 micron (NGR)</v>
      </c>
      <c r="L2509">
        <v>48</v>
      </c>
      <c r="M2509" t="s">
        <v>86</v>
      </c>
      <c r="N2509">
        <v>923</v>
      </c>
      <c r="O2509" t="s">
        <v>137</v>
      </c>
      <c r="P2509" t="s">
        <v>54</v>
      </c>
      <c r="Q2509" t="s">
        <v>133</v>
      </c>
      <c r="R2509" t="s">
        <v>168</v>
      </c>
      <c r="S2509" t="s">
        <v>57</v>
      </c>
      <c r="T2509" t="s">
        <v>65</v>
      </c>
      <c r="U2509" t="s">
        <v>138</v>
      </c>
      <c r="V2509" t="s">
        <v>303</v>
      </c>
      <c r="W2509" t="s">
        <v>276</v>
      </c>
      <c r="X2509" t="s">
        <v>74</v>
      </c>
      <c r="Y2509" t="s">
        <v>171</v>
      </c>
      <c r="Z2509" t="s">
        <v>59</v>
      </c>
      <c r="AA2509" t="s">
        <v>64</v>
      </c>
      <c r="AB2509" t="s">
        <v>99</v>
      </c>
      <c r="AC2509" t="s">
        <v>66</v>
      </c>
      <c r="AD2509" t="s">
        <v>67</v>
      </c>
      <c r="AE2509" t="s">
        <v>5601</v>
      </c>
      <c r="AF2509" t="s">
        <v>104</v>
      </c>
      <c r="AG2509" t="s">
        <v>58</v>
      </c>
      <c r="AH2509" t="s">
        <v>780</v>
      </c>
      <c r="AI2509" t="s">
        <v>338</v>
      </c>
      <c r="AJ2509" t="s">
        <v>254</v>
      </c>
      <c r="AK2509" t="s">
        <v>73</v>
      </c>
      <c r="AL2509" t="s">
        <v>74</v>
      </c>
      <c r="AM2509" t="s">
        <v>103</v>
      </c>
      <c r="AN2509" t="s">
        <v>76</v>
      </c>
      <c r="AO2509" t="s">
        <v>168</v>
      </c>
      <c r="AP2509" t="s">
        <v>414</v>
      </c>
      <c r="AQ2509" t="s">
        <v>124</v>
      </c>
      <c r="AR2509" t="s">
        <v>67</v>
      </c>
      <c r="AS2509" t="s">
        <v>54</v>
      </c>
      <c r="AT2509" t="s">
        <v>73</v>
      </c>
      <c r="AU2509" t="s">
        <v>107</v>
      </c>
      <c r="AV2509" t="s">
        <v>3076</v>
      </c>
    </row>
    <row r="2510" spans="1:48" hidden="1" x14ac:dyDescent="0.3">
      <c r="A2510" t="s">
        <v>12252</v>
      </c>
      <c r="B2510" t="s">
        <v>12253</v>
      </c>
      <c r="C2510" s="1" t="str">
        <f t="shared" si="414"/>
        <v>21:0975</v>
      </c>
      <c r="D2510" s="1" t="str">
        <f>HYPERLINK("https://geochem.nrcan.gc.ca/cdogs/content/svy/svy210110_e.htm", "21:0110")</f>
        <v>21:0110</v>
      </c>
      <c r="E2510" t="s">
        <v>12254</v>
      </c>
      <c r="F2510" t="s">
        <v>12255</v>
      </c>
      <c r="H2510">
        <v>60.025967600000001</v>
      </c>
      <c r="I2510">
        <v>-98.064163500000006</v>
      </c>
      <c r="J2510" s="1" t="str">
        <f>HYPERLINK("https://geochem.nrcan.gc.ca/cdogs/content/kwd/kwd020027_e.htm", "NGR lake sediment grab sample")</f>
        <v>NGR lake sediment grab sample</v>
      </c>
      <c r="K2510" s="1" t="str">
        <f>HYPERLINK("https://geochem.nrcan.gc.ca/cdogs/content/kwd/kwd080006_e.htm", "&lt;177 micron (NGR)")</f>
        <v>&lt;177 micron (NGR)</v>
      </c>
      <c r="L2510">
        <v>48</v>
      </c>
      <c r="M2510" t="s">
        <v>149</v>
      </c>
      <c r="N2510">
        <v>924</v>
      </c>
      <c r="O2510" t="s">
        <v>61</v>
      </c>
      <c r="P2510" t="s">
        <v>54</v>
      </c>
      <c r="Q2510" t="s">
        <v>435</v>
      </c>
      <c r="R2510" t="s">
        <v>187</v>
      </c>
      <c r="S2510" t="s">
        <v>57</v>
      </c>
      <c r="T2510" t="s">
        <v>235</v>
      </c>
      <c r="U2510" t="s">
        <v>77</v>
      </c>
      <c r="V2510" t="s">
        <v>853</v>
      </c>
      <c r="W2510" t="s">
        <v>276</v>
      </c>
      <c r="X2510" t="s">
        <v>67</v>
      </c>
      <c r="Y2510" t="s">
        <v>101</v>
      </c>
      <c r="Z2510" t="s">
        <v>59</v>
      </c>
      <c r="AA2510" t="s">
        <v>64</v>
      </c>
      <c r="AB2510" t="s">
        <v>339</v>
      </c>
      <c r="AC2510" t="s">
        <v>66</v>
      </c>
      <c r="AD2510" t="s">
        <v>117</v>
      </c>
      <c r="AE2510" t="s">
        <v>396</v>
      </c>
      <c r="AF2510" t="s">
        <v>282</v>
      </c>
      <c r="AG2510" t="s">
        <v>380</v>
      </c>
      <c r="AH2510" t="s">
        <v>780</v>
      </c>
      <c r="AI2510" t="s">
        <v>318</v>
      </c>
      <c r="AJ2510" t="s">
        <v>328</v>
      </c>
      <c r="AK2510" t="s">
        <v>73</v>
      </c>
      <c r="AL2510" t="s">
        <v>74</v>
      </c>
      <c r="AM2510" t="s">
        <v>125</v>
      </c>
      <c r="AN2510" t="s">
        <v>76</v>
      </c>
      <c r="AO2510" t="s">
        <v>104</v>
      </c>
      <c r="AP2510" t="s">
        <v>307</v>
      </c>
      <c r="AQ2510" t="s">
        <v>290</v>
      </c>
      <c r="AR2510" t="s">
        <v>62</v>
      </c>
      <c r="AS2510" t="s">
        <v>54</v>
      </c>
      <c r="AT2510" t="s">
        <v>315</v>
      </c>
      <c r="AU2510" t="s">
        <v>107</v>
      </c>
      <c r="AV2510" t="s">
        <v>8925</v>
      </c>
    </row>
    <row r="2511" spans="1:48" hidden="1" x14ac:dyDescent="0.3">
      <c r="A2511" t="s">
        <v>12256</v>
      </c>
      <c r="B2511" t="s">
        <v>12257</v>
      </c>
      <c r="C2511" s="1" t="str">
        <f t="shared" si="414"/>
        <v>21:0975</v>
      </c>
      <c r="D2511" s="1" t="str">
        <f>HYPERLINK("https://geochem.nrcan.gc.ca/cdogs/content/svy/svy210110_e.htm", "21:0110")</f>
        <v>21:0110</v>
      </c>
      <c r="E2511" t="s">
        <v>12258</v>
      </c>
      <c r="F2511" t="s">
        <v>12259</v>
      </c>
      <c r="H2511">
        <v>60.020675699999998</v>
      </c>
      <c r="I2511">
        <v>-98.129473700000005</v>
      </c>
      <c r="J2511" s="1" t="str">
        <f>HYPERLINK("https://geochem.nrcan.gc.ca/cdogs/content/kwd/kwd020027_e.htm", "NGR lake sediment grab sample")</f>
        <v>NGR lake sediment grab sample</v>
      </c>
      <c r="K2511" s="1" t="str">
        <f>HYPERLINK("https://geochem.nrcan.gc.ca/cdogs/content/kwd/kwd080006_e.htm", "&lt;177 micron (NGR)")</f>
        <v>&lt;177 micron (NGR)</v>
      </c>
      <c r="L2511">
        <v>48</v>
      </c>
      <c r="M2511" t="s">
        <v>113</v>
      </c>
      <c r="N2511">
        <v>925</v>
      </c>
      <c r="O2511" t="s">
        <v>211</v>
      </c>
      <c r="P2511" t="s">
        <v>54</v>
      </c>
      <c r="Q2511" t="s">
        <v>1227</v>
      </c>
      <c r="R2511" t="s">
        <v>187</v>
      </c>
      <c r="S2511" t="s">
        <v>57</v>
      </c>
      <c r="T2511" t="s">
        <v>204</v>
      </c>
      <c r="U2511" t="s">
        <v>88</v>
      </c>
      <c r="V2511" t="s">
        <v>691</v>
      </c>
      <c r="W2511" t="s">
        <v>421</v>
      </c>
      <c r="X2511" t="s">
        <v>67</v>
      </c>
      <c r="Y2511" t="s">
        <v>63</v>
      </c>
      <c r="Z2511" t="s">
        <v>138</v>
      </c>
      <c r="AA2511" t="s">
        <v>64</v>
      </c>
      <c r="AB2511" t="s">
        <v>192</v>
      </c>
      <c r="AC2511" t="s">
        <v>66</v>
      </c>
      <c r="AD2511" t="s">
        <v>170</v>
      </c>
      <c r="AE2511" t="s">
        <v>421</v>
      </c>
      <c r="AF2511" t="s">
        <v>178</v>
      </c>
      <c r="AG2511" t="s">
        <v>291</v>
      </c>
      <c r="AH2511" t="s">
        <v>780</v>
      </c>
      <c r="AI2511" t="s">
        <v>263</v>
      </c>
      <c r="AJ2511" t="s">
        <v>388</v>
      </c>
      <c r="AK2511" t="s">
        <v>73</v>
      </c>
      <c r="AL2511" t="s">
        <v>177</v>
      </c>
      <c r="AM2511" t="s">
        <v>103</v>
      </c>
      <c r="AN2511" t="s">
        <v>76</v>
      </c>
      <c r="AO2511" t="s">
        <v>168</v>
      </c>
      <c r="AP2511" t="s">
        <v>234</v>
      </c>
      <c r="AQ2511" t="s">
        <v>117</v>
      </c>
      <c r="AR2511" t="s">
        <v>62</v>
      </c>
      <c r="AS2511" t="s">
        <v>54</v>
      </c>
      <c r="AT2511" t="s">
        <v>73</v>
      </c>
      <c r="AU2511" t="s">
        <v>107</v>
      </c>
      <c r="AV2511" t="s">
        <v>8329</v>
      </c>
    </row>
    <row r="2512" spans="1:48" hidden="1" x14ac:dyDescent="0.3">
      <c r="A2512" t="s">
        <v>12260</v>
      </c>
      <c r="B2512" t="s">
        <v>12261</v>
      </c>
      <c r="C2512" s="1" t="str">
        <f t="shared" si="414"/>
        <v>21:0975</v>
      </c>
      <c r="D2512" s="1" t="str">
        <f>HYPERLINK("https://geochem.nrcan.gc.ca/cdogs/content/svy/svy_e.htm", "")</f>
        <v/>
      </c>
      <c r="G2512" s="1" t="str">
        <f>HYPERLINK("https://geochem.nrcan.gc.ca/cdogs/content/cr_/cr_00125_e.htm", "125")</f>
        <v>125</v>
      </c>
      <c r="J2512" t="s">
        <v>230</v>
      </c>
      <c r="K2512" t="s">
        <v>231</v>
      </c>
      <c r="L2512">
        <v>48</v>
      </c>
      <c r="M2512" t="s">
        <v>232</v>
      </c>
      <c r="N2512">
        <v>926</v>
      </c>
      <c r="O2512" t="s">
        <v>192</v>
      </c>
      <c r="P2512" t="s">
        <v>170</v>
      </c>
      <c r="Q2512" t="s">
        <v>802</v>
      </c>
      <c r="R2512" t="s">
        <v>203</v>
      </c>
      <c r="S2512" t="s">
        <v>57</v>
      </c>
      <c r="T2512" t="s">
        <v>317</v>
      </c>
      <c r="U2512" t="s">
        <v>104</v>
      </c>
      <c r="V2512" t="s">
        <v>264</v>
      </c>
      <c r="W2512" t="s">
        <v>74</v>
      </c>
      <c r="X2512" t="s">
        <v>74</v>
      </c>
      <c r="Y2512" t="s">
        <v>94</v>
      </c>
      <c r="Z2512" t="s">
        <v>127</v>
      </c>
      <c r="AA2512" t="s">
        <v>64</v>
      </c>
      <c r="AB2512" t="s">
        <v>77</v>
      </c>
      <c r="AC2512" t="s">
        <v>224</v>
      </c>
      <c r="AD2512" t="s">
        <v>117</v>
      </c>
      <c r="AE2512" t="s">
        <v>421</v>
      </c>
      <c r="AF2512" t="s">
        <v>76</v>
      </c>
      <c r="AG2512" t="s">
        <v>134</v>
      </c>
      <c r="AH2512" t="s">
        <v>68</v>
      </c>
      <c r="AI2512" t="s">
        <v>373</v>
      </c>
      <c r="AJ2512" t="s">
        <v>61</v>
      </c>
      <c r="AK2512" t="s">
        <v>73</v>
      </c>
      <c r="AL2512" t="s">
        <v>103</v>
      </c>
      <c r="AM2512" t="s">
        <v>177</v>
      </c>
      <c r="AN2512" t="s">
        <v>76</v>
      </c>
      <c r="AO2512" t="s">
        <v>302</v>
      </c>
      <c r="AP2512" t="s">
        <v>2368</v>
      </c>
      <c r="AQ2512" t="s">
        <v>265</v>
      </c>
      <c r="AR2512" t="s">
        <v>67</v>
      </c>
      <c r="AS2512" t="s">
        <v>62</v>
      </c>
      <c r="AT2512" t="s">
        <v>3299</v>
      </c>
      <c r="AU2512" t="s">
        <v>107</v>
      </c>
      <c r="AV2512" t="s">
        <v>12262</v>
      </c>
    </row>
    <row r="2513" spans="1:48" hidden="1" x14ac:dyDescent="0.3">
      <c r="A2513" t="s">
        <v>12263</v>
      </c>
      <c r="B2513" t="s">
        <v>12264</v>
      </c>
      <c r="C2513" s="1" t="str">
        <f t="shared" si="414"/>
        <v>21:0975</v>
      </c>
      <c r="D2513" s="1" t="str">
        <f t="shared" ref="D2513:D2544" si="418">HYPERLINK("https://geochem.nrcan.gc.ca/cdogs/content/svy/svy210110_e.htm", "21:0110")</f>
        <v>21:0110</v>
      </c>
      <c r="E2513" t="s">
        <v>12258</v>
      </c>
      <c r="F2513" t="s">
        <v>12265</v>
      </c>
      <c r="H2513">
        <v>60.020675699999998</v>
      </c>
      <c r="I2513">
        <v>-98.129473700000005</v>
      </c>
      <c r="J2513" s="1" t="str">
        <f t="shared" ref="J2513:J2544" si="419">HYPERLINK("https://geochem.nrcan.gc.ca/cdogs/content/kwd/kwd020027_e.htm", "NGR lake sediment grab sample")</f>
        <v>NGR lake sediment grab sample</v>
      </c>
      <c r="K2513" s="1" t="str">
        <f t="shared" ref="K2513:K2544" si="420">HYPERLINK("https://geochem.nrcan.gc.ca/cdogs/content/kwd/kwd080006_e.htm", "&lt;177 micron (NGR)")</f>
        <v>&lt;177 micron (NGR)</v>
      </c>
      <c r="L2513">
        <v>48</v>
      </c>
      <c r="M2513" t="s">
        <v>132</v>
      </c>
      <c r="N2513">
        <v>927</v>
      </c>
      <c r="O2513" t="s">
        <v>238</v>
      </c>
      <c r="P2513" t="s">
        <v>54</v>
      </c>
      <c r="Q2513" t="s">
        <v>275</v>
      </c>
      <c r="R2513" t="s">
        <v>282</v>
      </c>
      <c r="S2513" t="s">
        <v>57</v>
      </c>
      <c r="T2513" t="s">
        <v>380</v>
      </c>
      <c r="U2513" t="s">
        <v>88</v>
      </c>
      <c r="V2513" t="s">
        <v>190</v>
      </c>
      <c r="W2513" t="s">
        <v>238</v>
      </c>
      <c r="X2513" t="s">
        <v>67</v>
      </c>
      <c r="Y2513" t="s">
        <v>211</v>
      </c>
      <c r="Z2513" t="s">
        <v>170</v>
      </c>
      <c r="AA2513" t="s">
        <v>64</v>
      </c>
      <c r="AB2513" t="s">
        <v>192</v>
      </c>
      <c r="AC2513" t="s">
        <v>66</v>
      </c>
      <c r="AD2513" t="s">
        <v>67</v>
      </c>
      <c r="AE2513" t="s">
        <v>668</v>
      </c>
      <c r="AF2513" t="s">
        <v>203</v>
      </c>
      <c r="AG2513" t="s">
        <v>575</v>
      </c>
      <c r="AH2513" t="s">
        <v>780</v>
      </c>
      <c r="AI2513" t="s">
        <v>61</v>
      </c>
      <c r="AJ2513" t="s">
        <v>240</v>
      </c>
      <c r="AK2513" t="s">
        <v>73</v>
      </c>
      <c r="AL2513" t="s">
        <v>103</v>
      </c>
      <c r="AM2513" t="s">
        <v>103</v>
      </c>
      <c r="AN2513" t="s">
        <v>76</v>
      </c>
      <c r="AO2513" t="s">
        <v>514</v>
      </c>
      <c r="AP2513" t="s">
        <v>261</v>
      </c>
      <c r="AQ2513" t="s">
        <v>168</v>
      </c>
      <c r="AR2513" t="s">
        <v>170</v>
      </c>
      <c r="AS2513" t="s">
        <v>54</v>
      </c>
      <c r="AT2513" t="s">
        <v>152</v>
      </c>
      <c r="AU2513" t="s">
        <v>107</v>
      </c>
      <c r="AV2513" t="s">
        <v>12266</v>
      </c>
    </row>
    <row r="2514" spans="1:48" hidden="1" x14ac:dyDescent="0.3">
      <c r="A2514" t="s">
        <v>12267</v>
      </c>
      <c r="B2514" t="s">
        <v>12268</v>
      </c>
      <c r="C2514" s="1" t="str">
        <f t="shared" si="414"/>
        <v>21:0975</v>
      </c>
      <c r="D2514" s="1" t="str">
        <f t="shared" si="418"/>
        <v>21:0110</v>
      </c>
      <c r="E2514" t="s">
        <v>12269</v>
      </c>
      <c r="F2514" t="s">
        <v>12270</v>
      </c>
      <c r="H2514">
        <v>60.030558300000003</v>
      </c>
      <c r="I2514">
        <v>-98.192509000000001</v>
      </c>
      <c r="J2514" s="1" t="str">
        <f t="shared" si="419"/>
        <v>NGR lake sediment grab sample</v>
      </c>
      <c r="K2514" s="1" t="str">
        <f t="shared" si="420"/>
        <v>&lt;177 micron (NGR)</v>
      </c>
      <c r="L2514">
        <v>48</v>
      </c>
      <c r="M2514" t="s">
        <v>165</v>
      </c>
      <c r="N2514">
        <v>928</v>
      </c>
      <c r="O2514" t="s">
        <v>103</v>
      </c>
      <c r="P2514" t="s">
        <v>54</v>
      </c>
      <c r="Q2514" t="s">
        <v>315</v>
      </c>
      <c r="R2514" t="s">
        <v>134</v>
      </c>
      <c r="S2514" t="s">
        <v>57</v>
      </c>
      <c r="T2514" t="s">
        <v>97</v>
      </c>
      <c r="U2514" t="s">
        <v>138</v>
      </c>
      <c r="V2514" t="s">
        <v>2740</v>
      </c>
      <c r="W2514" t="s">
        <v>157</v>
      </c>
      <c r="X2514" t="s">
        <v>67</v>
      </c>
      <c r="Y2514" t="s">
        <v>206</v>
      </c>
      <c r="Z2514" t="s">
        <v>62</v>
      </c>
      <c r="AA2514" t="s">
        <v>64</v>
      </c>
      <c r="AB2514" t="s">
        <v>471</v>
      </c>
      <c r="AC2514" t="s">
        <v>66</v>
      </c>
      <c r="AD2514" t="s">
        <v>67</v>
      </c>
      <c r="AE2514" t="s">
        <v>983</v>
      </c>
      <c r="AF2514" t="s">
        <v>168</v>
      </c>
      <c r="AG2514" t="s">
        <v>178</v>
      </c>
      <c r="AH2514" t="s">
        <v>780</v>
      </c>
      <c r="AI2514" t="s">
        <v>346</v>
      </c>
      <c r="AJ2514" t="s">
        <v>240</v>
      </c>
      <c r="AK2514" t="s">
        <v>73</v>
      </c>
      <c r="AL2514" t="s">
        <v>103</v>
      </c>
      <c r="AM2514" t="s">
        <v>224</v>
      </c>
      <c r="AN2514" t="s">
        <v>76</v>
      </c>
      <c r="AO2514" t="s">
        <v>209</v>
      </c>
      <c r="AP2514" t="s">
        <v>1134</v>
      </c>
      <c r="AQ2514" t="s">
        <v>373</v>
      </c>
      <c r="AR2514" t="s">
        <v>74</v>
      </c>
      <c r="AS2514" t="s">
        <v>54</v>
      </c>
      <c r="AT2514" t="s">
        <v>73</v>
      </c>
      <c r="AU2514" t="s">
        <v>107</v>
      </c>
      <c r="AV2514" t="s">
        <v>12271</v>
      </c>
    </row>
    <row r="2515" spans="1:48" hidden="1" x14ac:dyDescent="0.3">
      <c r="A2515" t="s">
        <v>12272</v>
      </c>
      <c r="B2515" t="s">
        <v>12273</v>
      </c>
      <c r="C2515" s="1" t="str">
        <f t="shared" si="414"/>
        <v>21:0975</v>
      </c>
      <c r="D2515" s="1" t="str">
        <f t="shared" si="418"/>
        <v>21:0110</v>
      </c>
      <c r="E2515" t="s">
        <v>12274</v>
      </c>
      <c r="F2515" t="s">
        <v>12275</v>
      </c>
      <c r="H2515">
        <v>60.017906099999998</v>
      </c>
      <c r="I2515">
        <v>-98.261648800000003</v>
      </c>
      <c r="J2515" s="1" t="str">
        <f t="shared" si="419"/>
        <v>NGR lake sediment grab sample</v>
      </c>
      <c r="K2515" s="1" t="str">
        <f t="shared" si="420"/>
        <v>&lt;177 micron (NGR)</v>
      </c>
      <c r="L2515">
        <v>48</v>
      </c>
      <c r="M2515" t="s">
        <v>185</v>
      </c>
      <c r="N2515">
        <v>929</v>
      </c>
      <c r="O2515" t="s">
        <v>95</v>
      </c>
      <c r="P2515" t="s">
        <v>54</v>
      </c>
      <c r="Q2515" t="s">
        <v>315</v>
      </c>
      <c r="R2515" t="s">
        <v>192</v>
      </c>
      <c r="S2515" t="s">
        <v>57</v>
      </c>
      <c r="T2515" t="s">
        <v>91</v>
      </c>
      <c r="U2515" t="s">
        <v>88</v>
      </c>
      <c r="V2515" t="s">
        <v>2740</v>
      </c>
      <c r="W2515" t="s">
        <v>421</v>
      </c>
      <c r="X2515" t="s">
        <v>67</v>
      </c>
      <c r="Y2515" t="s">
        <v>106</v>
      </c>
      <c r="Z2515" t="s">
        <v>62</v>
      </c>
      <c r="AA2515" t="s">
        <v>64</v>
      </c>
      <c r="AB2515" t="s">
        <v>100</v>
      </c>
      <c r="AC2515" t="s">
        <v>70</v>
      </c>
      <c r="AD2515" t="s">
        <v>54</v>
      </c>
      <c r="AE2515" t="s">
        <v>10367</v>
      </c>
      <c r="AF2515" t="s">
        <v>290</v>
      </c>
      <c r="AG2515" t="s">
        <v>357</v>
      </c>
      <c r="AH2515" t="s">
        <v>472</v>
      </c>
      <c r="AI2515" t="s">
        <v>327</v>
      </c>
      <c r="AJ2515" t="s">
        <v>114</v>
      </c>
      <c r="AK2515" t="s">
        <v>73</v>
      </c>
      <c r="AL2515" t="s">
        <v>103</v>
      </c>
      <c r="AM2515" t="s">
        <v>177</v>
      </c>
      <c r="AN2515" t="s">
        <v>76</v>
      </c>
      <c r="AO2515" t="s">
        <v>92</v>
      </c>
      <c r="AP2515" t="s">
        <v>133</v>
      </c>
      <c r="AQ2515" t="s">
        <v>178</v>
      </c>
      <c r="AR2515" t="s">
        <v>62</v>
      </c>
      <c r="AS2515" t="s">
        <v>54</v>
      </c>
      <c r="AT2515" t="s">
        <v>262</v>
      </c>
      <c r="AU2515" t="s">
        <v>107</v>
      </c>
      <c r="AV2515" t="s">
        <v>12276</v>
      </c>
    </row>
    <row r="2516" spans="1:48" hidden="1" x14ac:dyDescent="0.3">
      <c r="A2516" t="s">
        <v>12277</v>
      </c>
      <c r="B2516" t="s">
        <v>12278</v>
      </c>
      <c r="C2516" s="1" t="str">
        <f t="shared" si="414"/>
        <v>21:0975</v>
      </c>
      <c r="D2516" s="1" t="str">
        <f t="shared" si="418"/>
        <v>21:0110</v>
      </c>
      <c r="E2516" t="s">
        <v>12279</v>
      </c>
      <c r="F2516" t="s">
        <v>12280</v>
      </c>
      <c r="H2516">
        <v>60.024616199999997</v>
      </c>
      <c r="I2516">
        <v>-98.310302500000006</v>
      </c>
      <c r="J2516" s="1" t="str">
        <f t="shared" si="419"/>
        <v>NGR lake sediment grab sample</v>
      </c>
      <c r="K2516" s="1" t="str">
        <f t="shared" si="420"/>
        <v>&lt;177 micron (NGR)</v>
      </c>
      <c r="L2516">
        <v>48</v>
      </c>
      <c r="M2516" t="s">
        <v>200</v>
      </c>
      <c r="N2516">
        <v>930</v>
      </c>
      <c r="O2516" t="s">
        <v>103</v>
      </c>
      <c r="P2516" t="s">
        <v>54</v>
      </c>
      <c r="Q2516" t="s">
        <v>2374</v>
      </c>
      <c r="R2516" t="s">
        <v>77</v>
      </c>
      <c r="S2516" t="s">
        <v>57</v>
      </c>
      <c r="T2516" t="s">
        <v>428</v>
      </c>
      <c r="U2516" t="s">
        <v>117</v>
      </c>
      <c r="V2516" t="s">
        <v>471</v>
      </c>
      <c r="W2516" t="s">
        <v>62</v>
      </c>
      <c r="X2516" t="s">
        <v>67</v>
      </c>
      <c r="Y2516" t="s">
        <v>308</v>
      </c>
      <c r="Z2516" t="s">
        <v>96</v>
      </c>
      <c r="AA2516" t="s">
        <v>64</v>
      </c>
      <c r="AB2516" t="s">
        <v>264</v>
      </c>
      <c r="AC2516" t="s">
        <v>66</v>
      </c>
      <c r="AD2516" t="s">
        <v>67</v>
      </c>
      <c r="AE2516" t="s">
        <v>302</v>
      </c>
      <c r="AF2516" t="s">
        <v>281</v>
      </c>
      <c r="AG2516" t="s">
        <v>428</v>
      </c>
      <c r="AH2516" t="s">
        <v>780</v>
      </c>
      <c r="AI2516" t="s">
        <v>96</v>
      </c>
      <c r="AJ2516" t="s">
        <v>292</v>
      </c>
      <c r="AK2516" t="s">
        <v>73</v>
      </c>
      <c r="AL2516" t="s">
        <v>157</v>
      </c>
      <c r="AM2516" t="s">
        <v>103</v>
      </c>
      <c r="AN2516" t="s">
        <v>76</v>
      </c>
      <c r="AO2516" t="s">
        <v>1073</v>
      </c>
      <c r="AP2516" t="s">
        <v>234</v>
      </c>
      <c r="AQ2516" t="s">
        <v>59</v>
      </c>
      <c r="AR2516" t="s">
        <v>62</v>
      </c>
      <c r="AS2516" t="s">
        <v>54</v>
      </c>
      <c r="AT2516" t="s">
        <v>73</v>
      </c>
      <c r="AU2516" t="s">
        <v>107</v>
      </c>
      <c r="AV2516" t="s">
        <v>11555</v>
      </c>
    </row>
    <row r="2517" spans="1:48" hidden="1" x14ac:dyDescent="0.3">
      <c r="A2517" t="s">
        <v>12281</v>
      </c>
      <c r="B2517" t="s">
        <v>12282</v>
      </c>
      <c r="C2517" s="1" t="str">
        <f t="shared" si="414"/>
        <v>21:0975</v>
      </c>
      <c r="D2517" s="1" t="str">
        <f t="shared" si="418"/>
        <v>21:0110</v>
      </c>
      <c r="E2517" t="s">
        <v>12283</v>
      </c>
      <c r="F2517" t="s">
        <v>12284</v>
      </c>
      <c r="H2517">
        <v>60.027785999999999</v>
      </c>
      <c r="I2517">
        <v>-98.390646000000004</v>
      </c>
      <c r="J2517" s="1" t="str">
        <f t="shared" si="419"/>
        <v>NGR lake sediment grab sample</v>
      </c>
      <c r="K2517" s="1" t="str">
        <f t="shared" si="420"/>
        <v>&lt;177 micron (NGR)</v>
      </c>
      <c r="L2517">
        <v>48</v>
      </c>
      <c r="M2517" t="s">
        <v>217</v>
      </c>
      <c r="N2517">
        <v>931</v>
      </c>
      <c r="O2517" t="s">
        <v>103</v>
      </c>
      <c r="P2517" t="s">
        <v>170</v>
      </c>
      <c r="Q2517" t="s">
        <v>364</v>
      </c>
      <c r="R2517" t="s">
        <v>151</v>
      </c>
      <c r="S2517" t="s">
        <v>57</v>
      </c>
      <c r="T2517" t="s">
        <v>304</v>
      </c>
      <c r="U2517" t="s">
        <v>117</v>
      </c>
      <c r="V2517" t="s">
        <v>2740</v>
      </c>
      <c r="W2517" t="s">
        <v>74</v>
      </c>
      <c r="X2517" t="s">
        <v>67</v>
      </c>
      <c r="Y2517" t="s">
        <v>74</v>
      </c>
      <c r="Z2517" t="s">
        <v>67</v>
      </c>
      <c r="AA2517" t="s">
        <v>64</v>
      </c>
      <c r="AB2517" t="s">
        <v>411</v>
      </c>
      <c r="AC2517" t="s">
        <v>66</v>
      </c>
      <c r="AD2517" t="s">
        <v>758</v>
      </c>
      <c r="AE2517" t="s">
        <v>98</v>
      </c>
      <c r="AF2517" t="s">
        <v>76</v>
      </c>
      <c r="AG2517" t="s">
        <v>99</v>
      </c>
      <c r="AH2517" t="s">
        <v>780</v>
      </c>
      <c r="AI2517" t="s">
        <v>118</v>
      </c>
      <c r="AJ2517" t="s">
        <v>156</v>
      </c>
      <c r="AK2517" t="s">
        <v>73</v>
      </c>
      <c r="AL2517" t="s">
        <v>103</v>
      </c>
      <c r="AM2517" t="s">
        <v>103</v>
      </c>
      <c r="AN2517" t="s">
        <v>76</v>
      </c>
      <c r="AO2517" t="s">
        <v>117</v>
      </c>
      <c r="AP2517" t="s">
        <v>1134</v>
      </c>
      <c r="AQ2517" t="s">
        <v>281</v>
      </c>
      <c r="AR2517" t="s">
        <v>62</v>
      </c>
      <c r="AS2517" t="s">
        <v>62</v>
      </c>
      <c r="AT2517" t="s">
        <v>73</v>
      </c>
      <c r="AU2517" t="s">
        <v>107</v>
      </c>
      <c r="AV2517" t="s">
        <v>12285</v>
      </c>
    </row>
    <row r="2518" spans="1:48" hidden="1" x14ac:dyDescent="0.3">
      <c r="A2518" t="s">
        <v>12286</v>
      </c>
      <c r="B2518" t="s">
        <v>12287</v>
      </c>
      <c r="C2518" s="1" t="str">
        <f t="shared" si="414"/>
        <v>21:0975</v>
      </c>
      <c r="D2518" s="1" t="str">
        <f t="shared" si="418"/>
        <v>21:0110</v>
      </c>
      <c r="E2518" t="s">
        <v>12288</v>
      </c>
      <c r="F2518" t="s">
        <v>12289</v>
      </c>
      <c r="H2518">
        <v>60.007600600000004</v>
      </c>
      <c r="I2518">
        <v>-98.390784300000007</v>
      </c>
      <c r="J2518" s="1" t="str">
        <f t="shared" si="419"/>
        <v>NGR lake sediment grab sample</v>
      </c>
      <c r="K2518" s="1" t="str">
        <f t="shared" si="420"/>
        <v>&lt;177 micron (NGR)</v>
      </c>
      <c r="L2518">
        <v>48</v>
      </c>
      <c r="M2518" t="s">
        <v>246</v>
      </c>
      <c r="N2518">
        <v>932</v>
      </c>
      <c r="O2518" t="s">
        <v>103</v>
      </c>
      <c r="P2518" t="s">
        <v>54</v>
      </c>
      <c r="Q2518" t="s">
        <v>91</v>
      </c>
      <c r="R2518" t="s">
        <v>141</v>
      </c>
      <c r="S2518" t="s">
        <v>57</v>
      </c>
      <c r="T2518" t="s">
        <v>303</v>
      </c>
      <c r="U2518" t="s">
        <v>59</v>
      </c>
      <c r="V2518" t="s">
        <v>2740</v>
      </c>
      <c r="W2518" t="s">
        <v>103</v>
      </c>
      <c r="X2518" t="s">
        <v>67</v>
      </c>
      <c r="Y2518" t="s">
        <v>238</v>
      </c>
      <c r="Z2518" t="s">
        <v>74</v>
      </c>
      <c r="AA2518" t="s">
        <v>64</v>
      </c>
      <c r="AB2518" t="s">
        <v>187</v>
      </c>
      <c r="AC2518" t="s">
        <v>66</v>
      </c>
      <c r="AD2518" t="s">
        <v>67</v>
      </c>
      <c r="AE2518" t="s">
        <v>173</v>
      </c>
      <c r="AF2518" t="s">
        <v>76</v>
      </c>
      <c r="AG2518" t="s">
        <v>104</v>
      </c>
      <c r="AH2518" t="s">
        <v>780</v>
      </c>
      <c r="AI2518" t="s">
        <v>95</v>
      </c>
      <c r="AJ2518" t="s">
        <v>136</v>
      </c>
      <c r="AK2518" t="s">
        <v>73</v>
      </c>
      <c r="AL2518" t="s">
        <v>103</v>
      </c>
      <c r="AM2518" t="s">
        <v>103</v>
      </c>
      <c r="AN2518" t="s">
        <v>76</v>
      </c>
      <c r="AO2518" t="s">
        <v>193</v>
      </c>
      <c r="AP2518" t="s">
        <v>8164</v>
      </c>
      <c r="AQ2518" t="s">
        <v>168</v>
      </c>
      <c r="AR2518" t="s">
        <v>67</v>
      </c>
      <c r="AS2518" t="s">
        <v>54</v>
      </c>
      <c r="AT2518" t="s">
        <v>73</v>
      </c>
      <c r="AU2518" t="s">
        <v>107</v>
      </c>
      <c r="AV2518" t="s">
        <v>12290</v>
      </c>
    </row>
    <row r="2519" spans="1:48" hidden="1" x14ac:dyDescent="0.3">
      <c r="A2519" t="s">
        <v>12291</v>
      </c>
      <c r="B2519" t="s">
        <v>12292</v>
      </c>
      <c r="C2519" s="1" t="str">
        <f t="shared" si="414"/>
        <v>21:0975</v>
      </c>
      <c r="D2519" s="1" t="str">
        <f t="shared" si="418"/>
        <v>21:0110</v>
      </c>
      <c r="E2519" t="s">
        <v>12293</v>
      </c>
      <c r="F2519" t="s">
        <v>12294</v>
      </c>
      <c r="H2519">
        <v>60.008701299999998</v>
      </c>
      <c r="I2519">
        <v>-98.460027100000005</v>
      </c>
      <c r="J2519" s="1" t="str">
        <f t="shared" si="419"/>
        <v>NGR lake sediment grab sample</v>
      </c>
      <c r="K2519" s="1" t="str">
        <f t="shared" si="420"/>
        <v>&lt;177 micron (NGR)</v>
      </c>
      <c r="L2519">
        <v>48</v>
      </c>
      <c r="M2519" t="s">
        <v>260</v>
      </c>
      <c r="N2519">
        <v>933</v>
      </c>
      <c r="O2519" t="s">
        <v>63</v>
      </c>
      <c r="P2519" t="s">
        <v>88</v>
      </c>
      <c r="Q2519" t="s">
        <v>447</v>
      </c>
      <c r="R2519" t="s">
        <v>282</v>
      </c>
      <c r="S2519" t="s">
        <v>57</v>
      </c>
      <c r="T2519" t="s">
        <v>412</v>
      </c>
      <c r="U2519" t="s">
        <v>203</v>
      </c>
      <c r="V2519" t="s">
        <v>478</v>
      </c>
      <c r="W2519" t="s">
        <v>157</v>
      </c>
      <c r="X2519" t="s">
        <v>67</v>
      </c>
      <c r="Y2519" t="s">
        <v>96</v>
      </c>
      <c r="Z2519" t="s">
        <v>67</v>
      </c>
      <c r="AA2519" t="s">
        <v>64</v>
      </c>
      <c r="AB2519" t="s">
        <v>890</v>
      </c>
      <c r="AC2519" t="s">
        <v>75</v>
      </c>
      <c r="AD2519" t="s">
        <v>117</v>
      </c>
      <c r="AE2519" t="s">
        <v>74</v>
      </c>
      <c r="AF2519" t="s">
        <v>76</v>
      </c>
      <c r="AG2519" t="s">
        <v>691</v>
      </c>
      <c r="AH2519" t="s">
        <v>173</v>
      </c>
      <c r="AI2519" t="s">
        <v>709</v>
      </c>
      <c r="AJ2519" t="s">
        <v>336</v>
      </c>
      <c r="AK2519" t="s">
        <v>73</v>
      </c>
      <c r="AL2519" t="s">
        <v>157</v>
      </c>
      <c r="AM2519" t="s">
        <v>125</v>
      </c>
      <c r="AN2519" t="s">
        <v>1151</v>
      </c>
      <c r="AO2519" t="s">
        <v>88</v>
      </c>
      <c r="AP2519" t="s">
        <v>830</v>
      </c>
      <c r="AQ2519" t="s">
        <v>178</v>
      </c>
      <c r="AR2519" t="s">
        <v>67</v>
      </c>
      <c r="AS2519" t="s">
        <v>170</v>
      </c>
      <c r="AT2519" t="s">
        <v>73</v>
      </c>
      <c r="AU2519" t="s">
        <v>12295</v>
      </c>
      <c r="AV2519" t="s">
        <v>12296</v>
      </c>
    </row>
    <row r="2520" spans="1:48" hidden="1" x14ac:dyDescent="0.3">
      <c r="A2520" t="s">
        <v>12297</v>
      </c>
      <c r="B2520" t="s">
        <v>12298</v>
      </c>
      <c r="C2520" s="1" t="str">
        <f t="shared" si="414"/>
        <v>21:0975</v>
      </c>
      <c r="D2520" s="1" t="str">
        <f t="shared" si="418"/>
        <v>21:0110</v>
      </c>
      <c r="E2520" t="s">
        <v>12299</v>
      </c>
      <c r="F2520" t="s">
        <v>12300</v>
      </c>
      <c r="H2520">
        <v>60.008011500000002</v>
      </c>
      <c r="I2520">
        <v>-98.511114000000006</v>
      </c>
      <c r="J2520" s="1" t="str">
        <f t="shared" si="419"/>
        <v>NGR lake sediment grab sample</v>
      </c>
      <c r="K2520" s="1" t="str">
        <f t="shared" si="420"/>
        <v>&lt;177 micron (NGR)</v>
      </c>
      <c r="L2520">
        <v>48</v>
      </c>
      <c r="M2520" t="s">
        <v>273</v>
      </c>
      <c r="N2520">
        <v>934</v>
      </c>
      <c r="O2520" t="s">
        <v>263</v>
      </c>
      <c r="P2520" t="s">
        <v>54</v>
      </c>
      <c r="Q2520" t="s">
        <v>80</v>
      </c>
      <c r="R2520" t="s">
        <v>121</v>
      </c>
      <c r="S2520" t="s">
        <v>57</v>
      </c>
      <c r="T2520" t="s">
        <v>411</v>
      </c>
      <c r="U2520" t="s">
        <v>96</v>
      </c>
      <c r="V2520" t="s">
        <v>2740</v>
      </c>
      <c r="W2520" t="s">
        <v>421</v>
      </c>
      <c r="X2520" t="s">
        <v>67</v>
      </c>
      <c r="Y2520" t="s">
        <v>68</v>
      </c>
      <c r="Z2520" t="s">
        <v>170</v>
      </c>
      <c r="AA2520" t="s">
        <v>64</v>
      </c>
      <c r="AB2520" t="s">
        <v>317</v>
      </c>
      <c r="AC2520" t="s">
        <v>66</v>
      </c>
      <c r="AD2520" t="s">
        <v>67</v>
      </c>
      <c r="AE2520" t="s">
        <v>120</v>
      </c>
      <c r="AF2520" t="s">
        <v>76</v>
      </c>
      <c r="AG2520" t="s">
        <v>550</v>
      </c>
      <c r="AH2520" t="s">
        <v>780</v>
      </c>
      <c r="AI2520" t="s">
        <v>346</v>
      </c>
      <c r="AJ2520" t="s">
        <v>201</v>
      </c>
      <c r="AK2520" t="s">
        <v>73</v>
      </c>
      <c r="AL2520" t="s">
        <v>103</v>
      </c>
      <c r="AM2520" t="s">
        <v>224</v>
      </c>
      <c r="AN2520" t="s">
        <v>76</v>
      </c>
      <c r="AO2520" t="s">
        <v>402</v>
      </c>
      <c r="AP2520" t="s">
        <v>261</v>
      </c>
      <c r="AQ2520" t="s">
        <v>1073</v>
      </c>
      <c r="AR2520" t="s">
        <v>67</v>
      </c>
      <c r="AS2520" t="s">
        <v>54</v>
      </c>
      <c r="AT2520" t="s">
        <v>73</v>
      </c>
      <c r="AU2520" t="s">
        <v>107</v>
      </c>
      <c r="AV2520" t="s">
        <v>12301</v>
      </c>
    </row>
    <row r="2521" spans="1:48" hidden="1" x14ac:dyDescent="0.3">
      <c r="A2521" t="s">
        <v>12302</v>
      </c>
      <c r="B2521" t="s">
        <v>12303</v>
      </c>
      <c r="C2521" s="1" t="str">
        <f t="shared" si="414"/>
        <v>21:0975</v>
      </c>
      <c r="D2521" s="1" t="str">
        <f t="shared" si="418"/>
        <v>21:0110</v>
      </c>
      <c r="E2521" t="s">
        <v>12304</v>
      </c>
      <c r="F2521" t="s">
        <v>12305</v>
      </c>
      <c r="H2521">
        <v>60.012058099999997</v>
      </c>
      <c r="I2521">
        <v>-98.583620199999999</v>
      </c>
      <c r="J2521" s="1" t="str">
        <f t="shared" si="419"/>
        <v>NGR lake sediment grab sample</v>
      </c>
      <c r="K2521" s="1" t="str">
        <f t="shared" si="420"/>
        <v>&lt;177 micron (NGR)</v>
      </c>
      <c r="L2521">
        <v>48</v>
      </c>
      <c r="M2521" t="s">
        <v>289</v>
      </c>
      <c r="N2521">
        <v>935</v>
      </c>
      <c r="O2521" t="s">
        <v>101</v>
      </c>
      <c r="P2521" t="s">
        <v>62</v>
      </c>
      <c r="Q2521" t="s">
        <v>802</v>
      </c>
      <c r="R2521" t="s">
        <v>357</v>
      </c>
      <c r="S2521" t="s">
        <v>57</v>
      </c>
      <c r="T2521" t="s">
        <v>698</v>
      </c>
      <c r="U2521" t="s">
        <v>92</v>
      </c>
      <c r="V2521" t="s">
        <v>192</v>
      </c>
      <c r="W2521" t="s">
        <v>238</v>
      </c>
      <c r="X2521" t="s">
        <v>67</v>
      </c>
      <c r="Y2521" t="s">
        <v>220</v>
      </c>
      <c r="Z2521" t="s">
        <v>127</v>
      </c>
      <c r="AA2521" t="s">
        <v>64</v>
      </c>
      <c r="AB2521" t="s">
        <v>264</v>
      </c>
      <c r="AC2521" t="s">
        <v>66</v>
      </c>
      <c r="AD2521" t="s">
        <v>59</v>
      </c>
      <c r="AE2521" t="s">
        <v>396</v>
      </c>
      <c r="AF2521" t="s">
        <v>116</v>
      </c>
      <c r="AG2521" t="s">
        <v>97</v>
      </c>
      <c r="AH2521" t="s">
        <v>780</v>
      </c>
      <c r="AI2521" t="s">
        <v>327</v>
      </c>
      <c r="AJ2521" t="s">
        <v>388</v>
      </c>
      <c r="AK2521" t="s">
        <v>73</v>
      </c>
      <c r="AL2521" t="s">
        <v>75</v>
      </c>
      <c r="AM2521" t="s">
        <v>224</v>
      </c>
      <c r="AN2521" t="s">
        <v>76</v>
      </c>
      <c r="AO2521" t="s">
        <v>168</v>
      </c>
      <c r="AP2521" t="s">
        <v>2741</v>
      </c>
      <c r="AQ2521" t="s">
        <v>178</v>
      </c>
      <c r="AR2521" t="s">
        <v>74</v>
      </c>
      <c r="AS2521" t="s">
        <v>54</v>
      </c>
      <c r="AT2521" t="s">
        <v>91</v>
      </c>
      <c r="AU2521" t="s">
        <v>107</v>
      </c>
      <c r="AV2521" t="s">
        <v>12306</v>
      </c>
    </row>
    <row r="2522" spans="1:48" hidden="1" x14ac:dyDescent="0.3">
      <c r="A2522" t="s">
        <v>12307</v>
      </c>
      <c r="B2522" t="s">
        <v>12308</v>
      </c>
      <c r="C2522" s="1" t="str">
        <f t="shared" si="414"/>
        <v>21:0975</v>
      </c>
      <c r="D2522" s="1" t="str">
        <f t="shared" si="418"/>
        <v>21:0110</v>
      </c>
      <c r="E2522" t="s">
        <v>12245</v>
      </c>
      <c r="F2522" t="s">
        <v>12309</v>
      </c>
      <c r="H2522">
        <v>60.011832599999998</v>
      </c>
      <c r="I2522">
        <v>-98.654968800000006</v>
      </c>
      <c r="J2522" s="1" t="str">
        <f t="shared" si="419"/>
        <v>NGR lake sediment grab sample</v>
      </c>
      <c r="K2522" s="1" t="str">
        <f t="shared" si="420"/>
        <v>&lt;177 micron (NGR)</v>
      </c>
      <c r="L2522">
        <v>48</v>
      </c>
      <c r="M2522" t="s">
        <v>345</v>
      </c>
      <c r="N2522">
        <v>936</v>
      </c>
      <c r="O2522" t="s">
        <v>103</v>
      </c>
      <c r="P2522" t="s">
        <v>54</v>
      </c>
      <c r="Q2522" t="s">
        <v>1814</v>
      </c>
      <c r="R2522" t="s">
        <v>141</v>
      </c>
      <c r="S2522" t="s">
        <v>57</v>
      </c>
      <c r="T2522" t="s">
        <v>204</v>
      </c>
      <c r="U2522" t="s">
        <v>117</v>
      </c>
      <c r="V2522" t="s">
        <v>141</v>
      </c>
      <c r="W2522" t="s">
        <v>62</v>
      </c>
      <c r="X2522" t="s">
        <v>67</v>
      </c>
      <c r="Y2522" t="s">
        <v>63</v>
      </c>
      <c r="Z2522" t="s">
        <v>96</v>
      </c>
      <c r="AA2522" t="s">
        <v>64</v>
      </c>
      <c r="AB2522" t="s">
        <v>251</v>
      </c>
      <c r="AC2522" t="s">
        <v>66</v>
      </c>
      <c r="AD2522" t="s">
        <v>67</v>
      </c>
      <c r="AE2522" t="s">
        <v>526</v>
      </c>
      <c r="AF2522" t="s">
        <v>76</v>
      </c>
      <c r="AG2522" t="s">
        <v>221</v>
      </c>
      <c r="AH2522" t="s">
        <v>780</v>
      </c>
      <c r="AI2522" t="s">
        <v>143</v>
      </c>
      <c r="AJ2522" t="s">
        <v>87</v>
      </c>
      <c r="AK2522" t="s">
        <v>73</v>
      </c>
      <c r="AL2522" t="s">
        <v>75</v>
      </c>
      <c r="AM2522" t="s">
        <v>103</v>
      </c>
      <c r="AN2522" t="s">
        <v>76</v>
      </c>
      <c r="AO2522" t="s">
        <v>168</v>
      </c>
      <c r="AP2522" t="s">
        <v>2741</v>
      </c>
      <c r="AQ2522" t="s">
        <v>124</v>
      </c>
      <c r="AR2522" t="s">
        <v>67</v>
      </c>
      <c r="AS2522" t="s">
        <v>54</v>
      </c>
      <c r="AT2522" t="s">
        <v>73</v>
      </c>
      <c r="AU2522" t="s">
        <v>107</v>
      </c>
      <c r="AV2522" t="s">
        <v>12310</v>
      </c>
    </row>
    <row r="2523" spans="1:48" hidden="1" x14ac:dyDescent="0.3">
      <c r="A2523" t="s">
        <v>12311</v>
      </c>
      <c r="B2523" t="s">
        <v>12312</v>
      </c>
      <c r="C2523" s="1" t="str">
        <f t="shared" si="414"/>
        <v>21:0975</v>
      </c>
      <c r="D2523" s="1" t="str">
        <f t="shared" si="418"/>
        <v>21:0110</v>
      </c>
      <c r="E2523" t="s">
        <v>12313</v>
      </c>
      <c r="F2523" t="s">
        <v>12314</v>
      </c>
      <c r="H2523">
        <v>60.005029299999997</v>
      </c>
      <c r="I2523">
        <v>-98.7124752</v>
      </c>
      <c r="J2523" s="1" t="str">
        <f t="shared" si="419"/>
        <v>NGR lake sediment grab sample</v>
      </c>
      <c r="K2523" s="1" t="str">
        <f t="shared" si="420"/>
        <v>&lt;177 micron (NGR)</v>
      </c>
      <c r="L2523">
        <v>48</v>
      </c>
      <c r="M2523" t="s">
        <v>301</v>
      </c>
      <c r="N2523">
        <v>937</v>
      </c>
      <c r="O2523" t="s">
        <v>178</v>
      </c>
      <c r="P2523" t="s">
        <v>54</v>
      </c>
      <c r="Q2523" t="s">
        <v>552</v>
      </c>
      <c r="R2523" t="s">
        <v>317</v>
      </c>
      <c r="S2523" t="s">
        <v>57</v>
      </c>
      <c r="T2523" t="s">
        <v>454</v>
      </c>
      <c r="U2523" t="s">
        <v>88</v>
      </c>
      <c r="V2523" t="s">
        <v>317</v>
      </c>
      <c r="W2523" t="s">
        <v>63</v>
      </c>
      <c r="X2523" t="s">
        <v>74</v>
      </c>
      <c r="Y2523" t="s">
        <v>63</v>
      </c>
      <c r="Z2523" t="s">
        <v>96</v>
      </c>
      <c r="AA2523" t="s">
        <v>64</v>
      </c>
      <c r="AB2523" t="s">
        <v>119</v>
      </c>
      <c r="AC2523" t="s">
        <v>66</v>
      </c>
      <c r="AD2523" t="s">
        <v>59</v>
      </c>
      <c r="AE2523" t="s">
        <v>238</v>
      </c>
      <c r="AF2523" t="s">
        <v>77</v>
      </c>
      <c r="AG2523" t="s">
        <v>412</v>
      </c>
      <c r="AH2523" t="s">
        <v>780</v>
      </c>
      <c r="AI2523" t="s">
        <v>388</v>
      </c>
      <c r="AJ2523" t="s">
        <v>138</v>
      </c>
      <c r="AK2523" t="s">
        <v>73</v>
      </c>
      <c r="AL2523" t="s">
        <v>103</v>
      </c>
      <c r="AM2523" t="s">
        <v>75</v>
      </c>
      <c r="AN2523" t="s">
        <v>76</v>
      </c>
      <c r="AO2523" t="s">
        <v>92</v>
      </c>
      <c r="AP2523" t="s">
        <v>2033</v>
      </c>
      <c r="AQ2523" t="s">
        <v>178</v>
      </c>
      <c r="AR2523" t="s">
        <v>74</v>
      </c>
      <c r="AS2523" t="s">
        <v>170</v>
      </c>
      <c r="AT2523" t="s">
        <v>73</v>
      </c>
      <c r="AU2523" t="s">
        <v>107</v>
      </c>
      <c r="AV2523" t="s">
        <v>7600</v>
      </c>
    </row>
    <row r="2524" spans="1:48" hidden="1" x14ac:dyDescent="0.3">
      <c r="A2524" t="s">
        <v>12315</v>
      </c>
      <c r="B2524" t="s">
        <v>12316</v>
      </c>
      <c r="C2524" s="1" t="str">
        <f t="shared" si="414"/>
        <v>21:0975</v>
      </c>
      <c r="D2524" s="1" t="str">
        <f t="shared" si="418"/>
        <v>21:0110</v>
      </c>
      <c r="E2524" t="s">
        <v>12317</v>
      </c>
      <c r="F2524" t="s">
        <v>12318</v>
      </c>
      <c r="H2524">
        <v>60.0042227</v>
      </c>
      <c r="I2524">
        <v>-98.7838311</v>
      </c>
      <c r="J2524" s="1" t="str">
        <f t="shared" si="419"/>
        <v>NGR lake sediment grab sample</v>
      </c>
      <c r="K2524" s="1" t="str">
        <f t="shared" si="420"/>
        <v>&lt;177 micron (NGR)</v>
      </c>
      <c r="L2524">
        <v>48</v>
      </c>
      <c r="M2524" t="s">
        <v>314</v>
      </c>
      <c r="N2524">
        <v>938</v>
      </c>
      <c r="O2524" t="s">
        <v>103</v>
      </c>
      <c r="P2524" t="s">
        <v>54</v>
      </c>
      <c r="Q2524" t="s">
        <v>152</v>
      </c>
      <c r="R2524" t="s">
        <v>251</v>
      </c>
      <c r="S2524" t="s">
        <v>57</v>
      </c>
      <c r="T2524" t="s">
        <v>204</v>
      </c>
      <c r="U2524" t="s">
        <v>88</v>
      </c>
      <c r="V2524" t="s">
        <v>317</v>
      </c>
      <c r="W2524" t="s">
        <v>68</v>
      </c>
      <c r="X2524" t="s">
        <v>67</v>
      </c>
      <c r="Y2524" t="s">
        <v>95</v>
      </c>
      <c r="Z2524" t="s">
        <v>62</v>
      </c>
      <c r="AA2524" t="s">
        <v>64</v>
      </c>
      <c r="AB2524" t="s">
        <v>522</v>
      </c>
      <c r="AC2524" t="s">
        <v>66</v>
      </c>
      <c r="AD2524" t="s">
        <v>88</v>
      </c>
      <c r="AE2524" t="s">
        <v>5744</v>
      </c>
      <c r="AF2524" t="s">
        <v>76</v>
      </c>
      <c r="AG2524" t="s">
        <v>141</v>
      </c>
      <c r="AH2524" t="s">
        <v>780</v>
      </c>
      <c r="AI2524" t="s">
        <v>170</v>
      </c>
      <c r="AJ2524" t="s">
        <v>159</v>
      </c>
      <c r="AK2524" t="s">
        <v>73</v>
      </c>
      <c r="AL2524" t="s">
        <v>103</v>
      </c>
      <c r="AM2524" t="s">
        <v>103</v>
      </c>
      <c r="AN2524" t="s">
        <v>76</v>
      </c>
      <c r="AO2524" t="s">
        <v>265</v>
      </c>
      <c r="AP2524" t="s">
        <v>446</v>
      </c>
      <c r="AQ2524" t="s">
        <v>72</v>
      </c>
      <c r="AR2524" t="s">
        <v>67</v>
      </c>
      <c r="AS2524" t="s">
        <v>54</v>
      </c>
      <c r="AT2524" t="s">
        <v>73</v>
      </c>
      <c r="AU2524" t="s">
        <v>107</v>
      </c>
      <c r="AV2524" t="s">
        <v>12319</v>
      </c>
    </row>
    <row r="2525" spans="1:48" hidden="1" x14ac:dyDescent="0.3">
      <c r="A2525" t="s">
        <v>12320</v>
      </c>
      <c r="B2525" t="s">
        <v>12321</v>
      </c>
      <c r="C2525" s="1" t="str">
        <f t="shared" si="414"/>
        <v>21:0975</v>
      </c>
      <c r="D2525" s="1" t="str">
        <f t="shared" si="418"/>
        <v>21:0110</v>
      </c>
      <c r="E2525" t="s">
        <v>12322</v>
      </c>
      <c r="F2525" t="s">
        <v>12323</v>
      </c>
      <c r="H2525">
        <v>60.0122918</v>
      </c>
      <c r="I2525">
        <v>-98.845494000000002</v>
      </c>
      <c r="J2525" s="1" t="str">
        <f t="shared" si="419"/>
        <v>NGR lake sediment grab sample</v>
      </c>
      <c r="K2525" s="1" t="str">
        <f t="shared" si="420"/>
        <v>&lt;177 micron (NGR)</v>
      </c>
      <c r="L2525">
        <v>48</v>
      </c>
      <c r="M2525" t="s">
        <v>324</v>
      </c>
      <c r="N2525">
        <v>939</v>
      </c>
      <c r="O2525" t="s">
        <v>103</v>
      </c>
      <c r="P2525" t="s">
        <v>54</v>
      </c>
      <c r="Q2525" t="s">
        <v>248</v>
      </c>
      <c r="R2525" t="s">
        <v>190</v>
      </c>
      <c r="S2525" t="s">
        <v>57</v>
      </c>
      <c r="T2525" t="s">
        <v>437</v>
      </c>
      <c r="U2525" t="s">
        <v>178</v>
      </c>
      <c r="V2525" t="s">
        <v>550</v>
      </c>
      <c r="W2525" t="s">
        <v>302</v>
      </c>
      <c r="X2525" t="s">
        <v>74</v>
      </c>
      <c r="Y2525" t="s">
        <v>363</v>
      </c>
      <c r="Z2525" t="s">
        <v>62</v>
      </c>
      <c r="AA2525" t="s">
        <v>64</v>
      </c>
      <c r="AB2525" t="s">
        <v>152</v>
      </c>
      <c r="AC2525" t="s">
        <v>70</v>
      </c>
      <c r="AD2525" t="s">
        <v>178</v>
      </c>
      <c r="AE2525" t="s">
        <v>983</v>
      </c>
      <c r="AF2525" t="s">
        <v>77</v>
      </c>
      <c r="AG2525" t="s">
        <v>121</v>
      </c>
      <c r="AH2525" t="s">
        <v>780</v>
      </c>
      <c r="AI2525" t="s">
        <v>263</v>
      </c>
      <c r="AJ2525" t="s">
        <v>4773</v>
      </c>
      <c r="AK2525" t="s">
        <v>73</v>
      </c>
      <c r="AL2525" t="s">
        <v>103</v>
      </c>
      <c r="AM2525" t="s">
        <v>68</v>
      </c>
      <c r="AN2525" t="s">
        <v>76</v>
      </c>
      <c r="AO2525" t="s">
        <v>134</v>
      </c>
      <c r="AP2525" t="s">
        <v>325</v>
      </c>
      <c r="AQ2525" t="s">
        <v>104</v>
      </c>
      <c r="AR2525" t="s">
        <v>67</v>
      </c>
      <c r="AS2525" t="s">
        <v>170</v>
      </c>
      <c r="AT2525" t="s">
        <v>91</v>
      </c>
      <c r="AU2525" t="s">
        <v>107</v>
      </c>
      <c r="AV2525" t="s">
        <v>12324</v>
      </c>
    </row>
    <row r="2526" spans="1:48" hidden="1" x14ac:dyDescent="0.3">
      <c r="A2526" t="s">
        <v>12325</v>
      </c>
      <c r="B2526" t="s">
        <v>12326</v>
      </c>
      <c r="C2526" s="1" t="str">
        <f t="shared" si="414"/>
        <v>21:0975</v>
      </c>
      <c r="D2526" s="1" t="str">
        <f t="shared" si="418"/>
        <v>21:0110</v>
      </c>
      <c r="E2526" t="s">
        <v>12327</v>
      </c>
      <c r="F2526" t="s">
        <v>12328</v>
      </c>
      <c r="H2526">
        <v>60.011642199999997</v>
      </c>
      <c r="I2526">
        <v>-98.924607699999996</v>
      </c>
      <c r="J2526" s="1" t="str">
        <f t="shared" si="419"/>
        <v>NGR lake sediment grab sample</v>
      </c>
      <c r="K2526" s="1" t="str">
        <f t="shared" si="420"/>
        <v>&lt;177 micron (NGR)</v>
      </c>
      <c r="L2526">
        <v>48</v>
      </c>
      <c r="M2526" t="s">
        <v>335</v>
      </c>
      <c r="N2526">
        <v>940</v>
      </c>
      <c r="O2526" t="s">
        <v>103</v>
      </c>
      <c r="P2526" t="s">
        <v>54</v>
      </c>
      <c r="Q2526" t="s">
        <v>643</v>
      </c>
      <c r="R2526" t="s">
        <v>357</v>
      </c>
      <c r="S2526" t="s">
        <v>57</v>
      </c>
      <c r="T2526" t="s">
        <v>315</v>
      </c>
      <c r="U2526" t="s">
        <v>88</v>
      </c>
      <c r="V2526" t="s">
        <v>264</v>
      </c>
      <c r="W2526" t="s">
        <v>526</v>
      </c>
      <c r="X2526" t="s">
        <v>62</v>
      </c>
      <c r="Y2526" t="s">
        <v>421</v>
      </c>
      <c r="Z2526" t="s">
        <v>127</v>
      </c>
      <c r="AA2526" t="s">
        <v>64</v>
      </c>
      <c r="AB2526" t="s">
        <v>698</v>
      </c>
      <c r="AC2526" t="s">
        <v>66</v>
      </c>
      <c r="AD2526" t="s">
        <v>117</v>
      </c>
      <c r="AE2526" t="s">
        <v>74</v>
      </c>
      <c r="AF2526" t="s">
        <v>76</v>
      </c>
      <c r="AG2526" t="s">
        <v>190</v>
      </c>
      <c r="AH2526" t="s">
        <v>780</v>
      </c>
      <c r="AI2526" t="s">
        <v>143</v>
      </c>
      <c r="AJ2526" t="s">
        <v>208</v>
      </c>
      <c r="AK2526" t="s">
        <v>73</v>
      </c>
      <c r="AL2526" t="s">
        <v>103</v>
      </c>
      <c r="AM2526" t="s">
        <v>74</v>
      </c>
      <c r="AN2526" t="s">
        <v>76</v>
      </c>
      <c r="AO2526" t="s">
        <v>77</v>
      </c>
      <c r="AP2526" t="s">
        <v>900</v>
      </c>
      <c r="AQ2526" t="s">
        <v>92</v>
      </c>
      <c r="AR2526" t="s">
        <v>74</v>
      </c>
      <c r="AS2526" t="s">
        <v>54</v>
      </c>
      <c r="AT2526" t="s">
        <v>73</v>
      </c>
      <c r="AU2526" t="s">
        <v>107</v>
      </c>
      <c r="AV2526" t="s">
        <v>12223</v>
      </c>
    </row>
    <row r="2527" spans="1:48" hidden="1" x14ac:dyDescent="0.3">
      <c r="A2527" t="s">
        <v>12329</v>
      </c>
      <c r="B2527" t="s">
        <v>12330</v>
      </c>
      <c r="C2527" s="1" t="str">
        <f t="shared" si="414"/>
        <v>21:0975</v>
      </c>
      <c r="D2527" s="1" t="str">
        <f t="shared" si="418"/>
        <v>21:0110</v>
      </c>
      <c r="E2527" t="s">
        <v>12331</v>
      </c>
      <c r="F2527" t="s">
        <v>12332</v>
      </c>
      <c r="H2527">
        <v>60.010744799999998</v>
      </c>
      <c r="I2527">
        <v>-98.9720461</v>
      </c>
      <c r="J2527" s="1" t="str">
        <f t="shared" si="419"/>
        <v>NGR lake sediment grab sample</v>
      </c>
      <c r="K2527" s="1" t="str">
        <f t="shared" si="420"/>
        <v>&lt;177 micron (NGR)</v>
      </c>
      <c r="L2527">
        <v>48</v>
      </c>
      <c r="M2527" t="s">
        <v>354</v>
      </c>
      <c r="N2527">
        <v>941</v>
      </c>
      <c r="O2527" t="s">
        <v>103</v>
      </c>
      <c r="P2527" t="s">
        <v>54</v>
      </c>
      <c r="Q2527" t="s">
        <v>479</v>
      </c>
      <c r="R2527" t="s">
        <v>69</v>
      </c>
      <c r="S2527" t="s">
        <v>57</v>
      </c>
      <c r="T2527" t="s">
        <v>262</v>
      </c>
      <c r="U2527" t="s">
        <v>117</v>
      </c>
      <c r="V2527" t="s">
        <v>471</v>
      </c>
      <c r="W2527" t="s">
        <v>206</v>
      </c>
      <c r="X2527" t="s">
        <v>62</v>
      </c>
      <c r="Y2527" t="s">
        <v>396</v>
      </c>
      <c r="Z2527" t="s">
        <v>170</v>
      </c>
      <c r="AA2527" t="s">
        <v>64</v>
      </c>
      <c r="AB2527" t="s">
        <v>235</v>
      </c>
      <c r="AC2527" t="s">
        <v>66</v>
      </c>
      <c r="AD2527" t="s">
        <v>96</v>
      </c>
      <c r="AE2527" t="s">
        <v>4330</v>
      </c>
      <c r="AF2527" t="s">
        <v>76</v>
      </c>
      <c r="AG2527" t="s">
        <v>99</v>
      </c>
      <c r="AH2527" t="s">
        <v>780</v>
      </c>
      <c r="AI2527" t="s">
        <v>61</v>
      </c>
      <c r="AJ2527" t="s">
        <v>1395</v>
      </c>
      <c r="AK2527" t="s">
        <v>73</v>
      </c>
      <c r="AL2527" t="s">
        <v>103</v>
      </c>
      <c r="AM2527" t="s">
        <v>74</v>
      </c>
      <c r="AN2527" t="s">
        <v>76</v>
      </c>
      <c r="AO2527" t="s">
        <v>121</v>
      </c>
      <c r="AP2527" t="s">
        <v>830</v>
      </c>
      <c r="AQ2527" t="s">
        <v>116</v>
      </c>
      <c r="AR2527" t="s">
        <v>67</v>
      </c>
      <c r="AS2527" t="s">
        <v>54</v>
      </c>
      <c r="AT2527" t="s">
        <v>58</v>
      </c>
      <c r="AU2527" t="s">
        <v>107</v>
      </c>
      <c r="AV2527" t="s">
        <v>12333</v>
      </c>
    </row>
    <row r="2528" spans="1:48" hidden="1" x14ac:dyDescent="0.3">
      <c r="A2528" t="s">
        <v>12334</v>
      </c>
      <c r="B2528" t="s">
        <v>12335</v>
      </c>
      <c r="C2528" s="1" t="str">
        <f t="shared" si="414"/>
        <v>21:0975</v>
      </c>
      <c r="D2528" s="1" t="str">
        <f t="shared" si="418"/>
        <v>21:0110</v>
      </c>
      <c r="E2528" t="s">
        <v>12336</v>
      </c>
      <c r="F2528" t="s">
        <v>12337</v>
      </c>
      <c r="H2528">
        <v>60.4947649</v>
      </c>
      <c r="I2528">
        <v>-98.851938599999997</v>
      </c>
      <c r="J2528" s="1" t="str">
        <f t="shared" si="419"/>
        <v>NGR lake sediment grab sample</v>
      </c>
      <c r="K2528" s="1" t="str">
        <f t="shared" si="420"/>
        <v>&lt;177 micron (NGR)</v>
      </c>
      <c r="L2528">
        <v>49</v>
      </c>
      <c r="M2528" t="s">
        <v>52</v>
      </c>
      <c r="N2528">
        <v>942</v>
      </c>
      <c r="O2528" t="s">
        <v>103</v>
      </c>
      <c r="P2528" t="s">
        <v>54</v>
      </c>
      <c r="Q2528" t="s">
        <v>133</v>
      </c>
      <c r="R2528" t="s">
        <v>178</v>
      </c>
      <c r="S2528" t="s">
        <v>57</v>
      </c>
      <c r="T2528" t="s">
        <v>454</v>
      </c>
      <c r="U2528" t="s">
        <v>203</v>
      </c>
      <c r="V2528" t="s">
        <v>550</v>
      </c>
      <c r="W2528" t="s">
        <v>94</v>
      </c>
      <c r="X2528" t="s">
        <v>67</v>
      </c>
      <c r="Y2528" t="s">
        <v>211</v>
      </c>
      <c r="Z2528" t="s">
        <v>96</v>
      </c>
      <c r="AA2528" t="s">
        <v>64</v>
      </c>
      <c r="AB2528" t="s">
        <v>890</v>
      </c>
      <c r="AC2528" t="s">
        <v>66</v>
      </c>
      <c r="AD2528" t="s">
        <v>59</v>
      </c>
      <c r="AE2528" t="s">
        <v>95</v>
      </c>
      <c r="AF2528" t="s">
        <v>282</v>
      </c>
      <c r="AG2528" t="s">
        <v>91</v>
      </c>
      <c r="AH2528" t="s">
        <v>780</v>
      </c>
      <c r="AI2528" t="s">
        <v>159</v>
      </c>
      <c r="AJ2528" t="s">
        <v>124</v>
      </c>
      <c r="AK2528" t="s">
        <v>73</v>
      </c>
      <c r="AL2528" t="s">
        <v>206</v>
      </c>
      <c r="AM2528" t="s">
        <v>177</v>
      </c>
      <c r="AN2528" t="s">
        <v>76</v>
      </c>
      <c r="AO2528" t="s">
        <v>178</v>
      </c>
      <c r="AP2528" t="s">
        <v>179</v>
      </c>
      <c r="AQ2528" t="s">
        <v>178</v>
      </c>
      <c r="AR2528" t="s">
        <v>74</v>
      </c>
      <c r="AS2528" t="s">
        <v>54</v>
      </c>
      <c r="AT2528" t="s">
        <v>73</v>
      </c>
      <c r="AU2528" t="s">
        <v>107</v>
      </c>
      <c r="AV2528" t="s">
        <v>2354</v>
      </c>
    </row>
    <row r="2529" spans="1:48" hidden="1" x14ac:dyDescent="0.3">
      <c r="A2529" t="s">
        <v>12338</v>
      </c>
      <c r="B2529" t="s">
        <v>12339</v>
      </c>
      <c r="C2529" s="1" t="str">
        <f t="shared" si="414"/>
        <v>21:0975</v>
      </c>
      <c r="D2529" s="1" t="str">
        <f t="shared" si="418"/>
        <v>21:0110</v>
      </c>
      <c r="E2529" t="s">
        <v>12340</v>
      </c>
      <c r="F2529" t="s">
        <v>12341</v>
      </c>
      <c r="H2529">
        <v>60.025562600000001</v>
      </c>
      <c r="I2529">
        <v>-98.985202299999997</v>
      </c>
      <c r="J2529" s="1" t="str">
        <f t="shared" si="419"/>
        <v>NGR lake sediment grab sample</v>
      </c>
      <c r="K2529" s="1" t="str">
        <f t="shared" si="420"/>
        <v>&lt;177 micron (NGR)</v>
      </c>
      <c r="L2529">
        <v>49</v>
      </c>
      <c r="M2529" t="s">
        <v>86</v>
      </c>
      <c r="N2529">
        <v>943</v>
      </c>
      <c r="O2529" t="s">
        <v>103</v>
      </c>
      <c r="P2529" t="s">
        <v>54</v>
      </c>
      <c r="Q2529" t="s">
        <v>479</v>
      </c>
      <c r="R2529" t="s">
        <v>187</v>
      </c>
      <c r="S2529" t="s">
        <v>57</v>
      </c>
      <c r="T2529" t="s">
        <v>562</v>
      </c>
      <c r="U2529" t="s">
        <v>138</v>
      </c>
      <c r="V2529" t="s">
        <v>139</v>
      </c>
      <c r="W2529" t="s">
        <v>526</v>
      </c>
      <c r="X2529" t="s">
        <v>758</v>
      </c>
      <c r="Y2529" t="s">
        <v>448</v>
      </c>
      <c r="Z2529" t="s">
        <v>62</v>
      </c>
      <c r="AA2529" t="s">
        <v>64</v>
      </c>
      <c r="AB2529" t="s">
        <v>249</v>
      </c>
      <c r="AC2529" t="s">
        <v>66</v>
      </c>
      <c r="AD2529" t="s">
        <v>758</v>
      </c>
      <c r="AE2529" t="s">
        <v>2933</v>
      </c>
      <c r="AF2529" t="s">
        <v>90</v>
      </c>
      <c r="AG2529" t="s">
        <v>436</v>
      </c>
      <c r="AH2529" t="s">
        <v>780</v>
      </c>
      <c r="AI2529" t="s">
        <v>127</v>
      </c>
      <c r="AJ2529" t="s">
        <v>480</v>
      </c>
      <c r="AK2529" t="s">
        <v>73</v>
      </c>
      <c r="AL2529" t="s">
        <v>103</v>
      </c>
      <c r="AM2529" t="s">
        <v>177</v>
      </c>
      <c r="AN2529" t="s">
        <v>76</v>
      </c>
      <c r="AO2529" t="s">
        <v>116</v>
      </c>
      <c r="AP2529" t="s">
        <v>747</v>
      </c>
      <c r="AQ2529" t="s">
        <v>281</v>
      </c>
      <c r="AR2529" t="s">
        <v>67</v>
      </c>
      <c r="AS2529" t="s">
        <v>54</v>
      </c>
      <c r="AT2529" t="s">
        <v>91</v>
      </c>
      <c r="AU2529" t="s">
        <v>107</v>
      </c>
      <c r="AV2529" t="s">
        <v>12342</v>
      </c>
    </row>
    <row r="2530" spans="1:48" hidden="1" x14ac:dyDescent="0.3">
      <c r="A2530" t="s">
        <v>12343</v>
      </c>
      <c r="B2530" t="s">
        <v>12344</v>
      </c>
      <c r="C2530" s="1" t="str">
        <f t="shared" si="414"/>
        <v>21:0975</v>
      </c>
      <c r="D2530" s="1" t="str">
        <f t="shared" si="418"/>
        <v>21:0110</v>
      </c>
      <c r="E2530" t="s">
        <v>12345</v>
      </c>
      <c r="F2530" t="s">
        <v>12346</v>
      </c>
      <c r="H2530">
        <v>60.055219999999998</v>
      </c>
      <c r="I2530">
        <v>-98.979386399999996</v>
      </c>
      <c r="J2530" s="1" t="str">
        <f t="shared" si="419"/>
        <v>NGR lake sediment grab sample</v>
      </c>
      <c r="K2530" s="1" t="str">
        <f t="shared" si="420"/>
        <v>&lt;177 micron (NGR)</v>
      </c>
      <c r="L2530">
        <v>49</v>
      </c>
      <c r="M2530" t="s">
        <v>149</v>
      </c>
      <c r="N2530">
        <v>944</v>
      </c>
      <c r="O2530" t="s">
        <v>103</v>
      </c>
      <c r="P2530" t="s">
        <v>138</v>
      </c>
      <c r="Q2530" t="s">
        <v>572</v>
      </c>
      <c r="R2530" t="s">
        <v>305</v>
      </c>
      <c r="S2530" t="s">
        <v>57</v>
      </c>
      <c r="T2530" t="s">
        <v>604</v>
      </c>
      <c r="U2530" t="s">
        <v>59</v>
      </c>
      <c r="V2530" t="s">
        <v>522</v>
      </c>
      <c r="W2530" t="s">
        <v>118</v>
      </c>
      <c r="X2530" t="s">
        <v>67</v>
      </c>
      <c r="Y2530" t="s">
        <v>137</v>
      </c>
      <c r="Z2530" t="s">
        <v>59</v>
      </c>
      <c r="AA2530" t="s">
        <v>64</v>
      </c>
      <c r="AB2530" t="s">
        <v>575</v>
      </c>
      <c r="AC2530" t="s">
        <v>70</v>
      </c>
      <c r="AD2530" t="s">
        <v>59</v>
      </c>
      <c r="AE2530" t="s">
        <v>8989</v>
      </c>
      <c r="AF2530" t="s">
        <v>121</v>
      </c>
      <c r="AG2530" t="s">
        <v>277</v>
      </c>
      <c r="AH2530" t="s">
        <v>472</v>
      </c>
      <c r="AI2530" t="s">
        <v>123</v>
      </c>
      <c r="AJ2530" t="s">
        <v>692</v>
      </c>
      <c r="AK2530" t="s">
        <v>73</v>
      </c>
      <c r="AL2530" t="s">
        <v>206</v>
      </c>
      <c r="AM2530" t="s">
        <v>177</v>
      </c>
      <c r="AN2530" t="s">
        <v>76</v>
      </c>
      <c r="AO2530" t="s">
        <v>281</v>
      </c>
      <c r="AP2530" t="s">
        <v>253</v>
      </c>
      <c r="AQ2530" t="s">
        <v>281</v>
      </c>
      <c r="AR2530" t="s">
        <v>67</v>
      </c>
      <c r="AS2530" t="s">
        <v>54</v>
      </c>
      <c r="AT2530" t="s">
        <v>73</v>
      </c>
      <c r="AU2530" t="s">
        <v>107</v>
      </c>
      <c r="AV2530" t="s">
        <v>12347</v>
      </c>
    </row>
    <row r="2531" spans="1:48" hidden="1" x14ac:dyDescent="0.3">
      <c r="A2531" t="s">
        <v>12348</v>
      </c>
      <c r="B2531" t="s">
        <v>12349</v>
      </c>
      <c r="C2531" s="1" t="str">
        <f t="shared" si="414"/>
        <v>21:0975</v>
      </c>
      <c r="D2531" s="1" t="str">
        <f t="shared" si="418"/>
        <v>21:0110</v>
      </c>
      <c r="E2531" t="s">
        <v>12350</v>
      </c>
      <c r="F2531" t="s">
        <v>12351</v>
      </c>
      <c r="H2531">
        <v>60.083707199999999</v>
      </c>
      <c r="I2531">
        <v>-98.963315800000004</v>
      </c>
      <c r="J2531" s="1" t="str">
        <f t="shared" si="419"/>
        <v>NGR lake sediment grab sample</v>
      </c>
      <c r="K2531" s="1" t="str">
        <f t="shared" si="420"/>
        <v>&lt;177 micron (NGR)</v>
      </c>
      <c r="L2531">
        <v>49</v>
      </c>
      <c r="M2531" t="s">
        <v>165</v>
      </c>
      <c r="N2531">
        <v>945</v>
      </c>
      <c r="O2531" t="s">
        <v>103</v>
      </c>
      <c r="P2531" t="s">
        <v>138</v>
      </c>
      <c r="Q2531" t="s">
        <v>593</v>
      </c>
      <c r="R2531" t="s">
        <v>121</v>
      </c>
      <c r="S2531" t="s">
        <v>57</v>
      </c>
      <c r="T2531" t="s">
        <v>251</v>
      </c>
      <c r="U2531" t="s">
        <v>138</v>
      </c>
      <c r="V2531" t="s">
        <v>2740</v>
      </c>
      <c r="W2531" t="s">
        <v>526</v>
      </c>
      <c r="X2531" t="s">
        <v>67</v>
      </c>
      <c r="Y2531" t="s">
        <v>125</v>
      </c>
      <c r="Z2531" t="s">
        <v>62</v>
      </c>
      <c r="AA2531" t="s">
        <v>64</v>
      </c>
      <c r="AB2531" t="s">
        <v>436</v>
      </c>
      <c r="AC2531" t="s">
        <v>70</v>
      </c>
      <c r="AD2531" t="s">
        <v>170</v>
      </c>
      <c r="AE2531" t="s">
        <v>1658</v>
      </c>
      <c r="AF2531" t="s">
        <v>281</v>
      </c>
      <c r="AG2531" t="s">
        <v>356</v>
      </c>
      <c r="AH2531" t="s">
        <v>472</v>
      </c>
      <c r="AI2531" t="s">
        <v>95</v>
      </c>
      <c r="AJ2531" t="s">
        <v>136</v>
      </c>
      <c r="AK2531" t="s">
        <v>73</v>
      </c>
      <c r="AL2531" t="s">
        <v>103</v>
      </c>
      <c r="AM2531" t="s">
        <v>103</v>
      </c>
      <c r="AN2531" t="s">
        <v>76</v>
      </c>
      <c r="AO2531" t="s">
        <v>71</v>
      </c>
      <c r="AP2531" t="s">
        <v>1477</v>
      </c>
      <c r="AQ2531" t="s">
        <v>168</v>
      </c>
      <c r="AR2531" t="s">
        <v>67</v>
      </c>
      <c r="AS2531" t="s">
        <v>54</v>
      </c>
      <c r="AT2531" t="s">
        <v>58</v>
      </c>
      <c r="AU2531" t="s">
        <v>107</v>
      </c>
      <c r="AV2531" t="s">
        <v>12352</v>
      </c>
    </row>
    <row r="2532" spans="1:48" hidden="1" x14ac:dyDescent="0.3">
      <c r="A2532" t="s">
        <v>12353</v>
      </c>
      <c r="B2532" t="s">
        <v>12354</v>
      </c>
      <c r="C2532" s="1" t="str">
        <f t="shared" si="414"/>
        <v>21:0975</v>
      </c>
      <c r="D2532" s="1" t="str">
        <f t="shared" si="418"/>
        <v>21:0110</v>
      </c>
      <c r="E2532" t="s">
        <v>12355</v>
      </c>
      <c r="F2532" t="s">
        <v>12356</v>
      </c>
      <c r="H2532">
        <v>60.118375700000001</v>
      </c>
      <c r="I2532">
        <v>-98.963689400000007</v>
      </c>
      <c r="J2532" s="1" t="str">
        <f t="shared" si="419"/>
        <v>NGR lake sediment grab sample</v>
      </c>
      <c r="K2532" s="1" t="str">
        <f t="shared" si="420"/>
        <v>&lt;177 micron (NGR)</v>
      </c>
      <c r="L2532">
        <v>49</v>
      </c>
      <c r="M2532" t="s">
        <v>185</v>
      </c>
      <c r="N2532">
        <v>946</v>
      </c>
      <c r="O2532" t="s">
        <v>125</v>
      </c>
      <c r="P2532" t="s">
        <v>54</v>
      </c>
      <c r="Q2532" t="s">
        <v>624</v>
      </c>
      <c r="R2532" t="s">
        <v>92</v>
      </c>
      <c r="S2532" t="s">
        <v>57</v>
      </c>
      <c r="T2532" t="s">
        <v>411</v>
      </c>
      <c r="U2532" t="s">
        <v>138</v>
      </c>
      <c r="V2532" t="s">
        <v>357</v>
      </c>
      <c r="W2532" t="s">
        <v>137</v>
      </c>
      <c r="X2532" t="s">
        <v>67</v>
      </c>
      <c r="Y2532" t="s">
        <v>206</v>
      </c>
      <c r="Z2532" t="s">
        <v>59</v>
      </c>
      <c r="AA2532" t="s">
        <v>64</v>
      </c>
      <c r="AB2532" t="s">
        <v>69</v>
      </c>
      <c r="AC2532" t="s">
        <v>70</v>
      </c>
      <c r="AD2532" t="s">
        <v>62</v>
      </c>
      <c r="AE2532" t="s">
        <v>302</v>
      </c>
      <c r="AF2532" t="s">
        <v>104</v>
      </c>
      <c r="AG2532" t="s">
        <v>604</v>
      </c>
      <c r="AH2532" t="s">
        <v>780</v>
      </c>
      <c r="AI2532" t="s">
        <v>363</v>
      </c>
      <c r="AJ2532" t="s">
        <v>292</v>
      </c>
      <c r="AK2532" t="s">
        <v>73</v>
      </c>
      <c r="AL2532" t="s">
        <v>177</v>
      </c>
      <c r="AM2532" t="s">
        <v>103</v>
      </c>
      <c r="AN2532" t="s">
        <v>76</v>
      </c>
      <c r="AO2532" t="s">
        <v>168</v>
      </c>
      <c r="AP2532" t="s">
        <v>234</v>
      </c>
      <c r="AQ2532" t="s">
        <v>106</v>
      </c>
      <c r="AR2532" t="s">
        <v>67</v>
      </c>
      <c r="AS2532" t="s">
        <v>54</v>
      </c>
      <c r="AT2532" t="s">
        <v>73</v>
      </c>
      <c r="AU2532" t="s">
        <v>107</v>
      </c>
      <c r="AV2532" t="s">
        <v>12357</v>
      </c>
    </row>
    <row r="2533" spans="1:48" hidden="1" x14ac:dyDescent="0.3">
      <c r="A2533" t="s">
        <v>12358</v>
      </c>
      <c r="B2533" t="s">
        <v>12359</v>
      </c>
      <c r="C2533" s="1" t="str">
        <f t="shared" si="414"/>
        <v>21:0975</v>
      </c>
      <c r="D2533" s="1" t="str">
        <f t="shared" si="418"/>
        <v>21:0110</v>
      </c>
      <c r="E2533" t="s">
        <v>12360</v>
      </c>
      <c r="F2533" t="s">
        <v>12361</v>
      </c>
      <c r="H2533">
        <v>60.168545600000002</v>
      </c>
      <c r="I2533">
        <v>-98.983219700000006</v>
      </c>
      <c r="J2533" s="1" t="str">
        <f t="shared" si="419"/>
        <v>NGR lake sediment grab sample</v>
      </c>
      <c r="K2533" s="1" t="str">
        <f t="shared" si="420"/>
        <v>&lt;177 micron (NGR)</v>
      </c>
      <c r="L2533">
        <v>49</v>
      </c>
      <c r="M2533" t="s">
        <v>113</v>
      </c>
      <c r="N2533">
        <v>947</v>
      </c>
      <c r="O2533" t="s">
        <v>125</v>
      </c>
      <c r="P2533" t="s">
        <v>96</v>
      </c>
      <c r="Q2533" t="s">
        <v>3719</v>
      </c>
      <c r="R2533" t="s">
        <v>90</v>
      </c>
      <c r="S2533" t="s">
        <v>57</v>
      </c>
      <c r="T2533" t="s">
        <v>604</v>
      </c>
      <c r="U2533" t="s">
        <v>168</v>
      </c>
      <c r="V2533" t="s">
        <v>69</v>
      </c>
      <c r="W2533" t="s">
        <v>205</v>
      </c>
      <c r="X2533" t="s">
        <v>74</v>
      </c>
      <c r="Y2533" t="s">
        <v>106</v>
      </c>
      <c r="Z2533" t="s">
        <v>127</v>
      </c>
      <c r="AA2533" t="s">
        <v>64</v>
      </c>
      <c r="AB2533" t="s">
        <v>492</v>
      </c>
      <c r="AC2533" t="s">
        <v>177</v>
      </c>
      <c r="AD2533" t="s">
        <v>104</v>
      </c>
      <c r="AE2533" t="s">
        <v>206</v>
      </c>
      <c r="AF2533" t="s">
        <v>90</v>
      </c>
      <c r="AG2533" t="s">
        <v>219</v>
      </c>
      <c r="AH2533" t="s">
        <v>472</v>
      </c>
      <c r="AI2533" t="s">
        <v>138</v>
      </c>
      <c r="AJ2533" t="s">
        <v>59</v>
      </c>
      <c r="AK2533" t="s">
        <v>73</v>
      </c>
      <c r="AL2533" t="s">
        <v>125</v>
      </c>
      <c r="AM2533" t="s">
        <v>125</v>
      </c>
      <c r="AN2533" t="s">
        <v>76</v>
      </c>
      <c r="AO2533" t="s">
        <v>77</v>
      </c>
      <c r="AP2533" t="s">
        <v>656</v>
      </c>
      <c r="AQ2533" t="s">
        <v>104</v>
      </c>
      <c r="AR2533" t="s">
        <v>62</v>
      </c>
      <c r="AS2533" t="s">
        <v>62</v>
      </c>
      <c r="AT2533" t="s">
        <v>152</v>
      </c>
      <c r="AU2533" t="s">
        <v>107</v>
      </c>
      <c r="AV2533" t="s">
        <v>12362</v>
      </c>
    </row>
    <row r="2534" spans="1:48" hidden="1" x14ac:dyDescent="0.3">
      <c r="A2534" t="s">
        <v>12363</v>
      </c>
      <c r="B2534" t="s">
        <v>12364</v>
      </c>
      <c r="C2534" s="1" t="str">
        <f t="shared" si="414"/>
        <v>21:0975</v>
      </c>
      <c r="D2534" s="1" t="str">
        <f t="shared" si="418"/>
        <v>21:0110</v>
      </c>
      <c r="E2534" t="s">
        <v>12360</v>
      </c>
      <c r="F2534" t="s">
        <v>12365</v>
      </c>
      <c r="H2534">
        <v>60.168545600000002</v>
      </c>
      <c r="I2534">
        <v>-98.983219700000006</v>
      </c>
      <c r="J2534" s="1" t="str">
        <f t="shared" si="419"/>
        <v>NGR lake sediment grab sample</v>
      </c>
      <c r="K2534" s="1" t="str">
        <f t="shared" si="420"/>
        <v>&lt;177 micron (NGR)</v>
      </c>
      <c r="L2534">
        <v>49</v>
      </c>
      <c r="M2534" t="s">
        <v>132</v>
      </c>
      <c r="N2534">
        <v>948</v>
      </c>
      <c r="O2534" t="s">
        <v>206</v>
      </c>
      <c r="P2534" t="s">
        <v>96</v>
      </c>
      <c r="Q2534" t="s">
        <v>549</v>
      </c>
      <c r="R2534" t="s">
        <v>282</v>
      </c>
      <c r="S2534" t="s">
        <v>57</v>
      </c>
      <c r="T2534" t="s">
        <v>252</v>
      </c>
      <c r="U2534" t="s">
        <v>59</v>
      </c>
      <c r="V2534" t="s">
        <v>99</v>
      </c>
      <c r="W2534" t="s">
        <v>63</v>
      </c>
      <c r="X2534" t="s">
        <v>67</v>
      </c>
      <c r="Y2534" t="s">
        <v>292</v>
      </c>
      <c r="Z2534" t="s">
        <v>96</v>
      </c>
      <c r="AA2534" t="s">
        <v>64</v>
      </c>
      <c r="AB2534" t="s">
        <v>189</v>
      </c>
      <c r="AC2534" t="s">
        <v>177</v>
      </c>
      <c r="AD2534" t="s">
        <v>77</v>
      </c>
      <c r="AE2534" t="s">
        <v>68</v>
      </c>
      <c r="AF2534" t="s">
        <v>92</v>
      </c>
      <c r="AG2534" t="s">
        <v>698</v>
      </c>
      <c r="AH2534" t="s">
        <v>173</v>
      </c>
      <c r="AI2534" t="s">
        <v>340</v>
      </c>
      <c r="AJ2534" t="s">
        <v>318</v>
      </c>
      <c r="AK2534" t="s">
        <v>73</v>
      </c>
      <c r="AL2534" t="s">
        <v>157</v>
      </c>
      <c r="AM2534" t="s">
        <v>157</v>
      </c>
      <c r="AN2534" t="s">
        <v>76</v>
      </c>
      <c r="AO2534" t="s">
        <v>77</v>
      </c>
      <c r="AP2534" t="s">
        <v>105</v>
      </c>
      <c r="AQ2534" t="s">
        <v>104</v>
      </c>
      <c r="AR2534" t="s">
        <v>74</v>
      </c>
      <c r="AS2534" t="s">
        <v>62</v>
      </c>
      <c r="AT2534" t="s">
        <v>262</v>
      </c>
      <c r="AU2534" t="s">
        <v>107</v>
      </c>
      <c r="AV2534" t="s">
        <v>12366</v>
      </c>
    </row>
    <row r="2535" spans="1:48" hidden="1" x14ac:dyDescent="0.3">
      <c r="A2535" t="s">
        <v>12367</v>
      </c>
      <c r="B2535" t="s">
        <v>12368</v>
      </c>
      <c r="C2535" s="1" t="str">
        <f t="shared" si="414"/>
        <v>21:0975</v>
      </c>
      <c r="D2535" s="1" t="str">
        <f t="shared" si="418"/>
        <v>21:0110</v>
      </c>
      <c r="E2535" t="s">
        <v>12369</v>
      </c>
      <c r="F2535" t="s">
        <v>12370</v>
      </c>
      <c r="H2535">
        <v>60.188443800000002</v>
      </c>
      <c r="I2535">
        <v>-98.990763799999996</v>
      </c>
      <c r="J2535" s="1" t="str">
        <f t="shared" si="419"/>
        <v>NGR lake sediment grab sample</v>
      </c>
      <c r="K2535" s="1" t="str">
        <f t="shared" si="420"/>
        <v>&lt;177 micron (NGR)</v>
      </c>
      <c r="L2535">
        <v>49</v>
      </c>
      <c r="M2535" t="s">
        <v>200</v>
      </c>
      <c r="N2535">
        <v>949</v>
      </c>
      <c r="O2535" t="s">
        <v>177</v>
      </c>
      <c r="P2535" t="s">
        <v>54</v>
      </c>
      <c r="Q2535" t="s">
        <v>603</v>
      </c>
      <c r="R2535" t="s">
        <v>290</v>
      </c>
      <c r="S2535" t="s">
        <v>57</v>
      </c>
      <c r="T2535" t="s">
        <v>291</v>
      </c>
      <c r="U2535" t="s">
        <v>168</v>
      </c>
      <c r="V2535" t="s">
        <v>187</v>
      </c>
      <c r="W2535" t="s">
        <v>79</v>
      </c>
      <c r="X2535" t="s">
        <v>67</v>
      </c>
      <c r="Y2535" t="s">
        <v>220</v>
      </c>
      <c r="Z2535" t="s">
        <v>138</v>
      </c>
      <c r="AA2535" t="s">
        <v>64</v>
      </c>
      <c r="AB2535" t="s">
        <v>264</v>
      </c>
      <c r="AC2535" t="s">
        <v>224</v>
      </c>
      <c r="AD2535" t="s">
        <v>127</v>
      </c>
      <c r="AE2535" t="s">
        <v>421</v>
      </c>
      <c r="AF2535" t="s">
        <v>290</v>
      </c>
      <c r="AG2535" t="s">
        <v>561</v>
      </c>
      <c r="AH2535" t="s">
        <v>780</v>
      </c>
      <c r="AI2535" t="s">
        <v>209</v>
      </c>
      <c r="AJ2535" t="s">
        <v>209</v>
      </c>
      <c r="AK2535" t="s">
        <v>73</v>
      </c>
      <c r="AL2535" t="s">
        <v>157</v>
      </c>
      <c r="AM2535" t="s">
        <v>177</v>
      </c>
      <c r="AN2535" t="s">
        <v>76</v>
      </c>
      <c r="AO2535" t="s">
        <v>178</v>
      </c>
      <c r="AP2535" t="s">
        <v>566</v>
      </c>
      <c r="AQ2535" t="s">
        <v>340</v>
      </c>
      <c r="AR2535" t="s">
        <v>67</v>
      </c>
      <c r="AS2535" t="s">
        <v>62</v>
      </c>
      <c r="AT2535" t="s">
        <v>73</v>
      </c>
      <c r="AU2535" t="s">
        <v>593</v>
      </c>
      <c r="AV2535" t="s">
        <v>8984</v>
      </c>
    </row>
    <row r="2536" spans="1:48" hidden="1" x14ac:dyDescent="0.3">
      <c r="A2536" t="s">
        <v>12371</v>
      </c>
      <c r="B2536" t="s">
        <v>12372</v>
      </c>
      <c r="C2536" s="1" t="str">
        <f t="shared" si="414"/>
        <v>21:0975</v>
      </c>
      <c r="D2536" s="1" t="str">
        <f t="shared" si="418"/>
        <v>21:0110</v>
      </c>
      <c r="E2536" t="s">
        <v>12373</v>
      </c>
      <c r="F2536" t="s">
        <v>12374</v>
      </c>
      <c r="H2536">
        <v>60.286440599999999</v>
      </c>
      <c r="I2536">
        <v>-98.853395300000003</v>
      </c>
      <c r="J2536" s="1" t="str">
        <f t="shared" si="419"/>
        <v>NGR lake sediment grab sample</v>
      </c>
      <c r="K2536" s="1" t="str">
        <f t="shared" si="420"/>
        <v>&lt;177 micron (NGR)</v>
      </c>
      <c r="L2536">
        <v>49</v>
      </c>
      <c r="M2536" t="s">
        <v>217</v>
      </c>
      <c r="N2536">
        <v>950</v>
      </c>
      <c r="O2536" t="s">
        <v>74</v>
      </c>
      <c r="P2536" t="s">
        <v>54</v>
      </c>
      <c r="Q2536" t="s">
        <v>2145</v>
      </c>
      <c r="R2536" t="s">
        <v>357</v>
      </c>
      <c r="S2536" t="s">
        <v>57</v>
      </c>
      <c r="T2536" t="s">
        <v>315</v>
      </c>
      <c r="U2536" t="s">
        <v>88</v>
      </c>
      <c r="V2536" t="s">
        <v>381</v>
      </c>
      <c r="W2536" t="s">
        <v>63</v>
      </c>
      <c r="X2536" t="s">
        <v>62</v>
      </c>
      <c r="Y2536" t="s">
        <v>308</v>
      </c>
      <c r="Z2536" t="s">
        <v>127</v>
      </c>
      <c r="AA2536" t="s">
        <v>64</v>
      </c>
      <c r="AB2536" t="s">
        <v>698</v>
      </c>
      <c r="AC2536" t="s">
        <v>125</v>
      </c>
      <c r="AD2536" t="s">
        <v>170</v>
      </c>
      <c r="AE2536" t="s">
        <v>526</v>
      </c>
      <c r="AF2536" t="s">
        <v>116</v>
      </c>
      <c r="AG2536" t="s">
        <v>365</v>
      </c>
      <c r="AH2536" t="s">
        <v>472</v>
      </c>
      <c r="AI2536" t="s">
        <v>233</v>
      </c>
      <c r="AJ2536" t="s">
        <v>440</v>
      </c>
      <c r="AK2536" t="s">
        <v>73</v>
      </c>
      <c r="AL2536" t="s">
        <v>157</v>
      </c>
      <c r="AM2536" t="s">
        <v>125</v>
      </c>
      <c r="AN2536" t="s">
        <v>76</v>
      </c>
      <c r="AO2536" t="s">
        <v>77</v>
      </c>
      <c r="AP2536" t="s">
        <v>234</v>
      </c>
      <c r="AQ2536" t="s">
        <v>121</v>
      </c>
      <c r="AR2536" t="s">
        <v>67</v>
      </c>
      <c r="AS2536" t="s">
        <v>54</v>
      </c>
      <c r="AT2536" t="s">
        <v>58</v>
      </c>
      <c r="AU2536" t="s">
        <v>107</v>
      </c>
      <c r="AV2536" t="s">
        <v>12375</v>
      </c>
    </row>
    <row r="2537" spans="1:48" hidden="1" x14ac:dyDescent="0.3">
      <c r="A2537" t="s">
        <v>12376</v>
      </c>
      <c r="B2537" t="s">
        <v>12377</v>
      </c>
      <c r="C2537" s="1" t="str">
        <f t="shared" si="414"/>
        <v>21:0975</v>
      </c>
      <c r="D2537" s="1" t="str">
        <f t="shared" si="418"/>
        <v>21:0110</v>
      </c>
      <c r="E2537" t="s">
        <v>12378</v>
      </c>
      <c r="F2537" t="s">
        <v>12379</v>
      </c>
      <c r="H2537">
        <v>60.3307067</v>
      </c>
      <c r="I2537">
        <v>-98.862014599999995</v>
      </c>
      <c r="J2537" s="1" t="str">
        <f t="shared" si="419"/>
        <v>NGR lake sediment grab sample</v>
      </c>
      <c r="K2537" s="1" t="str">
        <f t="shared" si="420"/>
        <v>&lt;177 micron (NGR)</v>
      </c>
      <c r="L2537">
        <v>49</v>
      </c>
      <c r="M2537" t="s">
        <v>246</v>
      </c>
      <c r="N2537">
        <v>951</v>
      </c>
      <c r="O2537" t="s">
        <v>526</v>
      </c>
      <c r="P2537" t="s">
        <v>96</v>
      </c>
      <c r="Q2537" t="s">
        <v>505</v>
      </c>
      <c r="R2537" t="s">
        <v>436</v>
      </c>
      <c r="S2537" t="s">
        <v>57</v>
      </c>
      <c r="T2537" t="s">
        <v>252</v>
      </c>
      <c r="U2537" t="s">
        <v>96</v>
      </c>
      <c r="V2537" t="s">
        <v>616</v>
      </c>
      <c r="W2537" t="s">
        <v>302</v>
      </c>
      <c r="X2537" t="s">
        <v>62</v>
      </c>
      <c r="Y2537" t="s">
        <v>238</v>
      </c>
      <c r="Z2537" t="s">
        <v>127</v>
      </c>
      <c r="AA2537" t="s">
        <v>64</v>
      </c>
      <c r="AB2537" t="s">
        <v>139</v>
      </c>
      <c r="AC2537" t="s">
        <v>74</v>
      </c>
      <c r="AD2537" t="s">
        <v>88</v>
      </c>
      <c r="AE2537" t="s">
        <v>74</v>
      </c>
      <c r="AF2537" t="s">
        <v>76</v>
      </c>
      <c r="AG2537" t="s">
        <v>411</v>
      </c>
      <c r="AH2537" t="s">
        <v>173</v>
      </c>
      <c r="AI2537" t="s">
        <v>363</v>
      </c>
      <c r="AJ2537" t="s">
        <v>114</v>
      </c>
      <c r="AK2537" t="s">
        <v>73</v>
      </c>
      <c r="AL2537" t="s">
        <v>103</v>
      </c>
      <c r="AM2537" t="s">
        <v>177</v>
      </c>
      <c r="AN2537" t="s">
        <v>76</v>
      </c>
      <c r="AO2537" t="s">
        <v>281</v>
      </c>
      <c r="AP2537" t="s">
        <v>202</v>
      </c>
      <c r="AQ2537" t="s">
        <v>1875</v>
      </c>
      <c r="AR2537" t="s">
        <v>62</v>
      </c>
      <c r="AS2537" t="s">
        <v>62</v>
      </c>
      <c r="AT2537" t="s">
        <v>73</v>
      </c>
      <c r="AU2537" t="s">
        <v>107</v>
      </c>
      <c r="AV2537" t="s">
        <v>12380</v>
      </c>
    </row>
    <row r="2538" spans="1:48" hidden="1" x14ac:dyDescent="0.3">
      <c r="A2538" t="s">
        <v>12381</v>
      </c>
      <c r="B2538" t="s">
        <v>12382</v>
      </c>
      <c r="C2538" s="1" t="str">
        <f t="shared" si="414"/>
        <v>21:0975</v>
      </c>
      <c r="D2538" s="1" t="str">
        <f t="shared" si="418"/>
        <v>21:0110</v>
      </c>
      <c r="E2538" t="s">
        <v>12383</v>
      </c>
      <c r="F2538" t="s">
        <v>12384</v>
      </c>
      <c r="H2538">
        <v>60.359576099999998</v>
      </c>
      <c r="I2538">
        <v>-98.864356700000002</v>
      </c>
      <c r="J2538" s="1" t="str">
        <f t="shared" si="419"/>
        <v>NGR lake sediment grab sample</v>
      </c>
      <c r="K2538" s="1" t="str">
        <f t="shared" si="420"/>
        <v>&lt;177 micron (NGR)</v>
      </c>
      <c r="L2538">
        <v>49</v>
      </c>
      <c r="M2538" t="s">
        <v>260</v>
      </c>
      <c r="N2538">
        <v>952</v>
      </c>
      <c r="O2538" t="s">
        <v>95</v>
      </c>
      <c r="P2538" t="s">
        <v>54</v>
      </c>
      <c r="Q2538" t="s">
        <v>1295</v>
      </c>
      <c r="R2538" t="s">
        <v>317</v>
      </c>
      <c r="S2538" t="s">
        <v>57</v>
      </c>
      <c r="T2538" t="s">
        <v>315</v>
      </c>
      <c r="U2538" t="s">
        <v>203</v>
      </c>
      <c r="V2538" t="s">
        <v>69</v>
      </c>
      <c r="W2538" t="s">
        <v>355</v>
      </c>
      <c r="X2538" t="s">
        <v>74</v>
      </c>
      <c r="Y2538" t="s">
        <v>233</v>
      </c>
      <c r="Z2538" t="s">
        <v>127</v>
      </c>
      <c r="AA2538" t="s">
        <v>64</v>
      </c>
      <c r="AB2538" t="s">
        <v>326</v>
      </c>
      <c r="AC2538" t="s">
        <v>157</v>
      </c>
      <c r="AD2538" t="s">
        <v>77</v>
      </c>
      <c r="AE2538" t="s">
        <v>74</v>
      </c>
      <c r="AF2538" t="s">
        <v>281</v>
      </c>
      <c r="AG2538" t="s">
        <v>100</v>
      </c>
      <c r="AH2538" t="s">
        <v>472</v>
      </c>
      <c r="AI2538" t="s">
        <v>156</v>
      </c>
      <c r="AJ2538" t="s">
        <v>413</v>
      </c>
      <c r="AK2538" t="s">
        <v>73</v>
      </c>
      <c r="AL2538" t="s">
        <v>125</v>
      </c>
      <c r="AM2538" t="s">
        <v>74</v>
      </c>
      <c r="AN2538" t="s">
        <v>76</v>
      </c>
      <c r="AO2538" t="s">
        <v>290</v>
      </c>
      <c r="AP2538" t="s">
        <v>2033</v>
      </c>
      <c r="AQ2538" t="s">
        <v>104</v>
      </c>
      <c r="AR2538" t="s">
        <v>67</v>
      </c>
      <c r="AS2538" t="s">
        <v>127</v>
      </c>
      <c r="AT2538" t="s">
        <v>152</v>
      </c>
      <c r="AU2538" t="s">
        <v>107</v>
      </c>
      <c r="AV2538" t="s">
        <v>12385</v>
      </c>
    </row>
    <row r="2539" spans="1:48" hidden="1" x14ac:dyDescent="0.3">
      <c r="A2539" t="s">
        <v>12386</v>
      </c>
      <c r="B2539" t="s">
        <v>12387</v>
      </c>
      <c r="C2539" s="1" t="str">
        <f t="shared" si="414"/>
        <v>21:0975</v>
      </c>
      <c r="D2539" s="1" t="str">
        <f t="shared" si="418"/>
        <v>21:0110</v>
      </c>
      <c r="E2539" t="s">
        <v>12388</v>
      </c>
      <c r="F2539" t="s">
        <v>12389</v>
      </c>
      <c r="H2539">
        <v>60.414782500000001</v>
      </c>
      <c r="I2539">
        <v>-98.829464200000004</v>
      </c>
      <c r="J2539" s="1" t="str">
        <f t="shared" si="419"/>
        <v>NGR lake sediment grab sample</v>
      </c>
      <c r="K2539" s="1" t="str">
        <f t="shared" si="420"/>
        <v>&lt;177 micron (NGR)</v>
      </c>
      <c r="L2539">
        <v>49</v>
      </c>
      <c r="M2539" t="s">
        <v>273</v>
      </c>
      <c r="N2539">
        <v>953</v>
      </c>
      <c r="O2539" t="s">
        <v>238</v>
      </c>
      <c r="P2539" t="s">
        <v>54</v>
      </c>
      <c r="Q2539" t="s">
        <v>277</v>
      </c>
      <c r="R2539" t="s">
        <v>522</v>
      </c>
      <c r="S2539" t="s">
        <v>57</v>
      </c>
      <c r="T2539" t="s">
        <v>489</v>
      </c>
      <c r="U2539" t="s">
        <v>88</v>
      </c>
      <c r="V2539" t="s">
        <v>2740</v>
      </c>
      <c r="W2539" t="s">
        <v>171</v>
      </c>
      <c r="X2539" t="s">
        <v>170</v>
      </c>
      <c r="Y2539" t="s">
        <v>62</v>
      </c>
      <c r="Z2539" t="s">
        <v>74</v>
      </c>
      <c r="AA2539" t="s">
        <v>64</v>
      </c>
      <c r="AB2539" t="s">
        <v>262</v>
      </c>
      <c r="AC2539" t="s">
        <v>302</v>
      </c>
      <c r="AD2539" t="s">
        <v>104</v>
      </c>
      <c r="AE2539" t="s">
        <v>5744</v>
      </c>
      <c r="AF2539" t="s">
        <v>178</v>
      </c>
      <c r="AG2539" t="s">
        <v>187</v>
      </c>
      <c r="AH2539" t="s">
        <v>472</v>
      </c>
      <c r="AI2539" t="s">
        <v>209</v>
      </c>
      <c r="AJ2539" t="s">
        <v>507</v>
      </c>
      <c r="AK2539" t="s">
        <v>73</v>
      </c>
      <c r="AL2539" t="s">
        <v>103</v>
      </c>
      <c r="AM2539" t="s">
        <v>62</v>
      </c>
      <c r="AN2539" t="s">
        <v>76</v>
      </c>
      <c r="AO2539" t="s">
        <v>8709</v>
      </c>
      <c r="AP2539" t="s">
        <v>202</v>
      </c>
      <c r="AQ2539" t="s">
        <v>77</v>
      </c>
      <c r="AR2539" t="s">
        <v>74</v>
      </c>
      <c r="AS2539" t="s">
        <v>117</v>
      </c>
      <c r="AT2539" t="s">
        <v>91</v>
      </c>
      <c r="AU2539" t="s">
        <v>107</v>
      </c>
      <c r="AV2539" t="s">
        <v>8086</v>
      </c>
    </row>
    <row r="2540" spans="1:48" hidden="1" x14ac:dyDescent="0.3">
      <c r="A2540" t="s">
        <v>12390</v>
      </c>
      <c r="B2540" t="s">
        <v>12391</v>
      </c>
      <c r="C2540" s="1" t="str">
        <f t="shared" si="414"/>
        <v>21:0975</v>
      </c>
      <c r="D2540" s="1" t="str">
        <f t="shared" si="418"/>
        <v>21:0110</v>
      </c>
      <c r="E2540" t="s">
        <v>12392</v>
      </c>
      <c r="F2540" t="s">
        <v>12393</v>
      </c>
      <c r="H2540">
        <v>60.448030099999997</v>
      </c>
      <c r="I2540">
        <v>-98.835995499999996</v>
      </c>
      <c r="J2540" s="1" t="str">
        <f t="shared" si="419"/>
        <v>NGR lake sediment grab sample</v>
      </c>
      <c r="K2540" s="1" t="str">
        <f t="shared" si="420"/>
        <v>&lt;177 micron (NGR)</v>
      </c>
      <c r="L2540">
        <v>49</v>
      </c>
      <c r="M2540" t="s">
        <v>289</v>
      </c>
      <c r="N2540">
        <v>954</v>
      </c>
      <c r="O2540" t="s">
        <v>74</v>
      </c>
      <c r="P2540" t="s">
        <v>54</v>
      </c>
      <c r="Q2540" t="s">
        <v>364</v>
      </c>
      <c r="R2540" t="s">
        <v>471</v>
      </c>
      <c r="S2540" t="s">
        <v>57</v>
      </c>
      <c r="T2540" t="s">
        <v>275</v>
      </c>
      <c r="U2540" t="s">
        <v>96</v>
      </c>
      <c r="V2540" t="s">
        <v>347</v>
      </c>
      <c r="W2540" t="s">
        <v>62</v>
      </c>
      <c r="X2540" t="s">
        <v>62</v>
      </c>
      <c r="Y2540" t="s">
        <v>68</v>
      </c>
      <c r="Z2540" t="s">
        <v>62</v>
      </c>
      <c r="AA2540" t="s">
        <v>64</v>
      </c>
      <c r="AB2540" t="s">
        <v>315</v>
      </c>
      <c r="AC2540" t="s">
        <v>421</v>
      </c>
      <c r="AD2540" t="s">
        <v>117</v>
      </c>
      <c r="AE2540" t="s">
        <v>3162</v>
      </c>
      <c r="AF2540" t="s">
        <v>116</v>
      </c>
      <c r="AG2540" t="s">
        <v>356</v>
      </c>
      <c r="AH2540" t="s">
        <v>472</v>
      </c>
      <c r="AI2540" t="s">
        <v>692</v>
      </c>
      <c r="AJ2540" t="s">
        <v>8459</v>
      </c>
      <c r="AK2540" t="s">
        <v>73</v>
      </c>
      <c r="AL2540" t="s">
        <v>224</v>
      </c>
      <c r="AM2540" t="s">
        <v>448</v>
      </c>
      <c r="AN2540" t="s">
        <v>76</v>
      </c>
      <c r="AO2540" t="s">
        <v>2079</v>
      </c>
      <c r="AP2540" t="s">
        <v>403</v>
      </c>
      <c r="AQ2540" t="s">
        <v>116</v>
      </c>
      <c r="AR2540" t="s">
        <v>67</v>
      </c>
      <c r="AS2540" t="s">
        <v>59</v>
      </c>
      <c r="AT2540" t="s">
        <v>152</v>
      </c>
      <c r="AU2540" t="s">
        <v>107</v>
      </c>
      <c r="AV2540" t="s">
        <v>8397</v>
      </c>
    </row>
    <row r="2541" spans="1:48" hidden="1" x14ac:dyDescent="0.3">
      <c r="A2541" t="s">
        <v>12394</v>
      </c>
      <c r="B2541" t="s">
        <v>12395</v>
      </c>
      <c r="C2541" s="1" t="str">
        <f t="shared" si="414"/>
        <v>21:0975</v>
      </c>
      <c r="D2541" s="1" t="str">
        <f t="shared" si="418"/>
        <v>21:0110</v>
      </c>
      <c r="E2541" t="s">
        <v>12336</v>
      </c>
      <c r="F2541" t="s">
        <v>12396</v>
      </c>
      <c r="H2541">
        <v>60.4947649</v>
      </c>
      <c r="I2541">
        <v>-98.851938599999997</v>
      </c>
      <c r="J2541" s="1" t="str">
        <f t="shared" si="419"/>
        <v>NGR lake sediment grab sample</v>
      </c>
      <c r="K2541" s="1" t="str">
        <f t="shared" si="420"/>
        <v>&lt;177 micron (NGR)</v>
      </c>
      <c r="L2541">
        <v>49</v>
      </c>
      <c r="M2541" t="s">
        <v>345</v>
      </c>
      <c r="N2541">
        <v>955</v>
      </c>
      <c r="O2541" t="s">
        <v>74</v>
      </c>
      <c r="P2541" t="s">
        <v>54</v>
      </c>
      <c r="Q2541" t="s">
        <v>470</v>
      </c>
      <c r="R2541" t="s">
        <v>104</v>
      </c>
      <c r="S2541" t="s">
        <v>57</v>
      </c>
      <c r="T2541" t="s">
        <v>454</v>
      </c>
      <c r="U2541" t="s">
        <v>88</v>
      </c>
      <c r="V2541" t="s">
        <v>356</v>
      </c>
      <c r="W2541" t="s">
        <v>308</v>
      </c>
      <c r="X2541" t="s">
        <v>62</v>
      </c>
      <c r="Y2541" t="s">
        <v>308</v>
      </c>
      <c r="Z2541" t="s">
        <v>96</v>
      </c>
      <c r="AA2541" t="s">
        <v>64</v>
      </c>
      <c r="AB2541" t="s">
        <v>890</v>
      </c>
      <c r="AC2541" t="s">
        <v>177</v>
      </c>
      <c r="AD2541" t="s">
        <v>168</v>
      </c>
      <c r="AE2541" t="s">
        <v>12397</v>
      </c>
      <c r="AF2541" t="s">
        <v>290</v>
      </c>
      <c r="AG2541" t="s">
        <v>91</v>
      </c>
      <c r="AH2541" t="s">
        <v>472</v>
      </c>
      <c r="AI2541" t="s">
        <v>338</v>
      </c>
      <c r="AJ2541" t="s">
        <v>305</v>
      </c>
      <c r="AK2541" t="s">
        <v>73</v>
      </c>
      <c r="AL2541" t="s">
        <v>206</v>
      </c>
      <c r="AM2541" t="s">
        <v>125</v>
      </c>
      <c r="AN2541" t="s">
        <v>76</v>
      </c>
      <c r="AO2541" t="s">
        <v>178</v>
      </c>
      <c r="AP2541" t="s">
        <v>414</v>
      </c>
      <c r="AQ2541" t="s">
        <v>92</v>
      </c>
      <c r="AR2541" t="s">
        <v>74</v>
      </c>
      <c r="AS2541" t="s">
        <v>62</v>
      </c>
      <c r="AT2541" t="s">
        <v>73</v>
      </c>
      <c r="AU2541" t="s">
        <v>107</v>
      </c>
      <c r="AV2541" t="s">
        <v>2957</v>
      </c>
    </row>
    <row r="2542" spans="1:48" hidden="1" x14ac:dyDescent="0.3">
      <c r="A2542" t="s">
        <v>12398</v>
      </c>
      <c r="B2542" t="s">
        <v>12399</v>
      </c>
      <c r="C2542" s="1" t="str">
        <f t="shared" si="414"/>
        <v>21:0975</v>
      </c>
      <c r="D2542" s="1" t="str">
        <f t="shared" si="418"/>
        <v>21:0110</v>
      </c>
      <c r="E2542" t="s">
        <v>12400</v>
      </c>
      <c r="F2542" t="s">
        <v>12401</v>
      </c>
      <c r="H2542">
        <v>60.514266999999997</v>
      </c>
      <c r="I2542">
        <v>-98.852340400000003</v>
      </c>
      <c r="J2542" s="1" t="str">
        <f t="shared" si="419"/>
        <v>NGR lake sediment grab sample</v>
      </c>
      <c r="K2542" s="1" t="str">
        <f t="shared" si="420"/>
        <v>&lt;177 micron (NGR)</v>
      </c>
      <c r="L2542">
        <v>49</v>
      </c>
      <c r="M2542" t="s">
        <v>301</v>
      </c>
      <c r="N2542">
        <v>956</v>
      </c>
      <c r="O2542" t="s">
        <v>177</v>
      </c>
      <c r="P2542" t="s">
        <v>54</v>
      </c>
      <c r="Q2542" t="s">
        <v>489</v>
      </c>
      <c r="R2542" t="s">
        <v>69</v>
      </c>
      <c r="S2542" t="s">
        <v>57</v>
      </c>
      <c r="T2542" t="s">
        <v>58</v>
      </c>
      <c r="U2542" t="s">
        <v>57</v>
      </c>
      <c r="V2542" t="s">
        <v>2740</v>
      </c>
      <c r="W2542" t="s">
        <v>95</v>
      </c>
      <c r="X2542" t="s">
        <v>67</v>
      </c>
      <c r="Y2542" t="s">
        <v>74</v>
      </c>
      <c r="Z2542" t="s">
        <v>170</v>
      </c>
      <c r="AA2542" t="s">
        <v>64</v>
      </c>
      <c r="AB2542" t="s">
        <v>172</v>
      </c>
      <c r="AC2542" t="s">
        <v>157</v>
      </c>
      <c r="AD2542" t="s">
        <v>127</v>
      </c>
      <c r="AE2542" t="s">
        <v>1238</v>
      </c>
      <c r="AF2542" t="s">
        <v>290</v>
      </c>
      <c r="AG2542" t="s">
        <v>478</v>
      </c>
      <c r="AH2542" t="s">
        <v>780</v>
      </c>
      <c r="AI2542" t="s">
        <v>127</v>
      </c>
      <c r="AJ2542" t="s">
        <v>440</v>
      </c>
      <c r="AK2542" t="s">
        <v>73</v>
      </c>
      <c r="AL2542" t="s">
        <v>75</v>
      </c>
      <c r="AM2542" t="s">
        <v>125</v>
      </c>
      <c r="AN2542" t="s">
        <v>76</v>
      </c>
      <c r="AO2542" t="s">
        <v>178</v>
      </c>
      <c r="AP2542" t="s">
        <v>2741</v>
      </c>
      <c r="AQ2542" t="s">
        <v>1402</v>
      </c>
      <c r="AR2542" t="s">
        <v>67</v>
      </c>
      <c r="AS2542" t="s">
        <v>170</v>
      </c>
      <c r="AT2542" t="s">
        <v>152</v>
      </c>
      <c r="AU2542" t="s">
        <v>107</v>
      </c>
      <c r="AV2542" t="s">
        <v>493</v>
      </c>
    </row>
    <row r="2543" spans="1:48" hidden="1" x14ac:dyDescent="0.3">
      <c r="A2543" t="s">
        <v>12402</v>
      </c>
      <c r="B2543" t="s">
        <v>12403</v>
      </c>
      <c r="C2543" s="1" t="str">
        <f t="shared" si="414"/>
        <v>21:0975</v>
      </c>
      <c r="D2543" s="1" t="str">
        <f t="shared" si="418"/>
        <v>21:0110</v>
      </c>
      <c r="E2543" t="s">
        <v>12404</v>
      </c>
      <c r="F2543" t="s">
        <v>12405</v>
      </c>
      <c r="H2543">
        <v>60.574721400000001</v>
      </c>
      <c r="I2543">
        <v>-98.830494599999994</v>
      </c>
      <c r="J2543" s="1" t="str">
        <f t="shared" si="419"/>
        <v>NGR lake sediment grab sample</v>
      </c>
      <c r="K2543" s="1" t="str">
        <f t="shared" si="420"/>
        <v>&lt;177 micron (NGR)</v>
      </c>
      <c r="L2543">
        <v>49</v>
      </c>
      <c r="M2543" t="s">
        <v>314</v>
      </c>
      <c r="N2543">
        <v>957</v>
      </c>
      <c r="O2543" t="s">
        <v>103</v>
      </c>
      <c r="P2543" t="s">
        <v>54</v>
      </c>
      <c r="Q2543" t="s">
        <v>420</v>
      </c>
      <c r="R2543" t="s">
        <v>92</v>
      </c>
      <c r="S2543" t="s">
        <v>57</v>
      </c>
      <c r="T2543" t="s">
        <v>316</v>
      </c>
      <c r="U2543" t="s">
        <v>57</v>
      </c>
      <c r="V2543" t="s">
        <v>99</v>
      </c>
      <c r="W2543" t="s">
        <v>355</v>
      </c>
      <c r="X2543" t="s">
        <v>67</v>
      </c>
      <c r="Y2543" t="s">
        <v>206</v>
      </c>
      <c r="Z2543" t="s">
        <v>127</v>
      </c>
      <c r="AA2543" t="s">
        <v>64</v>
      </c>
      <c r="AB2543" t="s">
        <v>192</v>
      </c>
      <c r="AC2543" t="s">
        <v>66</v>
      </c>
      <c r="AD2543" t="s">
        <v>170</v>
      </c>
      <c r="AE2543" t="s">
        <v>448</v>
      </c>
      <c r="AF2543" t="s">
        <v>203</v>
      </c>
      <c r="AG2543" t="s">
        <v>58</v>
      </c>
      <c r="AH2543" t="s">
        <v>780</v>
      </c>
      <c r="AI2543" t="s">
        <v>136</v>
      </c>
      <c r="AJ2543" t="s">
        <v>96</v>
      </c>
      <c r="AK2543" t="s">
        <v>73</v>
      </c>
      <c r="AL2543" t="s">
        <v>125</v>
      </c>
      <c r="AM2543" t="s">
        <v>75</v>
      </c>
      <c r="AN2543" t="s">
        <v>76</v>
      </c>
      <c r="AO2543" t="s">
        <v>281</v>
      </c>
      <c r="AP2543" t="s">
        <v>234</v>
      </c>
      <c r="AQ2543" t="s">
        <v>629</v>
      </c>
      <c r="AR2543" t="s">
        <v>67</v>
      </c>
      <c r="AS2543" t="s">
        <v>54</v>
      </c>
      <c r="AT2543" t="s">
        <v>73</v>
      </c>
      <c r="AU2543" t="s">
        <v>107</v>
      </c>
      <c r="AV2543" t="s">
        <v>11739</v>
      </c>
    </row>
    <row r="2544" spans="1:48" hidden="1" x14ac:dyDescent="0.3">
      <c r="A2544" t="s">
        <v>12406</v>
      </c>
      <c r="B2544" t="s">
        <v>12407</v>
      </c>
      <c r="C2544" s="1" t="str">
        <f t="shared" si="414"/>
        <v>21:0975</v>
      </c>
      <c r="D2544" s="1" t="str">
        <f t="shared" si="418"/>
        <v>21:0110</v>
      </c>
      <c r="E2544" t="s">
        <v>12408</v>
      </c>
      <c r="F2544" t="s">
        <v>12409</v>
      </c>
      <c r="H2544">
        <v>60.605383699999997</v>
      </c>
      <c r="I2544">
        <v>-98.853636600000002</v>
      </c>
      <c r="J2544" s="1" t="str">
        <f t="shared" si="419"/>
        <v>NGR lake sediment grab sample</v>
      </c>
      <c r="K2544" s="1" t="str">
        <f t="shared" si="420"/>
        <v>&lt;177 micron (NGR)</v>
      </c>
      <c r="L2544">
        <v>49</v>
      </c>
      <c r="M2544" t="s">
        <v>324</v>
      </c>
      <c r="N2544">
        <v>958</v>
      </c>
      <c r="O2544" t="s">
        <v>103</v>
      </c>
      <c r="P2544" t="s">
        <v>54</v>
      </c>
      <c r="Q2544" t="s">
        <v>2145</v>
      </c>
      <c r="R2544" t="s">
        <v>141</v>
      </c>
      <c r="S2544" t="s">
        <v>57</v>
      </c>
      <c r="T2544" t="s">
        <v>315</v>
      </c>
      <c r="U2544" t="s">
        <v>57</v>
      </c>
      <c r="V2544" t="s">
        <v>471</v>
      </c>
      <c r="W2544" t="s">
        <v>62</v>
      </c>
      <c r="X2544" t="s">
        <v>67</v>
      </c>
      <c r="Y2544" t="s">
        <v>238</v>
      </c>
      <c r="Z2544" t="s">
        <v>127</v>
      </c>
      <c r="AA2544" t="s">
        <v>64</v>
      </c>
      <c r="AB2544" t="s">
        <v>427</v>
      </c>
      <c r="AC2544" t="s">
        <v>66</v>
      </c>
      <c r="AD2544" t="s">
        <v>88</v>
      </c>
      <c r="AE2544" t="s">
        <v>206</v>
      </c>
      <c r="AF2544" t="s">
        <v>134</v>
      </c>
      <c r="AG2544" t="s">
        <v>853</v>
      </c>
      <c r="AH2544" t="s">
        <v>780</v>
      </c>
      <c r="AI2544" t="s">
        <v>106</v>
      </c>
      <c r="AJ2544" t="s">
        <v>280</v>
      </c>
      <c r="AK2544" t="s">
        <v>73</v>
      </c>
      <c r="AL2544" t="s">
        <v>75</v>
      </c>
      <c r="AM2544" t="s">
        <v>157</v>
      </c>
      <c r="AN2544" t="s">
        <v>76</v>
      </c>
      <c r="AO2544" t="s">
        <v>134</v>
      </c>
      <c r="AP2544" t="s">
        <v>234</v>
      </c>
      <c r="AQ2544" t="s">
        <v>10237</v>
      </c>
      <c r="AR2544" t="s">
        <v>67</v>
      </c>
      <c r="AS2544" t="s">
        <v>62</v>
      </c>
      <c r="AT2544" t="s">
        <v>58</v>
      </c>
      <c r="AU2544" t="s">
        <v>107</v>
      </c>
      <c r="AV2544" t="s">
        <v>12385</v>
      </c>
    </row>
    <row r="2545" spans="1:48" hidden="1" x14ac:dyDescent="0.3">
      <c r="A2545" t="s">
        <v>12410</v>
      </c>
      <c r="B2545" t="s">
        <v>12411</v>
      </c>
      <c r="C2545" s="1" t="str">
        <f t="shared" si="414"/>
        <v>21:0975</v>
      </c>
      <c r="D2545" s="1" t="str">
        <f>HYPERLINK("https://geochem.nrcan.gc.ca/cdogs/content/svy/svy_e.htm", "")</f>
        <v/>
      </c>
      <c r="G2545" s="1" t="str">
        <f>HYPERLINK("https://geochem.nrcan.gc.ca/cdogs/content/cr_/cr_00160_e.htm", "160")</f>
        <v>160</v>
      </c>
      <c r="J2545" t="s">
        <v>230</v>
      </c>
      <c r="K2545" t="s">
        <v>231</v>
      </c>
      <c r="L2545">
        <v>49</v>
      </c>
      <c r="M2545" t="s">
        <v>232</v>
      </c>
      <c r="N2545">
        <v>959</v>
      </c>
      <c r="O2545" t="s">
        <v>1125</v>
      </c>
      <c r="P2545" t="s">
        <v>54</v>
      </c>
      <c r="Q2545" t="s">
        <v>656</v>
      </c>
      <c r="R2545" t="s">
        <v>75</v>
      </c>
      <c r="S2545" t="s">
        <v>57</v>
      </c>
      <c r="T2545" t="s">
        <v>291</v>
      </c>
      <c r="U2545" t="s">
        <v>88</v>
      </c>
      <c r="V2545" t="s">
        <v>404</v>
      </c>
      <c r="W2545" t="s">
        <v>355</v>
      </c>
      <c r="X2545" t="s">
        <v>62</v>
      </c>
      <c r="Y2545" t="s">
        <v>79</v>
      </c>
      <c r="Z2545" t="s">
        <v>88</v>
      </c>
      <c r="AA2545" t="s">
        <v>64</v>
      </c>
      <c r="AB2545" t="s">
        <v>575</v>
      </c>
      <c r="AC2545" t="s">
        <v>155</v>
      </c>
      <c r="AD2545" t="s">
        <v>67</v>
      </c>
      <c r="AE2545" t="s">
        <v>448</v>
      </c>
      <c r="AF2545" t="s">
        <v>134</v>
      </c>
      <c r="AG2545" t="s">
        <v>100</v>
      </c>
      <c r="AH2545" t="s">
        <v>68</v>
      </c>
      <c r="AI2545" t="s">
        <v>178</v>
      </c>
      <c r="AJ2545" t="s">
        <v>72</v>
      </c>
      <c r="AK2545" t="s">
        <v>73</v>
      </c>
      <c r="AL2545" t="s">
        <v>206</v>
      </c>
      <c r="AM2545" t="s">
        <v>157</v>
      </c>
      <c r="AN2545" t="s">
        <v>76</v>
      </c>
      <c r="AO2545" t="s">
        <v>203</v>
      </c>
      <c r="AP2545" t="s">
        <v>1300</v>
      </c>
      <c r="AQ2545" t="s">
        <v>226</v>
      </c>
      <c r="AR2545" t="s">
        <v>62</v>
      </c>
      <c r="AS2545" t="s">
        <v>170</v>
      </c>
      <c r="AT2545" t="s">
        <v>73</v>
      </c>
      <c r="AU2545" t="s">
        <v>107</v>
      </c>
      <c r="AV2545" t="s">
        <v>4677</v>
      </c>
    </row>
    <row r="2546" spans="1:48" hidden="1" x14ac:dyDescent="0.3">
      <c r="A2546" t="s">
        <v>12412</v>
      </c>
      <c r="B2546" t="s">
        <v>12413</v>
      </c>
      <c r="C2546" s="1" t="str">
        <f t="shared" si="414"/>
        <v>21:0975</v>
      </c>
      <c r="D2546" s="1" t="str">
        <f t="shared" ref="D2546:D2555" si="421">HYPERLINK("https://geochem.nrcan.gc.ca/cdogs/content/svy/svy210110_e.htm", "21:0110")</f>
        <v>21:0110</v>
      </c>
      <c r="E2546" t="s">
        <v>12414</v>
      </c>
      <c r="F2546" t="s">
        <v>12415</v>
      </c>
      <c r="H2546">
        <v>60.637189999999997</v>
      </c>
      <c r="I2546">
        <v>-98.834258899999995</v>
      </c>
      <c r="J2546" s="1" t="str">
        <f t="shared" ref="J2546:J2555" si="422">HYPERLINK("https://geochem.nrcan.gc.ca/cdogs/content/kwd/kwd020027_e.htm", "NGR lake sediment grab sample")</f>
        <v>NGR lake sediment grab sample</v>
      </c>
      <c r="K2546" s="1" t="str">
        <f t="shared" ref="K2546:K2555" si="423">HYPERLINK("https://geochem.nrcan.gc.ca/cdogs/content/kwd/kwd080006_e.htm", "&lt;177 micron (NGR)")</f>
        <v>&lt;177 micron (NGR)</v>
      </c>
      <c r="L2546">
        <v>49</v>
      </c>
      <c r="M2546" t="s">
        <v>335</v>
      </c>
      <c r="N2546">
        <v>960</v>
      </c>
      <c r="O2546" t="s">
        <v>103</v>
      </c>
      <c r="P2546" t="s">
        <v>54</v>
      </c>
      <c r="Q2546" t="s">
        <v>80</v>
      </c>
      <c r="R2546" t="s">
        <v>190</v>
      </c>
      <c r="S2546" t="s">
        <v>57</v>
      </c>
      <c r="T2546" t="s">
        <v>248</v>
      </c>
      <c r="U2546" t="s">
        <v>59</v>
      </c>
      <c r="V2546" t="s">
        <v>119</v>
      </c>
      <c r="W2546" t="s">
        <v>171</v>
      </c>
      <c r="X2546" t="s">
        <v>74</v>
      </c>
      <c r="Y2546" t="s">
        <v>254</v>
      </c>
      <c r="Z2546" t="s">
        <v>170</v>
      </c>
      <c r="AA2546" t="s">
        <v>64</v>
      </c>
      <c r="AB2546" t="s">
        <v>207</v>
      </c>
      <c r="AC2546" t="s">
        <v>66</v>
      </c>
      <c r="AD2546" t="s">
        <v>347</v>
      </c>
      <c r="AE2546" t="s">
        <v>75</v>
      </c>
      <c r="AF2546" t="s">
        <v>290</v>
      </c>
      <c r="AG2546" t="s">
        <v>381</v>
      </c>
      <c r="AH2546" t="s">
        <v>780</v>
      </c>
      <c r="AI2546" t="s">
        <v>106</v>
      </c>
      <c r="AJ2546" t="s">
        <v>168</v>
      </c>
      <c r="AK2546" t="s">
        <v>73</v>
      </c>
      <c r="AL2546" t="s">
        <v>103</v>
      </c>
      <c r="AM2546" t="s">
        <v>157</v>
      </c>
      <c r="AN2546" t="s">
        <v>76</v>
      </c>
      <c r="AO2546" t="s">
        <v>4559</v>
      </c>
      <c r="AP2546" t="s">
        <v>194</v>
      </c>
      <c r="AQ2546" t="s">
        <v>9695</v>
      </c>
      <c r="AR2546" t="s">
        <v>67</v>
      </c>
      <c r="AS2546" t="s">
        <v>54</v>
      </c>
      <c r="AT2546" t="s">
        <v>73</v>
      </c>
      <c r="AU2546" t="s">
        <v>107</v>
      </c>
      <c r="AV2546" t="s">
        <v>10188</v>
      </c>
    </row>
    <row r="2547" spans="1:48" hidden="1" x14ac:dyDescent="0.3">
      <c r="A2547" t="s">
        <v>12416</v>
      </c>
      <c r="B2547" t="s">
        <v>12417</v>
      </c>
      <c r="C2547" s="1" t="str">
        <f t="shared" ref="C2547:C2610" si="424">HYPERLINK("https://geochem.nrcan.gc.ca/cdogs/content/bdl/bdl210975_e.htm", "21:0975")</f>
        <v>21:0975</v>
      </c>
      <c r="D2547" s="1" t="str">
        <f t="shared" si="421"/>
        <v>21:0110</v>
      </c>
      <c r="E2547" t="s">
        <v>12418</v>
      </c>
      <c r="F2547" t="s">
        <v>12419</v>
      </c>
      <c r="H2547">
        <v>60.294225900000001</v>
      </c>
      <c r="I2547">
        <v>-98.9323926</v>
      </c>
      <c r="J2547" s="1" t="str">
        <f t="shared" si="422"/>
        <v>NGR lake sediment grab sample</v>
      </c>
      <c r="K2547" s="1" t="str">
        <f t="shared" si="423"/>
        <v>&lt;177 micron (NGR)</v>
      </c>
      <c r="L2547">
        <v>49</v>
      </c>
      <c r="M2547" t="s">
        <v>354</v>
      </c>
      <c r="N2547">
        <v>961</v>
      </c>
      <c r="O2547" t="s">
        <v>103</v>
      </c>
      <c r="P2547" t="s">
        <v>54</v>
      </c>
      <c r="Q2547" t="s">
        <v>274</v>
      </c>
      <c r="R2547" t="s">
        <v>290</v>
      </c>
      <c r="S2547" t="s">
        <v>57</v>
      </c>
      <c r="T2547" t="s">
        <v>91</v>
      </c>
      <c r="U2547" t="s">
        <v>88</v>
      </c>
      <c r="V2547" t="s">
        <v>119</v>
      </c>
      <c r="W2547" t="s">
        <v>61</v>
      </c>
      <c r="X2547" t="s">
        <v>62</v>
      </c>
      <c r="Y2547" t="s">
        <v>276</v>
      </c>
      <c r="Z2547" t="s">
        <v>59</v>
      </c>
      <c r="AA2547" t="s">
        <v>64</v>
      </c>
      <c r="AB2547" t="s">
        <v>97</v>
      </c>
      <c r="AC2547" t="s">
        <v>70</v>
      </c>
      <c r="AD2547" t="s">
        <v>127</v>
      </c>
      <c r="AE2547" t="s">
        <v>8719</v>
      </c>
      <c r="AF2547" t="s">
        <v>290</v>
      </c>
      <c r="AG2547" t="s">
        <v>315</v>
      </c>
      <c r="AH2547" t="s">
        <v>780</v>
      </c>
      <c r="AI2547" t="s">
        <v>439</v>
      </c>
      <c r="AJ2547" t="s">
        <v>328</v>
      </c>
      <c r="AK2547" t="s">
        <v>73</v>
      </c>
      <c r="AL2547" t="s">
        <v>206</v>
      </c>
      <c r="AM2547" t="s">
        <v>157</v>
      </c>
      <c r="AN2547" t="s">
        <v>76</v>
      </c>
      <c r="AO2547" t="s">
        <v>116</v>
      </c>
      <c r="AP2547" t="s">
        <v>295</v>
      </c>
      <c r="AQ2547" t="s">
        <v>6198</v>
      </c>
      <c r="AR2547" t="s">
        <v>74</v>
      </c>
      <c r="AS2547" t="s">
        <v>62</v>
      </c>
      <c r="AT2547" t="s">
        <v>73</v>
      </c>
      <c r="AU2547" t="s">
        <v>107</v>
      </c>
      <c r="AV2547" t="s">
        <v>12420</v>
      </c>
    </row>
    <row r="2548" spans="1:48" hidden="1" x14ac:dyDescent="0.3">
      <c r="A2548" t="s">
        <v>12421</v>
      </c>
      <c r="B2548" t="s">
        <v>12422</v>
      </c>
      <c r="C2548" s="1" t="str">
        <f t="shared" si="424"/>
        <v>21:0975</v>
      </c>
      <c r="D2548" s="1" t="str">
        <f t="shared" si="421"/>
        <v>21:0110</v>
      </c>
      <c r="E2548" t="s">
        <v>12423</v>
      </c>
      <c r="F2548" t="s">
        <v>12424</v>
      </c>
      <c r="H2548">
        <v>60.830624999999998</v>
      </c>
      <c r="I2548">
        <v>-98.845852199999996</v>
      </c>
      <c r="J2548" s="1" t="str">
        <f t="shared" si="422"/>
        <v>NGR lake sediment grab sample</v>
      </c>
      <c r="K2548" s="1" t="str">
        <f t="shared" si="423"/>
        <v>&lt;177 micron (NGR)</v>
      </c>
      <c r="L2548">
        <v>50</v>
      </c>
      <c r="M2548" t="s">
        <v>52</v>
      </c>
      <c r="N2548">
        <v>962</v>
      </c>
      <c r="O2548" t="s">
        <v>103</v>
      </c>
      <c r="P2548" t="s">
        <v>54</v>
      </c>
      <c r="Q2548" t="s">
        <v>1158</v>
      </c>
      <c r="R2548" t="s">
        <v>290</v>
      </c>
      <c r="S2548" t="s">
        <v>57</v>
      </c>
      <c r="T2548" t="s">
        <v>604</v>
      </c>
      <c r="U2548" t="s">
        <v>168</v>
      </c>
      <c r="V2548" t="s">
        <v>381</v>
      </c>
      <c r="W2548" t="s">
        <v>171</v>
      </c>
      <c r="X2548" t="s">
        <v>74</v>
      </c>
      <c r="Y2548" t="s">
        <v>63</v>
      </c>
      <c r="Z2548" t="s">
        <v>127</v>
      </c>
      <c r="AA2548" t="s">
        <v>64</v>
      </c>
      <c r="AB2548" t="s">
        <v>119</v>
      </c>
      <c r="AC2548" t="s">
        <v>66</v>
      </c>
      <c r="AD2548" t="s">
        <v>127</v>
      </c>
      <c r="AE2548" t="s">
        <v>526</v>
      </c>
      <c r="AF2548" t="s">
        <v>134</v>
      </c>
      <c r="AG2548" t="s">
        <v>169</v>
      </c>
      <c r="AH2548" t="s">
        <v>780</v>
      </c>
      <c r="AI2548" t="s">
        <v>124</v>
      </c>
      <c r="AJ2548" t="s">
        <v>72</v>
      </c>
      <c r="AK2548" t="s">
        <v>73</v>
      </c>
      <c r="AL2548" t="s">
        <v>103</v>
      </c>
      <c r="AM2548" t="s">
        <v>75</v>
      </c>
      <c r="AN2548" t="s">
        <v>76</v>
      </c>
      <c r="AO2548" t="s">
        <v>92</v>
      </c>
      <c r="AP2548" t="s">
        <v>210</v>
      </c>
      <c r="AQ2548" t="s">
        <v>233</v>
      </c>
      <c r="AR2548" t="s">
        <v>62</v>
      </c>
      <c r="AS2548" t="s">
        <v>54</v>
      </c>
      <c r="AT2548" t="s">
        <v>73</v>
      </c>
      <c r="AU2548" t="s">
        <v>107</v>
      </c>
      <c r="AV2548" t="s">
        <v>12425</v>
      </c>
    </row>
    <row r="2549" spans="1:48" hidden="1" x14ac:dyDescent="0.3">
      <c r="A2549" t="s">
        <v>12426</v>
      </c>
      <c r="B2549" t="s">
        <v>12427</v>
      </c>
      <c r="C2549" s="1" t="str">
        <f t="shared" si="424"/>
        <v>21:0975</v>
      </c>
      <c r="D2549" s="1" t="str">
        <f t="shared" si="421"/>
        <v>21:0110</v>
      </c>
      <c r="E2549" t="s">
        <v>12428</v>
      </c>
      <c r="F2549" t="s">
        <v>12429</v>
      </c>
      <c r="H2549">
        <v>60.326425399999998</v>
      </c>
      <c r="I2549">
        <v>-98.904983200000004</v>
      </c>
      <c r="J2549" s="1" t="str">
        <f t="shared" si="422"/>
        <v>NGR lake sediment grab sample</v>
      </c>
      <c r="K2549" s="1" t="str">
        <f t="shared" si="423"/>
        <v>&lt;177 micron (NGR)</v>
      </c>
      <c r="L2549">
        <v>50</v>
      </c>
      <c r="M2549" t="s">
        <v>86</v>
      </c>
      <c r="N2549">
        <v>963</v>
      </c>
      <c r="O2549" t="s">
        <v>103</v>
      </c>
      <c r="P2549" t="s">
        <v>54</v>
      </c>
      <c r="Q2549" t="s">
        <v>315</v>
      </c>
      <c r="R2549" t="s">
        <v>10055</v>
      </c>
      <c r="S2549" t="s">
        <v>57</v>
      </c>
      <c r="T2549" t="s">
        <v>562</v>
      </c>
      <c r="U2549" t="s">
        <v>59</v>
      </c>
      <c r="V2549" t="s">
        <v>616</v>
      </c>
      <c r="W2549" t="s">
        <v>396</v>
      </c>
      <c r="X2549" t="s">
        <v>67</v>
      </c>
      <c r="Y2549" t="s">
        <v>238</v>
      </c>
      <c r="Z2549" t="s">
        <v>62</v>
      </c>
      <c r="AA2549" t="s">
        <v>64</v>
      </c>
      <c r="AB2549" t="s">
        <v>279</v>
      </c>
      <c r="AC2549" t="s">
        <v>66</v>
      </c>
      <c r="AD2549" t="s">
        <v>203</v>
      </c>
      <c r="AE2549" t="s">
        <v>191</v>
      </c>
      <c r="AF2549" t="s">
        <v>76</v>
      </c>
      <c r="AG2549" t="s">
        <v>616</v>
      </c>
      <c r="AH2549" t="s">
        <v>780</v>
      </c>
      <c r="AI2549" t="s">
        <v>106</v>
      </c>
      <c r="AJ2549" t="s">
        <v>88</v>
      </c>
      <c r="AK2549" t="s">
        <v>73</v>
      </c>
      <c r="AL2549" t="s">
        <v>103</v>
      </c>
      <c r="AM2549" t="s">
        <v>157</v>
      </c>
      <c r="AN2549" t="s">
        <v>76</v>
      </c>
      <c r="AO2549" t="s">
        <v>290</v>
      </c>
      <c r="AP2549" t="s">
        <v>4217</v>
      </c>
      <c r="AQ2549" t="s">
        <v>5364</v>
      </c>
      <c r="AR2549" t="s">
        <v>74</v>
      </c>
      <c r="AS2549" t="s">
        <v>54</v>
      </c>
      <c r="AT2549" t="s">
        <v>73</v>
      </c>
      <c r="AU2549" t="s">
        <v>107</v>
      </c>
      <c r="AV2549" t="s">
        <v>12430</v>
      </c>
    </row>
    <row r="2550" spans="1:48" hidden="1" x14ac:dyDescent="0.3">
      <c r="A2550" t="s">
        <v>12431</v>
      </c>
      <c r="B2550" t="s">
        <v>12432</v>
      </c>
      <c r="C2550" s="1" t="str">
        <f t="shared" si="424"/>
        <v>21:0975</v>
      </c>
      <c r="D2550" s="1" t="str">
        <f t="shared" si="421"/>
        <v>21:0110</v>
      </c>
      <c r="E2550" t="s">
        <v>12433</v>
      </c>
      <c r="F2550" t="s">
        <v>12434</v>
      </c>
      <c r="H2550">
        <v>60.355774400000001</v>
      </c>
      <c r="I2550">
        <v>-98.929218700000007</v>
      </c>
      <c r="J2550" s="1" t="str">
        <f t="shared" si="422"/>
        <v>NGR lake sediment grab sample</v>
      </c>
      <c r="K2550" s="1" t="str">
        <f t="shared" si="423"/>
        <v>&lt;177 micron (NGR)</v>
      </c>
      <c r="L2550">
        <v>50</v>
      </c>
      <c r="M2550" t="s">
        <v>149</v>
      </c>
      <c r="N2550">
        <v>964</v>
      </c>
      <c r="O2550" t="s">
        <v>103</v>
      </c>
      <c r="P2550" t="s">
        <v>54</v>
      </c>
      <c r="Q2550" t="s">
        <v>603</v>
      </c>
      <c r="R2550" t="s">
        <v>282</v>
      </c>
      <c r="S2550" t="s">
        <v>57</v>
      </c>
      <c r="T2550" t="s">
        <v>437</v>
      </c>
      <c r="U2550" t="s">
        <v>117</v>
      </c>
      <c r="V2550" t="s">
        <v>192</v>
      </c>
      <c r="W2550" t="s">
        <v>355</v>
      </c>
      <c r="X2550" t="s">
        <v>74</v>
      </c>
      <c r="Y2550" t="s">
        <v>205</v>
      </c>
      <c r="Z2550" t="s">
        <v>138</v>
      </c>
      <c r="AA2550" t="s">
        <v>64</v>
      </c>
      <c r="AB2550" t="s">
        <v>152</v>
      </c>
      <c r="AC2550" t="s">
        <v>70</v>
      </c>
      <c r="AD2550" t="s">
        <v>88</v>
      </c>
      <c r="AE2550" t="s">
        <v>396</v>
      </c>
      <c r="AF2550" t="s">
        <v>104</v>
      </c>
      <c r="AG2550" t="s">
        <v>293</v>
      </c>
      <c r="AH2550" t="s">
        <v>780</v>
      </c>
      <c r="AI2550" t="s">
        <v>123</v>
      </c>
      <c r="AJ2550" t="s">
        <v>1554</v>
      </c>
      <c r="AK2550" t="s">
        <v>73</v>
      </c>
      <c r="AL2550" t="s">
        <v>157</v>
      </c>
      <c r="AM2550" t="s">
        <v>68</v>
      </c>
      <c r="AN2550" t="s">
        <v>76</v>
      </c>
      <c r="AO2550" t="s">
        <v>5084</v>
      </c>
      <c r="AP2550" t="s">
        <v>210</v>
      </c>
      <c r="AQ2550" t="s">
        <v>1341</v>
      </c>
      <c r="AR2550" t="s">
        <v>74</v>
      </c>
      <c r="AS2550" t="s">
        <v>127</v>
      </c>
      <c r="AT2550" t="s">
        <v>73</v>
      </c>
      <c r="AU2550" t="s">
        <v>107</v>
      </c>
      <c r="AV2550" t="s">
        <v>12435</v>
      </c>
    </row>
    <row r="2551" spans="1:48" hidden="1" x14ac:dyDescent="0.3">
      <c r="A2551" t="s">
        <v>12436</v>
      </c>
      <c r="B2551" t="s">
        <v>12437</v>
      </c>
      <c r="C2551" s="1" t="str">
        <f t="shared" si="424"/>
        <v>21:0975</v>
      </c>
      <c r="D2551" s="1" t="str">
        <f t="shared" si="421"/>
        <v>21:0110</v>
      </c>
      <c r="E2551" t="s">
        <v>12438</v>
      </c>
      <c r="F2551" t="s">
        <v>12439</v>
      </c>
      <c r="H2551">
        <v>60.3940062</v>
      </c>
      <c r="I2551">
        <v>-98.901082700000003</v>
      </c>
      <c r="J2551" s="1" t="str">
        <f t="shared" si="422"/>
        <v>NGR lake sediment grab sample</v>
      </c>
      <c r="K2551" s="1" t="str">
        <f t="shared" si="423"/>
        <v>&lt;177 micron (NGR)</v>
      </c>
      <c r="L2551">
        <v>50</v>
      </c>
      <c r="M2551" t="s">
        <v>165</v>
      </c>
      <c r="N2551">
        <v>965</v>
      </c>
      <c r="O2551" t="s">
        <v>103</v>
      </c>
      <c r="P2551" t="s">
        <v>54</v>
      </c>
      <c r="Q2551" t="s">
        <v>447</v>
      </c>
      <c r="R2551" t="s">
        <v>251</v>
      </c>
      <c r="S2551" t="s">
        <v>57</v>
      </c>
      <c r="T2551" t="s">
        <v>1128</v>
      </c>
      <c r="U2551" t="s">
        <v>203</v>
      </c>
      <c r="V2551" t="s">
        <v>691</v>
      </c>
      <c r="W2551" t="s">
        <v>526</v>
      </c>
      <c r="X2551" t="s">
        <v>62</v>
      </c>
      <c r="Y2551" t="s">
        <v>137</v>
      </c>
      <c r="Z2551" t="s">
        <v>74</v>
      </c>
      <c r="AA2551" t="s">
        <v>64</v>
      </c>
      <c r="AB2551" t="s">
        <v>562</v>
      </c>
      <c r="AC2551" t="s">
        <v>70</v>
      </c>
      <c r="AD2551" t="s">
        <v>282</v>
      </c>
      <c r="AE2551" t="s">
        <v>3844</v>
      </c>
      <c r="AF2551" t="s">
        <v>281</v>
      </c>
      <c r="AG2551" t="s">
        <v>356</v>
      </c>
      <c r="AH2551" t="s">
        <v>780</v>
      </c>
      <c r="AI2551" t="s">
        <v>159</v>
      </c>
      <c r="AJ2551" t="s">
        <v>10987</v>
      </c>
      <c r="AK2551" t="s">
        <v>73</v>
      </c>
      <c r="AL2551" t="s">
        <v>103</v>
      </c>
      <c r="AM2551" t="s">
        <v>302</v>
      </c>
      <c r="AN2551" t="s">
        <v>76</v>
      </c>
      <c r="AO2551" t="s">
        <v>767</v>
      </c>
      <c r="AP2551" t="s">
        <v>247</v>
      </c>
      <c r="AQ2551" t="s">
        <v>236</v>
      </c>
      <c r="AR2551" t="s">
        <v>62</v>
      </c>
      <c r="AS2551" t="s">
        <v>96</v>
      </c>
      <c r="AT2551" t="s">
        <v>315</v>
      </c>
      <c r="AU2551" t="s">
        <v>107</v>
      </c>
      <c r="AV2551" t="s">
        <v>12440</v>
      </c>
    </row>
    <row r="2552" spans="1:48" hidden="1" x14ac:dyDescent="0.3">
      <c r="A2552" t="s">
        <v>12441</v>
      </c>
      <c r="B2552" t="s">
        <v>12442</v>
      </c>
      <c r="C2552" s="1" t="str">
        <f t="shared" si="424"/>
        <v>21:0975</v>
      </c>
      <c r="D2552" s="1" t="str">
        <f t="shared" si="421"/>
        <v>21:0110</v>
      </c>
      <c r="E2552" t="s">
        <v>12443</v>
      </c>
      <c r="F2552" t="s">
        <v>12444</v>
      </c>
      <c r="H2552">
        <v>60.418721300000001</v>
      </c>
      <c r="I2552">
        <v>-98.923214900000005</v>
      </c>
      <c r="J2552" s="1" t="str">
        <f t="shared" si="422"/>
        <v>NGR lake sediment grab sample</v>
      </c>
      <c r="K2552" s="1" t="str">
        <f t="shared" si="423"/>
        <v>&lt;177 micron (NGR)</v>
      </c>
      <c r="L2552">
        <v>50</v>
      </c>
      <c r="M2552" t="s">
        <v>185</v>
      </c>
      <c r="N2552">
        <v>966</v>
      </c>
      <c r="O2552" t="s">
        <v>103</v>
      </c>
      <c r="P2552" t="s">
        <v>54</v>
      </c>
      <c r="Q2552" t="s">
        <v>152</v>
      </c>
      <c r="R2552" t="s">
        <v>236</v>
      </c>
      <c r="S2552" t="s">
        <v>57</v>
      </c>
      <c r="T2552" t="s">
        <v>635</v>
      </c>
      <c r="U2552" t="s">
        <v>117</v>
      </c>
      <c r="V2552" t="s">
        <v>187</v>
      </c>
      <c r="W2552" t="s">
        <v>68</v>
      </c>
      <c r="X2552" t="s">
        <v>170</v>
      </c>
      <c r="Y2552" t="s">
        <v>396</v>
      </c>
      <c r="Z2552" t="s">
        <v>74</v>
      </c>
      <c r="AA2552" t="s">
        <v>64</v>
      </c>
      <c r="AB2552" t="s">
        <v>315</v>
      </c>
      <c r="AC2552" t="s">
        <v>177</v>
      </c>
      <c r="AD2552" t="s">
        <v>281</v>
      </c>
      <c r="AE2552" t="s">
        <v>3492</v>
      </c>
      <c r="AF2552" t="s">
        <v>76</v>
      </c>
      <c r="AG2552" t="s">
        <v>290</v>
      </c>
      <c r="AH2552" t="s">
        <v>780</v>
      </c>
      <c r="AI2552" t="s">
        <v>388</v>
      </c>
      <c r="AJ2552" t="s">
        <v>290</v>
      </c>
      <c r="AK2552" t="s">
        <v>73</v>
      </c>
      <c r="AL2552" t="s">
        <v>103</v>
      </c>
      <c r="AM2552" t="s">
        <v>421</v>
      </c>
      <c r="AN2552" t="s">
        <v>76</v>
      </c>
      <c r="AO2552" t="s">
        <v>1180</v>
      </c>
      <c r="AP2552" t="s">
        <v>572</v>
      </c>
      <c r="AQ2552" t="s">
        <v>281</v>
      </c>
      <c r="AR2552" t="s">
        <v>67</v>
      </c>
      <c r="AS2552" t="s">
        <v>138</v>
      </c>
      <c r="AT2552" t="s">
        <v>73</v>
      </c>
      <c r="AU2552" t="s">
        <v>107</v>
      </c>
      <c r="AV2552" t="s">
        <v>11255</v>
      </c>
    </row>
    <row r="2553" spans="1:48" hidden="1" x14ac:dyDescent="0.3">
      <c r="A2553" t="s">
        <v>12445</v>
      </c>
      <c r="B2553" t="s">
        <v>12446</v>
      </c>
      <c r="C2553" s="1" t="str">
        <f t="shared" si="424"/>
        <v>21:0975</v>
      </c>
      <c r="D2553" s="1" t="str">
        <f t="shared" si="421"/>
        <v>21:0110</v>
      </c>
      <c r="E2553" t="s">
        <v>12447</v>
      </c>
      <c r="F2553" t="s">
        <v>12448</v>
      </c>
      <c r="H2553">
        <v>60.443788499999997</v>
      </c>
      <c r="I2553">
        <v>-98.920683299999993</v>
      </c>
      <c r="J2553" s="1" t="str">
        <f t="shared" si="422"/>
        <v>NGR lake sediment grab sample</v>
      </c>
      <c r="K2553" s="1" t="str">
        <f t="shared" si="423"/>
        <v>&lt;177 micron (NGR)</v>
      </c>
      <c r="L2553">
        <v>50</v>
      </c>
      <c r="M2553" t="s">
        <v>113</v>
      </c>
      <c r="N2553">
        <v>967</v>
      </c>
      <c r="O2553" t="s">
        <v>103</v>
      </c>
      <c r="P2553" t="s">
        <v>54</v>
      </c>
      <c r="Q2553" t="s">
        <v>1814</v>
      </c>
      <c r="R2553" t="s">
        <v>357</v>
      </c>
      <c r="S2553" t="s">
        <v>57</v>
      </c>
      <c r="T2553" t="s">
        <v>552</v>
      </c>
      <c r="U2553" t="s">
        <v>92</v>
      </c>
      <c r="V2553" t="s">
        <v>615</v>
      </c>
      <c r="W2553" t="s">
        <v>95</v>
      </c>
      <c r="X2553" t="s">
        <v>170</v>
      </c>
      <c r="Y2553" t="s">
        <v>171</v>
      </c>
      <c r="Z2553" t="s">
        <v>127</v>
      </c>
      <c r="AA2553" t="s">
        <v>64</v>
      </c>
      <c r="AB2553" t="s">
        <v>364</v>
      </c>
      <c r="AC2553" t="s">
        <v>125</v>
      </c>
      <c r="AD2553" t="s">
        <v>77</v>
      </c>
      <c r="AE2553" t="s">
        <v>68</v>
      </c>
      <c r="AF2553" t="s">
        <v>76</v>
      </c>
      <c r="AG2553" t="s">
        <v>223</v>
      </c>
      <c r="AH2553" t="s">
        <v>780</v>
      </c>
      <c r="AI2553" t="s">
        <v>402</v>
      </c>
      <c r="AJ2553" t="s">
        <v>2021</v>
      </c>
      <c r="AK2553" t="s">
        <v>73</v>
      </c>
      <c r="AL2553" t="s">
        <v>157</v>
      </c>
      <c r="AM2553" t="s">
        <v>448</v>
      </c>
      <c r="AN2553" t="s">
        <v>76</v>
      </c>
      <c r="AO2553" t="s">
        <v>1754</v>
      </c>
      <c r="AP2553" t="s">
        <v>105</v>
      </c>
      <c r="AQ2553" t="s">
        <v>5084</v>
      </c>
      <c r="AR2553" t="s">
        <v>67</v>
      </c>
      <c r="AS2553" t="s">
        <v>138</v>
      </c>
      <c r="AT2553" t="s">
        <v>277</v>
      </c>
      <c r="AU2553" t="s">
        <v>107</v>
      </c>
      <c r="AV2553" t="s">
        <v>12449</v>
      </c>
    </row>
    <row r="2554" spans="1:48" hidden="1" x14ac:dyDescent="0.3">
      <c r="A2554" t="s">
        <v>12450</v>
      </c>
      <c r="B2554" t="s">
        <v>12451</v>
      </c>
      <c r="C2554" s="1" t="str">
        <f t="shared" si="424"/>
        <v>21:0975</v>
      </c>
      <c r="D2554" s="1" t="str">
        <f t="shared" si="421"/>
        <v>21:0110</v>
      </c>
      <c r="E2554" t="s">
        <v>12447</v>
      </c>
      <c r="F2554" t="s">
        <v>12452</v>
      </c>
      <c r="H2554">
        <v>60.443788499999997</v>
      </c>
      <c r="I2554">
        <v>-98.920683299999993</v>
      </c>
      <c r="J2554" s="1" t="str">
        <f t="shared" si="422"/>
        <v>NGR lake sediment grab sample</v>
      </c>
      <c r="K2554" s="1" t="str">
        <f t="shared" si="423"/>
        <v>&lt;177 micron (NGR)</v>
      </c>
      <c r="L2554">
        <v>50</v>
      </c>
      <c r="M2554" t="s">
        <v>132</v>
      </c>
      <c r="N2554">
        <v>968</v>
      </c>
      <c r="O2554" t="s">
        <v>103</v>
      </c>
      <c r="P2554" t="s">
        <v>54</v>
      </c>
      <c r="Q2554" t="s">
        <v>3299</v>
      </c>
      <c r="R2554" t="s">
        <v>90</v>
      </c>
      <c r="S2554" t="s">
        <v>57</v>
      </c>
      <c r="T2554" t="s">
        <v>1814</v>
      </c>
      <c r="U2554" t="s">
        <v>92</v>
      </c>
      <c r="V2554" t="s">
        <v>172</v>
      </c>
      <c r="W2554" t="s">
        <v>95</v>
      </c>
      <c r="X2554" t="s">
        <v>74</v>
      </c>
      <c r="Y2554" t="s">
        <v>448</v>
      </c>
      <c r="Z2554" t="s">
        <v>96</v>
      </c>
      <c r="AA2554" t="s">
        <v>64</v>
      </c>
      <c r="AB2554" t="s">
        <v>437</v>
      </c>
      <c r="AC2554" t="s">
        <v>74</v>
      </c>
      <c r="AD2554" t="s">
        <v>104</v>
      </c>
      <c r="AE2554" t="s">
        <v>206</v>
      </c>
      <c r="AF2554" t="s">
        <v>203</v>
      </c>
      <c r="AG2554" t="s">
        <v>725</v>
      </c>
      <c r="AH2554" t="s">
        <v>780</v>
      </c>
      <c r="AI2554" t="s">
        <v>318</v>
      </c>
      <c r="AJ2554" t="s">
        <v>1192</v>
      </c>
      <c r="AK2554" t="s">
        <v>73</v>
      </c>
      <c r="AL2554" t="s">
        <v>75</v>
      </c>
      <c r="AM2554" t="s">
        <v>448</v>
      </c>
      <c r="AN2554" t="s">
        <v>76</v>
      </c>
      <c r="AO2554" t="s">
        <v>12453</v>
      </c>
      <c r="AP2554" t="s">
        <v>566</v>
      </c>
      <c r="AQ2554" t="s">
        <v>609</v>
      </c>
      <c r="AR2554" t="s">
        <v>67</v>
      </c>
      <c r="AS2554" t="s">
        <v>138</v>
      </c>
      <c r="AT2554" t="s">
        <v>277</v>
      </c>
      <c r="AU2554" t="s">
        <v>107</v>
      </c>
      <c r="AV2554" t="s">
        <v>7068</v>
      </c>
    </row>
    <row r="2555" spans="1:48" hidden="1" x14ac:dyDescent="0.3">
      <c r="A2555" t="s">
        <v>12454</v>
      </c>
      <c r="B2555" t="s">
        <v>12455</v>
      </c>
      <c r="C2555" s="1" t="str">
        <f t="shared" si="424"/>
        <v>21:0975</v>
      </c>
      <c r="D2555" s="1" t="str">
        <f t="shared" si="421"/>
        <v>21:0110</v>
      </c>
      <c r="E2555" t="s">
        <v>12456</v>
      </c>
      <c r="F2555" t="s">
        <v>12457</v>
      </c>
      <c r="H2555">
        <v>60.476794699999999</v>
      </c>
      <c r="I2555">
        <v>-98.895188599999997</v>
      </c>
      <c r="J2555" s="1" t="str">
        <f t="shared" si="422"/>
        <v>NGR lake sediment grab sample</v>
      </c>
      <c r="K2555" s="1" t="str">
        <f t="shared" si="423"/>
        <v>&lt;177 micron (NGR)</v>
      </c>
      <c r="L2555">
        <v>50</v>
      </c>
      <c r="M2555" t="s">
        <v>200</v>
      </c>
      <c r="N2555">
        <v>969</v>
      </c>
      <c r="O2555" t="s">
        <v>103</v>
      </c>
      <c r="P2555" t="s">
        <v>54</v>
      </c>
      <c r="Q2555" t="s">
        <v>3299</v>
      </c>
      <c r="R2555" t="s">
        <v>151</v>
      </c>
      <c r="S2555" t="s">
        <v>57</v>
      </c>
      <c r="T2555" t="s">
        <v>560</v>
      </c>
      <c r="U2555" t="s">
        <v>168</v>
      </c>
      <c r="V2555" t="s">
        <v>428</v>
      </c>
      <c r="W2555" t="s">
        <v>220</v>
      </c>
      <c r="X2555" t="s">
        <v>170</v>
      </c>
      <c r="Y2555" t="s">
        <v>448</v>
      </c>
      <c r="Z2555" t="s">
        <v>127</v>
      </c>
      <c r="AA2555" t="s">
        <v>64</v>
      </c>
      <c r="AB2555" t="s">
        <v>364</v>
      </c>
      <c r="AC2555" t="s">
        <v>125</v>
      </c>
      <c r="AD2555" t="s">
        <v>116</v>
      </c>
      <c r="AE2555" t="s">
        <v>74</v>
      </c>
      <c r="AF2555" t="s">
        <v>290</v>
      </c>
      <c r="AG2555" t="s">
        <v>339</v>
      </c>
      <c r="AH2555" t="s">
        <v>780</v>
      </c>
      <c r="AI2555" t="s">
        <v>429</v>
      </c>
      <c r="AJ2555" t="s">
        <v>2021</v>
      </c>
      <c r="AK2555" t="s">
        <v>73</v>
      </c>
      <c r="AL2555" t="s">
        <v>75</v>
      </c>
      <c r="AM2555" t="s">
        <v>448</v>
      </c>
      <c r="AN2555" t="s">
        <v>76</v>
      </c>
      <c r="AO2555" t="s">
        <v>5857</v>
      </c>
      <c r="AP2555" t="s">
        <v>105</v>
      </c>
      <c r="AQ2555" t="s">
        <v>12458</v>
      </c>
      <c r="AR2555" t="s">
        <v>67</v>
      </c>
      <c r="AS2555" t="s">
        <v>59</v>
      </c>
      <c r="AT2555" t="s">
        <v>315</v>
      </c>
      <c r="AU2555" t="s">
        <v>107</v>
      </c>
      <c r="AV2555" t="s">
        <v>609</v>
      </c>
    </row>
    <row r="2556" spans="1:48" hidden="1" x14ac:dyDescent="0.3">
      <c r="A2556" t="s">
        <v>12459</v>
      </c>
      <c r="B2556" t="s">
        <v>12460</v>
      </c>
      <c r="C2556" s="1" t="str">
        <f t="shared" si="424"/>
        <v>21:0975</v>
      </c>
      <c r="D2556" s="1" t="str">
        <f>HYPERLINK("https://geochem.nrcan.gc.ca/cdogs/content/svy/svy_e.htm", "")</f>
        <v/>
      </c>
      <c r="G2556" s="1" t="str">
        <f>HYPERLINK("https://geochem.nrcan.gc.ca/cdogs/content/cr_/cr_00128_e.htm", "128")</f>
        <v>128</v>
      </c>
      <c r="J2556" t="s">
        <v>230</v>
      </c>
      <c r="K2556" t="s">
        <v>231</v>
      </c>
      <c r="L2556">
        <v>50</v>
      </c>
      <c r="M2556" t="s">
        <v>232</v>
      </c>
      <c r="N2556">
        <v>970</v>
      </c>
      <c r="O2556" t="s">
        <v>104</v>
      </c>
      <c r="P2556" t="s">
        <v>54</v>
      </c>
      <c r="Q2556" t="s">
        <v>560</v>
      </c>
      <c r="R2556" t="s">
        <v>139</v>
      </c>
      <c r="S2556" t="s">
        <v>57</v>
      </c>
      <c r="T2556" t="s">
        <v>93</v>
      </c>
      <c r="U2556" t="s">
        <v>104</v>
      </c>
      <c r="V2556" t="s">
        <v>575</v>
      </c>
      <c r="W2556" t="s">
        <v>238</v>
      </c>
      <c r="X2556" t="s">
        <v>74</v>
      </c>
      <c r="Y2556" t="s">
        <v>211</v>
      </c>
      <c r="Z2556" t="s">
        <v>170</v>
      </c>
      <c r="AA2556" t="s">
        <v>64</v>
      </c>
      <c r="AB2556" t="s">
        <v>69</v>
      </c>
      <c r="AC2556" t="s">
        <v>125</v>
      </c>
      <c r="AD2556" t="s">
        <v>758</v>
      </c>
      <c r="AE2556" t="s">
        <v>2236</v>
      </c>
      <c r="AF2556" t="s">
        <v>381</v>
      </c>
      <c r="AG2556" t="s">
        <v>151</v>
      </c>
      <c r="AH2556" t="s">
        <v>302</v>
      </c>
      <c r="AI2556" t="s">
        <v>348</v>
      </c>
      <c r="AJ2556" t="s">
        <v>254</v>
      </c>
      <c r="AK2556" t="s">
        <v>73</v>
      </c>
      <c r="AL2556" t="s">
        <v>103</v>
      </c>
      <c r="AM2556" t="s">
        <v>75</v>
      </c>
      <c r="AN2556" t="s">
        <v>76</v>
      </c>
      <c r="AO2556" t="s">
        <v>240</v>
      </c>
      <c r="AP2556" t="s">
        <v>307</v>
      </c>
      <c r="AQ2556" t="s">
        <v>317</v>
      </c>
      <c r="AR2556" t="s">
        <v>74</v>
      </c>
      <c r="AS2556" t="s">
        <v>62</v>
      </c>
      <c r="AT2556" t="s">
        <v>364</v>
      </c>
      <c r="AU2556" t="s">
        <v>107</v>
      </c>
      <c r="AV2556" t="s">
        <v>12461</v>
      </c>
    </row>
    <row r="2557" spans="1:48" hidden="1" x14ac:dyDescent="0.3">
      <c r="A2557" t="s">
        <v>12462</v>
      </c>
      <c r="B2557" t="s">
        <v>12463</v>
      </c>
      <c r="C2557" s="1" t="str">
        <f t="shared" si="424"/>
        <v>21:0975</v>
      </c>
      <c r="D2557" s="1" t="str">
        <f t="shared" ref="D2557:D2573" si="425">HYPERLINK("https://geochem.nrcan.gc.ca/cdogs/content/svy/svy210110_e.htm", "21:0110")</f>
        <v>21:0110</v>
      </c>
      <c r="E2557" t="s">
        <v>12464</v>
      </c>
      <c r="F2557" t="s">
        <v>12465</v>
      </c>
      <c r="H2557">
        <v>60.5106185</v>
      </c>
      <c r="I2557">
        <v>-98.896680399999994</v>
      </c>
      <c r="J2557" s="1" t="str">
        <f t="shared" ref="J2557:J2573" si="426">HYPERLINK("https://geochem.nrcan.gc.ca/cdogs/content/kwd/kwd020027_e.htm", "NGR lake sediment grab sample")</f>
        <v>NGR lake sediment grab sample</v>
      </c>
      <c r="K2557" s="1" t="str">
        <f t="shared" ref="K2557:K2573" si="427">HYPERLINK("https://geochem.nrcan.gc.ca/cdogs/content/kwd/kwd080006_e.htm", "&lt;177 micron (NGR)")</f>
        <v>&lt;177 micron (NGR)</v>
      </c>
      <c r="L2557">
        <v>50</v>
      </c>
      <c r="M2557" t="s">
        <v>217</v>
      </c>
      <c r="N2557">
        <v>971</v>
      </c>
      <c r="O2557" t="s">
        <v>103</v>
      </c>
      <c r="P2557" t="s">
        <v>54</v>
      </c>
      <c r="Q2557" t="s">
        <v>549</v>
      </c>
      <c r="R2557" t="s">
        <v>99</v>
      </c>
      <c r="S2557" t="s">
        <v>57</v>
      </c>
      <c r="T2557" t="s">
        <v>277</v>
      </c>
      <c r="U2557" t="s">
        <v>138</v>
      </c>
      <c r="V2557" t="s">
        <v>236</v>
      </c>
      <c r="W2557" t="s">
        <v>205</v>
      </c>
      <c r="X2557" t="s">
        <v>62</v>
      </c>
      <c r="Y2557" t="s">
        <v>96</v>
      </c>
      <c r="Z2557" t="s">
        <v>96</v>
      </c>
      <c r="AA2557" t="s">
        <v>64</v>
      </c>
      <c r="AB2557" t="s">
        <v>617</v>
      </c>
      <c r="AC2557" t="s">
        <v>70</v>
      </c>
      <c r="AD2557" t="s">
        <v>134</v>
      </c>
      <c r="AE2557" t="s">
        <v>526</v>
      </c>
      <c r="AF2557" t="s">
        <v>76</v>
      </c>
      <c r="AG2557" t="s">
        <v>617</v>
      </c>
      <c r="AH2557" t="s">
        <v>780</v>
      </c>
      <c r="AI2557" t="s">
        <v>53</v>
      </c>
      <c r="AJ2557" t="s">
        <v>176</v>
      </c>
      <c r="AK2557" t="s">
        <v>73</v>
      </c>
      <c r="AL2557" t="s">
        <v>125</v>
      </c>
      <c r="AM2557" t="s">
        <v>74</v>
      </c>
      <c r="AN2557" t="s">
        <v>76</v>
      </c>
      <c r="AO2557" t="s">
        <v>914</v>
      </c>
      <c r="AP2557" t="s">
        <v>234</v>
      </c>
      <c r="AQ2557" t="s">
        <v>1732</v>
      </c>
      <c r="AR2557" t="s">
        <v>62</v>
      </c>
      <c r="AS2557" t="s">
        <v>170</v>
      </c>
      <c r="AT2557" t="s">
        <v>437</v>
      </c>
      <c r="AU2557" t="s">
        <v>107</v>
      </c>
      <c r="AV2557" t="s">
        <v>805</v>
      </c>
    </row>
    <row r="2558" spans="1:48" hidden="1" x14ac:dyDescent="0.3">
      <c r="A2558" t="s">
        <v>12466</v>
      </c>
      <c r="B2558" t="s">
        <v>12467</v>
      </c>
      <c r="C2558" s="1" t="str">
        <f t="shared" si="424"/>
        <v>21:0975</v>
      </c>
      <c r="D2558" s="1" t="str">
        <f t="shared" si="425"/>
        <v>21:0110</v>
      </c>
      <c r="E2558" t="s">
        <v>12468</v>
      </c>
      <c r="F2558" t="s">
        <v>12469</v>
      </c>
      <c r="H2558">
        <v>60.558647200000003</v>
      </c>
      <c r="I2558">
        <v>-98.899041600000004</v>
      </c>
      <c r="J2558" s="1" t="str">
        <f t="shared" si="426"/>
        <v>NGR lake sediment grab sample</v>
      </c>
      <c r="K2558" s="1" t="str">
        <f t="shared" si="427"/>
        <v>&lt;177 micron (NGR)</v>
      </c>
      <c r="L2558">
        <v>50</v>
      </c>
      <c r="M2558" t="s">
        <v>246</v>
      </c>
      <c r="N2558">
        <v>972</v>
      </c>
      <c r="O2558" t="s">
        <v>103</v>
      </c>
      <c r="P2558" t="s">
        <v>54</v>
      </c>
      <c r="Q2558" t="s">
        <v>2374</v>
      </c>
      <c r="R2558" t="s">
        <v>116</v>
      </c>
      <c r="S2558" t="s">
        <v>57</v>
      </c>
      <c r="T2558" t="s">
        <v>277</v>
      </c>
      <c r="U2558" t="s">
        <v>59</v>
      </c>
      <c r="V2558" t="s">
        <v>264</v>
      </c>
      <c r="W2558" t="s">
        <v>63</v>
      </c>
      <c r="X2558" t="s">
        <v>74</v>
      </c>
      <c r="Y2558" t="s">
        <v>170</v>
      </c>
      <c r="Z2558" t="s">
        <v>96</v>
      </c>
      <c r="AA2558" t="s">
        <v>64</v>
      </c>
      <c r="AB2558" t="s">
        <v>853</v>
      </c>
      <c r="AC2558" t="s">
        <v>66</v>
      </c>
      <c r="AD2558" t="s">
        <v>116</v>
      </c>
      <c r="AE2558" t="s">
        <v>526</v>
      </c>
      <c r="AF2558" t="s">
        <v>92</v>
      </c>
      <c r="AG2558" t="s">
        <v>404</v>
      </c>
      <c r="AH2558" t="s">
        <v>780</v>
      </c>
      <c r="AI2558" t="s">
        <v>254</v>
      </c>
      <c r="AJ2558" t="s">
        <v>117</v>
      </c>
      <c r="AK2558" t="s">
        <v>73</v>
      </c>
      <c r="AL2558" t="s">
        <v>125</v>
      </c>
      <c r="AM2558" t="s">
        <v>125</v>
      </c>
      <c r="AN2558" t="s">
        <v>76</v>
      </c>
      <c r="AO2558" t="s">
        <v>914</v>
      </c>
      <c r="AP2558" t="s">
        <v>105</v>
      </c>
      <c r="AQ2558" t="s">
        <v>250</v>
      </c>
      <c r="AR2558" t="s">
        <v>62</v>
      </c>
      <c r="AS2558" t="s">
        <v>54</v>
      </c>
      <c r="AT2558" t="s">
        <v>315</v>
      </c>
      <c r="AU2558" t="s">
        <v>107</v>
      </c>
      <c r="AV2558" t="s">
        <v>12470</v>
      </c>
    </row>
    <row r="2559" spans="1:48" hidden="1" x14ac:dyDescent="0.3">
      <c r="A2559" t="s">
        <v>12471</v>
      </c>
      <c r="B2559" t="s">
        <v>12472</v>
      </c>
      <c r="C2559" s="1" t="str">
        <f t="shared" si="424"/>
        <v>21:0975</v>
      </c>
      <c r="D2559" s="1" t="str">
        <f t="shared" si="425"/>
        <v>21:0110</v>
      </c>
      <c r="E2559" t="s">
        <v>12473</v>
      </c>
      <c r="F2559" t="s">
        <v>12474</v>
      </c>
      <c r="H2559">
        <v>60.5701222</v>
      </c>
      <c r="I2559">
        <v>-98.9271186</v>
      </c>
      <c r="J2559" s="1" t="str">
        <f t="shared" si="426"/>
        <v>NGR lake sediment grab sample</v>
      </c>
      <c r="K2559" s="1" t="str">
        <f t="shared" si="427"/>
        <v>&lt;177 micron (NGR)</v>
      </c>
      <c r="L2559">
        <v>50</v>
      </c>
      <c r="M2559" t="s">
        <v>260</v>
      </c>
      <c r="N2559">
        <v>973</v>
      </c>
      <c r="O2559" t="s">
        <v>103</v>
      </c>
      <c r="P2559" t="s">
        <v>54</v>
      </c>
      <c r="Q2559" t="s">
        <v>505</v>
      </c>
      <c r="R2559" t="s">
        <v>317</v>
      </c>
      <c r="S2559" t="s">
        <v>57</v>
      </c>
      <c r="T2559" t="s">
        <v>277</v>
      </c>
      <c r="U2559" t="s">
        <v>138</v>
      </c>
      <c r="V2559" t="s">
        <v>317</v>
      </c>
      <c r="W2559" t="s">
        <v>396</v>
      </c>
      <c r="X2559" t="s">
        <v>74</v>
      </c>
      <c r="Y2559" t="s">
        <v>171</v>
      </c>
      <c r="Z2559" t="s">
        <v>170</v>
      </c>
      <c r="AA2559" t="s">
        <v>64</v>
      </c>
      <c r="AB2559" t="s">
        <v>97</v>
      </c>
      <c r="AC2559" t="s">
        <v>66</v>
      </c>
      <c r="AD2559" t="s">
        <v>178</v>
      </c>
      <c r="AE2559" t="s">
        <v>157</v>
      </c>
      <c r="AF2559" t="s">
        <v>76</v>
      </c>
      <c r="AG2559" t="s">
        <v>172</v>
      </c>
      <c r="AH2559" t="s">
        <v>780</v>
      </c>
      <c r="AI2559" t="s">
        <v>143</v>
      </c>
      <c r="AJ2559" t="s">
        <v>382</v>
      </c>
      <c r="AK2559" t="s">
        <v>73</v>
      </c>
      <c r="AL2559" t="s">
        <v>103</v>
      </c>
      <c r="AM2559" t="s">
        <v>177</v>
      </c>
      <c r="AN2559" t="s">
        <v>76</v>
      </c>
      <c r="AO2559" t="s">
        <v>116</v>
      </c>
      <c r="AP2559" t="s">
        <v>2741</v>
      </c>
      <c r="AQ2559" t="s">
        <v>12475</v>
      </c>
      <c r="AR2559" t="s">
        <v>170</v>
      </c>
      <c r="AS2559" t="s">
        <v>54</v>
      </c>
      <c r="AT2559" t="s">
        <v>73</v>
      </c>
      <c r="AU2559" t="s">
        <v>107</v>
      </c>
      <c r="AV2559" t="s">
        <v>12476</v>
      </c>
    </row>
    <row r="2560" spans="1:48" hidden="1" x14ac:dyDescent="0.3">
      <c r="A2560" t="s">
        <v>12477</v>
      </c>
      <c r="B2560" t="s">
        <v>12478</v>
      </c>
      <c r="C2560" s="1" t="str">
        <f t="shared" si="424"/>
        <v>21:0975</v>
      </c>
      <c r="D2560" s="1" t="str">
        <f t="shared" si="425"/>
        <v>21:0110</v>
      </c>
      <c r="E2560" t="s">
        <v>12479</v>
      </c>
      <c r="F2560" t="s">
        <v>12480</v>
      </c>
      <c r="H2560">
        <v>60.647320000000001</v>
      </c>
      <c r="I2560">
        <v>-98.888464299999995</v>
      </c>
      <c r="J2560" s="1" t="str">
        <f t="shared" si="426"/>
        <v>NGR lake sediment grab sample</v>
      </c>
      <c r="K2560" s="1" t="str">
        <f t="shared" si="427"/>
        <v>&lt;177 micron (NGR)</v>
      </c>
      <c r="L2560">
        <v>50</v>
      </c>
      <c r="M2560" t="s">
        <v>273</v>
      </c>
      <c r="N2560">
        <v>974</v>
      </c>
      <c r="O2560" t="s">
        <v>103</v>
      </c>
      <c r="P2560" t="s">
        <v>54</v>
      </c>
      <c r="Q2560" t="s">
        <v>560</v>
      </c>
      <c r="R2560" t="s">
        <v>69</v>
      </c>
      <c r="S2560" t="s">
        <v>57</v>
      </c>
      <c r="T2560" t="s">
        <v>277</v>
      </c>
      <c r="U2560" t="s">
        <v>57</v>
      </c>
      <c r="V2560" t="s">
        <v>575</v>
      </c>
      <c r="W2560" t="s">
        <v>137</v>
      </c>
      <c r="X2560" t="s">
        <v>67</v>
      </c>
      <c r="Y2560" t="s">
        <v>68</v>
      </c>
      <c r="Z2560" t="s">
        <v>62</v>
      </c>
      <c r="AA2560" t="s">
        <v>64</v>
      </c>
      <c r="AB2560" t="s">
        <v>365</v>
      </c>
      <c r="AC2560" t="s">
        <v>66</v>
      </c>
      <c r="AD2560" t="s">
        <v>96</v>
      </c>
      <c r="AE2560" t="s">
        <v>3162</v>
      </c>
      <c r="AF2560" t="s">
        <v>92</v>
      </c>
      <c r="AG2560" t="s">
        <v>575</v>
      </c>
      <c r="AH2560" t="s">
        <v>780</v>
      </c>
      <c r="AI2560" t="s">
        <v>118</v>
      </c>
      <c r="AJ2560" t="s">
        <v>102</v>
      </c>
      <c r="AK2560" t="s">
        <v>73</v>
      </c>
      <c r="AL2560" t="s">
        <v>177</v>
      </c>
      <c r="AM2560" t="s">
        <v>157</v>
      </c>
      <c r="AN2560" t="s">
        <v>76</v>
      </c>
      <c r="AO2560" t="s">
        <v>1091</v>
      </c>
      <c r="AP2560" t="s">
        <v>325</v>
      </c>
      <c r="AQ2560" t="s">
        <v>9472</v>
      </c>
      <c r="AR2560" t="s">
        <v>74</v>
      </c>
      <c r="AS2560" t="s">
        <v>54</v>
      </c>
      <c r="AT2560" t="s">
        <v>73</v>
      </c>
      <c r="AU2560" t="s">
        <v>107</v>
      </c>
      <c r="AV2560" t="s">
        <v>8098</v>
      </c>
    </row>
    <row r="2561" spans="1:48" hidden="1" x14ac:dyDescent="0.3">
      <c r="A2561" t="s">
        <v>12481</v>
      </c>
      <c r="B2561" t="s">
        <v>12482</v>
      </c>
      <c r="C2561" s="1" t="str">
        <f t="shared" si="424"/>
        <v>21:0975</v>
      </c>
      <c r="D2561" s="1" t="str">
        <f t="shared" si="425"/>
        <v>21:0110</v>
      </c>
      <c r="E2561" t="s">
        <v>12483</v>
      </c>
      <c r="F2561" t="s">
        <v>12484</v>
      </c>
      <c r="H2561">
        <v>60.681249600000001</v>
      </c>
      <c r="I2561">
        <v>-98.851348299999998</v>
      </c>
      <c r="J2561" s="1" t="str">
        <f t="shared" si="426"/>
        <v>NGR lake sediment grab sample</v>
      </c>
      <c r="K2561" s="1" t="str">
        <f t="shared" si="427"/>
        <v>&lt;177 micron (NGR)</v>
      </c>
      <c r="L2561">
        <v>50</v>
      </c>
      <c r="M2561" t="s">
        <v>289</v>
      </c>
      <c r="N2561">
        <v>975</v>
      </c>
      <c r="O2561" t="s">
        <v>439</v>
      </c>
      <c r="P2561" t="s">
        <v>54</v>
      </c>
      <c r="Q2561" t="s">
        <v>603</v>
      </c>
      <c r="R2561" t="s">
        <v>10160</v>
      </c>
      <c r="S2561" t="s">
        <v>57</v>
      </c>
      <c r="T2561" t="s">
        <v>652</v>
      </c>
      <c r="U2561" t="s">
        <v>90</v>
      </c>
      <c r="V2561" t="s">
        <v>438</v>
      </c>
      <c r="W2561" t="s">
        <v>63</v>
      </c>
      <c r="X2561" t="s">
        <v>62</v>
      </c>
      <c r="Y2561" t="s">
        <v>134</v>
      </c>
      <c r="Z2561" t="s">
        <v>127</v>
      </c>
      <c r="AA2561" t="s">
        <v>64</v>
      </c>
      <c r="AB2561" t="s">
        <v>562</v>
      </c>
      <c r="AC2561" t="s">
        <v>421</v>
      </c>
      <c r="AD2561" t="s">
        <v>12485</v>
      </c>
      <c r="AE2561" t="s">
        <v>2181</v>
      </c>
      <c r="AF2561" t="s">
        <v>116</v>
      </c>
      <c r="AG2561" t="s">
        <v>691</v>
      </c>
      <c r="AH2561" t="s">
        <v>780</v>
      </c>
      <c r="AI2561" t="s">
        <v>592</v>
      </c>
      <c r="AJ2561" t="s">
        <v>12486</v>
      </c>
      <c r="AK2561" t="s">
        <v>73</v>
      </c>
      <c r="AL2561" t="s">
        <v>125</v>
      </c>
      <c r="AM2561" t="s">
        <v>171</v>
      </c>
      <c r="AN2561" t="s">
        <v>10145</v>
      </c>
      <c r="AO2561" t="s">
        <v>11254</v>
      </c>
      <c r="AP2561" t="s">
        <v>2741</v>
      </c>
      <c r="AQ2561" t="s">
        <v>10891</v>
      </c>
      <c r="AR2561" t="s">
        <v>59</v>
      </c>
      <c r="AS2561" t="s">
        <v>59</v>
      </c>
      <c r="AT2561" t="s">
        <v>523</v>
      </c>
      <c r="AU2561" t="s">
        <v>107</v>
      </c>
      <c r="AV2561" t="s">
        <v>12487</v>
      </c>
    </row>
    <row r="2562" spans="1:48" hidden="1" x14ac:dyDescent="0.3">
      <c r="A2562" t="s">
        <v>12488</v>
      </c>
      <c r="B2562" t="s">
        <v>12489</v>
      </c>
      <c r="C2562" s="1" t="str">
        <f t="shared" si="424"/>
        <v>21:0975</v>
      </c>
      <c r="D2562" s="1" t="str">
        <f t="shared" si="425"/>
        <v>21:0110</v>
      </c>
      <c r="E2562" t="s">
        <v>12490</v>
      </c>
      <c r="F2562" t="s">
        <v>12491</v>
      </c>
      <c r="H2562">
        <v>60.707493300000003</v>
      </c>
      <c r="I2562">
        <v>-98.828654400000005</v>
      </c>
      <c r="J2562" s="1" t="str">
        <f t="shared" si="426"/>
        <v>NGR lake sediment grab sample</v>
      </c>
      <c r="K2562" s="1" t="str">
        <f t="shared" si="427"/>
        <v>&lt;177 micron (NGR)</v>
      </c>
      <c r="L2562">
        <v>50</v>
      </c>
      <c r="M2562" t="s">
        <v>301</v>
      </c>
      <c r="N2562">
        <v>976</v>
      </c>
      <c r="O2562" t="s">
        <v>103</v>
      </c>
      <c r="P2562" t="s">
        <v>54</v>
      </c>
      <c r="Q2562" t="s">
        <v>262</v>
      </c>
      <c r="R2562" t="s">
        <v>616</v>
      </c>
      <c r="S2562" t="s">
        <v>57</v>
      </c>
      <c r="T2562" t="s">
        <v>58</v>
      </c>
      <c r="U2562" t="s">
        <v>57</v>
      </c>
      <c r="V2562" t="s">
        <v>2740</v>
      </c>
      <c r="W2562" t="s">
        <v>75</v>
      </c>
      <c r="X2562" t="s">
        <v>67</v>
      </c>
      <c r="Y2562" t="s">
        <v>206</v>
      </c>
      <c r="Z2562" t="s">
        <v>62</v>
      </c>
      <c r="AA2562" t="s">
        <v>64</v>
      </c>
      <c r="AB2562" t="s">
        <v>119</v>
      </c>
      <c r="AC2562" t="s">
        <v>66</v>
      </c>
      <c r="AD2562" t="s">
        <v>758</v>
      </c>
      <c r="AE2562" t="s">
        <v>3832</v>
      </c>
      <c r="AF2562" t="s">
        <v>76</v>
      </c>
      <c r="AG2562" t="s">
        <v>104</v>
      </c>
      <c r="AH2562" t="s">
        <v>780</v>
      </c>
      <c r="AI2562" t="s">
        <v>355</v>
      </c>
      <c r="AJ2562" t="s">
        <v>388</v>
      </c>
      <c r="AK2562" t="s">
        <v>73</v>
      </c>
      <c r="AL2562" t="s">
        <v>103</v>
      </c>
      <c r="AM2562" t="s">
        <v>103</v>
      </c>
      <c r="AN2562" t="s">
        <v>76</v>
      </c>
      <c r="AO2562" t="s">
        <v>168</v>
      </c>
      <c r="AP2562" t="s">
        <v>420</v>
      </c>
      <c r="AQ2562" t="s">
        <v>5505</v>
      </c>
      <c r="AR2562" t="s">
        <v>67</v>
      </c>
      <c r="AS2562" t="s">
        <v>54</v>
      </c>
      <c r="AT2562" t="s">
        <v>73</v>
      </c>
      <c r="AU2562" t="s">
        <v>107</v>
      </c>
      <c r="AV2562" t="s">
        <v>12492</v>
      </c>
    </row>
    <row r="2563" spans="1:48" hidden="1" x14ac:dyDescent="0.3">
      <c r="A2563" t="s">
        <v>12493</v>
      </c>
      <c r="B2563" t="s">
        <v>12494</v>
      </c>
      <c r="C2563" s="1" t="str">
        <f t="shared" si="424"/>
        <v>21:0975</v>
      </c>
      <c r="D2563" s="1" t="str">
        <f t="shared" si="425"/>
        <v>21:0110</v>
      </c>
      <c r="E2563" t="s">
        <v>12495</v>
      </c>
      <c r="F2563" t="s">
        <v>12496</v>
      </c>
      <c r="H2563">
        <v>60.740633500000001</v>
      </c>
      <c r="I2563">
        <v>-98.836637899999999</v>
      </c>
      <c r="J2563" s="1" t="str">
        <f t="shared" si="426"/>
        <v>NGR lake sediment grab sample</v>
      </c>
      <c r="K2563" s="1" t="str">
        <f t="shared" si="427"/>
        <v>&lt;177 micron (NGR)</v>
      </c>
      <c r="L2563">
        <v>50</v>
      </c>
      <c r="M2563" t="s">
        <v>314</v>
      </c>
      <c r="N2563">
        <v>977</v>
      </c>
      <c r="O2563" t="s">
        <v>103</v>
      </c>
      <c r="P2563" t="s">
        <v>54</v>
      </c>
      <c r="Q2563" t="s">
        <v>489</v>
      </c>
      <c r="R2563" t="s">
        <v>691</v>
      </c>
      <c r="S2563" t="s">
        <v>57</v>
      </c>
      <c r="T2563" t="s">
        <v>315</v>
      </c>
      <c r="U2563" t="s">
        <v>59</v>
      </c>
      <c r="V2563" t="s">
        <v>550</v>
      </c>
      <c r="W2563" t="s">
        <v>526</v>
      </c>
      <c r="X2563" t="s">
        <v>62</v>
      </c>
      <c r="Y2563" t="s">
        <v>171</v>
      </c>
      <c r="Z2563" t="s">
        <v>127</v>
      </c>
      <c r="AA2563" t="s">
        <v>64</v>
      </c>
      <c r="AB2563" t="s">
        <v>365</v>
      </c>
      <c r="AC2563" t="s">
        <v>66</v>
      </c>
      <c r="AD2563" t="s">
        <v>138</v>
      </c>
      <c r="AE2563" t="s">
        <v>490</v>
      </c>
      <c r="AF2563" t="s">
        <v>76</v>
      </c>
      <c r="AG2563" t="s">
        <v>550</v>
      </c>
      <c r="AH2563" t="s">
        <v>780</v>
      </c>
      <c r="AI2563" t="s">
        <v>87</v>
      </c>
      <c r="AJ2563" t="s">
        <v>402</v>
      </c>
      <c r="AK2563" t="s">
        <v>73</v>
      </c>
      <c r="AL2563" t="s">
        <v>103</v>
      </c>
      <c r="AM2563" t="s">
        <v>177</v>
      </c>
      <c r="AN2563" t="s">
        <v>76</v>
      </c>
      <c r="AO2563" t="s">
        <v>104</v>
      </c>
      <c r="AP2563" t="s">
        <v>1980</v>
      </c>
      <c r="AQ2563" t="s">
        <v>104</v>
      </c>
      <c r="AR2563" t="s">
        <v>74</v>
      </c>
      <c r="AS2563" t="s">
        <v>62</v>
      </c>
      <c r="AT2563" t="s">
        <v>73</v>
      </c>
      <c r="AU2563" t="s">
        <v>107</v>
      </c>
      <c r="AV2563" t="s">
        <v>12497</v>
      </c>
    </row>
    <row r="2564" spans="1:48" hidden="1" x14ac:dyDescent="0.3">
      <c r="A2564" t="s">
        <v>12498</v>
      </c>
      <c r="B2564" t="s">
        <v>12499</v>
      </c>
      <c r="C2564" s="1" t="str">
        <f t="shared" si="424"/>
        <v>21:0975</v>
      </c>
      <c r="D2564" s="1" t="str">
        <f t="shared" si="425"/>
        <v>21:0110</v>
      </c>
      <c r="E2564" t="s">
        <v>12500</v>
      </c>
      <c r="F2564" t="s">
        <v>12501</v>
      </c>
      <c r="H2564">
        <v>60.770004900000004</v>
      </c>
      <c r="I2564">
        <v>-98.831972199999996</v>
      </c>
      <c r="J2564" s="1" t="str">
        <f t="shared" si="426"/>
        <v>NGR lake sediment grab sample</v>
      </c>
      <c r="K2564" s="1" t="str">
        <f t="shared" si="427"/>
        <v>&lt;177 micron (NGR)</v>
      </c>
      <c r="L2564">
        <v>50</v>
      </c>
      <c r="M2564" t="s">
        <v>324</v>
      </c>
      <c r="N2564">
        <v>978</v>
      </c>
      <c r="O2564" t="s">
        <v>103</v>
      </c>
      <c r="P2564" t="s">
        <v>54</v>
      </c>
      <c r="Q2564" t="s">
        <v>552</v>
      </c>
      <c r="R2564" t="s">
        <v>151</v>
      </c>
      <c r="S2564" t="s">
        <v>57</v>
      </c>
      <c r="T2564" t="s">
        <v>152</v>
      </c>
      <c r="U2564" t="s">
        <v>96</v>
      </c>
      <c r="V2564" t="s">
        <v>616</v>
      </c>
      <c r="W2564" t="s">
        <v>238</v>
      </c>
      <c r="X2564" t="s">
        <v>67</v>
      </c>
      <c r="Y2564" t="s">
        <v>68</v>
      </c>
      <c r="Z2564" t="s">
        <v>170</v>
      </c>
      <c r="AA2564" t="s">
        <v>64</v>
      </c>
      <c r="AB2564" t="s">
        <v>65</v>
      </c>
      <c r="AC2564" t="s">
        <v>66</v>
      </c>
      <c r="AD2564" t="s">
        <v>127</v>
      </c>
      <c r="AE2564" t="s">
        <v>154</v>
      </c>
      <c r="AF2564" t="s">
        <v>77</v>
      </c>
      <c r="AG2564" t="s">
        <v>492</v>
      </c>
      <c r="AH2564" t="s">
        <v>780</v>
      </c>
      <c r="AI2564" t="s">
        <v>61</v>
      </c>
      <c r="AJ2564" t="s">
        <v>306</v>
      </c>
      <c r="AK2564" t="s">
        <v>73</v>
      </c>
      <c r="AL2564" t="s">
        <v>103</v>
      </c>
      <c r="AM2564" t="s">
        <v>103</v>
      </c>
      <c r="AN2564" t="s">
        <v>76</v>
      </c>
      <c r="AO2564" t="s">
        <v>203</v>
      </c>
      <c r="AP2564" t="s">
        <v>194</v>
      </c>
      <c r="AQ2564" t="s">
        <v>168</v>
      </c>
      <c r="AR2564" t="s">
        <v>62</v>
      </c>
      <c r="AS2564" t="s">
        <v>54</v>
      </c>
      <c r="AT2564" t="s">
        <v>73</v>
      </c>
      <c r="AU2564" t="s">
        <v>107</v>
      </c>
      <c r="AV2564" t="s">
        <v>1510</v>
      </c>
    </row>
    <row r="2565" spans="1:48" hidden="1" x14ac:dyDescent="0.3">
      <c r="A2565" t="s">
        <v>12502</v>
      </c>
      <c r="B2565" t="s">
        <v>12503</v>
      </c>
      <c r="C2565" s="1" t="str">
        <f t="shared" si="424"/>
        <v>21:0975</v>
      </c>
      <c r="D2565" s="1" t="str">
        <f t="shared" si="425"/>
        <v>21:0110</v>
      </c>
      <c r="E2565" t="s">
        <v>12423</v>
      </c>
      <c r="F2565" t="s">
        <v>12504</v>
      </c>
      <c r="H2565">
        <v>60.830624999999998</v>
      </c>
      <c r="I2565">
        <v>-98.845852199999996</v>
      </c>
      <c r="J2565" s="1" t="str">
        <f t="shared" si="426"/>
        <v>NGR lake sediment grab sample</v>
      </c>
      <c r="K2565" s="1" t="str">
        <f t="shared" si="427"/>
        <v>&lt;177 micron (NGR)</v>
      </c>
      <c r="L2565">
        <v>50</v>
      </c>
      <c r="M2565" t="s">
        <v>345</v>
      </c>
      <c r="N2565">
        <v>979</v>
      </c>
      <c r="O2565" t="s">
        <v>103</v>
      </c>
      <c r="P2565" t="s">
        <v>54</v>
      </c>
      <c r="Q2565" t="s">
        <v>420</v>
      </c>
      <c r="R2565" t="s">
        <v>281</v>
      </c>
      <c r="S2565" t="s">
        <v>57</v>
      </c>
      <c r="T2565" t="s">
        <v>58</v>
      </c>
      <c r="U2565" t="s">
        <v>88</v>
      </c>
      <c r="V2565" t="s">
        <v>478</v>
      </c>
      <c r="W2565" t="s">
        <v>137</v>
      </c>
      <c r="X2565" t="s">
        <v>67</v>
      </c>
      <c r="Y2565" t="s">
        <v>63</v>
      </c>
      <c r="Z2565" t="s">
        <v>127</v>
      </c>
      <c r="AA2565" t="s">
        <v>64</v>
      </c>
      <c r="AB2565" t="s">
        <v>236</v>
      </c>
      <c r="AC2565" t="s">
        <v>66</v>
      </c>
      <c r="AD2565" t="s">
        <v>62</v>
      </c>
      <c r="AE2565" t="s">
        <v>396</v>
      </c>
      <c r="AF2565" t="s">
        <v>90</v>
      </c>
      <c r="AG2565" t="s">
        <v>380</v>
      </c>
      <c r="AH2565" t="s">
        <v>780</v>
      </c>
      <c r="AI2565" t="s">
        <v>53</v>
      </c>
      <c r="AJ2565" t="s">
        <v>305</v>
      </c>
      <c r="AK2565" t="s">
        <v>73</v>
      </c>
      <c r="AL2565" t="s">
        <v>103</v>
      </c>
      <c r="AM2565" t="s">
        <v>224</v>
      </c>
      <c r="AN2565" t="s">
        <v>76</v>
      </c>
      <c r="AO2565" t="s">
        <v>203</v>
      </c>
      <c r="AP2565" t="s">
        <v>283</v>
      </c>
      <c r="AQ2565" t="s">
        <v>87</v>
      </c>
      <c r="AR2565" t="s">
        <v>62</v>
      </c>
      <c r="AS2565" t="s">
        <v>54</v>
      </c>
      <c r="AT2565" t="s">
        <v>73</v>
      </c>
      <c r="AU2565" t="s">
        <v>560</v>
      </c>
      <c r="AV2565" t="s">
        <v>4568</v>
      </c>
    </row>
    <row r="2566" spans="1:48" hidden="1" x14ac:dyDescent="0.3">
      <c r="A2566" t="s">
        <v>12505</v>
      </c>
      <c r="B2566" t="s">
        <v>12506</v>
      </c>
      <c r="C2566" s="1" t="str">
        <f t="shared" si="424"/>
        <v>21:0975</v>
      </c>
      <c r="D2566" s="1" t="str">
        <f t="shared" si="425"/>
        <v>21:0110</v>
      </c>
      <c r="E2566" t="s">
        <v>12507</v>
      </c>
      <c r="F2566" t="s">
        <v>12508</v>
      </c>
      <c r="H2566">
        <v>60.873500499999999</v>
      </c>
      <c r="I2566">
        <v>-98.8582234</v>
      </c>
      <c r="J2566" s="1" t="str">
        <f t="shared" si="426"/>
        <v>NGR lake sediment grab sample</v>
      </c>
      <c r="K2566" s="1" t="str">
        <f t="shared" si="427"/>
        <v>&lt;177 micron (NGR)</v>
      </c>
      <c r="L2566">
        <v>50</v>
      </c>
      <c r="M2566" t="s">
        <v>335</v>
      </c>
      <c r="N2566">
        <v>980</v>
      </c>
      <c r="O2566" t="s">
        <v>421</v>
      </c>
      <c r="P2566" t="s">
        <v>54</v>
      </c>
      <c r="Q2566" t="s">
        <v>435</v>
      </c>
      <c r="R2566" t="s">
        <v>347</v>
      </c>
      <c r="S2566" t="s">
        <v>57</v>
      </c>
      <c r="T2566" t="s">
        <v>58</v>
      </c>
      <c r="U2566" t="s">
        <v>92</v>
      </c>
      <c r="V2566" t="s">
        <v>428</v>
      </c>
      <c r="W2566" t="s">
        <v>137</v>
      </c>
      <c r="X2566" t="s">
        <v>74</v>
      </c>
      <c r="Y2566" t="s">
        <v>127</v>
      </c>
      <c r="Z2566" t="s">
        <v>127</v>
      </c>
      <c r="AA2566" t="s">
        <v>64</v>
      </c>
      <c r="AB2566" t="s">
        <v>119</v>
      </c>
      <c r="AC2566" t="s">
        <v>70</v>
      </c>
      <c r="AD2566" t="s">
        <v>168</v>
      </c>
      <c r="AE2566" t="s">
        <v>421</v>
      </c>
      <c r="AF2566" t="s">
        <v>76</v>
      </c>
      <c r="AG2566" t="s">
        <v>250</v>
      </c>
      <c r="AH2566" t="s">
        <v>173</v>
      </c>
      <c r="AI2566" t="s">
        <v>71</v>
      </c>
      <c r="AJ2566" t="s">
        <v>209</v>
      </c>
      <c r="AK2566" t="s">
        <v>73</v>
      </c>
      <c r="AL2566" t="s">
        <v>177</v>
      </c>
      <c r="AM2566" t="s">
        <v>75</v>
      </c>
      <c r="AN2566" t="s">
        <v>76</v>
      </c>
      <c r="AO2566" t="s">
        <v>92</v>
      </c>
      <c r="AP2566" t="s">
        <v>414</v>
      </c>
      <c r="AQ2566" t="s">
        <v>72</v>
      </c>
      <c r="AR2566" t="s">
        <v>74</v>
      </c>
      <c r="AS2566" t="s">
        <v>54</v>
      </c>
      <c r="AT2566" t="s">
        <v>73</v>
      </c>
      <c r="AU2566" t="s">
        <v>107</v>
      </c>
      <c r="AV2566" t="s">
        <v>11496</v>
      </c>
    </row>
    <row r="2567" spans="1:48" hidden="1" x14ac:dyDescent="0.3">
      <c r="A2567" t="s">
        <v>12509</v>
      </c>
      <c r="B2567" t="s">
        <v>12510</v>
      </c>
      <c r="C2567" s="1" t="str">
        <f t="shared" si="424"/>
        <v>21:0975</v>
      </c>
      <c r="D2567" s="1" t="str">
        <f t="shared" si="425"/>
        <v>21:0110</v>
      </c>
      <c r="E2567" t="s">
        <v>12511</v>
      </c>
      <c r="F2567" t="s">
        <v>12512</v>
      </c>
      <c r="H2567">
        <v>60.912458600000001</v>
      </c>
      <c r="I2567">
        <v>-98.860207399999993</v>
      </c>
      <c r="J2567" s="1" t="str">
        <f t="shared" si="426"/>
        <v>NGR lake sediment grab sample</v>
      </c>
      <c r="K2567" s="1" t="str">
        <f t="shared" si="427"/>
        <v>&lt;177 micron (NGR)</v>
      </c>
      <c r="L2567">
        <v>50</v>
      </c>
      <c r="M2567" t="s">
        <v>354</v>
      </c>
      <c r="N2567">
        <v>981</v>
      </c>
      <c r="O2567" t="s">
        <v>103</v>
      </c>
      <c r="P2567" t="s">
        <v>54</v>
      </c>
      <c r="Q2567" t="s">
        <v>624</v>
      </c>
      <c r="R2567" t="s">
        <v>77</v>
      </c>
      <c r="S2567" t="s">
        <v>57</v>
      </c>
      <c r="T2567" t="s">
        <v>293</v>
      </c>
      <c r="U2567" t="s">
        <v>88</v>
      </c>
      <c r="V2567" t="s">
        <v>236</v>
      </c>
      <c r="W2567" t="s">
        <v>137</v>
      </c>
      <c r="X2567" t="s">
        <v>67</v>
      </c>
      <c r="Y2567" t="s">
        <v>63</v>
      </c>
      <c r="Z2567" t="s">
        <v>96</v>
      </c>
      <c r="AA2567" t="s">
        <v>64</v>
      </c>
      <c r="AB2567" t="s">
        <v>139</v>
      </c>
      <c r="AC2567" t="s">
        <v>66</v>
      </c>
      <c r="AD2567" t="s">
        <v>170</v>
      </c>
      <c r="AE2567" t="s">
        <v>396</v>
      </c>
      <c r="AF2567" t="s">
        <v>290</v>
      </c>
      <c r="AG2567" t="s">
        <v>142</v>
      </c>
      <c r="AH2567" t="s">
        <v>780</v>
      </c>
      <c r="AI2567" t="s">
        <v>138</v>
      </c>
      <c r="AJ2567" t="s">
        <v>56</v>
      </c>
      <c r="AK2567" t="s">
        <v>73</v>
      </c>
      <c r="AL2567" t="s">
        <v>177</v>
      </c>
      <c r="AM2567" t="s">
        <v>103</v>
      </c>
      <c r="AN2567" t="s">
        <v>76</v>
      </c>
      <c r="AO2567" t="s">
        <v>203</v>
      </c>
      <c r="AP2567" t="s">
        <v>225</v>
      </c>
      <c r="AQ2567" t="s">
        <v>440</v>
      </c>
      <c r="AR2567" t="s">
        <v>74</v>
      </c>
      <c r="AS2567" t="s">
        <v>54</v>
      </c>
      <c r="AT2567" t="s">
        <v>73</v>
      </c>
      <c r="AU2567" t="s">
        <v>107</v>
      </c>
      <c r="AV2567" t="s">
        <v>3904</v>
      </c>
    </row>
    <row r="2568" spans="1:48" hidden="1" x14ac:dyDescent="0.3">
      <c r="A2568" t="s">
        <v>12513</v>
      </c>
      <c r="B2568" t="s">
        <v>12514</v>
      </c>
      <c r="C2568" s="1" t="str">
        <f t="shared" si="424"/>
        <v>21:0975</v>
      </c>
      <c r="D2568" s="1" t="str">
        <f t="shared" si="425"/>
        <v>21:0110</v>
      </c>
      <c r="E2568" t="s">
        <v>12515</v>
      </c>
      <c r="F2568" t="s">
        <v>12516</v>
      </c>
      <c r="H2568">
        <v>60.991015300000001</v>
      </c>
      <c r="I2568">
        <v>-98.456129899999993</v>
      </c>
      <c r="J2568" s="1" t="str">
        <f t="shared" si="426"/>
        <v>NGR lake sediment grab sample</v>
      </c>
      <c r="K2568" s="1" t="str">
        <f t="shared" si="427"/>
        <v>&lt;177 micron (NGR)</v>
      </c>
      <c r="L2568">
        <v>51</v>
      </c>
      <c r="M2568" t="s">
        <v>52</v>
      </c>
      <c r="N2568">
        <v>982</v>
      </c>
      <c r="O2568" t="s">
        <v>12517</v>
      </c>
      <c r="P2568" t="s">
        <v>54</v>
      </c>
      <c r="Q2568" t="s">
        <v>80</v>
      </c>
      <c r="R2568" t="s">
        <v>99</v>
      </c>
      <c r="S2568" t="s">
        <v>57</v>
      </c>
      <c r="T2568" t="s">
        <v>264</v>
      </c>
      <c r="U2568" t="s">
        <v>88</v>
      </c>
      <c r="V2568" t="s">
        <v>2740</v>
      </c>
      <c r="W2568" t="s">
        <v>177</v>
      </c>
      <c r="X2568" t="s">
        <v>67</v>
      </c>
      <c r="Y2568" t="s">
        <v>302</v>
      </c>
      <c r="Z2568" t="s">
        <v>62</v>
      </c>
      <c r="AA2568" t="s">
        <v>64</v>
      </c>
      <c r="AB2568" t="s">
        <v>134</v>
      </c>
      <c r="AC2568" t="s">
        <v>66</v>
      </c>
      <c r="AD2568" t="s">
        <v>127</v>
      </c>
      <c r="AE2568" t="s">
        <v>2050</v>
      </c>
      <c r="AF2568" t="s">
        <v>151</v>
      </c>
      <c r="AG2568" t="s">
        <v>436</v>
      </c>
      <c r="AH2568" t="s">
        <v>780</v>
      </c>
      <c r="AI2568" t="s">
        <v>211</v>
      </c>
      <c r="AJ2568" t="s">
        <v>63</v>
      </c>
      <c r="AK2568" t="s">
        <v>73</v>
      </c>
      <c r="AL2568" t="s">
        <v>103</v>
      </c>
      <c r="AM2568" t="s">
        <v>103</v>
      </c>
      <c r="AN2568" t="s">
        <v>76</v>
      </c>
      <c r="AO2568" t="s">
        <v>254</v>
      </c>
      <c r="AP2568" t="s">
        <v>274</v>
      </c>
      <c r="AQ2568" t="s">
        <v>281</v>
      </c>
      <c r="AR2568" t="s">
        <v>67</v>
      </c>
      <c r="AS2568" t="s">
        <v>54</v>
      </c>
      <c r="AT2568" t="s">
        <v>73</v>
      </c>
      <c r="AU2568" t="s">
        <v>107</v>
      </c>
      <c r="AV2568" t="s">
        <v>8510</v>
      </c>
    </row>
    <row r="2569" spans="1:48" hidden="1" x14ac:dyDescent="0.3">
      <c r="A2569" t="s">
        <v>12518</v>
      </c>
      <c r="B2569" t="s">
        <v>12519</v>
      </c>
      <c r="C2569" s="1" t="str">
        <f t="shared" si="424"/>
        <v>21:0975</v>
      </c>
      <c r="D2569" s="1" t="str">
        <f t="shared" si="425"/>
        <v>21:0110</v>
      </c>
      <c r="E2569" t="s">
        <v>12520</v>
      </c>
      <c r="F2569" t="s">
        <v>12521</v>
      </c>
      <c r="H2569">
        <v>60.941140599999997</v>
      </c>
      <c r="I2569">
        <v>-98.849229800000003</v>
      </c>
      <c r="J2569" s="1" t="str">
        <f t="shared" si="426"/>
        <v>NGR lake sediment grab sample</v>
      </c>
      <c r="K2569" s="1" t="str">
        <f t="shared" si="427"/>
        <v>&lt;177 micron (NGR)</v>
      </c>
      <c r="L2569">
        <v>51</v>
      </c>
      <c r="M2569" t="s">
        <v>113</v>
      </c>
      <c r="N2569">
        <v>983</v>
      </c>
      <c r="O2569" t="s">
        <v>103</v>
      </c>
      <c r="P2569" t="s">
        <v>54</v>
      </c>
      <c r="Q2569" t="s">
        <v>652</v>
      </c>
      <c r="R2569" t="s">
        <v>282</v>
      </c>
      <c r="S2569" t="s">
        <v>57</v>
      </c>
      <c r="T2569" t="s">
        <v>604</v>
      </c>
      <c r="U2569" t="s">
        <v>59</v>
      </c>
      <c r="V2569" t="s">
        <v>317</v>
      </c>
      <c r="W2569" t="s">
        <v>238</v>
      </c>
      <c r="X2569" t="s">
        <v>74</v>
      </c>
      <c r="Y2569" t="s">
        <v>396</v>
      </c>
      <c r="Z2569" t="s">
        <v>170</v>
      </c>
      <c r="AA2569" t="s">
        <v>64</v>
      </c>
      <c r="AB2569" t="s">
        <v>303</v>
      </c>
      <c r="AC2569" t="s">
        <v>66</v>
      </c>
      <c r="AD2569" t="s">
        <v>59</v>
      </c>
      <c r="AE2569" t="s">
        <v>1090</v>
      </c>
      <c r="AF2569" t="s">
        <v>104</v>
      </c>
      <c r="AG2569" t="s">
        <v>615</v>
      </c>
      <c r="AH2569" t="s">
        <v>780</v>
      </c>
      <c r="AI2569" t="s">
        <v>240</v>
      </c>
      <c r="AJ2569" t="s">
        <v>138</v>
      </c>
      <c r="AK2569" t="s">
        <v>73</v>
      </c>
      <c r="AL2569" t="s">
        <v>103</v>
      </c>
      <c r="AM2569" t="s">
        <v>224</v>
      </c>
      <c r="AN2569" t="s">
        <v>76</v>
      </c>
      <c r="AO2569" t="s">
        <v>203</v>
      </c>
      <c r="AP2569" t="s">
        <v>2033</v>
      </c>
      <c r="AQ2569" t="s">
        <v>77</v>
      </c>
      <c r="AR2569" t="s">
        <v>67</v>
      </c>
      <c r="AS2569" t="s">
        <v>54</v>
      </c>
      <c r="AT2569" t="s">
        <v>73</v>
      </c>
      <c r="AU2569" t="s">
        <v>107</v>
      </c>
      <c r="AV2569" t="s">
        <v>12522</v>
      </c>
    </row>
    <row r="2570" spans="1:48" hidden="1" x14ac:dyDescent="0.3">
      <c r="A2570" t="s">
        <v>12523</v>
      </c>
      <c r="B2570" t="s">
        <v>12524</v>
      </c>
      <c r="C2570" s="1" t="str">
        <f t="shared" si="424"/>
        <v>21:0975</v>
      </c>
      <c r="D2570" s="1" t="str">
        <f t="shared" si="425"/>
        <v>21:0110</v>
      </c>
      <c r="E2570" t="s">
        <v>12520</v>
      </c>
      <c r="F2570" t="s">
        <v>12525</v>
      </c>
      <c r="H2570">
        <v>60.941140599999997</v>
      </c>
      <c r="I2570">
        <v>-98.849229800000003</v>
      </c>
      <c r="J2570" s="1" t="str">
        <f t="shared" si="426"/>
        <v>NGR lake sediment grab sample</v>
      </c>
      <c r="K2570" s="1" t="str">
        <f t="shared" si="427"/>
        <v>&lt;177 micron (NGR)</v>
      </c>
      <c r="L2570">
        <v>51</v>
      </c>
      <c r="M2570" t="s">
        <v>132</v>
      </c>
      <c r="N2570">
        <v>984</v>
      </c>
      <c r="O2570" t="s">
        <v>103</v>
      </c>
      <c r="P2570" t="s">
        <v>54</v>
      </c>
      <c r="Q2570" t="s">
        <v>1295</v>
      </c>
      <c r="R2570" t="s">
        <v>151</v>
      </c>
      <c r="S2570" t="s">
        <v>57</v>
      </c>
      <c r="T2570" t="s">
        <v>58</v>
      </c>
      <c r="U2570" t="s">
        <v>117</v>
      </c>
      <c r="V2570" t="s">
        <v>251</v>
      </c>
      <c r="W2570" t="s">
        <v>421</v>
      </c>
      <c r="X2570" t="s">
        <v>74</v>
      </c>
      <c r="Y2570" t="s">
        <v>396</v>
      </c>
      <c r="Z2570" t="s">
        <v>170</v>
      </c>
      <c r="AA2570" t="s">
        <v>64</v>
      </c>
      <c r="AB2570" t="s">
        <v>65</v>
      </c>
      <c r="AC2570" t="s">
        <v>66</v>
      </c>
      <c r="AD2570" t="s">
        <v>138</v>
      </c>
      <c r="AE2570" t="s">
        <v>74</v>
      </c>
      <c r="AF2570" t="s">
        <v>104</v>
      </c>
      <c r="AG2570" t="s">
        <v>522</v>
      </c>
      <c r="AH2570" t="s">
        <v>780</v>
      </c>
      <c r="AI2570" t="s">
        <v>254</v>
      </c>
      <c r="AJ2570" t="s">
        <v>138</v>
      </c>
      <c r="AK2570" t="s">
        <v>73</v>
      </c>
      <c r="AL2570" t="s">
        <v>103</v>
      </c>
      <c r="AM2570" t="s">
        <v>75</v>
      </c>
      <c r="AN2570" t="s">
        <v>76</v>
      </c>
      <c r="AO2570" t="s">
        <v>203</v>
      </c>
      <c r="AP2570" t="s">
        <v>2033</v>
      </c>
      <c r="AQ2570" t="s">
        <v>281</v>
      </c>
      <c r="AR2570" t="s">
        <v>67</v>
      </c>
      <c r="AS2570" t="s">
        <v>54</v>
      </c>
      <c r="AT2570" t="s">
        <v>73</v>
      </c>
      <c r="AU2570" t="s">
        <v>107</v>
      </c>
      <c r="AV2570" t="s">
        <v>10859</v>
      </c>
    </row>
    <row r="2571" spans="1:48" hidden="1" x14ac:dyDescent="0.3">
      <c r="A2571" t="s">
        <v>12526</v>
      </c>
      <c r="B2571" t="s">
        <v>12527</v>
      </c>
      <c r="C2571" s="1" t="str">
        <f t="shared" si="424"/>
        <v>21:0975</v>
      </c>
      <c r="D2571" s="1" t="str">
        <f t="shared" si="425"/>
        <v>21:0110</v>
      </c>
      <c r="E2571" t="s">
        <v>12528</v>
      </c>
      <c r="F2571" t="s">
        <v>12529</v>
      </c>
      <c r="H2571">
        <v>60.961787100000002</v>
      </c>
      <c r="I2571">
        <v>-98.831514400000003</v>
      </c>
      <c r="J2571" s="1" t="str">
        <f t="shared" si="426"/>
        <v>NGR lake sediment grab sample</v>
      </c>
      <c r="K2571" s="1" t="str">
        <f t="shared" si="427"/>
        <v>&lt;177 micron (NGR)</v>
      </c>
      <c r="L2571">
        <v>51</v>
      </c>
      <c r="M2571" t="s">
        <v>86</v>
      </c>
      <c r="N2571">
        <v>985</v>
      </c>
      <c r="O2571" t="s">
        <v>103</v>
      </c>
      <c r="P2571" t="s">
        <v>54</v>
      </c>
      <c r="Q2571" t="s">
        <v>802</v>
      </c>
      <c r="R2571" t="s">
        <v>141</v>
      </c>
      <c r="S2571" t="s">
        <v>57</v>
      </c>
      <c r="T2571" t="s">
        <v>277</v>
      </c>
      <c r="U2571" t="s">
        <v>138</v>
      </c>
      <c r="V2571" t="s">
        <v>492</v>
      </c>
      <c r="W2571" t="s">
        <v>421</v>
      </c>
      <c r="X2571" t="s">
        <v>67</v>
      </c>
      <c r="Y2571" t="s">
        <v>421</v>
      </c>
      <c r="Z2571" t="s">
        <v>170</v>
      </c>
      <c r="AA2571" t="s">
        <v>64</v>
      </c>
      <c r="AB2571" t="s">
        <v>365</v>
      </c>
      <c r="AC2571" t="s">
        <v>66</v>
      </c>
      <c r="AD2571" t="s">
        <v>138</v>
      </c>
      <c r="AE2571" t="s">
        <v>543</v>
      </c>
      <c r="AF2571" t="s">
        <v>178</v>
      </c>
      <c r="AG2571" t="s">
        <v>189</v>
      </c>
      <c r="AH2571" t="s">
        <v>780</v>
      </c>
      <c r="AI2571" t="s">
        <v>106</v>
      </c>
      <c r="AJ2571" t="s">
        <v>348</v>
      </c>
      <c r="AK2571" t="s">
        <v>73</v>
      </c>
      <c r="AL2571" t="s">
        <v>224</v>
      </c>
      <c r="AM2571" t="s">
        <v>75</v>
      </c>
      <c r="AN2571" t="s">
        <v>76</v>
      </c>
      <c r="AO2571" t="s">
        <v>92</v>
      </c>
      <c r="AP2571" t="s">
        <v>2741</v>
      </c>
      <c r="AQ2571" t="s">
        <v>290</v>
      </c>
      <c r="AR2571" t="s">
        <v>67</v>
      </c>
      <c r="AS2571" t="s">
        <v>54</v>
      </c>
      <c r="AT2571" t="s">
        <v>73</v>
      </c>
      <c r="AU2571" t="s">
        <v>107</v>
      </c>
      <c r="AV2571" t="s">
        <v>266</v>
      </c>
    </row>
    <row r="2572" spans="1:48" hidden="1" x14ac:dyDescent="0.3">
      <c r="A2572" t="s">
        <v>12530</v>
      </c>
      <c r="B2572" t="s">
        <v>12531</v>
      </c>
      <c r="C2572" s="1" t="str">
        <f t="shared" si="424"/>
        <v>21:0975</v>
      </c>
      <c r="D2572" s="1" t="str">
        <f t="shared" si="425"/>
        <v>21:0110</v>
      </c>
      <c r="E2572" t="s">
        <v>12532</v>
      </c>
      <c r="F2572" t="s">
        <v>12533</v>
      </c>
      <c r="H2572">
        <v>60.998343200000001</v>
      </c>
      <c r="I2572">
        <v>-98.844595200000001</v>
      </c>
      <c r="J2572" s="1" t="str">
        <f t="shared" si="426"/>
        <v>NGR lake sediment grab sample</v>
      </c>
      <c r="K2572" s="1" t="str">
        <f t="shared" si="427"/>
        <v>&lt;177 micron (NGR)</v>
      </c>
      <c r="L2572">
        <v>51</v>
      </c>
      <c r="M2572" t="s">
        <v>149</v>
      </c>
      <c r="N2572">
        <v>986</v>
      </c>
      <c r="O2572" t="s">
        <v>103</v>
      </c>
      <c r="P2572" t="s">
        <v>54</v>
      </c>
      <c r="Q2572" t="s">
        <v>479</v>
      </c>
      <c r="R2572" t="s">
        <v>121</v>
      </c>
      <c r="S2572" t="s">
        <v>57</v>
      </c>
      <c r="T2572" t="s">
        <v>549</v>
      </c>
      <c r="U2572" t="s">
        <v>138</v>
      </c>
      <c r="V2572" t="s">
        <v>315</v>
      </c>
      <c r="W2572" t="s">
        <v>363</v>
      </c>
      <c r="X2572" t="s">
        <v>67</v>
      </c>
      <c r="Y2572" t="s">
        <v>206</v>
      </c>
      <c r="Z2572" t="s">
        <v>62</v>
      </c>
      <c r="AA2572" t="s">
        <v>64</v>
      </c>
      <c r="AB2572" t="s">
        <v>1165</v>
      </c>
      <c r="AC2572" t="s">
        <v>127</v>
      </c>
      <c r="AD2572" t="s">
        <v>187</v>
      </c>
      <c r="AE2572" t="s">
        <v>2039</v>
      </c>
      <c r="AF2572" t="s">
        <v>187</v>
      </c>
      <c r="AG2572" t="s">
        <v>522</v>
      </c>
      <c r="AH2572" t="s">
        <v>780</v>
      </c>
      <c r="AI2572" t="s">
        <v>263</v>
      </c>
      <c r="AJ2572" t="s">
        <v>2040</v>
      </c>
      <c r="AK2572" t="s">
        <v>73</v>
      </c>
      <c r="AL2572" t="s">
        <v>103</v>
      </c>
      <c r="AM2572" t="s">
        <v>238</v>
      </c>
      <c r="AN2572" t="s">
        <v>12534</v>
      </c>
      <c r="AO2572" t="s">
        <v>12535</v>
      </c>
      <c r="AP2572" t="s">
        <v>1980</v>
      </c>
      <c r="AQ2572" t="s">
        <v>488</v>
      </c>
      <c r="AR2572" t="s">
        <v>62</v>
      </c>
      <c r="AS2572" t="s">
        <v>54</v>
      </c>
      <c r="AT2572" t="s">
        <v>73</v>
      </c>
      <c r="AU2572" t="s">
        <v>12536</v>
      </c>
      <c r="AV2572" t="s">
        <v>12537</v>
      </c>
    </row>
    <row r="2573" spans="1:48" hidden="1" x14ac:dyDescent="0.3">
      <c r="A2573" t="s">
        <v>12538</v>
      </c>
      <c r="B2573" t="s">
        <v>12539</v>
      </c>
      <c r="C2573" s="1" t="str">
        <f t="shared" si="424"/>
        <v>21:0975</v>
      </c>
      <c r="D2573" s="1" t="str">
        <f t="shared" si="425"/>
        <v>21:0110</v>
      </c>
      <c r="E2573" t="s">
        <v>12540</v>
      </c>
      <c r="F2573" t="s">
        <v>12541</v>
      </c>
      <c r="H2573">
        <v>60.9888732</v>
      </c>
      <c r="I2573">
        <v>-98.755018300000003</v>
      </c>
      <c r="J2573" s="1" t="str">
        <f t="shared" si="426"/>
        <v>NGR lake sediment grab sample</v>
      </c>
      <c r="K2573" s="1" t="str">
        <f t="shared" si="427"/>
        <v>&lt;177 micron (NGR)</v>
      </c>
      <c r="L2573">
        <v>51</v>
      </c>
      <c r="M2573" t="s">
        <v>165</v>
      </c>
      <c r="N2573">
        <v>987</v>
      </c>
      <c r="O2573" t="s">
        <v>103</v>
      </c>
      <c r="P2573" t="s">
        <v>54</v>
      </c>
      <c r="Q2573" t="s">
        <v>624</v>
      </c>
      <c r="R2573" t="s">
        <v>357</v>
      </c>
      <c r="S2573" t="s">
        <v>57</v>
      </c>
      <c r="T2573" t="s">
        <v>219</v>
      </c>
      <c r="U2573" t="s">
        <v>88</v>
      </c>
      <c r="V2573" t="s">
        <v>411</v>
      </c>
      <c r="W2573" t="s">
        <v>421</v>
      </c>
      <c r="X2573" t="s">
        <v>67</v>
      </c>
      <c r="Y2573" t="s">
        <v>448</v>
      </c>
      <c r="Z2573" t="s">
        <v>170</v>
      </c>
      <c r="AA2573" t="s">
        <v>64</v>
      </c>
      <c r="AB2573" t="s">
        <v>189</v>
      </c>
      <c r="AC2573" t="s">
        <v>66</v>
      </c>
      <c r="AD2573" t="s">
        <v>281</v>
      </c>
      <c r="AE2573" t="s">
        <v>171</v>
      </c>
      <c r="AF2573" t="s">
        <v>77</v>
      </c>
      <c r="AG2573" t="s">
        <v>365</v>
      </c>
      <c r="AH2573" t="s">
        <v>780</v>
      </c>
      <c r="AI2573" t="s">
        <v>336</v>
      </c>
      <c r="AJ2573" t="s">
        <v>96</v>
      </c>
      <c r="AK2573" t="s">
        <v>73</v>
      </c>
      <c r="AL2573" t="s">
        <v>103</v>
      </c>
      <c r="AM2573" t="s">
        <v>224</v>
      </c>
      <c r="AN2573" t="s">
        <v>76</v>
      </c>
      <c r="AO2573" t="s">
        <v>168</v>
      </c>
      <c r="AP2573" t="s">
        <v>656</v>
      </c>
      <c r="AQ2573" t="s">
        <v>616</v>
      </c>
      <c r="AR2573" t="s">
        <v>67</v>
      </c>
      <c r="AS2573" t="s">
        <v>54</v>
      </c>
      <c r="AT2573" t="s">
        <v>73</v>
      </c>
      <c r="AU2573" t="s">
        <v>107</v>
      </c>
      <c r="AV2573" t="s">
        <v>12542</v>
      </c>
    </row>
    <row r="2574" spans="1:48" hidden="1" x14ac:dyDescent="0.3">
      <c r="A2574" t="s">
        <v>12543</v>
      </c>
      <c r="B2574" t="s">
        <v>12544</v>
      </c>
      <c r="C2574" s="1" t="str">
        <f t="shared" si="424"/>
        <v>21:0975</v>
      </c>
      <c r="D2574" s="1" t="str">
        <f>HYPERLINK("https://geochem.nrcan.gc.ca/cdogs/content/svy/svy_e.htm", "")</f>
        <v/>
      </c>
      <c r="G2574" s="1" t="str">
        <f>HYPERLINK("https://geochem.nrcan.gc.ca/cdogs/content/cr_/cr_00161_e.htm", "161")</f>
        <v>161</v>
      </c>
      <c r="J2574" t="s">
        <v>230</v>
      </c>
      <c r="K2574" t="s">
        <v>231</v>
      </c>
      <c r="L2574">
        <v>51</v>
      </c>
      <c r="M2574" t="s">
        <v>232</v>
      </c>
      <c r="N2574">
        <v>988</v>
      </c>
      <c r="O2574" t="s">
        <v>709</v>
      </c>
      <c r="P2574" t="s">
        <v>54</v>
      </c>
      <c r="Q2574" t="s">
        <v>105</v>
      </c>
      <c r="R2574" t="s">
        <v>125</v>
      </c>
      <c r="S2574" t="s">
        <v>57</v>
      </c>
      <c r="T2574" t="s">
        <v>561</v>
      </c>
      <c r="U2574" t="s">
        <v>203</v>
      </c>
      <c r="V2574" t="s">
        <v>91</v>
      </c>
      <c r="W2574" t="s">
        <v>346</v>
      </c>
      <c r="X2574" t="s">
        <v>62</v>
      </c>
      <c r="Y2574" t="s">
        <v>118</v>
      </c>
      <c r="Z2574" t="s">
        <v>104</v>
      </c>
      <c r="AA2574" t="s">
        <v>64</v>
      </c>
      <c r="AB2574" t="s">
        <v>522</v>
      </c>
      <c r="AC2574" t="s">
        <v>75</v>
      </c>
      <c r="AD2574" t="s">
        <v>67</v>
      </c>
      <c r="AE2574" t="s">
        <v>12545</v>
      </c>
      <c r="AF2574" t="s">
        <v>69</v>
      </c>
      <c r="AG2574" t="s">
        <v>326</v>
      </c>
      <c r="AH2574" t="s">
        <v>157</v>
      </c>
      <c r="AI2574" t="s">
        <v>134</v>
      </c>
      <c r="AJ2574" t="s">
        <v>429</v>
      </c>
      <c r="AK2574" t="s">
        <v>73</v>
      </c>
      <c r="AL2574" t="s">
        <v>206</v>
      </c>
      <c r="AM2574" t="s">
        <v>74</v>
      </c>
      <c r="AN2574" t="s">
        <v>76</v>
      </c>
      <c r="AO2574" t="s">
        <v>178</v>
      </c>
      <c r="AP2574" t="s">
        <v>813</v>
      </c>
      <c r="AQ2574" t="s">
        <v>254</v>
      </c>
      <c r="AR2574" t="s">
        <v>62</v>
      </c>
      <c r="AS2574" t="s">
        <v>127</v>
      </c>
      <c r="AT2574" t="s">
        <v>73</v>
      </c>
      <c r="AU2574" t="s">
        <v>523</v>
      </c>
      <c r="AV2574" t="s">
        <v>11463</v>
      </c>
    </row>
    <row r="2575" spans="1:48" hidden="1" x14ac:dyDescent="0.3">
      <c r="A2575" t="s">
        <v>12546</v>
      </c>
      <c r="B2575" t="s">
        <v>12547</v>
      </c>
      <c r="C2575" s="1" t="str">
        <f t="shared" si="424"/>
        <v>21:0975</v>
      </c>
      <c r="D2575" s="1" t="str">
        <f t="shared" ref="D2575:D2599" si="428">HYPERLINK("https://geochem.nrcan.gc.ca/cdogs/content/svy/svy210110_e.htm", "21:0110")</f>
        <v>21:0110</v>
      </c>
      <c r="E2575" t="s">
        <v>12548</v>
      </c>
      <c r="F2575" t="s">
        <v>12549</v>
      </c>
      <c r="H2575">
        <v>60.995102600000003</v>
      </c>
      <c r="I2575">
        <v>-98.721861000000004</v>
      </c>
      <c r="J2575" s="1" t="str">
        <f t="shared" ref="J2575:J2599" si="429">HYPERLINK("https://geochem.nrcan.gc.ca/cdogs/content/kwd/kwd020027_e.htm", "NGR lake sediment grab sample")</f>
        <v>NGR lake sediment grab sample</v>
      </c>
      <c r="K2575" s="1" t="str">
        <f t="shared" ref="K2575:K2599" si="430">HYPERLINK("https://geochem.nrcan.gc.ca/cdogs/content/kwd/kwd080006_e.htm", "&lt;177 micron (NGR)")</f>
        <v>&lt;177 micron (NGR)</v>
      </c>
      <c r="L2575">
        <v>51</v>
      </c>
      <c r="M2575" t="s">
        <v>185</v>
      </c>
      <c r="N2575">
        <v>989</v>
      </c>
      <c r="O2575" t="s">
        <v>103</v>
      </c>
      <c r="P2575" t="s">
        <v>54</v>
      </c>
      <c r="Q2575" t="s">
        <v>1295</v>
      </c>
      <c r="R2575" t="s">
        <v>69</v>
      </c>
      <c r="S2575" t="s">
        <v>57</v>
      </c>
      <c r="T2575" t="s">
        <v>207</v>
      </c>
      <c r="U2575" t="s">
        <v>203</v>
      </c>
      <c r="V2575" t="s">
        <v>471</v>
      </c>
      <c r="W2575" t="s">
        <v>68</v>
      </c>
      <c r="X2575" t="s">
        <v>74</v>
      </c>
      <c r="Y2575" t="s">
        <v>346</v>
      </c>
      <c r="Z2575" t="s">
        <v>170</v>
      </c>
      <c r="AA2575" t="s">
        <v>64</v>
      </c>
      <c r="AB2575" t="s">
        <v>190</v>
      </c>
      <c r="AC2575" t="s">
        <v>66</v>
      </c>
      <c r="AD2575" t="s">
        <v>77</v>
      </c>
      <c r="AE2575" t="s">
        <v>2106</v>
      </c>
      <c r="AF2575" t="s">
        <v>92</v>
      </c>
      <c r="AG2575" t="s">
        <v>691</v>
      </c>
      <c r="AH2575" t="s">
        <v>780</v>
      </c>
      <c r="AI2575" t="s">
        <v>87</v>
      </c>
      <c r="AJ2575" t="s">
        <v>240</v>
      </c>
      <c r="AK2575" t="s">
        <v>73</v>
      </c>
      <c r="AL2575" t="s">
        <v>224</v>
      </c>
      <c r="AM2575" t="s">
        <v>103</v>
      </c>
      <c r="AN2575" t="s">
        <v>76</v>
      </c>
      <c r="AO2575" t="s">
        <v>413</v>
      </c>
      <c r="AP2575" t="s">
        <v>234</v>
      </c>
      <c r="AQ2575" t="s">
        <v>9221</v>
      </c>
      <c r="AR2575" t="s">
        <v>62</v>
      </c>
      <c r="AS2575" t="s">
        <v>54</v>
      </c>
      <c r="AT2575" t="s">
        <v>73</v>
      </c>
      <c r="AU2575" t="s">
        <v>107</v>
      </c>
      <c r="AV2575" t="s">
        <v>1175</v>
      </c>
    </row>
    <row r="2576" spans="1:48" hidden="1" x14ac:dyDescent="0.3">
      <c r="A2576" t="s">
        <v>12550</v>
      </c>
      <c r="B2576" t="s">
        <v>12551</v>
      </c>
      <c r="C2576" s="1" t="str">
        <f t="shared" si="424"/>
        <v>21:0975</v>
      </c>
      <c r="D2576" s="1" t="str">
        <f t="shared" si="428"/>
        <v>21:0110</v>
      </c>
      <c r="E2576" t="s">
        <v>12552</v>
      </c>
      <c r="F2576" t="s">
        <v>12553</v>
      </c>
      <c r="H2576">
        <v>60.995661300000002</v>
      </c>
      <c r="I2576">
        <v>-98.660054700000003</v>
      </c>
      <c r="J2576" s="1" t="str">
        <f t="shared" si="429"/>
        <v>NGR lake sediment grab sample</v>
      </c>
      <c r="K2576" s="1" t="str">
        <f t="shared" si="430"/>
        <v>&lt;177 micron (NGR)</v>
      </c>
      <c r="L2576">
        <v>51</v>
      </c>
      <c r="M2576" t="s">
        <v>200</v>
      </c>
      <c r="N2576">
        <v>990</v>
      </c>
      <c r="O2576" t="s">
        <v>103</v>
      </c>
      <c r="P2576" t="s">
        <v>77</v>
      </c>
      <c r="Q2576" t="s">
        <v>437</v>
      </c>
      <c r="R2576" t="s">
        <v>90</v>
      </c>
      <c r="S2576" t="s">
        <v>57</v>
      </c>
      <c r="T2576" t="s">
        <v>119</v>
      </c>
      <c r="U2576" t="s">
        <v>88</v>
      </c>
      <c r="V2576" t="s">
        <v>282</v>
      </c>
      <c r="W2576" t="s">
        <v>75</v>
      </c>
      <c r="X2576" t="s">
        <v>67</v>
      </c>
      <c r="Y2576" t="s">
        <v>421</v>
      </c>
      <c r="Z2576" t="s">
        <v>67</v>
      </c>
      <c r="AA2576" t="s">
        <v>64</v>
      </c>
      <c r="AB2576" t="s">
        <v>141</v>
      </c>
      <c r="AC2576" t="s">
        <v>66</v>
      </c>
      <c r="AD2576" t="s">
        <v>57</v>
      </c>
      <c r="AE2576" t="s">
        <v>3853</v>
      </c>
      <c r="AF2576" t="s">
        <v>347</v>
      </c>
      <c r="AG2576" t="s">
        <v>121</v>
      </c>
      <c r="AH2576" t="s">
        <v>780</v>
      </c>
      <c r="AI2576" t="s">
        <v>94</v>
      </c>
      <c r="AJ2576" t="s">
        <v>205</v>
      </c>
      <c r="AK2576" t="s">
        <v>73</v>
      </c>
      <c r="AL2576" t="s">
        <v>103</v>
      </c>
      <c r="AM2576" t="s">
        <v>103</v>
      </c>
      <c r="AN2576" t="s">
        <v>8623</v>
      </c>
      <c r="AO2576" t="s">
        <v>338</v>
      </c>
      <c r="AP2576" t="s">
        <v>202</v>
      </c>
      <c r="AQ2576" t="s">
        <v>178</v>
      </c>
      <c r="AR2576" t="s">
        <v>67</v>
      </c>
      <c r="AS2576" t="s">
        <v>54</v>
      </c>
      <c r="AT2576" t="s">
        <v>73</v>
      </c>
      <c r="AU2576" t="s">
        <v>107</v>
      </c>
      <c r="AV2576" t="s">
        <v>124</v>
      </c>
    </row>
    <row r="2577" spans="1:48" hidden="1" x14ac:dyDescent="0.3">
      <c r="A2577" t="s">
        <v>12554</v>
      </c>
      <c r="B2577" t="s">
        <v>12555</v>
      </c>
      <c r="C2577" s="1" t="str">
        <f t="shared" si="424"/>
        <v>21:0975</v>
      </c>
      <c r="D2577" s="1" t="str">
        <f t="shared" si="428"/>
        <v>21:0110</v>
      </c>
      <c r="E2577" t="s">
        <v>12556</v>
      </c>
      <c r="F2577" t="s">
        <v>12557</v>
      </c>
      <c r="H2577">
        <v>60.9967915</v>
      </c>
      <c r="I2577">
        <v>-98.585759899999999</v>
      </c>
      <c r="J2577" s="1" t="str">
        <f t="shared" si="429"/>
        <v>NGR lake sediment grab sample</v>
      </c>
      <c r="K2577" s="1" t="str">
        <f t="shared" si="430"/>
        <v>&lt;177 micron (NGR)</v>
      </c>
      <c r="L2577">
        <v>51</v>
      </c>
      <c r="M2577" t="s">
        <v>217</v>
      </c>
      <c r="N2577">
        <v>991</v>
      </c>
      <c r="O2577" t="s">
        <v>92</v>
      </c>
      <c r="P2577" t="s">
        <v>54</v>
      </c>
      <c r="Q2577" t="s">
        <v>470</v>
      </c>
      <c r="R2577" t="s">
        <v>691</v>
      </c>
      <c r="S2577" t="s">
        <v>57</v>
      </c>
      <c r="T2577" t="s">
        <v>142</v>
      </c>
      <c r="U2577" t="s">
        <v>90</v>
      </c>
      <c r="V2577" t="s">
        <v>428</v>
      </c>
      <c r="W2577" t="s">
        <v>171</v>
      </c>
      <c r="X2577" t="s">
        <v>74</v>
      </c>
      <c r="Y2577" t="s">
        <v>292</v>
      </c>
      <c r="Z2577" t="s">
        <v>127</v>
      </c>
      <c r="AA2577" t="s">
        <v>64</v>
      </c>
      <c r="AB2577" t="s">
        <v>575</v>
      </c>
      <c r="AC2577" t="s">
        <v>66</v>
      </c>
      <c r="AD2577" t="s">
        <v>96</v>
      </c>
      <c r="AE2577" t="s">
        <v>74</v>
      </c>
      <c r="AF2577" t="s">
        <v>381</v>
      </c>
      <c r="AG2577" t="s">
        <v>153</v>
      </c>
      <c r="AH2577" t="s">
        <v>224</v>
      </c>
      <c r="AI2577" t="s">
        <v>102</v>
      </c>
      <c r="AJ2577" t="s">
        <v>338</v>
      </c>
      <c r="AK2577" t="s">
        <v>73</v>
      </c>
      <c r="AL2577" t="s">
        <v>224</v>
      </c>
      <c r="AM2577" t="s">
        <v>224</v>
      </c>
      <c r="AN2577" t="s">
        <v>76</v>
      </c>
      <c r="AO2577" t="s">
        <v>168</v>
      </c>
      <c r="AP2577" t="s">
        <v>210</v>
      </c>
      <c r="AQ2577" t="s">
        <v>374</v>
      </c>
      <c r="AR2577" t="s">
        <v>62</v>
      </c>
      <c r="AS2577" t="s">
        <v>54</v>
      </c>
      <c r="AT2577" t="s">
        <v>152</v>
      </c>
      <c r="AU2577" t="s">
        <v>107</v>
      </c>
      <c r="AV2577" t="s">
        <v>12019</v>
      </c>
    </row>
    <row r="2578" spans="1:48" hidden="1" x14ac:dyDescent="0.3">
      <c r="A2578" t="s">
        <v>12558</v>
      </c>
      <c r="B2578" t="s">
        <v>12559</v>
      </c>
      <c r="C2578" s="1" t="str">
        <f t="shared" si="424"/>
        <v>21:0975</v>
      </c>
      <c r="D2578" s="1" t="str">
        <f t="shared" si="428"/>
        <v>21:0110</v>
      </c>
      <c r="E2578" t="s">
        <v>12560</v>
      </c>
      <c r="F2578" t="s">
        <v>12561</v>
      </c>
      <c r="H2578">
        <v>60.994155900000003</v>
      </c>
      <c r="I2578">
        <v>-98.4806265</v>
      </c>
      <c r="J2578" s="1" t="str">
        <f t="shared" si="429"/>
        <v>NGR lake sediment grab sample</v>
      </c>
      <c r="K2578" s="1" t="str">
        <f t="shared" si="430"/>
        <v>&lt;177 micron (NGR)</v>
      </c>
      <c r="L2578">
        <v>51</v>
      </c>
      <c r="M2578" t="s">
        <v>246</v>
      </c>
      <c r="N2578">
        <v>992</v>
      </c>
      <c r="O2578" t="s">
        <v>281</v>
      </c>
      <c r="P2578" t="s">
        <v>54</v>
      </c>
      <c r="Q2578" t="s">
        <v>3299</v>
      </c>
      <c r="R2578" t="s">
        <v>471</v>
      </c>
      <c r="S2578" t="s">
        <v>57</v>
      </c>
      <c r="T2578" t="s">
        <v>698</v>
      </c>
      <c r="U2578" t="s">
        <v>168</v>
      </c>
      <c r="V2578" t="s">
        <v>172</v>
      </c>
      <c r="W2578" t="s">
        <v>74</v>
      </c>
      <c r="X2578" t="s">
        <v>67</v>
      </c>
      <c r="Y2578" t="s">
        <v>211</v>
      </c>
      <c r="Z2578" t="s">
        <v>170</v>
      </c>
      <c r="AA2578" t="s">
        <v>64</v>
      </c>
      <c r="AB2578" t="s">
        <v>192</v>
      </c>
      <c r="AC2578" t="s">
        <v>66</v>
      </c>
      <c r="AD2578" t="s">
        <v>170</v>
      </c>
      <c r="AE2578" t="s">
        <v>2236</v>
      </c>
      <c r="AF2578" t="s">
        <v>347</v>
      </c>
      <c r="AG2578" t="s">
        <v>99</v>
      </c>
      <c r="AH2578" t="s">
        <v>780</v>
      </c>
      <c r="AI2578" t="s">
        <v>306</v>
      </c>
      <c r="AJ2578" t="s">
        <v>254</v>
      </c>
      <c r="AK2578" t="s">
        <v>73</v>
      </c>
      <c r="AL2578" t="s">
        <v>103</v>
      </c>
      <c r="AM2578" t="s">
        <v>103</v>
      </c>
      <c r="AN2578" t="s">
        <v>76</v>
      </c>
      <c r="AO2578" t="s">
        <v>382</v>
      </c>
      <c r="AP2578" t="s">
        <v>2033</v>
      </c>
      <c r="AQ2578" t="s">
        <v>178</v>
      </c>
      <c r="AR2578" t="s">
        <v>74</v>
      </c>
      <c r="AS2578" t="s">
        <v>54</v>
      </c>
      <c r="AT2578" t="s">
        <v>73</v>
      </c>
      <c r="AU2578" t="s">
        <v>107</v>
      </c>
      <c r="AV2578" t="s">
        <v>4594</v>
      </c>
    </row>
    <row r="2579" spans="1:48" hidden="1" x14ac:dyDescent="0.3">
      <c r="A2579" t="s">
        <v>12562</v>
      </c>
      <c r="B2579" t="s">
        <v>12563</v>
      </c>
      <c r="C2579" s="1" t="str">
        <f t="shared" si="424"/>
        <v>21:0975</v>
      </c>
      <c r="D2579" s="1" t="str">
        <f t="shared" si="428"/>
        <v>21:0110</v>
      </c>
      <c r="E2579" t="s">
        <v>12515</v>
      </c>
      <c r="F2579" t="s">
        <v>12564</v>
      </c>
      <c r="H2579">
        <v>60.991015300000001</v>
      </c>
      <c r="I2579">
        <v>-98.456129899999993</v>
      </c>
      <c r="J2579" s="1" t="str">
        <f t="shared" si="429"/>
        <v>NGR lake sediment grab sample</v>
      </c>
      <c r="K2579" s="1" t="str">
        <f t="shared" si="430"/>
        <v>&lt;177 micron (NGR)</v>
      </c>
      <c r="L2579">
        <v>51</v>
      </c>
      <c r="M2579" t="s">
        <v>345</v>
      </c>
      <c r="N2579">
        <v>993</v>
      </c>
      <c r="O2579" t="s">
        <v>12565</v>
      </c>
      <c r="P2579" t="s">
        <v>54</v>
      </c>
      <c r="Q2579" t="s">
        <v>80</v>
      </c>
      <c r="R2579" t="s">
        <v>99</v>
      </c>
      <c r="S2579" t="s">
        <v>57</v>
      </c>
      <c r="T2579" t="s">
        <v>575</v>
      </c>
      <c r="U2579" t="s">
        <v>117</v>
      </c>
      <c r="V2579" t="s">
        <v>141</v>
      </c>
      <c r="W2579" t="s">
        <v>125</v>
      </c>
      <c r="X2579" t="s">
        <v>67</v>
      </c>
      <c r="Y2579" t="s">
        <v>448</v>
      </c>
      <c r="Z2579" t="s">
        <v>62</v>
      </c>
      <c r="AA2579" t="s">
        <v>64</v>
      </c>
      <c r="AB2579" t="s">
        <v>116</v>
      </c>
      <c r="AC2579" t="s">
        <v>66</v>
      </c>
      <c r="AD2579" t="s">
        <v>127</v>
      </c>
      <c r="AE2579" t="s">
        <v>98</v>
      </c>
      <c r="AF2579" t="s">
        <v>121</v>
      </c>
      <c r="AG2579" t="s">
        <v>436</v>
      </c>
      <c r="AH2579" t="s">
        <v>780</v>
      </c>
      <c r="AI2579" t="s">
        <v>211</v>
      </c>
      <c r="AJ2579" t="s">
        <v>63</v>
      </c>
      <c r="AK2579" t="s">
        <v>73</v>
      </c>
      <c r="AL2579" t="s">
        <v>103</v>
      </c>
      <c r="AM2579" t="s">
        <v>103</v>
      </c>
      <c r="AN2579" t="s">
        <v>76</v>
      </c>
      <c r="AO2579" t="s">
        <v>292</v>
      </c>
      <c r="AP2579" t="s">
        <v>965</v>
      </c>
      <c r="AQ2579" t="s">
        <v>104</v>
      </c>
      <c r="AR2579" t="s">
        <v>74</v>
      </c>
      <c r="AS2579" t="s">
        <v>54</v>
      </c>
      <c r="AT2579" t="s">
        <v>73</v>
      </c>
      <c r="AU2579" t="s">
        <v>107</v>
      </c>
      <c r="AV2579" t="s">
        <v>12566</v>
      </c>
    </row>
    <row r="2580" spans="1:48" hidden="1" x14ac:dyDescent="0.3">
      <c r="A2580" t="s">
        <v>12567</v>
      </c>
      <c r="B2580" t="s">
        <v>12568</v>
      </c>
      <c r="C2580" s="1" t="str">
        <f t="shared" si="424"/>
        <v>21:0975</v>
      </c>
      <c r="D2580" s="1" t="str">
        <f t="shared" si="428"/>
        <v>21:0110</v>
      </c>
      <c r="E2580" t="s">
        <v>12569</v>
      </c>
      <c r="F2580" t="s">
        <v>12570</v>
      </c>
      <c r="H2580">
        <v>60.9990162</v>
      </c>
      <c r="I2580">
        <v>-98.379797300000007</v>
      </c>
      <c r="J2580" s="1" t="str">
        <f t="shared" si="429"/>
        <v>NGR lake sediment grab sample</v>
      </c>
      <c r="K2580" s="1" t="str">
        <f t="shared" si="430"/>
        <v>&lt;177 micron (NGR)</v>
      </c>
      <c r="L2580">
        <v>51</v>
      </c>
      <c r="M2580" t="s">
        <v>260</v>
      </c>
      <c r="N2580">
        <v>994</v>
      </c>
      <c r="O2580" t="s">
        <v>326</v>
      </c>
      <c r="P2580" t="s">
        <v>54</v>
      </c>
      <c r="Q2580" t="s">
        <v>1477</v>
      </c>
      <c r="R2580" t="s">
        <v>104</v>
      </c>
      <c r="S2580" t="s">
        <v>57</v>
      </c>
      <c r="T2580" t="s">
        <v>303</v>
      </c>
      <c r="U2580" t="s">
        <v>104</v>
      </c>
      <c r="V2580" t="s">
        <v>316</v>
      </c>
      <c r="W2580" t="s">
        <v>171</v>
      </c>
      <c r="X2580" t="s">
        <v>74</v>
      </c>
      <c r="Y2580" t="s">
        <v>118</v>
      </c>
      <c r="Z2580" t="s">
        <v>96</v>
      </c>
      <c r="AA2580" t="s">
        <v>64</v>
      </c>
      <c r="AB2580" t="s">
        <v>69</v>
      </c>
      <c r="AC2580" t="s">
        <v>66</v>
      </c>
      <c r="AD2580" t="s">
        <v>62</v>
      </c>
      <c r="AE2580" t="s">
        <v>171</v>
      </c>
      <c r="AF2580" t="s">
        <v>890</v>
      </c>
      <c r="AG2580" t="s">
        <v>291</v>
      </c>
      <c r="AH2580" t="s">
        <v>70</v>
      </c>
      <c r="AI2580" t="s">
        <v>429</v>
      </c>
      <c r="AJ2580" t="s">
        <v>61</v>
      </c>
      <c r="AK2580" t="s">
        <v>73</v>
      </c>
      <c r="AL2580" t="s">
        <v>75</v>
      </c>
      <c r="AM2580" t="s">
        <v>103</v>
      </c>
      <c r="AN2580" t="s">
        <v>76</v>
      </c>
      <c r="AO2580" t="s">
        <v>114</v>
      </c>
      <c r="AP2580" t="s">
        <v>307</v>
      </c>
      <c r="AQ2580" t="s">
        <v>127</v>
      </c>
      <c r="AR2580" t="s">
        <v>67</v>
      </c>
      <c r="AS2580" t="s">
        <v>54</v>
      </c>
      <c r="AT2580" t="s">
        <v>73</v>
      </c>
      <c r="AU2580" t="s">
        <v>107</v>
      </c>
      <c r="AV2580" t="s">
        <v>12571</v>
      </c>
    </row>
    <row r="2581" spans="1:48" hidden="1" x14ac:dyDescent="0.3">
      <c r="A2581" t="s">
        <v>12572</v>
      </c>
      <c r="B2581" t="s">
        <v>12573</v>
      </c>
      <c r="C2581" s="1" t="str">
        <f t="shared" si="424"/>
        <v>21:0975</v>
      </c>
      <c r="D2581" s="1" t="str">
        <f t="shared" si="428"/>
        <v>21:0110</v>
      </c>
      <c r="E2581" t="s">
        <v>12574</v>
      </c>
      <c r="F2581" t="s">
        <v>12575</v>
      </c>
      <c r="H2581">
        <v>60.993901200000003</v>
      </c>
      <c r="I2581">
        <v>-98.301844299999999</v>
      </c>
      <c r="J2581" s="1" t="str">
        <f t="shared" si="429"/>
        <v>NGR lake sediment grab sample</v>
      </c>
      <c r="K2581" s="1" t="str">
        <f t="shared" si="430"/>
        <v>&lt;177 micron (NGR)</v>
      </c>
      <c r="L2581">
        <v>51</v>
      </c>
      <c r="M2581" t="s">
        <v>273</v>
      </c>
      <c r="N2581">
        <v>995</v>
      </c>
      <c r="O2581" t="s">
        <v>178</v>
      </c>
      <c r="P2581" t="s">
        <v>62</v>
      </c>
      <c r="Q2581" t="s">
        <v>3719</v>
      </c>
      <c r="R2581" t="s">
        <v>616</v>
      </c>
      <c r="S2581" t="s">
        <v>57</v>
      </c>
      <c r="T2581" t="s">
        <v>223</v>
      </c>
      <c r="U2581" t="s">
        <v>92</v>
      </c>
      <c r="V2581" t="s">
        <v>380</v>
      </c>
      <c r="W2581" t="s">
        <v>421</v>
      </c>
      <c r="X2581" t="s">
        <v>67</v>
      </c>
      <c r="Y2581" t="s">
        <v>448</v>
      </c>
      <c r="Z2581" t="s">
        <v>170</v>
      </c>
      <c r="AA2581" t="s">
        <v>64</v>
      </c>
      <c r="AB2581" t="s">
        <v>187</v>
      </c>
      <c r="AC2581" t="s">
        <v>66</v>
      </c>
      <c r="AD2581" t="s">
        <v>67</v>
      </c>
      <c r="AE2581" t="s">
        <v>1056</v>
      </c>
      <c r="AF2581" t="s">
        <v>890</v>
      </c>
      <c r="AG2581" t="s">
        <v>303</v>
      </c>
      <c r="AH2581" t="s">
        <v>173</v>
      </c>
      <c r="AI2581" t="s">
        <v>123</v>
      </c>
      <c r="AJ2581" t="s">
        <v>363</v>
      </c>
      <c r="AK2581" t="s">
        <v>73</v>
      </c>
      <c r="AL2581" t="s">
        <v>103</v>
      </c>
      <c r="AM2581" t="s">
        <v>103</v>
      </c>
      <c r="AN2581" t="s">
        <v>76</v>
      </c>
      <c r="AO2581" t="s">
        <v>123</v>
      </c>
      <c r="AP2581" t="s">
        <v>656</v>
      </c>
      <c r="AQ2581" t="s">
        <v>388</v>
      </c>
      <c r="AR2581" t="s">
        <v>67</v>
      </c>
      <c r="AS2581" t="s">
        <v>54</v>
      </c>
      <c r="AT2581" t="s">
        <v>73</v>
      </c>
      <c r="AU2581" t="s">
        <v>107</v>
      </c>
      <c r="AV2581" t="s">
        <v>5707</v>
      </c>
    </row>
    <row r="2582" spans="1:48" hidden="1" x14ac:dyDescent="0.3">
      <c r="A2582" t="s">
        <v>12576</v>
      </c>
      <c r="B2582" t="s">
        <v>12577</v>
      </c>
      <c r="C2582" s="1" t="str">
        <f t="shared" si="424"/>
        <v>21:0975</v>
      </c>
      <c r="D2582" s="1" t="str">
        <f t="shared" si="428"/>
        <v>21:0110</v>
      </c>
      <c r="E2582" t="s">
        <v>12578</v>
      </c>
      <c r="F2582" t="s">
        <v>12579</v>
      </c>
      <c r="H2582">
        <v>60.985932900000002</v>
      </c>
      <c r="I2582">
        <v>-98.264239200000006</v>
      </c>
      <c r="J2582" s="1" t="str">
        <f t="shared" si="429"/>
        <v>NGR lake sediment grab sample</v>
      </c>
      <c r="K2582" s="1" t="str">
        <f t="shared" si="430"/>
        <v>&lt;177 micron (NGR)</v>
      </c>
      <c r="L2582">
        <v>51</v>
      </c>
      <c r="M2582" t="s">
        <v>289</v>
      </c>
      <c r="N2582">
        <v>996</v>
      </c>
      <c r="O2582" t="s">
        <v>178</v>
      </c>
      <c r="P2582" t="s">
        <v>54</v>
      </c>
      <c r="Q2582" t="s">
        <v>275</v>
      </c>
      <c r="R2582" t="s">
        <v>890</v>
      </c>
      <c r="S2582" t="s">
        <v>57</v>
      </c>
      <c r="T2582" t="s">
        <v>189</v>
      </c>
      <c r="U2582" t="s">
        <v>104</v>
      </c>
      <c r="V2582" t="s">
        <v>172</v>
      </c>
      <c r="W2582" t="s">
        <v>74</v>
      </c>
      <c r="X2582" t="s">
        <v>67</v>
      </c>
      <c r="Y2582" t="s">
        <v>302</v>
      </c>
      <c r="Z2582" t="s">
        <v>170</v>
      </c>
      <c r="AA2582" t="s">
        <v>64</v>
      </c>
      <c r="AB2582" t="s">
        <v>141</v>
      </c>
      <c r="AC2582" t="s">
        <v>66</v>
      </c>
      <c r="AD2582" t="s">
        <v>67</v>
      </c>
      <c r="AE2582" t="s">
        <v>4330</v>
      </c>
      <c r="AF2582" t="s">
        <v>890</v>
      </c>
      <c r="AG2582" t="s">
        <v>317</v>
      </c>
      <c r="AH2582" t="s">
        <v>780</v>
      </c>
      <c r="AI2582" t="s">
        <v>709</v>
      </c>
      <c r="AJ2582" t="s">
        <v>211</v>
      </c>
      <c r="AK2582" t="s">
        <v>73</v>
      </c>
      <c r="AL2582" t="s">
        <v>103</v>
      </c>
      <c r="AM2582" t="s">
        <v>103</v>
      </c>
      <c r="AN2582" t="s">
        <v>76</v>
      </c>
      <c r="AO2582" t="s">
        <v>124</v>
      </c>
      <c r="AP2582" t="s">
        <v>2741</v>
      </c>
      <c r="AQ2582" t="s">
        <v>61</v>
      </c>
      <c r="AR2582" t="s">
        <v>67</v>
      </c>
      <c r="AS2582" t="s">
        <v>54</v>
      </c>
      <c r="AT2582" t="s">
        <v>73</v>
      </c>
      <c r="AU2582" t="s">
        <v>107</v>
      </c>
      <c r="AV2582" t="s">
        <v>12580</v>
      </c>
    </row>
    <row r="2583" spans="1:48" hidden="1" x14ac:dyDescent="0.3">
      <c r="A2583" t="s">
        <v>12581</v>
      </c>
      <c r="B2583" t="s">
        <v>12582</v>
      </c>
      <c r="C2583" s="1" t="str">
        <f t="shared" si="424"/>
        <v>21:0975</v>
      </c>
      <c r="D2583" s="1" t="str">
        <f t="shared" si="428"/>
        <v>21:0110</v>
      </c>
      <c r="E2583" t="s">
        <v>12583</v>
      </c>
      <c r="F2583" t="s">
        <v>12584</v>
      </c>
      <c r="H2583">
        <v>60.995926300000001</v>
      </c>
      <c r="I2583">
        <v>-98.203271200000003</v>
      </c>
      <c r="J2583" s="1" t="str">
        <f t="shared" si="429"/>
        <v>NGR lake sediment grab sample</v>
      </c>
      <c r="K2583" s="1" t="str">
        <f t="shared" si="430"/>
        <v>&lt;177 micron (NGR)</v>
      </c>
      <c r="L2583">
        <v>51</v>
      </c>
      <c r="M2583" t="s">
        <v>301</v>
      </c>
      <c r="N2583">
        <v>997</v>
      </c>
      <c r="O2583" t="s">
        <v>104</v>
      </c>
      <c r="P2583" t="s">
        <v>54</v>
      </c>
      <c r="Q2583" t="s">
        <v>435</v>
      </c>
      <c r="R2583" t="s">
        <v>471</v>
      </c>
      <c r="S2583" t="s">
        <v>57</v>
      </c>
      <c r="T2583" t="s">
        <v>725</v>
      </c>
      <c r="U2583" t="s">
        <v>178</v>
      </c>
      <c r="V2583" t="s">
        <v>207</v>
      </c>
      <c r="W2583" t="s">
        <v>448</v>
      </c>
      <c r="X2583" t="s">
        <v>67</v>
      </c>
      <c r="Y2583" t="s">
        <v>118</v>
      </c>
      <c r="Z2583" t="s">
        <v>127</v>
      </c>
      <c r="AA2583" t="s">
        <v>64</v>
      </c>
      <c r="AB2583" t="s">
        <v>264</v>
      </c>
      <c r="AC2583" t="s">
        <v>66</v>
      </c>
      <c r="AD2583" t="s">
        <v>67</v>
      </c>
      <c r="AE2583" t="s">
        <v>526</v>
      </c>
      <c r="AF2583" t="s">
        <v>93</v>
      </c>
      <c r="AG2583" t="s">
        <v>428</v>
      </c>
      <c r="AH2583" t="s">
        <v>70</v>
      </c>
      <c r="AI2583" t="s">
        <v>592</v>
      </c>
      <c r="AJ2583" t="s">
        <v>193</v>
      </c>
      <c r="AK2583" t="s">
        <v>73</v>
      </c>
      <c r="AL2583" t="s">
        <v>103</v>
      </c>
      <c r="AM2583" t="s">
        <v>75</v>
      </c>
      <c r="AN2583" t="s">
        <v>76</v>
      </c>
      <c r="AO2583" t="s">
        <v>150</v>
      </c>
      <c r="AP2583" t="s">
        <v>414</v>
      </c>
      <c r="AQ2583" t="s">
        <v>138</v>
      </c>
      <c r="AR2583" t="s">
        <v>67</v>
      </c>
      <c r="AS2583" t="s">
        <v>54</v>
      </c>
      <c r="AT2583" t="s">
        <v>152</v>
      </c>
      <c r="AU2583" t="s">
        <v>107</v>
      </c>
      <c r="AV2583" t="s">
        <v>6790</v>
      </c>
    </row>
    <row r="2584" spans="1:48" hidden="1" x14ac:dyDescent="0.3">
      <c r="A2584" t="s">
        <v>12585</v>
      </c>
      <c r="B2584" t="s">
        <v>12586</v>
      </c>
      <c r="C2584" s="1" t="str">
        <f t="shared" si="424"/>
        <v>21:0975</v>
      </c>
      <c r="D2584" s="1" t="str">
        <f t="shared" si="428"/>
        <v>21:0110</v>
      </c>
      <c r="E2584" t="s">
        <v>12587</v>
      </c>
      <c r="F2584" t="s">
        <v>12588</v>
      </c>
      <c r="H2584">
        <v>60.985954999999997</v>
      </c>
      <c r="I2584">
        <v>-98.135742899999997</v>
      </c>
      <c r="J2584" s="1" t="str">
        <f t="shared" si="429"/>
        <v>NGR lake sediment grab sample</v>
      </c>
      <c r="K2584" s="1" t="str">
        <f t="shared" si="430"/>
        <v>&lt;177 micron (NGR)</v>
      </c>
      <c r="L2584">
        <v>51</v>
      </c>
      <c r="M2584" t="s">
        <v>314</v>
      </c>
      <c r="N2584">
        <v>998</v>
      </c>
      <c r="O2584" t="s">
        <v>90</v>
      </c>
      <c r="P2584" t="s">
        <v>170</v>
      </c>
      <c r="Q2584" t="s">
        <v>462</v>
      </c>
      <c r="R2584" t="s">
        <v>381</v>
      </c>
      <c r="S2584" t="s">
        <v>57</v>
      </c>
      <c r="T2584" t="s">
        <v>251</v>
      </c>
      <c r="U2584" t="s">
        <v>168</v>
      </c>
      <c r="V2584" t="s">
        <v>616</v>
      </c>
      <c r="W2584" t="s">
        <v>103</v>
      </c>
      <c r="X2584" t="s">
        <v>67</v>
      </c>
      <c r="Y2584" t="s">
        <v>62</v>
      </c>
      <c r="Z2584" t="s">
        <v>62</v>
      </c>
      <c r="AA2584" t="s">
        <v>64</v>
      </c>
      <c r="AB2584" t="s">
        <v>616</v>
      </c>
      <c r="AC2584" t="s">
        <v>66</v>
      </c>
      <c r="AD2584" t="s">
        <v>67</v>
      </c>
      <c r="AE2584" t="s">
        <v>5585</v>
      </c>
      <c r="AF2584" t="s">
        <v>471</v>
      </c>
      <c r="AG2584" t="s">
        <v>290</v>
      </c>
      <c r="AH2584" t="s">
        <v>780</v>
      </c>
      <c r="AI2584" t="s">
        <v>327</v>
      </c>
      <c r="AJ2584" t="s">
        <v>220</v>
      </c>
      <c r="AK2584" t="s">
        <v>73</v>
      </c>
      <c r="AL2584" t="s">
        <v>103</v>
      </c>
      <c r="AM2584" t="s">
        <v>103</v>
      </c>
      <c r="AN2584" t="s">
        <v>76</v>
      </c>
      <c r="AO2584" t="s">
        <v>240</v>
      </c>
      <c r="AP2584" t="s">
        <v>133</v>
      </c>
      <c r="AQ2584" t="s">
        <v>96</v>
      </c>
      <c r="AR2584" t="s">
        <v>67</v>
      </c>
      <c r="AS2584" t="s">
        <v>54</v>
      </c>
      <c r="AT2584" t="s">
        <v>73</v>
      </c>
      <c r="AU2584" t="s">
        <v>107</v>
      </c>
      <c r="AV2584" t="s">
        <v>8211</v>
      </c>
    </row>
    <row r="2585" spans="1:48" hidden="1" x14ac:dyDescent="0.3">
      <c r="A2585" t="s">
        <v>12589</v>
      </c>
      <c r="B2585" t="s">
        <v>12590</v>
      </c>
      <c r="C2585" s="1" t="str">
        <f t="shared" si="424"/>
        <v>21:0975</v>
      </c>
      <c r="D2585" s="1" t="str">
        <f t="shared" si="428"/>
        <v>21:0110</v>
      </c>
      <c r="E2585" t="s">
        <v>12591</v>
      </c>
      <c r="F2585" t="s">
        <v>12592</v>
      </c>
      <c r="H2585">
        <v>60.991414599999999</v>
      </c>
      <c r="I2585">
        <v>-98.046584800000005</v>
      </c>
      <c r="J2585" s="1" t="str">
        <f t="shared" si="429"/>
        <v>NGR lake sediment grab sample</v>
      </c>
      <c r="K2585" s="1" t="str">
        <f t="shared" si="430"/>
        <v>&lt;177 micron (NGR)</v>
      </c>
      <c r="L2585">
        <v>51</v>
      </c>
      <c r="M2585" t="s">
        <v>324</v>
      </c>
      <c r="N2585">
        <v>999</v>
      </c>
      <c r="O2585" t="s">
        <v>121</v>
      </c>
      <c r="P2585" t="s">
        <v>54</v>
      </c>
      <c r="Q2585" t="s">
        <v>248</v>
      </c>
      <c r="R2585" t="s">
        <v>471</v>
      </c>
      <c r="S2585" t="s">
        <v>57</v>
      </c>
      <c r="T2585" t="s">
        <v>192</v>
      </c>
      <c r="U2585" t="s">
        <v>168</v>
      </c>
      <c r="V2585" t="s">
        <v>550</v>
      </c>
      <c r="W2585" t="s">
        <v>75</v>
      </c>
      <c r="X2585" t="s">
        <v>67</v>
      </c>
      <c r="Y2585" t="s">
        <v>421</v>
      </c>
      <c r="Z2585" t="s">
        <v>67</v>
      </c>
      <c r="AA2585" t="s">
        <v>64</v>
      </c>
      <c r="AB2585" t="s">
        <v>357</v>
      </c>
      <c r="AC2585" t="s">
        <v>66</v>
      </c>
      <c r="AD2585" t="s">
        <v>67</v>
      </c>
      <c r="AE2585" t="s">
        <v>3832</v>
      </c>
      <c r="AF2585" t="s">
        <v>550</v>
      </c>
      <c r="AG2585" t="s">
        <v>104</v>
      </c>
      <c r="AH2585" t="s">
        <v>173</v>
      </c>
      <c r="AI2585" t="s">
        <v>118</v>
      </c>
      <c r="AJ2585" t="s">
        <v>95</v>
      </c>
      <c r="AK2585" t="s">
        <v>73</v>
      </c>
      <c r="AL2585" t="s">
        <v>103</v>
      </c>
      <c r="AM2585" t="s">
        <v>103</v>
      </c>
      <c r="AN2585" t="s">
        <v>76</v>
      </c>
      <c r="AO2585" t="s">
        <v>193</v>
      </c>
      <c r="AP2585" t="s">
        <v>1227</v>
      </c>
      <c r="AQ2585" t="s">
        <v>87</v>
      </c>
      <c r="AR2585" t="s">
        <v>67</v>
      </c>
      <c r="AS2585" t="s">
        <v>54</v>
      </c>
      <c r="AT2585" t="s">
        <v>73</v>
      </c>
      <c r="AU2585" t="s">
        <v>107</v>
      </c>
      <c r="AV2585" t="s">
        <v>1569</v>
      </c>
    </row>
    <row r="2586" spans="1:48" hidden="1" x14ac:dyDescent="0.3">
      <c r="A2586" t="s">
        <v>12593</v>
      </c>
      <c r="B2586" t="s">
        <v>12594</v>
      </c>
      <c r="C2586" s="1" t="str">
        <f t="shared" si="424"/>
        <v>21:0975</v>
      </c>
      <c r="D2586" s="1" t="str">
        <f t="shared" si="428"/>
        <v>21:0110</v>
      </c>
      <c r="E2586" t="s">
        <v>12595</v>
      </c>
      <c r="F2586" t="s">
        <v>12596</v>
      </c>
      <c r="H2586">
        <v>60.973719500000001</v>
      </c>
      <c r="I2586">
        <v>-98.011808299999998</v>
      </c>
      <c r="J2586" s="1" t="str">
        <f t="shared" si="429"/>
        <v>NGR lake sediment grab sample</v>
      </c>
      <c r="K2586" s="1" t="str">
        <f t="shared" si="430"/>
        <v>&lt;177 micron (NGR)</v>
      </c>
      <c r="L2586">
        <v>51</v>
      </c>
      <c r="M2586" t="s">
        <v>335</v>
      </c>
      <c r="N2586">
        <v>1000</v>
      </c>
      <c r="O2586" t="s">
        <v>10312</v>
      </c>
      <c r="P2586" t="s">
        <v>54</v>
      </c>
      <c r="Q2586" t="s">
        <v>2145</v>
      </c>
      <c r="R2586" t="s">
        <v>2627</v>
      </c>
      <c r="S2586" t="s">
        <v>57</v>
      </c>
      <c r="T2586" t="s">
        <v>60</v>
      </c>
      <c r="U2586" t="s">
        <v>282</v>
      </c>
      <c r="V2586" t="s">
        <v>339</v>
      </c>
      <c r="W2586" t="s">
        <v>206</v>
      </c>
      <c r="X2586" t="s">
        <v>74</v>
      </c>
      <c r="Y2586" t="s">
        <v>123</v>
      </c>
      <c r="Z2586" t="s">
        <v>170</v>
      </c>
      <c r="AA2586" t="s">
        <v>64</v>
      </c>
      <c r="AB2586" t="s">
        <v>187</v>
      </c>
      <c r="AC2586" t="s">
        <v>173</v>
      </c>
      <c r="AD2586" t="s">
        <v>67</v>
      </c>
      <c r="AE2586" t="s">
        <v>2181</v>
      </c>
      <c r="AF2586" t="s">
        <v>172</v>
      </c>
      <c r="AG2586" t="s">
        <v>187</v>
      </c>
      <c r="AH2586" t="s">
        <v>780</v>
      </c>
      <c r="AI2586" t="s">
        <v>71</v>
      </c>
      <c r="AJ2586" t="s">
        <v>136</v>
      </c>
      <c r="AK2586" t="s">
        <v>73</v>
      </c>
      <c r="AL2586" t="s">
        <v>103</v>
      </c>
      <c r="AM2586" t="s">
        <v>103</v>
      </c>
      <c r="AN2586" t="s">
        <v>76</v>
      </c>
      <c r="AO2586" t="s">
        <v>156</v>
      </c>
      <c r="AP2586" t="s">
        <v>2741</v>
      </c>
      <c r="AQ2586" t="s">
        <v>138</v>
      </c>
      <c r="AR2586" t="s">
        <v>67</v>
      </c>
      <c r="AS2586" t="s">
        <v>54</v>
      </c>
      <c r="AT2586" t="s">
        <v>248</v>
      </c>
      <c r="AU2586" t="s">
        <v>107</v>
      </c>
      <c r="AV2586" t="s">
        <v>662</v>
      </c>
    </row>
    <row r="2587" spans="1:48" hidden="1" x14ac:dyDescent="0.3">
      <c r="A2587" t="s">
        <v>12597</v>
      </c>
      <c r="B2587" t="s">
        <v>12598</v>
      </c>
      <c r="C2587" s="1" t="str">
        <f t="shared" si="424"/>
        <v>21:0975</v>
      </c>
      <c r="D2587" s="1" t="str">
        <f t="shared" si="428"/>
        <v>21:0110</v>
      </c>
      <c r="E2587" t="s">
        <v>12599</v>
      </c>
      <c r="F2587" t="s">
        <v>12600</v>
      </c>
      <c r="H2587">
        <v>60.9792962</v>
      </c>
      <c r="I2587">
        <v>-98.180771899999996</v>
      </c>
      <c r="J2587" s="1" t="str">
        <f t="shared" si="429"/>
        <v>NGR lake sediment grab sample</v>
      </c>
      <c r="K2587" s="1" t="str">
        <f t="shared" si="430"/>
        <v>&lt;177 micron (NGR)</v>
      </c>
      <c r="L2587">
        <v>51</v>
      </c>
      <c r="M2587" t="s">
        <v>354</v>
      </c>
      <c r="N2587">
        <v>1001</v>
      </c>
      <c r="O2587" t="s">
        <v>363</v>
      </c>
      <c r="P2587" t="s">
        <v>54</v>
      </c>
      <c r="Q2587" t="s">
        <v>1128</v>
      </c>
      <c r="R2587" t="s">
        <v>550</v>
      </c>
      <c r="S2587" t="s">
        <v>57</v>
      </c>
      <c r="T2587" t="s">
        <v>492</v>
      </c>
      <c r="U2587" t="s">
        <v>104</v>
      </c>
      <c r="V2587" t="s">
        <v>725</v>
      </c>
      <c r="W2587" t="s">
        <v>68</v>
      </c>
      <c r="X2587" t="s">
        <v>67</v>
      </c>
      <c r="Y2587" t="s">
        <v>171</v>
      </c>
      <c r="Z2587" t="s">
        <v>170</v>
      </c>
      <c r="AA2587" t="s">
        <v>64</v>
      </c>
      <c r="AB2587" t="s">
        <v>69</v>
      </c>
      <c r="AC2587" t="s">
        <v>66</v>
      </c>
      <c r="AD2587" t="s">
        <v>67</v>
      </c>
      <c r="AE2587" t="s">
        <v>222</v>
      </c>
      <c r="AF2587" t="s">
        <v>522</v>
      </c>
      <c r="AG2587" t="s">
        <v>616</v>
      </c>
      <c r="AH2587" t="s">
        <v>780</v>
      </c>
      <c r="AI2587" t="s">
        <v>709</v>
      </c>
      <c r="AJ2587" t="s">
        <v>79</v>
      </c>
      <c r="AK2587" t="s">
        <v>73</v>
      </c>
      <c r="AL2587" t="s">
        <v>103</v>
      </c>
      <c r="AM2587" t="s">
        <v>103</v>
      </c>
      <c r="AN2587" t="s">
        <v>76</v>
      </c>
      <c r="AO2587" t="s">
        <v>306</v>
      </c>
      <c r="AP2587" t="s">
        <v>2033</v>
      </c>
      <c r="AQ2587" t="s">
        <v>106</v>
      </c>
      <c r="AR2587" t="s">
        <v>74</v>
      </c>
      <c r="AS2587" t="s">
        <v>54</v>
      </c>
      <c r="AT2587" t="s">
        <v>73</v>
      </c>
      <c r="AU2587" t="s">
        <v>107</v>
      </c>
      <c r="AV2587" t="s">
        <v>12601</v>
      </c>
    </row>
    <row r="2588" spans="1:48" hidden="1" x14ac:dyDescent="0.3">
      <c r="A2588" t="s">
        <v>12602</v>
      </c>
      <c r="B2588" t="s">
        <v>12603</v>
      </c>
      <c r="C2588" s="1" t="str">
        <f t="shared" si="424"/>
        <v>21:0975</v>
      </c>
      <c r="D2588" s="1" t="str">
        <f t="shared" si="428"/>
        <v>21:0110</v>
      </c>
      <c r="E2588" t="s">
        <v>12604</v>
      </c>
      <c r="F2588" t="s">
        <v>12605</v>
      </c>
      <c r="H2588">
        <v>60.965126300000001</v>
      </c>
      <c r="I2588">
        <v>-98.418505800000005</v>
      </c>
      <c r="J2588" s="1" t="str">
        <f t="shared" si="429"/>
        <v>NGR lake sediment grab sample</v>
      </c>
      <c r="K2588" s="1" t="str">
        <f t="shared" si="430"/>
        <v>&lt;177 micron (NGR)</v>
      </c>
      <c r="L2588">
        <v>52</v>
      </c>
      <c r="M2588" t="s">
        <v>52</v>
      </c>
      <c r="N2588">
        <v>1002</v>
      </c>
      <c r="O2588" t="s">
        <v>355</v>
      </c>
      <c r="P2588" t="s">
        <v>12606</v>
      </c>
      <c r="Q2588" t="s">
        <v>731</v>
      </c>
      <c r="R2588" t="s">
        <v>203</v>
      </c>
      <c r="S2588" t="s">
        <v>57</v>
      </c>
      <c r="T2588" t="s">
        <v>97</v>
      </c>
      <c r="U2588" t="s">
        <v>88</v>
      </c>
      <c r="V2588" t="s">
        <v>172</v>
      </c>
      <c r="W2588" t="s">
        <v>171</v>
      </c>
      <c r="X2588" t="s">
        <v>74</v>
      </c>
      <c r="Y2588" t="s">
        <v>346</v>
      </c>
      <c r="Z2588" t="s">
        <v>96</v>
      </c>
      <c r="AA2588" t="s">
        <v>64</v>
      </c>
      <c r="AB2588" t="s">
        <v>317</v>
      </c>
      <c r="AC2588" t="s">
        <v>66</v>
      </c>
      <c r="AD2588" t="s">
        <v>67</v>
      </c>
      <c r="AE2588" t="s">
        <v>62</v>
      </c>
      <c r="AF2588" t="s">
        <v>347</v>
      </c>
      <c r="AG2588" t="s">
        <v>135</v>
      </c>
      <c r="AH2588" t="s">
        <v>70</v>
      </c>
      <c r="AI2588" t="s">
        <v>514</v>
      </c>
      <c r="AJ2588" t="s">
        <v>143</v>
      </c>
      <c r="AK2588" t="s">
        <v>73</v>
      </c>
      <c r="AL2588" t="s">
        <v>125</v>
      </c>
      <c r="AM2588" t="s">
        <v>103</v>
      </c>
      <c r="AN2588" t="s">
        <v>76</v>
      </c>
      <c r="AO2588" t="s">
        <v>514</v>
      </c>
      <c r="AP2588" t="s">
        <v>596</v>
      </c>
      <c r="AQ2588" t="s">
        <v>193</v>
      </c>
      <c r="AR2588" t="s">
        <v>67</v>
      </c>
      <c r="AS2588" t="s">
        <v>54</v>
      </c>
      <c r="AT2588" t="s">
        <v>73</v>
      </c>
      <c r="AU2588" t="s">
        <v>107</v>
      </c>
      <c r="AV2588" t="s">
        <v>8151</v>
      </c>
    </row>
    <row r="2589" spans="1:48" hidden="1" x14ac:dyDescent="0.3">
      <c r="A2589" t="s">
        <v>12607</v>
      </c>
      <c r="B2589" t="s">
        <v>12608</v>
      </c>
      <c r="C2589" s="1" t="str">
        <f t="shared" si="424"/>
        <v>21:0975</v>
      </c>
      <c r="D2589" s="1" t="str">
        <f t="shared" si="428"/>
        <v>21:0110</v>
      </c>
      <c r="E2589" t="s">
        <v>12609</v>
      </c>
      <c r="F2589" t="s">
        <v>12610</v>
      </c>
      <c r="H2589">
        <v>60.965930800000002</v>
      </c>
      <c r="I2589">
        <v>-98.248501099999999</v>
      </c>
      <c r="J2589" s="1" t="str">
        <f t="shared" si="429"/>
        <v>NGR lake sediment grab sample</v>
      </c>
      <c r="K2589" s="1" t="str">
        <f t="shared" si="430"/>
        <v>&lt;177 micron (NGR)</v>
      </c>
      <c r="L2589">
        <v>52</v>
      </c>
      <c r="M2589" t="s">
        <v>86</v>
      </c>
      <c r="N2589">
        <v>1003</v>
      </c>
      <c r="O2589" t="s">
        <v>292</v>
      </c>
      <c r="P2589" t="s">
        <v>54</v>
      </c>
      <c r="Q2589" t="s">
        <v>1583</v>
      </c>
      <c r="R2589" t="s">
        <v>381</v>
      </c>
      <c r="S2589" t="s">
        <v>57</v>
      </c>
      <c r="T2589" t="s">
        <v>725</v>
      </c>
      <c r="U2589" t="s">
        <v>168</v>
      </c>
      <c r="V2589" t="s">
        <v>617</v>
      </c>
      <c r="W2589" t="s">
        <v>62</v>
      </c>
      <c r="X2589" t="s">
        <v>74</v>
      </c>
      <c r="Y2589" t="s">
        <v>137</v>
      </c>
      <c r="Z2589" t="s">
        <v>170</v>
      </c>
      <c r="AA2589" t="s">
        <v>64</v>
      </c>
      <c r="AB2589" t="s">
        <v>381</v>
      </c>
      <c r="AC2589" t="s">
        <v>173</v>
      </c>
      <c r="AD2589" t="s">
        <v>67</v>
      </c>
      <c r="AE2589" t="s">
        <v>543</v>
      </c>
      <c r="AF2589" t="s">
        <v>221</v>
      </c>
      <c r="AG2589" t="s">
        <v>93</v>
      </c>
      <c r="AH2589" t="s">
        <v>780</v>
      </c>
      <c r="AI2589" t="s">
        <v>123</v>
      </c>
      <c r="AJ2589" t="s">
        <v>254</v>
      </c>
      <c r="AK2589" t="s">
        <v>73</v>
      </c>
      <c r="AL2589" t="s">
        <v>224</v>
      </c>
      <c r="AM2589" t="s">
        <v>103</v>
      </c>
      <c r="AN2589" t="s">
        <v>76</v>
      </c>
      <c r="AO2589" t="s">
        <v>102</v>
      </c>
      <c r="AP2589" t="s">
        <v>126</v>
      </c>
      <c r="AQ2589" t="s">
        <v>106</v>
      </c>
      <c r="AR2589" t="s">
        <v>67</v>
      </c>
      <c r="AS2589" t="s">
        <v>54</v>
      </c>
      <c r="AT2589" t="s">
        <v>73</v>
      </c>
      <c r="AU2589" t="s">
        <v>107</v>
      </c>
      <c r="AV2589" t="s">
        <v>4090</v>
      </c>
    </row>
    <row r="2590" spans="1:48" hidden="1" x14ac:dyDescent="0.3">
      <c r="A2590" t="s">
        <v>12611</v>
      </c>
      <c r="B2590" t="s">
        <v>12612</v>
      </c>
      <c r="C2590" s="1" t="str">
        <f t="shared" si="424"/>
        <v>21:0975</v>
      </c>
      <c r="D2590" s="1" t="str">
        <f t="shared" si="428"/>
        <v>21:0110</v>
      </c>
      <c r="E2590" t="s">
        <v>12613</v>
      </c>
      <c r="F2590" t="s">
        <v>12614</v>
      </c>
      <c r="H2590">
        <v>60.970533199999998</v>
      </c>
      <c r="I2590">
        <v>-98.293784700000003</v>
      </c>
      <c r="J2590" s="1" t="str">
        <f t="shared" si="429"/>
        <v>NGR lake sediment grab sample</v>
      </c>
      <c r="K2590" s="1" t="str">
        <f t="shared" si="430"/>
        <v>&lt;177 micron (NGR)</v>
      </c>
      <c r="L2590">
        <v>52</v>
      </c>
      <c r="M2590" t="s">
        <v>149</v>
      </c>
      <c r="N2590">
        <v>1004</v>
      </c>
      <c r="O2590" t="s">
        <v>176</v>
      </c>
      <c r="P2590" t="s">
        <v>54</v>
      </c>
      <c r="Q2590" t="s">
        <v>635</v>
      </c>
      <c r="R2590" t="s">
        <v>121</v>
      </c>
      <c r="S2590" t="s">
        <v>57</v>
      </c>
      <c r="T2590" t="s">
        <v>478</v>
      </c>
      <c r="U2590" t="s">
        <v>117</v>
      </c>
      <c r="V2590" t="s">
        <v>282</v>
      </c>
      <c r="W2590" t="s">
        <v>103</v>
      </c>
      <c r="X2590" t="s">
        <v>67</v>
      </c>
      <c r="Y2590" t="s">
        <v>346</v>
      </c>
      <c r="Z2590" t="s">
        <v>74</v>
      </c>
      <c r="AA2590" t="s">
        <v>64</v>
      </c>
      <c r="AB2590" t="s">
        <v>357</v>
      </c>
      <c r="AC2590" t="s">
        <v>66</v>
      </c>
      <c r="AD2590" t="s">
        <v>67</v>
      </c>
      <c r="AE2590" t="s">
        <v>9833</v>
      </c>
      <c r="AF2590" t="s">
        <v>90</v>
      </c>
      <c r="AG2590" t="s">
        <v>117</v>
      </c>
      <c r="AH2590" t="s">
        <v>780</v>
      </c>
      <c r="AI2590" t="s">
        <v>137</v>
      </c>
      <c r="AJ2590" t="s">
        <v>355</v>
      </c>
      <c r="AK2590" t="s">
        <v>73</v>
      </c>
      <c r="AL2590" t="s">
        <v>103</v>
      </c>
      <c r="AM2590" t="s">
        <v>103</v>
      </c>
      <c r="AN2590" t="s">
        <v>76</v>
      </c>
      <c r="AO2590" t="s">
        <v>327</v>
      </c>
      <c r="AP2590" t="s">
        <v>8164</v>
      </c>
      <c r="AQ2590" t="s">
        <v>87</v>
      </c>
      <c r="AR2590" t="s">
        <v>67</v>
      </c>
      <c r="AS2590" t="s">
        <v>54</v>
      </c>
      <c r="AT2590" t="s">
        <v>73</v>
      </c>
      <c r="AU2590" t="s">
        <v>107</v>
      </c>
      <c r="AV2590" t="s">
        <v>10301</v>
      </c>
    </row>
    <row r="2591" spans="1:48" hidden="1" x14ac:dyDescent="0.3">
      <c r="A2591" t="s">
        <v>12615</v>
      </c>
      <c r="B2591" t="s">
        <v>12616</v>
      </c>
      <c r="C2591" s="1" t="str">
        <f t="shared" si="424"/>
        <v>21:0975</v>
      </c>
      <c r="D2591" s="1" t="str">
        <f t="shared" si="428"/>
        <v>21:0110</v>
      </c>
      <c r="E2591" t="s">
        <v>12617</v>
      </c>
      <c r="F2591" t="s">
        <v>12618</v>
      </c>
      <c r="H2591">
        <v>60.9778071</v>
      </c>
      <c r="I2591">
        <v>-98.352550300000004</v>
      </c>
      <c r="J2591" s="1" t="str">
        <f t="shared" si="429"/>
        <v>NGR lake sediment grab sample</v>
      </c>
      <c r="K2591" s="1" t="str">
        <f t="shared" si="430"/>
        <v>&lt;177 micron (NGR)</v>
      </c>
      <c r="L2591">
        <v>52</v>
      </c>
      <c r="M2591" t="s">
        <v>113</v>
      </c>
      <c r="N2591">
        <v>1005</v>
      </c>
      <c r="O2591" t="s">
        <v>616</v>
      </c>
      <c r="P2591" t="s">
        <v>54</v>
      </c>
      <c r="Q2591" t="s">
        <v>1134</v>
      </c>
      <c r="R2591" t="s">
        <v>616</v>
      </c>
      <c r="S2591" t="s">
        <v>57</v>
      </c>
      <c r="T2591" t="s">
        <v>236</v>
      </c>
      <c r="U2591" t="s">
        <v>178</v>
      </c>
      <c r="V2591" t="s">
        <v>316</v>
      </c>
      <c r="W2591" t="s">
        <v>302</v>
      </c>
      <c r="X2591" t="s">
        <v>67</v>
      </c>
      <c r="Y2591" t="s">
        <v>170</v>
      </c>
      <c r="Z2591" t="s">
        <v>127</v>
      </c>
      <c r="AA2591" t="s">
        <v>64</v>
      </c>
      <c r="AB2591" t="s">
        <v>347</v>
      </c>
      <c r="AC2591" t="s">
        <v>66</v>
      </c>
      <c r="AD2591" t="s">
        <v>62</v>
      </c>
      <c r="AE2591" t="s">
        <v>68</v>
      </c>
      <c r="AF2591" t="s">
        <v>427</v>
      </c>
      <c r="AG2591" t="s">
        <v>428</v>
      </c>
      <c r="AH2591" t="s">
        <v>70</v>
      </c>
      <c r="AI2591" t="s">
        <v>318</v>
      </c>
      <c r="AJ2591" t="s">
        <v>363</v>
      </c>
      <c r="AK2591" t="s">
        <v>73</v>
      </c>
      <c r="AL2591" t="s">
        <v>224</v>
      </c>
      <c r="AM2591" t="s">
        <v>103</v>
      </c>
      <c r="AN2591" t="s">
        <v>76</v>
      </c>
      <c r="AO2591" t="s">
        <v>53</v>
      </c>
      <c r="AP2591" t="s">
        <v>307</v>
      </c>
      <c r="AQ2591" t="s">
        <v>156</v>
      </c>
      <c r="AR2591" t="s">
        <v>74</v>
      </c>
      <c r="AS2591" t="s">
        <v>54</v>
      </c>
      <c r="AT2591" t="s">
        <v>73</v>
      </c>
      <c r="AU2591" t="s">
        <v>107</v>
      </c>
      <c r="AV2591" t="s">
        <v>7514</v>
      </c>
    </row>
    <row r="2592" spans="1:48" hidden="1" x14ac:dyDescent="0.3">
      <c r="A2592" t="s">
        <v>12619</v>
      </c>
      <c r="B2592" t="s">
        <v>12620</v>
      </c>
      <c r="C2592" s="1" t="str">
        <f t="shared" si="424"/>
        <v>21:0975</v>
      </c>
      <c r="D2592" s="1" t="str">
        <f t="shared" si="428"/>
        <v>21:0110</v>
      </c>
      <c r="E2592" t="s">
        <v>12617</v>
      </c>
      <c r="F2592" t="s">
        <v>12621</v>
      </c>
      <c r="H2592">
        <v>60.9778071</v>
      </c>
      <c r="I2592">
        <v>-98.352550300000004</v>
      </c>
      <c r="J2592" s="1" t="str">
        <f t="shared" si="429"/>
        <v>NGR lake sediment grab sample</v>
      </c>
      <c r="K2592" s="1" t="str">
        <f t="shared" si="430"/>
        <v>&lt;177 micron (NGR)</v>
      </c>
      <c r="L2592">
        <v>52</v>
      </c>
      <c r="M2592" t="s">
        <v>132</v>
      </c>
      <c r="N2592">
        <v>1006</v>
      </c>
      <c r="O2592" t="s">
        <v>436</v>
      </c>
      <c r="P2592" t="s">
        <v>138</v>
      </c>
      <c r="Q2592" t="s">
        <v>166</v>
      </c>
      <c r="R2592" t="s">
        <v>116</v>
      </c>
      <c r="S2592" t="s">
        <v>57</v>
      </c>
      <c r="T2592" t="s">
        <v>65</v>
      </c>
      <c r="U2592" t="s">
        <v>92</v>
      </c>
      <c r="V2592" t="s">
        <v>365</v>
      </c>
      <c r="W2592" t="s">
        <v>448</v>
      </c>
      <c r="X2592" t="s">
        <v>67</v>
      </c>
      <c r="Y2592" t="s">
        <v>205</v>
      </c>
      <c r="Z2592" t="s">
        <v>127</v>
      </c>
      <c r="AA2592" t="s">
        <v>64</v>
      </c>
      <c r="AB2592" t="s">
        <v>69</v>
      </c>
      <c r="AC2592" t="s">
        <v>66</v>
      </c>
      <c r="AD2592" t="s">
        <v>67</v>
      </c>
      <c r="AE2592" t="s">
        <v>238</v>
      </c>
      <c r="AF2592" t="s">
        <v>153</v>
      </c>
      <c r="AG2592" t="s">
        <v>250</v>
      </c>
      <c r="AH2592" t="s">
        <v>70</v>
      </c>
      <c r="AI2592" t="s">
        <v>382</v>
      </c>
      <c r="AJ2592" t="s">
        <v>127</v>
      </c>
      <c r="AK2592" t="s">
        <v>73</v>
      </c>
      <c r="AL2592" t="s">
        <v>125</v>
      </c>
      <c r="AM2592" t="s">
        <v>103</v>
      </c>
      <c r="AN2592" t="s">
        <v>76</v>
      </c>
      <c r="AO2592" t="s">
        <v>340</v>
      </c>
      <c r="AP2592" t="s">
        <v>283</v>
      </c>
      <c r="AQ2592" t="s">
        <v>263</v>
      </c>
      <c r="AR2592" t="s">
        <v>74</v>
      </c>
      <c r="AS2592" t="s">
        <v>54</v>
      </c>
      <c r="AT2592" t="s">
        <v>73</v>
      </c>
      <c r="AU2592" t="s">
        <v>107</v>
      </c>
      <c r="AV2592" t="s">
        <v>8076</v>
      </c>
    </row>
    <row r="2593" spans="1:48" hidden="1" x14ac:dyDescent="0.3">
      <c r="A2593" t="s">
        <v>12622</v>
      </c>
      <c r="B2593" t="s">
        <v>12623</v>
      </c>
      <c r="C2593" s="1" t="str">
        <f t="shared" si="424"/>
        <v>21:0975</v>
      </c>
      <c r="D2593" s="1" t="str">
        <f t="shared" si="428"/>
        <v>21:0110</v>
      </c>
      <c r="E2593" t="s">
        <v>12604</v>
      </c>
      <c r="F2593" t="s">
        <v>12624</v>
      </c>
      <c r="H2593">
        <v>60.965126300000001</v>
      </c>
      <c r="I2593">
        <v>-98.418505800000005</v>
      </c>
      <c r="J2593" s="1" t="str">
        <f t="shared" si="429"/>
        <v>NGR lake sediment grab sample</v>
      </c>
      <c r="K2593" s="1" t="str">
        <f t="shared" si="430"/>
        <v>&lt;177 micron (NGR)</v>
      </c>
      <c r="L2593">
        <v>52</v>
      </c>
      <c r="M2593" t="s">
        <v>345</v>
      </c>
      <c r="N2593">
        <v>1007</v>
      </c>
      <c r="O2593" t="s">
        <v>170</v>
      </c>
      <c r="P2593" t="s">
        <v>54</v>
      </c>
      <c r="Q2593" t="s">
        <v>325</v>
      </c>
      <c r="R2593" t="s">
        <v>203</v>
      </c>
      <c r="S2593" t="s">
        <v>57</v>
      </c>
      <c r="T2593" t="s">
        <v>65</v>
      </c>
      <c r="U2593" t="s">
        <v>117</v>
      </c>
      <c r="V2593" t="s">
        <v>411</v>
      </c>
      <c r="W2593" t="s">
        <v>62</v>
      </c>
      <c r="X2593" t="s">
        <v>74</v>
      </c>
      <c r="Y2593" t="s">
        <v>95</v>
      </c>
      <c r="Z2593" t="s">
        <v>96</v>
      </c>
      <c r="AA2593" t="s">
        <v>64</v>
      </c>
      <c r="AB2593" t="s">
        <v>616</v>
      </c>
      <c r="AC2593" t="s">
        <v>66</v>
      </c>
      <c r="AD2593" t="s">
        <v>67</v>
      </c>
      <c r="AE2593" t="s">
        <v>302</v>
      </c>
      <c r="AF2593" t="s">
        <v>121</v>
      </c>
      <c r="AG2593" t="s">
        <v>249</v>
      </c>
      <c r="AH2593" t="s">
        <v>173</v>
      </c>
      <c r="AI2593" t="s">
        <v>101</v>
      </c>
      <c r="AJ2593" t="s">
        <v>226</v>
      </c>
      <c r="AK2593" t="s">
        <v>73</v>
      </c>
      <c r="AL2593" t="s">
        <v>177</v>
      </c>
      <c r="AM2593" t="s">
        <v>103</v>
      </c>
      <c r="AN2593" t="s">
        <v>76</v>
      </c>
      <c r="AO2593" t="s">
        <v>514</v>
      </c>
      <c r="AP2593" t="s">
        <v>283</v>
      </c>
      <c r="AQ2593" t="s">
        <v>106</v>
      </c>
      <c r="AR2593" t="s">
        <v>74</v>
      </c>
      <c r="AS2593" t="s">
        <v>54</v>
      </c>
      <c r="AT2593" t="s">
        <v>73</v>
      </c>
      <c r="AU2593" t="s">
        <v>107</v>
      </c>
      <c r="AV2593" t="s">
        <v>5370</v>
      </c>
    </row>
    <row r="2594" spans="1:48" hidden="1" x14ac:dyDescent="0.3">
      <c r="A2594" t="s">
        <v>12625</v>
      </c>
      <c r="B2594" t="s">
        <v>12626</v>
      </c>
      <c r="C2594" s="1" t="str">
        <f t="shared" si="424"/>
        <v>21:0975</v>
      </c>
      <c r="D2594" s="1" t="str">
        <f t="shared" si="428"/>
        <v>21:0110</v>
      </c>
      <c r="E2594" t="s">
        <v>12627</v>
      </c>
      <c r="F2594" t="s">
        <v>12628</v>
      </c>
      <c r="H2594">
        <v>60.977710299999998</v>
      </c>
      <c r="I2594">
        <v>-98.492978800000003</v>
      </c>
      <c r="J2594" s="1" t="str">
        <f t="shared" si="429"/>
        <v>NGR lake sediment grab sample</v>
      </c>
      <c r="K2594" s="1" t="str">
        <f t="shared" si="430"/>
        <v>&lt;177 micron (NGR)</v>
      </c>
      <c r="L2594">
        <v>52</v>
      </c>
      <c r="M2594" t="s">
        <v>165</v>
      </c>
      <c r="N2594">
        <v>1008</v>
      </c>
      <c r="O2594" t="s">
        <v>396</v>
      </c>
      <c r="P2594" t="s">
        <v>54</v>
      </c>
      <c r="Q2594" t="s">
        <v>1583</v>
      </c>
      <c r="R2594" t="s">
        <v>90</v>
      </c>
      <c r="S2594" t="s">
        <v>57</v>
      </c>
      <c r="T2594" t="s">
        <v>58</v>
      </c>
      <c r="U2594" t="s">
        <v>168</v>
      </c>
      <c r="V2594" t="s">
        <v>60</v>
      </c>
      <c r="W2594" t="s">
        <v>421</v>
      </c>
      <c r="X2594" t="s">
        <v>62</v>
      </c>
      <c r="Y2594" t="s">
        <v>79</v>
      </c>
      <c r="Z2594" t="s">
        <v>127</v>
      </c>
      <c r="AA2594" t="s">
        <v>64</v>
      </c>
      <c r="AB2594" t="s">
        <v>522</v>
      </c>
      <c r="AC2594" t="s">
        <v>66</v>
      </c>
      <c r="AD2594" t="s">
        <v>67</v>
      </c>
      <c r="AE2594" t="s">
        <v>1340</v>
      </c>
      <c r="AF2594" t="s">
        <v>347</v>
      </c>
      <c r="AG2594" t="s">
        <v>221</v>
      </c>
      <c r="AH2594" t="s">
        <v>780</v>
      </c>
      <c r="AI2594" t="s">
        <v>329</v>
      </c>
      <c r="AJ2594" t="s">
        <v>156</v>
      </c>
      <c r="AK2594" t="s">
        <v>73</v>
      </c>
      <c r="AL2594" t="s">
        <v>224</v>
      </c>
      <c r="AM2594" t="s">
        <v>75</v>
      </c>
      <c r="AN2594" t="s">
        <v>76</v>
      </c>
      <c r="AO2594" t="s">
        <v>168</v>
      </c>
      <c r="AP2594" t="s">
        <v>225</v>
      </c>
      <c r="AQ2594" t="s">
        <v>117</v>
      </c>
      <c r="AR2594" t="s">
        <v>74</v>
      </c>
      <c r="AS2594" t="s">
        <v>54</v>
      </c>
      <c r="AT2594" t="s">
        <v>91</v>
      </c>
      <c r="AU2594" t="s">
        <v>107</v>
      </c>
      <c r="AV2594" t="s">
        <v>8438</v>
      </c>
    </row>
    <row r="2595" spans="1:48" hidden="1" x14ac:dyDescent="0.3">
      <c r="A2595" t="s">
        <v>12629</v>
      </c>
      <c r="B2595" t="s">
        <v>12630</v>
      </c>
      <c r="C2595" s="1" t="str">
        <f t="shared" si="424"/>
        <v>21:0975</v>
      </c>
      <c r="D2595" s="1" t="str">
        <f t="shared" si="428"/>
        <v>21:0110</v>
      </c>
      <c r="E2595" t="s">
        <v>12631</v>
      </c>
      <c r="F2595" t="s">
        <v>12632</v>
      </c>
      <c r="H2595">
        <v>60.964908299999998</v>
      </c>
      <c r="I2595">
        <v>-98.554186200000004</v>
      </c>
      <c r="J2595" s="1" t="str">
        <f t="shared" si="429"/>
        <v>NGR lake sediment grab sample</v>
      </c>
      <c r="K2595" s="1" t="str">
        <f t="shared" si="430"/>
        <v>&lt;177 micron (NGR)</v>
      </c>
      <c r="L2595">
        <v>52</v>
      </c>
      <c r="M2595" t="s">
        <v>185</v>
      </c>
      <c r="N2595">
        <v>1009</v>
      </c>
      <c r="O2595" t="s">
        <v>103</v>
      </c>
      <c r="P2595" t="s">
        <v>54</v>
      </c>
      <c r="Q2595" t="s">
        <v>446</v>
      </c>
      <c r="R2595" t="s">
        <v>478</v>
      </c>
      <c r="S2595" t="s">
        <v>57</v>
      </c>
      <c r="T2595" t="s">
        <v>219</v>
      </c>
      <c r="U2595" t="s">
        <v>203</v>
      </c>
      <c r="V2595" t="s">
        <v>339</v>
      </c>
      <c r="W2595" t="s">
        <v>448</v>
      </c>
      <c r="X2595" t="s">
        <v>74</v>
      </c>
      <c r="Y2595" t="s">
        <v>137</v>
      </c>
      <c r="Z2595" t="s">
        <v>170</v>
      </c>
      <c r="AA2595" t="s">
        <v>64</v>
      </c>
      <c r="AB2595" t="s">
        <v>190</v>
      </c>
      <c r="AC2595" t="s">
        <v>66</v>
      </c>
      <c r="AD2595" t="s">
        <v>170</v>
      </c>
      <c r="AE2595" t="s">
        <v>74</v>
      </c>
      <c r="AF2595" t="s">
        <v>357</v>
      </c>
      <c r="AG2595" t="s">
        <v>365</v>
      </c>
      <c r="AH2595" t="s">
        <v>780</v>
      </c>
      <c r="AI2595" t="s">
        <v>348</v>
      </c>
      <c r="AJ2595" t="s">
        <v>56</v>
      </c>
      <c r="AK2595" t="s">
        <v>73</v>
      </c>
      <c r="AL2595" t="s">
        <v>75</v>
      </c>
      <c r="AM2595" t="s">
        <v>103</v>
      </c>
      <c r="AN2595" t="s">
        <v>76</v>
      </c>
      <c r="AO2595" t="s">
        <v>168</v>
      </c>
      <c r="AP2595" t="s">
        <v>225</v>
      </c>
      <c r="AQ2595" t="s">
        <v>413</v>
      </c>
      <c r="AR2595" t="s">
        <v>62</v>
      </c>
      <c r="AS2595" t="s">
        <v>54</v>
      </c>
      <c r="AT2595" t="s">
        <v>73</v>
      </c>
      <c r="AU2595" t="s">
        <v>107</v>
      </c>
      <c r="AV2595" t="s">
        <v>12633</v>
      </c>
    </row>
    <row r="2596" spans="1:48" hidden="1" x14ac:dyDescent="0.3">
      <c r="A2596" t="s">
        <v>12634</v>
      </c>
      <c r="B2596" t="s">
        <v>12635</v>
      </c>
      <c r="C2596" s="1" t="str">
        <f t="shared" si="424"/>
        <v>21:0975</v>
      </c>
      <c r="D2596" s="1" t="str">
        <f t="shared" si="428"/>
        <v>21:0110</v>
      </c>
      <c r="E2596" t="s">
        <v>12636</v>
      </c>
      <c r="F2596" t="s">
        <v>12637</v>
      </c>
      <c r="H2596">
        <v>60.977012899999998</v>
      </c>
      <c r="I2596">
        <v>-98.649168299999999</v>
      </c>
      <c r="J2596" s="1" t="str">
        <f t="shared" si="429"/>
        <v>NGR lake sediment grab sample</v>
      </c>
      <c r="K2596" s="1" t="str">
        <f t="shared" si="430"/>
        <v>&lt;177 micron (NGR)</v>
      </c>
      <c r="L2596">
        <v>52</v>
      </c>
      <c r="M2596" t="s">
        <v>200</v>
      </c>
      <c r="N2596">
        <v>1010</v>
      </c>
      <c r="O2596" t="s">
        <v>103</v>
      </c>
      <c r="P2596" t="s">
        <v>54</v>
      </c>
      <c r="Q2596" t="s">
        <v>1210</v>
      </c>
      <c r="R2596" t="s">
        <v>151</v>
      </c>
      <c r="S2596" t="s">
        <v>57</v>
      </c>
      <c r="T2596" t="s">
        <v>100</v>
      </c>
      <c r="U2596" t="s">
        <v>92</v>
      </c>
      <c r="V2596" t="s">
        <v>326</v>
      </c>
      <c r="W2596" t="s">
        <v>421</v>
      </c>
      <c r="X2596" t="s">
        <v>74</v>
      </c>
      <c r="Y2596" t="s">
        <v>220</v>
      </c>
      <c r="Z2596" t="s">
        <v>170</v>
      </c>
      <c r="AA2596" t="s">
        <v>64</v>
      </c>
      <c r="AB2596" t="s">
        <v>251</v>
      </c>
      <c r="AC2596" t="s">
        <v>66</v>
      </c>
      <c r="AD2596" t="s">
        <v>59</v>
      </c>
      <c r="AE2596" t="s">
        <v>206</v>
      </c>
      <c r="AF2596" t="s">
        <v>141</v>
      </c>
      <c r="AG2596" t="s">
        <v>339</v>
      </c>
      <c r="AH2596" t="s">
        <v>780</v>
      </c>
      <c r="AI2596" t="s">
        <v>59</v>
      </c>
      <c r="AJ2596" t="s">
        <v>127</v>
      </c>
      <c r="AK2596" t="s">
        <v>73</v>
      </c>
      <c r="AL2596" t="s">
        <v>224</v>
      </c>
      <c r="AM2596" t="s">
        <v>103</v>
      </c>
      <c r="AN2596" t="s">
        <v>76</v>
      </c>
      <c r="AO2596" t="s">
        <v>117</v>
      </c>
      <c r="AP2596" t="s">
        <v>566</v>
      </c>
      <c r="AQ2596" t="s">
        <v>578</v>
      </c>
      <c r="AR2596" t="s">
        <v>74</v>
      </c>
      <c r="AS2596" t="s">
        <v>54</v>
      </c>
      <c r="AT2596" t="s">
        <v>73</v>
      </c>
      <c r="AU2596" t="s">
        <v>107</v>
      </c>
      <c r="AV2596" t="s">
        <v>9694</v>
      </c>
    </row>
    <row r="2597" spans="1:48" hidden="1" x14ac:dyDescent="0.3">
      <c r="A2597" t="s">
        <v>12638</v>
      </c>
      <c r="B2597" t="s">
        <v>12639</v>
      </c>
      <c r="C2597" s="1" t="str">
        <f t="shared" si="424"/>
        <v>21:0975</v>
      </c>
      <c r="D2597" s="1" t="str">
        <f t="shared" si="428"/>
        <v>21:0110</v>
      </c>
      <c r="E2597" t="s">
        <v>12640</v>
      </c>
      <c r="F2597" t="s">
        <v>12641</v>
      </c>
      <c r="H2597">
        <v>60.977534300000002</v>
      </c>
      <c r="I2597">
        <v>-98.682013400000002</v>
      </c>
      <c r="J2597" s="1" t="str">
        <f t="shared" si="429"/>
        <v>NGR lake sediment grab sample</v>
      </c>
      <c r="K2597" s="1" t="str">
        <f t="shared" si="430"/>
        <v>&lt;177 micron (NGR)</v>
      </c>
      <c r="L2597">
        <v>52</v>
      </c>
      <c r="M2597" t="s">
        <v>217</v>
      </c>
      <c r="N2597">
        <v>1011</v>
      </c>
      <c r="O2597" t="s">
        <v>103</v>
      </c>
      <c r="P2597" t="s">
        <v>127</v>
      </c>
      <c r="Q2597" t="s">
        <v>558</v>
      </c>
      <c r="R2597" t="s">
        <v>90</v>
      </c>
      <c r="S2597" t="s">
        <v>57</v>
      </c>
      <c r="T2597" t="s">
        <v>428</v>
      </c>
      <c r="U2597" t="s">
        <v>92</v>
      </c>
      <c r="V2597" t="s">
        <v>172</v>
      </c>
      <c r="W2597" t="s">
        <v>206</v>
      </c>
      <c r="X2597" t="s">
        <v>67</v>
      </c>
      <c r="Y2597" t="s">
        <v>79</v>
      </c>
      <c r="Z2597" t="s">
        <v>170</v>
      </c>
      <c r="AA2597" t="s">
        <v>64</v>
      </c>
      <c r="AB2597" t="s">
        <v>187</v>
      </c>
      <c r="AC2597" t="s">
        <v>66</v>
      </c>
      <c r="AD2597" t="s">
        <v>59</v>
      </c>
      <c r="AE2597" t="s">
        <v>74</v>
      </c>
      <c r="AF2597" t="s">
        <v>436</v>
      </c>
      <c r="AG2597" t="s">
        <v>615</v>
      </c>
      <c r="AH2597" t="s">
        <v>780</v>
      </c>
      <c r="AI2597" t="s">
        <v>56</v>
      </c>
      <c r="AJ2597" t="s">
        <v>94</v>
      </c>
      <c r="AK2597" t="s">
        <v>73</v>
      </c>
      <c r="AL2597" t="s">
        <v>103</v>
      </c>
      <c r="AM2597" t="s">
        <v>103</v>
      </c>
      <c r="AN2597" t="s">
        <v>76</v>
      </c>
      <c r="AO2597" t="s">
        <v>305</v>
      </c>
      <c r="AP2597" t="s">
        <v>105</v>
      </c>
      <c r="AQ2597" t="s">
        <v>116</v>
      </c>
      <c r="AR2597" t="s">
        <v>67</v>
      </c>
      <c r="AS2597" t="s">
        <v>54</v>
      </c>
      <c r="AT2597" t="s">
        <v>73</v>
      </c>
      <c r="AU2597" t="s">
        <v>107</v>
      </c>
      <c r="AV2597" t="s">
        <v>9533</v>
      </c>
    </row>
    <row r="2598" spans="1:48" hidden="1" x14ac:dyDescent="0.3">
      <c r="A2598" t="s">
        <v>12642</v>
      </c>
      <c r="B2598" t="s">
        <v>12643</v>
      </c>
      <c r="C2598" s="1" t="str">
        <f t="shared" si="424"/>
        <v>21:0975</v>
      </c>
      <c r="D2598" s="1" t="str">
        <f t="shared" si="428"/>
        <v>21:0110</v>
      </c>
      <c r="E2598" t="s">
        <v>12644</v>
      </c>
      <c r="F2598" t="s">
        <v>12645</v>
      </c>
      <c r="H2598">
        <v>60.972422600000002</v>
      </c>
      <c r="I2598">
        <v>-98.763457900000006</v>
      </c>
      <c r="J2598" s="1" t="str">
        <f t="shared" si="429"/>
        <v>NGR lake sediment grab sample</v>
      </c>
      <c r="K2598" s="1" t="str">
        <f t="shared" si="430"/>
        <v>&lt;177 micron (NGR)</v>
      </c>
      <c r="L2598">
        <v>52</v>
      </c>
      <c r="M2598" t="s">
        <v>246</v>
      </c>
      <c r="N2598">
        <v>1012</v>
      </c>
      <c r="O2598" t="s">
        <v>103</v>
      </c>
      <c r="P2598" t="s">
        <v>54</v>
      </c>
      <c r="Q2598" t="s">
        <v>573</v>
      </c>
      <c r="R2598" t="s">
        <v>141</v>
      </c>
      <c r="S2598" t="s">
        <v>57</v>
      </c>
      <c r="T2598" t="s">
        <v>291</v>
      </c>
      <c r="U2598" t="s">
        <v>104</v>
      </c>
      <c r="V2598" t="s">
        <v>60</v>
      </c>
      <c r="W2598" t="s">
        <v>526</v>
      </c>
      <c r="X2598" t="s">
        <v>67</v>
      </c>
      <c r="Y2598" t="s">
        <v>346</v>
      </c>
      <c r="Z2598" t="s">
        <v>62</v>
      </c>
      <c r="AA2598" t="s">
        <v>64</v>
      </c>
      <c r="AB2598" t="s">
        <v>303</v>
      </c>
      <c r="AC2598" t="s">
        <v>66</v>
      </c>
      <c r="AD2598" t="s">
        <v>134</v>
      </c>
      <c r="AE2598" t="s">
        <v>1340</v>
      </c>
      <c r="AF2598" t="s">
        <v>121</v>
      </c>
      <c r="AG2598" t="s">
        <v>478</v>
      </c>
      <c r="AH2598" t="s">
        <v>780</v>
      </c>
      <c r="AI2598" t="s">
        <v>56</v>
      </c>
      <c r="AJ2598" t="s">
        <v>336</v>
      </c>
      <c r="AK2598" t="s">
        <v>73</v>
      </c>
      <c r="AL2598" t="s">
        <v>103</v>
      </c>
      <c r="AM2598" t="s">
        <v>103</v>
      </c>
      <c r="AN2598" t="s">
        <v>76</v>
      </c>
      <c r="AO2598" t="s">
        <v>168</v>
      </c>
      <c r="AP2598" t="s">
        <v>2033</v>
      </c>
      <c r="AQ2598" t="s">
        <v>5580</v>
      </c>
      <c r="AR2598" t="s">
        <v>74</v>
      </c>
      <c r="AS2598" t="s">
        <v>54</v>
      </c>
      <c r="AT2598" t="s">
        <v>73</v>
      </c>
      <c r="AU2598" t="s">
        <v>107</v>
      </c>
      <c r="AV2598" t="s">
        <v>610</v>
      </c>
    </row>
    <row r="2599" spans="1:48" hidden="1" x14ac:dyDescent="0.3">
      <c r="A2599" t="s">
        <v>12646</v>
      </c>
      <c r="B2599" t="s">
        <v>12647</v>
      </c>
      <c r="C2599" s="1" t="str">
        <f t="shared" si="424"/>
        <v>21:0975</v>
      </c>
      <c r="D2599" s="1" t="str">
        <f t="shared" si="428"/>
        <v>21:0110</v>
      </c>
      <c r="E2599" t="s">
        <v>12648</v>
      </c>
      <c r="F2599" t="s">
        <v>12649</v>
      </c>
      <c r="H2599">
        <v>60.9386729</v>
      </c>
      <c r="I2599">
        <v>-98.762785800000003</v>
      </c>
      <c r="J2599" s="1" t="str">
        <f t="shared" si="429"/>
        <v>NGR lake sediment grab sample</v>
      </c>
      <c r="K2599" s="1" t="str">
        <f t="shared" si="430"/>
        <v>&lt;177 micron (NGR)</v>
      </c>
      <c r="L2599">
        <v>52</v>
      </c>
      <c r="M2599" t="s">
        <v>260</v>
      </c>
      <c r="N2599">
        <v>1013</v>
      </c>
      <c r="O2599" t="s">
        <v>103</v>
      </c>
      <c r="P2599" t="s">
        <v>96</v>
      </c>
      <c r="Q2599" t="s">
        <v>562</v>
      </c>
      <c r="R2599" t="s">
        <v>69</v>
      </c>
      <c r="S2599" t="s">
        <v>57</v>
      </c>
      <c r="T2599" t="s">
        <v>152</v>
      </c>
      <c r="U2599" t="s">
        <v>77</v>
      </c>
      <c r="V2599" t="s">
        <v>326</v>
      </c>
      <c r="W2599" t="s">
        <v>206</v>
      </c>
      <c r="X2599" t="s">
        <v>54</v>
      </c>
      <c r="Y2599" t="s">
        <v>171</v>
      </c>
      <c r="Z2599" t="s">
        <v>62</v>
      </c>
      <c r="AA2599" t="s">
        <v>64</v>
      </c>
      <c r="AB2599" t="s">
        <v>207</v>
      </c>
      <c r="AC2599" t="s">
        <v>66</v>
      </c>
      <c r="AD2599" t="s">
        <v>57</v>
      </c>
      <c r="AE2599" t="s">
        <v>5585</v>
      </c>
      <c r="AF2599" t="s">
        <v>616</v>
      </c>
      <c r="AG2599" t="s">
        <v>356</v>
      </c>
      <c r="AH2599" t="s">
        <v>780</v>
      </c>
      <c r="AI2599" t="s">
        <v>124</v>
      </c>
      <c r="AJ2599" t="s">
        <v>1440</v>
      </c>
      <c r="AK2599" t="s">
        <v>73</v>
      </c>
      <c r="AL2599" t="s">
        <v>103</v>
      </c>
      <c r="AM2599" t="s">
        <v>125</v>
      </c>
      <c r="AN2599" t="s">
        <v>8623</v>
      </c>
      <c r="AO2599" t="s">
        <v>1402</v>
      </c>
      <c r="AP2599" t="s">
        <v>194</v>
      </c>
      <c r="AQ2599" t="s">
        <v>77</v>
      </c>
      <c r="AR2599" t="s">
        <v>67</v>
      </c>
      <c r="AS2599" t="s">
        <v>54</v>
      </c>
      <c r="AT2599" t="s">
        <v>73</v>
      </c>
      <c r="AU2599" t="s">
        <v>12650</v>
      </c>
      <c r="AV2599" t="s">
        <v>5900</v>
      </c>
    </row>
    <row r="2600" spans="1:48" hidden="1" x14ac:dyDescent="0.3">
      <c r="A2600" t="s">
        <v>12651</v>
      </c>
      <c r="B2600" t="s">
        <v>12652</v>
      </c>
      <c r="C2600" s="1" t="str">
        <f t="shared" si="424"/>
        <v>21:0975</v>
      </c>
      <c r="D2600" s="1" t="str">
        <f>HYPERLINK("https://geochem.nrcan.gc.ca/cdogs/content/svy/svy_e.htm", "")</f>
        <v/>
      </c>
      <c r="G2600" s="1" t="str">
        <f>HYPERLINK("https://geochem.nrcan.gc.ca/cdogs/content/cr_/cr_00160_e.htm", "160")</f>
        <v>160</v>
      </c>
      <c r="J2600" t="s">
        <v>230</v>
      </c>
      <c r="K2600" t="s">
        <v>231</v>
      </c>
      <c r="L2600">
        <v>52</v>
      </c>
      <c r="M2600" t="s">
        <v>232</v>
      </c>
      <c r="N2600">
        <v>1014</v>
      </c>
      <c r="O2600" t="s">
        <v>168</v>
      </c>
      <c r="P2600" t="s">
        <v>54</v>
      </c>
      <c r="Q2600" t="s">
        <v>656</v>
      </c>
      <c r="R2600" t="s">
        <v>75</v>
      </c>
      <c r="S2600" t="s">
        <v>57</v>
      </c>
      <c r="T2600" t="s">
        <v>175</v>
      </c>
      <c r="U2600" t="s">
        <v>59</v>
      </c>
      <c r="V2600" t="s">
        <v>449</v>
      </c>
      <c r="W2600" t="s">
        <v>355</v>
      </c>
      <c r="X2600" t="s">
        <v>74</v>
      </c>
      <c r="Y2600" t="s">
        <v>276</v>
      </c>
      <c r="Z2600" t="s">
        <v>88</v>
      </c>
      <c r="AA2600" t="s">
        <v>64</v>
      </c>
      <c r="AB2600" t="s">
        <v>264</v>
      </c>
      <c r="AC2600" t="s">
        <v>66</v>
      </c>
      <c r="AD2600" t="s">
        <v>67</v>
      </c>
      <c r="AE2600" t="s">
        <v>448</v>
      </c>
      <c r="AF2600" t="s">
        <v>203</v>
      </c>
      <c r="AG2600" t="s">
        <v>326</v>
      </c>
      <c r="AH2600" t="s">
        <v>68</v>
      </c>
      <c r="AI2600" t="s">
        <v>92</v>
      </c>
      <c r="AJ2600" t="s">
        <v>340</v>
      </c>
      <c r="AK2600" t="s">
        <v>73</v>
      </c>
      <c r="AL2600" t="s">
        <v>68</v>
      </c>
      <c r="AM2600" t="s">
        <v>125</v>
      </c>
      <c r="AN2600" t="s">
        <v>76</v>
      </c>
      <c r="AO2600" t="s">
        <v>203</v>
      </c>
      <c r="AP2600" t="s">
        <v>4295</v>
      </c>
      <c r="AQ2600" t="s">
        <v>193</v>
      </c>
      <c r="AR2600" t="s">
        <v>74</v>
      </c>
      <c r="AS2600" t="s">
        <v>54</v>
      </c>
      <c r="AT2600" t="s">
        <v>58</v>
      </c>
      <c r="AU2600" t="s">
        <v>107</v>
      </c>
      <c r="AV2600" t="s">
        <v>12653</v>
      </c>
    </row>
    <row r="2601" spans="1:48" hidden="1" x14ac:dyDescent="0.3">
      <c r="A2601" t="s">
        <v>12654</v>
      </c>
      <c r="B2601" t="s">
        <v>12655</v>
      </c>
      <c r="C2601" s="1" t="str">
        <f t="shared" si="424"/>
        <v>21:0975</v>
      </c>
      <c r="D2601" s="1" t="str">
        <f t="shared" ref="D2601:D2622" si="431">HYPERLINK("https://geochem.nrcan.gc.ca/cdogs/content/svy/svy210110_e.htm", "21:0110")</f>
        <v>21:0110</v>
      </c>
      <c r="E2601" t="s">
        <v>12656</v>
      </c>
      <c r="F2601" t="s">
        <v>12657</v>
      </c>
      <c r="H2601">
        <v>60.911883799999998</v>
      </c>
      <c r="I2601">
        <v>-98.763685600000002</v>
      </c>
      <c r="J2601" s="1" t="str">
        <f t="shared" ref="J2601:J2622" si="432">HYPERLINK("https://geochem.nrcan.gc.ca/cdogs/content/kwd/kwd020027_e.htm", "NGR lake sediment grab sample")</f>
        <v>NGR lake sediment grab sample</v>
      </c>
      <c r="K2601" s="1" t="str">
        <f t="shared" ref="K2601:K2622" si="433">HYPERLINK("https://geochem.nrcan.gc.ca/cdogs/content/kwd/kwd080006_e.htm", "&lt;177 micron (NGR)")</f>
        <v>&lt;177 micron (NGR)</v>
      </c>
      <c r="L2601">
        <v>52</v>
      </c>
      <c r="M2601" t="s">
        <v>273</v>
      </c>
      <c r="N2601">
        <v>1015</v>
      </c>
      <c r="O2601" t="s">
        <v>125</v>
      </c>
      <c r="P2601" t="s">
        <v>54</v>
      </c>
      <c r="Q2601" t="s">
        <v>325</v>
      </c>
      <c r="R2601" t="s">
        <v>203</v>
      </c>
      <c r="S2601" t="s">
        <v>57</v>
      </c>
      <c r="T2601" t="s">
        <v>454</v>
      </c>
      <c r="U2601" t="s">
        <v>203</v>
      </c>
      <c r="V2601" t="s">
        <v>153</v>
      </c>
      <c r="W2601" t="s">
        <v>355</v>
      </c>
      <c r="X2601" t="s">
        <v>62</v>
      </c>
      <c r="Y2601" t="s">
        <v>355</v>
      </c>
      <c r="Z2601" t="s">
        <v>96</v>
      </c>
      <c r="AA2601" t="s">
        <v>64</v>
      </c>
      <c r="AB2601" t="s">
        <v>172</v>
      </c>
      <c r="AC2601" t="s">
        <v>66</v>
      </c>
      <c r="AD2601" t="s">
        <v>67</v>
      </c>
      <c r="AE2601" t="s">
        <v>171</v>
      </c>
      <c r="AF2601" t="s">
        <v>290</v>
      </c>
      <c r="AG2601" t="s">
        <v>58</v>
      </c>
      <c r="AH2601" t="s">
        <v>472</v>
      </c>
      <c r="AI2601" t="s">
        <v>102</v>
      </c>
      <c r="AJ2601" t="s">
        <v>59</v>
      </c>
      <c r="AK2601" t="s">
        <v>73</v>
      </c>
      <c r="AL2601" t="s">
        <v>157</v>
      </c>
      <c r="AM2601" t="s">
        <v>75</v>
      </c>
      <c r="AN2601" t="s">
        <v>76</v>
      </c>
      <c r="AO2601" t="s">
        <v>178</v>
      </c>
      <c r="AP2601" t="s">
        <v>482</v>
      </c>
      <c r="AQ2601" t="s">
        <v>203</v>
      </c>
      <c r="AR2601" t="s">
        <v>62</v>
      </c>
      <c r="AS2601" t="s">
        <v>54</v>
      </c>
      <c r="AT2601" t="s">
        <v>73</v>
      </c>
      <c r="AU2601" t="s">
        <v>107</v>
      </c>
      <c r="AV2601" t="s">
        <v>12033</v>
      </c>
    </row>
    <row r="2602" spans="1:48" hidden="1" x14ac:dyDescent="0.3">
      <c r="A2602" t="s">
        <v>12658</v>
      </c>
      <c r="B2602" t="s">
        <v>12659</v>
      </c>
      <c r="C2602" s="1" t="str">
        <f t="shared" si="424"/>
        <v>21:0975</v>
      </c>
      <c r="D2602" s="1" t="str">
        <f t="shared" si="431"/>
        <v>21:0110</v>
      </c>
      <c r="E2602" t="s">
        <v>12660</v>
      </c>
      <c r="F2602" t="s">
        <v>12661</v>
      </c>
      <c r="H2602">
        <v>60.882486999999998</v>
      </c>
      <c r="I2602">
        <v>-98.789287700000003</v>
      </c>
      <c r="J2602" s="1" t="str">
        <f t="shared" si="432"/>
        <v>NGR lake sediment grab sample</v>
      </c>
      <c r="K2602" s="1" t="str">
        <f t="shared" si="433"/>
        <v>&lt;177 micron (NGR)</v>
      </c>
      <c r="L2602">
        <v>52</v>
      </c>
      <c r="M2602" t="s">
        <v>289</v>
      </c>
      <c r="N2602">
        <v>1016</v>
      </c>
      <c r="O2602" t="s">
        <v>103</v>
      </c>
      <c r="P2602" t="s">
        <v>54</v>
      </c>
      <c r="Q2602" t="s">
        <v>593</v>
      </c>
      <c r="R2602" t="s">
        <v>616</v>
      </c>
      <c r="S2602" t="s">
        <v>57</v>
      </c>
      <c r="T2602" t="s">
        <v>58</v>
      </c>
      <c r="U2602" t="s">
        <v>203</v>
      </c>
      <c r="V2602" t="s">
        <v>616</v>
      </c>
      <c r="W2602" t="s">
        <v>206</v>
      </c>
      <c r="X2602" t="s">
        <v>74</v>
      </c>
      <c r="Y2602" t="s">
        <v>238</v>
      </c>
      <c r="Z2602" t="s">
        <v>74</v>
      </c>
      <c r="AA2602" t="s">
        <v>64</v>
      </c>
      <c r="AB2602" t="s">
        <v>60</v>
      </c>
      <c r="AC2602" t="s">
        <v>66</v>
      </c>
      <c r="AD2602" t="s">
        <v>96</v>
      </c>
      <c r="AE2602" t="s">
        <v>191</v>
      </c>
      <c r="AF2602" t="s">
        <v>77</v>
      </c>
      <c r="AG2602" t="s">
        <v>347</v>
      </c>
      <c r="AH2602" t="s">
        <v>780</v>
      </c>
      <c r="AI2602" t="s">
        <v>226</v>
      </c>
      <c r="AJ2602" t="s">
        <v>318</v>
      </c>
      <c r="AK2602" t="s">
        <v>73</v>
      </c>
      <c r="AL2602" t="s">
        <v>103</v>
      </c>
      <c r="AM2602" t="s">
        <v>103</v>
      </c>
      <c r="AN2602" t="s">
        <v>76</v>
      </c>
      <c r="AO2602" t="s">
        <v>178</v>
      </c>
      <c r="AP2602" t="s">
        <v>202</v>
      </c>
      <c r="AQ2602" t="s">
        <v>168</v>
      </c>
      <c r="AR2602" t="s">
        <v>67</v>
      </c>
      <c r="AS2602" t="s">
        <v>54</v>
      </c>
      <c r="AT2602" t="s">
        <v>73</v>
      </c>
      <c r="AU2602" t="s">
        <v>107</v>
      </c>
      <c r="AV2602" t="s">
        <v>3336</v>
      </c>
    </row>
    <row r="2603" spans="1:48" hidden="1" x14ac:dyDescent="0.3">
      <c r="A2603" t="s">
        <v>12662</v>
      </c>
      <c r="B2603" t="s">
        <v>12663</v>
      </c>
      <c r="C2603" s="1" t="str">
        <f t="shared" si="424"/>
        <v>21:0975</v>
      </c>
      <c r="D2603" s="1" t="str">
        <f t="shared" si="431"/>
        <v>21:0110</v>
      </c>
      <c r="E2603" t="s">
        <v>12664</v>
      </c>
      <c r="F2603" t="s">
        <v>12665</v>
      </c>
      <c r="H2603">
        <v>60.786921200000002</v>
      </c>
      <c r="I2603">
        <v>-98.788354999999996</v>
      </c>
      <c r="J2603" s="1" t="str">
        <f t="shared" si="432"/>
        <v>NGR lake sediment grab sample</v>
      </c>
      <c r="K2603" s="1" t="str">
        <f t="shared" si="433"/>
        <v>&lt;177 micron (NGR)</v>
      </c>
      <c r="L2603">
        <v>52</v>
      </c>
      <c r="M2603" t="s">
        <v>301</v>
      </c>
      <c r="N2603">
        <v>1017</v>
      </c>
      <c r="O2603" t="s">
        <v>103</v>
      </c>
      <c r="P2603" t="s">
        <v>54</v>
      </c>
      <c r="Q2603" t="s">
        <v>470</v>
      </c>
      <c r="R2603" t="s">
        <v>151</v>
      </c>
      <c r="S2603" t="s">
        <v>57</v>
      </c>
      <c r="T2603" t="s">
        <v>100</v>
      </c>
      <c r="U2603" t="s">
        <v>59</v>
      </c>
      <c r="V2603" t="s">
        <v>189</v>
      </c>
      <c r="W2603" t="s">
        <v>137</v>
      </c>
      <c r="X2603" t="s">
        <v>62</v>
      </c>
      <c r="Y2603" t="s">
        <v>526</v>
      </c>
      <c r="Z2603" t="s">
        <v>138</v>
      </c>
      <c r="AA2603" t="s">
        <v>64</v>
      </c>
      <c r="AB2603" t="s">
        <v>575</v>
      </c>
      <c r="AC2603" t="s">
        <v>66</v>
      </c>
      <c r="AD2603" t="s">
        <v>127</v>
      </c>
      <c r="AE2603" t="s">
        <v>302</v>
      </c>
      <c r="AF2603" t="s">
        <v>203</v>
      </c>
      <c r="AG2603" t="s">
        <v>249</v>
      </c>
      <c r="AH2603" t="s">
        <v>780</v>
      </c>
      <c r="AI2603" t="s">
        <v>709</v>
      </c>
      <c r="AJ2603" t="s">
        <v>692</v>
      </c>
      <c r="AK2603" t="s">
        <v>73</v>
      </c>
      <c r="AL2603" t="s">
        <v>125</v>
      </c>
      <c r="AM2603" t="s">
        <v>103</v>
      </c>
      <c r="AN2603" t="s">
        <v>76</v>
      </c>
      <c r="AO2603" t="s">
        <v>203</v>
      </c>
      <c r="AP2603" t="s">
        <v>307</v>
      </c>
      <c r="AQ2603" t="s">
        <v>5234</v>
      </c>
      <c r="AR2603" t="s">
        <v>74</v>
      </c>
      <c r="AS2603" t="s">
        <v>54</v>
      </c>
      <c r="AT2603" t="s">
        <v>73</v>
      </c>
      <c r="AU2603" t="s">
        <v>107</v>
      </c>
      <c r="AV2603" t="s">
        <v>12666</v>
      </c>
    </row>
    <row r="2604" spans="1:48" hidden="1" x14ac:dyDescent="0.3">
      <c r="A2604" t="s">
        <v>12667</v>
      </c>
      <c r="B2604" t="s">
        <v>12668</v>
      </c>
      <c r="C2604" s="1" t="str">
        <f t="shared" si="424"/>
        <v>21:0975</v>
      </c>
      <c r="D2604" s="1" t="str">
        <f t="shared" si="431"/>
        <v>21:0110</v>
      </c>
      <c r="E2604" t="s">
        <v>12669</v>
      </c>
      <c r="F2604" t="s">
        <v>12670</v>
      </c>
      <c r="H2604">
        <v>60.748450699999999</v>
      </c>
      <c r="I2604">
        <v>-98.789470800000004</v>
      </c>
      <c r="J2604" s="1" t="str">
        <f t="shared" si="432"/>
        <v>NGR lake sediment grab sample</v>
      </c>
      <c r="K2604" s="1" t="str">
        <f t="shared" si="433"/>
        <v>&lt;177 micron (NGR)</v>
      </c>
      <c r="L2604">
        <v>52</v>
      </c>
      <c r="M2604" t="s">
        <v>314</v>
      </c>
      <c r="N2604">
        <v>1018</v>
      </c>
      <c r="O2604" t="s">
        <v>103</v>
      </c>
      <c r="P2604" t="s">
        <v>54</v>
      </c>
      <c r="Q2604" t="s">
        <v>115</v>
      </c>
      <c r="R2604" t="s">
        <v>439</v>
      </c>
      <c r="S2604" t="s">
        <v>57</v>
      </c>
      <c r="T2604" t="s">
        <v>411</v>
      </c>
      <c r="U2604" t="s">
        <v>57</v>
      </c>
      <c r="V2604" t="s">
        <v>347</v>
      </c>
      <c r="W2604" t="s">
        <v>171</v>
      </c>
      <c r="X2604" t="s">
        <v>67</v>
      </c>
      <c r="Y2604" t="s">
        <v>206</v>
      </c>
      <c r="Z2604" t="s">
        <v>96</v>
      </c>
      <c r="AA2604" t="s">
        <v>64</v>
      </c>
      <c r="AB2604" t="s">
        <v>317</v>
      </c>
      <c r="AC2604" t="s">
        <v>66</v>
      </c>
      <c r="AD2604" t="s">
        <v>170</v>
      </c>
      <c r="AE2604" t="s">
        <v>448</v>
      </c>
      <c r="AF2604" t="s">
        <v>104</v>
      </c>
      <c r="AG2604" t="s">
        <v>167</v>
      </c>
      <c r="AH2604" t="s">
        <v>780</v>
      </c>
      <c r="AI2604" t="s">
        <v>106</v>
      </c>
      <c r="AJ2604" t="s">
        <v>127</v>
      </c>
      <c r="AK2604" t="s">
        <v>73</v>
      </c>
      <c r="AL2604" t="s">
        <v>75</v>
      </c>
      <c r="AM2604" t="s">
        <v>103</v>
      </c>
      <c r="AN2604" t="s">
        <v>76</v>
      </c>
      <c r="AO2604" t="s">
        <v>514</v>
      </c>
      <c r="AP2604" t="s">
        <v>234</v>
      </c>
      <c r="AQ2604" t="s">
        <v>429</v>
      </c>
      <c r="AR2604" t="s">
        <v>67</v>
      </c>
      <c r="AS2604" t="s">
        <v>54</v>
      </c>
      <c r="AT2604" t="s">
        <v>73</v>
      </c>
      <c r="AU2604" t="s">
        <v>107</v>
      </c>
      <c r="AV2604" t="s">
        <v>12671</v>
      </c>
    </row>
    <row r="2605" spans="1:48" hidden="1" x14ac:dyDescent="0.3">
      <c r="A2605" t="s">
        <v>12672</v>
      </c>
      <c r="B2605" t="s">
        <v>12673</v>
      </c>
      <c r="C2605" s="1" t="str">
        <f t="shared" si="424"/>
        <v>21:0975</v>
      </c>
      <c r="D2605" s="1" t="str">
        <f t="shared" si="431"/>
        <v>21:0110</v>
      </c>
      <c r="E2605" t="s">
        <v>12674</v>
      </c>
      <c r="F2605" t="s">
        <v>12675</v>
      </c>
      <c r="H2605">
        <v>60.706473199999998</v>
      </c>
      <c r="I2605">
        <v>-98.781667400000003</v>
      </c>
      <c r="J2605" s="1" t="str">
        <f t="shared" si="432"/>
        <v>NGR lake sediment grab sample</v>
      </c>
      <c r="K2605" s="1" t="str">
        <f t="shared" si="433"/>
        <v>&lt;177 micron (NGR)</v>
      </c>
      <c r="L2605">
        <v>52</v>
      </c>
      <c r="M2605" t="s">
        <v>324</v>
      </c>
      <c r="N2605">
        <v>1019</v>
      </c>
      <c r="O2605" t="s">
        <v>103</v>
      </c>
      <c r="P2605" t="s">
        <v>54</v>
      </c>
      <c r="Q2605" t="s">
        <v>560</v>
      </c>
      <c r="R2605" t="s">
        <v>282</v>
      </c>
      <c r="S2605" t="s">
        <v>57</v>
      </c>
      <c r="T2605" t="s">
        <v>91</v>
      </c>
      <c r="U2605" t="s">
        <v>138</v>
      </c>
      <c r="V2605" t="s">
        <v>471</v>
      </c>
      <c r="W2605" t="s">
        <v>421</v>
      </c>
      <c r="X2605" t="s">
        <v>74</v>
      </c>
      <c r="Y2605" t="s">
        <v>171</v>
      </c>
      <c r="Z2605" t="s">
        <v>170</v>
      </c>
      <c r="AA2605" t="s">
        <v>64</v>
      </c>
      <c r="AB2605" t="s">
        <v>100</v>
      </c>
      <c r="AC2605" t="s">
        <v>66</v>
      </c>
      <c r="AD2605" t="s">
        <v>59</v>
      </c>
      <c r="AE2605" t="s">
        <v>278</v>
      </c>
      <c r="AF2605" t="s">
        <v>77</v>
      </c>
      <c r="AG2605" t="s">
        <v>190</v>
      </c>
      <c r="AH2605" t="s">
        <v>780</v>
      </c>
      <c r="AI2605" t="s">
        <v>127</v>
      </c>
      <c r="AJ2605" t="s">
        <v>382</v>
      </c>
      <c r="AK2605" t="s">
        <v>73</v>
      </c>
      <c r="AL2605" t="s">
        <v>103</v>
      </c>
      <c r="AM2605" t="s">
        <v>75</v>
      </c>
      <c r="AN2605" t="s">
        <v>76</v>
      </c>
      <c r="AO2605" t="s">
        <v>290</v>
      </c>
      <c r="AP2605" t="s">
        <v>194</v>
      </c>
      <c r="AQ2605" t="s">
        <v>9494</v>
      </c>
      <c r="AR2605" t="s">
        <v>62</v>
      </c>
      <c r="AS2605" t="s">
        <v>54</v>
      </c>
      <c r="AT2605" t="s">
        <v>73</v>
      </c>
      <c r="AU2605" t="s">
        <v>107</v>
      </c>
      <c r="AV2605" t="s">
        <v>2771</v>
      </c>
    </row>
    <row r="2606" spans="1:48" hidden="1" x14ac:dyDescent="0.3">
      <c r="A2606" t="s">
        <v>12676</v>
      </c>
      <c r="B2606" t="s">
        <v>12677</v>
      </c>
      <c r="C2606" s="1" t="str">
        <f t="shared" si="424"/>
        <v>21:0975</v>
      </c>
      <c r="D2606" s="1" t="str">
        <f t="shared" si="431"/>
        <v>21:0110</v>
      </c>
      <c r="E2606" t="s">
        <v>12678</v>
      </c>
      <c r="F2606" t="s">
        <v>12679</v>
      </c>
      <c r="H2606">
        <v>60.680632600000003</v>
      </c>
      <c r="I2606">
        <v>-98.792515699999996</v>
      </c>
      <c r="J2606" s="1" t="str">
        <f t="shared" si="432"/>
        <v>NGR lake sediment grab sample</v>
      </c>
      <c r="K2606" s="1" t="str">
        <f t="shared" si="433"/>
        <v>&lt;177 micron (NGR)</v>
      </c>
      <c r="L2606">
        <v>52</v>
      </c>
      <c r="M2606" t="s">
        <v>335</v>
      </c>
      <c r="N2606">
        <v>1020</v>
      </c>
      <c r="O2606" t="s">
        <v>103</v>
      </c>
      <c r="P2606" t="s">
        <v>54</v>
      </c>
      <c r="Q2606" t="s">
        <v>80</v>
      </c>
      <c r="R2606" t="s">
        <v>192</v>
      </c>
      <c r="S2606" t="s">
        <v>57</v>
      </c>
      <c r="T2606" t="s">
        <v>91</v>
      </c>
      <c r="U2606" t="s">
        <v>138</v>
      </c>
      <c r="V2606" t="s">
        <v>187</v>
      </c>
      <c r="W2606" t="s">
        <v>157</v>
      </c>
      <c r="X2606" t="s">
        <v>67</v>
      </c>
      <c r="Y2606" t="s">
        <v>125</v>
      </c>
      <c r="Z2606" t="s">
        <v>62</v>
      </c>
      <c r="AA2606" t="s">
        <v>64</v>
      </c>
      <c r="AB2606" t="s">
        <v>698</v>
      </c>
      <c r="AC2606" t="s">
        <v>66</v>
      </c>
      <c r="AD2606" t="s">
        <v>138</v>
      </c>
      <c r="AE2606" t="s">
        <v>1159</v>
      </c>
      <c r="AF2606" t="s">
        <v>116</v>
      </c>
      <c r="AG2606" t="s">
        <v>282</v>
      </c>
      <c r="AH2606" t="s">
        <v>780</v>
      </c>
      <c r="AI2606" t="s">
        <v>118</v>
      </c>
      <c r="AJ2606" t="s">
        <v>318</v>
      </c>
      <c r="AK2606" t="s">
        <v>73</v>
      </c>
      <c r="AL2606" t="s">
        <v>103</v>
      </c>
      <c r="AM2606" t="s">
        <v>103</v>
      </c>
      <c r="AN2606" t="s">
        <v>76</v>
      </c>
      <c r="AO2606" t="s">
        <v>290</v>
      </c>
      <c r="AP2606" t="s">
        <v>410</v>
      </c>
      <c r="AQ2606" t="s">
        <v>1390</v>
      </c>
      <c r="AR2606" t="s">
        <v>67</v>
      </c>
      <c r="AS2606" t="s">
        <v>54</v>
      </c>
      <c r="AT2606" t="s">
        <v>73</v>
      </c>
      <c r="AU2606" t="s">
        <v>107</v>
      </c>
      <c r="AV2606" t="s">
        <v>12680</v>
      </c>
    </row>
    <row r="2607" spans="1:48" hidden="1" x14ac:dyDescent="0.3">
      <c r="A2607" t="s">
        <v>12681</v>
      </c>
      <c r="B2607" t="s">
        <v>12682</v>
      </c>
      <c r="C2607" s="1" t="str">
        <f t="shared" si="424"/>
        <v>21:0975</v>
      </c>
      <c r="D2607" s="1" t="str">
        <f t="shared" si="431"/>
        <v>21:0110</v>
      </c>
      <c r="E2607" t="s">
        <v>12683</v>
      </c>
      <c r="F2607" t="s">
        <v>12684</v>
      </c>
      <c r="H2607">
        <v>60.656704099999999</v>
      </c>
      <c r="I2607">
        <v>-98.764902500000005</v>
      </c>
      <c r="J2607" s="1" t="str">
        <f t="shared" si="432"/>
        <v>NGR lake sediment grab sample</v>
      </c>
      <c r="K2607" s="1" t="str">
        <f t="shared" si="433"/>
        <v>&lt;177 micron (NGR)</v>
      </c>
      <c r="L2607">
        <v>52</v>
      </c>
      <c r="M2607" t="s">
        <v>354</v>
      </c>
      <c r="N2607">
        <v>1021</v>
      </c>
      <c r="O2607" t="s">
        <v>103</v>
      </c>
      <c r="P2607" t="s">
        <v>54</v>
      </c>
      <c r="Q2607" t="s">
        <v>560</v>
      </c>
      <c r="R2607" t="s">
        <v>151</v>
      </c>
      <c r="S2607" t="s">
        <v>57</v>
      </c>
      <c r="T2607" t="s">
        <v>80</v>
      </c>
      <c r="U2607" t="s">
        <v>57</v>
      </c>
      <c r="V2607" t="s">
        <v>615</v>
      </c>
      <c r="W2607" t="s">
        <v>137</v>
      </c>
      <c r="X2607" t="s">
        <v>62</v>
      </c>
      <c r="Y2607" t="s">
        <v>74</v>
      </c>
      <c r="Z2607" t="s">
        <v>62</v>
      </c>
      <c r="AA2607" t="s">
        <v>64</v>
      </c>
      <c r="AB2607" t="s">
        <v>315</v>
      </c>
      <c r="AC2607" t="s">
        <v>66</v>
      </c>
      <c r="AD2607" t="s">
        <v>758</v>
      </c>
      <c r="AE2607" t="s">
        <v>157</v>
      </c>
      <c r="AF2607" t="s">
        <v>76</v>
      </c>
      <c r="AG2607" t="s">
        <v>65</v>
      </c>
      <c r="AH2607" t="s">
        <v>780</v>
      </c>
      <c r="AI2607" t="s">
        <v>127</v>
      </c>
      <c r="AJ2607" t="s">
        <v>1383</v>
      </c>
      <c r="AK2607" t="s">
        <v>73</v>
      </c>
      <c r="AL2607" t="s">
        <v>75</v>
      </c>
      <c r="AM2607" t="s">
        <v>74</v>
      </c>
      <c r="AN2607" t="s">
        <v>76</v>
      </c>
      <c r="AO2607" t="s">
        <v>11738</v>
      </c>
      <c r="AP2607" t="s">
        <v>194</v>
      </c>
      <c r="AQ2607" t="s">
        <v>10073</v>
      </c>
      <c r="AR2607" t="s">
        <v>74</v>
      </c>
      <c r="AS2607" t="s">
        <v>170</v>
      </c>
      <c r="AT2607" t="s">
        <v>248</v>
      </c>
      <c r="AU2607" t="s">
        <v>107</v>
      </c>
      <c r="AV2607" t="s">
        <v>12685</v>
      </c>
    </row>
    <row r="2608" spans="1:48" hidden="1" x14ac:dyDescent="0.3">
      <c r="A2608" t="s">
        <v>12686</v>
      </c>
      <c r="B2608" t="s">
        <v>12687</v>
      </c>
      <c r="C2608" s="1" t="str">
        <f t="shared" si="424"/>
        <v>21:0975</v>
      </c>
      <c r="D2608" s="1" t="str">
        <f t="shared" si="431"/>
        <v>21:0110</v>
      </c>
      <c r="E2608" t="s">
        <v>12688</v>
      </c>
      <c r="F2608" t="s">
        <v>12689</v>
      </c>
      <c r="H2608">
        <v>60.3221931</v>
      </c>
      <c r="I2608">
        <v>-98.764805699999997</v>
      </c>
      <c r="J2608" s="1" t="str">
        <f t="shared" si="432"/>
        <v>NGR lake sediment grab sample</v>
      </c>
      <c r="K2608" s="1" t="str">
        <f t="shared" si="433"/>
        <v>&lt;177 micron (NGR)</v>
      </c>
      <c r="L2608">
        <v>53</v>
      </c>
      <c r="M2608" t="s">
        <v>52</v>
      </c>
      <c r="N2608">
        <v>1022</v>
      </c>
      <c r="O2608" t="s">
        <v>103</v>
      </c>
      <c r="P2608" t="s">
        <v>54</v>
      </c>
      <c r="Q2608" t="s">
        <v>1583</v>
      </c>
      <c r="R2608" t="s">
        <v>77</v>
      </c>
      <c r="S2608" t="s">
        <v>57</v>
      </c>
      <c r="T2608" t="s">
        <v>315</v>
      </c>
      <c r="U2608" t="s">
        <v>88</v>
      </c>
      <c r="V2608" t="s">
        <v>139</v>
      </c>
      <c r="W2608" t="s">
        <v>355</v>
      </c>
      <c r="X2608" t="s">
        <v>74</v>
      </c>
      <c r="Y2608" t="s">
        <v>143</v>
      </c>
      <c r="Z2608" t="s">
        <v>138</v>
      </c>
      <c r="AA2608" t="s">
        <v>64</v>
      </c>
      <c r="AB2608" t="s">
        <v>316</v>
      </c>
      <c r="AC2608" t="s">
        <v>66</v>
      </c>
      <c r="AD2608" t="s">
        <v>138</v>
      </c>
      <c r="AE2608" t="s">
        <v>421</v>
      </c>
      <c r="AF2608" t="s">
        <v>357</v>
      </c>
      <c r="AG2608" t="s">
        <v>279</v>
      </c>
      <c r="AH2608" t="s">
        <v>780</v>
      </c>
      <c r="AI2608" t="s">
        <v>338</v>
      </c>
      <c r="AJ2608" t="s">
        <v>440</v>
      </c>
      <c r="AK2608" t="s">
        <v>73</v>
      </c>
      <c r="AL2608" t="s">
        <v>177</v>
      </c>
      <c r="AM2608" t="s">
        <v>177</v>
      </c>
      <c r="AN2608" t="s">
        <v>76</v>
      </c>
      <c r="AO2608" t="s">
        <v>1402</v>
      </c>
      <c r="AP2608" t="s">
        <v>225</v>
      </c>
      <c r="AQ2608" t="s">
        <v>2021</v>
      </c>
      <c r="AR2608" t="s">
        <v>62</v>
      </c>
      <c r="AS2608" t="s">
        <v>54</v>
      </c>
      <c r="AT2608" t="s">
        <v>248</v>
      </c>
      <c r="AU2608" t="s">
        <v>107</v>
      </c>
      <c r="AV2608" t="s">
        <v>12690</v>
      </c>
    </row>
    <row r="2609" spans="1:48" hidden="1" x14ac:dyDescent="0.3">
      <c r="A2609" t="s">
        <v>12691</v>
      </c>
      <c r="B2609" t="s">
        <v>12692</v>
      </c>
      <c r="C2609" s="1" t="str">
        <f t="shared" si="424"/>
        <v>21:0975</v>
      </c>
      <c r="D2609" s="1" t="str">
        <f t="shared" si="431"/>
        <v>21:0110</v>
      </c>
      <c r="E2609" t="s">
        <v>12693</v>
      </c>
      <c r="F2609" t="s">
        <v>12694</v>
      </c>
      <c r="H2609">
        <v>60.617043700000004</v>
      </c>
      <c r="I2609">
        <v>-98.784906000000007</v>
      </c>
      <c r="J2609" s="1" t="str">
        <f t="shared" si="432"/>
        <v>NGR lake sediment grab sample</v>
      </c>
      <c r="K2609" s="1" t="str">
        <f t="shared" si="433"/>
        <v>&lt;177 micron (NGR)</v>
      </c>
      <c r="L2609">
        <v>53</v>
      </c>
      <c r="M2609" t="s">
        <v>86</v>
      </c>
      <c r="N2609">
        <v>1023</v>
      </c>
      <c r="O2609" t="s">
        <v>103</v>
      </c>
      <c r="P2609" t="s">
        <v>54</v>
      </c>
      <c r="Q2609" t="s">
        <v>562</v>
      </c>
      <c r="R2609" t="s">
        <v>192</v>
      </c>
      <c r="S2609" t="s">
        <v>57</v>
      </c>
      <c r="T2609" t="s">
        <v>479</v>
      </c>
      <c r="U2609" t="s">
        <v>96</v>
      </c>
      <c r="V2609" t="s">
        <v>236</v>
      </c>
      <c r="W2609" t="s">
        <v>421</v>
      </c>
      <c r="X2609" t="s">
        <v>67</v>
      </c>
      <c r="Y2609" t="s">
        <v>68</v>
      </c>
      <c r="Z2609" t="s">
        <v>62</v>
      </c>
      <c r="AA2609" t="s">
        <v>64</v>
      </c>
      <c r="AB2609" t="s">
        <v>91</v>
      </c>
      <c r="AC2609" t="s">
        <v>66</v>
      </c>
      <c r="AD2609" t="s">
        <v>281</v>
      </c>
      <c r="AE2609" t="s">
        <v>191</v>
      </c>
      <c r="AF2609" t="s">
        <v>76</v>
      </c>
      <c r="AG2609" t="s">
        <v>381</v>
      </c>
      <c r="AH2609" t="s">
        <v>780</v>
      </c>
      <c r="AI2609" t="s">
        <v>143</v>
      </c>
      <c r="AJ2609" t="s">
        <v>498</v>
      </c>
      <c r="AK2609" t="s">
        <v>73</v>
      </c>
      <c r="AL2609" t="s">
        <v>103</v>
      </c>
      <c r="AM2609" t="s">
        <v>74</v>
      </c>
      <c r="AN2609" t="s">
        <v>76</v>
      </c>
      <c r="AO2609" t="s">
        <v>6977</v>
      </c>
      <c r="AP2609" t="s">
        <v>325</v>
      </c>
      <c r="AQ2609" t="s">
        <v>12695</v>
      </c>
      <c r="AR2609" t="s">
        <v>74</v>
      </c>
      <c r="AS2609" t="s">
        <v>54</v>
      </c>
      <c r="AT2609" t="s">
        <v>73</v>
      </c>
      <c r="AU2609" t="s">
        <v>107</v>
      </c>
      <c r="AV2609" t="s">
        <v>12696</v>
      </c>
    </row>
    <row r="2610" spans="1:48" hidden="1" x14ac:dyDescent="0.3">
      <c r="A2610" t="s">
        <v>12697</v>
      </c>
      <c r="B2610" t="s">
        <v>12698</v>
      </c>
      <c r="C2610" s="1" t="str">
        <f t="shared" si="424"/>
        <v>21:0975</v>
      </c>
      <c r="D2610" s="1" t="str">
        <f t="shared" si="431"/>
        <v>21:0110</v>
      </c>
      <c r="E2610" t="s">
        <v>12699</v>
      </c>
      <c r="F2610" t="s">
        <v>12700</v>
      </c>
      <c r="H2610">
        <v>60.585292199999998</v>
      </c>
      <c r="I2610">
        <v>-98.761864900000006</v>
      </c>
      <c r="J2610" s="1" t="str">
        <f t="shared" si="432"/>
        <v>NGR lake sediment grab sample</v>
      </c>
      <c r="K2610" s="1" t="str">
        <f t="shared" si="433"/>
        <v>&lt;177 micron (NGR)</v>
      </c>
      <c r="L2610">
        <v>53</v>
      </c>
      <c r="M2610" t="s">
        <v>149</v>
      </c>
      <c r="N2610">
        <v>1024</v>
      </c>
      <c r="O2610" t="s">
        <v>103</v>
      </c>
      <c r="P2610" t="s">
        <v>54</v>
      </c>
      <c r="Q2610" t="s">
        <v>80</v>
      </c>
      <c r="R2610" t="s">
        <v>282</v>
      </c>
      <c r="S2610" t="s">
        <v>57</v>
      </c>
      <c r="T2610" t="s">
        <v>91</v>
      </c>
      <c r="U2610" t="s">
        <v>57</v>
      </c>
      <c r="V2610" t="s">
        <v>381</v>
      </c>
      <c r="W2610" t="s">
        <v>206</v>
      </c>
      <c r="X2610" t="s">
        <v>67</v>
      </c>
      <c r="Y2610" t="s">
        <v>125</v>
      </c>
      <c r="Z2610" t="s">
        <v>62</v>
      </c>
      <c r="AA2610" t="s">
        <v>64</v>
      </c>
      <c r="AB2610" t="s">
        <v>428</v>
      </c>
      <c r="AC2610" t="s">
        <v>66</v>
      </c>
      <c r="AD2610" t="s">
        <v>96</v>
      </c>
      <c r="AE2610" t="s">
        <v>177</v>
      </c>
      <c r="AF2610" t="s">
        <v>178</v>
      </c>
      <c r="AG2610" t="s">
        <v>575</v>
      </c>
      <c r="AH2610" t="s">
        <v>780</v>
      </c>
      <c r="AI2610" t="s">
        <v>79</v>
      </c>
      <c r="AJ2610" t="s">
        <v>123</v>
      </c>
      <c r="AK2610" t="s">
        <v>73</v>
      </c>
      <c r="AL2610" t="s">
        <v>103</v>
      </c>
      <c r="AM2610" t="s">
        <v>75</v>
      </c>
      <c r="AN2610" t="s">
        <v>76</v>
      </c>
      <c r="AO2610" t="s">
        <v>90</v>
      </c>
      <c r="AP2610" t="s">
        <v>410</v>
      </c>
      <c r="AQ2610" t="s">
        <v>65</v>
      </c>
      <c r="AR2610" t="s">
        <v>67</v>
      </c>
      <c r="AS2610" t="s">
        <v>54</v>
      </c>
      <c r="AT2610" t="s">
        <v>73</v>
      </c>
      <c r="AU2610" t="s">
        <v>107</v>
      </c>
      <c r="AV2610" t="s">
        <v>4792</v>
      </c>
    </row>
    <row r="2611" spans="1:48" hidden="1" x14ac:dyDescent="0.3">
      <c r="A2611" t="s">
        <v>12701</v>
      </c>
      <c r="B2611" t="s">
        <v>12702</v>
      </c>
      <c r="C2611" s="1" t="str">
        <f t="shared" ref="C2611:C2674" si="434">HYPERLINK("https://geochem.nrcan.gc.ca/cdogs/content/bdl/bdl210975_e.htm", "21:0975")</f>
        <v>21:0975</v>
      </c>
      <c r="D2611" s="1" t="str">
        <f t="shared" si="431"/>
        <v>21:0110</v>
      </c>
      <c r="E2611" t="s">
        <v>12703</v>
      </c>
      <c r="F2611" t="s">
        <v>12704</v>
      </c>
      <c r="H2611">
        <v>60.5534654</v>
      </c>
      <c r="I2611">
        <v>-98.795888599999998</v>
      </c>
      <c r="J2611" s="1" t="str">
        <f t="shared" si="432"/>
        <v>NGR lake sediment grab sample</v>
      </c>
      <c r="K2611" s="1" t="str">
        <f t="shared" si="433"/>
        <v>&lt;177 micron (NGR)</v>
      </c>
      <c r="L2611">
        <v>53</v>
      </c>
      <c r="M2611" t="s">
        <v>113</v>
      </c>
      <c r="N2611">
        <v>1025</v>
      </c>
      <c r="O2611" t="s">
        <v>103</v>
      </c>
      <c r="P2611" t="s">
        <v>54</v>
      </c>
      <c r="Q2611" t="s">
        <v>315</v>
      </c>
      <c r="R2611" t="s">
        <v>141</v>
      </c>
      <c r="S2611" t="s">
        <v>57</v>
      </c>
      <c r="T2611" t="s">
        <v>152</v>
      </c>
      <c r="U2611" t="s">
        <v>57</v>
      </c>
      <c r="V2611" t="s">
        <v>2740</v>
      </c>
      <c r="W2611" t="s">
        <v>125</v>
      </c>
      <c r="X2611" t="s">
        <v>74</v>
      </c>
      <c r="Y2611" t="s">
        <v>75</v>
      </c>
      <c r="Z2611" t="s">
        <v>74</v>
      </c>
      <c r="AA2611" t="s">
        <v>64</v>
      </c>
      <c r="AB2611" t="s">
        <v>221</v>
      </c>
      <c r="AC2611" t="s">
        <v>66</v>
      </c>
      <c r="AD2611" t="s">
        <v>583</v>
      </c>
      <c r="AE2611" t="s">
        <v>8978</v>
      </c>
      <c r="AF2611" t="s">
        <v>76</v>
      </c>
      <c r="AG2611" t="s">
        <v>134</v>
      </c>
      <c r="AH2611" t="s">
        <v>780</v>
      </c>
      <c r="AI2611" t="s">
        <v>346</v>
      </c>
      <c r="AJ2611" t="s">
        <v>338</v>
      </c>
      <c r="AK2611" t="s">
        <v>73</v>
      </c>
      <c r="AL2611" t="s">
        <v>103</v>
      </c>
      <c r="AM2611" t="s">
        <v>224</v>
      </c>
      <c r="AN2611" t="s">
        <v>76</v>
      </c>
      <c r="AO2611" t="s">
        <v>203</v>
      </c>
      <c r="AP2611" t="s">
        <v>997</v>
      </c>
      <c r="AQ2611" t="s">
        <v>12705</v>
      </c>
      <c r="AR2611" t="s">
        <v>67</v>
      </c>
      <c r="AS2611" t="s">
        <v>54</v>
      </c>
      <c r="AT2611" t="s">
        <v>73</v>
      </c>
      <c r="AU2611" t="s">
        <v>107</v>
      </c>
      <c r="AV2611" t="s">
        <v>6863</v>
      </c>
    </row>
    <row r="2612" spans="1:48" hidden="1" x14ac:dyDescent="0.3">
      <c r="A2612" t="s">
        <v>12706</v>
      </c>
      <c r="B2612" t="s">
        <v>12707</v>
      </c>
      <c r="C2612" s="1" t="str">
        <f t="shared" si="434"/>
        <v>21:0975</v>
      </c>
      <c r="D2612" s="1" t="str">
        <f t="shared" si="431"/>
        <v>21:0110</v>
      </c>
      <c r="E2612" t="s">
        <v>12703</v>
      </c>
      <c r="F2612" t="s">
        <v>12708</v>
      </c>
      <c r="H2612">
        <v>60.5534654</v>
      </c>
      <c r="I2612">
        <v>-98.795888599999998</v>
      </c>
      <c r="J2612" s="1" t="str">
        <f t="shared" si="432"/>
        <v>NGR lake sediment grab sample</v>
      </c>
      <c r="K2612" s="1" t="str">
        <f t="shared" si="433"/>
        <v>&lt;177 micron (NGR)</v>
      </c>
      <c r="L2612">
        <v>53</v>
      </c>
      <c r="M2612" t="s">
        <v>132</v>
      </c>
      <c r="N2612">
        <v>1026</v>
      </c>
      <c r="O2612" t="s">
        <v>103</v>
      </c>
      <c r="P2612" t="s">
        <v>54</v>
      </c>
      <c r="Q2612" t="s">
        <v>562</v>
      </c>
      <c r="R2612" t="s">
        <v>69</v>
      </c>
      <c r="S2612" t="s">
        <v>57</v>
      </c>
      <c r="T2612" t="s">
        <v>152</v>
      </c>
      <c r="U2612" t="s">
        <v>57</v>
      </c>
      <c r="V2612" t="s">
        <v>2740</v>
      </c>
      <c r="W2612" t="s">
        <v>177</v>
      </c>
      <c r="X2612" t="s">
        <v>67</v>
      </c>
      <c r="Y2612" t="s">
        <v>75</v>
      </c>
      <c r="Z2612" t="s">
        <v>67</v>
      </c>
      <c r="AA2612" t="s">
        <v>64</v>
      </c>
      <c r="AB2612" t="s">
        <v>223</v>
      </c>
      <c r="AC2612" t="s">
        <v>66</v>
      </c>
      <c r="AD2612" t="s">
        <v>583</v>
      </c>
      <c r="AE2612" t="s">
        <v>4301</v>
      </c>
      <c r="AF2612" t="s">
        <v>76</v>
      </c>
      <c r="AG2612" t="s">
        <v>134</v>
      </c>
      <c r="AH2612" t="s">
        <v>780</v>
      </c>
      <c r="AI2612" t="s">
        <v>346</v>
      </c>
      <c r="AJ2612" t="s">
        <v>340</v>
      </c>
      <c r="AK2612" t="s">
        <v>73</v>
      </c>
      <c r="AL2612" t="s">
        <v>103</v>
      </c>
      <c r="AM2612" t="s">
        <v>103</v>
      </c>
      <c r="AN2612" t="s">
        <v>76</v>
      </c>
      <c r="AO2612" t="s">
        <v>92</v>
      </c>
      <c r="AP2612" t="s">
        <v>1210</v>
      </c>
      <c r="AQ2612" t="s">
        <v>12709</v>
      </c>
      <c r="AR2612" t="s">
        <v>67</v>
      </c>
      <c r="AS2612" t="s">
        <v>54</v>
      </c>
      <c r="AT2612" t="s">
        <v>73</v>
      </c>
      <c r="AU2612" t="s">
        <v>107</v>
      </c>
      <c r="AV2612" t="s">
        <v>12710</v>
      </c>
    </row>
    <row r="2613" spans="1:48" hidden="1" x14ac:dyDescent="0.3">
      <c r="A2613" t="s">
        <v>12711</v>
      </c>
      <c r="B2613" t="s">
        <v>12712</v>
      </c>
      <c r="C2613" s="1" t="str">
        <f t="shared" si="434"/>
        <v>21:0975</v>
      </c>
      <c r="D2613" s="1" t="str">
        <f t="shared" si="431"/>
        <v>21:0110</v>
      </c>
      <c r="E2613" t="s">
        <v>12713</v>
      </c>
      <c r="F2613" t="s">
        <v>12714</v>
      </c>
      <c r="H2613">
        <v>60.516823100000003</v>
      </c>
      <c r="I2613">
        <v>-98.768217000000007</v>
      </c>
      <c r="J2613" s="1" t="str">
        <f t="shared" si="432"/>
        <v>NGR lake sediment grab sample</v>
      </c>
      <c r="K2613" s="1" t="str">
        <f t="shared" si="433"/>
        <v>&lt;177 micron (NGR)</v>
      </c>
      <c r="L2613">
        <v>53</v>
      </c>
      <c r="M2613" t="s">
        <v>165</v>
      </c>
      <c r="N2613">
        <v>1027</v>
      </c>
      <c r="O2613" t="s">
        <v>103</v>
      </c>
      <c r="P2613" t="s">
        <v>168</v>
      </c>
      <c r="Q2613" t="s">
        <v>447</v>
      </c>
      <c r="R2613" t="s">
        <v>151</v>
      </c>
      <c r="S2613" t="s">
        <v>57</v>
      </c>
      <c r="T2613" t="s">
        <v>304</v>
      </c>
      <c r="U2613" t="s">
        <v>57</v>
      </c>
      <c r="V2613" t="s">
        <v>264</v>
      </c>
      <c r="W2613" t="s">
        <v>526</v>
      </c>
      <c r="X2613" t="s">
        <v>67</v>
      </c>
      <c r="Y2613" t="s">
        <v>421</v>
      </c>
      <c r="Z2613" t="s">
        <v>127</v>
      </c>
      <c r="AA2613" t="s">
        <v>64</v>
      </c>
      <c r="AB2613" t="s">
        <v>223</v>
      </c>
      <c r="AC2613" t="s">
        <v>66</v>
      </c>
      <c r="AD2613" t="s">
        <v>59</v>
      </c>
      <c r="AE2613" t="s">
        <v>2628</v>
      </c>
      <c r="AF2613" t="s">
        <v>691</v>
      </c>
      <c r="AG2613" t="s">
        <v>550</v>
      </c>
      <c r="AH2613" t="s">
        <v>780</v>
      </c>
      <c r="AI2613" t="s">
        <v>118</v>
      </c>
      <c r="AJ2613" t="s">
        <v>72</v>
      </c>
      <c r="AK2613" t="s">
        <v>73</v>
      </c>
      <c r="AL2613" t="s">
        <v>103</v>
      </c>
      <c r="AM2613" t="s">
        <v>103</v>
      </c>
      <c r="AN2613" t="s">
        <v>9518</v>
      </c>
      <c r="AO2613" t="s">
        <v>77</v>
      </c>
      <c r="AP2613" t="s">
        <v>1980</v>
      </c>
      <c r="AQ2613" t="s">
        <v>7803</v>
      </c>
      <c r="AR2613" t="s">
        <v>67</v>
      </c>
      <c r="AS2613" t="s">
        <v>54</v>
      </c>
      <c r="AT2613" t="s">
        <v>73</v>
      </c>
      <c r="AU2613" t="s">
        <v>107</v>
      </c>
      <c r="AV2613" t="s">
        <v>12715</v>
      </c>
    </row>
    <row r="2614" spans="1:48" hidden="1" x14ac:dyDescent="0.3">
      <c r="A2614" t="s">
        <v>12716</v>
      </c>
      <c r="B2614" t="s">
        <v>12717</v>
      </c>
      <c r="C2614" s="1" t="str">
        <f t="shared" si="434"/>
        <v>21:0975</v>
      </c>
      <c r="D2614" s="1" t="str">
        <f t="shared" si="431"/>
        <v>21:0110</v>
      </c>
      <c r="E2614" t="s">
        <v>12718</v>
      </c>
      <c r="F2614" t="s">
        <v>12719</v>
      </c>
      <c r="H2614">
        <v>60.489212600000002</v>
      </c>
      <c r="I2614">
        <v>-98.778169399999996</v>
      </c>
      <c r="J2614" s="1" t="str">
        <f t="shared" si="432"/>
        <v>NGR lake sediment grab sample</v>
      </c>
      <c r="K2614" s="1" t="str">
        <f t="shared" si="433"/>
        <v>&lt;177 micron (NGR)</v>
      </c>
      <c r="L2614">
        <v>53</v>
      </c>
      <c r="M2614" t="s">
        <v>185</v>
      </c>
      <c r="N2614">
        <v>1028</v>
      </c>
      <c r="O2614" t="s">
        <v>137</v>
      </c>
      <c r="P2614" t="s">
        <v>54</v>
      </c>
      <c r="Q2614" t="s">
        <v>488</v>
      </c>
      <c r="R2614" t="s">
        <v>522</v>
      </c>
      <c r="S2614" t="s">
        <v>57</v>
      </c>
      <c r="T2614" t="s">
        <v>593</v>
      </c>
      <c r="U2614" t="s">
        <v>282</v>
      </c>
      <c r="V2614" t="s">
        <v>853</v>
      </c>
      <c r="W2614" t="s">
        <v>79</v>
      </c>
      <c r="X2614" t="s">
        <v>62</v>
      </c>
      <c r="Y2614" t="s">
        <v>56</v>
      </c>
      <c r="Z2614" t="s">
        <v>96</v>
      </c>
      <c r="AA2614" t="s">
        <v>64</v>
      </c>
      <c r="AB2614" t="s">
        <v>58</v>
      </c>
      <c r="AC2614" t="s">
        <v>155</v>
      </c>
      <c r="AD2614" t="s">
        <v>317</v>
      </c>
      <c r="AE2614" t="s">
        <v>206</v>
      </c>
      <c r="AF2614" t="s">
        <v>381</v>
      </c>
      <c r="AG2614" t="s">
        <v>428</v>
      </c>
      <c r="AH2614" t="s">
        <v>780</v>
      </c>
      <c r="AI2614" t="s">
        <v>382</v>
      </c>
      <c r="AJ2614" t="s">
        <v>1548</v>
      </c>
      <c r="AK2614" t="s">
        <v>73</v>
      </c>
      <c r="AL2614" t="s">
        <v>125</v>
      </c>
      <c r="AM2614" t="s">
        <v>238</v>
      </c>
      <c r="AN2614" t="s">
        <v>76</v>
      </c>
      <c r="AO2614" t="s">
        <v>436</v>
      </c>
      <c r="AP2614" t="s">
        <v>566</v>
      </c>
      <c r="AQ2614" t="s">
        <v>116</v>
      </c>
      <c r="AR2614" t="s">
        <v>62</v>
      </c>
      <c r="AS2614" t="s">
        <v>170</v>
      </c>
      <c r="AT2614" t="s">
        <v>447</v>
      </c>
      <c r="AU2614" t="s">
        <v>107</v>
      </c>
      <c r="AV2614" t="s">
        <v>5820</v>
      </c>
    </row>
    <row r="2615" spans="1:48" hidden="1" x14ac:dyDescent="0.3">
      <c r="A2615" t="s">
        <v>12720</v>
      </c>
      <c r="B2615" t="s">
        <v>12721</v>
      </c>
      <c r="C2615" s="1" t="str">
        <f t="shared" si="434"/>
        <v>21:0975</v>
      </c>
      <c r="D2615" s="1" t="str">
        <f t="shared" si="431"/>
        <v>21:0110</v>
      </c>
      <c r="E2615" t="s">
        <v>12722</v>
      </c>
      <c r="F2615" t="s">
        <v>12723</v>
      </c>
      <c r="H2615">
        <v>60.447385599999997</v>
      </c>
      <c r="I2615">
        <v>-98.792360000000002</v>
      </c>
      <c r="J2615" s="1" t="str">
        <f t="shared" si="432"/>
        <v>NGR lake sediment grab sample</v>
      </c>
      <c r="K2615" s="1" t="str">
        <f t="shared" si="433"/>
        <v>&lt;177 micron (NGR)</v>
      </c>
      <c r="L2615">
        <v>53</v>
      </c>
      <c r="M2615" t="s">
        <v>200</v>
      </c>
      <c r="N2615">
        <v>1029</v>
      </c>
      <c r="O2615" t="s">
        <v>103</v>
      </c>
      <c r="P2615" t="s">
        <v>54</v>
      </c>
      <c r="Q2615" t="s">
        <v>488</v>
      </c>
      <c r="R2615" t="s">
        <v>12724</v>
      </c>
      <c r="S2615" t="s">
        <v>57</v>
      </c>
      <c r="T2615" t="s">
        <v>462</v>
      </c>
      <c r="U2615" t="s">
        <v>290</v>
      </c>
      <c r="V2615" t="s">
        <v>438</v>
      </c>
      <c r="W2615" t="s">
        <v>56</v>
      </c>
      <c r="X2615" t="s">
        <v>62</v>
      </c>
      <c r="Y2615" t="s">
        <v>95</v>
      </c>
      <c r="Z2615" t="s">
        <v>96</v>
      </c>
      <c r="AA2615" t="s">
        <v>64</v>
      </c>
      <c r="AB2615" t="s">
        <v>152</v>
      </c>
      <c r="AC2615" t="s">
        <v>70</v>
      </c>
      <c r="AD2615" t="s">
        <v>178</v>
      </c>
      <c r="AE2615" t="s">
        <v>526</v>
      </c>
      <c r="AF2615" t="s">
        <v>315</v>
      </c>
      <c r="AG2615" t="s">
        <v>204</v>
      </c>
      <c r="AH2615" t="s">
        <v>780</v>
      </c>
      <c r="AI2615" t="s">
        <v>373</v>
      </c>
      <c r="AJ2615" t="s">
        <v>3066</v>
      </c>
      <c r="AK2615" t="s">
        <v>73</v>
      </c>
      <c r="AL2615" t="s">
        <v>74</v>
      </c>
      <c r="AM2615" t="s">
        <v>238</v>
      </c>
      <c r="AN2615" t="s">
        <v>76</v>
      </c>
      <c r="AO2615" t="s">
        <v>8709</v>
      </c>
      <c r="AP2615" t="s">
        <v>414</v>
      </c>
      <c r="AQ2615" t="s">
        <v>151</v>
      </c>
      <c r="AR2615" t="s">
        <v>170</v>
      </c>
      <c r="AS2615" t="s">
        <v>127</v>
      </c>
      <c r="AT2615" t="s">
        <v>437</v>
      </c>
      <c r="AU2615" t="s">
        <v>107</v>
      </c>
      <c r="AV2615" t="s">
        <v>12725</v>
      </c>
    </row>
    <row r="2616" spans="1:48" hidden="1" x14ac:dyDescent="0.3">
      <c r="A2616" t="s">
        <v>12726</v>
      </c>
      <c r="B2616" t="s">
        <v>12727</v>
      </c>
      <c r="C2616" s="1" t="str">
        <f t="shared" si="434"/>
        <v>21:0975</v>
      </c>
      <c r="D2616" s="1" t="str">
        <f t="shared" si="431"/>
        <v>21:0110</v>
      </c>
      <c r="E2616" t="s">
        <v>12728</v>
      </c>
      <c r="F2616" t="s">
        <v>12729</v>
      </c>
      <c r="H2616">
        <v>60.425580099999998</v>
      </c>
      <c r="I2616">
        <v>-98.772720000000007</v>
      </c>
      <c r="J2616" s="1" t="str">
        <f t="shared" si="432"/>
        <v>NGR lake sediment grab sample</v>
      </c>
      <c r="K2616" s="1" t="str">
        <f t="shared" si="433"/>
        <v>&lt;177 micron (NGR)</v>
      </c>
      <c r="L2616">
        <v>53</v>
      </c>
      <c r="M2616" t="s">
        <v>217</v>
      </c>
      <c r="N2616">
        <v>1030</v>
      </c>
      <c r="O2616" t="s">
        <v>103</v>
      </c>
      <c r="P2616" t="s">
        <v>54</v>
      </c>
      <c r="Q2616" t="s">
        <v>275</v>
      </c>
      <c r="R2616" t="s">
        <v>381</v>
      </c>
      <c r="S2616" t="s">
        <v>57</v>
      </c>
      <c r="T2616" t="s">
        <v>262</v>
      </c>
      <c r="U2616" t="s">
        <v>117</v>
      </c>
      <c r="V2616" t="s">
        <v>189</v>
      </c>
      <c r="W2616" t="s">
        <v>95</v>
      </c>
      <c r="X2616" t="s">
        <v>62</v>
      </c>
      <c r="Y2616" t="s">
        <v>94</v>
      </c>
      <c r="Z2616" t="s">
        <v>170</v>
      </c>
      <c r="AA2616" t="s">
        <v>64</v>
      </c>
      <c r="AB2616" t="s">
        <v>58</v>
      </c>
      <c r="AC2616" t="s">
        <v>70</v>
      </c>
      <c r="AD2616" t="s">
        <v>121</v>
      </c>
      <c r="AE2616" t="s">
        <v>120</v>
      </c>
      <c r="AF2616" t="s">
        <v>121</v>
      </c>
      <c r="AG2616" t="s">
        <v>522</v>
      </c>
      <c r="AH2616" t="s">
        <v>780</v>
      </c>
      <c r="AI2616" t="s">
        <v>53</v>
      </c>
      <c r="AJ2616" t="s">
        <v>5369</v>
      </c>
      <c r="AK2616" t="s">
        <v>73</v>
      </c>
      <c r="AL2616" t="s">
        <v>224</v>
      </c>
      <c r="AM2616" t="s">
        <v>526</v>
      </c>
      <c r="AN2616" t="s">
        <v>76</v>
      </c>
      <c r="AO2616" t="s">
        <v>2021</v>
      </c>
      <c r="AP2616" t="s">
        <v>2033</v>
      </c>
      <c r="AQ2616" t="s">
        <v>116</v>
      </c>
      <c r="AR2616" t="s">
        <v>62</v>
      </c>
      <c r="AS2616" t="s">
        <v>127</v>
      </c>
      <c r="AT2616" t="s">
        <v>262</v>
      </c>
      <c r="AU2616" t="s">
        <v>107</v>
      </c>
      <c r="AV2616" t="s">
        <v>11704</v>
      </c>
    </row>
    <row r="2617" spans="1:48" hidden="1" x14ac:dyDescent="0.3">
      <c r="A2617" t="s">
        <v>12730</v>
      </c>
      <c r="B2617" t="s">
        <v>12731</v>
      </c>
      <c r="C2617" s="1" t="str">
        <f t="shared" si="434"/>
        <v>21:0975</v>
      </c>
      <c r="D2617" s="1" t="str">
        <f t="shared" si="431"/>
        <v>21:0110</v>
      </c>
      <c r="E2617" t="s">
        <v>12732</v>
      </c>
      <c r="F2617" t="s">
        <v>12733</v>
      </c>
      <c r="H2617">
        <v>60.376846299999997</v>
      </c>
      <c r="I2617">
        <v>-98.796855600000001</v>
      </c>
      <c r="J2617" s="1" t="str">
        <f t="shared" si="432"/>
        <v>NGR lake sediment grab sample</v>
      </c>
      <c r="K2617" s="1" t="str">
        <f t="shared" si="433"/>
        <v>&lt;177 micron (NGR)</v>
      </c>
      <c r="L2617">
        <v>53</v>
      </c>
      <c r="M2617" t="s">
        <v>246</v>
      </c>
      <c r="N2617">
        <v>1031</v>
      </c>
      <c r="O2617" t="s">
        <v>103</v>
      </c>
      <c r="P2617" t="s">
        <v>54</v>
      </c>
      <c r="Q2617" t="s">
        <v>446</v>
      </c>
      <c r="R2617" t="s">
        <v>439</v>
      </c>
      <c r="S2617" t="s">
        <v>57</v>
      </c>
      <c r="T2617" t="s">
        <v>412</v>
      </c>
      <c r="U2617" t="s">
        <v>57</v>
      </c>
      <c r="V2617" t="s">
        <v>492</v>
      </c>
      <c r="W2617" t="s">
        <v>170</v>
      </c>
      <c r="X2617" t="s">
        <v>74</v>
      </c>
      <c r="Y2617" t="s">
        <v>302</v>
      </c>
      <c r="Z2617" t="s">
        <v>138</v>
      </c>
      <c r="AA2617" t="s">
        <v>64</v>
      </c>
      <c r="AB2617" t="s">
        <v>691</v>
      </c>
      <c r="AC2617" t="s">
        <v>66</v>
      </c>
      <c r="AD2617" t="s">
        <v>96</v>
      </c>
      <c r="AE2617" t="s">
        <v>448</v>
      </c>
      <c r="AF2617" t="s">
        <v>134</v>
      </c>
      <c r="AG2617" t="s">
        <v>152</v>
      </c>
      <c r="AH2617" t="s">
        <v>780</v>
      </c>
      <c r="AI2617" t="s">
        <v>56</v>
      </c>
      <c r="AJ2617" t="s">
        <v>159</v>
      </c>
      <c r="AK2617" t="s">
        <v>73</v>
      </c>
      <c r="AL2617" t="s">
        <v>74</v>
      </c>
      <c r="AM2617" t="s">
        <v>75</v>
      </c>
      <c r="AN2617" t="s">
        <v>76</v>
      </c>
      <c r="AO2617" t="s">
        <v>92</v>
      </c>
      <c r="AP2617" t="s">
        <v>210</v>
      </c>
      <c r="AQ2617" t="s">
        <v>178</v>
      </c>
      <c r="AR2617" t="s">
        <v>74</v>
      </c>
      <c r="AS2617" t="s">
        <v>54</v>
      </c>
      <c r="AT2617" t="s">
        <v>73</v>
      </c>
      <c r="AU2617" t="s">
        <v>107</v>
      </c>
      <c r="AV2617" t="s">
        <v>4182</v>
      </c>
    </row>
    <row r="2618" spans="1:48" hidden="1" x14ac:dyDescent="0.3">
      <c r="A2618" t="s">
        <v>12734</v>
      </c>
      <c r="B2618" t="s">
        <v>12735</v>
      </c>
      <c r="C2618" s="1" t="str">
        <f t="shared" si="434"/>
        <v>21:0975</v>
      </c>
      <c r="D2618" s="1" t="str">
        <f t="shared" si="431"/>
        <v>21:0110</v>
      </c>
      <c r="E2618" t="s">
        <v>12736</v>
      </c>
      <c r="F2618" t="s">
        <v>12737</v>
      </c>
      <c r="H2618">
        <v>60.357055899999999</v>
      </c>
      <c r="I2618">
        <v>-98.784762999999998</v>
      </c>
      <c r="J2618" s="1" t="str">
        <f t="shared" si="432"/>
        <v>NGR lake sediment grab sample</v>
      </c>
      <c r="K2618" s="1" t="str">
        <f t="shared" si="433"/>
        <v>&lt;177 micron (NGR)</v>
      </c>
      <c r="L2618">
        <v>53</v>
      </c>
      <c r="M2618" t="s">
        <v>260</v>
      </c>
      <c r="N2618">
        <v>1032</v>
      </c>
      <c r="O2618" t="s">
        <v>103</v>
      </c>
      <c r="P2618" t="s">
        <v>54</v>
      </c>
      <c r="Q2618" t="s">
        <v>488</v>
      </c>
      <c r="R2618" t="s">
        <v>357</v>
      </c>
      <c r="S2618" t="s">
        <v>57</v>
      </c>
      <c r="T2618" t="s">
        <v>1089</v>
      </c>
      <c r="U2618" t="s">
        <v>59</v>
      </c>
      <c r="V2618" t="s">
        <v>550</v>
      </c>
      <c r="W2618" t="s">
        <v>95</v>
      </c>
      <c r="X2618" t="s">
        <v>67</v>
      </c>
      <c r="Y2618" t="s">
        <v>238</v>
      </c>
      <c r="Z2618" t="s">
        <v>96</v>
      </c>
      <c r="AA2618" t="s">
        <v>64</v>
      </c>
      <c r="AB2618" t="s">
        <v>221</v>
      </c>
      <c r="AC2618" t="s">
        <v>66</v>
      </c>
      <c r="AD2618" t="s">
        <v>138</v>
      </c>
      <c r="AE2618" t="s">
        <v>396</v>
      </c>
      <c r="AF2618" t="s">
        <v>281</v>
      </c>
      <c r="AG2618" t="s">
        <v>380</v>
      </c>
      <c r="AH2618" t="s">
        <v>780</v>
      </c>
      <c r="AI2618" t="s">
        <v>87</v>
      </c>
      <c r="AJ2618" t="s">
        <v>53</v>
      </c>
      <c r="AK2618" t="s">
        <v>73</v>
      </c>
      <c r="AL2618" t="s">
        <v>125</v>
      </c>
      <c r="AM2618" t="s">
        <v>103</v>
      </c>
      <c r="AN2618" t="s">
        <v>76</v>
      </c>
      <c r="AO2618" t="s">
        <v>281</v>
      </c>
      <c r="AP2618" t="s">
        <v>234</v>
      </c>
      <c r="AQ2618" t="s">
        <v>281</v>
      </c>
      <c r="AR2618" t="s">
        <v>67</v>
      </c>
      <c r="AS2618" t="s">
        <v>54</v>
      </c>
      <c r="AT2618" t="s">
        <v>73</v>
      </c>
      <c r="AU2618" t="s">
        <v>107</v>
      </c>
      <c r="AV2618" t="s">
        <v>6625</v>
      </c>
    </row>
    <row r="2619" spans="1:48" hidden="1" x14ac:dyDescent="0.3">
      <c r="A2619" t="s">
        <v>12738</v>
      </c>
      <c r="B2619" t="s">
        <v>12739</v>
      </c>
      <c r="C2619" s="1" t="str">
        <f t="shared" si="434"/>
        <v>21:0975</v>
      </c>
      <c r="D2619" s="1" t="str">
        <f t="shared" si="431"/>
        <v>21:0110</v>
      </c>
      <c r="E2619" t="s">
        <v>12688</v>
      </c>
      <c r="F2619" t="s">
        <v>12740</v>
      </c>
      <c r="H2619">
        <v>60.3221931</v>
      </c>
      <c r="I2619">
        <v>-98.764805699999997</v>
      </c>
      <c r="J2619" s="1" t="str">
        <f t="shared" si="432"/>
        <v>NGR lake sediment grab sample</v>
      </c>
      <c r="K2619" s="1" t="str">
        <f t="shared" si="433"/>
        <v>&lt;177 micron (NGR)</v>
      </c>
      <c r="L2619">
        <v>53</v>
      </c>
      <c r="M2619" t="s">
        <v>345</v>
      </c>
      <c r="N2619">
        <v>1033</v>
      </c>
      <c r="O2619" t="s">
        <v>103</v>
      </c>
      <c r="P2619" t="s">
        <v>54</v>
      </c>
      <c r="Q2619" t="s">
        <v>603</v>
      </c>
      <c r="R2619" t="s">
        <v>290</v>
      </c>
      <c r="S2619" t="s">
        <v>57</v>
      </c>
      <c r="T2619" t="s">
        <v>277</v>
      </c>
      <c r="U2619" t="s">
        <v>88</v>
      </c>
      <c r="V2619" t="s">
        <v>189</v>
      </c>
      <c r="W2619" t="s">
        <v>220</v>
      </c>
      <c r="X2619" t="s">
        <v>74</v>
      </c>
      <c r="Y2619" t="s">
        <v>327</v>
      </c>
      <c r="Z2619" t="s">
        <v>138</v>
      </c>
      <c r="AA2619" t="s">
        <v>64</v>
      </c>
      <c r="AB2619" t="s">
        <v>617</v>
      </c>
      <c r="AC2619" t="s">
        <v>66</v>
      </c>
      <c r="AD2619" t="s">
        <v>138</v>
      </c>
      <c r="AE2619" t="s">
        <v>421</v>
      </c>
      <c r="AF2619" t="s">
        <v>178</v>
      </c>
      <c r="AG2619" t="s">
        <v>279</v>
      </c>
      <c r="AH2619" t="s">
        <v>780</v>
      </c>
      <c r="AI2619" t="s">
        <v>338</v>
      </c>
      <c r="AJ2619" t="s">
        <v>514</v>
      </c>
      <c r="AK2619" t="s">
        <v>73</v>
      </c>
      <c r="AL2619" t="s">
        <v>125</v>
      </c>
      <c r="AM2619" t="s">
        <v>75</v>
      </c>
      <c r="AN2619" t="s">
        <v>76</v>
      </c>
      <c r="AO2619" t="s">
        <v>578</v>
      </c>
      <c r="AP2619" t="s">
        <v>225</v>
      </c>
      <c r="AQ2619" t="s">
        <v>1632</v>
      </c>
      <c r="AR2619" t="s">
        <v>62</v>
      </c>
      <c r="AS2619" t="s">
        <v>54</v>
      </c>
      <c r="AT2619" t="s">
        <v>277</v>
      </c>
      <c r="AU2619" t="s">
        <v>107</v>
      </c>
      <c r="AV2619" t="s">
        <v>2537</v>
      </c>
    </row>
    <row r="2620" spans="1:48" hidden="1" x14ac:dyDescent="0.3">
      <c r="A2620" t="s">
        <v>12741</v>
      </c>
      <c r="B2620" t="s">
        <v>12742</v>
      </c>
      <c r="C2620" s="1" t="str">
        <f t="shared" si="434"/>
        <v>21:0975</v>
      </c>
      <c r="D2620" s="1" t="str">
        <f t="shared" si="431"/>
        <v>21:0110</v>
      </c>
      <c r="E2620" t="s">
        <v>12743</v>
      </c>
      <c r="F2620" t="s">
        <v>12744</v>
      </c>
      <c r="H2620">
        <v>60.295263200000001</v>
      </c>
      <c r="I2620">
        <v>-98.768673199999995</v>
      </c>
      <c r="J2620" s="1" t="str">
        <f t="shared" si="432"/>
        <v>NGR lake sediment grab sample</v>
      </c>
      <c r="K2620" s="1" t="str">
        <f t="shared" si="433"/>
        <v>&lt;177 micron (NGR)</v>
      </c>
      <c r="L2620">
        <v>53</v>
      </c>
      <c r="M2620" t="s">
        <v>273</v>
      </c>
      <c r="N2620">
        <v>1034</v>
      </c>
      <c r="O2620" t="s">
        <v>103</v>
      </c>
      <c r="P2620" t="s">
        <v>54</v>
      </c>
      <c r="Q2620" t="s">
        <v>775</v>
      </c>
      <c r="R2620" t="s">
        <v>282</v>
      </c>
      <c r="S2620" t="s">
        <v>57</v>
      </c>
      <c r="T2620" t="s">
        <v>277</v>
      </c>
      <c r="U2620" t="s">
        <v>203</v>
      </c>
      <c r="V2620" t="s">
        <v>65</v>
      </c>
      <c r="W2620" t="s">
        <v>448</v>
      </c>
      <c r="X2620" t="s">
        <v>67</v>
      </c>
      <c r="Y2620" t="s">
        <v>421</v>
      </c>
      <c r="Z2620" t="s">
        <v>127</v>
      </c>
      <c r="AA2620" t="s">
        <v>64</v>
      </c>
      <c r="AB2620" t="s">
        <v>169</v>
      </c>
      <c r="AC2620" t="s">
        <v>66</v>
      </c>
      <c r="AD2620" t="s">
        <v>54</v>
      </c>
      <c r="AE2620" t="s">
        <v>396</v>
      </c>
      <c r="AF2620" t="s">
        <v>282</v>
      </c>
      <c r="AG2620" t="s">
        <v>853</v>
      </c>
      <c r="AH2620" t="s">
        <v>780</v>
      </c>
      <c r="AI2620" t="s">
        <v>709</v>
      </c>
      <c r="AJ2620" t="s">
        <v>59</v>
      </c>
      <c r="AK2620" t="s">
        <v>73</v>
      </c>
      <c r="AL2620" t="s">
        <v>75</v>
      </c>
      <c r="AM2620" t="s">
        <v>75</v>
      </c>
      <c r="AN2620" t="s">
        <v>76</v>
      </c>
      <c r="AO2620" t="s">
        <v>104</v>
      </c>
      <c r="AP2620" t="s">
        <v>656</v>
      </c>
      <c r="AQ2620" t="s">
        <v>116</v>
      </c>
      <c r="AR2620" t="s">
        <v>67</v>
      </c>
      <c r="AS2620" t="s">
        <v>54</v>
      </c>
      <c r="AT2620" t="s">
        <v>73</v>
      </c>
      <c r="AU2620" t="s">
        <v>107</v>
      </c>
      <c r="AV2620" t="s">
        <v>6255</v>
      </c>
    </row>
    <row r="2621" spans="1:48" hidden="1" x14ac:dyDescent="0.3">
      <c r="A2621" t="s">
        <v>12745</v>
      </c>
      <c r="B2621" t="s">
        <v>12746</v>
      </c>
      <c r="C2621" s="1" t="str">
        <f t="shared" si="434"/>
        <v>21:0975</v>
      </c>
      <c r="D2621" s="1" t="str">
        <f t="shared" si="431"/>
        <v>21:0110</v>
      </c>
      <c r="E2621" t="s">
        <v>12747</v>
      </c>
      <c r="F2621" t="s">
        <v>12748</v>
      </c>
      <c r="H2621">
        <v>60.2577797</v>
      </c>
      <c r="I2621">
        <v>-98.8306307</v>
      </c>
      <c r="J2621" s="1" t="str">
        <f t="shared" si="432"/>
        <v>NGR lake sediment grab sample</v>
      </c>
      <c r="K2621" s="1" t="str">
        <f t="shared" si="433"/>
        <v>&lt;177 micron (NGR)</v>
      </c>
      <c r="L2621">
        <v>53</v>
      </c>
      <c r="M2621" t="s">
        <v>289</v>
      </c>
      <c r="N2621">
        <v>1035</v>
      </c>
      <c r="O2621" t="s">
        <v>125</v>
      </c>
      <c r="P2621" t="s">
        <v>54</v>
      </c>
      <c r="Q2621" t="s">
        <v>261</v>
      </c>
      <c r="R2621" t="s">
        <v>77</v>
      </c>
      <c r="S2621" t="s">
        <v>57</v>
      </c>
      <c r="T2621" t="s">
        <v>277</v>
      </c>
      <c r="U2621" t="s">
        <v>92</v>
      </c>
      <c r="V2621" t="s">
        <v>221</v>
      </c>
      <c r="W2621" t="s">
        <v>127</v>
      </c>
      <c r="X2621" t="s">
        <v>74</v>
      </c>
      <c r="Y2621" t="s">
        <v>220</v>
      </c>
      <c r="Z2621" t="s">
        <v>59</v>
      </c>
      <c r="AA2621" t="s">
        <v>64</v>
      </c>
      <c r="AB2621" t="s">
        <v>725</v>
      </c>
      <c r="AC2621" t="s">
        <v>66</v>
      </c>
      <c r="AD2621" t="s">
        <v>138</v>
      </c>
      <c r="AE2621" t="s">
        <v>4743</v>
      </c>
      <c r="AF2621" t="s">
        <v>356</v>
      </c>
      <c r="AG2621" t="s">
        <v>248</v>
      </c>
      <c r="AH2621" t="s">
        <v>780</v>
      </c>
      <c r="AI2621" t="s">
        <v>439</v>
      </c>
      <c r="AJ2621" t="s">
        <v>402</v>
      </c>
      <c r="AK2621" t="s">
        <v>73</v>
      </c>
      <c r="AL2621" t="s">
        <v>526</v>
      </c>
      <c r="AM2621" t="s">
        <v>125</v>
      </c>
      <c r="AN2621" t="s">
        <v>76</v>
      </c>
      <c r="AO2621" t="s">
        <v>2021</v>
      </c>
      <c r="AP2621" t="s">
        <v>253</v>
      </c>
      <c r="AQ2621" t="s">
        <v>2673</v>
      </c>
      <c r="AR2621" t="s">
        <v>74</v>
      </c>
      <c r="AS2621" t="s">
        <v>54</v>
      </c>
      <c r="AT2621" t="s">
        <v>73</v>
      </c>
      <c r="AU2621" t="s">
        <v>107</v>
      </c>
      <c r="AV2621" t="s">
        <v>12749</v>
      </c>
    </row>
    <row r="2622" spans="1:48" hidden="1" x14ac:dyDescent="0.3">
      <c r="A2622" t="s">
        <v>12750</v>
      </c>
      <c r="B2622" t="s">
        <v>12751</v>
      </c>
      <c r="C2622" s="1" t="str">
        <f t="shared" si="434"/>
        <v>21:0975</v>
      </c>
      <c r="D2622" s="1" t="str">
        <f t="shared" si="431"/>
        <v>21:0110</v>
      </c>
      <c r="E2622" t="s">
        <v>12752</v>
      </c>
      <c r="F2622" t="s">
        <v>12753</v>
      </c>
      <c r="H2622">
        <v>60.148232</v>
      </c>
      <c r="I2622">
        <v>-98.941125600000007</v>
      </c>
      <c r="J2622" s="1" t="str">
        <f t="shared" si="432"/>
        <v>NGR lake sediment grab sample</v>
      </c>
      <c r="K2622" s="1" t="str">
        <f t="shared" si="433"/>
        <v>&lt;177 micron (NGR)</v>
      </c>
      <c r="L2622">
        <v>53</v>
      </c>
      <c r="M2622" t="s">
        <v>301</v>
      </c>
      <c r="N2622">
        <v>1036</v>
      </c>
      <c r="O2622" t="s">
        <v>103</v>
      </c>
      <c r="P2622" t="s">
        <v>54</v>
      </c>
      <c r="Q2622" t="s">
        <v>489</v>
      </c>
      <c r="R2622" t="s">
        <v>151</v>
      </c>
      <c r="S2622" t="s">
        <v>57</v>
      </c>
      <c r="T2622" t="s">
        <v>58</v>
      </c>
      <c r="U2622" t="s">
        <v>59</v>
      </c>
      <c r="V2622" t="s">
        <v>381</v>
      </c>
      <c r="W2622" t="s">
        <v>220</v>
      </c>
      <c r="X2622" t="s">
        <v>67</v>
      </c>
      <c r="Y2622" t="s">
        <v>302</v>
      </c>
      <c r="Z2622" t="s">
        <v>62</v>
      </c>
      <c r="AA2622" t="s">
        <v>64</v>
      </c>
      <c r="AB2622" t="s">
        <v>139</v>
      </c>
      <c r="AC2622" t="s">
        <v>66</v>
      </c>
      <c r="AD2622" t="s">
        <v>54</v>
      </c>
      <c r="AE2622" t="s">
        <v>606</v>
      </c>
      <c r="AF2622" t="s">
        <v>151</v>
      </c>
      <c r="AG2622" t="s">
        <v>615</v>
      </c>
      <c r="AH2622" t="s">
        <v>780</v>
      </c>
      <c r="AI2622" t="s">
        <v>193</v>
      </c>
      <c r="AJ2622" t="s">
        <v>305</v>
      </c>
      <c r="AK2622" t="s">
        <v>73</v>
      </c>
      <c r="AL2622" t="s">
        <v>103</v>
      </c>
      <c r="AM2622" t="s">
        <v>224</v>
      </c>
      <c r="AN2622" t="s">
        <v>76</v>
      </c>
      <c r="AO2622" t="s">
        <v>104</v>
      </c>
      <c r="AP2622" t="s">
        <v>234</v>
      </c>
      <c r="AQ2622" t="s">
        <v>168</v>
      </c>
      <c r="AR2622" t="s">
        <v>67</v>
      </c>
      <c r="AS2622" t="s">
        <v>54</v>
      </c>
      <c r="AT2622" t="s">
        <v>73</v>
      </c>
      <c r="AU2622" t="s">
        <v>107</v>
      </c>
      <c r="AV2622" t="s">
        <v>12754</v>
      </c>
    </row>
    <row r="2623" spans="1:48" hidden="1" x14ac:dyDescent="0.3">
      <c r="A2623" t="s">
        <v>12755</v>
      </c>
      <c r="B2623" t="s">
        <v>12756</v>
      </c>
      <c r="C2623" s="1" t="str">
        <f t="shared" si="434"/>
        <v>21:0975</v>
      </c>
      <c r="D2623" s="1" t="str">
        <f>HYPERLINK("https://geochem.nrcan.gc.ca/cdogs/content/svy/svy_e.htm", "")</f>
        <v/>
      </c>
      <c r="G2623" s="1" t="str">
        <f>HYPERLINK("https://geochem.nrcan.gc.ca/cdogs/content/cr_/cr_00160_e.htm", "160")</f>
        <v>160</v>
      </c>
      <c r="J2623" t="s">
        <v>230</v>
      </c>
      <c r="K2623" t="s">
        <v>231</v>
      </c>
      <c r="L2623">
        <v>53</v>
      </c>
      <c r="M2623" t="s">
        <v>232</v>
      </c>
      <c r="N2623">
        <v>1037</v>
      </c>
      <c r="O2623" t="s">
        <v>168</v>
      </c>
      <c r="P2623" t="s">
        <v>170</v>
      </c>
      <c r="Q2623" t="s">
        <v>656</v>
      </c>
      <c r="R2623" t="s">
        <v>177</v>
      </c>
      <c r="S2623" t="s">
        <v>57</v>
      </c>
      <c r="T2623" t="s">
        <v>365</v>
      </c>
      <c r="U2623" t="s">
        <v>117</v>
      </c>
      <c r="V2623" t="s">
        <v>380</v>
      </c>
      <c r="W2623" t="s">
        <v>276</v>
      </c>
      <c r="X2623" t="s">
        <v>67</v>
      </c>
      <c r="Y2623" t="s">
        <v>205</v>
      </c>
      <c r="Z2623" t="s">
        <v>117</v>
      </c>
      <c r="AA2623" t="s">
        <v>64</v>
      </c>
      <c r="AB2623" t="s">
        <v>550</v>
      </c>
      <c r="AC2623" t="s">
        <v>70</v>
      </c>
      <c r="AD2623" t="s">
        <v>67</v>
      </c>
      <c r="AE2623" t="s">
        <v>171</v>
      </c>
      <c r="AF2623" t="s">
        <v>116</v>
      </c>
      <c r="AG2623" t="s">
        <v>412</v>
      </c>
      <c r="AH2623" t="s">
        <v>68</v>
      </c>
      <c r="AI2623" t="s">
        <v>92</v>
      </c>
      <c r="AJ2623" t="s">
        <v>114</v>
      </c>
      <c r="AK2623" t="s">
        <v>73</v>
      </c>
      <c r="AL2623" t="s">
        <v>206</v>
      </c>
      <c r="AM2623" t="s">
        <v>157</v>
      </c>
      <c r="AN2623" t="s">
        <v>76</v>
      </c>
      <c r="AO2623" t="s">
        <v>203</v>
      </c>
      <c r="AP2623" t="s">
        <v>4295</v>
      </c>
      <c r="AQ2623" t="s">
        <v>226</v>
      </c>
      <c r="AR2623" t="s">
        <v>62</v>
      </c>
      <c r="AS2623" t="s">
        <v>62</v>
      </c>
      <c r="AT2623" t="s">
        <v>73</v>
      </c>
      <c r="AU2623" t="s">
        <v>635</v>
      </c>
      <c r="AV2623" t="s">
        <v>12757</v>
      </c>
    </row>
    <row r="2624" spans="1:48" hidden="1" x14ac:dyDescent="0.3">
      <c r="A2624" t="s">
        <v>12758</v>
      </c>
      <c r="B2624" t="s">
        <v>12759</v>
      </c>
      <c r="C2624" s="1" t="str">
        <f t="shared" si="434"/>
        <v>21:0975</v>
      </c>
      <c r="D2624" s="1" t="str">
        <f t="shared" ref="D2624:D2633" si="435">HYPERLINK("https://geochem.nrcan.gc.ca/cdogs/content/svy/svy210110_e.htm", "21:0110")</f>
        <v>21:0110</v>
      </c>
      <c r="E2624" t="s">
        <v>12760</v>
      </c>
      <c r="F2624" t="s">
        <v>12761</v>
      </c>
      <c r="H2624">
        <v>60.1294501</v>
      </c>
      <c r="I2624">
        <v>-98.912757600000006</v>
      </c>
      <c r="J2624" s="1" t="str">
        <f t="shared" ref="J2624:J2633" si="436">HYPERLINK("https://geochem.nrcan.gc.ca/cdogs/content/kwd/kwd020027_e.htm", "NGR lake sediment grab sample")</f>
        <v>NGR lake sediment grab sample</v>
      </c>
      <c r="K2624" s="1" t="str">
        <f t="shared" ref="K2624:K2633" si="437">HYPERLINK("https://geochem.nrcan.gc.ca/cdogs/content/kwd/kwd080006_e.htm", "&lt;177 micron (NGR)")</f>
        <v>&lt;177 micron (NGR)</v>
      </c>
      <c r="L2624">
        <v>53</v>
      </c>
      <c r="M2624" t="s">
        <v>314</v>
      </c>
      <c r="N2624">
        <v>1038</v>
      </c>
      <c r="O2624" t="s">
        <v>103</v>
      </c>
      <c r="P2624" t="s">
        <v>54</v>
      </c>
      <c r="Q2624" t="s">
        <v>248</v>
      </c>
      <c r="R2624" t="s">
        <v>190</v>
      </c>
      <c r="S2624" t="s">
        <v>57</v>
      </c>
      <c r="T2624" t="s">
        <v>561</v>
      </c>
      <c r="U2624" t="s">
        <v>59</v>
      </c>
      <c r="V2624" t="s">
        <v>2740</v>
      </c>
      <c r="W2624" t="s">
        <v>302</v>
      </c>
      <c r="X2624" t="s">
        <v>74</v>
      </c>
      <c r="Y2624" t="s">
        <v>68</v>
      </c>
      <c r="Z2624" t="s">
        <v>67</v>
      </c>
      <c r="AA2624" t="s">
        <v>64</v>
      </c>
      <c r="AB2624" t="s">
        <v>615</v>
      </c>
      <c r="AC2624" t="s">
        <v>66</v>
      </c>
      <c r="AD2624" t="s">
        <v>170</v>
      </c>
      <c r="AE2624" t="s">
        <v>3492</v>
      </c>
      <c r="AF2624" t="s">
        <v>76</v>
      </c>
      <c r="AG2624" t="s">
        <v>151</v>
      </c>
      <c r="AH2624" t="s">
        <v>780</v>
      </c>
      <c r="AI2624" t="s">
        <v>211</v>
      </c>
      <c r="AJ2624" t="s">
        <v>138</v>
      </c>
      <c r="AK2624" t="s">
        <v>73</v>
      </c>
      <c r="AL2624" t="s">
        <v>103</v>
      </c>
      <c r="AM2624" t="s">
        <v>75</v>
      </c>
      <c r="AN2624" t="s">
        <v>76</v>
      </c>
      <c r="AO2624" t="s">
        <v>168</v>
      </c>
      <c r="AP2624" t="s">
        <v>55</v>
      </c>
      <c r="AQ2624" t="s">
        <v>104</v>
      </c>
      <c r="AR2624" t="s">
        <v>67</v>
      </c>
      <c r="AS2624" t="s">
        <v>54</v>
      </c>
      <c r="AT2624" t="s">
        <v>73</v>
      </c>
      <c r="AU2624" t="s">
        <v>107</v>
      </c>
      <c r="AV2624" t="s">
        <v>12762</v>
      </c>
    </row>
    <row r="2625" spans="1:48" hidden="1" x14ac:dyDescent="0.3">
      <c r="A2625" t="s">
        <v>12763</v>
      </c>
      <c r="B2625" t="s">
        <v>12764</v>
      </c>
      <c r="C2625" s="1" t="str">
        <f t="shared" si="434"/>
        <v>21:0975</v>
      </c>
      <c r="D2625" s="1" t="str">
        <f t="shared" si="435"/>
        <v>21:0110</v>
      </c>
      <c r="E2625" t="s">
        <v>12765</v>
      </c>
      <c r="F2625" t="s">
        <v>12766</v>
      </c>
      <c r="H2625">
        <v>60.0946055</v>
      </c>
      <c r="I2625">
        <v>-98.892785399999994</v>
      </c>
      <c r="J2625" s="1" t="str">
        <f t="shared" si="436"/>
        <v>NGR lake sediment grab sample</v>
      </c>
      <c r="K2625" s="1" t="str">
        <f t="shared" si="437"/>
        <v>&lt;177 micron (NGR)</v>
      </c>
      <c r="L2625">
        <v>53</v>
      </c>
      <c r="M2625" t="s">
        <v>324</v>
      </c>
      <c r="N2625">
        <v>1039</v>
      </c>
      <c r="O2625" t="s">
        <v>103</v>
      </c>
      <c r="P2625" t="s">
        <v>54</v>
      </c>
      <c r="Q2625" t="s">
        <v>262</v>
      </c>
      <c r="R2625" t="s">
        <v>290</v>
      </c>
      <c r="S2625" t="s">
        <v>57</v>
      </c>
      <c r="T2625" t="s">
        <v>249</v>
      </c>
      <c r="U2625" t="s">
        <v>57</v>
      </c>
      <c r="V2625" t="s">
        <v>141</v>
      </c>
      <c r="W2625" t="s">
        <v>68</v>
      </c>
      <c r="X2625" t="s">
        <v>67</v>
      </c>
      <c r="Y2625" t="s">
        <v>68</v>
      </c>
      <c r="Z2625" t="s">
        <v>62</v>
      </c>
      <c r="AA2625" t="s">
        <v>64</v>
      </c>
      <c r="AB2625" t="s">
        <v>303</v>
      </c>
      <c r="AC2625" t="s">
        <v>66</v>
      </c>
      <c r="AD2625" t="s">
        <v>96</v>
      </c>
      <c r="AE2625" t="s">
        <v>1854</v>
      </c>
      <c r="AF2625" t="s">
        <v>76</v>
      </c>
      <c r="AG2625" t="s">
        <v>616</v>
      </c>
      <c r="AH2625" t="s">
        <v>780</v>
      </c>
      <c r="AI2625" t="s">
        <v>79</v>
      </c>
      <c r="AJ2625" t="s">
        <v>306</v>
      </c>
      <c r="AK2625" t="s">
        <v>73</v>
      </c>
      <c r="AL2625" t="s">
        <v>103</v>
      </c>
      <c r="AM2625" t="s">
        <v>103</v>
      </c>
      <c r="AN2625" t="s">
        <v>76</v>
      </c>
      <c r="AO2625" t="s">
        <v>168</v>
      </c>
      <c r="AP2625" t="s">
        <v>997</v>
      </c>
      <c r="AQ2625" t="s">
        <v>178</v>
      </c>
      <c r="AR2625" t="s">
        <v>67</v>
      </c>
      <c r="AS2625" t="s">
        <v>54</v>
      </c>
      <c r="AT2625" t="s">
        <v>73</v>
      </c>
      <c r="AU2625" t="s">
        <v>107</v>
      </c>
      <c r="AV2625" t="s">
        <v>1175</v>
      </c>
    </row>
    <row r="2626" spans="1:48" hidden="1" x14ac:dyDescent="0.3">
      <c r="A2626" t="s">
        <v>12767</v>
      </c>
      <c r="B2626" t="s">
        <v>12768</v>
      </c>
      <c r="C2626" s="1" t="str">
        <f t="shared" si="434"/>
        <v>21:0975</v>
      </c>
      <c r="D2626" s="1" t="str">
        <f t="shared" si="435"/>
        <v>21:0110</v>
      </c>
      <c r="E2626" t="s">
        <v>12769</v>
      </c>
      <c r="F2626" t="s">
        <v>12770</v>
      </c>
      <c r="H2626">
        <v>60.063942699999998</v>
      </c>
      <c r="I2626">
        <v>-98.893928799999998</v>
      </c>
      <c r="J2626" s="1" t="str">
        <f t="shared" si="436"/>
        <v>NGR lake sediment grab sample</v>
      </c>
      <c r="K2626" s="1" t="str">
        <f t="shared" si="437"/>
        <v>&lt;177 micron (NGR)</v>
      </c>
      <c r="L2626">
        <v>53</v>
      </c>
      <c r="M2626" t="s">
        <v>335</v>
      </c>
      <c r="N2626">
        <v>1040</v>
      </c>
      <c r="O2626" t="s">
        <v>103</v>
      </c>
      <c r="P2626" t="s">
        <v>54</v>
      </c>
      <c r="Q2626" t="s">
        <v>315</v>
      </c>
      <c r="R2626" t="s">
        <v>381</v>
      </c>
      <c r="S2626" t="s">
        <v>57</v>
      </c>
      <c r="T2626" t="s">
        <v>58</v>
      </c>
      <c r="U2626" t="s">
        <v>96</v>
      </c>
      <c r="V2626" t="s">
        <v>90</v>
      </c>
      <c r="W2626" t="s">
        <v>74</v>
      </c>
      <c r="X2626" t="s">
        <v>67</v>
      </c>
      <c r="Y2626" t="s">
        <v>157</v>
      </c>
      <c r="Z2626" t="s">
        <v>74</v>
      </c>
      <c r="AA2626" t="s">
        <v>64</v>
      </c>
      <c r="AB2626" t="s">
        <v>223</v>
      </c>
      <c r="AC2626" t="s">
        <v>66</v>
      </c>
      <c r="AD2626" t="s">
        <v>170</v>
      </c>
      <c r="AE2626" t="s">
        <v>3989</v>
      </c>
      <c r="AF2626" t="s">
        <v>76</v>
      </c>
      <c r="AG2626" t="s">
        <v>134</v>
      </c>
      <c r="AH2626" t="s">
        <v>780</v>
      </c>
      <c r="AI2626" t="s">
        <v>211</v>
      </c>
      <c r="AJ2626" t="s">
        <v>156</v>
      </c>
      <c r="AK2626" t="s">
        <v>73</v>
      </c>
      <c r="AL2626" t="s">
        <v>103</v>
      </c>
      <c r="AM2626" t="s">
        <v>103</v>
      </c>
      <c r="AN2626" t="s">
        <v>76</v>
      </c>
      <c r="AO2626" t="s">
        <v>92</v>
      </c>
      <c r="AP2626" t="s">
        <v>1583</v>
      </c>
      <c r="AQ2626" t="s">
        <v>290</v>
      </c>
      <c r="AR2626" t="s">
        <v>67</v>
      </c>
      <c r="AS2626" t="s">
        <v>54</v>
      </c>
      <c r="AT2626" t="s">
        <v>73</v>
      </c>
      <c r="AU2626" t="s">
        <v>107</v>
      </c>
      <c r="AV2626" t="s">
        <v>8000</v>
      </c>
    </row>
    <row r="2627" spans="1:48" hidden="1" x14ac:dyDescent="0.3">
      <c r="A2627" t="s">
        <v>12771</v>
      </c>
      <c r="B2627" t="s">
        <v>12772</v>
      </c>
      <c r="C2627" s="1" t="str">
        <f t="shared" si="434"/>
        <v>21:0975</v>
      </c>
      <c r="D2627" s="1" t="str">
        <f t="shared" si="435"/>
        <v>21:0110</v>
      </c>
      <c r="E2627" t="s">
        <v>12773</v>
      </c>
      <c r="F2627" t="s">
        <v>12774</v>
      </c>
      <c r="H2627">
        <v>60.041355799999998</v>
      </c>
      <c r="I2627">
        <v>-98.899801199999999</v>
      </c>
      <c r="J2627" s="1" t="str">
        <f t="shared" si="436"/>
        <v>NGR lake sediment grab sample</v>
      </c>
      <c r="K2627" s="1" t="str">
        <f t="shared" si="437"/>
        <v>&lt;177 micron (NGR)</v>
      </c>
      <c r="L2627">
        <v>53</v>
      </c>
      <c r="M2627" t="s">
        <v>354</v>
      </c>
      <c r="N2627">
        <v>1041</v>
      </c>
      <c r="O2627" t="s">
        <v>103</v>
      </c>
      <c r="P2627" t="s">
        <v>54</v>
      </c>
      <c r="Q2627" t="s">
        <v>152</v>
      </c>
      <c r="R2627" t="s">
        <v>121</v>
      </c>
      <c r="S2627" t="s">
        <v>57</v>
      </c>
      <c r="T2627" t="s">
        <v>277</v>
      </c>
      <c r="U2627" t="s">
        <v>57</v>
      </c>
      <c r="V2627" t="s">
        <v>381</v>
      </c>
      <c r="W2627" t="s">
        <v>75</v>
      </c>
      <c r="X2627" t="s">
        <v>74</v>
      </c>
      <c r="Y2627" t="s">
        <v>125</v>
      </c>
      <c r="Z2627" t="s">
        <v>74</v>
      </c>
      <c r="AA2627" t="s">
        <v>64</v>
      </c>
      <c r="AB2627" t="s">
        <v>412</v>
      </c>
      <c r="AC2627" t="s">
        <v>66</v>
      </c>
      <c r="AD2627" t="s">
        <v>138</v>
      </c>
      <c r="AE2627" t="s">
        <v>9833</v>
      </c>
      <c r="AF2627" t="s">
        <v>203</v>
      </c>
      <c r="AG2627" t="s">
        <v>203</v>
      </c>
      <c r="AH2627" t="s">
        <v>780</v>
      </c>
      <c r="AI2627" t="s">
        <v>355</v>
      </c>
      <c r="AJ2627" t="s">
        <v>514</v>
      </c>
      <c r="AK2627" t="s">
        <v>73</v>
      </c>
      <c r="AL2627" t="s">
        <v>103</v>
      </c>
      <c r="AM2627" t="s">
        <v>177</v>
      </c>
      <c r="AN2627" t="s">
        <v>76</v>
      </c>
      <c r="AO2627" t="s">
        <v>281</v>
      </c>
      <c r="AP2627" t="s">
        <v>8164</v>
      </c>
      <c r="AQ2627" t="s">
        <v>203</v>
      </c>
      <c r="AR2627" t="s">
        <v>67</v>
      </c>
      <c r="AS2627" t="s">
        <v>54</v>
      </c>
      <c r="AT2627" t="s">
        <v>152</v>
      </c>
      <c r="AU2627" t="s">
        <v>107</v>
      </c>
      <c r="AV2627" t="s">
        <v>12228</v>
      </c>
    </row>
    <row r="2628" spans="1:48" hidden="1" x14ac:dyDescent="0.3">
      <c r="A2628" t="s">
        <v>12775</v>
      </c>
      <c r="B2628" t="s">
        <v>12776</v>
      </c>
      <c r="C2628" s="1" t="str">
        <f t="shared" si="434"/>
        <v>21:0975</v>
      </c>
      <c r="D2628" s="1" t="str">
        <f t="shared" si="435"/>
        <v>21:0110</v>
      </c>
      <c r="E2628" t="s">
        <v>12777</v>
      </c>
      <c r="F2628" t="s">
        <v>12778</v>
      </c>
      <c r="H2628">
        <v>60.096604399999997</v>
      </c>
      <c r="I2628">
        <v>-98.1193983</v>
      </c>
      <c r="J2628" s="1" t="str">
        <f t="shared" si="436"/>
        <v>NGR lake sediment grab sample</v>
      </c>
      <c r="K2628" s="1" t="str">
        <f t="shared" si="437"/>
        <v>&lt;177 micron (NGR)</v>
      </c>
      <c r="L2628">
        <v>54</v>
      </c>
      <c r="M2628" t="s">
        <v>52</v>
      </c>
      <c r="N2628">
        <v>1042</v>
      </c>
      <c r="O2628" t="s">
        <v>68</v>
      </c>
      <c r="P2628" t="s">
        <v>54</v>
      </c>
      <c r="Q2628" t="s">
        <v>1583</v>
      </c>
      <c r="R2628" t="s">
        <v>290</v>
      </c>
      <c r="S2628" t="s">
        <v>57</v>
      </c>
      <c r="T2628" t="s">
        <v>169</v>
      </c>
      <c r="U2628" t="s">
        <v>117</v>
      </c>
      <c r="V2628" t="s">
        <v>172</v>
      </c>
      <c r="W2628" t="s">
        <v>205</v>
      </c>
      <c r="X2628" t="s">
        <v>67</v>
      </c>
      <c r="Y2628" t="s">
        <v>106</v>
      </c>
      <c r="Z2628" t="s">
        <v>96</v>
      </c>
      <c r="AA2628" t="s">
        <v>64</v>
      </c>
      <c r="AB2628" t="s">
        <v>471</v>
      </c>
      <c r="AC2628" t="s">
        <v>66</v>
      </c>
      <c r="AD2628" t="s">
        <v>96</v>
      </c>
      <c r="AE2628" t="s">
        <v>421</v>
      </c>
      <c r="AF2628" t="s">
        <v>104</v>
      </c>
      <c r="AG2628" t="s">
        <v>175</v>
      </c>
      <c r="AH2628" t="s">
        <v>780</v>
      </c>
      <c r="AI2628" t="s">
        <v>209</v>
      </c>
      <c r="AJ2628" t="s">
        <v>709</v>
      </c>
      <c r="AK2628" t="s">
        <v>73</v>
      </c>
      <c r="AL2628" t="s">
        <v>74</v>
      </c>
      <c r="AM2628" t="s">
        <v>224</v>
      </c>
      <c r="AN2628" t="s">
        <v>76</v>
      </c>
      <c r="AO2628" t="s">
        <v>92</v>
      </c>
      <c r="AP2628" t="s">
        <v>225</v>
      </c>
      <c r="AQ2628" t="s">
        <v>92</v>
      </c>
      <c r="AR2628" t="s">
        <v>62</v>
      </c>
      <c r="AS2628" t="s">
        <v>54</v>
      </c>
      <c r="AT2628" t="s">
        <v>91</v>
      </c>
      <c r="AU2628" t="s">
        <v>107</v>
      </c>
      <c r="AV2628" t="s">
        <v>6684</v>
      </c>
    </row>
    <row r="2629" spans="1:48" hidden="1" x14ac:dyDescent="0.3">
      <c r="A2629" t="s">
        <v>12779</v>
      </c>
      <c r="B2629" t="s">
        <v>12780</v>
      </c>
      <c r="C2629" s="1" t="str">
        <f t="shared" si="434"/>
        <v>21:0975</v>
      </c>
      <c r="D2629" s="1" t="str">
        <f t="shared" si="435"/>
        <v>21:0110</v>
      </c>
      <c r="E2629" t="s">
        <v>12781</v>
      </c>
      <c r="F2629" t="s">
        <v>12782</v>
      </c>
      <c r="H2629">
        <v>60.026639799999998</v>
      </c>
      <c r="I2629">
        <v>-98.837423200000003</v>
      </c>
      <c r="J2629" s="1" t="str">
        <f t="shared" si="436"/>
        <v>NGR lake sediment grab sample</v>
      </c>
      <c r="K2629" s="1" t="str">
        <f t="shared" si="437"/>
        <v>&lt;177 micron (NGR)</v>
      </c>
      <c r="L2629">
        <v>54</v>
      </c>
      <c r="M2629" t="s">
        <v>86</v>
      </c>
      <c r="N2629">
        <v>1043</v>
      </c>
      <c r="O2629" t="s">
        <v>103</v>
      </c>
      <c r="P2629" t="s">
        <v>54</v>
      </c>
      <c r="Q2629" t="s">
        <v>1814</v>
      </c>
      <c r="R2629" t="s">
        <v>151</v>
      </c>
      <c r="S2629" t="s">
        <v>57</v>
      </c>
      <c r="T2629" t="s">
        <v>91</v>
      </c>
      <c r="U2629" t="s">
        <v>59</v>
      </c>
      <c r="V2629" t="s">
        <v>187</v>
      </c>
      <c r="W2629" t="s">
        <v>62</v>
      </c>
      <c r="X2629" t="s">
        <v>67</v>
      </c>
      <c r="Y2629" t="s">
        <v>276</v>
      </c>
      <c r="Z2629" t="s">
        <v>170</v>
      </c>
      <c r="AA2629" t="s">
        <v>64</v>
      </c>
      <c r="AB2629" t="s">
        <v>428</v>
      </c>
      <c r="AC2629" t="s">
        <v>173</v>
      </c>
      <c r="AD2629" t="s">
        <v>127</v>
      </c>
      <c r="AE2629" t="s">
        <v>157</v>
      </c>
      <c r="AF2629" t="s">
        <v>76</v>
      </c>
      <c r="AG2629" t="s">
        <v>93</v>
      </c>
      <c r="AH2629" t="s">
        <v>780</v>
      </c>
      <c r="AI2629" t="s">
        <v>292</v>
      </c>
      <c r="AJ2629" t="s">
        <v>280</v>
      </c>
      <c r="AK2629" t="s">
        <v>73</v>
      </c>
      <c r="AL2629" t="s">
        <v>75</v>
      </c>
      <c r="AM2629" t="s">
        <v>177</v>
      </c>
      <c r="AN2629" t="s">
        <v>76</v>
      </c>
      <c r="AO2629" t="s">
        <v>77</v>
      </c>
      <c r="AP2629" t="s">
        <v>2741</v>
      </c>
      <c r="AQ2629" t="s">
        <v>203</v>
      </c>
      <c r="AR2629" t="s">
        <v>67</v>
      </c>
      <c r="AS2629" t="s">
        <v>54</v>
      </c>
      <c r="AT2629" t="s">
        <v>73</v>
      </c>
      <c r="AU2629" t="s">
        <v>107</v>
      </c>
      <c r="AV2629" t="s">
        <v>7907</v>
      </c>
    </row>
    <row r="2630" spans="1:48" hidden="1" x14ac:dyDescent="0.3">
      <c r="A2630" t="s">
        <v>12783</v>
      </c>
      <c r="B2630" t="s">
        <v>12784</v>
      </c>
      <c r="C2630" s="1" t="str">
        <f t="shared" si="434"/>
        <v>21:0975</v>
      </c>
      <c r="D2630" s="1" t="str">
        <f t="shared" si="435"/>
        <v>21:0110</v>
      </c>
      <c r="E2630" t="s">
        <v>12785</v>
      </c>
      <c r="F2630" t="s">
        <v>12786</v>
      </c>
      <c r="H2630">
        <v>60.026145499999998</v>
      </c>
      <c r="I2630">
        <v>-98.781120400000006</v>
      </c>
      <c r="J2630" s="1" t="str">
        <f t="shared" si="436"/>
        <v>NGR lake sediment grab sample</v>
      </c>
      <c r="K2630" s="1" t="str">
        <f t="shared" si="437"/>
        <v>&lt;177 micron (NGR)</v>
      </c>
      <c r="L2630">
        <v>54</v>
      </c>
      <c r="M2630" t="s">
        <v>149</v>
      </c>
      <c r="N2630">
        <v>1044</v>
      </c>
      <c r="O2630" t="s">
        <v>103</v>
      </c>
      <c r="P2630" t="s">
        <v>54</v>
      </c>
      <c r="Q2630" t="s">
        <v>275</v>
      </c>
      <c r="R2630" t="s">
        <v>151</v>
      </c>
      <c r="S2630" t="s">
        <v>57</v>
      </c>
      <c r="T2630" t="s">
        <v>169</v>
      </c>
      <c r="U2630" t="s">
        <v>88</v>
      </c>
      <c r="V2630" t="s">
        <v>2740</v>
      </c>
      <c r="W2630" t="s">
        <v>302</v>
      </c>
      <c r="X2630" t="s">
        <v>67</v>
      </c>
      <c r="Y2630" t="s">
        <v>118</v>
      </c>
      <c r="Z2630" t="s">
        <v>170</v>
      </c>
      <c r="AA2630" t="s">
        <v>64</v>
      </c>
      <c r="AB2630" t="s">
        <v>691</v>
      </c>
      <c r="AC2630" t="s">
        <v>66</v>
      </c>
      <c r="AD2630" t="s">
        <v>127</v>
      </c>
      <c r="AE2630" t="s">
        <v>74</v>
      </c>
      <c r="AF2630" t="s">
        <v>76</v>
      </c>
      <c r="AG2630" t="s">
        <v>890</v>
      </c>
      <c r="AH2630" t="s">
        <v>780</v>
      </c>
      <c r="AI2630" t="s">
        <v>170</v>
      </c>
      <c r="AJ2630" t="s">
        <v>96</v>
      </c>
      <c r="AK2630" t="s">
        <v>73</v>
      </c>
      <c r="AL2630" t="s">
        <v>103</v>
      </c>
      <c r="AM2630" t="s">
        <v>224</v>
      </c>
      <c r="AN2630" t="s">
        <v>76</v>
      </c>
      <c r="AO2630" t="s">
        <v>203</v>
      </c>
      <c r="AP2630" t="s">
        <v>387</v>
      </c>
      <c r="AQ2630" t="s">
        <v>203</v>
      </c>
      <c r="AR2630" t="s">
        <v>67</v>
      </c>
      <c r="AS2630" t="s">
        <v>54</v>
      </c>
      <c r="AT2630" t="s">
        <v>73</v>
      </c>
      <c r="AU2630" t="s">
        <v>107</v>
      </c>
      <c r="AV2630" t="s">
        <v>10266</v>
      </c>
    </row>
    <row r="2631" spans="1:48" hidden="1" x14ac:dyDescent="0.3">
      <c r="A2631" t="s">
        <v>12787</v>
      </c>
      <c r="B2631" t="s">
        <v>12788</v>
      </c>
      <c r="C2631" s="1" t="str">
        <f t="shared" si="434"/>
        <v>21:0975</v>
      </c>
      <c r="D2631" s="1" t="str">
        <f t="shared" si="435"/>
        <v>21:0110</v>
      </c>
      <c r="E2631" t="s">
        <v>12789</v>
      </c>
      <c r="F2631" t="s">
        <v>12790</v>
      </c>
      <c r="H2631">
        <v>60.0268041</v>
      </c>
      <c r="I2631">
        <v>-98.700370300000003</v>
      </c>
      <c r="J2631" s="1" t="str">
        <f t="shared" si="436"/>
        <v>NGR lake sediment grab sample</v>
      </c>
      <c r="K2631" s="1" t="str">
        <f t="shared" si="437"/>
        <v>&lt;177 micron (NGR)</v>
      </c>
      <c r="L2631">
        <v>54</v>
      </c>
      <c r="M2631" t="s">
        <v>165</v>
      </c>
      <c r="N2631">
        <v>1045</v>
      </c>
      <c r="O2631" t="s">
        <v>103</v>
      </c>
      <c r="P2631" t="s">
        <v>54</v>
      </c>
      <c r="Q2631" t="s">
        <v>775</v>
      </c>
      <c r="R2631" t="s">
        <v>187</v>
      </c>
      <c r="S2631" t="s">
        <v>57</v>
      </c>
      <c r="T2631" t="s">
        <v>248</v>
      </c>
      <c r="U2631" t="s">
        <v>168</v>
      </c>
      <c r="V2631" t="s">
        <v>492</v>
      </c>
      <c r="W2631" t="s">
        <v>220</v>
      </c>
      <c r="X2631" t="s">
        <v>74</v>
      </c>
      <c r="Y2631" t="s">
        <v>388</v>
      </c>
      <c r="Z2631" t="s">
        <v>96</v>
      </c>
      <c r="AA2631" t="s">
        <v>64</v>
      </c>
      <c r="AB2631" t="s">
        <v>169</v>
      </c>
      <c r="AC2631" t="s">
        <v>155</v>
      </c>
      <c r="AD2631" t="s">
        <v>96</v>
      </c>
      <c r="AE2631" t="s">
        <v>421</v>
      </c>
      <c r="AF2631" t="s">
        <v>104</v>
      </c>
      <c r="AG2631" t="s">
        <v>122</v>
      </c>
      <c r="AH2631" t="s">
        <v>780</v>
      </c>
      <c r="AI2631" t="s">
        <v>124</v>
      </c>
      <c r="AJ2631" t="s">
        <v>1073</v>
      </c>
      <c r="AK2631" t="s">
        <v>73</v>
      </c>
      <c r="AL2631" t="s">
        <v>125</v>
      </c>
      <c r="AM2631" t="s">
        <v>125</v>
      </c>
      <c r="AN2631" t="s">
        <v>76</v>
      </c>
      <c r="AO2631" t="s">
        <v>116</v>
      </c>
      <c r="AP2631" t="s">
        <v>234</v>
      </c>
      <c r="AQ2631" t="s">
        <v>104</v>
      </c>
      <c r="AR2631" t="s">
        <v>62</v>
      </c>
      <c r="AS2631" t="s">
        <v>62</v>
      </c>
      <c r="AT2631" t="s">
        <v>73</v>
      </c>
      <c r="AU2631" t="s">
        <v>107</v>
      </c>
      <c r="AV2631" t="s">
        <v>1385</v>
      </c>
    </row>
    <row r="2632" spans="1:48" hidden="1" x14ac:dyDescent="0.3">
      <c r="A2632" t="s">
        <v>12791</v>
      </c>
      <c r="B2632" t="s">
        <v>12792</v>
      </c>
      <c r="C2632" s="1" t="str">
        <f t="shared" si="434"/>
        <v>21:0975</v>
      </c>
      <c r="D2632" s="1" t="str">
        <f t="shared" si="435"/>
        <v>21:0110</v>
      </c>
      <c r="E2632" t="s">
        <v>12793</v>
      </c>
      <c r="F2632" t="s">
        <v>12794</v>
      </c>
      <c r="H2632">
        <v>60.035203899999999</v>
      </c>
      <c r="I2632">
        <v>-98.644116800000006</v>
      </c>
      <c r="J2632" s="1" t="str">
        <f t="shared" si="436"/>
        <v>NGR lake sediment grab sample</v>
      </c>
      <c r="K2632" s="1" t="str">
        <f t="shared" si="437"/>
        <v>&lt;177 micron (NGR)</v>
      </c>
      <c r="L2632">
        <v>54</v>
      </c>
      <c r="M2632" t="s">
        <v>185</v>
      </c>
      <c r="N2632">
        <v>1046</v>
      </c>
      <c r="O2632" t="s">
        <v>75</v>
      </c>
      <c r="P2632" t="s">
        <v>54</v>
      </c>
      <c r="Q2632" t="s">
        <v>80</v>
      </c>
      <c r="R2632" t="s">
        <v>356</v>
      </c>
      <c r="S2632" t="s">
        <v>57</v>
      </c>
      <c r="T2632" t="s">
        <v>277</v>
      </c>
      <c r="U2632" t="s">
        <v>168</v>
      </c>
      <c r="V2632" t="s">
        <v>187</v>
      </c>
      <c r="W2632" t="s">
        <v>396</v>
      </c>
      <c r="X2632" t="s">
        <v>67</v>
      </c>
      <c r="Y2632" t="s">
        <v>118</v>
      </c>
      <c r="Z2632" t="s">
        <v>170</v>
      </c>
      <c r="AA2632" t="s">
        <v>64</v>
      </c>
      <c r="AB2632" t="s">
        <v>725</v>
      </c>
      <c r="AC2632" t="s">
        <v>173</v>
      </c>
      <c r="AD2632" t="s">
        <v>170</v>
      </c>
      <c r="AE2632" t="s">
        <v>1658</v>
      </c>
      <c r="AF2632" t="s">
        <v>281</v>
      </c>
      <c r="AG2632" t="s">
        <v>616</v>
      </c>
      <c r="AH2632" t="s">
        <v>780</v>
      </c>
      <c r="AI2632" t="s">
        <v>143</v>
      </c>
      <c r="AJ2632" t="s">
        <v>348</v>
      </c>
      <c r="AK2632" t="s">
        <v>73</v>
      </c>
      <c r="AL2632" t="s">
        <v>224</v>
      </c>
      <c r="AM2632" t="s">
        <v>125</v>
      </c>
      <c r="AN2632" t="s">
        <v>76</v>
      </c>
      <c r="AO2632" t="s">
        <v>178</v>
      </c>
      <c r="AP2632" t="s">
        <v>830</v>
      </c>
      <c r="AQ2632" t="s">
        <v>104</v>
      </c>
      <c r="AR2632" t="s">
        <v>62</v>
      </c>
      <c r="AS2632" t="s">
        <v>54</v>
      </c>
      <c r="AT2632" t="s">
        <v>73</v>
      </c>
      <c r="AU2632" t="s">
        <v>107</v>
      </c>
      <c r="AV2632" t="s">
        <v>12795</v>
      </c>
    </row>
    <row r="2633" spans="1:48" hidden="1" x14ac:dyDescent="0.3">
      <c r="A2633" t="s">
        <v>12796</v>
      </c>
      <c r="B2633" t="s">
        <v>12797</v>
      </c>
      <c r="C2633" s="1" t="str">
        <f t="shared" si="434"/>
        <v>21:0975</v>
      </c>
      <c r="D2633" s="1" t="str">
        <f t="shared" si="435"/>
        <v>21:0110</v>
      </c>
      <c r="E2633" t="s">
        <v>12798</v>
      </c>
      <c r="F2633" t="s">
        <v>12799</v>
      </c>
      <c r="H2633">
        <v>60.032948099999999</v>
      </c>
      <c r="I2633">
        <v>-98.6054484</v>
      </c>
      <c r="J2633" s="1" t="str">
        <f t="shared" si="436"/>
        <v>NGR lake sediment grab sample</v>
      </c>
      <c r="K2633" s="1" t="str">
        <f t="shared" si="437"/>
        <v>&lt;177 micron (NGR)</v>
      </c>
      <c r="L2633">
        <v>54</v>
      </c>
      <c r="M2633" t="s">
        <v>200</v>
      </c>
      <c r="N2633">
        <v>1047</v>
      </c>
      <c r="O2633" t="s">
        <v>170</v>
      </c>
      <c r="P2633" t="s">
        <v>54</v>
      </c>
      <c r="Q2633" t="s">
        <v>643</v>
      </c>
      <c r="R2633" t="s">
        <v>550</v>
      </c>
      <c r="S2633" t="s">
        <v>57</v>
      </c>
      <c r="T2633" t="s">
        <v>250</v>
      </c>
      <c r="U2633" t="s">
        <v>88</v>
      </c>
      <c r="V2633" t="s">
        <v>69</v>
      </c>
      <c r="W2633" t="s">
        <v>448</v>
      </c>
      <c r="X2633" t="s">
        <v>67</v>
      </c>
      <c r="Y2633" t="s">
        <v>61</v>
      </c>
      <c r="Z2633" t="s">
        <v>170</v>
      </c>
      <c r="AA2633" t="s">
        <v>64</v>
      </c>
      <c r="AB2633" t="s">
        <v>190</v>
      </c>
      <c r="AC2633" t="s">
        <v>66</v>
      </c>
      <c r="AD2633" t="s">
        <v>203</v>
      </c>
      <c r="AE2633" t="s">
        <v>1056</v>
      </c>
      <c r="AF2633" t="s">
        <v>134</v>
      </c>
      <c r="AG2633" t="s">
        <v>189</v>
      </c>
      <c r="AH2633" t="s">
        <v>780</v>
      </c>
      <c r="AI2633" t="s">
        <v>327</v>
      </c>
      <c r="AJ2633" t="s">
        <v>692</v>
      </c>
      <c r="AK2633" t="s">
        <v>73</v>
      </c>
      <c r="AL2633" t="s">
        <v>75</v>
      </c>
      <c r="AM2633" t="s">
        <v>103</v>
      </c>
      <c r="AN2633" t="s">
        <v>76</v>
      </c>
      <c r="AO2633" t="s">
        <v>168</v>
      </c>
      <c r="AP2633" t="s">
        <v>830</v>
      </c>
      <c r="AQ2633" t="s">
        <v>92</v>
      </c>
      <c r="AR2633" t="s">
        <v>67</v>
      </c>
      <c r="AS2633" t="s">
        <v>54</v>
      </c>
      <c r="AT2633" t="s">
        <v>152</v>
      </c>
      <c r="AU2633" t="s">
        <v>107</v>
      </c>
      <c r="AV2633" t="s">
        <v>9313</v>
      </c>
    </row>
    <row r="2634" spans="1:48" hidden="1" x14ac:dyDescent="0.3">
      <c r="A2634" t="s">
        <v>12800</v>
      </c>
      <c r="B2634" t="s">
        <v>12801</v>
      </c>
      <c r="C2634" s="1" t="str">
        <f t="shared" si="434"/>
        <v>21:0975</v>
      </c>
      <c r="D2634" s="1" t="str">
        <f>HYPERLINK("https://geochem.nrcan.gc.ca/cdogs/content/svy/svy_e.htm", "")</f>
        <v/>
      </c>
      <c r="G2634" s="1" t="str">
        <f>HYPERLINK("https://geochem.nrcan.gc.ca/cdogs/content/cr_/cr_00128_e.htm", "128")</f>
        <v>128</v>
      </c>
      <c r="J2634" t="s">
        <v>230</v>
      </c>
      <c r="K2634" t="s">
        <v>231</v>
      </c>
      <c r="L2634">
        <v>54</v>
      </c>
      <c r="M2634" t="s">
        <v>232</v>
      </c>
      <c r="N2634">
        <v>1048</v>
      </c>
      <c r="O2634" t="s">
        <v>281</v>
      </c>
      <c r="P2634" t="s">
        <v>54</v>
      </c>
      <c r="Q2634" t="s">
        <v>489</v>
      </c>
      <c r="R2634" t="s">
        <v>522</v>
      </c>
      <c r="S2634" t="s">
        <v>57</v>
      </c>
      <c r="T2634" t="s">
        <v>223</v>
      </c>
      <c r="U2634" t="s">
        <v>178</v>
      </c>
      <c r="V2634" t="s">
        <v>192</v>
      </c>
      <c r="W2634" t="s">
        <v>238</v>
      </c>
      <c r="X2634" t="s">
        <v>62</v>
      </c>
      <c r="Y2634" t="s">
        <v>136</v>
      </c>
      <c r="Z2634" t="s">
        <v>170</v>
      </c>
      <c r="AA2634" t="s">
        <v>64</v>
      </c>
      <c r="AB2634" t="s">
        <v>141</v>
      </c>
      <c r="AC2634" t="s">
        <v>177</v>
      </c>
      <c r="AD2634" t="s">
        <v>758</v>
      </c>
      <c r="AE2634" t="s">
        <v>75</v>
      </c>
      <c r="AF2634" t="s">
        <v>356</v>
      </c>
      <c r="AG2634" t="s">
        <v>436</v>
      </c>
      <c r="AH2634" t="s">
        <v>302</v>
      </c>
      <c r="AI2634" t="s">
        <v>123</v>
      </c>
      <c r="AJ2634" t="s">
        <v>96</v>
      </c>
      <c r="AK2634" t="s">
        <v>73</v>
      </c>
      <c r="AL2634" t="s">
        <v>103</v>
      </c>
      <c r="AM2634" t="s">
        <v>75</v>
      </c>
      <c r="AN2634" t="s">
        <v>76</v>
      </c>
      <c r="AO2634" t="s">
        <v>193</v>
      </c>
      <c r="AP2634" t="s">
        <v>210</v>
      </c>
      <c r="AQ2634" t="s">
        <v>11738</v>
      </c>
      <c r="AR2634" t="s">
        <v>67</v>
      </c>
      <c r="AS2634" t="s">
        <v>54</v>
      </c>
      <c r="AT2634" t="s">
        <v>80</v>
      </c>
      <c r="AU2634" t="s">
        <v>107</v>
      </c>
      <c r="AV2634" t="s">
        <v>12802</v>
      </c>
    </row>
    <row r="2635" spans="1:48" hidden="1" x14ac:dyDescent="0.3">
      <c r="A2635" t="s">
        <v>12803</v>
      </c>
      <c r="B2635" t="s">
        <v>12804</v>
      </c>
      <c r="C2635" s="1" t="str">
        <f t="shared" si="434"/>
        <v>21:0975</v>
      </c>
      <c r="D2635" s="1" t="str">
        <f t="shared" ref="D2635:D2652" si="438">HYPERLINK("https://geochem.nrcan.gc.ca/cdogs/content/svy/svy210110_e.htm", "21:0110")</f>
        <v>21:0110</v>
      </c>
      <c r="E2635" t="s">
        <v>12805</v>
      </c>
      <c r="F2635" t="s">
        <v>12806</v>
      </c>
      <c r="H2635">
        <v>60.030296700000001</v>
      </c>
      <c r="I2635">
        <v>-98.543318099999993</v>
      </c>
      <c r="J2635" s="1" t="str">
        <f t="shared" ref="J2635:J2652" si="439">HYPERLINK("https://geochem.nrcan.gc.ca/cdogs/content/kwd/kwd020027_e.htm", "NGR lake sediment grab sample")</f>
        <v>NGR lake sediment grab sample</v>
      </c>
      <c r="K2635" s="1" t="str">
        <f t="shared" ref="K2635:K2652" si="440">HYPERLINK("https://geochem.nrcan.gc.ca/cdogs/content/kwd/kwd080006_e.htm", "&lt;177 micron (NGR)")</f>
        <v>&lt;177 micron (NGR)</v>
      </c>
      <c r="L2635">
        <v>54</v>
      </c>
      <c r="M2635" t="s">
        <v>113</v>
      </c>
      <c r="N2635">
        <v>1049</v>
      </c>
      <c r="O2635" t="s">
        <v>692</v>
      </c>
      <c r="P2635" t="s">
        <v>54</v>
      </c>
      <c r="Q2635" t="s">
        <v>643</v>
      </c>
      <c r="R2635" t="s">
        <v>99</v>
      </c>
      <c r="S2635" t="s">
        <v>57</v>
      </c>
      <c r="T2635" t="s">
        <v>449</v>
      </c>
      <c r="U2635" t="s">
        <v>117</v>
      </c>
      <c r="V2635" t="s">
        <v>356</v>
      </c>
      <c r="W2635" t="s">
        <v>526</v>
      </c>
      <c r="X2635" t="s">
        <v>74</v>
      </c>
      <c r="Y2635" t="s">
        <v>396</v>
      </c>
      <c r="Z2635" t="s">
        <v>62</v>
      </c>
      <c r="AA2635" t="s">
        <v>64</v>
      </c>
      <c r="AB2635" t="s">
        <v>890</v>
      </c>
      <c r="AC2635" t="s">
        <v>66</v>
      </c>
      <c r="AD2635" t="s">
        <v>96</v>
      </c>
      <c r="AE2635" t="s">
        <v>490</v>
      </c>
      <c r="AF2635" t="s">
        <v>121</v>
      </c>
      <c r="AG2635" t="s">
        <v>471</v>
      </c>
      <c r="AH2635" t="s">
        <v>472</v>
      </c>
      <c r="AI2635" t="s">
        <v>226</v>
      </c>
      <c r="AJ2635" t="s">
        <v>159</v>
      </c>
      <c r="AK2635" t="s">
        <v>73</v>
      </c>
      <c r="AL2635" t="s">
        <v>103</v>
      </c>
      <c r="AM2635" t="s">
        <v>224</v>
      </c>
      <c r="AN2635" t="s">
        <v>76</v>
      </c>
      <c r="AO2635" t="s">
        <v>265</v>
      </c>
      <c r="AP2635" t="s">
        <v>403</v>
      </c>
      <c r="AQ2635" t="s">
        <v>440</v>
      </c>
      <c r="AR2635" t="s">
        <v>67</v>
      </c>
      <c r="AS2635" t="s">
        <v>54</v>
      </c>
      <c r="AT2635" t="s">
        <v>73</v>
      </c>
      <c r="AU2635" t="s">
        <v>107</v>
      </c>
      <c r="AV2635" t="s">
        <v>12807</v>
      </c>
    </row>
    <row r="2636" spans="1:48" hidden="1" x14ac:dyDescent="0.3">
      <c r="A2636" t="s">
        <v>12808</v>
      </c>
      <c r="B2636" t="s">
        <v>12809</v>
      </c>
      <c r="C2636" s="1" t="str">
        <f t="shared" si="434"/>
        <v>21:0975</v>
      </c>
      <c r="D2636" s="1" t="str">
        <f t="shared" si="438"/>
        <v>21:0110</v>
      </c>
      <c r="E2636" t="s">
        <v>12805</v>
      </c>
      <c r="F2636" t="s">
        <v>12810</v>
      </c>
      <c r="H2636">
        <v>60.030296700000001</v>
      </c>
      <c r="I2636">
        <v>-98.543318099999993</v>
      </c>
      <c r="J2636" s="1" t="str">
        <f t="shared" si="439"/>
        <v>NGR lake sediment grab sample</v>
      </c>
      <c r="K2636" s="1" t="str">
        <f t="shared" si="440"/>
        <v>&lt;177 micron (NGR)</v>
      </c>
      <c r="L2636">
        <v>54</v>
      </c>
      <c r="M2636" t="s">
        <v>132</v>
      </c>
      <c r="N2636">
        <v>1050</v>
      </c>
      <c r="O2636" t="s">
        <v>355</v>
      </c>
      <c r="P2636" t="s">
        <v>54</v>
      </c>
      <c r="Q2636" t="s">
        <v>80</v>
      </c>
      <c r="R2636" t="s">
        <v>616</v>
      </c>
      <c r="S2636" t="s">
        <v>57</v>
      </c>
      <c r="T2636" t="s">
        <v>204</v>
      </c>
      <c r="U2636" t="s">
        <v>88</v>
      </c>
      <c r="V2636" t="s">
        <v>691</v>
      </c>
      <c r="W2636" t="s">
        <v>396</v>
      </c>
      <c r="X2636" t="s">
        <v>74</v>
      </c>
      <c r="Y2636" t="s">
        <v>238</v>
      </c>
      <c r="Z2636" t="s">
        <v>62</v>
      </c>
      <c r="AA2636" t="s">
        <v>64</v>
      </c>
      <c r="AB2636" t="s">
        <v>890</v>
      </c>
      <c r="AC2636" t="s">
        <v>66</v>
      </c>
      <c r="AD2636" t="s">
        <v>170</v>
      </c>
      <c r="AE2636" t="s">
        <v>177</v>
      </c>
      <c r="AF2636" t="s">
        <v>151</v>
      </c>
      <c r="AG2636" t="s">
        <v>192</v>
      </c>
      <c r="AH2636" t="s">
        <v>780</v>
      </c>
      <c r="AI2636" t="s">
        <v>61</v>
      </c>
      <c r="AJ2636" t="s">
        <v>692</v>
      </c>
      <c r="AK2636" t="s">
        <v>73</v>
      </c>
      <c r="AL2636" t="s">
        <v>103</v>
      </c>
      <c r="AM2636" t="s">
        <v>75</v>
      </c>
      <c r="AN2636" t="s">
        <v>76</v>
      </c>
      <c r="AO2636" t="s">
        <v>265</v>
      </c>
      <c r="AP2636" t="s">
        <v>55</v>
      </c>
      <c r="AQ2636" t="s">
        <v>440</v>
      </c>
      <c r="AR2636" t="s">
        <v>67</v>
      </c>
      <c r="AS2636" t="s">
        <v>54</v>
      </c>
      <c r="AT2636" t="s">
        <v>73</v>
      </c>
      <c r="AU2636" t="s">
        <v>107</v>
      </c>
      <c r="AV2636" t="s">
        <v>9022</v>
      </c>
    </row>
    <row r="2637" spans="1:48" hidden="1" x14ac:dyDescent="0.3">
      <c r="A2637" t="s">
        <v>12811</v>
      </c>
      <c r="B2637" t="s">
        <v>12812</v>
      </c>
      <c r="C2637" s="1" t="str">
        <f t="shared" si="434"/>
        <v>21:0975</v>
      </c>
      <c r="D2637" s="1" t="str">
        <f t="shared" si="438"/>
        <v>21:0110</v>
      </c>
      <c r="E2637" t="s">
        <v>12813</v>
      </c>
      <c r="F2637" t="s">
        <v>12814</v>
      </c>
      <c r="H2637">
        <v>60.036731500000002</v>
      </c>
      <c r="I2637">
        <v>-98.444006400000006</v>
      </c>
      <c r="J2637" s="1" t="str">
        <f t="shared" si="439"/>
        <v>NGR lake sediment grab sample</v>
      </c>
      <c r="K2637" s="1" t="str">
        <f t="shared" si="440"/>
        <v>&lt;177 micron (NGR)</v>
      </c>
      <c r="L2637">
        <v>54</v>
      </c>
      <c r="M2637" t="s">
        <v>217</v>
      </c>
      <c r="N2637">
        <v>1051</v>
      </c>
      <c r="O2637" t="s">
        <v>103</v>
      </c>
      <c r="P2637" t="s">
        <v>54</v>
      </c>
      <c r="Q2637" t="s">
        <v>262</v>
      </c>
      <c r="R2637" t="s">
        <v>347</v>
      </c>
      <c r="S2637" t="s">
        <v>57</v>
      </c>
      <c r="T2637" t="s">
        <v>291</v>
      </c>
      <c r="U2637" t="s">
        <v>59</v>
      </c>
      <c r="V2637" t="s">
        <v>69</v>
      </c>
      <c r="W2637" t="s">
        <v>526</v>
      </c>
      <c r="X2637" t="s">
        <v>67</v>
      </c>
      <c r="Y2637" t="s">
        <v>355</v>
      </c>
      <c r="Z2637" t="s">
        <v>62</v>
      </c>
      <c r="AA2637" t="s">
        <v>64</v>
      </c>
      <c r="AB2637" t="s">
        <v>550</v>
      </c>
      <c r="AC2637" t="s">
        <v>66</v>
      </c>
      <c r="AD2637" t="s">
        <v>127</v>
      </c>
      <c r="AE2637" t="s">
        <v>1658</v>
      </c>
      <c r="AF2637" t="s">
        <v>281</v>
      </c>
      <c r="AG2637" t="s">
        <v>347</v>
      </c>
      <c r="AH2637" t="s">
        <v>780</v>
      </c>
      <c r="AI2637" t="s">
        <v>94</v>
      </c>
      <c r="AJ2637" t="s">
        <v>201</v>
      </c>
      <c r="AK2637" t="s">
        <v>73</v>
      </c>
      <c r="AL2637" t="s">
        <v>103</v>
      </c>
      <c r="AM2637" t="s">
        <v>75</v>
      </c>
      <c r="AN2637" t="s">
        <v>76</v>
      </c>
      <c r="AO2637" t="s">
        <v>117</v>
      </c>
      <c r="AP2637" t="s">
        <v>435</v>
      </c>
      <c r="AQ2637" t="s">
        <v>178</v>
      </c>
      <c r="AR2637" t="s">
        <v>67</v>
      </c>
      <c r="AS2637" t="s">
        <v>54</v>
      </c>
      <c r="AT2637" t="s">
        <v>152</v>
      </c>
      <c r="AU2637" t="s">
        <v>107</v>
      </c>
      <c r="AV2637" t="s">
        <v>10116</v>
      </c>
    </row>
    <row r="2638" spans="1:48" hidden="1" x14ac:dyDescent="0.3">
      <c r="A2638" t="s">
        <v>12815</v>
      </c>
      <c r="B2638" t="s">
        <v>12816</v>
      </c>
      <c r="C2638" s="1" t="str">
        <f t="shared" si="434"/>
        <v>21:0975</v>
      </c>
      <c r="D2638" s="1" t="str">
        <f t="shared" si="438"/>
        <v>21:0110</v>
      </c>
      <c r="E2638" t="s">
        <v>12817</v>
      </c>
      <c r="F2638" t="s">
        <v>12818</v>
      </c>
      <c r="H2638">
        <v>60.0598089</v>
      </c>
      <c r="I2638">
        <v>-98.3930553</v>
      </c>
      <c r="J2638" s="1" t="str">
        <f t="shared" si="439"/>
        <v>NGR lake sediment grab sample</v>
      </c>
      <c r="K2638" s="1" t="str">
        <f t="shared" si="440"/>
        <v>&lt;177 micron (NGR)</v>
      </c>
      <c r="L2638">
        <v>54</v>
      </c>
      <c r="M2638" t="s">
        <v>246</v>
      </c>
      <c r="N2638">
        <v>1052</v>
      </c>
      <c r="O2638" t="s">
        <v>103</v>
      </c>
      <c r="P2638" t="s">
        <v>54</v>
      </c>
      <c r="Q2638" t="s">
        <v>541</v>
      </c>
      <c r="R2638" t="s">
        <v>436</v>
      </c>
      <c r="S2638" t="s">
        <v>57</v>
      </c>
      <c r="T2638" t="s">
        <v>252</v>
      </c>
      <c r="U2638" t="s">
        <v>117</v>
      </c>
      <c r="V2638" t="s">
        <v>151</v>
      </c>
      <c r="W2638" t="s">
        <v>171</v>
      </c>
      <c r="X2638" t="s">
        <v>74</v>
      </c>
      <c r="Y2638" t="s">
        <v>62</v>
      </c>
      <c r="Z2638" t="s">
        <v>127</v>
      </c>
      <c r="AA2638" t="s">
        <v>64</v>
      </c>
      <c r="AB2638" t="s">
        <v>189</v>
      </c>
      <c r="AC2638" t="s">
        <v>66</v>
      </c>
      <c r="AD2638" t="s">
        <v>127</v>
      </c>
      <c r="AE2638" t="s">
        <v>396</v>
      </c>
      <c r="AF2638" t="s">
        <v>168</v>
      </c>
      <c r="AG2638" t="s">
        <v>326</v>
      </c>
      <c r="AH2638" t="s">
        <v>780</v>
      </c>
      <c r="AI2638" t="s">
        <v>240</v>
      </c>
      <c r="AJ2638" t="s">
        <v>305</v>
      </c>
      <c r="AK2638" t="s">
        <v>73</v>
      </c>
      <c r="AL2638" t="s">
        <v>103</v>
      </c>
      <c r="AM2638" t="s">
        <v>75</v>
      </c>
      <c r="AN2638" t="s">
        <v>76</v>
      </c>
      <c r="AO2638" t="s">
        <v>176</v>
      </c>
      <c r="AP2638" t="s">
        <v>747</v>
      </c>
      <c r="AQ2638" t="s">
        <v>281</v>
      </c>
      <c r="AR2638" t="s">
        <v>74</v>
      </c>
      <c r="AS2638" t="s">
        <v>62</v>
      </c>
      <c r="AT2638" t="s">
        <v>58</v>
      </c>
      <c r="AU2638" t="s">
        <v>107</v>
      </c>
      <c r="AV2638" t="s">
        <v>7820</v>
      </c>
    </row>
    <row r="2639" spans="1:48" hidden="1" x14ac:dyDescent="0.3">
      <c r="A2639" t="s">
        <v>12819</v>
      </c>
      <c r="B2639" t="s">
        <v>12820</v>
      </c>
      <c r="C2639" s="1" t="str">
        <f t="shared" si="434"/>
        <v>21:0975</v>
      </c>
      <c r="D2639" s="1" t="str">
        <f t="shared" si="438"/>
        <v>21:0110</v>
      </c>
      <c r="E2639" t="s">
        <v>12821</v>
      </c>
      <c r="F2639" t="s">
        <v>12822</v>
      </c>
      <c r="H2639">
        <v>60.070106099999997</v>
      </c>
      <c r="I2639">
        <v>-98.325848199999996</v>
      </c>
      <c r="J2639" s="1" t="str">
        <f t="shared" si="439"/>
        <v>NGR lake sediment grab sample</v>
      </c>
      <c r="K2639" s="1" t="str">
        <f t="shared" si="440"/>
        <v>&lt;177 micron (NGR)</v>
      </c>
      <c r="L2639">
        <v>54</v>
      </c>
      <c r="M2639" t="s">
        <v>260</v>
      </c>
      <c r="N2639">
        <v>1053</v>
      </c>
      <c r="O2639" t="s">
        <v>103</v>
      </c>
      <c r="P2639" t="s">
        <v>54</v>
      </c>
      <c r="Q2639" t="s">
        <v>560</v>
      </c>
      <c r="R2639" t="s">
        <v>282</v>
      </c>
      <c r="S2639" t="s">
        <v>57</v>
      </c>
      <c r="T2639" t="s">
        <v>404</v>
      </c>
      <c r="U2639" t="s">
        <v>59</v>
      </c>
      <c r="V2639" t="s">
        <v>251</v>
      </c>
      <c r="W2639" t="s">
        <v>62</v>
      </c>
      <c r="X2639" t="s">
        <v>67</v>
      </c>
      <c r="Y2639" t="s">
        <v>136</v>
      </c>
      <c r="Z2639" t="s">
        <v>170</v>
      </c>
      <c r="AA2639" t="s">
        <v>64</v>
      </c>
      <c r="AB2639" t="s">
        <v>471</v>
      </c>
      <c r="AC2639" t="s">
        <v>66</v>
      </c>
      <c r="AD2639" t="s">
        <v>138</v>
      </c>
      <c r="AE2639" t="s">
        <v>157</v>
      </c>
      <c r="AF2639" t="s">
        <v>178</v>
      </c>
      <c r="AG2639" t="s">
        <v>65</v>
      </c>
      <c r="AH2639" t="s">
        <v>780</v>
      </c>
      <c r="AI2639" t="s">
        <v>254</v>
      </c>
      <c r="AJ2639" t="s">
        <v>56</v>
      </c>
      <c r="AK2639" t="s">
        <v>73</v>
      </c>
      <c r="AL2639" t="s">
        <v>177</v>
      </c>
      <c r="AM2639" t="s">
        <v>224</v>
      </c>
      <c r="AN2639" t="s">
        <v>76</v>
      </c>
      <c r="AO2639" t="s">
        <v>92</v>
      </c>
      <c r="AP2639" t="s">
        <v>2741</v>
      </c>
      <c r="AQ2639" t="s">
        <v>281</v>
      </c>
      <c r="AR2639" t="s">
        <v>74</v>
      </c>
      <c r="AS2639" t="s">
        <v>54</v>
      </c>
      <c r="AT2639" t="s">
        <v>73</v>
      </c>
      <c r="AU2639" t="s">
        <v>107</v>
      </c>
      <c r="AV2639" t="s">
        <v>6043</v>
      </c>
    </row>
    <row r="2640" spans="1:48" hidden="1" x14ac:dyDescent="0.3">
      <c r="A2640" t="s">
        <v>12823</v>
      </c>
      <c r="B2640" t="s">
        <v>12824</v>
      </c>
      <c r="C2640" s="1" t="str">
        <f t="shared" si="434"/>
        <v>21:0975</v>
      </c>
      <c r="D2640" s="1" t="str">
        <f t="shared" si="438"/>
        <v>21:0110</v>
      </c>
      <c r="E2640" t="s">
        <v>12825</v>
      </c>
      <c r="F2640" t="s">
        <v>12826</v>
      </c>
      <c r="H2640">
        <v>60.068314700000002</v>
      </c>
      <c r="I2640">
        <v>-98.253103699999997</v>
      </c>
      <c r="J2640" s="1" t="str">
        <f t="shared" si="439"/>
        <v>NGR lake sediment grab sample</v>
      </c>
      <c r="K2640" s="1" t="str">
        <f t="shared" si="440"/>
        <v>&lt;177 micron (NGR)</v>
      </c>
      <c r="L2640">
        <v>54</v>
      </c>
      <c r="M2640" t="s">
        <v>273</v>
      </c>
      <c r="N2640">
        <v>1054</v>
      </c>
      <c r="O2640" t="s">
        <v>61</v>
      </c>
      <c r="P2640" t="s">
        <v>54</v>
      </c>
      <c r="Q2640" t="s">
        <v>91</v>
      </c>
      <c r="R2640" t="s">
        <v>69</v>
      </c>
      <c r="S2640" t="s">
        <v>57</v>
      </c>
      <c r="T2640" t="s">
        <v>1089</v>
      </c>
      <c r="U2640" t="s">
        <v>168</v>
      </c>
      <c r="V2640" t="s">
        <v>90</v>
      </c>
      <c r="W2640" t="s">
        <v>68</v>
      </c>
      <c r="X2640" t="s">
        <v>74</v>
      </c>
      <c r="Y2640" t="s">
        <v>102</v>
      </c>
      <c r="Z2640" t="s">
        <v>74</v>
      </c>
      <c r="AA2640" t="s">
        <v>64</v>
      </c>
      <c r="AB2640" t="s">
        <v>93</v>
      </c>
      <c r="AC2640" t="s">
        <v>66</v>
      </c>
      <c r="AD2640" t="s">
        <v>138</v>
      </c>
      <c r="AE2640" t="s">
        <v>7527</v>
      </c>
      <c r="AF2640" t="s">
        <v>92</v>
      </c>
      <c r="AG2640" t="s">
        <v>134</v>
      </c>
      <c r="AH2640" t="s">
        <v>780</v>
      </c>
      <c r="AI2640" t="s">
        <v>170</v>
      </c>
      <c r="AJ2640" t="s">
        <v>209</v>
      </c>
      <c r="AK2640" t="s">
        <v>73</v>
      </c>
      <c r="AL2640" t="s">
        <v>103</v>
      </c>
      <c r="AM2640" t="s">
        <v>224</v>
      </c>
      <c r="AN2640" t="s">
        <v>76</v>
      </c>
      <c r="AO2640" t="s">
        <v>150</v>
      </c>
      <c r="AP2640" t="s">
        <v>603</v>
      </c>
      <c r="AQ2640" t="s">
        <v>176</v>
      </c>
      <c r="AR2640" t="s">
        <v>74</v>
      </c>
      <c r="AS2640" t="s">
        <v>54</v>
      </c>
      <c r="AT2640" t="s">
        <v>73</v>
      </c>
      <c r="AU2640" t="s">
        <v>107</v>
      </c>
      <c r="AV2640" t="s">
        <v>90</v>
      </c>
    </row>
    <row r="2641" spans="1:48" hidden="1" x14ac:dyDescent="0.3">
      <c r="A2641" t="s">
        <v>12827</v>
      </c>
      <c r="B2641" t="s">
        <v>12828</v>
      </c>
      <c r="C2641" s="1" t="str">
        <f t="shared" si="434"/>
        <v>21:0975</v>
      </c>
      <c r="D2641" s="1" t="str">
        <f t="shared" si="438"/>
        <v>21:0110</v>
      </c>
      <c r="E2641" t="s">
        <v>12829</v>
      </c>
      <c r="F2641" t="s">
        <v>12830</v>
      </c>
      <c r="H2641">
        <v>60.067223499999997</v>
      </c>
      <c r="I2641">
        <v>-98.212058799999994</v>
      </c>
      <c r="J2641" s="1" t="str">
        <f t="shared" si="439"/>
        <v>NGR lake sediment grab sample</v>
      </c>
      <c r="K2641" s="1" t="str">
        <f t="shared" si="440"/>
        <v>&lt;177 micron (NGR)</v>
      </c>
      <c r="L2641">
        <v>54</v>
      </c>
      <c r="M2641" t="s">
        <v>289</v>
      </c>
      <c r="N2641">
        <v>1055</v>
      </c>
      <c r="O2641" t="s">
        <v>75</v>
      </c>
      <c r="P2641" t="s">
        <v>54</v>
      </c>
      <c r="Q2641" t="s">
        <v>1158</v>
      </c>
      <c r="R2641" t="s">
        <v>436</v>
      </c>
      <c r="S2641" t="s">
        <v>57</v>
      </c>
      <c r="T2641" t="s">
        <v>219</v>
      </c>
      <c r="U2641" t="s">
        <v>88</v>
      </c>
      <c r="V2641" t="s">
        <v>550</v>
      </c>
      <c r="W2641" t="s">
        <v>205</v>
      </c>
      <c r="X2641" t="s">
        <v>67</v>
      </c>
      <c r="Y2641" t="s">
        <v>233</v>
      </c>
      <c r="Z2641" t="s">
        <v>96</v>
      </c>
      <c r="AA2641" t="s">
        <v>64</v>
      </c>
      <c r="AB2641" t="s">
        <v>139</v>
      </c>
      <c r="AC2641" t="s">
        <v>70</v>
      </c>
      <c r="AD2641" t="s">
        <v>127</v>
      </c>
      <c r="AE2641" t="s">
        <v>302</v>
      </c>
      <c r="AF2641" t="s">
        <v>104</v>
      </c>
      <c r="AG2641" t="s">
        <v>304</v>
      </c>
      <c r="AH2641" t="s">
        <v>780</v>
      </c>
      <c r="AI2641" t="s">
        <v>338</v>
      </c>
      <c r="AJ2641" t="s">
        <v>53</v>
      </c>
      <c r="AK2641" t="s">
        <v>73</v>
      </c>
      <c r="AL2641" t="s">
        <v>157</v>
      </c>
      <c r="AM2641" t="s">
        <v>75</v>
      </c>
      <c r="AN2641" t="s">
        <v>76</v>
      </c>
      <c r="AO2641" t="s">
        <v>92</v>
      </c>
      <c r="AP2641" t="s">
        <v>225</v>
      </c>
      <c r="AQ2641" t="s">
        <v>592</v>
      </c>
      <c r="AR2641" t="s">
        <v>74</v>
      </c>
      <c r="AS2641" t="s">
        <v>54</v>
      </c>
      <c r="AT2641" t="s">
        <v>58</v>
      </c>
      <c r="AU2641" t="s">
        <v>107</v>
      </c>
      <c r="AV2641" t="s">
        <v>2107</v>
      </c>
    </row>
    <row r="2642" spans="1:48" hidden="1" x14ac:dyDescent="0.3">
      <c r="A2642" t="s">
        <v>12831</v>
      </c>
      <c r="B2642" t="s">
        <v>12832</v>
      </c>
      <c r="C2642" s="1" t="str">
        <f t="shared" si="434"/>
        <v>21:0975</v>
      </c>
      <c r="D2642" s="1" t="str">
        <f t="shared" si="438"/>
        <v>21:0110</v>
      </c>
      <c r="E2642" t="s">
        <v>12833</v>
      </c>
      <c r="F2642" t="s">
        <v>12834</v>
      </c>
      <c r="H2642">
        <v>60.049964299999999</v>
      </c>
      <c r="I2642">
        <v>-98.146874999999994</v>
      </c>
      <c r="J2642" s="1" t="str">
        <f t="shared" si="439"/>
        <v>NGR lake sediment grab sample</v>
      </c>
      <c r="K2642" s="1" t="str">
        <f t="shared" si="440"/>
        <v>&lt;177 micron (NGR)</v>
      </c>
      <c r="L2642">
        <v>54</v>
      </c>
      <c r="M2642" t="s">
        <v>301</v>
      </c>
      <c r="N2642">
        <v>1056</v>
      </c>
      <c r="O2642" t="s">
        <v>526</v>
      </c>
      <c r="P2642" t="s">
        <v>54</v>
      </c>
      <c r="Q2642" t="s">
        <v>1227</v>
      </c>
      <c r="R2642" t="s">
        <v>356</v>
      </c>
      <c r="S2642" t="s">
        <v>57</v>
      </c>
      <c r="T2642" t="s">
        <v>315</v>
      </c>
      <c r="U2642" t="s">
        <v>168</v>
      </c>
      <c r="V2642" t="s">
        <v>339</v>
      </c>
      <c r="W2642" t="s">
        <v>346</v>
      </c>
      <c r="X2642" t="s">
        <v>74</v>
      </c>
      <c r="Y2642" t="s">
        <v>106</v>
      </c>
      <c r="Z2642" t="s">
        <v>96</v>
      </c>
      <c r="AA2642" t="s">
        <v>64</v>
      </c>
      <c r="AB2642" t="s">
        <v>316</v>
      </c>
      <c r="AC2642" t="s">
        <v>173</v>
      </c>
      <c r="AD2642" t="s">
        <v>127</v>
      </c>
      <c r="AE2642" t="s">
        <v>396</v>
      </c>
      <c r="AF2642" t="s">
        <v>141</v>
      </c>
      <c r="AG2642" t="s">
        <v>291</v>
      </c>
      <c r="AH2642" t="s">
        <v>780</v>
      </c>
      <c r="AI2642" t="s">
        <v>59</v>
      </c>
      <c r="AJ2642" t="s">
        <v>117</v>
      </c>
      <c r="AK2642" t="s">
        <v>73</v>
      </c>
      <c r="AL2642" t="s">
        <v>125</v>
      </c>
      <c r="AM2642" t="s">
        <v>125</v>
      </c>
      <c r="AN2642" t="s">
        <v>76</v>
      </c>
      <c r="AO2642" t="s">
        <v>178</v>
      </c>
      <c r="AP2642" t="s">
        <v>566</v>
      </c>
      <c r="AQ2642" t="s">
        <v>290</v>
      </c>
      <c r="AR2642" t="s">
        <v>62</v>
      </c>
      <c r="AS2642" t="s">
        <v>62</v>
      </c>
      <c r="AT2642" t="s">
        <v>315</v>
      </c>
      <c r="AU2642" t="s">
        <v>107</v>
      </c>
      <c r="AV2642" t="s">
        <v>9694</v>
      </c>
    </row>
    <row r="2643" spans="1:48" hidden="1" x14ac:dyDescent="0.3">
      <c r="A2643" t="s">
        <v>12835</v>
      </c>
      <c r="B2643" t="s">
        <v>12836</v>
      </c>
      <c r="C2643" s="1" t="str">
        <f t="shared" si="434"/>
        <v>21:0975</v>
      </c>
      <c r="D2643" s="1" t="str">
        <f t="shared" si="438"/>
        <v>21:0110</v>
      </c>
      <c r="E2643" t="s">
        <v>12837</v>
      </c>
      <c r="F2643" t="s">
        <v>12838</v>
      </c>
      <c r="H2643">
        <v>60.056084200000001</v>
      </c>
      <c r="I2643">
        <v>-98.0538284</v>
      </c>
      <c r="J2643" s="1" t="str">
        <f t="shared" si="439"/>
        <v>NGR lake sediment grab sample</v>
      </c>
      <c r="K2643" s="1" t="str">
        <f t="shared" si="440"/>
        <v>&lt;177 micron (NGR)</v>
      </c>
      <c r="L2643">
        <v>54</v>
      </c>
      <c r="M2643" t="s">
        <v>314</v>
      </c>
      <c r="N2643">
        <v>1057</v>
      </c>
      <c r="O2643" t="s">
        <v>448</v>
      </c>
      <c r="P2643" t="s">
        <v>54</v>
      </c>
      <c r="Q2643" t="s">
        <v>218</v>
      </c>
      <c r="R2643" t="s">
        <v>550</v>
      </c>
      <c r="S2643" t="s">
        <v>57</v>
      </c>
      <c r="T2643" t="s">
        <v>315</v>
      </c>
      <c r="U2643" t="s">
        <v>92</v>
      </c>
      <c r="V2643" t="s">
        <v>326</v>
      </c>
      <c r="W2643" t="s">
        <v>170</v>
      </c>
      <c r="X2643" t="s">
        <v>74</v>
      </c>
      <c r="Y2643" t="s">
        <v>209</v>
      </c>
      <c r="Z2643" t="s">
        <v>117</v>
      </c>
      <c r="AA2643" t="s">
        <v>64</v>
      </c>
      <c r="AB2643" t="s">
        <v>380</v>
      </c>
      <c r="AC2643" t="s">
        <v>70</v>
      </c>
      <c r="AD2643" t="s">
        <v>59</v>
      </c>
      <c r="AE2643" t="s">
        <v>171</v>
      </c>
      <c r="AF2643" t="s">
        <v>550</v>
      </c>
      <c r="AG2643" t="s">
        <v>454</v>
      </c>
      <c r="AH2643" t="s">
        <v>780</v>
      </c>
      <c r="AI2643" t="s">
        <v>102</v>
      </c>
      <c r="AJ2643" t="s">
        <v>150</v>
      </c>
      <c r="AK2643" t="s">
        <v>73</v>
      </c>
      <c r="AL2643" t="s">
        <v>68</v>
      </c>
      <c r="AM2643" t="s">
        <v>177</v>
      </c>
      <c r="AN2643" t="s">
        <v>76</v>
      </c>
      <c r="AO2643" t="s">
        <v>77</v>
      </c>
      <c r="AP2643" t="s">
        <v>179</v>
      </c>
      <c r="AQ2643" t="s">
        <v>134</v>
      </c>
      <c r="AR2643" t="s">
        <v>74</v>
      </c>
      <c r="AS2643" t="s">
        <v>170</v>
      </c>
      <c r="AT2643" t="s">
        <v>364</v>
      </c>
      <c r="AU2643" t="s">
        <v>107</v>
      </c>
      <c r="AV2643" t="s">
        <v>4898</v>
      </c>
    </row>
    <row r="2644" spans="1:48" hidden="1" x14ac:dyDescent="0.3">
      <c r="A2644" t="s">
        <v>12839</v>
      </c>
      <c r="B2644" t="s">
        <v>12840</v>
      </c>
      <c r="C2644" s="1" t="str">
        <f t="shared" si="434"/>
        <v>21:0975</v>
      </c>
      <c r="D2644" s="1" t="str">
        <f t="shared" si="438"/>
        <v>21:0110</v>
      </c>
      <c r="E2644" t="s">
        <v>12841</v>
      </c>
      <c r="F2644" t="s">
        <v>12842</v>
      </c>
      <c r="H2644">
        <v>60.0587363</v>
      </c>
      <c r="I2644">
        <v>-98.018512000000001</v>
      </c>
      <c r="J2644" s="1" t="str">
        <f t="shared" si="439"/>
        <v>NGR lake sediment grab sample</v>
      </c>
      <c r="K2644" s="1" t="str">
        <f t="shared" si="440"/>
        <v>&lt;177 micron (NGR)</v>
      </c>
      <c r="L2644">
        <v>54</v>
      </c>
      <c r="M2644" t="s">
        <v>324</v>
      </c>
      <c r="N2644">
        <v>1058</v>
      </c>
      <c r="O2644" t="s">
        <v>136</v>
      </c>
      <c r="P2644" t="s">
        <v>54</v>
      </c>
      <c r="Q2644" t="s">
        <v>488</v>
      </c>
      <c r="R2644" t="s">
        <v>134</v>
      </c>
      <c r="S2644" t="s">
        <v>57</v>
      </c>
      <c r="T2644" t="s">
        <v>428</v>
      </c>
      <c r="U2644" t="s">
        <v>117</v>
      </c>
      <c r="V2644" t="s">
        <v>303</v>
      </c>
      <c r="W2644" t="s">
        <v>355</v>
      </c>
      <c r="X2644" t="s">
        <v>67</v>
      </c>
      <c r="Y2644" t="s">
        <v>171</v>
      </c>
      <c r="Z2644" t="s">
        <v>59</v>
      </c>
      <c r="AA2644" t="s">
        <v>64</v>
      </c>
      <c r="AB2644" t="s">
        <v>99</v>
      </c>
      <c r="AC2644" t="s">
        <v>66</v>
      </c>
      <c r="AD2644" t="s">
        <v>170</v>
      </c>
      <c r="AE2644" t="s">
        <v>396</v>
      </c>
      <c r="AF2644" t="s">
        <v>141</v>
      </c>
      <c r="AG2644" t="s">
        <v>142</v>
      </c>
      <c r="AH2644" t="s">
        <v>780</v>
      </c>
      <c r="AI2644" t="s">
        <v>138</v>
      </c>
      <c r="AJ2644" t="s">
        <v>193</v>
      </c>
      <c r="AK2644" t="s">
        <v>73</v>
      </c>
      <c r="AL2644" t="s">
        <v>125</v>
      </c>
      <c r="AM2644" t="s">
        <v>224</v>
      </c>
      <c r="AN2644" t="s">
        <v>76</v>
      </c>
      <c r="AO2644" t="s">
        <v>208</v>
      </c>
      <c r="AP2644" t="s">
        <v>566</v>
      </c>
      <c r="AQ2644" t="s">
        <v>327</v>
      </c>
      <c r="AR2644" t="s">
        <v>74</v>
      </c>
      <c r="AS2644" t="s">
        <v>54</v>
      </c>
      <c r="AT2644" t="s">
        <v>73</v>
      </c>
      <c r="AU2644" t="s">
        <v>107</v>
      </c>
      <c r="AV2644" t="s">
        <v>12347</v>
      </c>
    </row>
    <row r="2645" spans="1:48" hidden="1" x14ac:dyDescent="0.3">
      <c r="A2645" t="s">
        <v>12843</v>
      </c>
      <c r="B2645" t="s">
        <v>12844</v>
      </c>
      <c r="C2645" s="1" t="str">
        <f t="shared" si="434"/>
        <v>21:0975</v>
      </c>
      <c r="D2645" s="1" t="str">
        <f t="shared" si="438"/>
        <v>21:0110</v>
      </c>
      <c r="E2645" t="s">
        <v>12845</v>
      </c>
      <c r="F2645" t="s">
        <v>12846</v>
      </c>
      <c r="H2645">
        <v>60.095332300000003</v>
      </c>
      <c r="I2645">
        <v>-98.014115200000006</v>
      </c>
      <c r="J2645" s="1" t="str">
        <f t="shared" si="439"/>
        <v>NGR lake sediment grab sample</v>
      </c>
      <c r="K2645" s="1" t="str">
        <f t="shared" si="440"/>
        <v>&lt;177 micron (NGR)</v>
      </c>
      <c r="L2645">
        <v>54</v>
      </c>
      <c r="M2645" t="s">
        <v>335</v>
      </c>
      <c r="N2645">
        <v>1059</v>
      </c>
      <c r="O2645" t="s">
        <v>156</v>
      </c>
      <c r="P2645" t="s">
        <v>54</v>
      </c>
      <c r="Q2645" t="s">
        <v>410</v>
      </c>
      <c r="R2645" t="s">
        <v>178</v>
      </c>
      <c r="S2645" t="s">
        <v>57</v>
      </c>
      <c r="T2645" t="s">
        <v>315</v>
      </c>
      <c r="U2645" t="s">
        <v>347</v>
      </c>
      <c r="V2645" t="s">
        <v>365</v>
      </c>
      <c r="W2645" t="s">
        <v>94</v>
      </c>
      <c r="X2645" t="s">
        <v>62</v>
      </c>
      <c r="Y2645" t="s">
        <v>233</v>
      </c>
      <c r="Z2645" t="s">
        <v>88</v>
      </c>
      <c r="AA2645" t="s">
        <v>64</v>
      </c>
      <c r="AB2645" t="s">
        <v>60</v>
      </c>
      <c r="AC2645" t="s">
        <v>66</v>
      </c>
      <c r="AD2645" t="s">
        <v>138</v>
      </c>
      <c r="AE2645" t="s">
        <v>2386</v>
      </c>
      <c r="AF2645" t="s">
        <v>119</v>
      </c>
      <c r="AG2645" t="s">
        <v>438</v>
      </c>
      <c r="AH2645" t="s">
        <v>780</v>
      </c>
      <c r="AI2645" t="s">
        <v>373</v>
      </c>
      <c r="AJ2645" t="s">
        <v>402</v>
      </c>
      <c r="AK2645" t="s">
        <v>73</v>
      </c>
      <c r="AL2645" t="s">
        <v>74</v>
      </c>
      <c r="AM2645" t="s">
        <v>177</v>
      </c>
      <c r="AN2645" t="s">
        <v>76</v>
      </c>
      <c r="AO2645" t="s">
        <v>104</v>
      </c>
      <c r="AP2645" t="s">
        <v>158</v>
      </c>
      <c r="AQ2645" t="s">
        <v>134</v>
      </c>
      <c r="AR2645" t="s">
        <v>62</v>
      </c>
      <c r="AS2645" t="s">
        <v>54</v>
      </c>
      <c r="AT2645" t="s">
        <v>364</v>
      </c>
      <c r="AU2645" t="s">
        <v>107</v>
      </c>
      <c r="AV2645" t="s">
        <v>12847</v>
      </c>
    </row>
    <row r="2646" spans="1:48" hidden="1" x14ac:dyDescent="0.3">
      <c r="A2646" t="s">
        <v>12848</v>
      </c>
      <c r="B2646" t="s">
        <v>12849</v>
      </c>
      <c r="C2646" s="1" t="str">
        <f t="shared" si="434"/>
        <v>21:0975</v>
      </c>
      <c r="D2646" s="1" t="str">
        <f t="shared" si="438"/>
        <v>21:0110</v>
      </c>
      <c r="E2646" t="s">
        <v>12850</v>
      </c>
      <c r="F2646" t="s">
        <v>12851</v>
      </c>
      <c r="H2646">
        <v>60.095632899999998</v>
      </c>
      <c r="I2646">
        <v>-98.059114300000005</v>
      </c>
      <c r="J2646" s="1" t="str">
        <f t="shared" si="439"/>
        <v>NGR lake sediment grab sample</v>
      </c>
      <c r="K2646" s="1" t="str">
        <f t="shared" si="440"/>
        <v>&lt;177 micron (NGR)</v>
      </c>
      <c r="L2646">
        <v>54</v>
      </c>
      <c r="M2646" t="s">
        <v>354</v>
      </c>
      <c r="N2646">
        <v>1060</v>
      </c>
      <c r="O2646" t="s">
        <v>138</v>
      </c>
      <c r="P2646" t="s">
        <v>54</v>
      </c>
      <c r="Q2646" t="s">
        <v>435</v>
      </c>
      <c r="R2646" t="s">
        <v>436</v>
      </c>
      <c r="S2646" t="s">
        <v>57</v>
      </c>
      <c r="T2646" t="s">
        <v>91</v>
      </c>
      <c r="U2646" t="s">
        <v>290</v>
      </c>
      <c r="V2646" t="s">
        <v>725</v>
      </c>
      <c r="W2646" t="s">
        <v>94</v>
      </c>
      <c r="X2646" t="s">
        <v>74</v>
      </c>
      <c r="Y2646" t="s">
        <v>440</v>
      </c>
      <c r="Z2646" t="s">
        <v>117</v>
      </c>
      <c r="AA2646" t="s">
        <v>64</v>
      </c>
      <c r="AB2646" t="s">
        <v>153</v>
      </c>
      <c r="AC2646" t="s">
        <v>173</v>
      </c>
      <c r="AD2646" t="s">
        <v>104</v>
      </c>
      <c r="AE2646" t="s">
        <v>302</v>
      </c>
      <c r="AF2646" t="s">
        <v>616</v>
      </c>
      <c r="AG2646" t="s">
        <v>207</v>
      </c>
      <c r="AH2646" t="s">
        <v>780</v>
      </c>
      <c r="AI2646" t="s">
        <v>440</v>
      </c>
      <c r="AJ2646" t="s">
        <v>150</v>
      </c>
      <c r="AK2646" t="s">
        <v>73</v>
      </c>
      <c r="AL2646" t="s">
        <v>68</v>
      </c>
      <c r="AM2646" t="s">
        <v>74</v>
      </c>
      <c r="AN2646" t="s">
        <v>76</v>
      </c>
      <c r="AO2646" t="s">
        <v>134</v>
      </c>
      <c r="AP2646" t="s">
        <v>179</v>
      </c>
      <c r="AQ2646" t="s">
        <v>1397</v>
      </c>
      <c r="AR2646" t="s">
        <v>62</v>
      </c>
      <c r="AS2646" t="s">
        <v>170</v>
      </c>
      <c r="AT2646" t="s">
        <v>262</v>
      </c>
      <c r="AU2646" t="s">
        <v>107</v>
      </c>
      <c r="AV2646" t="s">
        <v>12852</v>
      </c>
    </row>
    <row r="2647" spans="1:48" hidden="1" x14ac:dyDescent="0.3">
      <c r="A2647" t="s">
        <v>12853</v>
      </c>
      <c r="B2647" t="s">
        <v>12854</v>
      </c>
      <c r="C2647" s="1" t="str">
        <f t="shared" si="434"/>
        <v>21:0975</v>
      </c>
      <c r="D2647" s="1" t="str">
        <f t="shared" si="438"/>
        <v>21:0110</v>
      </c>
      <c r="E2647" t="s">
        <v>12777</v>
      </c>
      <c r="F2647" t="s">
        <v>12855</v>
      </c>
      <c r="H2647">
        <v>60.096604399999997</v>
      </c>
      <c r="I2647">
        <v>-98.1193983</v>
      </c>
      <c r="J2647" s="1" t="str">
        <f t="shared" si="439"/>
        <v>NGR lake sediment grab sample</v>
      </c>
      <c r="K2647" s="1" t="str">
        <f t="shared" si="440"/>
        <v>&lt;177 micron (NGR)</v>
      </c>
      <c r="L2647">
        <v>54</v>
      </c>
      <c r="M2647" t="s">
        <v>345</v>
      </c>
      <c r="N2647">
        <v>1061</v>
      </c>
      <c r="O2647" t="s">
        <v>157</v>
      </c>
      <c r="P2647" t="s">
        <v>54</v>
      </c>
      <c r="Q2647" t="s">
        <v>1583</v>
      </c>
      <c r="R2647" t="s">
        <v>134</v>
      </c>
      <c r="S2647" t="s">
        <v>57</v>
      </c>
      <c r="T2647" t="s">
        <v>219</v>
      </c>
      <c r="U2647" t="s">
        <v>117</v>
      </c>
      <c r="V2647" t="s">
        <v>139</v>
      </c>
      <c r="W2647" t="s">
        <v>276</v>
      </c>
      <c r="X2647" t="s">
        <v>67</v>
      </c>
      <c r="Y2647" t="s">
        <v>254</v>
      </c>
      <c r="Z2647" t="s">
        <v>59</v>
      </c>
      <c r="AA2647" t="s">
        <v>64</v>
      </c>
      <c r="AB2647" t="s">
        <v>890</v>
      </c>
      <c r="AC2647" t="s">
        <v>66</v>
      </c>
      <c r="AD2647" t="s">
        <v>88</v>
      </c>
      <c r="AE2647" t="s">
        <v>421</v>
      </c>
      <c r="AF2647" t="s">
        <v>104</v>
      </c>
      <c r="AG2647" t="s">
        <v>204</v>
      </c>
      <c r="AH2647" t="s">
        <v>780</v>
      </c>
      <c r="AI2647" t="s">
        <v>53</v>
      </c>
      <c r="AJ2647" t="s">
        <v>306</v>
      </c>
      <c r="AK2647" t="s">
        <v>73</v>
      </c>
      <c r="AL2647" t="s">
        <v>157</v>
      </c>
      <c r="AM2647" t="s">
        <v>224</v>
      </c>
      <c r="AN2647" t="s">
        <v>76</v>
      </c>
      <c r="AO2647" t="s">
        <v>178</v>
      </c>
      <c r="AP2647" t="s">
        <v>414</v>
      </c>
      <c r="AQ2647" t="s">
        <v>178</v>
      </c>
      <c r="AR2647" t="s">
        <v>62</v>
      </c>
      <c r="AS2647" t="s">
        <v>54</v>
      </c>
      <c r="AT2647" t="s">
        <v>315</v>
      </c>
      <c r="AU2647" t="s">
        <v>107</v>
      </c>
      <c r="AV2647" t="s">
        <v>2684</v>
      </c>
    </row>
    <row r="2648" spans="1:48" hidden="1" x14ac:dyDescent="0.3">
      <c r="A2648" t="s">
        <v>12856</v>
      </c>
      <c r="B2648" t="s">
        <v>12857</v>
      </c>
      <c r="C2648" s="1" t="str">
        <f t="shared" si="434"/>
        <v>21:0975</v>
      </c>
      <c r="D2648" s="1" t="str">
        <f t="shared" si="438"/>
        <v>21:0110</v>
      </c>
      <c r="E2648" t="s">
        <v>12858</v>
      </c>
      <c r="F2648" t="s">
        <v>12859</v>
      </c>
      <c r="H2648">
        <v>60.237714199999999</v>
      </c>
      <c r="I2648">
        <v>-99.221967000000006</v>
      </c>
      <c r="J2648" s="1" t="str">
        <f t="shared" si="439"/>
        <v>NGR lake sediment grab sample</v>
      </c>
      <c r="K2648" s="1" t="str">
        <f t="shared" si="440"/>
        <v>&lt;177 micron (NGR)</v>
      </c>
      <c r="L2648">
        <v>55</v>
      </c>
      <c r="M2648" t="s">
        <v>52</v>
      </c>
      <c r="N2648">
        <v>1062</v>
      </c>
      <c r="O2648" t="s">
        <v>103</v>
      </c>
      <c r="P2648" t="s">
        <v>54</v>
      </c>
      <c r="Q2648" t="s">
        <v>1477</v>
      </c>
      <c r="R2648" t="s">
        <v>264</v>
      </c>
      <c r="S2648" t="s">
        <v>57</v>
      </c>
      <c r="T2648" t="s">
        <v>505</v>
      </c>
      <c r="U2648" t="s">
        <v>88</v>
      </c>
      <c r="V2648" t="s">
        <v>119</v>
      </c>
      <c r="W2648" t="s">
        <v>79</v>
      </c>
      <c r="X2648" t="s">
        <v>62</v>
      </c>
      <c r="Y2648" t="s">
        <v>63</v>
      </c>
      <c r="Z2648" t="s">
        <v>117</v>
      </c>
      <c r="AA2648" t="s">
        <v>64</v>
      </c>
      <c r="AB2648" t="s">
        <v>152</v>
      </c>
      <c r="AC2648" t="s">
        <v>70</v>
      </c>
      <c r="AD2648" t="s">
        <v>104</v>
      </c>
      <c r="AE2648" t="s">
        <v>448</v>
      </c>
      <c r="AF2648" t="s">
        <v>77</v>
      </c>
      <c r="AG2648" t="s">
        <v>152</v>
      </c>
      <c r="AH2648" t="s">
        <v>780</v>
      </c>
      <c r="AI2648" t="s">
        <v>123</v>
      </c>
      <c r="AJ2648" t="s">
        <v>1490</v>
      </c>
      <c r="AK2648" t="s">
        <v>73</v>
      </c>
      <c r="AL2648" t="s">
        <v>157</v>
      </c>
      <c r="AM2648" t="s">
        <v>68</v>
      </c>
      <c r="AN2648" t="s">
        <v>76</v>
      </c>
      <c r="AO2648" t="s">
        <v>10428</v>
      </c>
      <c r="AP2648" t="s">
        <v>307</v>
      </c>
      <c r="AQ2648" t="s">
        <v>1632</v>
      </c>
      <c r="AR2648" t="s">
        <v>170</v>
      </c>
      <c r="AS2648" t="s">
        <v>54</v>
      </c>
      <c r="AT2648" t="s">
        <v>643</v>
      </c>
      <c r="AU2648" t="s">
        <v>107</v>
      </c>
      <c r="AV2648" t="s">
        <v>7351</v>
      </c>
    </row>
    <row r="2649" spans="1:48" hidden="1" x14ac:dyDescent="0.3">
      <c r="A2649" t="s">
        <v>12860</v>
      </c>
      <c r="B2649" t="s">
        <v>12861</v>
      </c>
      <c r="C2649" s="1" t="str">
        <f t="shared" si="434"/>
        <v>21:0975</v>
      </c>
      <c r="D2649" s="1" t="str">
        <f t="shared" si="438"/>
        <v>21:0110</v>
      </c>
      <c r="E2649" t="s">
        <v>12862</v>
      </c>
      <c r="F2649" t="s">
        <v>12863</v>
      </c>
      <c r="H2649">
        <v>60.106283300000001</v>
      </c>
      <c r="I2649">
        <v>-98.176410899999993</v>
      </c>
      <c r="J2649" s="1" t="str">
        <f t="shared" si="439"/>
        <v>NGR lake sediment grab sample</v>
      </c>
      <c r="K2649" s="1" t="str">
        <f t="shared" si="440"/>
        <v>&lt;177 micron (NGR)</v>
      </c>
      <c r="L2649">
        <v>55</v>
      </c>
      <c r="M2649" t="s">
        <v>86</v>
      </c>
      <c r="N2649">
        <v>1063</v>
      </c>
      <c r="O2649" t="s">
        <v>177</v>
      </c>
      <c r="P2649" t="s">
        <v>54</v>
      </c>
      <c r="Q2649" t="s">
        <v>652</v>
      </c>
      <c r="R2649" t="s">
        <v>90</v>
      </c>
      <c r="S2649" t="s">
        <v>57</v>
      </c>
      <c r="T2649" t="s">
        <v>380</v>
      </c>
      <c r="U2649" t="s">
        <v>117</v>
      </c>
      <c r="V2649" t="s">
        <v>381</v>
      </c>
      <c r="W2649" t="s">
        <v>95</v>
      </c>
      <c r="X2649" t="s">
        <v>74</v>
      </c>
      <c r="Y2649" t="s">
        <v>302</v>
      </c>
      <c r="Z2649" t="s">
        <v>127</v>
      </c>
      <c r="AA2649" t="s">
        <v>64</v>
      </c>
      <c r="AB2649" t="s">
        <v>264</v>
      </c>
      <c r="AC2649" t="s">
        <v>66</v>
      </c>
      <c r="AD2649" t="s">
        <v>67</v>
      </c>
      <c r="AE2649" t="s">
        <v>68</v>
      </c>
      <c r="AF2649" t="s">
        <v>134</v>
      </c>
      <c r="AG2649" t="s">
        <v>339</v>
      </c>
      <c r="AH2649" t="s">
        <v>780</v>
      </c>
      <c r="AI2649" t="s">
        <v>263</v>
      </c>
      <c r="AJ2649" t="s">
        <v>292</v>
      </c>
      <c r="AK2649" t="s">
        <v>73</v>
      </c>
      <c r="AL2649" t="s">
        <v>103</v>
      </c>
      <c r="AM2649" t="s">
        <v>103</v>
      </c>
      <c r="AN2649" t="s">
        <v>76</v>
      </c>
      <c r="AO2649" t="s">
        <v>168</v>
      </c>
      <c r="AP2649" t="s">
        <v>2033</v>
      </c>
      <c r="AQ2649" t="s">
        <v>96</v>
      </c>
      <c r="AR2649" t="s">
        <v>67</v>
      </c>
      <c r="AS2649" t="s">
        <v>54</v>
      </c>
      <c r="AT2649" t="s">
        <v>73</v>
      </c>
      <c r="AU2649" t="s">
        <v>107</v>
      </c>
      <c r="AV2649" t="s">
        <v>8319</v>
      </c>
    </row>
    <row r="2650" spans="1:48" hidden="1" x14ac:dyDescent="0.3">
      <c r="A2650" t="s">
        <v>12864</v>
      </c>
      <c r="B2650" t="s">
        <v>12865</v>
      </c>
      <c r="C2650" s="1" t="str">
        <f t="shared" si="434"/>
        <v>21:0975</v>
      </c>
      <c r="D2650" s="1" t="str">
        <f t="shared" si="438"/>
        <v>21:0110</v>
      </c>
      <c r="E2650" t="s">
        <v>12866</v>
      </c>
      <c r="F2650" t="s">
        <v>12867</v>
      </c>
      <c r="H2650">
        <v>60.104000499999998</v>
      </c>
      <c r="I2650">
        <v>-98.235982800000002</v>
      </c>
      <c r="J2650" s="1" t="str">
        <f t="shared" si="439"/>
        <v>NGR lake sediment grab sample</v>
      </c>
      <c r="K2650" s="1" t="str">
        <f t="shared" si="440"/>
        <v>&lt;177 micron (NGR)</v>
      </c>
      <c r="L2650">
        <v>55</v>
      </c>
      <c r="M2650" t="s">
        <v>113</v>
      </c>
      <c r="N2650">
        <v>1064</v>
      </c>
      <c r="O2650" t="s">
        <v>103</v>
      </c>
      <c r="P2650" t="s">
        <v>54</v>
      </c>
      <c r="Q2650" t="s">
        <v>1128</v>
      </c>
      <c r="R2650" t="s">
        <v>436</v>
      </c>
      <c r="S2650" t="s">
        <v>57</v>
      </c>
      <c r="T2650" t="s">
        <v>449</v>
      </c>
      <c r="U2650" t="s">
        <v>138</v>
      </c>
      <c r="V2650" t="s">
        <v>381</v>
      </c>
      <c r="W2650" t="s">
        <v>302</v>
      </c>
      <c r="X2650" t="s">
        <v>67</v>
      </c>
      <c r="Y2650" t="s">
        <v>355</v>
      </c>
      <c r="Z2650" t="s">
        <v>96</v>
      </c>
      <c r="AA2650" t="s">
        <v>64</v>
      </c>
      <c r="AB2650" t="s">
        <v>478</v>
      </c>
      <c r="AC2650" t="s">
        <v>66</v>
      </c>
      <c r="AD2650" t="s">
        <v>62</v>
      </c>
      <c r="AE2650" t="s">
        <v>154</v>
      </c>
      <c r="AF2650" t="s">
        <v>104</v>
      </c>
      <c r="AG2650" t="s">
        <v>236</v>
      </c>
      <c r="AH2650" t="s">
        <v>780</v>
      </c>
      <c r="AI2650" t="s">
        <v>292</v>
      </c>
      <c r="AJ2650" t="s">
        <v>138</v>
      </c>
      <c r="AK2650" t="s">
        <v>73</v>
      </c>
      <c r="AL2650" t="s">
        <v>75</v>
      </c>
      <c r="AM2650" t="s">
        <v>75</v>
      </c>
      <c r="AN2650" t="s">
        <v>76</v>
      </c>
      <c r="AO2650" t="s">
        <v>203</v>
      </c>
      <c r="AP2650" t="s">
        <v>2741</v>
      </c>
      <c r="AQ2650" t="s">
        <v>104</v>
      </c>
      <c r="AR2650" t="s">
        <v>74</v>
      </c>
      <c r="AS2650" t="s">
        <v>54</v>
      </c>
      <c r="AT2650" t="s">
        <v>73</v>
      </c>
      <c r="AU2650" t="s">
        <v>107</v>
      </c>
      <c r="AV2650" t="s">
        <v>6043</v>
      </c>
    </row>
    <row r="2651" spans="1:48" hidden="1" x14ac:dyDescent="0.3">
      <c r="A2651" t="s">
        <v>12868</v>
      </c>
      <c r="B2651" t="s">
        <v>12869</v>
      </c>
      <c r="C2651" s="1" t="str">
        <f t="shared" si="434"/>
        <v>21:0975</v>
      </c>
      <c r="D2651" s="1" t="str">
        <f t="shared" si="438"/>
        <v>21:0110</v>
      </c>
      <c r="E2651" t="s">
        <v>12866</v>
      </c>
      <c r="F2651" t="s">
        <v>12870</v>
      </c>
      <c r="H2651">
        <v>60.104000499999998</v>
      </c>
      <c r="I2651">
        <v>-98.235982800000002</v>
      </c>
      <c r="J2651" s="1" t="str">
        <f t="shared" si="439"/>
        <v>NGR lake sediment grab sample</v>
      </c>
      <c r="K2651" s="1" t="str">
        <f t="shared" si="440"/>
        <v>&lt;177 micron (NGR)</v>
      </c>
      <c r="L2651">
        <v>55</v>
      </c>
      <c r="M2651" t="s">
        <v>132</v>
      </c>
      <c r="N2651">
        <v>1065</v>
      </c>
      <c r="O2651" t="s">
        <v>103</v>
      </c>
      <c r="P2651" t="s">
        <v>54</v>
      </c>
      <c r="Q2651" t="s">
        <v>1128</v>
      </c>
      <c r="R2651" t="s">
        <v>90</v>
      </c>
      <c r="S2651" t="s">
        <v>57</v>
      </c>
      <c r="T2651" t="s">
        <v>252</v>
      </c>
      <c r="U2651" t="s">
        <v>88</v>
      </c>
      <c r="V2651" t="s">
        <v>691</v>
      </c>
      <c r="W2651" t="s">
        <v>448</v>
      </c>
      <c r="X2651" t="s">
        <v>67</v>
      </c>
      <c r="Y2651" t="s">
        <v>276</v>
      </c>
      <c r="Z2651" t="s">
        <v>127</v>
      </c>
      <c r="AA2651" t="s">
        <v>64</v>
      </c>
      <c r="AB2651" t="s">
        <v>189</v>
      </c>
      <c r="AC2651" t="s">
        <v>66</v>
      </c>
      <c r="AD2651" t="s">
        <v>170</v>
      </c>
      <c r="AE2651" t="s">
        <v>157</v>
      </c>
      <c r="AF2651" t="s">
        <v>92</v>
      </c>
      <c r="AG2651" t="s">
        <v>575</v>
      </c>
      <c r="AH2651" t="s">
        <v>780</v>
      </c>
      <c r="AI2651" t="s">
        <v>254</v>
      </c>
      <c r="AJ2651" t="s">
        <v>138</v>
      </c>
      <c r="AK2651" t="s">
        <v>73</v>
      </c>
      <c r="AL2651" t="s">
        <v>75</v>
      </c>
      <c r="AM2651" t="s">
        <v>75</v>
      </c>
      <c r="AN2651" t="s">
        <v>76</v>
      </c>
      <c r="AO2651" t="s">
        <v>203</v>
      </c>
      <c r="AP2651" t="s">
        <v>1980</v>
      </c>
      <c r="AQ2651" t="s">
        <v>77</v>
      </c>
      <c r="AR2651" t="s">
        <v>67</v>
      </c>
      <c r="AS2651" t="s">
        <v>54</v>
      </c>
      <c r="AT2651" t="s">
        <v>315</v>
      </c>
      <c r="AU2651" t="s">
        <v>107</v>
      </c>
      <c r="AV2651" t="s">
        <v>12871</v>
      </c>
    </row>
    <row r="2652" spans="1:48" hidden="1" x14ac:dyDescent="0.3">
      <c r="A2652" t="s">
        <v>12872</v>
      </c>
      <c r="B2652" t="s">
        <v>12873</v>
      </c>
      <c r="C2652" s="1" t="str">
        <f t="shared" si="434"/>
        <v>21:0975</v>
      </c>
      <c r="D2652" s="1" t="str">
        <f t="shared" si="438"/>
        <v>21:0110</v>
      </c>
      <c r="E2652" t="s">
        <v>12874</v>
      </c>
      <c r="F2652" t="s">
        <v>12875</v>
      </c>
      <c r="H2652">
        <v>60.094884999999998</v>
      </c>
      <c r="I2652">
        <v>-98.3110116</v>
      </c>
      <c r="J2652" s="1" t="str">
        <f t="shared" si="439"/>
        <v>NGR lake sediment grab sample</v>
      </c>
      <c r="K2652" s="1" t="str">
        <f t="shared" si="440"/>
        <v>&lt;177 micron (NGR)</v>
      </c>
      <c r="L2652">
        <v>55</v>
      </c>
      <c r="M2652" t="s">
        <v>149</v>
      </c>
      <c r="N2652">
        <v>1066</v>
      </c>
      <c r="O2652" t="s">
        <v>103</v>
      </c>
      <c r="P2652" t="s">
        <v>54</v>
      </c>
      <c r="Q2652" t="s">
        <v>643</v>
      </c>
      <c r="R2652" t="s">
        <v>282</v>
      </c>
      <c r="S2652" t="s">
        <v>57</v>
      </c>
      <c r="T2652" t="s">
        <v>249</v>
      </c>
      <c r="U2652" t="s">
        <v>138</v>
      </c>
      <c r="V2652" t="s">
        <v>317</v>
      </c>
      <c r="W2652" t="s">
        <v>526</v>
      </c>
      <c r="X2652" t="s">
        <v>67</v>
      </c>
      <c r="Y2652" t="s">
        <v>346</v>
      </c>
      <c r="Z2652" t="s">
        <v>127</v>
      </c>
      <c r="AA2652" t="s">
        <v>64</v>
      </c>
      <c r="AB2652" t="s">
        <v>522</v>
      </c>
      <c r="AC2652" t="s">
        <v>66</v>
      </c>
      <c r="AD2652" t="s">
        <v>54</v>
      </c>
      <c r="AE2652" t="s">
        <v>140</v>
      </c>
      <c r="AF2652" t="s">
        <v>76</v>
      </c>
      <c r="AG2652" t="s">
        <v>187</v>
      </c>
      <c r="AH2652" t="s">
        <v>780</v>
      </c>
      <c r="AI2652" t="s">
        <v>143</v>
      </c>
      <c r="AJ2652" t="s">
        <v>138</v>
      </c>
      <c r="AK2652" t="s">
        <v>73</v>
      </c>
      <c r="AL2652" t="s">
        <v>103</v>
      </c>
      <c r="AM2652" t="s">
        <v>75</v>
      </c>
      <c r="AN2652" t="s">
        <v>76</v>
      </c>
      <c r="AO2652" t="s">
        <v>373</v>
      </c>
      <c r="AP2652" t="s">
        <v>830</v>
      </c>
      <c r="AQ2652" t="s">
        <v>77</v>
      </c>
      <c r="AR2652" t="s">
        <v>67</v>
      </c>
      <c r="AS2652" t="s">
        <v>54</v>
      </c>
      <c r="AT2652" t="s">
        <v>73</v>
      </c>
      <c r="AU2652" t="s">
        <v>107</v>
      </c>
      <c r="AV2652" t="s">
        <v>10433</v>
      </c>
    </row>
    <row r="2653" spans="1:48" hidden="1" x14ac:dyDescent="0.3">
      <c r="A2653" t="s">
        <v>12876</v>
      </c>
      <c r="B2653" t="s">
        <v>12877</v>
      </c>
      <c r="C2653" s="1" t="str">
        <f t="shared" si="434"/>
        <v>21:0975</v>
      </c>
      <c r="D2653" s="1" t="str">
        <f>HYPERLINK("https://geochem.nrcan.gc.ca/cdogs/content/svy/svy_e.htm", "")</f>
        <v/>
      </c>
      <c r="G2653" s="1" t="str">
        <f>HYPERLINK("https://geochem.nrcan.gc.ca/cdogs/content/cr_/cr_00160_e.htm", "160")</f>
        <v>160</v>
      </c>
      <c r="J2653" t="s">
        <v>230</v>
      </c>
      <c r="K2653" t="s">
        <v>231</v>
      </c>
      <c r="L2653">
        <v>55</v>
      </c>
      <c r="M2653" t="s">
        <v>232</v>
      </c>
      <c r="N2653">
        <v>1067</v>
      </c>
      <c r="O2653" t="s">
        <v>168</v>
      </c>
      <c r="P2653" t="s">
        <v>127</v>
      </c>
      <c r="Q2653" t="s">
        <v>105</v>
      </c>
      <c r="R2653" t="s">
        <v>75</v>
      </c>
      <c r="S2653" t="s">
        <v>57</v>
      </c>
      <c r="T2653" t="s">
        <v>279</v>
      </c>
      <c r="U2653" t="s">
        <v>117</v>
      </c>
      <c r="V2653" t="s">
        <v>250</v>
      </c>
      <c r="W2653" t="s">
        <v>355</v>
      </c>
      <c r="X2653" t="s">
        <v>67</v>
      </c>
      <c r="Y2653" t="s">
        <v>211</v>
      </c>
      <c r="Z2653" t="s">
        <v>88</v>
      </c>
      <c r="AA2653" t="s">
        <v>64</v>
      </c>
      <c r="AB2653" t="s">
        <v>890</v>
      </c>
      <c r="AC2653" t="s">
        <v>155</v>
      </c>
      <c r="AD2653" t="s">
        <v>67</v>
      </c>
      <c r="AE2653" t="s">
        <v>8945</v>
      </c>
      <c r="AF2653" t="s">
        <v>134</v>
      </c>
      <c r="AG2653" t="s">
        <v>100</v>
      </c>
      <c r="AH2653" t="s">
        <v>68</v>
      </c>
      <c r="AI2653" t="s">
        <v>281</v>
      </c>
      <c r="AJ2653" t="s">
        <v>156</v>
      </c>
      <c r="AK2653" t="s">
        <v>73</v>
      </c>
      <c r="AL2653" t="s">
        <v>206</v>
      </c>
      <c r="AM2653" t="s">
        <v>125</v>
      </c>
      <c r="AN2653" t="s">
        <v>76</v>
      </c>
      <c r="AO2653" t="s">
        <v>203</v>
      </c>
      <c r="AP2653" t="s">
        <v>2054</v>
      </c>
      <c r="AQ2653" t="s">
        <v>127</v>
      </c>
      <c r="AR2653" t="s">
        <v>62</v>
      </c>
      <c r="AS2653" t="s">
        <v>170</v>
      </c>
      <c r="AT2653" t="s">
        <v>73</v>
      </c>
      <c r="AU2653" t="s">
        <v>107</v>
      </c>
      <c r="AV2653" t="s">
        <v>12878</v>
      </c>
    </row>
    <row r="2654" spans="1:48" hidden="1" x14ac:dyDescent="0.3">
      <c r="A2654" t="s">
        <v>12879</v>
      </c>
      <c r="B2654" t="s">
        <v>12880</v>
      </c>
      <c r="C2654" s="1" t="str">
        <f t="shared" si="434"/>
        <v>21:0975</v>
      </c>
      <c r="D2654" s="1" t="str">
        <f t="shared" ref="D2654:D2685" si="441">HYPERLINK("https://geochem.nrcan.gc.ca/cdogs/content/svy/svy210110_e.htm", "21:0110")</f>
        <v>21:0110</v>
      </c>
      <c r="E2654" t="s">
        <v>12881</v>
      </c>
      <c r="F2654" t="s">
        <v>12882</v>
      </c>
      <c r="H2654">
        <v>60.104832000000002</v>
      </c>
      <c r="I2654">
        <v>-98.472748800000005</v>
      </c>
      <c r="J2654" s="1" t="str">
        <f t="shared" ref="J2654:J2685" si="442">HYPERLINK("https://geochem.nrcan.gc.ca/cdogs/content/kwd/kwd020027_e.htm", "NGR lake sediment grab sample")</f>
        <v>NGR lake sediment grab sample</v>
      </c>
      <c r="K2654" s="1" t="str">
        <f t="shared" ref="K2654:K2685" si="443">HYPERLINK("https://geochem.nrcan.gc.ca/cdogs/content/kwd/kwd080006_e.htm", "&lt;177 micron (NGR)")</f>
        <v>&lt;177 micron (NGR)</v>
      </c>
      <c r="L2654">
        <v>55</v>
      </c>
      <c r="M2654" t="s">
        <v>165</v>
      </c>
      <c r="N2654">
        <v>1068</v>
      </c>
      <c r="O2654" t="s">
        <v>103</v>
      </c>
      <c r="P2654" t="s">
        <v>54</v>
      </c>
      <c r="Q2654" t="s">
        <v>380</v>
      </c>
      <c r="R2654" t="s">
        <v>347</v>
      </c>
      <c r="S2654" t="s">
        <v>57</v>
      </c>
      <c r="T2654" t="s">
        <v>326</v>
      </c>
      <c r="U2654" t="s">
        <v>57</v>
      </c>
      <c r="V2654" t="s">
        <v>90</v>
      </c>
      <c r="W2654" t="s">
        <v>103</v>
      </c>
      <c r="X2654" t="s">
        <v>67</v>
      </c>
      <c r="Y2654" t="s">
        <v>526</v>
      </c>
      <c r="Z2654" t="s">
        <v>67</v>
      </c>
      <c r="AA2654" t="s">
        <v>64</v>
      </c>
      <c r="AB2654" t="s">
        <v>356</v>
      </c>
      <c r="AC2654" t="s">
        <v>66</v>
      </c>
      <c r="AD2654" t="s">
        <v>67</v>
      </c>
      <c r="AE2654" t="s">
        <v>9933</v>
      </c>
      <c r="AF2654" t="s">
        <v>76</v>
      </c>
      <c r="AG2654" t="s">
        <v>57</v>
      </c>
      <c r="AH2654" t="s">
        <v>780</v>
      </c>
      <c r="AI2654" t="s">
        <v>62</v>
      </c>
      <c r="AJ2654" t="s">
        <v>118</v>
      </c>
      <c r="AK2654" t="s">
        <v>73</v>
      </c>
      <c r="AL2654" t="s">
        <v>103</v>
      </c>
      <c r="AM2654" t="s">
        <v>103</v>
      </c>
      <c r="AN2654" t="s">
        <v>76</v>
      </c>
      <c r="AO2654" t="s">
        <v>336</v>
      </c>
      <c r="AP2654" t="s">
        <v>8164</v>
      </c>
      <c r="AQ2654" t="s">
        <v>168</v>
      </c>
      <c r="AR2654" t="s">
        <v>67</v>
      </c>
      <c r="AS2654" t="s">
        <v>54</v>
      </c>
      <c r="AT2654" t="s">
        <v>73</v>
      </c>
      <c r="AU2654" t="s">
        <v>107</v>
      </c>
      <c r="AV2654" t="s">
        <v>12883</v>
      </c>
    </row>
    <row r="2655" spans="1:48" hidden="1" x14ac:dyDescent="0.3">
      <c r="A2655" t="s">
        <v>12884</v>
      </c>
      <c r="B2655" t="s">
        <v>12885</v>
      </c>
      <c r="C2655" s="1" t="str">
        <f t="shared" si="434"/>
        <v>21:0975</v>
      </c>
      <c r="D2655" s="1" t="str">
        <f t="shared" si="441"/>
        <v>21:0110</v>
      </c>
      <c r="E2655" t="s">
        <v>12886</v>
      </c>
      <c r="F2655" t="s">
        <v>12887</v>
      </c>
      <c r="H2655">
        <v>60.095025499999998</v>
      </c>
      <c r="I2655">
        <v>-98.534723099999994</v>
      </c>
      <c r="J2655" s="1" t="str">
        <f t="shared" si="442"/>
        <v>NGR lake sediment grab sample</v>
      </c>
      <c r="K2655" s="1" t="str">
        <f t="shared" si="443"/>
        <v>&lt;177 micron (NGR)</v>
      </c>
      <c r="L2655">
        <v>55</v>
      </c>
      <c r="M2655" t="s">
        <v>185</v>
      </c>
      <c r="N2655">
        <v>1069</v>
      </c>
      <c r="O2655" t="s">
        <v>103</v>
      </c>
      <c r="P2655" t="s">
        <v>54</v>
      </c>
      <c r="Q2655" t="s">
        <v>277</v>
      </c>
      <c r="R2655" t="s">
        <v>121</v>
      </c>
      <c r="S2655" t="s">
        <v>57</v>
      </c>
      <c r="T2655" t="s">
        <v>454</v>
      </c>
      <c r="U2655" t="s">
        <v>96</v>
      </c>
      <c r="V2655" t="s">
        <v>2740</v>
      </c>
      <c r="W2655" t="s">
        <v>103</v>
      </c>
      <c r="X2655" t="s">
        <v>67</v>
      </c>
      <c r="Y2655" t="s">
        <v>355</v>
      </c>
      <c r="Z2655" t="s">
        <v>67</v>
      </c>
      <c r="AA2655" t="s">
        <v>64</v>
      </c>
      <c r="AB2655" t="s">
        <v>522</v>
      </c>
      <c r="AC2655" t="s">
        <v>66</v>
      </c>
      <c r="AD2655" t="s">
        <v>67</v>
      </c>
      <c r="AE2655" t="s">
        <v>8812</v>
      </c>
      <c r="AF2655" t="s">
        <v>76</v>
      </c>
      <c r="AG2655" t="s">
        <v>57</v>
      </c>
      <c r="AH2655" t="s">
        <v>780</v>
      </c>
      <c r="AI2655" t="s">
        <v>171</v>
      </c>
      <c r="AJ2655" t="s">
        <v>388</v>
      </c>
      <c r="AK2655" t="s">
        <v>73</v>
      </c>
      <c r="AL2655" t="s">
        <v>103</v>
      </c>
      <c r="AM2655" t="s">
        <v>75</v>
      </c>
      <c r="AN2655" t="s">
        <v>76</v>
      </c>
      <c r="AO2655" t="s">
        <v>254</v>
      </c>
      <c r="AP2655" t="s">
        <v>8164</v>
      </c>
      <c r="AQ2655" t="s">
        <v>178</v>
      </c>
      <c r="AR2655" t="s">
        <v>67</v>
      </c>
      <c r="AS2655" t="s">
        <v>62</v>
      </c>
      <c r="AT2655" t="s">
        <v>73</v>
      </c>
      <c r="AU2655" t="s">
        <v>107</v>
      </c>
      <c r="AV2655" t="s">
        <v>12888</v>
      </c>
    </row>
    <row r="2656" spans="1:48" hidden="1" x14ac:dyDescent="0.3">
      <c r="A2656" t="s">
        <v>12889</v>
      </c>
      <c r="B2656" t="s">
        <v>12890</v>
      </c>
      <c r="C2656" s="1" t="str">
        <f t="shared" si="434"/>
        <v>21:0975</v>
      </c>
      <c r="D2656" s="1" t="str">
        <f t="shared" si="441"/>
        <v>21:0110</v>
      </c>
      <c r="E2656" t="s">
        <v>12891</v>
      </c>
      <c r="F2656" t="s">
        <v>12892</v>
      </c>
      <c r="H2656">
        <v>60.072990099999998</v>
      </c>
      <c r="I2656">
        <v>-98.532123900000002</v>
      </c>
      <c r="J2656" s="1" t="str">
        <f t="shared" si="442"/>
        <v>NGR lake sediment grab sample</v>
      </c>
      <c r="K2656" s="1" t="str">
        <f t="shared" si="443"/>
        <v>&lt;177 micron (NGR)</v>
      </c>
      <c r="L2656">
        <v>55</v>
      </c>
      <c r="M2656" t="s">
        <v>200</v>
      </c>
      <c r="N2656">
        <v>1070</v>
      </c>
      <c r="O2656" t="s">
        <v>177</v>
      </c>
      <c r="P2656" t="s">
        <v>54</v>
      </c>
      <c r="Q2656" t="s">
        <v>55</v>
      </c>
      <c r="R2656" t="s">
        <v>106</v>
      </c>
      <c r="S2656" t="s">
        <v>57</v>
      </c>
      <c r="T2656" t="s">
        <v>122</v>
      </c>
      <c r="U2656" t="s">
        <v>96</v>
      </c>
      <c r="V2656" t="s">
        <v>575</v>
      </c>
      <c r="W2656" t="s">
        <v>136</v>
      </c>
      <c r="X2656" t="s">
        <v>67</v>
      </c>
      <c r="Y2656" t="s">
        <v>421</v>
      </c>
      <c r="Z2656" t="s">
        <v>59</v>
      </c>
      <c r="AA2656" t="s">
        <v>64</v>
      </c>
      <c r="AB2656" t="s">
        <v>251</v>
      </c>
      <c r="AC2656" t="s">
        <v>66</v>
      </c>
      <c r="AD2656" t="s">
        <v>67</v>
      </c>
      <c r="AE2656" t="s">
        <v>12893</v>
      </c>
      <c r="AF2656" t="s">
        <v>281</v>
      </c>
      <c r="AG2656" t="s">
        <v>277</v>
      </c>
      <c r="AH2656" t="s">
        <v>780</v>
      </c>
      <c r="AI2656" t="s">
        <v>124</v>
      </c>
      <c r="AJ2656" t="s">
        <v>201</v>
      </c>
      <c r="AK2656" t="s">
        <v>73</v>
      </c>
      <c r="AL2656" t="s">
        <v>206</v>
      </c>
      <c r="AM2656" t="s">
        <v>75</v>
      </c>
      <c r="AN2656" t="s">
        <v>76</v>
      </c>
      <c r="AO2656" t="s">
        <v>92</v>
      </c>
      <c r="AP2656" t="s">
        <v>179</v>
      </c>
      <c r="AQ2656" t="s">
        <v>329</v>
      </c>
      <c r="AR2656" t="s">
        <v>67</v>
      </c>
      <c r="AS2656" t="s">
        <v>54</v>
      </c>
      <c r="AT2656" t="s">
        <v>73</v>
      </c>
      <c r="AU2656" t="s">
        <v>107</v>
      </c>
      <c r="AV2656" t="s">
        <v>12894</v>
      </c>
    </row>
    <row r="2657" spans="1:48" hidden="1" x14ac:dyDescent="0.3">
      <c r="A2657" t="s">
        <v>12895</v>
      </c>
      <c r="B2657" t="s">
        <v>12896</v>
      </c>
      <c r="C2657" s="1" t="str">
        <f t="shared" si="434"/>
        <v>21:0975</v>
      </c>
      <c r="D2657" s="1" t="str">
        <f t="shared" si="441"/>
        <v>21:0110</v>
      </c>
      <c r="E2657" t="s">
        <v>12897</v>
      </c>
      <c r="F2657" t="s">
        <v>12898</v>
      </c>
      <c r="H2657">
        <v>60.070831499999997</v>
      </c>
      <c r="I2657">
        <v>-98.582013900000007</v>
      </c>
      <c r="J2657" s="1" t="str">
        <f t="shared" si="442"/>
        <v>NGR lake sediment grab sample</v>
      </c>
      <c r="K2657" s="1" t="str">
        <f t="shared" si="443"/>
        <v>&lt;177 micron (NGR)</v>
      </c>
      <c r="L2657">
        <v>55</v>
      </c>
      <c r="M2657" t="s">
        <v>217</v>
      </c>
      <c r="N2657">
        <v>1071</v>
      </c>
      <c r="O2657" t="s">
        <v>103</v>
      </c>
      <c r="P2657" t="s">
        <v>54</v>
      </c>
      <c r="Q2657" t="s">
        <v>186</v>
      </c>
      <c r="R2657" t="s">
        <v>123</v>
      </c>
      <c r="S2657" t="s">
        <v>57</v>
      </c>
      <c r="T2657" t="s">
        <v>365</v>
      </c>
      <c r="U2657" t="s">
        <v>59</v>
      </c>
      <c r="V2657" t="s">
        <v>616</v>
      </c>
      <c r="W2657" t="s">
        <v>136</v>
      </c>
      <c r="X2657" t="s">
        <v>74</v>
      </c>
      <c r="Y2657" t="s">
        <v>62</v>
      </c>
      <c r="Z2657" t="s">
        <v>138</v>
      </c>
      <c r="AA2657" t="s">
        <v>64</v>
      </c>
      <c r="AB2657" t="s">
        <v>192</v>
      </c>
      <c r="AC2657" t="s">
        <v>66</v>
      </c>
      <c r="AD2657" t="s">
        <v>127</v>
      </c>
      <c r="AE2657" t="s">
        <v>355</v>
      </c>
      <c r="AF2657" t="s">
        <v>203</v>
      </c>
      <c r="AG2657" t="s">
        <v>91</v>
      </c>
      <c r="AH2657" t="s">
        <v>780</v>
      </c>
      <c r="AI2657" t="s">
        <v>240</v>
      </c>
      <c r="AJ2657" t="s">
        <v>388</v>
      </c>
      <c r="AK2657" t="s">
        <v>73</v>
      </c>
      <c r="AL2657" t="s">
        <v>157</v>
      </c>
      <c r="AM2657" t="s">
        <v>103</v>
      </c>
      <c r="AN2657" t="s">
        <v>76</v>
      </c>
      <c r="AO2657" t="s">
        <v>203</v>
      </c>
      <c r="AP2657" t="s">
        <v>105</v>
      </c>
      <c r="AQ2657" t="s">
        <v>514</v>
      </c>
      <c r="AR2657" t="s">
        <v>74</v>
      </c>
      <c r="AS2657" t="s">
        <v>54</v>
      </c>
      <c r="AT2657" t="s">
        <v>73</v>
      </c>
      <c r="AU2657" t="s">
        <v>107</v>
      </c>
      <c r="AV2657" t="s">
        <v>12899</v>
      </c>
    </row>
    <row r="2658" spans="1:48" hidden="1" x14ac:dyDescent="0.3">
      <c r="A2658" t="s">
        <v>12900</v>
      </c>
      <c r="B2658" t="s">
        <v>12901</v>
      </c>
      <c r="C2658" s="1" t="str">
        <f t="shared" si="434"/>
        <v>21:0975</v>
      </c>
      <c r="D2658" s="1" t="str">
        <f t="shared" si="441"/>
        <v>21:0110</v>
      </c>
      <c r="E2658" t="s">
        <v>12902</v>
      </c>
      <c r="F2658" t="s">
        <v>12903</v>
      </c>
      <c r="H2658">
        <v>60.064616999999998</v>
      </c>
      <c r="I2658">
        <v>-98.643026199999994</v>
      </c>
      <c r="J2658" s="1" t="str">
        <f t="shared" si="442"/>
        <v>NGR lake sediment grab sample</v>
      </c>
      <c r="K2658" s="1" t="str">
        <f t="shared" si="443"/>
        <v>&lt;177 micron (NGR)</v>
      </c>
      <c r="L2658">
        <v>55</v>
      </c>
      <c r="M2658" t="s">
        <v>246</v>
      </c>
      <c r="N2658">
        <v>1072</v>
      </c>
      <c r="O2658" t="s">
        <v>103</v>
      </c>
      <c r="P2658" t="s">
        <v>54</v>
      </c>
      <c r="Q2658" t="s">
        <v>652</v>
      </c>
      <c r="R2658" t="s">
        <v>134</v>
      </c>
      <c r="S2658" t="s">
        <v>57</v>
      </c>
      <c r="T2658" t="s">
        <v>365</v>
      </c>
      <c r="U2658" t="s">
        <v>138</v>
      </c>
      <c r="V2658" t="s">
        <v>2740</v>
      </c>
      <c r="W2658" t="s">
        <v>220</v>
      </c>
      <c r="X2658" t="s">
        <v>67</v>
      </c>
      <c r="Y2658" t="s">
        <v>137</v>
      </c>
      <c r="Z2658" t="s">
        <v>96</v>
      </c>
      <c r="AA2658" t="s">
        <v>64</v>
      </c>
      <c r="AB2658" t="s">
        <v>575</v>
      </c>
      <c r="AC2658" t="s">
        <v>66</v>
      </c>
      <c r="AD2658" t="s">
        <v>62</v>
      </c>
      <c r="AE2658" t="s">
        <v>396</v>
      </c>
      <c r="AF2658" t="s">
        <v>203</v>
      </c>
      <c r="AG2658" t="s">
        <v>169</v>
      </c>
      <c r="AH2658" t="s">
        <v>780</v>
      </c>
      <c r="AI2658" t="s">
        <v>388</v>
      </c>
      <c r="AJ2658" t="s">
        <v>209</v>
      </c>
      <c r="AK2658" t="s">
        <v>73</v>
      </c>
      <c r="AL2658" t="s">
        <v>157</v>
      </c>
      <c r="AM2658" t="s">
        <v>224</v>
      </c>
      <c r="AN2658" t="s">
        <v>76</v>
      </c>
      <c r="AO2658" t="s">
        <v>178</v>
      </c>
      <c r="AP2658" t="s">
        <v>105</v>
      </c>
      <c r="AQ2658" t="s">
        <v>168</v>
      </c>
      <c r="AR2658" t="s">
        <v>74</v>
      </c>
      <c r="AS2658" t="s">
        <v>54</v>
      </c>
      <c r="AT2658" t="s">
        <v>73</v>
      </c>
      <c r="AU2658" t="s">
        <v>107</v>
      </c>
      <c r="AV2658" t="s">
        <v>9610</v>
      </c>
    </row>
    <row r="2659" spans="1:48" hidden="1" x14ac:dyDescent="0.3">
      <c r="A2659" t="s">
        <v>12904</v>
      </c>
      <c r="B2659" t="s">
        <v>12905</v>
      </c>
      <c r="C2659" s="1" t="str">
        <f t="shared" si="434"/>
        <v>21:0975</v>
      </c>
      <c r="D2659" s="1" t="str">
        <f t="shared" si="441"/>
        <v>21:0110</v>
      </c>
      <c r="E2659" t="s">
        <v>12906</v>
      </c>
      <c r="F2659" t="s">
        <v>12907</v>
      </c>
      <c r="H2659">
        <v>60.057411799999997</v>
      </c>
      <c r="I2659">
        <v>-98.699265100000005</v>
      </c>
      <c r="J2659" s="1" t="str">
        <f t="shared" si="442"/>
        <v>NGR lake sediment grab sample</v>
      </c>
      <c r="K2659" s="1" t="str">
        <f t="shared" si="443"/>
        <v>&lt;177 micron (NGR)</v>
      </c>
      <c r="L2659">
        <v>55</v>
      </c>
      <c r="M2659" t="s">
        <v>260</v>
      </c>
      <c r="N2659">
        <v>1073</v>
      </c>
      <c r="O2659" t="s">
        <v>103</v>
      </c>
      <c r="P2659" t="s">
        <v>54</v>
      </c>
      <c r="Q2659" t="s">
        <v>539</v>
      </c>
      <c r="R2659" t="s">
        <v>290</v>
      </c>
      <c r="S2659" t="s">
        <v>57</v>
      </c>
      <c r="T2659" t="s">
        <v>58</v>
      </c>
      <c r="U2659" t="s">
        <v>59</v>
      </c>
      <c r="V2659" t="s">
        <v>436</v>
      </c>
      <c r="W2659" t="s">
        <v>95</v>
      </c>
      <c r="X2659" t="s">
        <v>67</v>
      </c>
      <c r="Y2659" t="s">
        <v>205</v>
      </c>
      <c r="Z2659" t="s">
        <v>138</v>
      </c>
      <c r="AA2659" t="s">
        <v>64</v>
      </c>
      <c r="AB2659" t="s">
        <v>65</v>
      </c>
      <c r="AC2659" t="s">
        <v>66</v>
      </c>
      <c r="AD2659" t="s">
        <v>127</v>
      </c>
      <c r="AE2659" t="s">
        <v>448</v>
      </c>
      <c r="AF2659" t="s">
        <v>104</v>
      </c>
      <c r="AG2659" t="s">
        <v>404</v>
      </c>
      <c r="AH2659" t="s">
        <v>780</v>
      </c>
      <c r="AI2659" t="s">
        <v>193</v>
      </c>
      <c r="AJ2659" t="s">
        <v>124</v>
      </c>
      <c r="AK2659" t="s">
        <v>73</v>
      </c>
      <c r="AL2659" t="s">
        <v>75</v>
      </c>
      <c r="AM2659" t="s">
        <v>75</v>
      </c>
      <c r="AN2659" t="s">
        <v>76</v>
      </c>
      <c r="AO2659" t="s">
        <v>178</v>
      </c>
      <c r="AP2659" t="s">
        <v>1980</v>
      </c>
      <c r="AQ2659" t="s">
        <v>92</v>
      </c>
      <c r="AR2659" t="s">
        <v>67</v>
      </c>
      <c r="AS2659" t="s">
        <v>54</v>
      </c>
      <c r="AT2659" t="s">
        <v>73</v>
      </c>
      <c r="AU2659" t="s">
        <v>107</v>
      </c>
      <c r="AV2659" t="s">
        <v>1017</v>
      </c>
    </row>
    <row r="2660" spans="1:48" hidden="1" x14ac:dyDescent="0.3">
      <c r="A2660" t="s">
        <v>12908</v>
      </c>
      <c r="B2660" t="s">
        <v>12909</v>
      </c>
      <c r="C2660" s="1" t="str">
        <f t="shared" si="434"/>
        <v>21:0975</v>
      </c>
      <c r="D2660" s="1" t="str">
        <f t="shared" si="441"/>
        <v>21:0110</v>
      </c>
      <c r="E2660" t="s">
        <v>12910</v>
      </c>
      <c r="F2660" t="s">
        <v>12911</v>
      </c>
      <c r="H2660">
        <v>60.0539305</v>
      </c>
      <c r="I2660">
        <v>-98.783179099999998</v>
      </c>
      <c r="J2660" s="1" t="str">
        <f t="shared" si="442"/>
        <v>NGR lake sediment grab sample</v>
      </c>
      <c r="K2660" s="1" t="str">
        <f t="shared" si="443"/>
        <v>&lt;177 micron (NGR)</v>
      </c>
      <c r="L2660">
        <v>55</v>
      </c>
      <c r="M2660" t="s">
        <v>273</v>
      </c>
      <c r="N2660">
        <v>1074</v>
      </c>
      <c r="O2660" t="s">
        <v>103</v>
      </c>
      <c r="P2660" t="s">
        <v>54</v>
      </c>
      <c r="Q2660" t="s">
        <v>643</v>
      </c>
      <c r="R2660" t="s">
        <v>436</v>
      </c>
      <c r="S2660" t="s">
        <v>57</v>
      </c>
      <c r="T2660" t="s">
        <v>152</v>
      </c>
      <c r="U2660" t="s">
        <v>138</v>
      </c>
      <c r="V2660" t="s">
        <v>141</v>
      </c>
      <c r="W2660" t="s">
        <v>302</v>
      </c>
      <c r="X2660" t="s">
        <v>67</v>
      </c>
      <c r="Y2660" t="s">
        <v>206</v>
      </c>
      <c r="Z2660" t="s">
        <v>170</v>
      </c>
      <c r="AA2660" t="s">
        <v>64</v>
      </c>
      <c r="AB2660" t="s">
        <v>853</v>
      </c>
      <c r="AC2660" t="s">
        <v>66</v>
      </c>
      <c r="AD2660" t="s">
        <v>127</v>
      </c>
      <c r="AE2660" t="s">
        <v>74</v>
      </c>
      <c r="AF2660" t="s">
        <v>104</v>
      </c>
      <c r="AG2660" t="s">
        <v>172</v>
      </c>
      <c r="AH2660" t="s">
        <v>780</v>
      </c>
      <c r="AI2660" t="s">
        <v>127</v>
      </c>
      <c r="AJ2660" t="s">
        <v>72</v>
      </c>
      <c r="AK2660" t="s">
        <v>73</v>
      </c>
      <c r="AL2660" t="s">
        <v>75</v>
      </c>
      <c r="AM2660" t="s">
        <v>75</v>
      </c>
      <c r="AN2660" t="s">
        <v>76</v>
      </c>
      <c r="AO2660" t="s">
        <v>178</v>
      </c>
      <c r="AP2660" t="s">
        <v>194</v>
      </c>
      <c r="AQ2660" t="s">
        <v>134</v>
      </c>
      <c r="AR2660" t="s">
        <v>67</v>
      </c>
      <c r="AS2660" t="s">
        <v>54</v>
      </c>
      <c r="AT2660" t="s">
        <v>73</v>
      </c>
      <c r="AU2660" t="s">
        <v>107</v>
      </c>
      <c r="AV2660" t="s">
        <v>2572</v>
      </c>
    </row>
    <row r="2661" spans="1:48" hidden="1" x14ac:dyDescent="0.3">
      <c r="A2661" t="s">
        <v>12912</v>
      </c>
      <c r="B2661" t="s">
        <v>12913</v>
      </c>
      <c r="C2661" s="1" t="str">
        <f t="shared" si="434"/>
        <v>21:0975</v>
      </c>
      <c r="D2661" s="1" t="str">
        <f t="shared" si="441"/>
        <v>21:0110</v>
      </c>
      <c r="E2661" t="s">
        <v>12914</v>
      </c>
      <c r="F2661" t="s">
        <v>12915</v>
      </c>
      <c r="H2661">
        <v>60.065830499999997</v>
      </c>
      <c r="I2661">
        <v>-98.827669900000004</v>
      </c>
      <c r="J2661" s="1" t="str">
        <f t="shared" si="442"/>
        <v>NGR lake sediment grab sample</v>
      </c>
      <c r="K2661" s="1" t="str">
        <f t="shared" si="443"/>
        <v>&lt;177 micron (NGR)</v>
      </c>
      <c r="L2661">
        <v>55</v>
      </c>
      <c r="M2661" t="s">
        <v>289</v>
      </c>
      <c r="N2661">
        <v>1075</v>
      </c>
      <c r="O2661" t="s">
        <v>103</v>
      </c>
      <c r="P2661" t="s">
        <v>54</v>
      </c>
      <c r="Q2661" t="s">
        <v>802</v>
      </c>
      <c r="R2661" t="s">
        <v>90</v>
      </c>
      <c r="S2661" t="s">
        <v>57</v>
      </c>
      <c r="T2661" t="s">
        <v>91</v>
      </c>
      <c r="U2661" t="s">
        <v>57</v>
      </c>
      <c r="V2661" t="s">
        <v>381</v>
      </c>
      <c r="W2661" t="s">
        <v>137</v>
      </c>
      <c r="X2661" t="s">
        <v>74</v>
      </c>
      <c r="Y2661" t="s">
        <v>220</v>
      </c>
      <c r="Z2661" t="s">
        <v>127</v>
      </c>
      <c r="AA2661" t="s">
        <v>64</v>
      </c>
      <c r="AB2661" t="s">
        <v>853</v>
      </c>
      <c r="AC2661" t="s">
        <v>70</v>
      </c>
      <c r="AD2661" t="s">
        <v>96</v>
      </c>
      <c r="AE2661" t="s">
        <v>526</v>
      </c>
      <c r="AF2661" t="s">
        <v>76</v>
      </c>
      <c r="AG2661" t="s">
        <v>412</v>
      </c>
      <c r="AH2661" t="s">
        <v>780</v>
      </c>
      <c r="AI2661" t="s">
        <v>692</v>
      </c>
      <c r="AJ2661" t="s">
        <v>440</v>
      </c>
      <c r="AK2661" t="s">
        <v>73</v>
      </c>
      <c r="AL2661" t="s">
        <v>75</v>
      </c>
      <c r="AM2661" t="s">
        <v>75</v>
      </c>
      <c r="AN2661" t="s">
        <v>76</v>
      </c>
      <c r="AO2661" t="s">
        <v>134</v>
      </c>
      <c r="AP2661" t="s">
        <v>234</v>
      </c>
      <c r="AQ2661" t="s">
        <v>104</v>
      </c>
      <c r="AR2661" t="s">
        <v>67</v>
      </c>
      <c r="AS2661" t="s">
        <v>54</v>
      </c>
      <c r="AT2661" t="s">
        <v>152</v>
      </c>
      <c r="AU2661" t="s">
        <v>107</v>
      </c>
      <c r="AV2661" t="s">
        <v>2349</v>
      </c>
    </row>
    <row r="2662" spans="1:48" hidden="1" x14ac:dyDescent="0.3">
      <c r="A2662" t="s">
        <v>12916</v>
      </c>
      <c r="B2662" t="s">
        <v>12917</v>
      </c>
      <c r="C2662" s="1" t="str">
        <f t="shared" si="434"/>
        <v>21:0975</v>
      </c>
      <c r="D2662" s="1" t="str">
        <f t="shared" si="441"/>
        <v>21:0110</v>
      </c>
      <c r="E2662" t="s">
        <v>12918</v>
      </c>
      <c r="F2662" t="s">
        <v>12919</v>
      </c>
      <c r="H2662">
        <v>60.100560100000003</v>
      </c>
      <c r="I2662">
        <v>-98.864909699999998</v>
      </c>
      <c r="J2662" s="1" t="str">
        <f t="shared" si="442"/>
        <v>NGR lake sediment grab sample</v>
      </c>
      <c r="K2662" s="1" t="str">
        <f t="shared" si="443"/>
        <v>&lt;177 micron (NGR)</v>
      </c>
      <c r="L2662">
        <v>55</v>
      </c>
      <c r="M2662" t="s">
        <v>301</v>
      </c>
      <c r="N2662">
        <v>1076</v>
      </c>
      <c r="O2662" t="s">
        <v>526</v>
      </c>
      <c r="P2662" t="s">
        <v>54</v>
      </c>
      <c r="Q2662" t="s">
        <v>560</v>
      </c>
      <c r="R2662" t="s">
        <v>347</v>
      </c>
      <c r="S2662" t="s">
        <v>57</v>
      </c>
      <c r="T2662" t="s">
        <v>437</v>
      </c>
      <c r="U2662" t="s">
        <v>59</v>
      </c>
      <c r="V2662" t="s">
        <v>153</v>
      </c>
      <c r="W2662" t="s">
        <v>238</v>
      </c>
      <c r="X2662" t="s">
        <v>74</v>
      </c>
      <c r="Y2662" t="s">
        <v>137</v>
      </c>
      <c r="Z2662" t="s">
        <v>170</v>
      </c>
      <c r="AA2662" t="s">
        <v>64</v>
      </c>
      <c r="AB2662" t="s">
        <v>604</v>
      </c>
      <c r="AC2662" t="s">
        <v>125</v>
      </c>
      <c r="AD2662" t="s">
        <v>264</v>
      </c>
      <c r="AE2662" t="s">
        <v>4330</v>
      </c>
      <c r="AF2662" t="s">
        <v>134</v>
      </c>
      <c r="AG2662" t="s">
        <v>478</v>
      </c>
      <c r="AH2662" t="s">
        <v>780</v>
      </c>
      <c r="AI2662" t="s">
        <v>87</v>
      </c>
      <c r="AJ2662" t="s">
        <v>1250</v>
      </c>
      <c r="AK2662" t="s">
        <v>73</v>
      </c>
      <c r="AL2662" t="s">
        <v>103</v>
      </c>
      <c r="AM2662" t="s">
        <v>68</v>
      </c>
      <c r="AN2662" t="s">
        <v>10115</v>
      </c>
      <c r="AO2662" t="s">
        <v>290</v>
      </c>
      <c r="AP2662" t="s">
        <v>900</v>
      </c>
      <c r="AQ2662" t="s">
        <v>12920</v>
      </c>
      <c r="AR2662" t="s">
        <v>62</v>
      </c>
      <c r="AS2662" t="s">
        <v>62</v>
      </c>
      <c r="AT2662" t="s">
        <v>277</v>
      </c>
      <c r="AU2662" t="s">
        <v>107</v>
      </c>
      <c r="AV2662" t="s">
        <v>12921</v>
      </c>
    </row>
    <row r="2663" spans="1:48" hidden="1" x14ac:dyDescent="0.3">
      <c r="A2663" t="s">
        <v>12922</v>
      </c>
      <c r="B2663" t="s">
        <v>12923</v>
      </c>
      <c r="C2663" s="1" t="str">
        <f t="shared" si="434"/>
        <v>21:0975</v>
      </c>
      <c r="D2663" s="1" t="str">
        <f t="shared" si="441"/>
        <v>21:0110</v>
      </c>
      <c r="E2663" t="s">
        <v>12924</v>
      </c>
      <c r="F2663" t="s">
        <v>12925</v>
      </c>
      <c r="H2663">
        <v>60.118027300000001</v>
      </c>
      <c r="I2663">
        <v>-98.842976300000004</v>
      </c>
      <c r="J2663" s="1" t="str">
        <f t="shared" si="442"/>
        <v>NGR lake sediment grab sample</v>
      </c>
      <c r="K2663" s="1" t="str">
        <f t="shared" si="443"/>
        <v>&lt;177 micron (NGR)</v>
      </c>
      <c r="L2663">
        <v>55</v>
      </c>
      <c r="M2663" t="s">
        <v>314</v>
      </c>
      <c r="N2663">
        <v>1077</v>
      </c>
      <c r="O2663" t="s">
        <v>103</v>
      </c>
      <c r="P2663" t="s">
        <v>54</v>
      </c>
      <c r="Q2663" t="s">
        <v>1583</v>
      </c>
      <c r="R2663" t="s">
        <v>290</v>
      </c>
      <c r="S2663" t="s">
        <v>57</v>
      </c>
      <c r="T2663" t="s">
        <v>135</v>
      </c>
      <c r="U2663" t="s">
        <v>138</v>
      </c>
      <c r="V2663" t="s">
        <v>192</v>
      </c>
      <c r="W2663" t="s">
        <v>355</v>
      </c>
      <c r="X2663" t="s">
        <v>74</v>
      </c>
      <c r="Y2663" t="s">
        <v>62</v>
      </c>
      <c r="Z2663" t="s">
        <v>96</v>
      </c>
      <c r="AA2663" t="s">
        <v>64</v>
      </c>
      <c r="AB2663" t="s">
        <v>223</v>
      </c>
      <c r="AC2663" t="s">
        <v>66</v>
      </c>
      <c r="AD2663" t="s">
        <v>168</v>
      </c>
      <c r="AE2663" t="s">
        <v>448</v>
      </c>
      <c r="AF2663" t="s">
        <v>134</v>
      </c>
      <c r="AG2663" t="s">
        <v>604</v>
      </c>
      <c r="AH2663" t="s">
        <v>780</v>
      </c>
      <c r="AI2663" t="s">
        <v>692</v>
      </c>
      <c r="AJ2663" t="s">
        <v>138</v>
      </c>
      <c r="AK2663" t="s">
        <v>73</v>
      </c>
      <c r="AL2663" t="s">
        <v>125</v>
      </c>
      <c r="AM2663" t="s">
        <v>177</v>
      </c>
      <c r="AN2663" t="s">
        <v>76</v>
      </c>
      <c r="AO2663" t="s">
        <v>281</v>
      </c>
      <c r="AP2663" t="s">
        <v>656</v>
      </c>
      <c r="AQ2663" t="s">
        <v>820</v>
      </c>
      <c r="AR2663" t="s">
        <v>67</v>
      </c>
      <c r="AS2663" t="s">
        <v>54</v>
      </c>
      <c r="AT2663" t="s">
        <v>73</v>
      </c>
      <c r="AU2663" t="s">
        <v>107</v>
      </c>
      <c r="AV2663" t="s">
        <v>8304</v>
      </c>
    </row>
    <row r="2664" spans="1:48" hidden="1" x14ac:dyDescent="0.3">
      <c r="A2664" t="s">
        <v>12926</v>
      </c>
      <c r="B2664" t="s">
        <v>12927</v>
      </c>
      <c r="C2664" s="1" t="str">
        <f t="shared" si="434"/>
        <v>21:0975</v>
      </c>
      <c r="D2664" s="1" t="str">
        <f t="shared" si="441"/>
        <v>21:0110</v>
      </c>
      <c r="E2664" t="s">
        <v>12928</v>
      </c>
      <c r="F2664" t="s">
        <v>12929</v>
      </c>
      <c r="H2664">
        <v>60.1531837</v>
      </c>
      <c r="I2664">
        <v>-98.8457255</v>
      </c>
      <c r="J2664" s="1" t="str">
        <f t="shared" si="442"/>
        <v>NGR lake sediment grab sample</v>
      </c>
      <c r="K2664" s="1" t="str">
        <f t="shared" si="443"/>
        <v>&lt;177 micron (NGR)</v>
      </c>
      <c r="L2664">
        <v>55</v>
      </c>
      <c r="M2664" t="s">
        <v>324</v>
      </c>
      <c r="N2664">
        <v>1078</v>
      </c>
      <c r="O2664" t="s">
        <v>103</v>
      </c>
      <c r="P2664" t="s">
        <v>54</v>
      </c>
      <c r="Q2664" t="s">
        <v>572</v>
      </c>
      <c r="R2664" t="s">
        <v>429</v>
      </c>
      <c r="S2664" t="s">
        <v>57</v>
      </c>
      <c r="T2664" t="s">
        <v>404</v>
      </c>
      <c r="U2664" t="s">
        <v>117</v>
      </c>
      <c r="V2664" t="s">
        <v>251</v>
      </c>
      <c r="W2664" t="s">
        <v>79</v>
      </c>
      <c r="X2664" t="s">
        <v>67</v>
      </c>
      <c r="Y2664" t="s">
        <v>137</v>
      </c>
      <c r="Z2664" t="s">
        <v>138</v>
      </c>
      <c r="AA2664" t="s">
        <v>64</v>
      </c>
      <c r="AB2664" t="s">
        <v>236</v>
      </c>
      <c r="AC2664" t="s">
        <v>66</v>
      </c>
      <c r="AD2664" t="s">
        <v>127</v>
      </c>
      <c r="AE2664" t="s">
        <v>12930</v>
      </c>
      <c r="AF2664" t="s">
        <v>104</v>
      </c>
      <c r="AG2664" t="s">
        <v>91</v>
      </c>
      <c r="AH2664" t="s">
        <v>780</v>
      </c>
      <c r="AI2664" t="s">
        <v>305</v>
      </c>
      <c r="AJ2664" t="s">
        <v>709</v>
      </c>
      <c r="AK2664" t="s">
        <v>73</v>
      </c>
      <c r="AL2664" t="s">
        <v>74</v>
      </c>
      <c r="AM2664" t="s">
        <v>75</v>
      </c>
      <c r="AN2664" t="s">
        <v>76</v>
      </c>
      <c r="AO2664" t="s">
        <v>104</v>
      </c>
      <c r="AP2664" t="s">
        <v>210</v>
      </c>
      <c r="AQ2664" t="s">
        <v>77</v>
      </c>
      <c r="AR2664" t="s">
        <v>67</v>
      </c>
      <c r="AS2664" t="s">
        <v>54</v>
      </c>
      <c r="AT2664" t="s">
        <v>73</v>
      </c>
      <c r="AU2664" t="s">
        <v>107</v>
      </c>
      <c r="AV2664" t="s">
        <v>1821</v>
      </c>
    </row>
    <row r="2665" spans="1:48" hidden="1" x14ac:dyDescent="0.3">
      <c r="A2665" t="s">
        <v>12931</v>
      </c>
      <c r="B2665" t="s">
        <v>12932</v>
      </c>
      <c r="C2665" s="1" t="str">
        <f t="shared" si="434"/>
        <v>21:0975</v>
      </c>
      <c r="D2665" s="1" t="str">
        <f t="shared" si="441"/>
        <v>21:0110</v>
      </c>
      <c r="E2665" t="s">
        <v>12933</v>
      </c>
      <c r="F2665" t="s">
        <v>12934</v>
      </c>
      <c r="H2665">
        <v>60.255591199999998</v>
      </c>
      <c r="I2665">
        <v>-99.159715599999998</v>
      </c>
      <c r="J2665" s="1" t="str">
        <f t="shared" si="442"/>
        <v>NGR lake sediment grab sample</v>
      </c>
      <c r="K2665" s="1" t="str">
        <f t="shared" si="443"/>
        <v>&lt;177 micron (NGR)</v>
      </c>
      <c r="L2665">
        <v>55</v>
      </c>
      <c r="M2665" t="s">
        <v>335</v>
      </c>
      <c r="N2665">
        <v>1079</v>
      </c>
      <c r="O2665" t="s">
        <v>103</v>
      </c>
      <c r="P2665" t="s">
        <v>54</v>
      </c>
      <c r="Q2665" t="s">
        <v>275</v>
      </c>
      <c r="R2665" t="s">
        <v>478</v>
      </c>
      <c r="S2665" t="s">
        <v>57</v>
      </c>
      <c r="T2665" t="s">
        <v>489</v>
      </c>
      <c r="U2665" t="s">
        <v>88</v>
      </c>
      <c r="V2665" t="s">
        <v>119</v>
      </c>
      <c r="W2665" t="s">
        <v>62</v>
      </c>
      <c r="X2665" t="s">
        <v>170</v>
      </c>
      <c r="Y2665" t="s">
        <v>448</v>
      </c>
      <c r="Z2665" t="s">
        <v>62</v>
      </c>
      <c r="AA2665" t="s">
        <v>64</v>
      </c>
      <c r="AB2665" t="s">
        <v>315</v>
      </c>
      <c r="AC2665" t="s">
        <v>70</v>
      </c>
      <c r="AD2665" t="s">
        <v>170</v>
      </c>
      <c r="AE2665" t="s">
        <v>224</v>
      </c>
      <c r="AF2665" t="s">
        <v>104</v>
      </c>
      <c r="AG2665" t="s">
        <v>236</v>
      </c>
      <c r="AH2665" t="s">
        <v>780</v>
      </c>
      <c r="AI2665" t="s">
        <v>124</v>
      </c>
      <c r="AJ2665" t="s">
        <v>1174</v>
      </c>
      <c r="AK2665" t="s">
        <v>73</v>
      </c>
      <c r="AL2665" t="s">
        <v>224</v>
      </c>
      <c r="AM2665" t="s">
        <v>68</v>
      </c>
      <c r="AN2665" t="s">
        <v>76</v>
      </c>
      <c r="AO2665" t="s">
        <v>1251</v>
      </c>
      <c r="AP2665" t="s">
        <v>2741</v>
      </c>
      <c r="AQ2665" t="s">
        <v>281</v>
      </c>
      <c r="AR2665" t="s">
        <v>67</v>
      </c>
      <c r="AS2665" t="s">
        <v>62</v>
      </c>
      <c r="AT2665" t="s">
        <v>91</v>
      </c>
      <c r="AU2665" t="s">
        <v>107</v>
      </c>
      <c r="AV2665" t="s">
        <v>11595</v>
      </c>
    </row>
    <row r="2666" spans="1:48" hidden="1" x14ac:dyDescent="0.3">
      <c r="A2666" t="s">
        <v>12935</v>
      </c>
      <c r="B2666" t="s">
        <v>12936</v>
      </c>
      <c r="C2666" s="1" t="str">
        <f t="shared" si="434"/>
        <v>21:0975</v>
      </c>
      <c r="D2666" s="1" t="str">
        <f t="shared" si="441"/>
        <v>21:0110</v>
      </c>
      <c r="E2666" t="s">
        <v>12858</v>
      </c>
      <c r="F2666" t="s">
        <v>12937</v>
      </c>
      <c r="H2666">
        <v>60.237714199999999</v>
      </c>
      <c r="I2666">
        <v>-99.221967000000006</v>
      </c>
      <c r="J2666" s="1" t="str">
        <f t="shared" si="442"/>
        <v>NGR lake sediment grab sample</v>
      </c>
      <c r="K2666" s="1" t="str">
        <f t="shared" si="443"/>
        <v>&lt;177 micron (NGR)</v>
      </c>
      <c r="L2666">
        <v>55</v>
      </c>
      <c r="M2666" t="s">
        <v>345</v>
      </c>
      <c r="N2666">
        <v>1080</v>
      </c>
      <c r="O2666" t="s">
        <v>103</v>
      </c>
      <c r="P2666" t="s">
        <v>54</v>
      </c>
      <c r="Q2666" t="s">
        <v>470</v>
      </c>
      <c r="R2666" t="s">
        <v>251</v>
      </c>
      <c r="S2666" t="s">
        <v>57</v>
      </c>
      <c r="T2666" t="s">
        <v>541</v>
      </c>
      <c r="U2666" t="s">
        <v>88</v>
      </c>
      <c r="V2666" t="s">
        <v>60</v>
      </c>
      <c r="W2666" t="s">
        <v>94</v>
      </c>
      <c r="X2666" t="s">
        <v>74</v>
      </c>
      <c r="Y2666" t="s">
        <v>355</v>
      </c>
      <c r="Z2666" t="s">
        <v>59</v>
      </c>
      <c r="AA2666" t="s">
        <v>64</v>
      </c>
      <c r="AB2666" t="s">
        <v>91</v>
      </c>
      <c r="AC2666" t="s">
        <v>70</v>
      </c>
      <c r="AD2666" t="s">
        <v>281</v>
      </c>
      <c r="AE2666" t="s">
        <v>4470</v>
      </c>
      <c r="AF2666" t="s">
        <v>436</v>
      </c>
      <c r="AG2666" t="s">
        <v>152</v>
      </c>
      <c r="AH2666" t="s">
        <v>780</v>
      </c>
      <c r="AI2666" t="s">
        <v>117</v>
      </c>
      <c r="AJ2666" t="s">
        <v>1198</v>
      </c>
      <c r="AK2666" t="s">
        <v>73</v>
      </c>
      <c r="AL2666" t="s">
        <v>157</v>
      </c>
      <c r="AM2666" t="s">
        <v>68</v>
      </c>
      <c r="AN2666" t="s">
        <v>76</v>
      </c>
      <c r="AO2666" t="s">
        <v>12938</v>
      </c>
      <c r="AP2666" t="s">
        <v>307</v>
      </c>
      <c r="AQ2666" t="s">
        <v>493</v>
      </c>
      <c r="AR2666" t="s">
        <v>170</v>
      </c>
      <c r="AS2666" t="s">
        <v>54</v>
      </c>
      <c r="AT2666" t="s">
        <v>1814</v>
      </c>
      <c r="AU2666" t="s">
        <v>107</v>
      </c>
      <c r="AV2666" t="s">
        <v>12939</v>
      </c>
    </row>
    <row r="2667" spans="1:48" hidden="1" x14ac:dyDescent="0.3">
      <c r="A2667" t="s">
        <v>12940</v>
      </c>
      <c r="B2667" t="s">
        <v>12941</v>
      </c>
      <c r="C2667" s="1" t="str">
        <f t="shared" si="434"/>
        <v>21:0975</v>
      </c>
      <c r="D2667" s="1" t="str">
        <f t="shared" si="441"/>
        <v>21:0110</v>
      </c>
      <c r="E2667" t="s">
        <v>12942</v>
      </c>
      <c r="F2667" t="s">
        <v>12943</v>
      </c>
      <c r="H2667">
        <v>60.1535966</v>
      </c>
      <c r="I2667">
        <v>-99.243740000000003</v>
      </c>
      <c r="J2667" s="1" t="str">
        <f t="shared" si="442"/>
        <v>NGR lake sediment grab sample</v>
      </c>
      <c r="K2667" s="1" t="str">
        <f t="shared" si="443"/>
        <v>&lt;177 micron (NGR)</v>
      </c>
      <c r="L2667">
        <v>55</v>
      </c>
      <c r="M2667" t="s">
        <v>354</v>
      </c>
      <c r="N2667">
        <v>1081</v>
      </c>
      <c r="O2667" t="s">
        <v>103</v>
      </c>
      <c r="P2667" t="s">
        <v>54</v>
      </c>
      <c r="Q2667" t="s">
        <v>1158</v>
      </c>
      <c r="R2667" t="s">
        <v>691</v>
      </c>
      <c r="S2667" t="s">
        <v>57</v>
      </c>
      <c r="T2667" t="s">
        <v>58</v>
      </c>
      <c r="U2667" t="s">
        <v>88</v>
      </c>
      <c r="V2667" t="s">
        <v>615</v>
      </c>
      <c r="W2667" t="s">
        <v>308</v>
      </c>
      <c r="X2667" t="s">
        <v>67</v>
      </c>
      <c r="Y2667" t="s">
        <v>63</v>
      </c>
      <c r="Z2667" t="s">
        <v>96</v>
      </c>
      <c r="AA2667" t="s">
        <v>64</v>
      </c>
      <c r="AB2667" t="s">
        <v>428</v>
      </c>
      <c r="AC2667" t="s">
        <v>66</v>
      </c>
      <c r="AD2667" t="s">
        <v>127</v>
      </c>
      <c r="AE2667" t="s">
        <v>396</v>
      </c>
      <c r="AF2667" t="s">
        <v>134</v>
      </c>
      <c r="AG2667" t="s">
        <v>175</v>
      </c>
      <c r="AH2667" t="s">
        <v>780</v>
      </c>
      <c r="AI2667" t="s">
        <v>101</v>
      </c>
      <c r="AJ2667" t="s">
        <v>440</v>
      </c>
      <c r="AK2667" t="s">
        <v>73</v>
      </c>
      <c r="AL2667" t="s">
        <v>125</v>
      </c>
      <c r="AM2667" t="s">
        <v>125</v>
      </c>
      <c r="AN2667" t="s">
        <v>76</v>
      </c>
      <c r="AO2667" t="s">
        <v>134</v>
      </c>
      <c r="AP2667" t="s">
        <v>210</v>
      </c>
      <c r="AQ2667" t="s">
        <v>7610</v>
      </c>
      <c r="AR2667" t="s">
        <v>67</v>
      </c>
      <c r="AS2667" t="s">
        <v>54</v>
      </c>
      <c r="AT2667" t="s">
        <v>58</v>
      </c>
      <c r="AU2667" t="s">
        <v>107</v>
      </c>
      <c r="AV2667" t="s">
        <v>3671</v>
      </c>
    </row>
    <row r="2668" spans="1:48" hidden="1" x14ac:dyDescent="0.3">
      <c r="A2668" t="s">
        <v>12944</v>
      </c>
      <c r="B2668" t="s">
        <v>12945</v>
      </c>
      <c r="C2668" s="1" t="str">
        <f t="shared" si="434"/>
        <v>21:0975</v>
      </c>
      <c r="D2668" s="1" t="str">
        <f t="shared" si="441"/>
        <v>21:0110</v>
      </c>
      <c r="E2668" t="s">
        <v>12946</v>
      </c>
      <c r="F2668" t="s">
        <v>12947</v>
      </c>
      <c r="H2668">
        <v>60.147991099999999</v>
      </c>
      <c r="I2668">
        <v>-99.744525199999998</v>
      </c>
      <c r="J2668" s="1" t="str">
        <f t="shared" si="442"/>
        <v>NGR lake sediment grab sample</v>
      </c>
      <c r="K2668" s="1" t="str">
        <f t="shared" si="443"/>
        <v>&lt;177 micron (NGR)</v>
      </c>
      <c r="L2668">
        <v>56</v>
      </c>
      <c r="M2668" t="s">
        <v>52</v>
      </c>
      <c r="N2668">
        <v>1082</v>
      </c>
      <c r="O2668" t="s">
        <v>177</v>
      </c>
      <c r="P2668" t="s">
        <v>54</v>
      </c>
      <c r="Q2668" t="s">
        <v>387</v>
      </c>
      <c r="R2668" t="s">
        <v>282</v>
      </c>
      <c r="S2668" t="s">
        <v>57</v>
      </c>
      <c r="T2668" t="s">
        <v>152</v>
      </c>
      <c r="U2668" t="s">
        <v>92</v>
      </c>
      <c r="V2668" t="s">
        <v>172</v>
      </c>
      <c r="W2668" t="s">
        <v>159</v>
      </c>
      <c r="X2668" t="s">
        <v>67</v>
      </c>
      <c r="Y2668" t="s">
        <v>220</v>
      </c>
      <c r="Z2668" t="s">
        <v>96</v>
      </c>
      <c r="AA2668" t="s">
        <v>64</v>
      </c>
      <c r="AB2668" t="s">
        <v>119</v>
      </c>
      <c r="AC2668" t="s">
        <v>66</v>
      </c>
      <c r="AD2668" t="s">
        <v>67</v>
      </c>
      <c r="AE2668" t="s">
        <v>5601</v>
      </c>
      <c r="AF2668" t="s">
        <v>616</v>
      </c>
      <c r="AG2668" t="s">
        <v>248</v>
      </c>
      <c r="AH2668" t="s">
        <v>780</v>
      </c>
      <c r="AI2668" t="s">
        <v>373</v>
      </c>
      <c r="AJ2668" t="s">
        <v>156</v>
      </c>
      <c r="AK2668" t="s">
        <v>73</v>
      </c>
      <c r="AL2668" t="s">
        <v>526</v>
      </c>
      <c r="AM2668" t="s">
        <v>103</v>
      </c>
      <c r="AN2668" t="s">
        <v>76</v>
      </c>
      <c r="AO2668" t="s">
        <v>116</v>
      </c>
      <c r="AP2668" t="s">
        <v>551</v>
      </c>
      <c r="AQ2668" t="s">
        <v>1192</v>
      </c>
      <c r="AR2668" t="s">
        <v>170</v>
      </c>
      <c r="AS2668" t="s">
        <v>54</v>
      </c>
      <c r="AT2668" t="s">
        <v>73</v>
      </c>
      <c r="AU2668" t="s">
        <v>107</v>
      </c>
      <c r="AV2668" t="s">
        <v>12948</v>
      </c>
    </row>
    <row r="2669" spans="1:48" hidden="1" x14ac:dyDescent="0.3">
      <c r="A2669" t="s">
        <v>12949</v>
      </c>
      <c r="B2669" t="s">
        <v>12950</v>
      </c>
      <c r="C2669" s="1" t="str">
        <f t="shared" si="434"/>
        <v>21:0975</v>
      </c>
      <c r="D2669" s="1" t="str">
        <f t="shared" si="441"/>
        <v>21:0110</v>
      </c>
      <c r="E2669" t="s">
        <v>12951</v>
      </c>
      <c r="F2669" t="s">
        <v>12952</v>
      </c>
      <c r="H2669">
        <v>60.126941000000002</v>
      </c>
      <c r="I2669">
        <v>-99.302990100000002</v>
      </c>
      <c r="J2669" s="1" t="str">
        <f t="shared" si="442"/>
        <v>NGR lake sediment grab sample</v>
      </c>
      <c r="K2669" s="1" t="str">
        <f t="shared" si="443"/>
        <v>&lt;177 micron (NGR)</v>
      </c>
      <c r="L2669">
        <v>56</v>
      </c>
      <c r="M2669" t="s">
        <v>86</v>
      </c>
      <c r="N2669">
        <v>1083</v>
      </c>
      <c r="O2669" t="s">
        <v>103</v>
      </c>
      <c r="P2669" t="s">
        <v>54</v>
      </c>
      <c r="Q2669" t="s">
        <v>2145</v>
      </c>
      <c r="R2669" t="s">
        <v>10055</v>
      </c>
      <c r="S2669" t="s">
        <v>57</v>
      </c>
      <c r="T2669" t="s">
        <v>58</v>
      </c>
      <c r="U2669" t="s">
        <v>88</v>
      </c>
      <c r="V2669" t="s">
        <v>139</v>
      </c>
      <c r="W2669" t="s">
        <v>170</v>
      </c>
      <c r="X2669" t="s">
        <v>74</v>
      </c>
      <c r="Y2669" t="s">
        <v>136</v>
      </c>
      <c r="Z2669" t="s">
        <v>170</v>
      </c>
      <c r="AA2669" t="s">
        <v>64</v>
      </c>
      <c r="AB2669" t="s">
        <v>428</v>
      </c>
      <c r="AC2669" t="s">
        <v>66</v>
      </c>
      <c r="AD2669" t="s">
        <v>88</v>
      </c>
      <c r="AE2669" t="s">
        <v>74</v>
      </c>
      <c r="AF2669" t="s">
        <v>134</v>
      </c>
      <c r="AG2669" t="s">
        <v>326</v>
      </c>
      <c r="AH2669" t="s">
        <v>780</v>
      </c>
      <c r="AI2669" t="s">
        <v>124</v>
      </c>
      <c r="AJ2669" t="s">
        <v>373</v>
      </c>
      <c r="AK2669" t="s">
        <v>73</v>
      </c>
      <c r="AL2669" t="s">
        <v>177</v>
      </c>
      <c r="AM2669" t="s">
        <v>177</v>
      </c>
      <c r="AN2669" t="s">
        <v>76</v>
      </c>
      <c r="AO2669" t="s">
        <v>290</v>
      </c>
      <c r="AP2669" t="s">
        <v>225</v>
      </c>
      <c r="AQ2669" t="s">
        <v>8709</v>
      </c>
      <c r="AR2669" t="s">
        <v>67</v>
      </c>
      <c r="AS2669" t="s">
        <v>54</v>
      </c>
      <c r="AT2669" t="s">
        <v>73</v>
      </c>
      <c r="AU2669" t="s">
        <v>107</v>
      </c>
      <c r="AV2669" t="s">
        <v>12953</v>
      </c>
    </row>
    <row r="2670" spans="1:48" hidden="1" x14ac:dyDescent="0.3">
      <c r="A2670" t="s">
        <v>12954</v>
      </c>
      <c r="B2670" t="s">
        <v>12955</v>
      </c>
      <c r="C2670" s="1" t="str">
        <f t="shared" si="434"/>
        <v>21:0975</v>
      </c>
      <c r="D2670" s="1" t="str">
        <f t="shared" si="441"/>
        <v>21:0110</v>
      </c>
      <c r="E2670" t="s">
        <v>12956</v>
      </c>
      <c r="F2670" t="s">
        <v>12957</v>
      </c>
      <c r="H2670">
        <v>60.128283600000003</v>
      </c>
      <c r="I2670">
        <v>-99.358526400000002</v>
      </c>
      <c r="J2670" s="1" t="str">
        <f t="shared" si="442"/>
        <v>NGR lake sediment grab sample</v>
      </c>
      <c r="K2670" s="1" t="str">
        <f t="shared" si="443"/>
        <v>&lt;177 micron (NGR)</v>
      </c>
      <c r="L2670">
        <v>56</v>
      </c>
      <c r="M2670" t="s">
        <v>113</v>
      </c>
      <c r="N2670">
        <v>1084</v>
      </c>
      <c r="O2670" t="s">
        <v>103</v>
      </c>
      <c r="P2670" t="s">
        <v>54</v>
      </c>
      <c r="Q2670" t="s">
        <v>549</v>
      </c>
      <c r="R2670" t="s">
        <v>381</v>
      </c>
      <c r="S2670" t="s">
        <v>57</v>
      </c>
      <c r="T2670" t="s">
        <v>167</v>
      </c>
      <c r="U2670" t="s">
        <v>117</v>
      </c>
      <c r="V2670" t="s">
        <v>251</v>
      </c>
      <c r="W2670" t="s">
        <v>95</v>
      </c>
      <c r="X2670" t="s">
        <v>74</v>
      </c>
      <c r="Y2670" t="s">
        <v>171</v>
      </c>
      <c r="Z2670" t="s">
        <v>127</v>
      </c>
      <c r="AA2670" t="s">
        <v>64</v>
      </c>
      <c r="AB2670" t="s">
        <v>65</v>
      </c>
      <c r="AC2670" t="s">
        <v>66</v>
      </c>
      <c r="AD2670" t="s">
        <v>127</v>
      </c>
      <c r="AE2670" t="s">
        <v>68</v>
      </c>
      <c r="AF2670" t="s">
        <v>121</v>
      </c>
      <c r="AG2670" t="s">
        <v>316</v>
      </c>
      <c r="AH2670" t="s">
        <v>780</v>
      </c>
      <c r="AI2670" t="s">
        <v>338</v>
      </c>
      <c r="AJ2670" t="s">
        <v>72</v>
      </c>
      <c r="AK2670" t="s">
        <v>73</v>
      </c>
      <c r="AL2670" t="s">
        <v>75</v>
      </c>
      <c r="AM2670" t="s">
        <v>125</v>
      </c>
      <c r="AN2670" t="s">
        <v>76</v>
      </c>
      <c r="AO2670" t="s">
        <v>104</v>
      </c>
      <c r="AP2670" t="s">
        <v>234</v>
      </c>
      <c r="AQ2670" t="s">
        <v>290</v>
      </c>
      <c r="AR2670" t="s">
        <v>127</v>
      </c>
      <c r="AS2670" t="s">
        <v>54</v>
      </c>
      <c r="AT2670" t="s">
        <v>73</v>
      </c>
      <c r="AU2670" t="s">
        <v>107</v>
      </c>
      <c r="AV2670" t="s">
        <v>9164</v>
      </c>
    </row>
    <row r="2671" spans="1:48" hidden="1" x14ac:dyDescent="0.3">
      <c r="A2671" t="s">
        <v>12958</v>
      </c>
      <c r="B2671" t="s">
        <v>12959</v>
      </c>
      <c r="C2671" s="1" t="str">
        <f t="shared" si="434"/>
        <v>21:0975</v>
      </c>
      <c r="D2671" s="1" t="str">
        <f t="shared" si="441"/>
        <v>21:0110</v>
      </c>
      <c r="E2671" t="s">
        <v>12956</v>
      </c>
      <c r="F2671" t="s">
        <v>12960</v>
      </c>
      <c r="H2671">
        <v>60.128283600000003</v>
      </c>
      <c r="I2671">
        <v>-99.358526400000002</v>
      </c>
      <c r="J2671" s="1" t="str">
        <f t="shared" si="442"/>
        <v>NGR lake sediment grab sample</v>
      </c>
      <c r="K2671" s="1" t="str">
        <f t="shared" si="443"/>
        <v>&lt;177 micron (NGR)</v>
      </c>
      <c r="L2671">
        <v>56</v>
      </c>
      <c r="M2671" t="s">
        <v>132</v>
      </c>
      <c r="N2671">
        <v>1085</v>
      </c>
      <c r="O2671" t="s">
        <v>103</v>
      </c>
      <c r="P2671" t="s">
        <v>54</v>
      </c>
      <c r="Q2671" t="s">
        <v>775</v>
      </c>
      <c r="R2671" t="s">
        <v>356</v>
      </c>
      <c r="S2671" t="s">
        <v>57</v>
      </c>
      <c r="T2671" t="s">
        <v>454</v>
      </c>
      <c r="U2671" t="s">
        <v>117</v>
      </c>
      <c r="V2671" t="s">
        <v>575</v>
      </c>
      <c r="W2671" t="s">
        <v>63</v>
      </c>
      <c r="X2671" t="s">
        <v>74</v>
      </c>
      <c r="Y2671" t="s">
        <v>171</v>
      </c>
      <c r="Z2671" t="s">
        <v>127</v>
      </c>
      <c r="AA2671" t="s">
        <v>64</v>
      </c>
      <c r="AB2671" t="s">
        <v>221</v>
      </c>
      <c r="AC2671" t="s">
        <v>173</v>
      </c>
      <c r="AD2671" t="s">
        <v>127</v>
      </c>
      <c r="AE2671" t="s">
        <v>68</v>
      </c>
      <c r="AF2671" t="s">
        <v>116</v>
      </c>
      <c r="AG2671" t="s">
        <v>428</v>
      </c>
      <c r="AH2671" t="s">
        <v>780</v>
      </c>
      <c r="AI2671" t="s">
        <v>138</v>
      </c>
      <c r="AJ2671" t="s">
        <v>71</v>
      </c>
      <c r="AK2671" t="s">
        <v>73</v>
      </c>
      <c r="AL2671" t="s">
        <v>75</v>
      </c>
      <c r="AM2671" t="s">
        <v>75</v>
      </c>
      <c r="AN2671" t="s">
        <v>76</v>
      </c>
      <c r="AO2671" t="s">
        <v>104</v>
      </c>
      <c r="AP2671" t="s">
        <v>105</v>
      </c>
      <c r="AQ2671" t="s">
        <v>77</v>
      </c>
      <c r="AR2671" t="s">
        <v>96</v>
      </c>
      <c r="AS2671" t="s">
        <v>62</v>
      </c>
      <c r="AT2671" t="s">
        <v>73</v>
      </c>
      <c r="AU2671" t="s">
        <v>107</v>
      </c>
      <c r="AV2671" t="s">
        <v>12961</v>
      </c>
    </row>
    <row r="2672" spans="1:48" hidden="1" x14ac:dyDescent="0.3">
      <c r="A2672" t="s">
        <v>12962</v>
      </c>
      <c r="B2672" t="s">
        <v>12963</v>
      </c>
      <c r="C2672" s="1" t="str">
        <f t="shared" si="434"/>
        <v>21:0975</v>
      </c>
      <c r="D2672" s="1" t="str">
        <f t="shared" si="441"/>
        <v>21:0110</v>
      </c>
      <c r="E2672" t="s">
        <v>12964</v>
      </c>
      <c r="F2672" t="s">
        <v>12965</v>
      </c>
      <c r="H2672">
        <v>60.122928999999999</v>
      </c>
      <c r="I2672">
        <v>-99.434335599999997</v>
      </c>
      <c r="J2672" s="1" t="str">
        <f t="shared" si="442"/>
        <v>NGR lake sediment grab sample</v>
      </c>
      <c r="K2672" s="1" t="str">
        <f t="shared" si="443"/>
        <v>&lt;177 micron (NGR)</v>
      </c>
      <c r="L2672">
        <v>56</v>
      </c>
      <c r="M2672" t="s">
        <v>149</v>
      </c>
      <c r="N2672">
        <v>1086</v>
      </c>
      <c r="O2672" t="s">
        <v>103</v>
      </c>
      <c r="P2672" t="s">
        <v>54</v>
      </c>
      <c r="Q2672" t="s">
        <v>562</v>
      </c>
      <c r="R2672" t="s">
        <v>12966</v>
      </c>
      <c r="S2672" t="s">
        <v>57</v>
      </c>
      <c r="T2672" t="s">
        <v>91</v>
      </c>
      <c r="U2672" t="s">
        <v>178</v>
      </c>
      <c r="V2672" t="s">
        <v>725</v>
      </c>
      <c r="W2672" t="s">
        <v>421</v>
      </c>
      <c r="X2672" t="s">
        <v>74</v>
      </c>
      <c r="Y2672" t="s">
        <v>63</v>
      </c>
      <c r="Z2672" t="s">
        <v>67</v>
      </c>
      <c r="AA2672" t="s">
        <v>64</v>
      </c>
      <c r="AB2672" t="s">
        <v>326</v>
      </c>
      <c r="AC2672" t="s">
        <v>173</v>
      </c>
      <c r="AD2672" t="s">
        <v>96</v>
      </c>
      <c r="AE2672" t="s">
        <v>5744</v>
      </c>
      <c r="AF2672" t="s">
        <v>121</v>
      </c>
      <c r="AG2672" t="s">
        <v>317</v>
      </c>
      <c r="AH2672" t="s">
        <v>780</v>
      </c>
      <c r="AI2672" t="s">
        <v>329</v>
      </c>
      <c r="AJ2672" t="s">
        <v>88</v>
      </c>
      <c r="AK2672" t="s">
        <v>73</v>
      </c>
      <c r="AL2672" t="s">
        <v>103</v>
      </c>
      <c r="AM2672" t="s">
        <v>125</v>
      </c>
      <c r="AN2672" t="s">
        <v>76</v>
      </c>
      <c r="AO2672" t="s">
        <v>77</v>
      </c>
      <c r="AP2672" t="s">
        <v>965</v>
      </c>
      <c r="AQ2672" t="s">
        <v>1251</v>
      </c>
      <c r="AR2672" t="s">
        <v>74</v>
      </c>
      <c r="AS2672" t="s">
        <v>62</v>
      </c>
      <c r="AT2672" t="s">
        <v>152</v>
      </c>
      <c r="AU2672" t="s">
        <v>107</v>
      </c>
      <c r="AV2672" t="s">
        <v>12967</v>
      </c>
    </row>
    <row r="2673" spans="1:48" hidden="1" x14ac:dyDescent="0.3">
      <c r="A2673" t="s">
        <v>12968</v>
      </c>
      <c r="B2673" t="s">
        <v>12969</v>
      </c>
      <c r="C2673" s="1" t="str">
        <f t="shared" si="434"/>
        <v>21:0975</v>
      </c>
      <c r="D2673" s="1" t="str">
        <f t="shared" si="441"/>
        <v>21:0110</v>
      </c>
      <c r="E2673" t="s">
        <v>12970</v>
      </c>
      <c r="F2673" t="s">
        <v>12971</v>
      </c>
      <c r="H2673">
        <v>60.130780399999999</v>
      </c>
      <c r="I2673">
        <v>-99.504150699999997</v>
      </c>
      <c r="J2673" s="1" t="str">
        <f t="shared" si="442"/>
        <v>NGR lake sediment grab sample</v>
      </c>
      <c r="K2673" s="1" t="str">
        <f t="shared" si="443"/>
        <v>&lt;177 micron (NGR)</v>
      </c>
      <c r="L2673">
        <v>56</v>
      </c>
      <c r="M2673" t="s">
        <v>165</v>
      </c>
      <c r="N2673">
        <v>1087</v>
      </c>
      <c r="O2673" t="s">
        <v>103</v>
      </c>
      <c r="P2673" t="s">
        <v>54</v>
      </c>
      <c r="Q2673" t="s">
        <v>2145</v>
      </c>
      <c r="R2673" t="s">
        <v>282</v>
      </c>
      <c r="S2673" t="s">
        <v>57</v>
      </c>
      <c r="T2673" t="s">
        <v>175</v>
      </c>
      <c r="U2673" t="s">
        <v>59</v>
      </c>
      <c r="V2673" t="s">
        <v>264</v>
      </c>
      <c r="W2673" t="s">
        <v>205</v>
      </c>
      <c r="X2673" t="s">
        <v>67</v>
      </c>
      <c r="Y2673" t="s">
        <v>171</v>
      </c>
      <c r="Z2673" t="s">
        <v>127</v>
      </c>
      <c r="AA2673" t="s">
        <v>64</v>
      </c>
      <c r="AB2673" t="s">
        <v>190</v>
      </c>
      <c r="AC2673" t="s">
        <v>66</v>
      </c>
      <c r="AD2673" t="s">
        <v>62</v>
      </c>
      <c r="AE2673" t="s">
        <v>206</v>
      </c>
      <c r="AF2673" t="s">
        <v>104</v>
      </c>
      <c r="AG2673" t="s">
        <v>122</v>
      </c>
      <c r="AH2673" t="s">
        <v>780</v>
      </c>
      <c r="AI2673" t="s">
        <v>138</v>
      </c>
      <c r="AJ2673" t="s">
        <v>56</v>
      </c>
      <c r="AK2673" t="s">
        <v>73</v>
      </c>
      <c r="AL2673" t="s">
        <v>177</v>
      </c>
      <c r="AM2673" t="s">
        <v>75</v>
      </c>
      <c r="AN2673" t="s">
        <v>76</v>
      </c>
      <c r="AO2673" t="s">
        <v>92</v>
      </c>
      <c r="AP2673" t="s">
        <v>234</v>
      </c>
      <c r="AQ2673" t="s">
        <v>203</v>
      </c>
      <c r="AR2673" t="s">
        <v>67</v>
      </c>
      <c r="AS2673" t="s">
        <v>54</v>
      </c>
      <c r="AT2673" t="s">
        <v>73</v>
      </c>
      <c r="AU2673" t="s">
        <v>107</v>
      </c>
      <c r="AV2673" t="s">
        <v>12972</v>
      </c>
    </row>
    <row r="2674" spans="1:48" hidden="1" x14ac:dyDescent="0.3">
      <c r="A2674" t="s">
        <v>12973</v>
      </c>
      <c r="B2674" t="s">
        <v>12974</v>
      </c>
      <c r="C2674" s="1" t="str">
        <f t="shared" si="434"/>
        <v>21:0975</v>
      </c>
      <c r="D2674" s="1" t="str">
        <f t="shared" si="441"/>
        <v>21:0110</v>
      </c>
      <c r="E2674" t="s">
        <v>12975</v>
      </c>
      <c r="F2674" t="s">
        <v>12976</v>
      </c>
      <c r="H2674">
        <v>60.130773900000001</v>
      </c>
      <c r="I2674">
        <v>-99.542111399999996</v>
      </c>
      <c r="J2674" s="1" t="str">
        <f t="shared" si="442"/>
        <v>NGR lake sediment grab sample</v>
      </c>
      <c r="K2674" s="1" t="str">
        <f t="shared" si="443"/>
        <v>&lt;177 micron (NGR)</v>
      </c>
      <c r="L2674">
        <v>56</v>
      </c>
      <c r="M2674" t="s">
        <v>185</v>
      </c>
      <c r="N2674">
        <v>1088</v>
      </c>
      <c r="O2674" t="s">
        <v>103</v>
      </c>
      <c r="P2674" t="s">
        <v>54</v>
      </c>
      <c r="Q2674" t="s">
        <v>603</v>
      </c>
      <c r="R2674" t="s">
        <v>90</v>
      </c>
      <c r="S2674" t="s">
        <v>57</v>
      </c>
      <c r="T2674" t="s">
        <v>91</v>
      </c>
      <c r="U2674" t="s">
        <v>178</v>
      </c>
      <c r="V2674" t="s">
        <v>365</v>
      </c>
      <c r="W2674" t="s">
        <v>193</v>
      </c>
      <c r="X2674" t="s">
        <v>62</v>
      </c>
      <c r="Y2674" t="s">
        <v>211</v>
      </c>
      <c r="Z2674" t="s">
        <v>96</v>
      </c>
      <c r="AA2674" t="s">
        <v>64</v>
      </c>
      <c r="AB2674" t="s">
        <v>326</v>
      </c>
      <c r="AC2674" t="s">
        <v>173</v>
      </c>
      <c r="AD2674" t="s">
        <v>88</v>
      </c>
      <c r="AE2674" t="s">
        <v>396</v>
      </c>
      <c r="AF2674" t="s">
        <v>190</v>
      </c>
      <c r="AG2674" t="s">
        <v>152</v>
      </c>
      <c r="AH2674" t="s">
        <v>780</v>
      </c>
      <c r="AI2674" t="s">
        <v>168</v>
      </c>
      <c r="AJ2674" t="s">
        <v>1073</v>
      </c>
      <c r="AK2674" t="s">
        <v>73</v>
      </c>
      <c r="AL2674" t="s">
        <v>157</v>
      </c>
      <c r="AM2674" t="s">
        <v>74</v>
      </c>
      <c r="AN2674" t="s">
        <v>76</v>
      </c>
      <c r="AO2674" t="s">
        <v>1430</v>
      </c>
      <c r="AP2674" t="s">
        <v>179</v>
      </c>
      <c r="AQ2674" t="s">
        <v>12977</v>
      </c>
      <c r="AR2674" t="s">
        <v>62</v>
      </c>
      <c r="AS2674" t="s">
        <v>62</v>
      </c>
      <c r="AT2674" t="s">
        <v>364</v>
      </c>
      <c r="AU2674" t="s">
        <v>107</v>
      </c>
      <c r="AV2674" t="s">
        <v>12978</v>
      </c>
    </row>
    <row r="2675" spans="1:48" hidden="1" x14ac:dyDescent="0.3">
      <c r="A2675" t="s">
        <v>12979</v>
      </c>
      <c r="B2675" t="s">
        <v>12980</v>
      </c>
      <c r="C2675" s="1" t="str">
        <f t="shared" ref="C2675:C2738" si="444">HYPERLINK("https://geochem.nrcan.gc.ca/cdogs/content/bdl/bdl210975_e.htm", "21:0975")</f>
        <v>21:0975</v>
      </c>
      <c r="D2675" s="1" t="str">
        <f t="shared" si="441"/>
        <v>21:0110</v>
      </c>
      <c r="E2675" t="s">
        <v>12981</v>
      </c>
      <c r="F2675" t="s">
        <v>12982</v>
      </c>
      <c r="H2675">
        <v>60.129680700000002</v>
      </c>
      <c r="I2675">
        <v>-99.595874100000003</v>
      </c>
      <c r="J2675" s="1" t="str">
        <f t="shared" si="442"/>
        <v>NGR lake sediment grab sample</v>
      </c>
      <c r="K2675" s="1" t="str">
        <f t="shared" si="443"/>
        <v>&lt;177 micron (NGR)</v>
      </c>
      <c r="L2675">
        <v>56</v>
      </c>
      <c r="M2675" t="s">
        <v>200</v>
      </c>
      <c r="N2675">
        <v>1089</v>
      </c>
      <c r="O2675" t="s">
        <v>103</v>
      </c>
      <c r="P2675" t="s">
        <v>54</v>
      </c>
      <c r="Q2675" t="s">
        <v>642</v>
      </c>
      <c r="R2675" t="s">
        <v>9495</v>
      </c>
      <c r="S2675" t="s">
        <v>57</v>
      </c>
      <c r="T2675" t="s">
        <v>698</v>
      </c>
      <c r="U2675" t="s">
        <v>116</v>
      </c>
      <c r="V2675" t="s">
        <v>221</v>
      </c>
      <c r="W2675" t="s">
        <v>240</v>
      </c>
      <c r="X2675" t="s">
        <v>62</v>
      </c>
      <c r="Y2675" t="s">
        <v>346</v>
      </c>
      <c r="Z2675" t="s">
        <v>127</v>
      </c>
      <c r="AA2675" t="s">
        <v>64</v>
      </c>
      <c r="AB2675" t="s">
        <v>251</v>
      </c>
      <c r="AC2675" t="s">
        <v>66</v>
      </c>
      <c r="AD2675" t="s">
        <v>96</v>
      </c>
      <c r="AE2675" t="s">
        <v>238</v>
      </c>
      <c r="AF2675" t="s">
        <v>76</v>
      </c>
      <c r="AG2675" t="s">
        <v>152</v>
      </c>
      <c r="AH2675" t="s">
        <v>780</v>
      </c>
      <c r="AI2675" t="s">
        <v>305</v>
      </c>
      <c r="AJ2675" t="s">
        <v>201</v>
      </c>
      <c r="AK2675" t="s">
        <v>73</v>
      </c>
      <c r="AL2675" t="s">
        <v>68</v>
      </c>
      <c r="AM2675" t="s">
        <v>75</v>
      </c>
      <c r="AN2675" t="s">
        <v>76</v>
      </c>
      <c r="AO2675" t="s">
        <v>178</v>
      </c>
      <c r="AP2675" t="s">
        <v>126</v>
      </c>
      <c r="AQ2675" t="s">
        <v>9451</v>
      </c>
      <c r="AR2675" t="s">
        <v>74</v>
      </c>
      <c r="AS2675" t="s">
        <v>54</v>
      </c>
      <c r="AT2675" t="s">
        <v>73</v>
      </c>
      <c r="AU2675" t="s">
        <v>107</v>
      </c>
      <c r="AV2675" t="s">
        <v>8023</v>
      </c>
    </row>
    <row r="2676" spans="1:48" hidden="1" x14ac:dyDescent="0.3">
      <c r="A2676" t="s">
        <v>12983</v>
      </c>
      <c r="B2676" t="s">
        <v>12984</v>
      </c>
      <c r="C2676" s="1" t="str">
        <f t="shared" si="444"/>
        <v>21:0975</v>
      </c>
      <c r="D2676" s="1" t="str">
        <f t="shared" si="441"/>
        <v>21:0110</v>
      </c>
      <c r="E2676" t="s">
        <v>12985</v>
      </c>
      <c r="F2676" t="s">
        <v>12986</v>
      </c>
      <c r="H2676">
        <v>60.1213196</v>
      </c>
      <c r="I2676">
        <v>-99.667575200000002</v>
      </c>
      <c r="J2676" s="1" t="str">
        <f t="shared" si="442"/>
        <v>NGR lake sediment grab sample</v>
      </c>
      <c r="K2676" s="1" t="str">
        <f t="shared" si="443"/>
        <v>&lt;177 micron (NGR)</v>
      </c>
      <c r="L2676">
        <v>56</v>
      </c>
      <c r="M2676" t="s">
        <v>217</v>
      </c>
      <c r="N2676">
        <v>1090</v>
      </c>
      <c r="O2676" t="s">
        <v>103</v>
      </c>
      <c r="P2676" t="s">
        <v>54</v>
      </c>
      <c r="Q2676" t="s">
        <v>186</v>
      </c>
      <c r="R2676" t="s">
        <v>121</v>
      </c>
      <c r="S2676" t="s">
        <v>57</v>
      </c>
      <c r="T2676" t="s">
        <v>152</v>
      </c>
      <c r="U2676" t="s">
        <v>92</v>
      </c>
      <c r="V2676" t="s">
        <v>65</v>
      </c>
      <c r="W2676" t="s">
        <v>240</v>
      </c>
      <c r="X2676" t="s">
        <v>74</v>
      </c>
      <c r="Y2676" t="s">
        <v>346</v>
      </c>
      <c r="Z2676" t="s">
        <v>138</v>
      </c>
      <c r="AA2676" t="s">
        <v>64</v>
      </c>
      <c r="AB2676" t="s">
        <v>65</v>
      </c>
      <c r="AC2676" t="s">
        <v>66</v>
      </c>
      <c r="AD2676" t="s">
        <v>127</v>
      </c>
      <c r="AE2676" t="s">
        <v>8300</v>
      </c>
      <c r="AF2676" t="s">
        <v>281</v>
      </c>
      <c r="AG2676" t="s">
        <v>277</v>
      </c>
      <c r="AH2676" t="s">
        <v>780</v>
      </c>
      <c r="AI2676" t="s">
        <v>318</v>
      </c>
      <c r="AJ2676" t="s">
        <v>328</v>
      </c>
      <c r="AK2676" t="s">
        <v>73</v>
      </c>
      <c r="AL2676" t="s">
        <v>68</v>
      </c>
      <c r="AM2676" t="s">
        <v>177</v>
      </c>
      <c r="AN2676" t="s">
        <v>76</v>
      </c>
      <c r="AO2676" t="s">
        <v>1638</v>
      </c>
      <c r="AP2676" t="s">
        <v>596</v>
      </c>
      <c r="AQ2676" t="s">
        <v>1402</v>
      </c>
      <c r="AR2676" t="s">
        <v>62</v>
      </c>
      <c r="AS2676" t="s">
        <v>54</v>
      </c>
      <c r="AT2676" t="s">
        <v>277</v>
      </c>
      <c r="AU2676" t="s">
        <v>107</v>
      </c>
      <c r="AV2676" t="s">
        <v>1084</v>
      </c>
    </row>
    <row r="2677" spans="1:48" hidden="1" x14ac:dyDescent="0.3">
      <c r="A2677" t="s">
        <v>12987</v>
      </c>
      <c r="B2677" t="s">
        <v>12988</v>
      </c>
      <c r="C2677" s="1" t="str">
        <f t="shared" si="444"/>
        <v>21:0975</v>
      </c>
      <c r="D2677" s="1" t="str">
        <f t="shared" si="441"/>
        <v>21:0110</v>
      </c>
      <c r="E2677" t="s">
        <v>12989</v>
      </c>
      <c r="F2677" t="s">
        <v>12990</v>
      </c>
      <c r="H2677">
        <v>60.120757099999999</v>
      </c>
      <c r="I2677">
        <v>-99.820296600000006</v>
      </c>
      <c r="J2677" s="1" t="str">
        <f t="shared" si="442"/>
        <v>NGR lake sediment grab sample</v>
      </c>
      <c r="K2677" s="1" t="str">
        <f t="shared" si="443"/>
        <v>&lt;177 micron (NGR)</v>
      </c>
      <c r="L2677">
        <v>56</v>
      </c>
      <c r="M2677" t="s">
        <v>246</v>
      </c>
      <c r="N2677">
        <v>1091</v>
      </c>
      <c r="O2677" t="s">
        <v>103</v>
      </c>
      <c r="P2677" t="s">
        <v>54</v>
      </c>
      <c r="Q2677" t="s">
        <v>1477</v>
      </c>
      <c r="R2677" t="s">
        <v>317</v>
      </c>
      <c r="S2677" t="s">
        <v>57</v>
      </c>
      <c r="T2677" t="s">
        <v>252</v>
      </c>
      <c r="U2677" t="s">
        <v>117</v>
      </c>
      <c r="V2677" t="s">
        <v>615</v>
      </c>
      <c r="W2677" t="s">
        <v>159</v>
      </c>
      <c r="X2677" t="s">
        <v>67</v>
      </c>
      <c r="Y2677" t="s">
        <v>355</v>
      </c>
      <c r="Z2677" t="s">
        <v>59</v>
      </c>
      <c r="AA2677" t="s">
        <v>64</v>
      </c>
      <c r="AB2677" t="s">
        <v>303</v>
      </c>
      <c r="AC2677" t="s">
        <v>66</v>
      </c>
      <c r="AD2677" t="s">
        <v>758</v>
      </c>
      <c r="AE2677" t="s">
        <v>421</v>
      </c>
      <c r="AF2677" t="s">
        <v>281</v>
      </c>
      <c r="AG2677" t="s">
        <v>277</v>
      </c>
      <c r="AH2677" t="s">
        <v>780</v>
      </c>
      <c r="AI2677" t="s">
        <v>328</v>
      </c>
      <c r="AJ2677" t="s">
        <v>329</v>
      </c>
      <c r="AK2677" t="s">
        <v>73</v>
      </c>
      <c r="AL2677" t="s">
        <v>206</v>
      </c>
      <c r="AM2677" t="s">
        <v>177</v>
      </c>
      <c r="AN2677" t="s">
        <v>76</v>
      </c>
      <c r="AO2677" t="s">
        <v>121</v>
      </c>
      <c r="AP2677" t="s">
        <v>295</v>
      </c>
      <c r="AQ2677" t="s">
        <v>481</v>
      </c>
      <c r="AR2677" t="s">
        <v>62</v>
      </c>
      <c r="AS2677" t="s">
        <v>54</v>
      </c>
      <c r="AT2677" t="s">
        <v>73</v>
      </c>
      <c r="AU2677" t="s">
        <v>107</v>
      </c>
      <c r="AV2677" t="s">
        <v>12991</v>
      </c>
    </row>
    <row r="2678" spans="1:48" hidden="1" x14ac:dyDescent="0.3">
      <c r="A2678" t="s">
        <v>12992</v>
      </c>
      <c r="B2678" t="s">
        <v>12993</v>
      </c>
      <c r="C2678" s="1" t="str">
        <f t="shared" si="444"/>
        <v>21:0975</v>
      </c>
      <c r="D2678" s="1" t="str">
        <f t="shared" si="441"/>
        <v>21:0110</v>
      </c>
      <c r="E2678" t="s">
        <v>12994</v>
      </c>
      <c r="F2678" t="s">
        <v>12995</v>
      </c>
      <c r="H2678">
        <v>60.130646200000001</v>
      </c>
      <c r="I2678">
        <v>-99.865020799999996</v>
      </c>
      <c r="J2678" s="1" t="str">
        <f t="shared" si="442"/>
        <v>NGR lake sediment grab sample</v>
      </c>
      <c r="K2678" s="1" t="str">
        <f t="shared" si="443"/>
        <v>&lt;177 micron (NGR)</v>
      </c>
      <c r="L2678">
        <v>56</v>
      </c>
      <c r="M2678" t="s">
        <v>260</v>
      </c>
      <c r="N2678">
        <v>1092</v>
      </c>
      <c r="O2678" t="s">
        <v>103</v>
      </c>
      <c r="P2678" t="s">
        <v>54</v>
      </c>
      <c r="Q2678" t="s">
        <v>166</v>
      </c>
      <c r="R2678" t="s">
        <v>264</v>
      </c>
      <c r="S2678" t="s">
        <v>57</v>
      </c>
      <c r="T2678" t="s">
        <v>91</v>
      </c>
      <c r="U2678" t="s">
        <v>117</v>
      </c>
      <c r="V2678" t="s">
        <v>221</v>
      </c>
      <c r="W2678" t="s">
        <v>709</v>
      </c>
      <c r="X2678" t="s">
        <v>74</v>
      </c>
      <c r="Y2678" t="s">
        <v>137</v>
      </c>
      <c r="Z2678" t="s">
        <v>59</v>
      </c>
      <c r="AA2678" t="s">
        <v>64</v>
      </c>
      <c r="AB2678" t="s">
        <v>339</v>
      </c>
      <c r="AC2678" t="s">
        <v>66</v>
      </c>
      <c r="AD2678" t="s">
        <v>127</v>
      </c>
      <c r="AE2678" t="s">
        <v>171</v>
      </c>
      <c r="AF2678" t="s">
        <v>282</v>
      </c>
      <c r="AG2678" t="s">
        <v>315</v>
      </c>
      <c r="AH2678" t="s">
        <v>780</v>
      </c>
      <c r="AI2678" t="s">
        <v>208</v>
      </c>
      <c r="AJ2678" t="s">
        <v>382</v>
      </c>
      <c r="AK2678" t="s">
        <v>73</v>
      </c>
      <c r="AL2678" t="s">
        <v>396</v>
      </c>
      <c r="AM2678" t="s">
        <v>125</v>
      </c>
      <c r="AN2678" t="s">
        <v>76</v>
      </c>
      <c r="AO2678" t="s">
        <v>1150</v>
      </c>
      <c r="AP2678" t="s">
        <v>78</v>
      </c>
      <c r="AQ2678" t="s">
        <v>1515</v>
      </c>
      <c r="AR2678" t="s">
        <v>62</v>
      </c>
      <c r="AS2678" t="s">
        <v>54</v>
      </c>
      <c r="AT2678" t="s">
        <v>73</v>
      </c>
      <c r="AU2678" t="s">
        <v>107</v>
      </c>
      <c r="AV2678" t="s">
        <v>4336</v>
      </c>
    </row>
    <row r="2679" spans="1:48" hidden="1" x14ac:dyDescent="0.3">
      <c r="A2679" t="s">
        <v>12996</v>
      </c>
      <c r="B2679" t="s">
        <v>12997</v>
      </c>
      <c r="C2679" s="1" t="str">
        <f t="shared" si="444"/>
        <v>21:0975</v>
      </c>
      <c r="D2679" s="1" t="str">
        <f t="shared" si="441"/>
        <v>21:0110</v>
      </c>
      <c r="E2679" t="s">
        <v>12998</v>
      </c>
      <c r="F2679" t="s">
        <v>12999</v>
      </c>
      <c r="H2679">
        <v>60.110672200000003</v>
      </c>
      <c r="I2679">
        <v>-99.927804899999998</v>
      </c>
      <c r="J2679" s="1" t="str">
        <f t="shared" si="442"/>
        <v>NGR lake sediment grab sample</v>
      </c>
      <c r="K2679" s="1" t="str">
        <f t="shared" si="443"/>
        <v>&lt;177 micron (NGR)</v>
      </c>
      <c r="L2679">
        <v>56</v>
      </c>
      <c r="M2679" t="s">
        <v>273</v>
      </c>
      <c r="N2679">
        <v>1093</v>
      </c>
      <c r="O2679" t="s">
        <v>168</v>
      </c>
      <c r="P2679" t="s">
        <v>54</v>
      </c>
      <c r="Q2679" t="s">
        <v>642</v>
      </c>
      <c r="R2679" t="s">
        <v>356</v>
      </c>
      <c r="S2679" t="s">
        <v>57</v>
      </c>
      <c r="T2679" t="s">
        <v>262</v>
      </c>
      <c r="U2679" t="s">
        <v>178</v>
      </c>
      <c r="V2679" t="s">
        <v>725</v>
      </c>
      <c r="W2679" t="s">
        <v>87</v>
      </c>
      <c r="X2679" t="s">
        <v>74</v>
      </c>
      <c r="Y2679" t="s">
        <v>220</v>
      </c>
      <c r="Z2679" t="s">
        <v>96</v>
      </c>
      <c r="AA2679" t="s">
        <v>64</v>
      </c>
      <c r="AB2679" t="s">
        <v>365</v>
      </c>
      <c r="AC2679" t="s">
        <v>66</v>
      </c>
      <c r="AD2679" t="s">
        <v>138</v>
      </c>
      <c r="AE2679" t="s">
        <v>302</v>
      </c>
      <c r="AF2679" t="s">
        <v>121</v>
      </c>
      <c r="AG2679" t="s">
        <v>91</v>
      </c>
      <c r="AH2679" t="s">
        <v>780</v>
      </c>
      <c r="AI2679" t="s">
        <v>402</v>
      </c>
      <c r="AJ2679" t="s">
        <v>440</v>
      </c>
      <c r="AK2679" t="s">
        <v>73</v>
      </c>
      <c r="AL2679" t="s">
        <v>157</v>
      </c>
      <c r="AM2679" t="s">
        <v>157</v>
      </c>
      <c r="AN2679" t="s">
        <v>76</v>
      </c>
      <c r="AO2679" t="s">
        <v>4559</v>
      </c>
      <c r="AP2679" t="s">
        <v>283</v>
      </c>
      <c r="AQ2679" t="s">
        <v>13000</v>
      </c>
      <c r="AR2679" t="s">
        <v>62</v>
      </c>
      <c r="AS2679" t="s">
        <v>54</v>
      </c>
      <c r="AT2679" t="s">
        <v>73</v>
      </c>
      <c r="AU2679" t="s">
        <v>107</v>
      </c>
      <c r="AV2679" t="s">
        <v>7313</v>
      </c>
    </row>
    <row r="2680" spans="1:48" hidden="1" x14ac:dyDescent="0.3">
      <c r="A2680" t="s">
        <v>13001</v>
      </c>
      <c r="B2680" t="s">
        <v>13002</v>
      </c>
      <c r="C2680" s="1" t="str">
        <f t="shared" si="444"/>
        <v>21:0975</v>
      </c>
      <c r="D2680" s="1" t="str">
        <f t="shared" si="441"/>
        <v>21:0110</v>
      </c>
      <c r="E2680" t="s">
        <v>13003</v>
      </c>
      <c r="F2680" t="s">
        <v>13004</v>
      </c>
      <c r="H2680">
        <v>60.123951699999999</v>
      </c>
      <c r="I2680">
        <v>-99.983969099999996</v>
      </c>
      <c r="J2680" s="1" t="str">
        <f t="shared" si="442"/>
        <v>NGR lake sediment grab sample</v>
      </c>
      <c r="K2680" s="1" t="str">
        <f t="shared" si="443"/>
        <v>&lt;177 micron (NGR)</v>
      </c>
      <c r="L2680">
        <v>56</v>
      </c>
      <c r="M2680" t="s">
        <v>289</v>
      </c>
      <c r="N2680">
        <v>1094</v>
      </c>
      <c r="O2680" t="s">
        <v>103</v>
      </c>
      <c r="P2680" t="s">
        <v>54</v>
      </c>
      <c r="Q2680" t="s">
        <v>560</v>
      </c>
      <c r="R2680" t="s">
        <v>172</v>
      </c>
      <c r="S2680" t="s">
        <v>57</v>
      </c>
      <c r="T2680" t="s">
        <v>135</v>
      </c>
      <c r="U2680" t="s">
        <v>138</v>
      </c>
      <c r="V2680" t="s">
        <v>550</v>
      </c>
      <c r="W2680" t="s">
        <v>62</v>
      </c>
      <c r="X2680" t="s">
        <v>67</v>
      </c>
      <c r="Y2680" t="s">
        <v>206</v>
      </c>
      <c r="Z2680" t="s">
        <v>170</v>
      </c>
      <c r="AA2680" t="s">
        <v>64</v>
      </c>
      <c r="AB2680" t="s">
        <v>471</v>
      </c>
      <c r="AC2680" t="s">
        <v>66</v>
      </c>
      <c r="AD2680" t="s">
        <v>758</v>
      </c>
      <c r="AE2680" t="s">
        <v>157</v>
      </c>
      <c r="AF2680" t="s">
        <v>76</v>
      </c>
      <c r="AG2680" t="s">
        <v>615</v>
      </c>
      <c r="AH2680" t="s">
        <v>780</v>
      </c>
      <c r="AI2680" t="s">
        <v>240</v>
      </c>
      <c r="AJ2680" t="s">
        <v>96</v>
      </c>
      <c r="AK2680" t="s">
        <v>73</v>
      </c>
      <c r="AL2680" t="s">
        <v>177</v>
      </c>
      <c r="AM2680" t="s">
        <v>75</v>
      </c>
      <c r="AN2680" t="s">
        <v>76</v>
      </c>
      <c r="AO2680" t="s">
        <v>290</v>
      </c>
      <c r="AP2680" t="s">
        <v>2033</v>
      </c>
      <c r="AQ2680" t="s">
        <v>357</v>
      </c>
      <c r="AR2680" t="s">
        <v>67</v>
      </c>
      <c r="AS2680" t="s">
        <v>54</v>
      </c>
      <c r="AT2680" t="s">
        <v>73</v>
      </c>
      <c r="AU2680" t="s">
        <v>107</v>
      </c>
      <c r="AV2680" t="s">
        <v>9240</v>
      </c>
    </row>
    <row r="2681" spans="1:48" hidden="1" x14ac:dyDescent="0.3">
      <c r="A2681" t="s">
        <v>13005</v>
      </c>
      <c r="B2681" t="s">
        <v>13006</v>
      </c>
      <c r="C2681" s="1" t="str">
        <f t="shared" si="444"/>
        <v>21:0975</v>
      </c>
      <c r="D2681" s="1" t="str">
        <f t="shared" si="441"/>
        <v>21:0110</v>
      </c>
      <c r="E2681" t="s">
        <v>13007</v>
      </c>
      <c r="F2681" t="s">
        <v>13008</v>
      </c>
      <c r="H2681">
        <v>60.145562599999998</v>
      </c>
      <c r="I2681">
        <v>-99.991654600000004</v>
      </c>
      <c r="J2681" s="1" t="str">
        <f t="shared" si="442"/>
        <v>NGR lake sediment grab sample</v>
      </c>
      <c r="K2681" s="1" t="str">
        <f t="shared" si="443"/>
        <v>&lt;177 micron (NGR)</v>
      </c>
      <c r="L2681">
        <v>56</v>
      </c>
      <c r="M2681" t="s">
        <v>301</v>
      </c>
      <c r="N2681">
        <v>1095</v>
      </c>
      <c r="O2681" t="s">
        <v>282</v>
      </c>
      <c r="P2681" t="s">
        <v>54</v>
      </c>
      <c r="Q2681" t="s">
        <v>1134</v>
      </c>
      <c r="R2681" t="s">
        <v>13009</v>
      </c>
      <c r="S2681" t="s">
        <v>57</v>
      </c>
      <c r="T2681" t="s">
        <v>262</v>
      </c>
      <c r="U2681" t="s">
        <v>317</v>
      </c>
      <c r="V2681" t="s">
        <v>152</v>
      </c>
      <c r="W2681" t="s">
        <v>220</v>
      </c>
      <c r="X2681" t="s">
        <v>67</v>
      </c>
      <c r="Y2681" t="s">
        <v>439</v>
      </c>
      <c r="Z2681" t="s">
        <v>96</v>
      </c>
      <c r="AA2681" t="s">
        <v>64</v>
      </c>
      <c r="AB2681" t="s">
        <v>277</v>
      </c>
      <c r="AC2681" t="s">
        <v>168</v>
      </c>
      <c r="AD2681" t="s">
        <v>151</v>
      </c>
      <c r="AE2681" t="s">
        <v>68</v>
      </c>
      <c r="AF2681" t="s">
        <v>550</v>
      </c>
      <c r="AG2681" t="s">
        <v>478</v>
      </c>
      <c r="AH2681" t="s">
        <v>780</v>
      </c>
      <c r="AI2681" t="s">
        <v>168</v>
      </c>
      <c r="AJ2681" t="s">
        <v>1383</v>
      </c>
      <c r="AK2681" t="s">
        <v>13010</v>
      </c>
      <c r="AL2681" t="s">
        <v>177</v>
      </c>
      <c r="AM2681" t="s">
        <v>396</v>
      </c>
      <c r="AN2681" t="s">
        <v>10094</v>
      </c>
      <c r="AO2681" t="s">
        <v>1466</v>
      </c>
      <c r="AP2681" t="s">
        <v>234</v>
      </c>
      <c r="AQ2681" t="s">
        <v>479</v>
      </c>
      <c r="AR2681" t="s">
        <v>121</v>
      </c>
      <c r="AS2681" t="s">
        <v>96</v>
      </c>
      <c r="AT2681" t="s">
        <v>364</v>
      </c>
      <c r="AU2681" t="s">
        <v>13011</v>
      </c>
      <c r="AV2681" t="s">
        <v>7876</v>
      </c>
    </row>
    <row r="2682" spans="1:48" hidden="1" x14ac:dyDescent="0.3">
      <c r="A2682" t="s">
        <v>13012</v>
      </c>
      <c r="B2682" t="s">
        <v>13013</v>
      </c>
      <c r="C2682" s="1" t="str">
        <f t="shared" si="444"/>
        <v>21:0975</v>
      </c>
      <c r="D2682" s="1" t="str">
        <f t="shared" si="441"/>
        <v>21:0110</v>
      </c>
      <c r="E2682" t="s">
        <v>13014</v>
      </c>
      <c r="F2682" t="s">
        <v>13015</v>
      </c>
      <c r="H2682">
        <v>60.145771500000002</v>
      </c>
      <c r="I2682">
        <v>-99.962125700000001</v>
      </c>
      <c r="J2682" s="1" t="str">
        <f t="shared" si="442"/>
        <v>NGR lake sediment grab sample</v>
      </c>
      <c r="K2682" s="1" t="str">
        <f t="shared" si="443"/>
        <v>&lt;177 micron (NGR)</v>
      </c>
      <c r="L2682">
        <v>56</v>
      </c>
      <c r="M2682" t="s">
        <v>314</v>
      </c>
      <c r="N2682">
        <v>1096</v>
      </c>
      <c r="O2682" t="s">
        <v>125</v>
      </c>
      <c r="P2682" t="s">
        <v>54</v>
      </c>
      <c r="Q2682" t="s">
        <v>1158</v>
      </c>
      <c r="R2682" t="s">
        <v>134</v>
      </c>
      <c r="S2682" t="s">
        <v>57</v>
      </c>
      <c r="T2682" t="s">
        <v>262</v>
      </c>
      <c r="U2682" t="s">
        <v>59</v>
      </c>
      <c r="V2682" t="s">
        <v>471</v>
      </c>
      <c r="W2682" t="s">
        <v>61</v>
      </c>
      <c r="X2682" t="s">
        <v>74</v>
      </c>
      <c r="Y2682" t="s">
        <v>421</v>
      </c>
      <c r="Z2682" t="s">
        <v>59</v>
      </c>
      <c r="AA2682" t="s">
        <v>64</v>
      </c>
      <c r="AB2682" t="s">
        <v>204</v>
      </c>
      <c r="AC2682" t="s">
        <v>70</v>
      </c>
      <c r="AD2682" t="s">
        <v>127</v>
      </c>
      <c r="AE2682" t="s">
        <v>62</v>
      </c>
      <c r="AF2682" t="s">
        <v>77</v>
      </c>
      <c r="AG2682" t="s">
        <v>152</v>
      </c>
      <c r="AH2682" t="s">
        <v>780</v>
      </c>
      <c r="AI2682" t="s">
        <v>114</v>
      </c>
      <c r="AJ2682" t="s">
        <v>439</v>
      </c>
      <c r="AK2682" t="s">
        <v>73</v>
      </c>
      <c r="AL2682" t="s">
        <v>125</v>
      </c>
      <c r="AM2682" t="s">
        <v>177</v>
      </c>
      <c r="AN2682" t="s">
        <v>76</v>
      </c>
      <c r="AO2682" t="s">
        <v>13016</v>
      </c>
      <c r="AP2682" t="s">
        <v>414</v>
      </c>
      <c r="AQ2682" t="s">
        <v>77</v>
      </c>
      <c r="AR2682" t="s">
        <v>62</v>
      </c>
      <c r="AS2682" t="s">
        <v>54</v>
      </c>
      <c r="AT2682" t="s">
        <v>91</v>
      </c>
      <c r="AU2682" t="s">
        <v>107</v>
      </c>
      <c r="AV2682" t="s">
        <v>13017</v>
      </c>
    </row>
    <row r="2683" spans="1:48" hidden="1" x14ac:dyDescent="0.3">
      <c r="A2683" t="s">
        <v>13018</v>
      </c>
      <c r="B2683" t="s">
        <v>13019</v>
      </c>
      <c r="C2683" s="1" t="str">
        <f t="shared" si="444"/>
        <v>21:0975</v>
      </c>
      <c r="D2683" s="1" t="str">
        <f t="shared" si="441"/>
        <v>21:0110</v>
      </c>
      <c r="E2683" t="s">
        <v>13020</v>
      </c>
      <c r="F2683" t="s">
        <v>13021</v>
      </c>
      <c r="H2683">
        <v>60.154867099999997</v>
      </c>
      <c r="I2683">
        <v>-99.864592299999998</v>
      </c>
      <c r="J2683" s="1" t="str">
        <f t="shared" si="442"/>
        <v>NGR lake sediment grab sample</v>
      </c>
      <c r="K2683" s="1" t="str">
        <f t="shared" si="443"/>
        <v>&lt;177 micron (NGR)</v>
      </c>
      <c r="L2683">
        <v>56</v>
      </c>
      <c r="M2683" t="s">
        <v>324</v>
      </c>
      <c r="N2683">
        <v>1097</v>
      </c>
      <c r="O2683" t="s">
        <v>388</v>
      </c>
      <c r="P2683" t="s">
        <v>54</v>
      </c>
      <c r="Q2683" t="s">
        <v>218</v>
      </c>
      <c r="R2683" t="s">
        <v>356</v>
      </c>
      <c r="S2683" t="s">
        <v>57</v>
      </c>
      <c r="T2683" t="s">
        <v>277</v>
      </c>
      <c r="U2683" t="s">
        <v>88</v>
      </c>
      <c r="V2683" t="s">
        <v>427</v>
      </c>
      <c r="W2683" t="s">
        <v>56</v>
      </c>
      <c r="X2683" t="s">
        <v>74</v>
      </c>
      <c r="Y2683" t="s">
        <v>355</v>
      </c>
      <c r="Z2683" t="s">
        <v>127</v>
      </c>
      <c r="AA2683" t="s">
        <v>64</v>
      </c>
      <c r="AB2683" t="s">
        <v>617</v>
      </c>
      <c r="AC2683" t="s">
        <v>66</v>
      </c>
      <c r="AD2683" t="s">
        <v>758</v>
      </c>
      <c r="AE2683" t="s">
        <v>302</v>
      </c>
      <c r="AF2683" t="s">
        <v>290</v>
      </c>
      <c r="AG2683" t="s">
        <v>91</v>
      </c>
      <c r="AH2683" t="s">
        <v>780</v>
      </c>
      <c r="AI2683" t="s">
        <v>440</v>
      </c>
      <c r="AJ2683" t="s">
        <v>439</v>
      </c>
      <c r="AK2683" t="s">
        <v>73</v>
      </c>
      <c r="AL2683" t="s">
        <v>526</v>
      </c>
      <c r="AM2683" t="s">
        <v>157</v>
      </c>
      <c r="AN2683" t="s">
        <v>76</v>
      </c>
      <c r="AO2683" t="s">
        <v>282</v>
      </c>
      <c r="AP2683" t="s">
        <v>267</v>
      </c>
      <c r="AQ2683" t="s">
        <v>11834</v>
      </c>
      <c r="AR2683" t="s">
        <v>62</v>
      </c>
      <c r="AS2683" t="s">
        <v>54</v>
      </c>
      <c r="AT2683" t="s">
        <v>277</v>
      </c>
      <c r="AU2683" t="s">
        <v>107</v>
      </c>
      <c r="AV2683" t="s">
        <v>7382</v>
      </c>
    </row>
    <row r="2684" spans="1:48" hidden="1" x14ac:dyDescent="0.3">
      <c r="A2684" t="s">
        <v>13022</v>
      </c>
      <c r="B2684" t="s">
        <v>13023</v>
      </c>
      <c r="C2684" s="1" t="str">
        <f t="shared" si="444"/>
        <v>21:0975</v>
      </c>
      <c r="D2684" s="1" t="str">
        <f t="shared" si="441"/>
        <v>21:0110</v>
      </c>
      <c r="E2684" t="s">
        <v>13024</v>
      </c>
      <c r="F2684" t="s">
        <v>13025</v>
      </c>
      <c r="H2684">
        <v>60.157635499999998</v>
      </c>
      <c r="I2684">
        <v>-99.820401799999999</v>
      </c>
      <c r="J2684" s="1" t="str">
        <f t="shared" si="442"/>
        <v>NGR lake sediment grab sample</v>
      </c>
      <c r="K2684" s="1" t="str">
        <f t="shared" si="443"/>
        <v>&lt;177 micron (NGR)</v>
      </c>
      <c r="L2684">
        <v>56</v>
      </c>
      <c r="M2684" t="s">
        <v>335</v>
      </c>
      <c r="N2684">
        <v>1098</v>
      </c>
      <c r="O2684" t="s">
        <v>103</v>
      </c>
      <c r="P2684" t="s">
        <v>54</v>
      </c>
      <c r="Q2684" t="s">
        <v>446</v>
      </c>
      <c r="R2684" t="s">
        <v>347</v>
      </c>
      <c r="S2684" t="s">
        <v>57</v>
      </c>
      <c r="T2684" t="s">
        <v>58</v>
      </c>
      <c r="U2684" t="s">
        <v>59</v>
      </c>
      <c r="V2684" t="s">
        <v>119</v>
      </c>
      <c r="W2684" t="s">
        <v>336</v>
      </c>
      <c r="X2684" t="s">
        <v>74</v>
      </c>
      <c r="Y2684" t="s">
        <v>171</v>
      </c>
      <c r="Z2684" t="s">
        <v>138</v>
      </c>
      <c r="AA2684" t="s">
        <v>64</v>
      </c>
      <c r="AB2684" t="s">
        <v>172</v>
      </c>
      <c r="AC2684" t="s">
        <v>66</v>
      </c>
      <c r="AD2684" t="s">
        <v>758</v>
      </c>
      <c r="AE2684" t="s">
        <v>448</v>
      </c>
      <c r="AF2684" t="s">
        <v>92</v>
      </c>
      <c r="AG2684" t="s">
        <v>315</v>
      </c>
      <c r="AH2684" t="s">
        <v>780</v>
      </c>
      <c r="AI2684" t="s">
        <v>71</v>
      </c>
      <c r="AJ2684" t="s">
        <v>59</v>
      </c>
      <c r="AK2684" t="s">
        <v>73</v>
      </c>
      <c r="AL2684" t="s">
        <v>206</v>
      </c>
      <c r="AM2684" t="s">
        <v>177</v>
      </c>
      <c r="AN2684" t="s">
        <v>76</v>
      </c>
      <c r="AO2684" t="s">
        <v>357</v>
      </c>
      <c r="AP2684" t="s">
        <v>283</v>
      </c>
      <c r="AQ2684" t="s">
        <v>10714</v>
      </c>
      <c r="AR2684" t="s">
        <v>62</v>
      </c>
      <c r="AS2684" t="s">
        <v>54</v>
      </c>
      <c r="AT2684" t="s">
        <v>73</v>
      </c>
      <c r="AU2684" t="s">
        <v>107</v>
      </c>
      <c r="AV2684" t="s">
        <v>13026</v>
      </c>
    </row>
    <row r="2685" spans="1:48" hidden="1" x14ac:dyDescent="0.3">
      <c r="A2685" t="s">
        <v>13027</v>
      </c>
      <c r="B2685" t="s">
        <v>13028</v>
      </c>
      <c r="C2685" s="1" t="str">
        <f t="shared" si="444"/>
        <v>21:0975</v>
      </c>
      <c r="D2685" s="1" t="str">
        <f t="shared" si="441"/>
        <v>21:0110</v>
      </c>
      <c r="E2685" t="s">
        <v>12946</v>
      </c>
      <c r="F2685" t="s">
        <v>13029</v>
      </c>
      <c r="H2685">
        <v>60.147991099999999</v>
      </c>
      <c r="I2685">
        <v>-99.744525199999998</v>
      </c>
      <c r="J2685" s="1" t="str">
        <f t="shared" si="442"/>
        <v>NGR lake sediment grab sample</v>
      </c>
      <c r="K2685" s="1" t="str">
        <f t="shared" si="443"/>
        <v>&lt;177 micron (NGR)</v>
      </c>
      <c r="L2685">
        <v>56</v>
      </c>
      <c r="M2685" t="s">
        <v>345</v>
      </c>
      <c r="N2685">
        <v>1099</v>
      </c>
      <c r="O2685" t="s">
        <v>74</v>
      </c>
      <c r="P2685" t="s">
        <v>54</v>
      </c>
      <c r="Q2685" t="s">
        <v>731</v>
      </c>
      <c r="R2685" t="s">
        <v>317</v>
      </c>
      <c r="S2685" t="s">
        <v>57</v>
      </c>
      <c r="T2685" t="s">
        <v>152</v>
      </c>
      <c r="U2685" t="s">
        <v>92</v>
      </c>
      <c r="V2685" t="s">
        <v>339</v>
      </c>
      <c r="W2685" t="s">
        <v>159</v>
      </c>
      <c r="X2685" t="s">
        <v>67</v>
      </c>
      <c r="Y2685" t="s">
        <v>346</v>
      </c>
      <c r="Z2685" t="s">
        <v>138</v>
      </c>
      <c r="AA2685" t="s">
        <v>64</v>
      </c>
      <c r="AB2685" t="s">
        <v>303</v>
      </c>
      <c r="AC2685" t="s">
        <v>66</v>
      </c>
      <c r="AD2685" t="s">
        <v>54</v>
      </c>
      <c r="AE2685" t="s">
        <v>448</v>
      </c>
      <c r="AF2685" t="s">
        <v>141</v>
      </c>
      <c r="AG2685" t="s">
        <v>262</v>
      </c>
      <c r="AH2685" t="s">
        <v>780</v>
      </c>
      <c r="AI2685" t="s">
        <v>439</v>
      </c>
      <c r="AJ2685" t="s">
        <v>71</v>
      </c>
      <c r="AK2685" t="s">
        <v>73</v>
      </c>
      <c r="AL2685" t="s">
        <v>206</v>
      </c>
      <c r="AM2685" t="s">
        <v>75</v>
      </c>
      <c r="AN2685" t="s">
        <v>76</v>
      </c>
      <c r="AO2685" t="s">
        <v>116</v>
      </c>
      <c r="AP2685" t="s">
        <v>2368</v>
      </c>
      <c r="AQ2685" t="s">
        <v>565</v>
      </c>
      <c r="AR2685" t="s">
        <v>62</v>
      </c>
      <c r="AS2685" t="s">
        <v>54</v>
      </c>
      <c r="AT2685" t="s">
        <v>73</v>
      </c>
      <c r="AU2685" t="s">
        <v>107</v>
      </c>
      <c r="AV2685" t="s">
        <v>13030</v>
      </c>
    </row>
    <row r="2686" spans="1:48" hidden="1" x14ac:dyDescent="0.3">
      <c r="A2686" t="s">
        <v>13031</v>
      </c>
      <c r="B2686" t="s">
        <v>13032</v>
      </c>
      <c r="C2686" s="1" t="str">
        <f t="shared" si="444"/>
        <v>21:0975</v>
      </c>
      <c r="D2686" s="1" t="str">
        <f>HYPERLINK("https://geochem.nrcan.gc.ca/cdogs/content/svy/svy_e.htm", "")</f>
        <v/>
      </c>
      <c r="G2686" s="1" t="str">
        <f>HYPERLINK("https://geochem.nrcan.gc.ca/cdogs/content/cr_/cr_00161_e.htm", "161")</f>
        <v>161</v>
      </c>
      <c r="J2686" t="s">
        <v>230</v>
      </c>
      <c r="K2686" t="s">
        <v>231</v>
      </c>
      <c r="L2686">
        <v>56</v>
      </c>
      <c r="M2686" t="s">
        <v>232</v>
      </c>
      <c r="N2686">
        <v>1100</v>
      </c>
      <c r="O2686" t="s">
        <v>336</v>
      </c>
      <c r="P2686" t="s">
        <v>54</v>
      </c>
      <c r="Q2686" t="s">
        <v>105</v>
      </c>
      <c r="R2686" t="s">
        <v>103</v>
      </c>
      <c r="S2686" t="s">
        <v>57</v>
      </c>
      <c r="T2686" t="s">
        <v>561</v>
      </c>
      <c r="U2686" t="s">
        <v>88</v>
      </c>
      <c r="V2686" t="s">
        <v>249</v>
      </c>
      <c r="W2686" t="s">
        <v>63</v>
      </c>
      <c r="X2686" t="s">
        <v>74</v>
      </c>
      <c r="Y2686" t="s">
        <v>94</v>
      </c>
      <c r="Z2686" t="s">
        <v>178</v>
      </c>
      <c r="AA2686" t="s">
        <v>64</v>
      </c>
      <c r="AB2686" t="s">
        <v>890</v>
      </c>
      <c r="AC2686" t="s">
        <v>224</v>
      </c>
      <c r="AD2686" t="s">
        <v>67</v>
      </c>
      <c r="AE2686" t="s">
        <v>3102</v>
      </c>
      <c r="AF2686" t="s">
        <v>187</v>
      </c>
      <c r="AG2686" t="s">
        <v>93</v>
      </c>
      <c r="AH2686" t="s">
        <v>157</v>
      </c>
      <c r="AI2686" t="s">
        <v>77</v>
      </c>
      <c r="AJ2686" t="s">
        <v>402</v>
      </c>
      <c r="AK2686" t="s">
        <v>73</v>
      </c>
      <c r="AL2686" t="s">
        <v>206</v>
      </c>
      <c r="AM2686" t="s">
        <v>68</v>
      </c>
      <c r="AN2686" t="s">
        <v>76</v>
      </c>
      <c r="AO2686" t="s">
        <v>92</v>
      </c>
      <c r="AP2686" t="s">
        <v>239</v>
      </c>
      <c r="AQ2686" t="s">
        <v>292</v>
      </c>
      <c r="AR2686" t="s">
        <v>62</v>
      </c>
      <c r="AS2686" t="s">
        <v>170</v>
      </c>
      <c r="AT2686" t="s">
        <v>73</v>
      </c>
      <c r="AU2686" t="s">
        <v>107</v>
      </c>
      <c r="AV2686" t="s">
        <v>13033</v>
      </c>
    </row>
    <row r="2687" spans="1:48" hidden="1" x14ac:dyDescent="0.3">
      <c r="A2687" t="s">
        <v>13034</v>
      </c>
      <c r="B2687" t="s">
        <v>13035</v>
      </c>
      <c r="C2687" s="1" t="str">
        <f t="shared" si="444"/>
        <v>21:0975</v>
      </c>
      <c r="D2687" s="1" t="str">
        <f t="shared" ref="D2687:D2706" si="445">HYPERLINK("https://geochem.nrcan.gc.ca/cdogs/content/svy/svy210110_e.htm", "21:0110")</f>
        <v>21:0110</v>
      </c>
      <c r="E2687" t="s">
        <v>13036</v>
      </c>
      <c r="F2687" t="s">
        <v>13037</v>
      </c>
      <c r="H2687">
        <v>60.154124400000001</v>
      </c>
      <c r="I2687">
        <v>-99.693203199999999</v>
      </c>
      <c r="J2687" s="1" t="str">
        <f t="shared" ref="J2687:J2706" si="446">HYPERLINK("https://geochem.nrcan.gc.ca/cdogs/content/kwd/kwd020027_e.htm", "NGR lake sediment grab sample")</f>
        <v>NGR lake sediment grab sample</v>
      </c>
      <c r="K2687" s="1" t="str">
        <f t="shared" ref="K2687:K2706" si="447">HYPERLINK("https://geochem.nrcan.gc.ca/cdogs/content/kwd/kwd080006_e.htm", "&lt;177 micron (NGR)")</f>
        <v>&lt;177 micron (NGR)</v>
      </c>
      <c r="L2687">
        <v>56</v>
      </c>
      <c r="M2687" t="s">
        <v>354</v>
      </c>
      <c r="N2687">
        <v>1101</v>
      </c>
      <c r="O2687" t="s">
        <v>103</v>
      </c>
      <c r="P2687" t="s">
        <v>54</v>
      </c>
      <c r="Q2687" t="s">
        <v>446</v>
      </c>
      <c r="R2687" t="s">
        <v>190</v>
      </c>
      <c r="S2687" t="s">
        <v>57</v>
      </c>
      <c r="T2687" t="s">
        <v>293</v>
      </c>
      <c r="U2687" t="s">
        <v>168</v>
      </c>
      <c r="V2687" t="s">
        <v>251</v>
      </c>
      <c r="W2687" t="s">
        <v>709</v>
      </c>
      <c r="X2687" t="s">
        <v>74</v>
      </c>
      <c r="Y2687" t="s">
        <v>95</v>
      </c>
      <c r="Z2687" t="s">
        <v>138</v>
      </c>
      <c r="AA2687" t="s">
        <v>64</v>
      </c>
      <c r="AB2687" t="s">
        <v>303</v>
      </c>
      <c r="AC2687" t="s">
        <v>66</v>
      </c>
      <c r="AD2687" t="s">
        <v>54</v>
      </c>
      <c r="AE2687" t="s">
        <v>396</v>
      </c>
      <c r="AF2687" t="s">
        <v>151</v>
      </c>
      <c r="AG2687" t="s">
        <v>277</v>
      </c>
      <c r="AH2687" t="s">
        <v>780</v>
      </c>
      <c r="AI2687" t="s">
        <v>348</v>
      </c>
      <c r="AJ2687" t="s">
        <v>101</v>
      </c>
      <c r="AK2687" t="s">
        <v>73</v>
      </c>
      <c r="AL2687" t="s">
        <v>526</v>
      </c>
      <c r="AM2687" t="s">
        <v>177</v>
      </c>
      <c r="AN2687" t="s">
        <v>76</v>
      </c>
      <c r="AO2687" t="s">
        <v>134</v>
      </c>
      <c r="AP2687" t="s">
        <v>596</v>
      </c>
      <c r="AQ2687" t="s">
        <v>347</v>
      </c>
      <c r="AR2687" t="s">
        <v>170</v>
      </c>
      <c r="AS2687" t="s">
        <v>54</v>
      </c>
      <c r="AT2687" t="s">
        <v>73</v>
      </c>
      <c r="AU2687" t="s">
        <v>107</v>
      </c>
      <c r="AV2687" t="s">
        <v>11323</v>
      </c>
    </row>
    <row r="2688" spans="1:48" hidden="1" x14ac:dyDescent="0.3">
      <c r="A2688" t="s">
        <v>13038</v>
      </c>
      <c r="B2688" t="s">
        <v>13039</v>
      </c>
      <c r="C2688" s="1" t="str">
        <f t="shared" si="444"/>
        <v>21:0975</v>
      </c>
      <c r="D2688" s="1" t="str">
        <f t="shared" si="445"/>
        <v>21:0110</v>
      </c>
      <c r="E2688" t="s">
        <v>13040</v>
      </c>
      <c r="F2688" t="s">
        <v>13041</v>
      </c>
      <c r="H2688">
        <v>60.227040199999998</v>
      </c>
      <c r="I2688">
        <v>-99.426646199999993</v>
      </c>
      <c r="J2688" s="1" t="str">
        <f t="shared" si="446"/>
        <v>NGR lake sediment grab sample</v>
      </c>
      <c r="K2688" s="1" t="str">
        <f t="shared" si="447"/>
        <v>&lt;177 micron (NGR)</v>
      </c>
      <c r="L2688">
        <v>57</v>
      </c>
      <c r="M2688" t="s">
        <v>52</v>
      </c>
      <c r="N2688">
        <v>1102</v>
      </c>
      <c r="O2688" t="s">
        <v>103</v>
      </c>
      <c r="P2688" t="s">
        <v>54</v>
      </c>
      <c r="Q2688" t="s">
        <v>115</v>
      </c>
      <c r="R2688" t="s">
        <v>264</v>
      </c>
      <c r="S2688" t="s">
        <v>57</v>
      </c>
      <c r="T2688" t="s">
        <v>152</v>
      </c>
      <c r="U2688" t="s">
        <v>168</v>
      </c>
      <c r="V2688" t="s">
        <v>189</v>
      </c>
      <c r="W2688" t="s">
        <v>388</v>
      </c>
      <c r="X2688" t="s">
        <v>74</v>
      </c>
      <c r="Y2688" t="s">
        <v>137</v>
      </c>
      <c r="Z2688" t="s">
        <v>138</v>
      </c>
      <c r="AA2688" t="s">
        <v>64</v>
      </c>
      <c r="AB2688" t="s">
        <v>303</v>
      </c>
      <c r="AC2688" t="s">
        <v>66</v>
      </c>
      <c r="AD2688" t="s">
        <v>96</v>
      </c>
      <c r="AE2688" t="s">
        <v>171</v>
      </c>
      <c r="AF2688" t="s">
        <v>151</v>
      </c>
      <c r="AG2688" t="s">
        <v>315</v>
      </c>
      <c r="AH2688" t="s">
        <v>780</v>
      </c>
      <c r="AI2688" t="s">
        <v>59</v>
      </c>
      <c r="AJ2688" t="s">
        <v>71</v>
      </c>
      <c r="AK2688" t="s">
        <v>73</v>
      </c>
      <c r="AL2688" t="s">
        <v>238</v>
      </c>
      <c r="AM2688" t="s">
        <v>157</v>
      </c>
      <c r="AN2688" t="s">
        <v>76</v>
      </c>
      <c r="AO2688" t="s">
        <v>134</v>
      </c>
      <c r="AP2688" t="s">
        <v>158</v>
      </c>
      <c r="AQ2688" t="s">
        <v>527</v>
      </c>
      <c r="AR2688" t="s">
        <v>62</v>
      </c>
      <c r="AS2688" t="s">
        <v>54</v>
      </c>
      <c r="AT2688" t="s">
        <v>73</v>
      </c>
      <c r="AU2688" t="s">
        <v>107</v>
      </c>
      <c r="AV2688" t="s">
        <v>8107</v>
      </c>
    </row>
    <row r="2689" spans="1:48" hidden="1" x14ac:dyDescent="0.3">
      <c r="A2689" t="s">
        <v>13042</v>
      </c>
      <c r="B2689" t="s">
        <v>13043</v>
      </c>
      <c r="C2689" s="1" t="str">
        <f t="shared" si="444"/>
        <v>21:0975</v>
      </c>
      <c r="D2689" s="1" t="str">
        <f t="shared" si="445"/>
        <v>21:0110</v>
      </c>
      <c r="E2689" t="s">
        <v>13044</v>
      </c>
      <c r="F2689" t="s">
        <v>13045</v>
      </c>
      <c r="H2689">
        <v>60.157830099999998</v>
      </c>
      <c r="I2689">
        <v>-99.642120800000001</v>
      </c>
      <c r="J2689" s="1" t="str">
        <f t="shared" si="446"/>
        <v>NGR lake sediment grab sample</v>
      </c>
      <c r="K2689" s="1" t="str">
        <f t="shared" si="447"/>
        <v>&lt;177 micron (NGR)</v>
      </c>
      <c r="L2689">
        <v>57</v>
      </c>
      <c r="M2689" t="s">
        <v>86</v>
      </c>
      <c r="N2689">
        <v>1103</v>
      </c>
      <c r="O2689" t="s">
        <v>125</v>
      </c>
      <c r="P2689" t="s">
        <v>54</v>
      </c>
      <c r="Q2689" t="s">
        <v>3719</v>
      </c>
      <c r="R2689" t="s">
        <v>13046</v>
      </c>
      <c r="S2689" t="s">
        <v>57</v>
      </c>
      <c r="T2689" t="s">
        <v>221</v>
      </c>
      <c r="U2689" t="s">
        <v>178</v>
      </c>
      <c r="V2689" t="s">
        <v>550</v>
      </c>
      <c r="W2689" t="s">
        <v>308</v>
      </c>
      <c r="X2689" t="s">
        <v>67</v>
      </c>
      <c r="Y2689" t="s">
        <v>526</v>
      </c>
      <c r="Z2689" t="s">
        <v>127</v>
      </c>
      <c r="AA2689" t="s">
        <v>64</v>
      </c>
      <c r="AB2689" t="s">
        <v>381</v>
      </c>
      <c r="AC2689" t="s">
        <v>66</v>
      </c>
      <c r="AD2689" t="s">
        <v>758</v>
      </c>
      <c r="AE2689" t="s">
        <v>68</v>
      </c>
      <c r="AF2689" t="s">
        <v>121</v>
      </c>
      <c r="AG2689" t="s">
        <v>142</v>
      </c>
      <c r="AH2689" t="s">
        <v>780</v>
      </c>
      <c r="AI2689" t="s">
        <v>87</v>
      </c>
      <c r="AJ2689" t="s">
        <v>87</v>
      </c>
      <c r="AK2689" t="s">
        <v>73</v>
      </c>
      <c r="AL2689" t="s">
        <v>75</v>
      </c>
      <c r="AM2689" t="s">
        <v>103</v>
      </c>
      <c r="AN2689" t="s">
        <v>76</v>
      </c>
      <c r="AO2689" t="s">
        <v>203</v>
      </c>
      <c r="AP2689" t="s">
        <v>566</v>
      </c>
      <c r="AQ2689" t="s">
        <v>374</v>
      </c>
      <c r="AR2689" t="s">
        <v>67</v>
      </c>
      <c r="AS2689" t="s">
        <v>54</v>
      </c>
      <c r="AT2689" t="s">
        <v>73</v>
      </c>
      <c r="AU2689" t="s">
        <v>107</v>
      </c>
      <c r="AV2689" t="s">
        <v>1192</v>
      </c>
    </row>
    <row r="2690" spans="1:48" hidden="1" x14ac:dyDescent="0.3">
      <c r="A2690" t="s">
        <v>13047</v>
      </c>
      <c r="B2690" t="s">
        <v>13048</v>
      </c>
      <c r="C2690" s="1" t="str">
        <f t="shared" si="444"/>
        <v>21:0975</v>
      </c>
      <c r="D2690" s="1" t="str">
        <f t="shared" si="445"/>
        <v>21:0110</v>
      </c>
      <c r="E2690" t="s">
        <v>13049</v>
      </c>
      <c r="F2690" t="s">
        <v>13050</v>
      </c>
      <c r="H2690">
        <v>60.150207100000003</v>
      </c>
      <c r="I2690">
        <v>-99.500575600000005</v>
      </c>
      <c r="J2690" s="1" t="str">
        <f t="shared" si="446"/>
        <v>NGR lake sediment grab sample</v>
      </c>
      <c r="K2690" s="1" t="str">
        <f t="shared" si="447"/>
        <v>&lt;177 micron (NGR)</v>
      </c>
      <c r="L2690">
        <v>57</v>
      </c>
      <c r="M2690" t="s">
        <v>149</v>
      </c>
      <c r="N2690">
        <v>1104</v>
      </c>
      <c r="O2690" t="s">
        <v>103</v>
      </c>
      <c r="P2690" t="s">
        <v>54</v>
      </c>
      <c r="Q2690" t="s">
        <v>1216</v>
      </c>
      <c r="R2690" t="s">
        <v>575</v>
      </c>
      <c r="S2690" t="s">
        <v>57</v>
      </c>
      <c r="T2690" t="s">
        <v>152</v>
      </c>
      <c r="U2690" t="s">
        <v>203</v>
      </c>
      <c r="V2690" t="s">
        <v>65</v>
      </c>
      <c r="W2690" t="s">
        <v>254</v>
      </c>
      <c r="X2690" t="s">
        <v>62</v>
      </c>
      <c r="Y2690" t="s">
        <v>355</v>
      </c>
      <c r="Z2690" t="s">
        <v>138</v>
      </c>
      <c r="AA2690" t="s">
        <v>64</v>
      </c>
      <c r="AB2690" t="s">
        <v>65</v>
      </c>
      <c r="AC2690" t="s">
        <v>66</v>
      </c>
      <c r="AD2690" t="s">
        <v>138</v>
      </c>
      <c r="AE2690" t="s">
        <v>396</v>
      </c>
      <c r="AF2690" t="s">
        <v>616</v>
      </c>
      <c r="AG2690" t="s">
        <v>152</v>
      </c>
      <c r="AH2690" t="s">
        <v>780</v>
      </c>
      <c r="AI2690" t="s">
        <v>382</v>
      </c>
      <c r="AJ2690" t="s">
        <v>123</v>
      </c>
      <c r="AK2690" t="s">
        <v>73</v>
      </c>
      <c r="AL2690" t="s">
        <v>68</v>
      </c>
      <c r="AM2690" t="s">
        <v>125</v>
      </c>
      <c r="AN2690" t="s">
        <v>76</v>
      </c>
      <c r="AO2690" t="s">
        <v>134</v>
      </c>
      <c r="AP2690" t="s">
        <v>179</v>
      </c>
      <c r="AQ2690" t="s">
        <v>1515</v>
      </c>
      <c r="AR2690" t="s">
        <v>62</v>
      </c>
      <c r="AS2690" t="s">
        <v>54</v>
      </c>
      <c r="AT2690" t="s">
        <v>248</v>
      </c>
      <c r="AU2690" t="s">
        <v>107</v>
      </c>
      <c r="AV2690" t="s">
        <v>8643</v>
      </c>
    </row>
    <row r="2691" spans="1:48" hidden="1" x14ac:dyDescent="0.3">
      <c r="A2691" t="s">
        <v>13051</v>
      </c>
      <c r="B2691" t="s">
        <v>13052</v>
      </c>
      <c r="C2691" s="1" t="str">
        <f t="shared" si="444"/>
        <v>21:0975</v>
      </c>
      <c r="D2691" s="1" t="str">
        <f t="shared" si="445"/>
        <v>21:0110</v>
      </c>
      <c r="E2691" t="s">
        <v>13053</v>
      </c>
      <c r="F2691" t="s">
        <v>13054</v>
      </c>
      <c r="H2691">
        <v>60.155220800000002</v>
      </c>
      <c r="I2691">
        <v>-99.416729500000002</v>
      </c>
      <c r="J2691" s="1" t="str">
        <f t="shared" si="446"/>
        <v>NGR lake sediment grab sample</v>
      </c>
      <c r="K2691" s="1" t="str">
        <f t="shared" si="447"/>
        <v>&lt;177 micron (NGR)</v>
      </c>
      <c r="L2691">
        <v>57</v>
      </c>
      <c r="M2691" t="s">
        <v>165</v>
      </c>
      <c r="N2691">
        <v>1105</v>
      </c>
      <c r="O2691" t="s">
        <v>103</v>
      </c>
      <c r="P2691" t="s">
        <v>54</v>
      </c>
      <c r="Q2691" t="s">
        <v>1158</v>
      </c>
      <c r="R2691" t="s">
        <v>236</v>
      </c>
      <c r="S2691" t="s">
        <v>57</v>
      </c>
      <c r="T2691" t="s">
        <v>91</v>
      </c>
      <c r="U2691" t="s">
        <v>117</v>
      </c>
      <c r="V2691" t="s">
        <v>303</v>
      </c>
      <c r="W2691" t="s">
        <v>193</v>
      </c>
      <c r="X2691" t="s">
        <v>67</v>
      </c>
      <c r="Y2691" t="s">
        <v>346</v>
      </c>
      <c r="Z2691" t="s">
        <v>127</v>
      </c>
      <c r="AA2691" t="s">
        <v>64</v>
      </c>
      <c r="AB2691" t="s">
        <v>93</v>
      </c>
      <c r="AC2691" t="s">
        <v>66</v>
      </c>
      <c r="AD2691" t="s">
        <v>127</v>
      </c>
      <c r="AE2691" t="s">
        <v>526</v>
      </c>
      <c r="AF2691" t="s">
        <v>121</v>
      </c>
      <c r="AG2691" t="s">
        <v>167</v>
      </c>
      <c r="AH2691" t="s">
        <v>780</v>
      </c>
      <c r="AI2691" t="s">
        <v>348</v>
      </c>
      <c r="AJ2691" t="s">
        <v>429</v>
      </c>
      <c r="AK2691" t="s">
        <v>73</v>
      </c>
      <c r="AL2691" t="s">
        <v>68</v>
      </c>
      <c r="AM2691" t="s">
        <v>125</v>
      </c>
      <c r="AN2691" t="s">
        <v>76</v>
      </c>
      <c r="AO2691" t="s">
        <v>134</v>
      </c>
      <c r="AP2691" t="s">
        <v>179</v>
      </c>
      <c r="AQ2691" t="s">
        <v>2079</v>
      </c>
      <c r="AR2691" t="s">
        <v>170</v>
      </c>
      <c r="AS2691" t="s">
        <v>54</v>
      </c>
      <c r="AT2691" t="s">
        <v>152</v>
      </c>
      <c r="AU2691" t="s">
        <v>107</v>
      </c>
      <c r="AV2691" t="s">
        <v>5392</v>
      </c>
    </row>
    <row r="2692" spans="1:48" hidden="1" x14ac:dyDescent="0.3">
      <c r="A2692" t="s">
        <v>13055</v>
      </c>
      <c r="B2692" t="s">
        <v>13056</v>
      </c>
      <c r="C2692" s="1" t="str">
        <f t="shared" si="444"/>
        <v>21:0975</v>
      </c>
      <c r="D2692" s="1" t="str">
        <f t="shared" si="445"/>
        <v>21:0110</v>
      </c>
      <c r="E2692" t="s">
        <v>13057</v>
      </c>
      <c r="F2692" t="s">
        <v>13058</v>
      </c>
      <c r="H2692">
        <v>60.1587903</v>
      </c>
      <c r="I2692">
        <v>-99.379339799999997</v>
      </c>
      <c r="J2692" s="1" t="str">
        <f t="shared" si="446"/>
        <v>NGR lake sediment grab sample</v>
      </c>
      <c r="K2692" s="1" t="str">
        <f t="shared" si="447"/>
        <v>&lt;177 micron (NGR)</v>
      </c>
      <c r="L2692">
        <v>57</v>
      </c>
      <c r="M2692" t="s">
        <v>113</v>
      </c>
      <c r="N2692">
        <v>1106</v>
      </c>
      <c r="O2692" t="s">
        <v>103</v>
      </c>
      <c r="P2692" t="s">
        <v>54</v>
      </c>
      <c r="Q2692" t="s">
        <v>437</v>
      </c>
      <c r="R2692" t="s">
        <v>347</v>
      </c>
      <c r="S2692" t="s">
        <v>57</v>
      </c>
      <c r="T2692" t="s">
        <v>152</v>
      </c>
      <c r="U2692" t="s">
        <v>203</v>
      </c>
      <c r="V2692" t="s">
        <v>550</v>
      </c>
      <c r="W2692" t="s">
        <v>526</v>
      </c>
      <c r="X2692" t="s">
        <v>74</v>
      </c>
      <c r="Y2692" t="s">
        <v>302</v>
      </c>
      <c r="Z2692" t="s">
        <v>62</v>
      </c>
      <c r="AA2692" t="s">
        <v>64</v>
      </c>
      <c r="AB2692" t="s">
        <v>153</v>
      </c>
      <c r="AC2692" t="s">
        <v>66</v>
      </c>
      <c r="AD2692" t="s">
        <v>758</v>
      </c>
      <c r="AE2692" t="s">
        <v>191</v>
      </c>
      <c r="AF2692" t="s">
        <v>357</v>
      </c>
      <c r="AG2692" t="s">
        <v>151</v>
      </c>
      <c r="AH2692" t="s">
        <v>780</v>
      </c>
      <c r="AI2692" t="s">
        <v>226</v>
      </c>
      <c r="AJ2692" t="s">
        <v>168</v>
      </c>
      <c r="AK2692" t="s">
        <v>73</v>
      </c>
      <c r="AL2692" t="s">
        <v>103</v>
      </c>
      <c r="AM2692" t="s">
        <v>74</v>
      </c>
      <c r="AN2692" t="s">
        <v>76</v>
      </c>
      <c r="AO2692" t="s">
        <v>77</v>
      </c>
      <c r="AP2692" t="s">
        <v>274</v>
      </c>
      <c r="AQ2692" t="s">
        <v>615</v>
      </c>
      <c r="AR2692" t="s">
        <v>67</v>
      </c>
      <c r="AS2692" t="s">
        <v>62</v>
      </c>
      <c r="AT2692" t="s">
        <v>73</v>
      </c>
      <c r="AU2692" t="s">
        <v>107</v>
      </c>
      <c r="AV2692" t="s">
        <v>8454</v>
      </c>
    </row>
    <row r="2693" spans="1:48" hidden="1" x14ac:dyDescent="0.3">
      <c r="A2693" t="s">
        <v>13059</v>
      </c>
      <c r="B2693" t="s">
        <v>13060</v>
      </c>
      <c r="C2693" s="1" t="str">
        <f t="shared" si="444"/>
        <v>21:0975</v>
      </c>
      <c r="D2693" s="1" t="str">
        <f t="shared" si="445"/>
        <v>21:0110</v>
      </c>
      <c r="E2693" t="s">
        <v>13057</v>
      </c>
      <c r="F2693" t="s">
        <v>13061</v>
      </c>
      <c r="H2693">
        <v>60.1587903</v>
      </c>
      <c r="I2693">
        <v>-99.379339799999997</v>
      </c>
      <c r="J2693" s="1" t="str">
        <f t="shared" si="446"/>
        <v>NGR lake sediment grab sample</v>
      </c>
      <c r="K2693" s="1" t="str">
        <f t="shared" si="447"/>
        <v>&lt;177 micron (NGR)</v>
      </c>
      <c r="L2693">
        <v>57</v>
      </c>
      <c r="M2693" t="s">
        <v>132</v>
      </c>
      <c r="N2693">
        <v>1107</v>
      </c>
      <c r="O2693" t="s">
        <v>103</v>
      </c>
      <c r="P2693" t="s">
        <v>54</v>
      </c>
      <c r="Q2693" t="s">
        <v>562</v>
      </c>
      <c r="R2693" t="s">
        <v>141</v>
      </c>
      <c r="S2693" t="s">
        <v>57</v>
      </c>
      <c r="T2693" t="s">
        <v>91</v>
      </c>
      <c r="U2693" t="s">
        <v>168</v>
      </c>
      <c r="V2693" t="s">
        <v>317</v>
      </c>
      <c r="W2693" t="s">
        <v>526</v>
      </c>
      <c r="X2693" t="s">
        <v>74</v>
      </c>
      <c r="Y2693" t="s">
        <v>302</v>
      </c>
      <c r="Z2693" t="s">
        <v>62</v>
      </c>
      <c r="AA2693" t="s">
        <v>64</v>
      </c>
      <c r="AB2693" t="s">
        <v>428</v>
      </c>
      <c r="AC2693" t="s">
        <v>66</v>
      </c>
      <c r="AD2693" t="s">
        <v>127</v>
      </c>
      <c r="AE2693" t="s">
        <v>2078</v>
      </c>
      <c r="AF2693" t="s">
        <v>99</v>
      </c>
      <c r="AG2693" t="s">
        <v>347</v>
      </c>
      <c r="AH2693" t="s">
        <v>780</v>
      </c>
      <c r="AI2693" t="s">
        <v>292</v>
      </c>
      <c r="AJ2693" t="s">
        <v>1125</v>
      </c>
      <c r="AK2693" t="s">
        <v>73</v>
      </c>
      <c r="AL2693" t="s">
        <v>103</v>
      </c>
      <c r="AM2693" t="s">
        <v>157</v>
      </c>
      <c r="AN2693" t="s">
        <v>76</v>
      </c>
      <c r="AO2693" t="s">
        <v>290</v>
      </c>
      <c r="AP2693" t="s">
        <v>403</v>
      </c>
      <c r="AQ2693" t="s">
        <v>2995</v>
      </c>
      <c r="AR2693" t="s">
        <v>67</v>
      </c>
      <c r="AS2693" t="s">
        <v>170</v>
      </c>
      <c r="AT2693" t="s">
        <v>73</v>
      </c>
      <c r="AU2693" t="s">
        <v>107</v>
      </c>
      <c r="AV2693" t="s">
        <v>576</v>
      </c>
    </row>
    <row r="2694" spans="1:48" hidden="1" x14ac:dyDescent="0.3">
      <c r="A2694" t="s">
        <v>13062</v>
      </c>
      <c r="B2694" t="s">
        <v>13063</v>
      </c>
      <c r="C2694" s="1" t="str">
        <f t="shared" si="444"/>
        <v>21:0975</v>
      </c>
      <c r="D2694" s="1" t="str">
        <f t="shared" si="445"/>
        <v>21:0110</v>
      </c>
      <c r="E2694" t="s">
        <v>13064</v>
      </c>
      <c r="F2694" t="s">
        <v>13065</v>
      </c>
      <c r="H2694">
        <v>60.180300500000001</v>
      </c>
      <c r="I2694">
        <v>-99.416415400000005</v>
      </c>
      <c r="J2694" s="1" t="str">
        <f t="shared" si="446"/>
        <v>NGR lake sediment grab sample</v>
      </c>
      <c r="K2694" s="1" t="str">
        <f t="shared" si="447"/>
        <v>&lt;177 micron (NGR)</v>
      </c>
      <c r="L2694">
        <v>57</v>
      </c>
      <c r="M2694" t="s">
        <v>185</v>
      </c>
      <c r="N2694">
        <v>1108</v>
      </c>
      <c r="O2694" t="s">
        <v>103</v>
      </c>
      <c r="P2694" t="s">
        <v>54</v>
      </c>
      <c r="Q2694" t="s">
        <v>523</v>
      </c>
      <c r="R2694" t="s">
        <v>492</v>
      </c>
      <c r="S2694" t="s">
        <v>57</v>
      </c>
      <c r="T2694" t="s">
        <v>561</v>
      </c>
      <c r="U2694" t="s">
        <v>59</v>
      </c>
      <c r="V2694" t="s">
        <v>189</v>
      </c>
      <c r="W2694" t="s">
        <v>211</v>
      </c>
      <c r="X2694" t="s">
        <v>74</v>
      </c>
      <c r="Y2694" t="s">
        <v>62</v>
      </c>
      <c r="Z2694" t="s">
        <v>127</v>
      </c>
      <c r="AA2694" t="s">
        <v>64</v>
      </c>
      <c r="AB2694" t="s">
        <v>339</v>
      </c>
      <c r="AC2694" t="s">
        <v>66</v>
      </c>
      <c r="AD2694" t="s">
        <v>96</v>
      </c>
      <c r="AE2694" t="s">
        <v>206</v>
      </c>
      <c r="AF2694" t="s">
        <v>104</v>
      </c>
      <c r="AG2694" t="s">
        <v>304</v>
      </c>
      <c r="AH2694" t="s">
        <v>780</v>
      </c>
      <c r="AI2694" t="s">
        <v>53</v>
      </c>
      <c r="AJ2694" t="s">
        <v>348</v>
      </c>
      <c r="AK2694" t="s">
        <v>73</v>
      </c>
      <c r="AL2694" t="s">
        <v>125</v>
      </c>
      <c r="AM2694" t="s">
        <v>157</v>
      </c>
      <c r="AN2694" t="s">
        <v>76</v>
      </c>
      <c r="AO2694" t="s">
        <v>77</v>
      </c>
      <c r="AP2694" t="s">
        <v>225</v>
      </c>
      <c r="AQ2694" t="s">
        <v>2005</v>
      </c>
      <c r="AR2694" t="s">
        <v>74</v>
      </c>
      <c r="AS2694" t="s">
        <v>62</v>
      </c>
      <c r="AT2694" t="s">
        <v>73</v>
      </c>
      <c r="AU2694" t="s">
        <v>107</v>
      </c>
      <c r="AV2694" t="s">
        <v>3957</v>
      </c>
    </row>
    <row r="2695" spans="1:48" hidden="1" x14ac:dyDescent="0.3">
      <c r="A2695" t="s">
        <v>13066</v>
      </c>
      <c r="B2695" t="s">
        <v>13067</v>
      </c>
      <c r="C2695" s="1" t="str">
        <f t="shared" si="444"/>
        <v>21:0975</v>
      </c>
      <c r="D2695" s="1" t="str">
        <f t="shared" si="445"/>
        <v>21:0110</v>
      </c>
      <c r="E2695" t="s">
        <v>13040</v>
      </c>
      <c r="F2695" t="s">
        <v>13068</v>
      </c>
      <c r="H2695">
        <v>60.227040199999998</v>
      </c>
      <c r="I2695">
        <v>-99.426646199999993</v>
      </c>
      <c r="J2695" s="1" t="str">
        <f t="shared" si="446"/>
        <v>NGR lake sediment grab sample</v>
      </c>
      <c r="K2695" s="1" t="str">
        <f t="shared" si="447"/>
        <v>&lt;177 micron (NGR)</v>
      </c>
      <c r="L2695">
        <v>57</v>
      </c>
      <c r="M2695" t="s">
        <v>345</v>
      </c>
      <c r="N2695">
        <v>1109</v>
      </c>
      <c r="O2695" t="s">
        <v>103</v>
      </c>
      <c r="P2695" t="s">
        <v>54</v>
      </c>
      <c r="Q2695" t="s">
        <v>166</v>
      </c>
      <c r="R2695" t="s">
        <v>550</v>
      </c>
      <c r="S2695" t="s">
        <v>57</v>
      </c>
      <c r="T2695" t="s">
        <v>152</v>
      </c>
      <c r="U2695" t="s">
        <v>88</v>
      </c>
      <c r="V2695" t="s">
        <v>139</v>
      </c>
      <c r="W2695" t="s">
        <v>263</v>
      </c>
      <c r="X2695" t="s">
        <v>67</v>
      </c>
      <c r="Y2695" t="s">
        <v>137</v>
      </c>
      <c r="Z2695" t="s">
        <v>59</v>
      </c>
      <c r="AA2695" t="s">
        <v>64</v>
      </c>
      <c r="AB2695" t="s">
        <v>93</v>
      </c>
      <c r="AC2695" t="s">
        <v>66</v>
      </c>
      <c r="AD2695" t="s">
        <v>138</v>
      </c>
      <c r="AE2695" t="s">
        <v>448</v>
      </c>
      <c r="AF2695" t="s">
        <v>90</v>
      </c>
      <c r="AG2695" t="s">
        <v>315</v>
      </c>
      <c r="AH2695" t="s">
        <v>780</v>
      </c>
      <c r="AI2695" t="s">
        <v>329</v>
      </c>
      <c r="AJ2695" t="s">
        <v>59</v>
      </c>
      <c r="AK2695" t="s">
        <v>73</v>
      </c>
      <c r="AL2695" t="s">
        <v>238</v>
      </c>
      <c r="AM2695" t="s">
        <v>177</v>
      </c>
      <c r="AN2695" t="s">
        <v>76</v>
      </c>
      <c r="AO2695" t="s">
        <v>134</v>
      </c>
      <c r="AP2695" t="s">
        <v>267</v>
      </c>
      <c r="AQ2695" t="s">
        <v>1441</v>
      </c>
      <c r="AR2695" t="s">
        <v>62</v>
      </c>
      <c r="AS2695" t="s">
        <v>62</v>
      </c>
      <c r="AT2695" t="s">
        <v>58</v>
      </c>
      <c r="AU2695" t="s">
        <v>107</v>
      </c>
      <c r="AV2695" t="s">
        <v>13069</v>
      </c>
    </row>
    <row r="2696" spans="1:48" hidden="1" x14ac:dyDescent="0.3">
      <c r="A2696" t="s">
        <v>13070</v>
      </c>
      <c r="B2696" t="s">
        <v>13071</v>
      </c>
      <c r="C2696" s="1" t="str">
        <f t="shared" si="444"/>
        <v>21:0975</v>
      </c>
      <c r="D2696" s="1" t="str">
        <f t="shared" si="445"/>
        <v>21:0110</v>
      </c>
      <c r="E2696" t="s">
        <v>13072</v>
      </c>
      <c r="F2696" t="s">
        <v>13073</v>
      </c>
      <c r="H2696">
        <v>60.260587800000003</v>
      </c>
      <c r="I2696">
        <v>-99.431653499999996</v>
      </c>
      <c r="J2696" s="1" t="str">
        <f t="shared" si="446"/>
        <v>NGR lake sediment grab sample</v>
      </c>
      <c r="K2696" s="1" t="str">
        <f t="shared" si="447"/>
        <v>&lt;177 micron (NGR)</v>
      </c>
      <c r="L2696">
        <v>57</v>
      </c>
      <c r="M2696" t="s">
        <v>200</v>
      </c>
      <c r="N2696">
        <v>1110</v>
      </c>
      <c r="O2696" t="s">
        <v>103</v>
      </c>
      <c r="P2696" t="s">
        <v>54</v>
      </c>
      <c r="Q2696" t="s">
        <v>521</v>
      </c>
      <c r="R2696" t="s">
        <v>10614</v>
      </c>
      <c r="S2696" t="s">
        <v>57</v>
      </c>
      <c r="T2696" t="s">
        <v>135</v>
      </c>
      <c r="U2696" t="s">
        <v>117</v>
      </c>
      <c r="V2696" t="s">
        <v>411</v>
      </c>
      <c r="W2696" t="s">
        <v>254</v>
      </c>
      <c r="X2696" t="s">
        <v>67</v>
      </c>
      <c r="Y2696" t="s">
        <v>137</v>
      </c>
      <c r="Z2696" t="s">
        <v>127</v>
      </c>
      <c r="AA2696" t="s">
        <v>64</v>
      </c>
      <c r="AB2696" t="s">
        <v>60</v>
      </c>
      <c r="AC2696" t="s">
        <v>66</v>
      </c>
      <c r="AD2696" t="s">
        <v>96</v>
      </c>
      <c r="AE2696" t="s">
        <v>206</v>
      </c>
      <c r="AF2696" t="s">
        <v>436</v>
      </c>
      <c r="AG2696" t="s">
        <v>235</v>
      </c>
      <c r="AH2696" t="s">
        <v>780</v>
      </c>
      <c r="AI2696" t="s">
        <v>318</v>
      </c>
      <c r="AJ2696" t="s">
        <v>101</v>
      </c>
      <c r="AK2696" t="s">
        <v>73</v>
      </c>
      <c r="AL2696" t="s">
        <v>157</v>
      </c>
      <c r="AM2696" t="s">
        <v>75</v>
      </c>
      <c r="AN2696" t="s">
        <v>76</v>
      </c>
      <c r="AO2696" t="s">
        <v>290</v>
      </c>
      <c r="AP2696" t="s">
        <v>126</v>
      </c>
      <c r="AQ2696" t="s">
        <v>11095</v>
      </c>
      <c r="AR2696" t="s">
        <v>62</v>
      </c>
      <c r="AS2696" t="s">
        <v>54</v>
      </c>
      <c r="AT2696" t="s">
        <v>91</v>
      </c>
      <c r="AU2696" t="s">
        <v>107</v>
      </c>
      <c r="AV2696" t="s">
        <v>2242</v>
      </c>
    </row>
    <row r="2697" spans="1:48" hidden="1" x14ac:dyDescent="0.3">
      <c r="A2697" t="s">
        <v>13074</v>
      </c>
      <c r="B2697" t="s">
        <v>13075</v>
      </c>
      <c r="C2697" s="1" t="str">
        <f t="shared" si="444"/>
        <v>21:0975</v>
      </c>
      <c r="D2697" s="1" t="str">
        <f t="shared" si="445"/>
        <v>21:0110</v>
      </c>
      <c r="E2697" t="s">
        <v>13076</v>
      </c>
      <c r="F2697" t="s">
        <v>13077</v>
      </c>
      <c r="H2697">
        <v>60.278365999999998</v>
      </c>
      <c r="I2697">
        <v>-99.488714799999997</v>
      </c>
      <c r="J2697" s="1" t="str">
        <f t="shared" si="446"/>
        <v>NGR lake sediment grab sample</v>
      </c>
      <c r="K2697" s="1" t="str">
        <f t="shared" si="447"/>
        <v>&lt;177 micron (NGR)</v>
      </c>
      <c r="L2697">
        <v>57</v>
      </c>
      <c r="M2697" t="s">
        <v>217</v>
      </c>
      <c r="N2697">
        <v>1111</v>
      </c>
      <c r="O2697" t="s">
        <v>103</v>
      </c>
      <c r="P2697" t="s">
        <v>54</v>
      </c>
      <c r="Q2697" t="s">
        <v>572</v>
      </c>
      <c r="R2697" t="s">
        <v>339</v>
      </c>
      <c r="S2697" t="s">
        <v>57</v>
      </c>
      <c r="T2697" t="s">
        <v>152</v>
      </c>
      <c r="U2697" t="s">
        <v>203</v>
      </c>
      <c r="V2697" t="s">
        <v>365</v>
      </c>
      <c r="W2697" t="s">
        <v>233</v>
      </c>
      <c r="X2697" t="s">
        <v>74</v>
      </c>
      <c r="Y2697" t="s">
        <v>94</v>
      </c>
      <c r="Z2697" t="s">
        <v>96</v>
      </c>
      <c r="AA2697" t="s">
        <v>64</v>
      </c>
      <c r="AB2697" t="s">
        <v>725</v>
      </c>
      <c r="AC2697" t="s">
        <v>66</v>
      </c>
      <c r="AD2697" t="s">
        <v>88</v>
      </c>
      <c r="AE2697" t="s">
        <v>238</v>
      </c>
      <c r="AF2697" t="s">
        <v>616</v>
      </c>
      <c r="AG2697" t="s">
        <v>58</v>
      </c>
      <c r="AH2697" t="s">
        <v>780</v>
      </c>
      <c r="AI2697" t="s">
        <v>440</v>
      </c>
      <c r="AJ2697" t="s">
        <v>402</v>
      </c>
      <c r="AK2697" t="s">
        <v>73</v>
      </c>
      <c r="AL2697" t="s">
        <v>68</v>
      </c>
      <c r="AM2697" t="s">
        <v>157</v>
      </c>
      <c r="AN2697" t="s">
        <v>76</v>
      </c>
      <c r="AO2697" t="s">
        <v>116</v>
      </c>
      <c r="AP2697" t="s">
        <v>283</v>
      </c>
      <c r="AQ2697" t="s">
        <v>679</v>
      </c>
      <c r="AR2697" t="s">
        <v>62</v>
      </c>
      <c r="AS2697" t="s">
        <v>62</v>
      </c>
      <c r="AT2697" t="s">
        <v>58</v>
      </c>
      <c r="AU2697" t="s">
        <v>107</v>
      </c>
      <c r="AV2697" t="s">
        <v>13078</v>
      </c>
    </row>
    <row r="2698" spans="1:48" hidden="1" x14ac:dyDescent="0.3">
      <c r="A2698" t="s">
        <v>13079</v>
      </c>
      <c r="B2698" t="s">
        <v>13080</v>
      </c>
      <c r="C2698" s="1" t="str">
        <f t="shared" si="444"/>
        <v>21:0975</v>
      </c>
      <c r="D2698" s="1" t="str">
        <f t="shared" si="445"/>
        <v>21:0110</v>
      </c>
      <c r="E2698" t="s">
        <v>13081</v>
      </c>
      <c r="F2698" t="s">
        <v>13082</v>
      </c>
      <c r="H2698">
        <v>60.256209400000003</v>
      </c>
      <c r="I2698">
        <v>-99.506833099999994</v>
      </c>
      <c r="J2698" s="1" t="str">
        <f t="shared" si="446"/>
        <v>NGR lake sediment grab sample</v>
      </c>
      <c r="K2698" s="1" t="str">
        <f t="shared" si="447"/>
        <v>&lt;177 micron (NGR)</v>
      </c>
      <c r="L2698">
        <v>57</v>
      </c>
      <c r="M2698" t="s">
        <v>246</v>
      </c>
      <c r="N2698">
        <v>1112</v>
      </c>
      <c r="O2698" t="s">
        <v>103</v>
      </c>
      <c r="P2698" t="s">
        <v>54</v>
      </c>
      <c r="Q2698" t="s">
        <v>435</v>
      </c>
      <c r="R2698" t="s">
        <v>13083</v>
      </c>
      <c r="S2698" t="s">
        <v>57</v>
      </c>
      <c r="T2698" t="s">
        <v>152</v>
      </c>
      <c r="U2698" t="s">
        <v>168</v>
      </c>
      <c r="V2698" t="s">
        <v>119</v>
      </c>
      <c r="W2698" t="s">
        <v>96</v>
      </c>
      <c r="X2698" t="s">
        <v>74</v>
      </c>
      <c r="Y2698" t="s">
        <v>211</v>
      </c>
      <c r="Z2698" t="s">
        <v>96</v>
      </c>
      <c r="AA2698" t="s">
        <v>64</v>
      </c>
      <c r="AB2698" t="s">
        <v>339</v>
      </c>
      <c r="AC2698" t="s">
        <v>66</v>
      </c>
      <c r="AD2698" t="s">
        <v>88</v>
      </c>
      <c r="AE2698" t="s">
        <v>238</v>
      </c>
      <c r="AF2698" t="s">
        <v>90</v>
      </c>
      <c r="AG2698" t="s">
        <v>1089</v>
      </c>
      <c r="AH2698" t="s">
        <v>780</v>
      </c>
      <c r="AI2698" t="s">
        <v>440</v>
      </c>
      <c r="AJ2698" t="s">
        <v>348</v>
      </c>
      <c r="AK2698" t="s">
        <v>73</v>
      </c>
      <c r="AL2698" t="s">
        <v>206</v>
      </c>
      <c r="AM2698" t="s">
        <v>125</v>
      </c>
      <c r="AN2698" t="s">
        <v>76</v>
      </c>
      <c r="AO2698" t="s">
        <v>134</v>
      </c>
      <c r="AP2698" t="s">
        <v>179</v>
      </c>
      <c r="AQ2698" t="s">
        <v>13084</v>
      </c>
      <c r="AR2698" t="s">
        <v>62</v>
      </c>
      <c r="AS2698" t="s">
        <v>54</v>
      </c>
      <c r="AT2698" t="s">
        <v>152</v>
      </c>
      <c r="AU2698" t="s">
        <v>107</v>
      </c>
      <c r="AV2698" t="s">
        <v>13085</v>
      </c>
    </row>
    <row r="2699" spans="1:48" hidden="1" x14ac:dyDescent="0.3">
      <c r="A2699" t="s">
        <v>13086</v>
      </c>
      <c r="B2699" t="s">
        <v>13087</v>
      </c>
      <c r="C2699" s="1" t="str">
        <f t="shared" si="444"/>
        <v>21:0975</v>
      </c>
      <c r="D2699" s="1" t="str">
        <f t="shared" si="445"/>
        <v>21:0110</v>
      </c>
      <c r="E2699" t="s">
        <v>13088</v>
      </c>
      <c r="F2699" t="s">
        <v>13089</v>
      </c>
      <c r="H2699">
        <v>60.222751700000003</v>
      </c>
      <c r="I2699">
        <v>-99.507220200000006</v>
      </c>
      <c r="J2699" s="1" t="str">
        <f t="shared" si="446"/>
        <v>NGR lake sediment grab sample</v>
      </c>
      <c r="K2699" s="1" t="str">
        <f t="shared" si="447"/>
        <v>&lt;177 micron (NGR)</v>
      </c>
      <c r="L2699">
        <v>57</v>
      </c>
      <c r="M2699" t="s">
        <v>260</v>
      </c>
      <c r="N2699">
        <v>1113</v>
      </c>
      <c r="O2699" t="s">
        <v>103</v>
      </c>
      <c r="P2699" t="s">
        <v>54</v>
      </c>
      <c r="Q2699" t="s">
        <v>997</v>
      </c>
      <c r="R2699" t="s">
        <v>13090</v>
      </c>
      <c r="S2699" t="s">
        <v>57</v>
      </c>
      <c r="T2699" t="s">
        <v>58</v>
      </c>
      <c r="U2699" t="s">
        <v>59</v>
      </c>
      <c r="V2699" t="s">
        <v>698</v>
      </c>
      <c r="W2699" t="s">
        <v>138</v>
      </c>
      <c r="X2699" t="s">
        <v>67</v>
      </c>
      <c r="Y2699" t="s">
        <v>448</v>
      </c>
      <c r="Z2699" t="s">
        <v>96</v>
      </c>
      <c r="AA2699" t="s">
        <v>64</v>
      </c>
      <c r="AB2699" t="s">
        <v>223</v>
      </c>
      <c r="AC2699" t="s">
        <v>66</v>
      </c>
      <c r="AD2699" t="s">
        <v>758</v>
      </c>
      <c r="AE2699" t="s">
        <v>238</v>
      </c>
      <c r="AF2699" t="s">
        <v>134</v>
      </c>
      <c r="AG2699" t="s">
        <v>58</v>
      </c>
      <c r="AH2699" t="s">
        <v>780</v>
      </c>
      <c r="AI2699" t="s">
        <v>102</v>
      </c>
      <c r="AJ2699" t="s">
        <v>348</v>
      </c>
      <c r="AK2699" t="s">
        <v>73</v>
      </c>
      <c r="AL2699" t="s">
        <v>206</v>
      </c>
      <c r="AM2699" t="s">
        <v>125</v>
      </c>
      <c r="AN2699" t="s">
        <v>76</v>
      </c>
      <c r="AO2699" t="s">
        <v>134</v>
      </c>
      <c r="AP2699" t="s">
        <v>158</v>
      </c>
      <c r="AQ2699" t="s">
        <v>629</v>
      </c>
      <c r="AR2699" t="s">
        <v>62</v>
      </c>
      <c r="AS2699" t="s">
        <v>54</v>
      </c>
      <c r="AT2699" t="s">
        <v>73</v>
      </c>
      <c r="AU2699" t="s">
        <v>107</v>
      </c>
      <c r="AV2699" t="s">
        <v>7387</v>
      </c>
    </row>
    <row r="2700" spans="1:48" hidden="1" x14ac:dyDescent="0.3">
      <c r="A2700" t="s">
        <v>13091</v>
      </c>
      <c r="B2700" t="s">
        <v>13092</v>
      </c>
      <c r="C2700" s="1" t="str">
        <f t="shared" si="444"/>
        <v>21:0975</v>
      </c>
      <c r="D2700" s="1" t="str">
        <f t="shared" si="445"/>
        <v>21:0110</v>
      </c>
      <c r="E2700" t="s">
        <v>13093</v>
      </c>
      <c r="F2700" t="s">
        <v>13094</v>
      </c>
      <c r="H2700">
        <v>60.192242299999997</v>
      </c>
      <c r="I2700">
        <v>-99.504370199999997</v>
      </c>
      <c r="J2700" s="1" t="str">
        <f t="shared" si="446"/>
        <v>NGR lake sediment grab sample</v>
      </c>
      <c r="K2700" s="1" t="str">
        <f t="shared" si="447"/>
        <v>&lt;177 micron (NGR)</v>
      </c>
      <c r="L2700">
        <v>57</v>
      </c>
      <c r="M2700" t="s">
        <v>273</v>
      </c>
      <c r="N2700">
        <v>1114</v>
      </c>
      <c r="O2700" t="s">
        <v>103</v>
      </c>
      <c r="P2700" t="s">
        <v>54</v>
      </c>
      <c r="Q2700" t="s">
        <v>635</v>
      </c>
      <c r="R2700" t="s">
        <v>438</v>
      </c>
      <c r="S2700" t="s">
        <v>57</v>
      </c>
      <c r="T2700" t="s">
        <v>479</v>
      </c>
      <c r="U2700" t="s">
        <v>88</v>
      </c>
      <c r="V2700" t="s">
        <v>404</v>
      </c>
      <c r="W2700" t="s">
        <v>137</v>
      </c>
      <c r="X2700" t="s">
        <v>127</v>
      </c>
      <c r="Y2700" t="s">
        <v>220</v>
      </c>
      <c r="Z2700" t="s">
        <v>170</v>
      </c>
      <c r="AA2700" t="s">
        <v>64</v>
      </c>
      <c r="AB2700" t="s">
        <v>13095</v>
      </c>
      <c r="AC2700" t="s">
        <v>125</v>
      </c>
      <c r="AD2700" t="s">
        <v>92</v>
      </c>
      <c r="AE2700" t="s">
        <v>2078</v>
      </c>
      <c r="AF2700" t="s">
        <v>357</v>
      </c>
      <c r="AG2700" t="s">
        <v>616</v>
      </c>
      <c r="AH2700" t="s">
        <v>780</v>
      </c>
      <c r="AI2700" t="s">
        <v>413</v>
      </c>
      <c r="AJ2700" t="s">
        <v>2100</v>
      </c>
      <c r="AK2700" t="s">
        <v>73</v>
      </c>
      <c r="AL2700" t="s">
        <v>103</v>
      </c>
      <c r="AM2700" t="s">
        <v>448</v>
      </c>
      <c r="AN2700" t="s">
        <v>8661</v>
      </c>
      <c r="AO2700" t="s">
        <v>5626</v>
      </c>
      <c r="AP2700" t="s">
        <v>194</v>
      </c>
      <c r="AQ2700" t="s">
        <v>248</v>
      </c>
      <c r="AR2700" t="s">
        <v>170</v>
      </c>
      <c r="AS2700" t="s">
        <v>127</v>
      </c>
      <c r="AT2700" t="s">
        <v>58</v>
      </c>
      <c r="AU2700" t="s">
        <v>107</v>
      </c>
      <c r="AV2700" t="s">
        <v>11061</v>
      </c>
    </row>
    <row r="2701" spans="1:48" hidden="1" x14ac:dyDescent="0.3">
      <c r="A2701" t="s">
        <v>13096</v>
      </c>
      <c r="B2701" t="s">
        <v>13097</v>
      </c>
      <c r="C2701" s="1" t="str">
        <f t="shared" si="444"/>
        <v>21:0975</v>
      </c>
      <c r="D2701" s="1" t="str">
        <f t="shared" si="445"/>
        <v>21:0110</v>
      </c>
      <c r="E2701" t="s">
        <v>13098</v>
      </c>
      <c r="F2701" t="s">
        <v>13099</v>
      </c>
      <c r="H2701">
        <v>60.228171600000003</v>
      </c>
      <c r="I2701">
        <v>-99.578231200000005</v>
      </c>
      <c r="J2701" s="1" t="str">
        <f t="shared" si="446"/>
        <v>NGR lake sediment grab sample</v>
      </c>
      <c r="K2701" s="1" t="str">
        <f t="shared" si="447"/>
        <v>&lt;177 micron (NGR)</v>
      </c>
      <c r="L2701">
        <v>57</v>
      </c>
      <c r="M2701" t="s">
        <v>289</v>
      </c>
      <c r="N2701">
        <v>1115</v>
      </c>
      <c r="O2701" t="s">
        <v>103</v>
      </c>
      <c r="P2701" t="s">
        <v>54</v>
      </c>
      <c r="Q2701" t="s">
        <v>560</v>
      </c>
      <c r="R2701" t="s">
        <v>141</v>
      </c>
      <c r="S2701" t="s">
        <v>57</v>
      </c>
      <c r="T2701" t="s">
        <v>427</v>
      </c>
      <c r="U2701" t="s">
        <v>96</v>
      </c>
      <c r="V2701" t="s">
        <v>141</v>
      </c>
      <c r="W2701" t="s">
        <v>308</v>
      </c>
      <c r="X2701" t="s">
        <v>67</v>
      </c>
      <c r="Y2701" t="s">
        <v>68</v>
      </c>
      <c r="Z2701" t="s">
        <v>170</v>
      </c>
      <c r="AA2701" t="s">
        <v>64</v>
      </c>
      <c r="AB2701" t="s">
        <v>317</v>
      </c>
      <c r="AC2701" t="s">
        <v>66</v>
      </c>
      <c r="AD2701" t="s">
        <v>758</v>
      </c>
      <c r="AE2701" t="s">
        <v>2106</v>
      </c>
      <c r="AF2701" t="s">
        <v>121</v>
      </c>
      <c r="AG2701" t="s">
        <v>316</v>
      </c>
      <c r="AH2701" t="s">
        <v>780</v>
      </c>
      <c r="AI2701" t="s">
        <v>292</v>
      </c>
      <c r="AJ2701" t="s">
        <v>143</v>
      </c>
      <c r="AK2701" t="s">
        <v>73</v>
      </c>
      <c r="AL2701" t="s">
        <v>177</v>
      </c>
      <c r="AM2701" t="s">
        <v>103</v>
      </c>
      <c r="AN2701" t="s">
        <v>76</v>
      </c>
      <c r="AO2701" t="s">
        <v>168</v>
      </c>
      <c r="AP2701" t="s">
        <v>2741</v>
      </c>
      <c r="AQ2701" t="s">
        <v>13100</v>
      </c>
      <c r="AR2701" t="s">
        <v>62</v>
      </c>
      <c r="AS2701" t="s">
        <v>54</v>
      </c>
      <c r="AT2701" t="s">
        <v>73</v>
      </c>
      <c r="AU2701" t="s">
        <v>107</v>
      </c>
      <c r="AV2701" t="s">
        <v>13101</v>
      </c>
    </row>
    <row r="2702" spans="1:48" hidden="1" x14ac:dyDescent="0.3">
      <c r="A2702" t="s">
        <v>13102</v>
      </c>
      <c r="B2702" t="s">
        <v>13103</v>
      </c>
      <c r="C2702" s="1" t="str">
        <f t="shared" si="444"/>
        <v>21:0975</v>
      </c>
      <c r="D2702" s="1" t="str">
        <f t="shared" si="445"/>
        <v>21:0110</v>
      </c>
      <c r="E2702" t="s">
        <v>13104</v>
      </c>
      <c r="F2702" t="s">
        <v>13105</v>
      </c>
      <c r="H2702">
        <v>60.286250199999998</v>
      </c>
      <c r="I2702">
        <v>-99.573811199999994</v>
      </c>
      <c r="J2702" s="1" t="str">
        <f t="shared" si="446"/>
        <v>NGR lake sediment grab sample</v>
      </c>
      <c r="K2702" s="1" t="str">
        <f t="shared" si="447"/>
        <v>&lt;177 micron (NGR)</v>
      </c>
      <c r="L2702">
        <v>57</v>
      </c>
      <c r="M2702" t="s">
        <v>301</v>
      </c>
      <c r="N2702">
        <v>1116</v>
      </c>
      <c r="O2702" t="s">
        <v>103</v>
      </c>
      <c r="P2702" t="s">
        <v>54</v>
      </c>
      <c r="Q2702" t="s">
        <v>997</v>
      </c>
      <c r="R2702" t="s">
        <v>12458</v>
      </c>
      <c r="S2702" t="s">
        <v>57</v>
      </c>
      <c r="T2702" t="s">
        <v>152</v>
      </c>
      <c r="U2702" t="s">
        <v>88</v>
      </c>
      <c r="V2702" t="s">
        <v>97</v>
      </c>
      <c r="W2702" t="s">
        <v>336</v>
      </c>
      <c r="X2702" t="s">
        <v>62</v>
      </c>
      <c r="Y2702" t="s">
        <v>220</v>
      </c>
      <c r="Z2702" t="s">
        <v>127</v>
      </c>
      <c r="AA2702" t="s">
        <v>64</v>
      </c>
      <c r="AB2702" t="s">
        <v>339</v>
      </c>
      <c r="AC2702" t="s">
        <v>66</v>
      </c>
      <c r="AD2702" t="s">
        <v>583</v>
      </c>
      <c r="AE2702" t="s">
        <v>526</v>
      </c>
      <c r="AF2702" t="s">
        <v>290</v>
      </c>
      <c r="AG2702" t="s">
        <v>235</v>
      </c>
      <c r="AH2702" t="s">
        <v>780</v>
      </c>
      <c r="AI2702" t="s">
        <v>101</v>
      </c>
      <c r="AJ2702" t="s">
        <v>402</v>
      </c>
      <c r="AK2702" t="s">
        <v>73</v>
      </c>
      <c r="AL2702" t="s">
        <v>157</v>
      </c>
      <c r="AM2702" t="s">
        <v>125</v>
      </c>
      <c r="AN2702" t="s">
        <v>76</v>
      </c>
      <c r="AO2702" t="s">
        <v>116</v>
      </c>
      <c r="AP2702" t="s">
        <v>126</v>
      </c>
      <c r="AQ2702" t="s">
        <v>13106</v>
      </c>
      <c r="AR2702" t="s">
        <v>127</v>
      </c>
      <c r="AS2702" t="s">
        <v>54</v>
      </c>
      <c r="AT2702" t="s">
        <v>152</v>
      </c>
      <c r="AU2702" t="s">
        <v>107</v>
      </c>
      <c r="AV2702" t="s">
        <v>2323</v>
      </c>
    </row>
    <row r="2703" spans="1:48" hidden="1" x14ac:dyDescent="0.3">
      <c r="A2703" t="s">
        <v>13107</v>
      </c>
      <c r="B2703" t="s">
        <v>13108</v>
      </c>
      <c r="C2703" s="1" t="str">
        <f t="shared" si="444"/>
        <v>21:0975</v>
      </c>
      <c r="D2703" s="1" t="str">
        <f t="shared" si="445"/>
        <v>21:0110</v>
      </c>
      <c r="E2703" t="s">
        <v>13109</v>
      </c>
      <c r="F2703" t="s">
        <v>13110</v>
      </c>
      <c r="H2703">
        <v>60.287013600000002</v>
      </c>
      <c r="I2703">
        <v>-99.627337900000001</v>
      </c>
      <c r="J2703" s="1" t="str">
        <f t="shared" si="446"/>
        <v>NGR lake sediment grab sample</v>
      </c>
      <c r="K2703" s="1" t="str">
        <f t="shared" si="447"/>
        <v>&lt;177 micron (NGR)</v>
      </c>
      <c r="L2703">
        <v>57</v>
      </c>
      <c r="M2703" t="s">
        <v>314</v>
      </c>
      <c r="N2703">
        <v>1117</v>
      </c>
      <c r="O2703" t="s">
        <v>526</v>
      </c>
      <c r="P2703" t="s">
        <v>54</v>
      </c>
      <c r="Q2703" t="s">
        <v>325</v>
      </c>
      <c r="R2703" t="s">
        <v>121</v>
      </c>
      <c r="S2703" t="s">
        <v>57</v>
      </c>
      <c r="T2703" t="s">
        <v>58</v>
      </c>
      <c r="U2703" t="s">
        <v>168</v>
      </c>
      <c r="V2703" t="s">
        <v>411</v>
      </c>
      <c r="W2703" t="s">
        <v>305</v>
      </c>
      <c r="X2703" t="s">
        <v>74</v>
      </c>
      <c r="Y2703" t="s">
        <v>346</v>
      </c>
      <c r="Z2703" t="s">
        <v>138</v>
      </c>
      <c r="AA2703" t="s">
        <v>64</v>
      </c>
      <c r="AB2703" t="s">
        <v>139</v>
      </c>
      <c r="AC2703" t="s">
        <v>66</v>
      </c>
      <c r="AD2703" t="s">
        <v>583</v>
      </c>
      <c r="AE2703" t="s">
        <v>2386</v>
      </c>
      <c r="AF2703" t="s">
        <v>347</v>
      </c>
      <c r="AG2703" t="s">
        <v>248</v>
      </c>
      <c r="AH2703" t="s">
        <v>472</v>
      </c>
      <c r="AI2703" t="s">
        <v>280</v>
      </c>
      <c r="AJ2703" t="s">
        <v>156</v>
      </c>
      <c r="AK2703" t="s">
        <v>73</v>
      </c>
      <c r="AL2703" t="s">
        <v>238</v>
      </c>
      <c r="AM2703" t="s">
        <v>75</v>
      </c>
      <c r="AN2703" t="s">
        <v>76</v>
      </c>
      <c r="AO2703" t="s">
        <v>134</v>
      </c>
      <c r="AP2703" t="s">
        <v>837</v>
      </c>
      <c r="AQ2703" t="s">
        <v>13106</v>
      </c>
      <c r="AR2703" t="s">
        <v>62</v>
      </c>
      <c r="AS2703" t="s">
        <v>54</v>
      </c>
      <c r="AT2703" t="s">
        <v>73</v>
      </c>
      <c r="AU2703" t="s">
        <v>107</v>
      </c>
      <c r="AV2703" t="s">
        <v>8643</v>
      </c>
    </row>
    <row r="2704" spans="1:48" hidden="1" x14ac:dyDescent="0.3">
      <c r="A2704" t="s">
        <v>13111</v>
      </c>
      <c r="B2704" t="s">
        <v>13112</v>
      </c>
      <c r="C2704" s="1" t="str">
        <f t="shared" si="444"/>
        <v>21:0975</v>
      </c>
      <c r="D2704" s="1" t="str">
        <f t="shared" si="445"/>
        <v>21:0110</v>
      </c>
      <c r="E2704" t="s">
        <v>13113</v>
      </c>
      <c r="F2704" t="s">
        <v>13114</v>
      </c>
      <c r="H2704">
        <v>60.250067299999998</v>
      </c>
      <c r="I2704">
        <v>-99.609307099999995</v>
      </c>
      <c r="J2704" s="1" t="str">
        <f t="shared" si="446"/>
        <v>NGR lake sediment grab sample</v>
      </c>
      <c r="K2704" s="1" t="str">
        <f t="shared" si="447"/>
        <v>&lt;177 micron (NGR)</v>
      </c>
      <c r="L2704">
        <v>57</v>
      </c>
      <c r="M2704" t="s">
        <v>324</v>
      </c>
      <c r="N2704">
        <v>1118</v>
      </c>
      <c r="O2704" t="s">
        <v>103</v>
      </c>
      <c r="P2704" t="s">
        <v>54</v>
      </c>
      <c r="Q2704" t="s">
        <v>1134</v>
      </c>
      <c r="R2704" t="s">
        <v>13115</v>
      </c>
      <c r="S2704" t="s">
        <v>57</v>
      </c>
      <c r="T2704" t="s">
        <v>152</v>
      </c>
      <c r="U2704" t="s">
        <v>88</v>
      </c>
      <c r="V2704" t="s">
        <v>223</v>
      </c>
      <c r="W2704" t="s">
        <v>201</v>
      </c>
      <c r="X2704" t="s">
        <v>74</v>
      </c>
      <c r="Y2704" t="s">
        <v>346</v>
      </c>
      <c r="Z2704" t="s">
        <v>127</v>
      </c>
      <c r="AA2704" t="s">
        <v>64</v>
      </c>
      <c r="AB2704" t="s">
        <v>725</v>
      </c>
      <c r="AC2704" t="s">
        <v>66</v>
      </c>
      <c r="AD2704" t="s">
        <v>127</v>
      </c>
      <c r="AE2704" t="s">
        <v>396</v>
      </c>
      <c r="AF2704" t="s">
        <v>116</v>
      </c>
      <c r="AG2704" t="s">
        <v>1089</v>
      </c>
      <c r="AH2704" t="s">
        <v>780</v>
      </c>
      <c r="AI2704" t="s">
        <v>328</v>
      </c>
      <c r="AJ2704" t="s">
        <v>123</v>
      </c>
      <c r="AK2704" t="s">
        <v>73</v>
      </c>
      <c r="AL2704" t="s">
        <v>74</v>
      </c>
      <c r="AM2704" t="s">
        <v>125</v>
      </c>
      <c r="AN2704" t="s">
        <v>76</v>
      </c>
      <c r="AO2704" t="s">
        <v>134</v>
      </c>
      <c r="AP2704" t="s">
        <v>210</v>
      </c>
      <c r="AQ2704" t="s">
        <v>13116</v>
      </c>
      <c r="AR2704" t="s">
        <v>62</v>
      </c>
      <c r="AS2704" t="s">
        <v>54</v>
      </c>
      <c r="AT2704" t="s">
        <v>73</v>
      </c>
      <c r="AU2704" t="s">
        <v>107</v>
      </c>
      <c r="AV2704" t="s">
        <v>13117</v>
      </c>
    </row>
    <row r="2705" spans="1:48" hidden="1" x14ac:dyDescent="0.3">
      <c r="A2705" t="s">
        <v>13118</v>
      </c>
      <c r="B2705" t="s">
        <v>13119</v>
      </c>
      <c r="C2705" s="1" t="str">
        <f t="shared" si="444"/>
        <v>21:0975</v>
      </c>
      <c r="D2705" s="1" t="str">
        <f t="shared" si="445"/>
        <v>21:0110</v>
      </c>
      <c r="E2705" t="s">
        <v>13120</v>
      </c>
      <c r="F2705" t="s">
        <v>13121</v>
      </c>
      <c r="H2705">
        <v>60.227674200000003</v>
      </c>
      <c r="I2705">
        <v>-99.611041200000003</v>
      </c>
      <c r="J2705" s="1" t="str">
        <f t="shared" si="446"/>
        <v>NGR lake sediment grab sample</v>
      </c>
      <c r="K2705" s="1" t="str">
        <f t="shared" si="447"/>
        <v>&lt;177 micron (NGR)</v>
      </c>
      <c r="L2705">
        <v>57</v>
      </c>
      <c r="M2705" t="s">
        <v>335</v>
      </c>
      <c r="N2705">
        <v>1119</v>
      </c>
      <c r="O2705" t="s">
        <v>103</v>
      </c>
      <c r="P2705" t="s">
        <v>54</v>
      </c>
      <c r="Q2705" t="s">
        <v>91</v>
      </c>
      <c r="R2705" t="s">
        <v>13122</v>
      </c>
      <c r="S2705" t="s">
        <v>57</v>
      </c>
      <c r="T2705" t="s">
        <v>404</v>
      </c>
      <c r="U2705" t="s">
        <v>117</v>
      </c>
      <c r="V2705" t="s">
        <v>725</v>
      </c>
      <c r="W2705" t="s">
        <v>118</v>
      </c>
      <c r="X2705" t="s">
        <v>67</v>
      </c>
      <c r="Y2705" t="s">
        <v>205</v>
      </c>
      <c r="Z2705" t="s">
        <v>62</v>
      </c>
      <c r="AA2705" t="s">
        <v>64</v>
      </c>
      <c r="AB2705" t="s">
        <v>550</v>
      </c>
      <c r="AC2705" t="s">
        <v>66</v>
      </c>
      <c r="AD2705" t="s">
        <v>77</v>
      </c>
      <c r="AE2705" t="s">
        <v>98</v>
      </c>
      <c r="AF2705" t="s">
        <v>76</v>
      </c>
      <c r="AG2705" t="s">
        <v>890</v>
      </c>
      <c r="AH2705" t="s">
        <v>780</v>
      </c>
      <c r="AI2705" t="s">
        <v>336</v>
      </c>
      <c r="AJ2705" t="s">
        <v>233</v>
      </c>
      <c r="AK2705" t="s">
        <v>73</v>
      </c>
      <c r="AL2705" t="s">
        <v>103</v>
      </c>
      <c r="AM2705" t="s">
        <v>177</v>
      </c>
      <c r="AN2705" t="s">
        <v>781</v>
      </c>
      <c r="AO2705" t="s">
        <v>168</v>
      </c>
      <c r="AP2705" t="s">
        <v>4241</v>
      </c>
      <c r="AQ2705" t="s">
        <v>11829</v>
      </c>
      <c r="AR2705" t="s">
        <v>170</v>
      </c>
      <c r="AS2705" t="s">
        <v>62</v>
      </c>
      <c r="AT2705" t="s">
        <v>277</v>
      </c>
      <c r="AU2705" t="s">
        <v>107</v>
      </c>
      <c r="AV2705" t="s">
        <v>4584</v>
      </c>
    </row>
    <row r="2706" spans="1:48" hidden="1" x14ac:dyDescent="0.3">
      <c r="A2706" t="s">
        <v>13123</v>
      </c>
      <c r="B2706" t="s">
        <v>13124</v>
      </c>
      <c r="C2706" s="1" t="str">
        <f t="shared" si="444"/>
        <v>21:0975</v>
      </c>
      <c r="D2706" s="1" t="str">
        <f t="shared" si="445"/>
        <v>21:0110</v>
      </c>
      <c r="E2706" t="s">
        <v>13125</v>
      </c>
      <c r="F2706" t="s">
        <v>13126</v>
      </c>
      <c r="H2706">
        <v>60.188943399999999</v>
      </c>
      <c r="I2706">
        <v>-99.649487800000003</v>
      </c>
      <c r="J2706" s="1" t="str">
        <f t="shared" si="446"/>
        <v>NGR lake sediment grab sample</v>
      </c>
      <c r="K2706" s="1" t="str">
        <f t="shared" si="447"/>
        <v>&lt;177 micron (NGR)</v>
      </c>
      <c r="L2706">
        <v>57</v>
      </c>
      <c r="M2706" t="s">
        <v>354</v>
      </c>
      <c r="N2706">
        <v>1120</v>
      </c>
      <c r="O2706" t="s">
        <v>103</v>
      </c>
      <c r="P2706" t="s">
        <v>54</v>
      </c>
      <c r="Q2706" t="s">
        <v>1216</v>
      </c>
      <c r="R2706" t="s">
        <v>13127</v>
      </c>
      <c r="S2706" t="s">
        <v>57</v>
      </c>
      <c r="T2706" t="s">
        <v>277</v>
      </c>
      <c r="U2706" t="s">
        <v>203</v>
      </c>
      <c r="V2706" t="s">
        <v>617</v>
      </c>
      <c r="W2706" t="s">
        <v>56</v>
      </c>
      <c r="X2706" t="s">
        <v>74</v>
      </c>
      <c r="Y2706" t="s">
        <v>124</v>
      </c>
      <c r="Z2706" t="s">
        <v>127</v>
      </c>
      <c r="AA2706" t="s">
        <v>64</v>
      </c>
      <c r="AB2706" t="s">
        <v>97</v>
      </c>
      <c r="AC2706" t="s">
        <v>125</v>
      </c>
      <c r="AD2706" t="s">
        <v>436</v>
      </c>
      <c r="AE2706" t="s">
        <v>2187</v>
      </c>
      <c r="AF2706" t="s">
        <v>90</v>
      </c>
      <c r="AG2706" t="s">
        <v>316</v>
      </c>
      <c r="AH2706" t="s">
        <v>780</v>
      </c>
      <c r="AI2706" t="s">
        <v>429</v>
      </c>
      <c r="AJ2706" t="s">
        <v>117</v>
      </c>
      <c r="AK2706" t="s">
        <v>73</v>
      </c>
      <c r="AL2706" t="s">
        <v>125</v>
      </c>
      <c r="AM2706" t="s">
        <v>157</v>
      </c>
      <c r="AN2706" t="s">
        <v>1151</v>
      </c>
      <c r="AO2706" t="s">
        <v>77</v>
      </c>
      <c r="AP2706" t="s">
        <v>105</v>
      </c>
      <c r="AQ2706" t="s">
        <v>12046</v>
      </c>
      <c r="AR2706" t="s">
        <v>88</v>
      </c>
      <c r="AS2706" t="s">
        <v>170</v>
      </c>
      <c r="AT2706" t="s">
        <v>447</v>
      </c>
      <c r="AU2706" t="s">
        <v>107</v>
      </c>
      <c r="AV2706" t="s">
        <v>3452</v>
      </c>
    </row>
    <row r="2707" spans="1:48" hidden="1" x14ac:dyDescent="0.3">
      <c r="A2707" t="s">
        <v>13128</v>
      </c>
      <c r="B2707" t="s">
        <v>13129</v>
      </c>
      <c r="C2707" s="1" t="str">
        <f t="shared" si="444"/>
        <v>21:0975</v>
      </c>
      <c r="D2707" s="1" t="str">
        <f>HYPERLINK("https://geochem.nrcan.gc.ca/cdogs/content/svy/svy_e.htm", "")</f>
        <v/>
      </c>
      <c r="G2707" s="1" t="str">
        <f>HYPERLINK("https://geochem.nrcan.gc.ca/cdogs/content/cr_/cr_00160_e.htm", "160")</f>
        <v>160</v>
      </c>
      <c r="J2707" t="s">
        <v>230</v>
      </c>
      <c r="K2707" t="s">
        <v>231</v>
      </c>
      <c r="L2707">
        <v>57</v>
      </c>
      <c r="M2707" t="s">
        <v>232</v>
      </c>
      <c r="N2707">
        <v>1121</v>
      </c>
      <c r="O2707" t="s">
        <v>168</v>
      </c>
      <c r="P2707" t="s">
        <v>96</v>
      </c>
      <c r="Q2707" t="s">
        <v>656</v>
      </c>
      <c r="R2707" t="s">
        <v>177</v>
      </c>
      <c r="S2707" t="s">
        <v>57</v>
      </c>
      <c r="T2707" t="s">
        <v>304</v>
      </c>
      <c r="U2707" t="s">
        <v>88</v>
      </c>
      <c r="V2707" t="s">
        <v>219</v>
      </c>
      <c r="W2707" t="s">
        <v>63</v>
      </c>
      <c r="X2707" t="s">
        <v>74</v>
      </c>
      <c r="Y2707" t="s">
        <v>79</v>
      </c>
      <c r="Z2707" t="s">
        <v>88</v>
      </c>
      <c r="AA2707" t="s">
        <v>64</v>
      </c>
      <c r="AB2707" t="s">
        <v>890</v>
      </c>
      <c r="AC2707" t="s">
        <v>155</v>
      </c>
      <c r="AD2707" t="s">
        <v>67</v>
      </c>
      <c r="AE2707" t="s">
        <v>7924</v>
      </c>
      <c r="AF2707" t="s">
        <v>357</v>
      </c>
      <c r="AG2707" t="s">
        <v>316</v>
      </c>
      <c r="AH2707" t="s">
        <v>68</v>
      </c>
      <c r="AI2707" t="s">
        <v>104</v>
      </c>
      <c r="AJ2707" t="s">
        <v>72</v>
      </c>
      <c r="AK2707" t="s">
        <v>73</v>
      </c>
      <c r="AL2707" t="s">
        <v>206</v>
      </c>
      <c r="AM2707" t="s">
        <v>125</v>
      </c>
      <c r="AN2707" t="s">
        <v>76</v>
      </c>
      <c r="AO2707" t="s">
        <v>203</v>
      </c>
      <c r="AP2707" t="s">
        <v>3146</v>
      </c>
      <c r="AQ2707" t="s">
        <v>226</v>
      </c>
      <c r="AR2707" t="s">
        <v>62</v>
      </c>
      <c r="AS2707" t="s">
        <v>170</v>
      </c>
      <c r="AT2707" t="s">
        <v>73</v>
      </c>
      <c r="AU2707" t="s">
        <v>802</v>
      </c>
      <c r="AV2707" t="s">
        <v>13130</v>
      </c>
    </row>
    <row r="2708" spans="1:48" hidden="1" x14ac:dyDescent="0.3">
      <c r="A2708" t="s">
        <v>13131</v>
      </c>
      <c r="B2708" t="s">
        <v>13132</v>
      </c>
      <c r="C2708" s="1" t="str">
        <f t="shared" si="444"/>
        <v>21:0975</v>
      </c>
      <c r="D2708" s="1" t="str">
        <f t="shared" ref="D2708:D2726" si="448">HYPERLINK("https://geochem.nrcan.gc.ca/cdogs/content/svy/svy210110_e.htm", "21:0110")</f>
        <v>21:0110</v>
      </c>
      <c r="E2708" t="s">
        <v>13133</v>
      </c>
      <c r="F2708" t="s">
        <v>13134</v>
      </c>
      <c r="H2708">
        <v>60.184767299999997</v>
      </c>
      <c r="I2708">
        <v>-99.759381899999994</v>
      </c>
      <c r="J2708" s="1" t="str">
        <f t="shared" ref="J2708:J2726" si="449">HYPERLINK("https://geochem.nrcan.gc.ca/cdogs/content/kwd/kwd020027_e.htm", "NGR lake sediment grab sample")</f>
        <v>NGR lake sediment grab sample</v>
      </c>
      <c r="K2708" s="1" t="str">
        <f t="shared" ref="K2708:K2726" si="450">HYPERLINK("https://geochem.nrcan.gc.ca/cdogs/content/kwd/kwd080006_e.htm", "&lt;177 micron (NGR)")</f>
        <v>&lt;177 micron (NGR)</v>
      </c>
      <c r="L2708">
        <v>58</v>
      </c>
      <c r="M2708" t="s">
        <v>52</v>
      </c>
      <c r="N2708">
        <v>1122</v>
      </c>
      <c r="O2708" t="s">
        <v>103</v>
      </c>
      <c r="P2708" t="s">
        <v>54</v>
      </c>
      <c r="Q2708" t="s">
        <v>91</v>
      </c>
      <c r="R2708" t="s">
        <v>69</v>
      </c>
      <c r="S2708" t="s">
        <v>57</v>
      </c>
      <c r="T2708" t="s">
        <v>122</v>
      </c>
      <c r="U2708" t="s">
        <v>59</v>
      </c>
      <c r="V2708" t="s">
        <v>436</v>
      </c>
      <c r="W2708" t="s">
        <v>79</v>
      </c>
      <c r="X2708" t="s">
        <v>67</v>
      </c>
      <c r="Y2708" t="s">
        <v>157</v>
      </c>
      <c r="Z2708" t="s">
        <v>62</v>
      </c>
      <c r="AA2708" t="s">
        <v>64</v>
      </c>
      <c r="AB2708" t="s">
        <v>69</v>
      </c>
      <c r="AC2708" t="s">
        <v>66</v>
      </c>
      <c r="AD2708" t="s">
        <v>168</v>
      </c>
      <c r="AE2708" t="s">
        <v>3853</v>
      </c>
      <c r="AF2708" t="s">
        <v>290</v>
      </c>
      <c r="AG2708" t="s">
        <v>99</v>
      </c>
      <c r="AH2708" t="s">
        <v>780</v>
      </c>
      <c r="AI2708" t="s">
        <v>61</v>
      </c>
      <c r="AJ2708" t="s">
        <v>136</v>
      </c>
      <c r="AK2708" t="s">
        <v>73</v>
      </c>
      <c r="AL2708" t="s">
        <v>103</v>
      </c>
      <c r="AM2708" t="s">
        <v>103</v>
      </c>
      <c r="AN2708" t="s">
        <v>1151</v>
      </c>
      <c r="AO2708" t="s">
        <v>592</v>
      </c>
      <c r="AP2708" t="s">
        <v>863</v>
      </c>
      <c r="AQ2708" t="s">
        <v>13135</v>
      </c>
      <c r="AR2708" t="s">
        <v>67</v>
      </c>
      <c r="AS2708" t="s">
        <v>54</v>
      </c>
      <c r="AT2708" t="s">
        <v>73</v>
      </c>
      <c r="AU2708" t="s">
        <v>107</v>
      </c>
      <c r="AV2708" t="s">
        <v>13136</v>
      </c>
    </row>
    <row r="2709" spans="1:48" hidden="1" x14ac:dyDescent="0.3">
      <c r="A2709" t="s">
        <v>13137</v>
      </c>
      <c r="B2709" t="s">
        <v>13138</v>
      </c>
      <c r="C2709" s="1" t="str">
        <f t="shared" si="444"/>
        <v>21:0975</v>
      </c>
      <c r="D2709" s="1" t="str">
        <f t="shared" si="448"/>
        <v>21:0110</v>
      </c>
      <c r="E2709" t="s">
        <v>13139</v>
      </c>
      <c r="F2709" t="s">
        <v>13140</v>
      </c>
      <c r="H2709">
        <v>60.180643699999997</v>
      </c>
      <c r="I2709">
        <v>-99.692588499999999</v>
      </c>
      <c r="J2709" s="1" t="str">
        <f t="shared" si="449"/>
        <v>NGR lake sediment grab sample</v>
      </c>
      <c r="K2709" s="1" t="str">
        <f t="shared" si="450"/>
        <v>&lt;177 micron (NGR)</v>
      </c>
      <c r="L2709">
        <v>58</v>
      </c>
      <c r="M2709" t="s">
        <v>113</v>
      </c>
      <c r="N2709">
        <v>1123</v>
      </c>
      <c r="O2709" t="s">
        <v>103</v>
      </c>
      <c r="P2709" t="s">
        <v>54</v>
      </c>
      <c r="Q2709" t="s">
        <v>1210</v>
      </c>
      <c r="R2709" t="s">
        <v>492</v>
      </c>
      <c r="S2709" t="s">
        <v>57</v>
      </c>
      <c r="T2709" t="s">
        <v>404</v>
      </c>
      <c r="U2709" t="s">
        <v>117</v>
      </c>
      <c r="V2709" t="s">
        <v>60</v>
      </c>
      <c r="W2709" t="s">
        <v>159</v>
      </c>
      <c r="X2709" t="s">
        <v>74</v>
      </c>
      <c r="Y2709" t="s">
        <v>448</v>
      </c>
      <c r="Z2709" t="s">
        <v>96</v>
      </c>
      <c r="AA2709" t="s">
        <v>64</v>
      </c>
      <c r="AB2709" t="s">
        <v>189</v>
      </c>
      <c r="AC2709" t="s">
        <v>66</v>
      </c>
      <c r="AD2709" t="s">
        <v>758</v>
      </c>
      <c r="AE2709" t="s">
        <v>302</v>
      </c>
      <c r="AF2709" t="s">
        <v>121</v>
      </c>
      <c r="AG2709" t="s">
        <v>277</v>
      </c>
      <c r="AH2709" t="s">
        <v>780</v>
      </c>
      <c r="AI2709" t="s">
        <v>429</v>
      </c>
      <c r="AJ2709" t="s">
        <v>305</v>
      </c>
      <c r="AK2709" t="s">
        <v>73</v>
      </c>
      <c r="AL2709" t="s">
        <v>206</v>
      </c>
      <c r="AM2709" t="s">
        <v>177</v>
      </c>
      <c r="AN2709" t="s">
        <v>76</v>
      </c>
      <c r="AO2709" t="s">
        <v>290</v>
      </c>
      <c r="AP2709" t="s">
        <v>283</v>
      </c>
      <c r="AQ2709" t="s">
        <v>609</v>
      </c>
      <c r="AR2709" t="s">
        <v>62</v>
      </c>
      <c r="AS2709" t="s">
        <v>54</v>
      </c>
      <c r="AT2709" t="s">
        <v>73</v>
      </c>
      <c r="AU2709" t="s">
        <v>107</v>
      </c>
      <c r="AV2709" t="s">
        <v>10105</v>
      </c>
    </row>
    <row r="2710" spans="1:48" hidden="1" x14ac:dyDescent="0.3">
      <c r="A2710" t="s">
        <v>13141</v>
      </c>
      <c r="B2710" t="s">
        <v>13142</v>
      </c>
      <c r="C2710" s="1" t="str">
        <f t="shared" si="444"/>
        <v>21:0975</v>
      </c>
      <c r="D2710" s="1" t="str">
        <f t="shared" si="448"/>
        <v>21:0110</v>
      </c>
      <c r="E2710" t="s">
        <v>13139</v>
      </c>
      <c r="F2710" t="s">
        <v>13143</v>
      </c>
      <c r="H2710">
        <v>60.180643699999997</v>
      </c>
      <c r="I2710">
        <v>-99.692588499999999</v>
      </c>
      <c r="J2710" s="1" t="str">
        <f t="shared" si="449"/>
        <v>NGR lake sediment grab sample</v>
      </c>
      <c r="K2710" s="1" t="str">
        <f t="shared" si="450"/>
        <v>&lt;177 micron (NGR)</v>
      </c>
      <c r="L2710">
        <v>58</v>
      </c>
      <c r="M2710" t="s">
        <v>132</v>
      </c>
      <c r="N2710">
        <v>1124</v>
      </c>
      <c r="O2710" t="s">
        <v>103</v>
      </c>
      <c r="P2710" t="s">
        <v>54</v>
      </c>
      <c r="Q2710" t="s">
        <v>420</v>
      </c>
      <c r="R2710" t="s">
        <v>522</v>
      </c>
      <c r="S2710" t="s">
        <v>57</v>
      </c>
      <c r="T2710" t="s">
        <v>235</v>
      </c>
      <c r="U2710" t="s">
        <v>117</v>
      </c>
      <c r="V2710" t="s">
        <v>223</v>
      </c>
      <c r="W2710" t="s">
        <v>56</v>
      </c>
      <c r="X2710" t="s">
        <v>74</v>
      </c>
      <c r="Y2710" t="s">
        <v>448</v>
      </c>
      <c r="Z2710" t="s">
        <v>96</v>
      </c>
      <c r="AA2710" t="s">
        <v>64</v>
      </c>
      <c r="AB2710" t="s">
        <v>189</v>
      </c>
      <c r="AC2710" t="s">
        <v>66</v>
      </c>
      <c r="AD2710" t="s">
        <v>54</v>
      </c>
      <c r="AE2710" t="s">
        <v>421</v>
      </c>
      <c r="AF2710" t="s">
        <v>116</v>
      </c>
      <c r="AG2710" t="s">
        <v>91</v>
      </c>
      <c r="AH2710" t="s">
        <v>780</v>
      </c>
      <c r="AI2710" t="s">
        <v>429</v>
      </c>
      <c r="AJ2710" t="s">
        <v>124</v>
      </c>
      <c r="AK2710" t="s">
        <v>73</v>
      </c>
      <c r="AL2710" t="s">
        <v>74</v>
      </c>
      <c r="AM2710" t="s">
        <v>177</v>
      </c>
      <c r="AN2710" t="s">
        <v>76</v>
      </c>
      <c r="AO2710" t="s">
        <v>290</v>
      </c>
      <c r="AP2710" t="s">
        <v>283</v>
      </c>
      <c r="AQ2710" t="s">
        <v>5364</v>
      </c>
      <c r="AR2710" t="s">
        <v>62</v>
      </c>
      <c r="AS2710" t="s">
        <v>54</v>
      </c>
      <c r="AT2710" t="s">
        <v>73</v>
      </c>
      <c r="AU2710" t="s">
        <v>107</v>
      </c>
      <c r="AV2710" t="s">
        <v>13144</v>
      </c>
    </row>
    <row r="2711" spans="1:48" hidden="1" x14ac:dyDescent="0.3">
      <c r="A2711" t="s">
        <v>13145</v>
      </c>
      <c r="B2711" t="s">
        <v>13146</v>
      </c>
      <c r="C2711" s="1" t="str">
        <f t="shared" si="444"/>
        <v>21:0975</v>
      </c>
      <c r="D2711" s="1" t="str">
        <f t="shared" si="448"/>
        <v>21:0110</v>
      </c>
      <c r="E2711" t="s">
        <v>13133</v>
      </c>
      <c r="F2711" t="s">
        <v>13147</v>
      </c>
      <c r="H2711">
        <v>60.184767299999997</v>
      </c>
      <c r="I2711">
        <v>-99.759381899999994</v>
      </c>
      <c r="J2711" s="1" t="str">
        <f t="shared" si="449"/>
        <v>NGR lake sediment grab sample</v>
      </c>
      <c r="K2711" s="1" t="str">
        <f t="shared" si="450"/>
        <v>&lt;177 micron (NGR)</v>
      </c>
      <c r="L2711">
        <v>58</v>
      </c>
      <c r="M2711" t="s">
        <v>345</v>
      </c>
      <c r="N2711">
        <v>1125</v>
      </c>
      <c r="O2711" t="s">
        <v>103</v>
      </c>
      <c r="P2711" t="s">
        <v>54</v>
      </c>
      <c r="Q2711" t="s">
        <v>58</v>
      </c>
      <c r="R2711" t="s">
        <v>69</v>
      </c>
      <c r="S2711" t="s">
        <v>57</v>
      </c>
      <c r="T2711" t="s">
        <v>698</v>
      </c>
      <c r="U2711" t="s">
        <v>138</v>
      </c>
      <c r="V2711" t="s">
        <v>264</v>
      </c>
      <c r="W2711" t="s">
        <v>211</v>
      </c>
      <c r="X2711" t="s">
        <v>67</v>
      </c>
      <c r="Y2711" t="s">
        <v>74</v>
      </c>
      <c r="Z2711" t="s">
        <v>74</v>
      </c>
      <c r="AA2711" t="s">
        <v>64</v>
      </c>
      <c r="AB2711" t="s">
        <v>347</v>
      </c>
      <c r="AC2711" t="s">
        <v>66</v>
      </c>
      <c r="AD2711" t="s">
        <v>13148</v>
      </c>
      <c r="AE2711" t="s">
        <v>3989</v>
      </c>
      <c r="AF2711" t="s">
        <v>290</v>
      </c>
      <c r="AG2711" t="s">
        <v>251</v>
      </c>
      <c r="AH2711" t="s">
        <v>780</v>
      </c>
      <c r="AI2711" t="s">
        <v>363</v>
      </c>
      <c r="AJ2711" t="s">
        <v>308</v>
      </c>
      <c r="AK2711" t="s">
        <v>73</v>
      </c>
      <c r="AL2711" t="s">
        <v>103</v>
      </c>
      <c r="AM2711" t="s">
        <v>75</v>
      </c>
      <c r="AN2711" t="s">
        <v>8708</v>
      </c>
      <c r="AO2711" t="s">
        <v>592</v>
      </c>
      <c r="AP2711" t="s">
        <v>4543</v>
      </c>
      <c r="AQ2711" t="s">
        <v>13149</v>
      </c>
      <c r="AR2711" t="s">
        <v>62</v>
      </c>
      <c r="AS2711" t="s">
        <v>54</v>
      </c>
      <c r="AT2711" t="s">
        <v>152</v>
      </c>
      <c r="AU2711" t="s">
        <v>107</v>
      </c>
      <c r="AV2711" t="s">
        <v>1855</v>
      </c>
    </row>
    <row r="2712" spans="1:48" hidden="1" x14ac:dyDescent="0.3">
      <c r="A2712" t="s">
        <v>13150</v>
      </c>
      <c r="B2712" t="s">
        <v>13151</v>
      </c>
      <c r="C2712" s="1" t="str">
        <f t="shared" si="444"/>
        <v>21:0975</v>
      </c>
      <c r="D2712" s="1" t="str">
        <f t="shared" si="448"/>
        <v>21:0110</v>
      </c>
      <c r="E2712" t="s">
        <v>13152</v>
      </c>
      <c r="F2712" t="s">
        <v>13153</v>
      </c>
      <c r="H2712">
        <v>60.186208600000001</v>
      </c>
      <c r="I2712">
        <v>-99.818913499999994</v>
      </c>
      <c r="J2712" s="1" t="str">
        <f t="shared" si="449"/>
        <v>NGR lake sediment grab sample</v>
      </c>
      <c r="K2712" s="1" t="str">
        <f t="shared" si="450"/>
        <v>&lt;177 micron (NGR)</v>
      </c>
      <c r="L2712">
        <v>58</v>
      </c>
      <c r="M2712" t="s">
        <v>86</v>
      </c>
      <c r="N2712">
        <v>1126</v>
      </c>
      <c r="O2712" t="s">
        <v>125</v>
      </c>
      <c r="P2712" t="s">
        <v>54</v>
      </c>
      <c r="Q2712" t="s">
        <v>133</v>
      </c>
      <c r="R2712" t="s">
        <v>691</v>
      </c>
      <c r="S2712" t="s">
        <v>57</v>
      </c>
      <c r="T2712" t="s">
        <v>248</v>
      </c>
      <c r="U2712" t="s">
        <v>117</v>
      </c>
      <c r="V2712" t="s">
        <v>223</v>
      </c>
      <c r="W2712" t="s">
        <v>209</v>
      </c>
      <c r="X2712" t="s">
        <v>67</v>
      </c>
      <c r="Y2712" t="s">
        <v>346</v>
      </c>
      <c r="Z2712" t="s">
        <v>127</v>
      </c>
      <c r="AA2712" t="s">
        <v>64</v>
      </c>
      <c r="AB2712" t="s">
        <v>617</v>
      </c>
      <c r="AC2712" t="s">
        <v>66</v>
      </c>
      <c r="AD2712" t="s">
        <v>138</v>
      </c>
      <c r="AE2712" t="s">
        <v>302</v>
      </c>
      <c r="AF2712" t="s">
        <v>121</v>
      </c>
      <c r="AG2712" t="s">
        <v>91</v>
      </c>
      <c r="AH2712" t="s">
        <v>780</v>
      </c>
      <c r="AI2712" t="s">
        <v>117</v>
      </c>
      <c r="AJ2712" t="s">
        <v>440</v>
      </c>
      <c r="AK2712" t="s">
        <v>73</v>
      </c>
      <c r="AL2712" t="s">
        <v>526</v>
      </c>
      <c r="AM2712" t="s">
        <v>177</v>
      </c>
      <c r="AN2712" t="s">
        <v>76</v>
      </c>
      <c r="AO2712" t="s">
        <v>795</v>
      </c>
      <c r="AP2712" t="s">
        <v>295</v>
      </c>
      <c r="AQ2712" t="s">
        <v>412</v>
      </c>
      <c r="AR2712" t="s">
        <v>96</v>
      </c>
      <c r="AS2712" t="s">
        <v>54</v>
      </c>
      <c r="AT2712" t="s">
        <v>73</v>
      </c>
      <c r="AU2712" t="s">
        <v>107</v>
      </c>
      <c r="AV2712" t="s">
        <v>6918</v>
      </c>
    </row>
    <row r="2713" spans="1:48" hidden="1" x14ac:dyDescent="0.3">
      <c r="A2713" t="s">
        <v>13154</v>
      </c>
      <c r="B2713" t="s">
        <v>13155</v>
      </c>
      <c r="C2713" s="1" t="str">
        <f t="shared" si="444"/>
        <v>21:0975</v>
      </c>
      <c r="D2713" s="1" t="str">
        <f t="shared" si="448"/>
        <v>21:0110</v>
      </c>
      <c r="E2713" t="s">
        <v>13156</v>
      </c>
      <c r="F2713" t="s">
        <v>13157</v>
      </c>
      <c r="H2713">
        <v>60.191093700000003</v>
      </c>
      <c r="I2713">
        <v>-99.896579500000001</v>
      </c>
      <c r="J2713" s="1" t="str">
        <f t="shared" si="449"/>
        <v>NGR lake sediment grab sample</v>
      </c>
      <c r="K2713" s="1" t="str">
        <f t="shared" si="450"/>
        <v>&lt;177 micron (NGR)</v>
      </c>
      <c r="L2713">
        <v>58</v>
      </c>
      <c r="M2713" t="s">
        <v>149</v>
      </c>
      <c r="N2713">
        <v>1127</v>
      </c>
      <c r="O2713" t="s">
        <v>103</v>
      </c>
      <c r="P2713" t="s">
        <v>54</v>
      </c>
      <c r="Q2713" t="s">
        <v>603</v>
      </c>
      <c r="R2713" t="s">
        <v>281</v>
      </c>
      <c r="S2713" t="s">
        <v>57</v>
      </c>
      <c r="T2713" t="s">
        <v>447</v>
      </c>
      <c r="U2713" t="s">
        <v>59</v>
      </c>
      <c r="V2713" t="s">
        <v>189</v>
      </c>
      <c r="W2713" t="s">
        <v>327</v>
      </c>
      <c r="X2713" t="s">
        <v>67</v>
      </c>
      <c r="Y2713" t="s">
        <v>346</v>
      </c>
      <c r="Z2713" t="s">
        <v>96</v>
      </c>
      <c r="AA2713" t="s">
        <v>64</v>
      </c>
      <c r="AB2713" t="s">
        <v>249</v>
      </c>
      <c r="AC2713" t="s">
        <v>66</v>
      </c>
      <c r="AD2713" t="s">
        <v>96</v>
      </c>
      <c r="AE2713" t="s">
        <v>421</v>
      </c>
      <c r="AF2713" t="s">
        <v>76</v>
      </c>
      <c r="AG2713" t="s">
        <v>152</v>
      </c>
      <c r="AH2713" t="s">
        <v>472</v>
      </c>
      <c r="AI2713" t="s">
        <v>72</v>
      </c>
      <c r="AJ2713" t="s">
        <v>1125</v>
      </c>
      <c r="AK2713" t="s">
        <v>73</v>
      </c>
      <c r="AL2713" t="s">
        <v>74</v>
      </c>
      <c r="AM2713" t="s">
        <v>177</v>
      </c>
      <c r="AN2713" t="s">
        <v>76</v>
      </c>
      <c r="AO2713" t="s">
        <v>13158</v>
      </c>
      <c r="AP2713" t="s">
        <v>126</v>
      </c>
      <c r="AQ2713" t="s">
        <v>795</v>
      </c>
      <c r="AR2713" t="s">
        <v>74</v>
      </c>
      <c r="AS2713" t="s">
        <v>54</v>
      </c>
      <c r="AT2713" t="s">
        <v>73</v>
      </c>
      <c r="AU2713" t="s">
        <v>107</v>
      </c>
      <c r="AV2713" t="s">
        <v>13159</v>
      </c>
    </row>
    <row r="2714" spans="1:48" hidden="1" x14ac:dyDescent="0.3">
      <c r="A2714" t="s">
        <v>13160</v>
      </c>
      <c r="B2714" t="s">
        <v>13161</v>
      </c>
      <c r="C2714" s="1" t="str">
        <f t="shared" si="444"/>
        <v>21:0975</v>
      </c>
      <c r="D2714" s="1" t="str">
        <f t="shared" si="448"/>
        <v>21:0110</v>
      </c>
      <c r="E2714" t="s">
        <v>13162</v>
      </c>
      <c r="F2714" t="s">
        <v>13163</v>
      </c>
      <c r="H2714">
        <v>60.190599499999998</v>
      </c>
      <c r="I2714">
        <v>-99.966897599999996</v>
      </c>
      <c r="J2714" s="1" t="str">
        <f t="shared" si="449"/>
        <v>NGR lake sediment grab sample</v>
      </c>
      <c r="K2714" s="1" t="str">
        <f t="shared" si="450"/>
        <v>&lt;177 micron (NGR)</v>
      </c>
      <c r="L2714">
        <v>58</v>
      </c>
      <c r="M2714" t="s">
        <v>165</v>
      </c>
      <c r="N2714">
        <v>1128</v>
      </c>
      <c r="O2714" t="s">
        <v>171</v>
      </c>
      <c r="P2714" t="s">
        <v>54</v>
      </c>
      <c r="Q2714" t="s">
        <v>364</v>
      </c>
      <c r="R2714" t="s">
        <v>356</v>
      </c>
      <c r="S2714" t="s">
        <v>57</v>
      </c>
      <c r="T2714" t="s">
        <v>364</v>
      </c>
      <c r="U2714" t="s">
        <v>59</v>
      </c>
      <c r="V2714" t="s">
        <v>69</v>
      </c>
      <c r="W2714" t="s">
        <v>396</v>
      </c>
      <c r="X2714" t="s">
        <v>67</v>
      </c>
      <c r="Y2714" t="s">
        <v>74</v>
      </c>
      <c r="Z2714" t="s">
        <v>170</v>
      </c>
      <c r="AA2714" t="s">
        <v>64</v>
      </c>
      <c r="AB2714" t="s">
        <v>58</v>
      </c>
      <c r="AC2714" t="s">
        <v>66</v>
      </c>
      <c r="AD2714" t="s">
        <v>138</v>
      </c>
      <c r="AE2714" t="s">
        <v>1159</v>
      </c>
      <c r="AF2714" t="s">
        <v>178</v>
      </c>
      <c r="AG2714" t="s">
        <v>264</v>
      </c>
      <c r="AH2714" t="s">
        <v>780</v>
      </c>
      <c r="AI2714" t="s">
        <v>127</v>
      </c>
      <c r="AJ2714" t="s">
        <v>1185</v>
      </c>
      <c r="AK2714" t="s">
        <v>73</v>
      </c>
      <c r="AL2714" t="s">
        <v>103</v>
      </c>
      <c r="AM2714" t="s">
        <v>74</v>
      </c>
      <c r="AN2714" t="s">
        <v>9518</v>
      </c>
      <c r="AO2714" t="s">
        <v>1784</v>
      </c>
      <c r="AP2714" t="s">
        <v>403</v>
      </c>
      <c r="AQ2714" t="s">
        <v>13164</v>
      </c>
      <c r="AR2714" t="s">
        <v>62</v>
      </c>
      <c r="AS2714" t="s">
        <v>54</v>
      </c>
      <c r="AT2714" t="s">
        <v>73</v>
      </c>
      <c r="AU2714" t="s">
        <v>107</v>
      </c>
      <c r="AV2714" t="s">
        <v>11840</v>
      </c>
    </row>
    <row r="2715" spans="1:48" hidden="1" x14ac:dyDescent="0.3">
      <c r="A2715" t="s">
        <v>13165</v>
      </c>
      <c r="B2715" t="s">
        <v>13166</v>
      </c>
      <c r="C2715" s="1" t="str">
        <f t="shared" si="444"/>
        <v>21:0975</v>
      </c>
      <c r="D2715" s="1" t="str">
        <f t="shared" si="448"/>
        <v>21:0110</v>
      </c>
      <c r="E2715" t="s">
        <v>13167</v>
      </c>
      <c r="F2715" t="s">
        <v>13168</v>
      </c>
      <c r="H2715">
        <v>60.224343500000003</v>
      </c>
      <c r="I2715">
        <v>-99.984209699999994</v>
      </c>
      <c r="J2715" s="1" t="str">
        <f t="shared" si="449"/>
        <v>NGR lake sediment grab sample</v>
      </c>
      <c r="K2715" s="1" t="str">
        <f t="shared" si="450"/>
        <v>&lt;177 micron (NGR)</v>
      </c>
      <c r="L2715">
        <v>58</v>
      </c>
      <c r="M2715" t="s">
        <v>185</v>
      </c>
      <c r="N2715">
        <v>1129</v>
      </c>
      <c r="O2715" t="s">
        <v>103</v>
      </c>
      <c r="P2715" t="s">
        <v>54</v>
      </c>
      <c r="Q2715" t="s">
        <v>470</v>
      </c>
      <c r="R2715" t="s">
        <v>381</v>
      </c>
      <c r="S2715" t="s">
        <v>57</v>
      </c>
      <c r="T2715" t="s">
        <v>275</v>
      </c>
      <c r="U2715" t="s">
        <v>59</v>
      </c>
      <c r="V2715" t="s">
        <v>617</v>
      </c>
      <c r="W2715" t="s">
        <v>327</v>
      </c>
      <c r="X2715" t="s">
        <v>74</v>
      </c>
      <c r="Y2715" t="s">
        <v>346</v>
      </c>
      <c r="Z2715" t="s">
        <v>138</v>
      </c>
      <c r="AA2715" t="s">
        <v>64</v>
      </c>
      <c r="AB2715" t="s">
        <v>152</v>
      </c>
      <c r="AC2715" t="s">
        <v>173</v>
      </c>
      <c r="AD2715" t="s">
        <v>104</v>
      </c>
      <c r="AE2715" t="s">
        <v>171</v>
      </c>
      <c r="AF2715" t="s">
        <v>116</v>
      </c>
      <c r="AG2715" t="s">
        <v>152</v>
      </c>
      <c r="AH2715" t="s">
        <v>472</v>
      </c>
      <c r="AI2715" t="s">
        <v>413</v>
      </c>
      <c r="AJ2715" t="s">
        <v>1484</v>
      </c>
      <c r="AK2715" t="s">
        <v>73</v>
      </c>
      <c r="AL2715" t="s">
        <v>206</v>
      </c>
      <c r="AM2715" t="s">
        <v>68</v>
      </c>
      <c r="AN2715" t="s">
        <v>76</v>
      </c>
      <c r="AO2715" t="s">
        <v>12010</v>
      </c>
      <c r="AP2715" t="s">
        <v>253</v>
      </c>
      <c r="AQ2715" t="s">
        <v>4401</v>
      </c>
      <c r="AR2715" t="s">
        <v>170</v>
      </c>
      <c r="AS2715" t="s">
        <v>54</v>
      </c>
      <c r="AT2715" t="s">
        <v>73</v>
      </c>
      <c r="AU2715" t="s">
        <v>107</v>
      </c>
      <c r="AV2715" t="s">
        <v>13169</v>
      </c>
    </row>
    <row r="2716" spans="1:48" hidden="1" x14ac:dyDescent="0.3">
      <c r="A2716" t="s">
        <v>13170</v>
      </c>
      <c r="B2716" t="s">
        <v>13171</v>
      </c>
      <c r="C2716" s="1" t="str">
        <f t="shared" si="444"/>
        <v>21:0975</v>
      </c>
      <c r="D2716" s="1" t="str">
        <f t="shared" si="448"/>
        <v>21:0110</v>
      </c>
      <c r="E2716" t="s">
        <v>13172</v>
      </c>
      <c r="F2716" t="s">
        <v>13173</v>
      </c>
      <c r="H2716">
        <v>60.221789299999998</v>
      </c>
      <c r="I2716">
        <v>-99.942724299999995</v>
      </c>
      <c r="J2716" s="1" t="str">
        <f t="shared" si="449"/>
        <v>NGR lake sediment grab sample</v>
      </c>
      <c r="K2716" s="1" t="str">
        <f t="shared" si="450"/>
        <v>&lt;177 micron (NGR)</v>
      </c>
      <c r="L2716">
        <v>58</v>
      </c>
      <c r="M2716" t="s">
        <v>200</v>
      </c>
      <c r="N2716">
        <v>1130</v>
      </c>
      <c r="O2716" t="s">
        <v>125</v>
      </c>
      <c r="P2716" t="s">
        <v>54</v>
      </c>
      <c r="Q2716" t="s">
        <v>133</v>
      </c>
      <c r="R2716" t="s">
        <v>104</v>
      </c>
      <c r="S2716" t="s">
        <v>57</v>
      </c>
      <c r="T2716" t="s">
        <v>447</v>
      </c>
      <c r="U2716" t="s">
        <v>96</v>
      </c>
      <c r="V2716" t="s">
        <v>190</v>
      </c>
      <c r="W2716" t="s">
        <v>118</v>
      </c>
      <c r="X2716" t="s">
        <v>74</v>
      </c>
      <c r="Y2716" t="s">
        <v>220</v>
      </c>
      <c r="Z2716" t="s">
        <v>59</v>
      </c>
      <c r="AA2716" t="s">
        <v>64</v>
      </c>
      <c r="AB2716" t="s">
        <v>58</v>
      </c>
      <c r="AC2716" t="s">
        <v>173</v>
      </c>
      <c r="AD2716" t="s">
        <v>59</v>
      </c>
      <c r="AE2716" t="s">
        <v>62</v>
      </c>
      <c r="AF2716" t="s">
        <v>203</v>
      </c>
      <c r="AG2716" t="s">
        <v>91</v>
      </c>
      <c r="AH2716" t="s">
        <v>173</v>
      </c>
      <c r="AI2716" t="s">
        <v>340</v>
      </c>
      <c r="AJ2716" t="s">
        <v>1429</v>
      </c>
      <c r="AK2716" t="s">
        <v>73</v>
      </c>
      <c r="AL2716" t="s">
        <v>74</v>
      </c>
      <c r="AM2716" t="s">
        <v>74</v>
      </c>
      <c r="AN2716" t="s">
        <v>76</v>
      </c>
      <c r="AO2716" t="s">
        <v>575</v>
      </c>
      <c r="AP2716" t="s">
        <v>283</v>
      </c>
      <c r="AQ2716" t="s">
        <v>609</v>
      </c>
      <c r="AR2716" t="s">
        <v>62</v>
      </c>
      <c r="AS2716" t="s">
        <v>54</v>
      </c>
      <c r="AT2716" t="s">
        <v>277</v>
      </c>
      <c r="AU2716" t="s">
        <v>107</v>
      </c>
      <c r="AV2716" t="s">
        <v>10074</v>
      </c>
    </row>
    <row r="2717" spans="1:48" hidden="1" x14ac:dyDescent="0.3">
      <c r="A2717" t="s">
        <v>13174</v>
      </c>
      <c r="B2717" t="s">
        <v>13175</v>
      </c>
      <c r="C2717" s="1" t="str">
        <f t="shared" si="444"/>
        <v>21:0975</v>
      </c>
      <c r="D2717" s="1" t="str">
        <f t="shared" si="448"/>
        <v>21:0110</v>
      </c>
      <c r="E2717" t="s">
        <v>13176</v>
      </c>
      <c r="F2717" t="s">
        <v>13177</v>
      </c>
      <c r="H2717">
        <v>60.216128699999999</v>
      </c>
      <c r="I2717">
        <v>-99.885892200000001</v>
      </c>
      <c r="J2717" s="1" t="str">
        <f t="shared" si="449"/>
        <v>NGR lake sediment grab sample</v>
      </c>
      <c r="K2717" s="1" t="str">
        <f t="shared" si="450"/>
        <v>&lt;177 micron (NGR)</v>
      </c>
      <c r="L2717">
        <v>58</v>
      </c>
      <c r="M2717" t="s">
        <v>217</v>
      </c>
      <c r="N2717">
        <v>1131</v>
      </c>
      <c r="O2717" t="s">
        <v>103</v>
      </c>
      <c r="P2717" t="s">
        <v>54</v>
      </c>
      <c r="Q2717" t="s">
        <v>1477</v>
      </c>
      <c r="R2717" t="s">
        <v>290</v>
      </c>
      <c r="S2717" t="s">
        <v>57</v>
      </c>
      <c r="T2717" t="s">
        <v>593</v>
      </c>
      <c r="U2717" t="s">
        <v>96</v>
      </c>
      <c r="V2717" t="s">
        <v>522</v>
      </c>
      <c r="W2717" t="s">
        <v>193</v>
      </c>
      <c r="X2717" t="s">
        <v>67</v>
      </c>
      <c r="Y2717" t="s">
        <v>171</v>
      </c>
      <c r="Z2717" t="s">
        <v>117</v>
      </c>
      <c r="AA2717" t="s">
        <v>64</v>
      </c>
      <c r="AB2717" t="s">
        <v>152</v>
      </c>
      <c r="AC2717" t="s">
        <v>155</v>
      </c>
      <c r="AD2717" t="s">
        <v>170</v>
      </c>
      <c r="AE2717" t="s">
        <v>3289</v>
      </c>
      <c r="AF2717" t="s">
        <v>76</v>
      </c>
      <c r="AG2717" t="s">
        <v>277</v>
      </c>
      <c r="AH2717" t="s">
        <v>472</v>
      </c>
      <c r="AI2717" t="s">
        <v>340</v>
      </c>
      <c r="AJ2717" t="s">
        <v>92</v>
      </c>
      <c r="AK2717" t="s">
        <v>73</v>
      </c>
      <c r="AL2717" t="s">
        <v>206</v>
      </c>
      <c r="AM2717" t="s">
        <v>74</v>
      </c>
      <c r="AN2717" t="s">
        <v>76</v>
      </c>
      <c r="AO2717" t="s">
        <v>10060</v>
      </c>
      <c r="AP2717" t="s">
        <v>179</v>
      </c>
      <c r="AQ2717" t="s">
        <v>6581</v>
      </c>
      <c r="AR2717" t="s">
        <v>62</v>
      </c>
      <c r="AS2717" t="s">
        <v>54</v>
      </c>
      <c r="AT2717" t="s">
        <v>91</v>
      </c>
      <c r="AU2717" t="s">
        <v>107</v>
      </c>
      <c r="AV2717" t="s">
        <v>13178</v>
      </c>
    </row>
    <row r="2718" spans="1:48" hidden="1" x14ac:dyDescent="0.3">
      <c r="A2718" t="s">
        <v>13179</v>
      </c>
      <c r="B2718" t="s">
        <v>13180</v>
      </c>
      <c r="C2718" s="1" t="str">
        <f t="shared" si="444"/>
        <v>21:0975</v>
      </c>
      <c r="D2718" s="1" t="str">
        <f t="shared" si="448"/>
        <v>21:0110</v>
      </c>
      <c r="E2718" t="s">
        <v>13181</v>
      </c>
      <c r="F2718" t="s">
        <v>13182</v>
      </c>
      <c r="H2718">
        <v>60.2182119</v>
      </c>
      <c r="I2718">
        <v>-99.808592899999994</v>
      </c>
      <c r="J2718" s="1" t="str">
        <f t="shared" si="449"/>
        <v>NGR lake sediment grab sample</v>
      </c>
      <c r="K2718" s="1" t="str">
        <f t="shared" si="450"/>
        <v>&lt;177 micron (NGR)</v>
      </c>
      <c r="L2718">
        <v>58</v>
      </c>
      <c r="M2718" t="s">
        <v>246</v>
      </c>
      <c r="N2718">
        <v>1132</v>
      </c>
      <c r="O2718" t="s">
        <v>103</v>
      </c>
      <c r="P2718" t="s">
        <v>54</v>
      </c>
      <c r="Q2718" t="s">
        <v>446</v>
      </c>
      <c r="R2718" t="s">
        <v>347</v>
      </c>
      <c r="S2718" t="s">
        <v>57</v>
      </c>
      <c r="T2718" t="s">
        <v>505</v>
      </c>
      <c r="U2718" t="s">
        <v>88</v>
      </c>
      <c r="V2718" t="s">
        <v>207</v>
      </c>
      <c r="W2718" t="s">
        <v>209</v>
      </c>
      <c r="X2718" t="s">
        <v>62</v>
      </c>
      <c r="Y2718" t="s">
        <v>276</v>
      </c>
      <c r="Z2718" t="s">
        <v>59</v>
      </c>
      <c r="AA2718" t="s">
        <v>64</v>
      </c>
      <c r="AB2718" t="s">
        <v>262</v>
      </c>
      <c r="AC2718" t="s">
        <v>177</v>
      </c>
      <c r="AD2718" t="s">
        <v>203</v>
      </c>
      <c r="AE2718" t="s">
        <v>171</v>
      </c>
      <c r="AF2718" t="s">
        <v>347</v>
      </c>
      <c r="AG2718" t="s">
        <v>315</v>
      </c>
      <c r="AH2718" t="s">
        <v>780</v>
      </c>
      <c r="AI2718" t="s">
        <v>168</v>
      </c>
      <c r="AJ2718" t="s">
        <v>1376</v>
      </c>
      <c r="AK2718" t="s">
        <v>73</v>
      </c>
      <c r="AL2718" t="s">
        <v>238</v>
      </c>
      <c r="AM2718" t="s">
        <v>238</v>
      </c>
      <c r="AN2718" t="s">
        <v>76</v>
      </c>
      <c r="AO2718" t="s">
        <v>9667</v>
      </c>
      <c r="AP2718" t="s">
        <v>551</v>
      </c>
      <c r="AQ2718" t="s">
        <v>13183</v>
      </c>
      <c r="AR2718" t="s">
        <v>127</v>
      </c>
      <c r="AS2718" t="s">
        <v>54</v>
      </c>
      <c r="AT2718" t="s">
        <v>437</v>
      </c>
      <c r="AU2718" t="s">
        <v>107</v>
      </c>
      <c r="AV2718" t="s">
        <v>13184</v>
      </c>
    </row>
    <row r="2719" spans="1:48" hidden="1" x14ac:dyDescent="0.3">
      <c r="A2719" t="s">
        <v>13185</v>
      </c>
      <c r="B2719" t="s">
        <v>13186</v>
      </c>
      <c r="C2719" s="1" t="str">
        <f t="shared" si="444"/>
        <v>21:0975</v>
      </c>
      <c r="D2719" s="1" t="str">
        <f t="shared" si="448"/>
        <v>21:0110</v>
      </c>
      <c r="E2719" t="s">
        <v>13187</v>
      </c>
      <c r="F2719" t="s">
        <v>13188</v>
      </c>
      <c r="H2719">
        <v>60.226505400000001</v>
      </c>
      <c r="I2719">
        <v>-99.747979000000001</v>
      </c>
      <c r="J2719" s="1" t="str">
        <f t="shared" si="449"/>
        <v>NGR lake sediment grab sample</v>
      </c>
      <c r="K2719" s="1" t="str">
        <f t="shared" si="450"/>
        <v>&lt;177 micron (NGR)</v>
      </c>
      <c r="L2719">
        <v>58</v>
      </c>
      <c r="M2719" t="s">
        <v>260</v>
      </c>
      <c r="N2719">
        <v>1133</v>
      </c>
      <c r="O2719" t="s">
        <v>103</v>
      </c>
      <c r="P2719" t="s">
        <v>54</v>
      </c>
      <c r="Q2719" t="s">
        <v>315</v>
      </c>
      <c r="R2719" t="s">
        <v>317</v>
      </c>
      <c r="S2719" t="s">
        <v>57</v>
      </c>
      <c r="T2719" t="s">
        <v>235</v>
      </c>
      <c r="U2719" t="s">
        <v>59</v>
      </c>
      <c r="V2719" t="s">
        <v>615</v>
      </c>
      <c r="W2719" t="s">
        <v>240</v>
      </c>
      <c r="X2719" t="s">
        <v>67</v>
      </c>
      <c r="Y2719" t="s">
        <v>68</v>
      </c>
      <c r="Z2719" t="s">
        <v>74</v>
      </c>
      <c r="AA2719" t="s">
        <v>64</v>
      </c>
      <c r="AB2719" t="s">
        <v>190</v>
      </c>
      <c r="AC2719" t="s">
        <v>66</v>
      </c>
      <c r="AD2719" t="s">
        <v>59</v>
      </c>
      <c r="AE2719" t="s">
        <v>1854</v>
      </c>
      <c r="AF2719" t="s">
        <v>77</v>
      </c>
      <c r="AG2719" t="s">
        <v>139</v>
      </c>
      <c r="AH2719" t="s">
        <v>780</v>
      </c>
      <c r="AI2719" t="s">
        <v>709</v>
      </c>
      <c r="AJ2719" t="s">
        <v>233</v>
      </c>
      <c r="AK2719" t="s">
        <v>73</v>
      </c>
      <c r="AL2719" t="s">
        <v>224</v>
      </c>
      <c r="AM2719" t="s">
        <v>75</v>
      </c>
      <c r="AN2719" t="s">
        <v>76</v>
      </c>
      <c r="AO2719" t="s">
        <v>178</v>
      </c>
      <c r="AP2719" t="s">
        <v>395</v>
      </c>
      <c r="AQ2719" t="s">
        <v>13189</v>
      </c>
      <c r="AR2719" t="s">
        <v>127</v>
      </c>
      <c r="AS2719" t="s">
        <v>54</v>
      </c>
      <c r="AT2719" t="s">
        <v>58</v>
      </c>
      <c r="AU2719" t="s">
        <v>107</v>
      </c>
      <c r="AV2719" t="s">
        <v>12680</v>
      </c>
    </row>
    <row r="2720" spans="1:48" hidden="1" x14ac:dyDescent="0.3">
      <c r="A2720" t="s">
        <v>13190</v>
      </c>
      <c r="B2720" t="s">
        <v>13191</v>
      </c>
      <c r="C2720" s="1" t="str">
        <f t="shared" si="444"/>
        <v>21:0975</v>
      </c>
      <c r="D2720" s="1" t="str">
        <f t="shared" si="448"/>
        <v>21:0110</v>
      </c>
      <c r="E2720" t="s">
        <v>13192</v>
      </c>
      <c r="F2720" t="s">
        <v>13193</v>
      </c>
      <c r="H2720">
        <v>60.2178477</v>
      </c>
      <c r="I2720">
        <v>-99.672868199999996</v>
      </c>
      <c r="J2720" s="1" t="str">
        <f t="shared" si="449"/>
        <v>NGR lake sediment grab sample</v>
      </c>
      <c r="K2720" s="1" t="str">
        <f t="shared" si="450"/>
        <v>&lt;177 micron (NGR)</v>
      </c>
      <c r="L2720">
        <v>58</v>
      </c>
      <c r="M2720" t="s">
        <v>273</v>
      </c>
      <c r="N2720">
        <v>1134</v>
      </c>
      <c r="O2720" t="s">
        <v>103</v>
      </c>
      <c r="P2720" t="s">
        <v>54</v>
      </c>
      <c r="Q2720" t="s">
        <v>462</v>
      </c>
      <c r="R2720" t="s">
        <v>436</v>
      </c>
      <c r="S2720" t="s">
        <v>57</v>
      </c>
      <c r="T2720" t="s">
        <v>698</v>
      </c>
      <c r="U2720" t="s">
        <v>59</v>
      </c>
      <c r="V2720" t="s">
        <v>251</v>
      </c>
      <c r="W2720" t="s">
        <v>355</v>
      </c>
      <c r="X2720" t="s">
        <v>62</v>
      </c>
      <c r="Y2720" t="s">
        <v>68</v>
      </c>
      <c r="Z2720" t="s">
        <v>170</v>
      </c>
      <c r="AA2720" t="s">
        <v>64</v>
      </c>
      <c r="AB2720" t="s">
        <v>381</v>
      </c>
      <c r="AC2720" t="s">
        <v>66</v>
      </c>
      <c r="AD2720" t="s">
        <v>127</v>
      </c>
      <c r="AE2720" t="s">
        <v>157</v>
      </c>
      <c r="AF2720" t="s">
        <v>203</v>
      </c>
      <c r="AG2720" t="s">
        <v>65</v>
      </c>
      <c r="AH2720" t="s">
        <v>780</v>
      </c>
      <c r="AI2720" t="s">
        <v>254</v>
      </c>
      <c r="AJ2720" t="s">
        <v>118</v>
      </c>
      <c r="AK2720" t="s">
        <v>73</v>
      </c>
      <c r="AL2720" t="s">
        <v>103</v>
      </c>
      <c r="AM2720" t="s">
        <v>103</v>
      </c>
      <c r="AN2720" t="s">
        <v>76</v>
      </c>
      <c r="AO2720" t="s">
        <v>208</v>
      </c>
      <c r="AP2720" t="s">
        <v>1980</v>
      </c>
      <c r="AQ2720" t="s">
        <v>13194</v>
      </c>
      <c r="AR2720" t="s">
        <v>74</v>
      </c>
      <c r="AS2720" t="s">
        <v>54</v>
      </c>
      <c r="AT2720" t="s">
        <v>73</v>
      </c>
      <c r="AU2720" t="s">
        <v>107</v>
      </c>
      <c r="AV2720" t="s">
        <v>9818</v>
      </c>
    </row>
    <row r="2721" spans="1:48" hidden="1" x14ac:dyDescent="0.3">
      <c r="A2721" t="s">
        <v>13195</v>
      </c>
      <c r="B2721" t="s">
        <v>13196</v>
      </c>
      <c r="C2721" s="1" t="str">
        <f t="shared" si="444"/>
        <v>21:0975</v>
      </c>
      <c r="D2721" s="1" t="str">
        <f t="shared" si="448"/>
        <v>21:0110</v>
      </c>
      <c r="E2721" t="s">
        <v>13197</v>
      </c>
      <c r="F2721" t="s">
        <v>13198</v>
      </c>
      <c r="H2721">
        <v>60.265490499999999</v>
      </c>
      <c r="I2721">
        <v>-99.705960200000007</v>
      </c>
      <c r="J2721" s="1" t="str">
        <f t="shared" si="449"/>
        <v>NGR lake sediment grab sample</v>
      </c>
      <c r="K2721" s="1" t="str">
        <f t="shared" si="450"/>
        <v>&lt;177 micron (NGR)</v>
      </c>
      <c r="L2721">
        <v>58</v>
      </c>
      <c r="M2721" t="s">
        <v>289</v>
      </c>
      <c r="N2721">
        <v>1135</v>
      </c>
      <c r="O2721" t="s">
        <v>103</v>
      </c>
      <c r="P2721" t="s">
        <v>54</v>
      </c>
      <c r="Q2721" t="s">
        <v>642</v>
      </c>
      <c r="R2721" t="s">
        <v>9992</v>
      </c>
      <c r="S2721" t="s">
        <v>57</v>
      </c>
      <c r="T2721" t="s">
        <v>91</v>
      </c>
      <c r="U2721" t="s">
        <v>203</v>
      </c>
      <c r="V2721" t="s">
        <v>411</v>
      </c>
      <c r="W2721" t="s">
        <v>692</v>
      </c>
      <c r="X2721" t="s">
        <v>74</v>
      </c>
      <c r="Y2721" t="s">
        <v>205</v>
      </c>
      <c r="Z2721" t="s">
        <v>127</v>
      </c>
      <c r="AA2721" t="s">
        <v>64</v>
      </c>
      <c r="AB2721" t="s">
        <v>316</v>
      </c>
      <c r="AC2721" t="s">
        <v>66</v>
      </c>
      <c r="AD2721" t="s">
        <v>758</v>
      </c>
      <c r="AE2721" t="s">
        <v>238</v>
      </c>
      <c r="AF2721" t="s">
        <v>347</v>
      </c>
      <c r="AG2721" t="s">
        <v>58</v>
      </c>
      <c r="AH2721" t="s">
        <v>780</v>
      </c>
      <c r="AI2721" t="s">
        <v>440</v>
      </c>
      <c r="AJ2721" t="s">
        <v>382</v>
      </c>
      <c r="AK2721" t="s">
        <v>73</v>
      </c>
      <c r="AL2721" t="s">
        <v>74</v>
      </c>
      <c r="AM2721" t="s">
        <v>125</v>
      </c>
      <c r="AN2721" t="s">
        <v>76</v>
      </c>
      <c r="AO2721" t="s">
        <v>116</v>
      </c>
      <c r="AP2721" t="s">
        <v>210</v>
      </c>
      <c r="AQ2721" t="s">
        <v>691</v>
      </c>
      <c r="AR2721" t="s">
        <v>170</v>
      </c>
      <c r="AS2721" t="s">
        <v>62</v>
      </c>
      <c r="AT2721" t="s">
        <v>277</v>
      </c>
      <c r="AU2721" t="s">
        <v>107</v>
      </c>
      <c r="AV2721" t="s">
        <v>11912</v>
      </c>
    </row>
    <row r="2722" spans="1:48" hidden="1" x14ac:dyDescent="0.3">
      <c r="A2722" t="s">
        <v>13199</v>
      </c>
      <c r="B2722" t="s">
        <v>13200</v>
      </c>
      <c r="C2722" s="1" t="str">
        <f t="shared" si="444"/>
        <v>21:0975</v>
      </c>
      <c r="D2722" s="1" t="str">
        <f t="shared" si="448"/>
        <v>21:0110</v>
      </c>
      <c r="E2722" t="s">
        <v>13201</v>
      </c>
      <c r="F2722" t="s">
        <v>13202</v>
      </c>
      <c r="H2722">
        <v>60.293824000000001</v>
      </c>
      <c r="I2722">
        <v>-99.688138800000004</v>
      </c>
      <c r="J2722" s="1" t="str">
        <f t="shared" si="449"/>
        <v>NGR lake sediment grab sample</v>
      </c>
      <c r="K2722" s="1" t="str">
        <f t="shared" si="450"/>
        <v>&lt;177 micron (NGR)</v>
      </c>
      <c r="L2722">
        <v>58</v>
      </c>
      <c r="M2722" t="s">
        <v>301</v>
      </c>
      <c r="N2722">
        <v>1136</v>
      </c>
      <c r="O2722" t="s">
        <v>103</v>
      </c>
      <c r="P2722" t="s">
        <v>54</v>
      </c>
      <c r="Q2722" t="s">
        <v>1477</v>
      </c>
      <c r="R2722" t="s">
        <v>339</v>
      </c>
      <c r="S2722" t="s">
        <v>57</v>
      </c>
      <c r="T2722" t="s">
        <v>277</v>
      </c>
      <c r="U2722" t="s">
        <v>168</v>
      </c>
      <c r="V2722" t="s">
        <v>316</v>
      </c>
      <c r="W2722" t="s">
        <v>692</v>
      </c>
      <c r="X2722" t="s">
        <v>62</v>
      </c>
      <c r="Y2722" t="s">
        <v>63</v>
      </c>
      <c r="Z2722" t="s">
        <v>127</v>
      </c>
      <c r="AA2722" t="s">
        <v>64</v>
      </c>
      <c r="AB2722" t="s">
        <v>100</v>
      </c>
      <c r="AC2722" t="s">
        <v>66</v>
      </c>
      <c r="AD2722" t="s">
        <v>758</v>
      </c>
      <c r="AE2722" t="s">
        <v>396</v>
      </c>
      <c r="AF2722" t="s">
        <v>90</v>
      </c>
      <c r="AG2722" t="s">
        <v>293</v>
      </c>
      <c r="AH2722" t="s">
        <v>780</v>
      </c>
      <c r="AI2722" t="s">
        <v>328</v>
      </c>
      <c r="AJ2722" t="s">
        <v>440</v>
      </c>
      <c r="AK2722" t="s">
        <v>73</v>
      </c>
      <c r="AL2722" t="s">
        <v>74</v>
      </c>
      <c r="AM2722" t="s">
        <v>177</v>
      </c>
      <c r="AN2722" t="s">
        <v>76</v>
      </c>
      <c r="AO2722" t="s">
        <v>121</v>
      </c>
      <c r="AP2722" t="s">
        <v>283</v>
      </c>
      <c r="AQ2722" t="s">
        <v>679</v>
      </c>
      <c r="AR2722" t="s">
        <v>170</v>
      </c>
      <c r="AS2722" t="s">
        <v>54</v>
      </c>
      <c r="AT2722" t="s">
        <v>152</v>
      </c>
      <c r="AU2722" t="s">
        <v>107</v>
      </c>
      <c r="AV2722" t="s">
        <v>13203</v>
      </c>
    </row>
    <row r="2723" spans="1:48" hidden="1" x14ac:dyDescent="0.3">
      <c r="A2723" t="s">
        <v>13204</v>
      </c>
      <c r="B2723" t="s">
        <v>13205</v>
      </c>
      <c r="C2723" s="1" t="str">
        <f t="shared" si="444"/>
        <v>21:0975</v>
      </c>
      <c r="D2723" s="1" t="str">
        <f t="shared" si="448"/>
        <v>21:0110</v>
      </c>
      <c r="E2723" t="s">
        <v>13206</v>
      </c>
      <c r="F2723" t="s">
        <v>13207</v>
      </c>
      <c r="H2723">
        <v>60.322078300000001</v>
      </c>
      <c r="I2723">
        <v>-99.717665400000001</v>
      </c>
      <c r="J2723" s="1" t="str">
        <f t="shared" si="449"/>
        <v>NGR lake sediment grab sample</v>
      </c>
      <c r="K2723" s="1" t="str">
        <f t="shared" si="450"/>
        <v>&lt;177 micron (NGR)</v>
      </c>
      <c r="L2723">
        <v>58</v>
      </c>
      <c r="M2723" t="s">
        <v>314</v>
      </c>
      <c r="N2723">
        <v>1137</v>
      </c>
      <c r="O2723" t="s">
        <v>238</v>
      </c>
      <c r="P2723" t="s">
        <v>54</v>
      </c>
      <c r="Q2723" t="s">
        <v>403</v>
      </c>
      <c r="R2723" t="s">
        <v>471</v>
      </c>
      <c r="S2723" t="s">
        <v>57</v>
      </c>
      <c r="T2723" t="s">
        <v>91</v>
      </c>
      <c r="U2723" t="s">
        <v>92</v>
      </c>
      <c r="V2723" t="s">
        <v>204</v>
      </c>
      <c r="W2723" t="s">
        <v>305</v>
      </c>
      <c r="X2723" t="s">
        <v>74</v>
      </c>
      <c r="Y2723" t="s">
        <v>205</v>
      </c>
      <c r="Z2723" t="s">
        <v>138</v>
      </c>
      <c r="AA2723" t="s">
        <v>64</v>
      </c>
      <c r="AB2723" t="s">
        <v>339</v>
      </c>
      <c r="AC2723" t="s">
        <v>66</v>
      </c>
      <c r="AD2723" t="s">
        <v>59</v>
      </c>
      <c r="AE2723" t="s">
        <v>8052</v>
      </c>
      <c r="AF2723" t="s">
        <v>282</v>
      </c>
      <c r="AG2723" t="s">
        <v>262</v>
      </c>
      <c r="AH2723" t="s">
        <v>780</v>
      </c>
      <c r="AI2723" t="s">
        <v>1073</v>
      </c>
      <c r="AJ2723" t="s">
        <v>329</v>
      </c>
      <c r="AK2723" t="s">
        <v>73</v>
      </c>
      <c r="AL2723" t="s">
        <v>526</v>
      </c>
      <c r="AM2723" t="s">
        <v>177</v>
      </c>
      <c r="AN2723" t="s">
        <v>76</v>
      </c>
      <c r="AO2723" t="s">
        <v>121</v>
      </c>
      <c r="AP2723" t="s">
        <v>78</v>
      </c>
      <c r="AQ2723" t="s">
        <v>13208</v>
      </c>
      <c r="AR2723" t="s">
        <v>62</v>
      </c>
      <c r="AS2723" t="s">
        <v>54</v>
      </c>
      <c r="AT2723" t="s">
        <v>152</v>
      </c>
      <c r="AU2723" t="s">
        <v>462</v>
      </c>
      <c r="AV2723" t="s">
        <v>4921</v>
      </c>
    </row>
    <row r="2724" spans="1:48" hidden="1" x14ac:dyDescent="0.3">
      <c r="A2724" t="s">
        <v>13209</v>
      </c>
      <c r="B2724" t="s">
        <v>13210</v>
      </c>
      <c r="C2724" s="1" t="str">
        <f t="shared" si="444"/>
        <v>21:0975</v>
      </c>
      <c r="D2724" s="1" t="str">
        <f t="shared" si="448"/>
        <v>21:0110</v>
      </c>
      <c r="E2724" t="s">
        <v>13211</v>
      </c>
      <c r="F2724" t="s">
        <v>13212</v>
      </c>
      <c r="H2724">
        <v>60.322547299999997</v>
      </c>
      <c r="I2724">
        <v>-99.7434212</v>
      </c>
      <c r="J2724" s="1" t="str">
        <f t="shared" si="449"/>
        <v>NGR lake sediment grab sample</v>
      </c>
      <c r="K2724" s="1" t="str">
        <f t="shared" si="450"/>
        <v>&lt;177 micron (NGR)</v>
      </c>
      <c r="L2724">
        <v>58</v>
      </c>
      <c r="M2724" t="s">
        <v>324</v>
      </c>
      <c r="N2724">
        <v>1138</v>
      </c>
      <c r="O2724" t="s">
        <v>103</v>
      </c>
      <c r="P2724" t="s">
        <v>54</v>
      </c>
      <c r="Q2724" t="s">
        <v>539</v>
      </c>
      <c r="R2724" t="s">
        <v>236</v>
      </c>
      <c r="S2724" t="s">
        <v>57</v>
      </c>
      <c r="T2724" t="s">
        <v>13213</v>
      </c>
      <c r="U2724" t="s">
        <v>59</v>
      </c>
      <c r="V2724" t="s">
        <v>404</v>
      </c>
      <c r="W2724" t="s">
        <v>94</v>
      </c>
      <c r="X2724" t="s">
        <v>170</v>
      </c>
      <c r="Y2724" t="s">
        <v>363</v>
      </c>
      <c r="Z2724" t="s">
        <v>127</v>
      </c>
      <c r="AA2724" t="s">
        <v>64</v>
      </c>
      <c r="AB2724" t="s">
        <v>13214</v>
      </c>
      <c r="AC2724" t="s">
        <v>68</v>
      </c>
      <c r="AD2724" t="s">
        <v>615</v>
      </c>
      <c r="AE2724" t="s">
        <v>238</v>
      </c>
      <c r="AF2724" t="s">
        <v>121</v>
      </c>
      <c r="AG2724" t="s">
        <v>122</v>
      </c>
      <c r="AH2724" t="s">
        <v>780</v>
      </c>
      <c r="AI2724" t="s">
        <v>328</v>
      </c>
      <c r="AJ2724" t="s">
        <v>99</v>
      </c>
      <c r="AK2724" t="s">
        <v>73</v>
      </c>
      <c r="AL2724" t="s">
        <v>177</v>
      </c>
      <c r="AM2724" t="s">
        <v>95</v>
      </c>
      <c r="AN2724" t="s">
        <v>1151</v>
      </c>
      <c r="AO2724" t="s">
        <v>10541</v>
      </c>
      <c r="AP2724" t="s">
        <v>225</v>
      </c>
      <c r="AQ2724" t="s">
        <v>1659</v>
      </c>
      <c r="AR2724" t="s">
        <v>96</v>
      </c>
      <c r="AS2724" t="s">
        <v>127</v>
      </c>
      <c r="AT2724" t="s">
        <v>552</v>
      </c>
      <c r="AU2724" t="s">
        <v>107</v>
      </c>
      <c r="AV2724" t="s">
        <v>13215</v>
      </c>
    </row>
    <row r="2725" spans="1:48" hidden="1" x14ac:dyDescent="0.3">
      <c r="A2725" t="s">
        <v>13216</v>
      </c>
      <c r="B2725" t="s">
        <v>13217</v>
      </c>
      <c r="C2725" s="1" t="str">
        <f t="shared" si="444"/>
        <v>21:0975</v>
      </c>
      <c r="D2725" s="1" t="str">
        <f t="shared" si="448"/>
        <v>21:0110</v>
      </c>
      <c r="E2725" t="s">
        <v>13218</v>
      </c>
      <c r="F2725" t="s">
        <v>13219</v>
      </c>
      <c r="H2725">
        <v>60.280152600000001</v>
      </c>
      <c r="I2725">
        <v>-99.775385099999994</v>
      </c>
      <c r="J2725" s="1" t="str">
        <f t="shared" si="449"/>
        <v>NGR lake sediment grab sample</v>
      </c>
      <c r="K2725" s="1" t="str">
        <f t="shared" si="450"/>
        <v>&lt;177 micron (NGR)</v>
      </c>
      <c r="L2725">
        <v>58</v>
      </c>
      <c r="M2725" t="s">
        <v>335</v>
      </c>
      <c r="N2725">
        <v>1139</v>
      </c>
      <c r="O2725" t="s">
        <v>103</v>
      </c>
      <c r="P2725" t="s">
        <v>54</v>
      </c>
      <c r="Q2725" t="s">
        <v>558</v>
      </c>
      <c r="R2725" t="s">
        <v>381</v>
      </c>
      <c r="S2725" t="s">
        <v>57</v>
      </c>
      <c r="T2725" t="s">
        <v>652</v>
      </c>
      <c r="U2725" t="s">
        <v>57</v>
      </c>
      <c r="V2725" t="s">
        <v>698</v>
      </c>
      <c r="W2725" t="s">
        <v>118</v>
      </c>
      <c r="X2725" t="s">
        <v>62</v>
      </c>
      <c r="Y2725" t="s">
        <v>61</v>
      </c>
      <c r="Z2725" t="s">
        <v>138</v>
      </c>
      <c r="AA2725" t="s">
        <v>64</v>
      </c>
      <c r="AB2725" t="s">
        <v>364</v>
      </c>
      <c r="AC2725" t="s">
        <v>66</v>
      </c>
      <c r="AD2725" t="s">
        <v>134</v>
      </c>
      <c r="AE2725" t="s">
        <v>238</v>
      </c>
      <c r="AF2725" t="s">
        <v>76</v>
      </c>
      <c r="AG2725" t="s">
        <v>454</v>
      </c>
      <c r="AH2725" t="s">
        <v>780</v>
      </c>
      <c r="AI2725" t="s">
        <v>328</v>
      </c>
      <c r="AJ2725" t="s">
        <v>121</v>
      </c>
      <c r="AK2725" t="s">
        <v>73</v>
      </c>
      <c r="AL2725" t="s">
        <v>125</v>
      </c>
      <c r="AM2725" t="s">
        <v>396</v>
      </c>
      <c r="AN2725" t="s">
        <v>8623</v>
      </c>
      <c r="AO2725" t="s">
        <v>12966</v>
      </c>
      <c r="AP2725" t="s">
        <v>210</v>
      </c>
      <c r="AQ2725" t="s">
        <v>13220</v>
      </c>
      <c r="AR2725" t="s">
        <v>127</v>
      </c>
      <c r="AS2725" t="s">
        <v>54</v>
      </c>
      <c r="AT2725" t="s">
        <v>262</v>
      </c>
      <c r="AU2725" t="s">
        <v>107</v>
      </c>
      <c r="AV2725" t="s">
        <v>13221</v>
      </c>
    </row>
    <row r="2726" spans="1:48" hidden="1" x14ac:dyDescent="0.3">
      <c r="A2726" t="s">
        <v>13222</v>
      </c>
      <c r="B2726" t="s">
        <v>13223</v>
      </c>
      <c r="C2726" s="1" t="str">
        <f t="shared" si="444"/>
        <v>21:0975</v>
      </c>
      <c r="D2726" s="1" t="str">
        <f t="shared" si="448"/>
        <v>21:0110</v>
      </c>
      <c r="E2726" t="s">
        <v>13224</v>
      </c>
      <c r="F2726" t="s">
        <v>13225</v>
      </c>
      <c r="H2726">
        <v>60.255908499999997</v>
      </c>
      <c r="I2726">
        <v>-99.767602100000005</v>
      </c>
      <c r="J2726" s="1" t="str">
        <f t="shared" si="449"/>
        <v>NGR lake sediment grab sample</v>
      </c>
      <c r="K2726" s="1" t="str">
        <f t="shared" si="450"/>
        <v>&lt;177 micron (NGR)</v>
      </c>
      <c r="L2726">
        <v>58</v>
      </c>
      <c r="M2726" t="s">
        <v>354</v>
      </c>
      <c r="N2726">
        <v>1140</v>
      </c>
      <c r="O2726" t="s">
        <v>103</v>
      </c>
      <c r="P2726" t="s">
        <v>54</v>
      </c>
      <c r="Q2726" t="s">
        <v>133</v>
      </c>
      <c r="R2726" t="s">
        <v>90</v>
      </c>
      <c r="S2726" t="s">
        <v>57</v>
      </c>
      <c r="T2726" t="s">
        <v>1814</v>
      </c>
      <c r="U2726" t="s">
        <v>168</v>
      </c>
      <c r="V2726" t="s">
        <v>428</v>
      </c>
      <c r="W2726" t="s">
        <v>106</v>
      </c>
      <c r="X2726" t="s">
        <v>67</v>
      </c>
      <c r="Y2726" t="s">
        <v>205</v>
      </c>
      <c r="Z2726" t="s">
        <v>117</v>
      </c>
      <c r="AA2726" t="s">
        <v>64</v>
      </c>
      <c r="AB2726" t="s">
        <v>315</v>
      </c>
      <c r="AC2726" t="s">
        <v>66</v>
      </c>
      <c r="AD2726" t="s">
        <v>168</v>
      </c>
      <c r="AE2726" t="s">
        <v>8882</v>
      </c>
      <c r="AF2726" t="s">
        <v>357</v>
      </c>
      <c r="AG2726" t="s">
        <v>277</v>
      </c>
      <c r="AH2726" t="s">
        <v>780</v>
      </c>
      <c r="AI2726" t="s">
        <v>102</v>
      </c>
      <c r="AJ2726" t="s">
        <v>13226</v>
      </c>
      <c r="AK2726" t="s">
        <v>73</v>
      </c>
      <c r="AL2726" t="s">
        <v>238</v>
      </c>
      <c r="AM2726" t="s">
        <v>526</v>
      </c>
      <c r="AN2726" t="s">
        <v>1151</v>
      </c>
      <c r="AO2726" t="s">
        <v>13227</v>
      </c>
      <c r="AP2726" t="s">
        <v>253</v>
      </c>
      <c r="AQ2726" t="s">
        <v>10705</v>
      </c>
      <c r="AR2726" t="s">
        <v>170</v>
      </c>
      <c r="AS2726" t="s">
        <v>54</v>
      </c>
      <c r="AT2726" t="s">
        <v>248</v>
      </c>
      <c r="AU2726" t="s">
        <v>107</v>
      </c>
      <c r="AV2726" t="s">
        <v>13228</v>
      </c>
    </row>
    <row r="2727" spans="1:48" hidden="1" x14ac:dyDescent="0.3">
      <c r="A2727" t="s">
        <v>13229</v>
      </c>
      <c r="B2727" t="s">
        <v>13230</v>
      </c>
      <c r="C2727" s="1" t="str">
        <f t="shared" si="444"/>
        <v>21:0975</v>
      </c>
      <c r="D2727" s="1" t="str">
        <f>HYPERLINK("https://geochem.nrcan.gc.ca/cdogs/content/svy/svy_e.htm", "")</f>
        <v/>
      </c>
      <c r="G2727" s="1" t="str">
        <f>HYPERLINK("https://geochem.nrcan.gc.ca/cdogs/content/cr_/cr_00160_e.htm", "160")</f>
        <v>160</v>
      </c>
      <c r="J2727" t="s">
        <v>230</v>
      </c>
      <c r="K2727" t="s">
        <v>231</v>
      </c>
      <c r="L2727">
        <v>58</v>
      </c>
      <c r="M2727" t="s">
        <v>232</v>
      </c>
      <c r="N2727">
        <v>1141</v>
      </c>
      <c r="O2727" t="s">
        <v>1125</v>
      </c>
      <c r="P2727" t="s">
        <v>127</v>
      </c>
      <c r="Q2727" t="s">
        <v>656</v>
      </c>
      <c r="R2727" t="s">
        <v>177</v>
      </c>
      <c r="S2727" t="s">
        <v>57</v>
      </c>
      <c r="T2727" t="s">
        <v>365</v>
      </c>
      <c r="U2727" t="s">
        <v>88</v>
      </c>
      <c r="V2727" t="s">
        <v>853</v>
      </c>
      <c r="W2727" t="s">
        <v>346</v>
      </c>
      <c r="X2727" t="s">
        <v>62</v>
      </c>
      <c r="Y2727" t="s">
        <v>220</v>
      </c>
      <c r="Z2727" t="s">
        <v>88</v>
      </c>
      <c r="AA2727" t="s">
        <v>64</v>
      </c>
      <c r="AB2727" t="s">
        <v>251</v>
      </c>
      <c r="AC2727" t="s">
        <v>70</v>
      </c>
      <c r="AD2727" t="s">
        <v>67</v>
      </c>
      <c r="AE2727" t="s">
        <v>448</v>
      </c>
      <c r="AF2727" t="s">
        <v>121</v>
      </c>
      <c r="AG2727" t="s">
        <v>412</v>
      </c>
      <c r="AH2727" t="s">
        <v>68</v>
      </c>
      <c r="AI2727" t="s">
        <v>92</v>
      </c>
      <c r="AJ2727" t="s">
        <v>114</v>
      </c>
      <c r="AK2727" t="s">
        <v>73</v>
      </c>
      <c r="AL2727" t="s">
        <v>68</v>
      </c>
      <c r="AM2727" t="s">
        <v>177</v>
      </c>
      <c r="AN2727" t="s">
        <v>76</v>
      </c>
      <c r="AO2727" t="s">
        <v>203</v>
      </c>
      <c r="AP2727" t="s">
        <v>1127</v>
      </c>
      <c r="AQ2727" t="s">
        <v>193</v>
      </c>
      <c r="AR2727" t="s">
        <v>62</v>
      </c>
      <c r="AS2727" t="s">
        <v>54</v>
      </c>
      <c r="AT2727" t="s">
        <v>73</v>
      </c>
      <c r="AU2727" t="s">
        <v>541</v>
      </c>
      <c r="AV2727" t="s">
        <v>4792</v>
      </c>
    </row>
    <row r="2728" spans="1:48" hidden="1" x14ac:dyDescent="0.3">
      <c r="A2728" t="s">
        <v>13231</v>
      </c>
      <c r="B2728" t="s">
        <v>13232</v>
      </c>
      <c r="C2728" s="1" t="str">
        <f t="shared" si="444"/>
        <v>21:0975</v>
      </c>
      <c r="D2728" s="1" t="str">
        <f t="shared" ref="D2728:D2736" si="451">HYPERLINK("https://geochem.nrcan.gc.ca/cdogs/content/svy/svy210110_e.htm", "21:0110")</f>
        <v>21:0110</v>
      </c>
      <c r="E2728" t="s">
        <v>13233</v>
      </c>
      <c r="F2728" t="s">
        <v>13234</v>
      </c>
      <c r="H2728">
        <v>60.3270397</v>
      </c>
      <c r="I2728">
        <v>-99.810539899999995</v>
      </c>
      <c r="J2728" s="1" t="str">
        <f t="shared" ref="J2728:J2736" si="452">HYPERLINK("https://geochem.nrcan.gc.ca/cdogs/content/kwd/kwd020027_e.htm", "NGR lake sediment grab sample")</f>
        <v>NGR lake sediment grab sample</v>
      </c>
      <c r="K2728" s="1" t="str">
        <f t="shared" ref="K2728:K2736" si="453">HYPERLINK("https://geochem.nrcan.gc.ca/cdogs/content/kwd/kwd080006_e.htm", "&lt;177 micron (NGR)")</f>
        <v>&lt;177 micron (NGR)</v>
      </c>
      <c r="L2728">
        <v>59</v>
      </c>
      <c r="M2728" t="s">
        <v>52</v>
      </c>
      <c r="N2728">
        <v>1142</v>
      </c>
      <c r="O2728" t="s">
        <v>103</v>
      </c>
      <c r="P2728" t="s">
        <v>54</v>
      </c>
      <c r="Q2728" t="s">
        <v>1216</v>
      </c>
      <c r="R2728" t="s">
        <v>357</v>
      </c>
      <c r="S2728" t="s">
        <v>57</v>
      </c>
      <c r="T2728" t="s">
        <v>152</v>
      </c>
      <c r="U2728" t="s">
        <v>96</v>
      </c>
      <c r="V2728" t="s">
        <v>65</v>
      </c>
      <c r="W2728" t="s">
        <v>308</v>
      </c>
      <c r="X2728" t="s">
        <v>74</v>
      </c>
      <c r="Y2728" t="s">
        <v>62</v>
      </c>
      <c r="Z2728" t="s">
        <v>127</v>
      </c>
      <c r="AA2728" t="s">
        <v>64</v>
      </c>
      <c r="AB2728" t="s">
        <v>60</v>
      </c>
      <c r="AC2728" t="s">
        <v>66</v>
      </c>
      <c r="AD2728" t="s">
        <v>758</v>
      </c>
      <c r="AE2728" t="s">
        <v>171</v>
      </c>
      <c r="AF2728" t="s">
        <v>104</v>
      </c>
      <c r="AG2728" t="s">
        <v>152</v>
      </c>
      <c r="AH2728" t="s">
        <v>780</v>
      </c>
      <c r="AI2728" t="s">
        <v>209</v>
      </c>
      <c r="AJ2728" t="s">
        <v>348</v>
      </c>
      <c r="AK2728" t="s">
        <v>73</v>
      </c>
      <c r="AL2728" t="s">
        <v>125</v>
      </c>
      <c r="AM2728" t="s">
        <v>75</v>
      </c>
      <c r="AN2728" t="s">
        <v>76</v>
      </c>
      <c r="AO2728" t="s">
        <v>6944</v>
      </c>
      <c r="AP2728" t="s">
        <v>126</v>
      </c>
      <c r="AQ2728" t="s">
        <v>11922</v>
      </c>
      <c r="AR2728" t="s">
        <v>62</v>
      </c>
      <c r="AS2728" t="s">
        <v>54</v>
      </c>
      <c r="AT2728" t="s">
        <v>73</v>
      </c>
      <c r="AU2728" t="s">
        <v>107</v>
      </c>
      <c r="AV2728" t="s">
        <v>8429</v>
      </c>
    </row>
    <row r="2729" spans="1:48" hidden="1" x14ac:dyDescent="0.3">
      <c r="A2729" t="s">
        <v>13235</v>
      </c>
      <c r="B2729" t="s">
        <v>13236</v>
      </c>
      <c r="C2729" s="1" t="str">
        <f t="shared" si="444"/>
        <v>21:0975</v>
      </c>
      <c r="D2729" s="1" t="str">
        <f t="shared" si="451"/>
        <v>21:0110</v>
      </c>
      <c r="E2729" t="s">
        <v>13237</v>
      </c>
      <c r="F2729" t="s">
        <v>13238</v>
      </c>
      <c r="H2729">
        <v>60.264899800000002</v>
      </c>
      <c r="I2729">
        <v>-99.810900000000004</v>
      </c>
      <c r="J2729" s="1" t="str">
        <f t="shared" si="452"/>
        <v>NGR lake sediment grab sample</v>
      </c>
      <c r="K2729" s="1" t="str">
        <f t="shared" si="453"/>
        <v>&lt;177 micron (NGR)</v>
      </c>
      <c r="L2729">
        <v>59</v>
      </c>
      <c r="M2729" t="s">
        <v>86</v>
      </c>
      <c r="N2729">
        <v>1143</v>
      </c>
      <c r="O2729" t="s">
        <v>103</v>
      </c>
      <c r="P2729" t="s">
        <v>54</v>
      </c>
      <c r="Q2729" t="s">
        <v>652</v>
      </c>
      <c r="R2729" t="s">
        <v>90</v>
      </c>
      <c r="S2729" t="s">
        <v>57</v>
      </c>
      <c r="T2729" t="s">
        <v>275</v>
      </c>
      <c r="U2729" t="s">
        <v>138</v>
      </c>
      <c r="V2729" t="s">
        <v>615</v>
      </c>
      <c r="W2729" t="s">
        <v>63</v>
      </c>
      <c r="X2729" t="s">
        <v>74</v>
      </c>
      <c r="Y2729" t="s">
        <v>79</v>
      </c>
      <c r="Z2729" t="s">
        <v>127</v>
      </c>
      <c r="AA2729" t="s">
        <v>64</v>
      </c>
      <c r="AB2729" t="s">
        <v>262</v>
      </c>
      <c r="AC2729" t="s">
        <v>155</v>
      </c>
      <c r="AD2729" t="s">
        <v>178</v>
      </c>
      <c r="AE2729" t="s">
        <v>68</v>
      </c>
      <c r="AF2729" t="s">
        <v>76</v>
      </c>
      <c r="AG2729" t="s">
        <v>169</v>
      </c>
      <c r="AH2729" t="s">
        <v>780</v>
      </c>
      <c r="AI2729" t="s">
        <v>56</v>
      </c>
      <c r="AJ2729" t="s">
        <v>1376</v>
      </c>
      <c r="AK2729" t="s">
        <v>73</v>
      </c>
      <c r="AL2729" t="s">
        <v>75</v>
      </c>
      <c r="AM2729" t="s">
        <v>526</v>
      </c>
      <c r="AN2729" t="s">
        <v>76</v>
      </c>
      <c r="AO2729" t="s">
        <v>13239</v>
      </c>
      <c r="AP2729" t="s">
        <v>656</v>
      </c>
      <c r="AQ2729" t="s">
        <v>9299</v>
      </c>
      <c r="AR2729" t="s">
        <v>74</v>
      </c>
      <c r="AS2729" t="s">
        <v>54</v>
      </c>
      <c r="AT2729" t="s">
        <v>91</v>
      </c>
      <c r="AU2729" t="s">
        <v>107</v>
      </c>
      <c r="AV2729" t="s">
        <v>13240</v>
      </c>
    </row>
    <row r="2730" spans="1:48" hidden="1" x14ac:dyDescent="0.3">
      <c r="A2730" t="s">
        <v>13241</v>
      </c>
      <c r="B2730" t="s">
        <v>13242</v>
      </c>
      <c r="C2730" s="1" t="str">
        <f t="shared" si="444"/>
        <v>21:0975</v>
      </c>
      <c r="D2730" s="1" t="str">
        <f t="shared" si="451"/>
        <v>21:0110</v>
      </c>
      <c r="E2730" t="s">
        <v>13243</v>
      </c>
      <c r="F2730" t="s">
        <v>13244</v>
      </c>
      <c r="H2730">
        <v>60.2883286</v>
      </c>
      <c r="I2730">
        <v>-99.810684499999994</v>
      </c>
      <c r="J2730" s="1" t="str">
        <f t="shared" si="452"/>
        <v>NGR lake sediment grab sample</v>
      </c>
      <c r="K2730" s="1" t="str">
        <f t="shared" si="453"/>
        <v>&lt;177 micron (NGR)</v>
      </c>
      <c r="L2730">
        <v>59</v>
      </c>
      <c r="M2730" t="s">
        <v>149</v>
      </c>
      <c r="N2730">
        <v>1144</v>
      </c>
      <c r="O2730" t="s">
        <v>363</v>
      </c>
      <c r="P2730" t="s">
        <v>54</v>
      </c>
      <c r="Q2730" t="s">
        <v>202</v>
      </c>
      <c r="R2730" t="s">
        <v>116</v>
      </c>
      <c r="S2730" t="s">
        <v>57</v>
      </c>
      <c r="T2730" t="s">
        <v>80</v>
      </c>
      <c r="U2730" t="s">
        <v>88</v>
      </c>
      <c r="V2730" t="s">
        <v>142</v>
      </c>
      <c r="W2730" t="s">
        <v>87</v>
      </c>
      <c r="X2730" t="s">
        <v>62</v>
      </c>
      <c r="Y2730" t="s">
        <v>170</v>
      </c>
      <c r="Z2730" t="s">
        <v>59</v>
      </c>
      <c r="AA2730" t="s">
        <v>64</v>
      </c>
      <c r="AB2730" t="s">
        <v>152</v>
      </c>
      <c r="AC2730" t="s">
        <v>125</v>
      </c>
      <c r="AD2730" t="s">
        <v>99</v>
      </c>
      <c r="AE2730" t="s">
        <v>8719</v>
      </c>
      <c r="AF2730" t="s">
        <v>357</v>
      </c>
      <c r="AG2730" t="s">
        <v>248</v>
      </c>
      <c r="AH2730" t="s">
        <v>70</v>
      </c>
      <c r="AI2730" t="s">
        <v>208</v>
      </c>
      <c r="AJ2730" t="s">
        <v>450</v>
      </c>
      <c r="AK2730" t="s">
        <v>73</v>
      </c>
      <c r="AL2730" t="s">
        <v>526</v>
      </c>
      <c r="AM2730" t="s">
        <v>68</v>
      </c>
      <c r="AN2730" t="s">
        <v>2740</v>
      </c>
      <c r="AO2730" t="s">
        <v>13245</v>
      </c>
      <c r="AP2730" t="s">
        <v>78</v>
      </c>
      <c r="AQ2730" t="s">
        <v>13246</v>
      </c>
      <c r="AR2730" t="s">
        <v>127</v>
      </c>
      <c r="AS2730" t="s">
        <v>54</v>
      </c>
      <c r="AT2730" t="s">
        <v>277</v>
      </c>
      <c r="AU2730" t="s">
        <v>107</v>
      </c>
      <c r="AV2730" t="s">
        <v>7953</v>
      </c>
    </row>
    <row r="2731" spans="1:48" hidden="1" x14ac:dyDescent="0.3">
      <c r="A2731" t="s">
        <v>13247</v>
      </c>
      <c r="B2731" t="s">
        <v>13248</v>
      </c>
      <c r="C2731" s="1" t="str">
        <f t="shared" si="444"/>
        <v>21:0975</v>
      </c>
      <c r="D2731" s="1" t="str">
        <f t="shared" si="451"/>
        <v>21:0110</v>
      </c>
      <c r="E2731" t="s">
        <v>13233</v>
      </c>
      <c r="F2731" t="s">
        <v>13249</v>
      </c>
      <c r="H2731">
        <v>60.3270397</v>
      </c>
      <c r="I2731">
        <v>-99.810539899999995</v>
      </c>
      <c r="J2731" s="1" t="str">
        <f t="shared" si="452"/>
        <v>NGR lake sediment grab sample</v>
      </c>
      <c r="K2731" s="1" t="str">
        <f t="shared" si="453"/>
        <v>&lt;177 micron (NGR)</v>
      </c>
      <c r="L2731">
        <v>59</v>
      </c>
      <c r="M2731" t="s">
        <v>345</v>
      </c>
      <c r="N2731">
        <v>1145</v>
      </c>
      <c r="O2731" t="s">
        <v>103</v>
      </c>
      <c r="P2731" t="s">
        <v>54</v>
      </c>
      <c r="Q2731" t="s">
        <v>435</v>
      </c>
      <c r="R2731" t="s">
        <v>436</v>
      </c>
      <c r="S2731" t="s">
        <v>57</v>
      </c>
      <c r="T2731" t="s">
        <v>91</v>
      </c>
      <c r="U2731" t="s">
        <v>96</v>
      </c>
      <c r="V2731" t="s">
        <v>139</v>
      </c>
      <c r="W2731" t="s">
        <v>118</v>
      </c>
      <c r="X2731" t="s">
        <v>62</v>
      </c>
      <c r="Y2731" t="s">
        <v>95</v>
      </c>
      <c r="Z2731" t="s">
        <v>96</v>
      </c>
      <c r="AA2731" t="s">
        <v>64</v>
      </c>
      <c r="AB2731" t="s">
        <v>316</v>
      </c>
      <c r="AC2731" t="s">
        <v>66</v>
      </c>
      <c r="AD2731" t="s">
        <v>138</v>
      </c>
      <c r="AE2731" t="s">
        <v>448</v>
      </c>
      <c r="AF2731" t="s">
        <v>77</v>
      </c>
      <c r="AG2731" t="s">
        <v>58</v>
      </c>
      <c r="AH2731" t="s">
        <v>780</v>
      </c>
      <c r="AI2731" t="s">
        <v>53</v>
      </c>
      <c r="AJ2731" t="s">
        <v>328</v>
      </c>
      <c r="AK2731" t="s">
        <v>73</v>
      </c>
      <c r="AL2731" t="s">
        <v>177</v>
      </c>
      <c r="AM2731" t="s">
        <v>75</v>
      </c>
      <c r="AN2731" t="s">
        <v>76</v>
      </c>
      <c r="AO2731" t="s">
        <v>1930</v>
      </c>
      <c r="AP2731" t="s">
        <v>126</v>
      </c>
      <c r="AQ2731" t="s">
        <v>6977</v>
      </c>
      <c r="AR2731" t="s">
        <v>62</v>
      </c>
      <c r="AS2731" t="s">
        <v>54</v>
      </c>
      <c r="AT2731" t="s">
        <v>73</v>
      </c>
      <c r="AU2731" t="s">
        <v>107</v>
      </c>
      <c r="AV2731" t="s">
        <v>1709</v>
      </c>
    </row>
    <row r="2732" spans="1:48" hidden="1" x14ac:dyDescent="0.3">
      <c r="A2732" t="s">
        <v>13250</v>
      </c>
      <c r="B2732" t="s">
        <v>13251</v>
      </c>
      <c r="C2732" s="1" t="str">
        <f t="shared" si="444"/>
        <v>21:0975</v>
      </c>
      <c r="D2732" s="1" t="str">
        <f t="shared" si="451"/>
        <v>21:0110</v>
      </c>
      <c r="E2732" t="s">
        <v>13252</v>
      </c>
      <c r="F2732" t="s">
        <v>13253</v>
      </c>
      <c r="H2732">
        <v>60.307420700000002</v>
      </c>
      <c r="I2732">
        <v>-99.865902700000007</v>
      </c>
      <c r="J2732" s="1" t="str">
        <f t="shared" si="452"/>
        <v>NGR lake sediment grab sample</v>
      </c>
      <c r="K2732" s="1" t="str">
        <f t="shared" si="453"/>
        <v>&lt;177 micron (NGR)</v>
      </c>
      <c r="L2732">
        <v>59</v>
      </c>
      <c r="M2732" t="s">
        <v>165</v>
      </c>
      <c r="N2732">
        <v>1146</v>
      </c>
      <c r="O2732" t="s">
        <v>103</v>
      </c>
      <c r="P2732" t="s">
        <v>54</v>
      </c>
      <c r="Q2732" t="s">
        <v>1216</v>
      </c>
      <c r="R2732" t="s">
        <v>102</v>
      </c>
      <c r="S2732" t="s">
        <v>57</v>
      </c>
      <c r="T2732" t="s">
        <v>454</v>
      </c>
      <c r="U2732" t="s">
        <v>57</v>
      </c>
      <c r="V2732" t="s">
        <v>691</v>
      </c>
      <c r="W2732" t="s">
        <v>220</v>
      </c>
      <c r="X2732" t="s">
        <v>67</v>
      </c>
      <c r="Y2732" t="s">
        <v>526</v>
      </c>
      <c r="Z2732" t="s">
        <v>138</v>
      </c>
      <c r="AA2732" t="s">
        <v>64</v>
      </c>
      <c r="AB2732" t="s">
        <v>139</v>
      </c>
      <c r="AC2732" t="s">
        <v>66</v>
      </c>
      <c r="AD2732" t="s">
        <v>117</v>
      </c>
      <c r="AE2732" t="s">
        <v>4639</v>
      </c>
      <c r="AF2732" t="s">
        <v>76</v>
      </c>
      <c r="AG2732" t="s">
        <v>152</v>
      </c>
      <c r="AH2732" t="s">
        <v>780</v>
      </c>
      <c r="AI2732" t="s">
        <v>263</v>
      </c>
      <c r="AJ2732" t="s">
        <v>138</v>
      </c>
      <c r="AK2732" t="s">
        <v>73</v>
      </c>
      <c r="AL2732" t="s">
        <v>177</v>
      </c>
      <c r="AM2732" t="s">
        <v>103</v>
      </c>
      <c r="AN2732" t="s">
        <v>76</v>
      </c>
      <c r="AO2732" t="s">
        <v>389</v>
      </c>
      <c r="AP2732" t="s">
        <v>566</v>
      </c>
      <c r="AQ2732" t="s">
        <v>7249</v>
      </c>
      <c r="AR2732" t="s">
        <v>67</v>
      </c>
      <c r="AS2732" t="s">
        <v>54</v>
      </c>
      <c r="AT2732" t="s">
        <v>73</v>
      </c>
      <c r="AU2732" t="s">
        <v>107</v>
      </c>
      <c r="AV2732" t="s">
        <v>13254</v>
      </c>
    </row>
    <row r="2733" spans="1:48" hidden="1" x14ac:dyDescent="0.3">
      <c r="A2733" t="s">
        <v>13255</v>
      </c>
      <c r="B2733" t="s">
        <v>13256</v>
      </c>
      <c r="C2733" s="1" t="str">
        <f t="shared" si="444"/>
        <v>21:0975</v>
      </c>
      <c r="D2733" s="1" t="str">
        <f t="shared" si="451"/>
        <v>21:0110</v>
      </c>
      <c r="E2733" t="s">
        <v>13257</v>
      </c>
      <c r="F2733" t="s">
        <v>13258</v>
      </c>
      <c r="H2733">
        <v>60.275381699999997</v>
      </c>
      <c r="I2733">
        <v>-99.8659234</v>
      </c>
      <c r="J2733" s="1" t="str">
        <f t="shared" si="452"/>
        <v>NGR lake sediment grab sample</v>
      </c>
      <c r="K2733" s="1" t="str">
        <f t="shared" si="453"/>
        <v>&lt;177 micron (NGR)</v>
      </c>
      <c r="L2733">
        <v>59</v>
      </c>
      <c r="M2733" t="s">
        <v>113</v>
      </c>
      <c r="N2733">
        <v>1147</v>
      </c>
      <c r="O2733" t="s">
        <v>103</v>
      </c>
      <c r="P2733" t="s">
        <v>54</v>
      </c>
      <c r="Q2733" t="s">
        <v>488</v>
      </c>
      <c r="R2733" t="s">
        <v>550</v>
      </c>
      <c r="S2733" t="s">
        <v>57</v>
      </c>
      <c r="T2733" t="s">
        <v>593</v>
      </c>
      <c r="U2733" t="s">
        <v>59</v>
      </c>
      <c r="V2733" t="s">
        <v>65</v>
      </c>
      <c r="W2733" t="s">
        <v>94</v>
      </c>
      <c r="X2733" t="s">
        <v>62</v>
      </c>
      <c r="Y2733" t="s">
        <v>355</v>
      </c>
      <c r="Z2733" t="s">
        <v>96</v>
      </c>
      <c r="AA2733" t="s">
        <v>64</v>
      </c>
      <c r="AB2733" t="s">
        <v>152</v>
      </c>
      <c r="AC2733" t="s">
        <v>125</v>
      </c>
      <c r="AD2733" t="s">
        <v>121</v>
      </c>
      <c r="AE2733" t="s">
        <v>396</v>
      </c>
      <c r="AF2733" t="s">
        <v>134</v>
      </c>
      <c r="AG2733" t="s">
        <v>449</v>
      </c>
      <c r="AH2733" t="s">
        <v>780</v>
      </c>
      <c r="AI2733" t="s">
        <v>59</v>
      </c>
      <c r="AJ2733" t="s">
        <v>498</v>
      </c>
      <c r="AK2733" t="s">
        <v>73</v>
      </c>
      <c r="AL2733" t="s">
        <v>157</v>
      </c>
      <c r="AM2733" t="s">
        <v>206</v>
      </c>
      <c r="AN2733" t="s">
        <v>76</v>
      </c>
      <c r="AO2733" t="s">
        <v>10187</v>
      </c>
      <c r="AP2733" t="s">
        <v>414</v>
      </c>
      <c r="AQ2733" t="s">
        <v>13259</v>
      </c>
      <c r="AR2733" t="s">
        <v>62</v>
      </c>
      <c r="AS2733" t="s">
        <v>127</v>
      </c>
      <c r="AT2733" t="s">
        <v>152</v>
      </c>
      <c r="AU2733" t="s">
        <v>107</v>
      </c>
      <c r="AV2733" t="s">
        <v>4835</v>
      </c>
    </row>
    <row r="2734" spans="1:48" hidden="1" x14ac:dyDescent="0.3">
      <c r="A2734" t="s">
        <v>13260</v>
      </c>
      <c r="B2734" t="s">
        <v>13261</v>
      </c>
      <c r="C2734" s="1" t="str">
        <f t="shared" si="444"/>
        <v>21:0975</v>
      </c>
      <c r="D2734" s="1" t="str">
        <f t="shared" si="451"/>
        <v>21:0110</v>
      </c>
      <c r="E2734" t="s">
        <v>13257</v>
      </c>
      <c r="F2734" t="s">
        <v>13262</v>
      </c>
      <c r="H2734">
        <v>60.275381699999997</v>
      </c>
      <c r="I2734">
        <v>-99.8659234</v>
      </c>
      <c r="J2734" s="1" t="str">
        <f t="shared" si="452"/>
        <v>NGR lake sediment grab sample</v>
      </c>
      <c r="K2734" s="1" t="str">
        <f t="shared" si="453"/>
        <v>&lt;177 micron (NGR)</v>
      </c>
      <c r="L2734">
        <v>59</v>
      </c>
      <c r="M2734" t="s">
        <v>132</v>
      </c>
      <c r="N2734">
        <v>1148</v>
      </c>
      <c r="O2734" t="s">
        <v>103</v>
      </c>
      <c r="P2734" t="s">
        <v>54</v>
      </c>
      <c r="Q2734" t="s">
        <v>2145</v>
      </c>
      <c r="R2734" t="s">
        <v>691</v>
      </c>
      <c r="S2734" t="s">
        <v>57</v>
      </c>
      <c r="T2734" t="s">
        <v>593</v>
      </c>
      <c r="U2734" t="s">
        <v>138</v>
      </c>
      <c r="V2734" t="s">
        <v>411</v>
      </c>
      <c r="W2734" t="s">
        <v>63</v>
      </c>
      <c r="X2734" t="s">
        <v>74</v>
      </c>
      <c r="Y2734" t="s">
        <v>95</v>
      </c>
      <c r="Z2734" t="s">
        <v>96</v>
      </c>
      <c r="AA2734" t="s">
        <v>64</v>
      </c>
      <c r="AB2734" t="s">
        <v>152</v>
      </c>
      <c r="AC2734" t="s">
        <v>177</v>
      </c>
      <c r="AD2734" t="s">
        <v>77</v>
      </c>
      <c r="AE2734" t="s">
        <v>526</v>
      </c>
      <c r="AF2734" t="s">
        <v>203</v>
      </c>
      <c r="AG2734" t="s">
        <v>304</v>
      </c>
      <c r="AH2734" t="s">
        <v>780</v>
      </c>
      <c r="AI2734" t="s">
        <v>53</v>
      </c>
      <c r="AJ2734" t="s">
        <v>178</v>
      </c>
      <c r="AK2734" t="s">
        <v>73</v>
      </c>
      <c r="AL2734" t="s">
        <v>177</v>
      </c>
      <c r="AM2734" t="s">
        <v>206</v>
      </c>
      <c r="AN2734" t="s">
        <v>76</v>
      </c>
      <c r="AO2734" t="s">
        <v>13263</v>
      </c>
      <c r="AP2734" t="s">
        <v>656</v>
      </c>
      <c r="AQ2734" t="s">
        <v>13264</v>
      </c>
      <c r="AR2734" t="s">
        <v>62</v>
      </c>
      <c r="AS2734" t="s">
        <v>170</v>
      </c>
      <c r="AT2734" t="s">
        <v>248</v>
      </c>
      <c r="AU2734" t="s">
        <v>107</v>
      </c>
      <c r="AV2734" t="s">
        <v>618</v>
      </c>
    </row>
    <row r="2735" spans="1:48" hidden="1" x14ac:dyDescent="0.3">
      <c r="A2735" t="s">
        <v>13265</v>
      </c>
      <c r="B2735" t="s">
        <v>13266</v>
      </c>
      <c r="C2735" s="1" t="str">
        <f t="shared" si="444"/>
        <v>21:0975</v>
      </c>
      <c r="D2735" s="1" t="str">
        <f t="shared" si="451"/>
        <v>21:0110</v>
      </c>
      <c r="E2735" t="s">
        <v>13267</v>
      </c>
      <c r="F2735" t="s">
        <v>13268</v>
      </c>
      <c r="H2735">
        <v>60.259051700000001</v>
      </c>
      <c r="I2735">
        <v>-99.884430499999993</v>
      </c>
      <c r="J2735" s="1" t="str">
        <f t="shared" si="452"/>
        <v>NGR lake sediment grab sample</v>
      </c>
      <c r="K2735" s="1" t="str">
        <f t="shared" si="453"/>
        <v>&lt;177 micron (NGR)</v>
      </c>
      <c r="L2735">
        <v>59</v>
      </c>
      <c r="M2735" t="s">
        <v>185</v>
      </c>
      <c r="N2735">
        <v>1149</v>
      </c>
      <c r="O2735" t="s">
        <v>103</v>
      </c>
      <c r="P2735" t="s">
        <v>54</v>
      </c>
      <c r="Q2735" t="s">
        <v>133</v>
      </c>
      <c r="R2735" t="s">
        <v>357</v>
      </c>
      <c r="S2735" t="s">
        <v>57</v>
      </c>
      <c r="T2735" t="s">
        <v>562</v>
      </c>
      <c r="U2735" t="s">
        <v>59</v>
      </c>
      <c r="V2735" t="s">
        <v>93</v>
      </c>
      <c r="W2735" t="s">
        <v>143</v>
      </c>
      <c r="X2735" t="s">
        <v>74</v>
      </c>
      <c r="Y2735" t="s">
        <v>79</v>
      </c>
      <c r="Z2735" t="s">
        <v>117</v>
      </c>
      <c r="AA2735" t="s">
        <v>64</v>
      </c>
      <c r="AB2735" t="s">
        <v>142</v>
      </c>
      <c r="AC2735" t="s">
        <v>66</v>
      </c>
      <c r="AD2735" t="s">
        <v>168</v>
      </c>
      <c r="AE2735" t="s">
        <v>137</v>
      </c>
      <c r="AF2735" t="s">
        <v>76</v>
      </c>
      <c r="AG2735" t="s">
        <v>277</v>
      </c>
      <c r="AH2735" t="s">
        <v>472</v>
      </c>
      <c r="AI2735" t="s">
        <v>382</v>
      </c>
      <c r="AJ2735" t="s">
        <v>1125</v>
      </c>
      <c r="AK2735" t="s">
        <v>73</v>
      </c>
      <c r="AL2735" t="s">
        <v>206</v>
      </c>
      <c r="AM2735" t="s">
        <v>125</v>
      </c>
      <c r="AN2735" t="s">
        <v>76</v>
      </c>
      <c r="AO2735" t="s">
        <v>6198</v>
      </c>
      <c r="AP2735" t="s">
        <v>267</v>
      </c>
      <c r="AQ2735" t="s">
        <v>13269</v>
      </c>
      <c r="AR2735" t="s">
        <v>62</v>
      </c>
      <c r="AS2735" t="s">
        <v>54</v>
      </c>
      <c r="AT2735" t="s">
        <v>58</v>
      </c>
      <c r="AU2735" t="s">
        <v>107</v>
      </c>
      <c r="AV2735" t="s">
        <v>13270</v>
      </c>
    </row>
    <row r="2736" spans="1:48" hidden="1" x14ac:dyDescent="0.3">
      <c r="A2736" t="s">
        <v>13271</v>
      </c>
      <c r="B2736" t="s">
        <v>13272</v>
      </c>
      <c r="C2736" s="1" t="str">
        <f t="shared" si="444"/>
        <v>21:0975</v>
      </c>
      <c r="D2736" s="1" t="str">
        <f t="shared" si="451"/>
        <v>21:0110</v>
      </c>
      <c r="E2736" t="s">
        <v>13273</v>
      </c>
      <c r="F2736" t="s">
        <v>13274</v>
      </c>
      <c r="H2736">
        <v>60.257647200000001</v>
      </c>
      <c r="I2736">
        <v>-99.941134300000002</v>
      </c>
      <c r="J2736" s="1" t="str">
        <f t="shared" si="452"/>
        <v>NGR lake sediment grab sample</v>
      </c>
      <c r="K2736" s="1" t="str">
        <f t="shared" si="453"/>
        <v>&lt;177 micron (NGR)</v>
      </c>
      <c r="L2736">
        <v>59</v>
      </c>
      <c r="M2736" t="s">
        <v>200</v>
      </c>
      <c r="N2736">
        <v>1150</v>
      </c>
      <c r="O2736" t="s">
        <v>103</v>
      </c>
      <c r="P2736" t="s">
        <v>54</v>
      </c>
      <c r="Q2736" t="s">
        <v>643</v>
      </c>
      <c r="R2736" t="s">
        <v>2729</v>
      </c>
      <c r="S2736" t="s">
        <v>57</v>
      </c>
      <c r="T2736" t="s">
        <v>479</v>
      </c>
      <c r="U2736" t="s">
        <v>59</v>
      </c>
      <c r="V2736" t="s">
        <v>236</v>
      </c>
      <c r="W2736" t="s">
        <v>302</v>
      </c>
      <c r="X2736" t="s">
        <v>67</v>
      </c>
      <c r="Y2736" t="s">
        <v>396</v>
      </c>
      <c r="Z2736" t="s">
        <v>170</v>
      </c>
      <c r="AA2736" t="s">
        <v>64</v>
      </c>
      <c r="AB2736" t="s">
        <v>58</v>
      </c>
      <c r="AC2736" t="s">
        <v>66</v>
      </c>
      <c r="AD2736" t="s">
        <v>178</v>
      </c>
      <c r="AE2736" t="s">
        <v>4330</v>
      </c>
      <c r="AF2736" t="s">
        <v>77</v>
      </c>
      <c r="AG2736" t="s">
        <v>478</v>
      </c>
      <c r="AH2736" t="s">
        <v>780</v>
      </c>
      <c r="AI2736" t="s">
        <v>201</v>
      </c>
      <c r="AJ2736" t="s">
        <v>1440</v>
      </c>
      <c r="AK2736" t="s">
        <v>73</v>
      </c>
      <c r="AL2736" t="s">
        <v>103</v>
      </c>
      <c r="AM2736" t="s">
        <v>74</v>
      </c>
      <c r="AN2736" t="s">
        <v>76</v>
      </c>
      <c r="AO2736" t="s">
        <v>4740</v>
      </c>
      <c r="AP2736" t="s">
        <v>2741</v>
      </c>
      <c r="AQ2736" t="s">
        <v>13275</v>
      </c>
      <c r="AR2736" t="s">
        <v>170</v>
      </c>
      <c r="AS2736" t="s">
        <v>170</v>
      </c>
      <c r="AT2736" t="s">
        <v>73</v>
      </c>
      <c r="AU2736" t="s">
        <v>107</v>
      </c>
      <c r="AV2736" t="s">
        <v>1616</v>
      </c>
    </row>
    <row r="2737" spans="1:48" hidden="1" x14ac:dyDescent="0.3">
      <c r="A2737" t="s">
        <v>13276</v>
      </c>
      <c r="B2737" t="s">
        <v>13277</v>
      </c>
      <c r="C2737" s="1" t="str">
        <f t="shared" si="444"/>
        <v>21:0975</v>
      </c>
      <c r="D2737" s="1" t="str">
        <f>HYPERLINK("https://geochem.nrcan.gc.ca/cdogs/content/svy/svy_e.htm", "")</f>
        <v/>
      </c>
      <c r="G2737" s="1" t="str">
        <f>HYPERLINK("https://geochem.nrcan.gc.ca/cdogs/content/cr_/cr_00161_e.htm", "161")</f>
        <v>161</v>
      </c>
      <c r="J2737" t="s">
        <v>230</v>
      </c>
      <c r="K2737" t="s">
        <v>231</v>
      </c>
      <c r="L2737">
        <v>59</v>
      </c>
      <c r="M2737" t="s">
        <v>232</v>
      </c>
      <c r="N2737">
        <v>1151</v>
      </c>
      <c r="O2737" t="s">
        <v>233</v>
      </c>
      <c r="P2737" t="s">
        <v>138</v>
      </c>
      <c r="Q2737" t="s">
        <v>105</v>
      </c>
      <c r="R2737" t="s">
        <v>74</v>
      </c>
      <c r="S2737" t="s">
        <v>57</v>
      </c>
      <c r="T2737" t="s">
        <v>449</v>
      </c>
      <c r="U2737" t="s">
        <v>168</v>
      </c>
      <c r="V2737" t="s">
        <v>167</v>
      </c>
      <c r="W2737" t="s">
        <v>355</v>
      </c>
      <c r="X2737" t="s">
        <v>74</v>
      </c>
      <c r="Y2737" t="s">
        <v>308</v>
      </c>
      <c r="Z2737" t="s">
        <v>178</v>
      </c>
      <c r="AA2737" t="s">
        <v>64</v>
      </c>
      <c r="AB2737" t="s">
        <v>478</v>
      </c>
      <c r="AC2737" t="s">
        <v>224</v>
      </c>
      <c r="AD2737" t="s">
        <v>67</v>
      </c>
      <c r="AE2737" t="s">
        <v>12893</v>
      </c>
      <c r="AF2737" t="s">
        <v>347</v>
      </c>
      <c r="AG2737" t="s">
        <v>119</v>
      </c>
      <c r="AH2737" t="s">
        <v>125</v>
      </c>
      <c r="AI2737" t="s">
        <v>290</v>
      </c>
      <c r="AJ2737" t="s">
        <v>123</v>
      </c>
      <c r="AK2737" t="s">
        <v>73</v>
      </c>
      <c r="AL2737" t="s">
        <v>157</v>
      </c>
      <c r="AM2737" t="s">
        <v>157</v>
      </c>
      <c r="AN2737" t="s">
        <v>76</v>
      </c>
      <c r="AO2737" t="s">
        <v>92</v>
      </c>
      <c r="AP2737" t="s">
        <v>13278</v>
      </c>
      <c r="AQ2737" t="s">
        <v>254</v>
      </c>
      <c r="AR2737" t="s">
        <v>62</v>
      </c>
      <c r="AS2737" t="s">
        <v>127</v>
      </c>
      <c r="AT2737" t="s">
        <v>91</v>
      </c>
      <c r="AU2737" t="s">
        <v>549</v>
      </c>
      <c r="AV2737" t="s">
        <v>4340</v>
      </c>
    </row>
    <row r="2738" spans="1:48" hidden="1" x14ac:dyDescent="0.3">
      <c r="A2738" t="s">
        <v>13279</v>
      </c>
      <c r="B2738" t="s">
        <v>13280</v>
      </c>
      <c r="C2738" s="1" t="str">
        <f t="shared" si="444"/>
        <v>21:0975</v>
      </c>
      <c r="D2738" s="1" t="str">
        <f t="shared" ref="D2738:D2762" si="454">HYPERLINK("https://geochem.nrcan.gc.ca/cdogs/content/svy/svy210110_e.htm", "21:0110")</f>
        <v>21:0110</v>
      </c>
      <c r="E2738" t="s">
        <v>13281</v>
      </c>
      <c r="F2738" t="s">
        <v>13282</v>
      </c>
      <c r="H2738">
        <v>60.285122700000002</v>
      </c>
      <c r="I2738">
        <v>-99.941435799999994</v>
      </c>
      <c r="J2738" s="1" t="str">
        <f t="shared" ref="J2738:J2762" si="455">HYPERLINK("https://geochem.nrcan.gc.ca/cdogs/content/kwd/kwd020027_e.htm", "NGR lake sediment grab sample")</f>
        <v>NGR lake sediment grab sample</v>
      </c>
      <c r="K2738" s="1" t="str">
        <f t="shared" ref="K2738:K2762" si="456">HYPERLINK("https://geochem.nrcan.gc.ca/cdogs/content/kwd/kwd080006_e.htm", "&lt;177 micron (NGR)")</f>
        <v>&lt;177 micron (NGR)</v>
      </c>
      <c r="L2738">
        <v>59</v>
      </c>
      <c r="M2738" t="s">
        <v>217</v>
      </c>
      <c r="N2738">
        <v>1152</v>
      </c>
      <c r="O2738" t="s">
        <v>103</v>
      </c>
      <c r="P2738" t="s">
        <v>54</v>
      </c>
      <c r="Q2738" t="s">
        <v>539</v>
      </c>
      <c r="R2738" t="s">
        <v>317</v>
      </c>
      <c r="S2738" t="s">
        <v>57</v>
      </c>
      <c r="T2738" t="s">
        <v>91</v>
      </c>
      <c r="U2738" t="s">
        <v>59</v>
      </c>
      <c r="V2738" t="s">
        <v>139</v>
      </c>
      <c r="W2738" t="s">
        <v>276</v>
      </c>
      <c r="X2738" t="s">
        <v>62</v>
      </c>
      <c r="Y2738" t="s">
        <v>137</v>
      </c>
      <c r="Z2738" t="s">
        <v>96</v>
      </c>
      <c r="AA2738" t="s">
        <v>64</v>
      </c>
      <c r="AB2738" t="s">
        <v>316</v>
      </c>
      <c r="AC2738" t="s">
        <v>74</v>
      </c>
      <c r="AD2738" t="s">
        <v>203</v>
      </c>
      <c r="AE2738" t="s">
        <v>396</v>
      </c>
      <c r="AF2738" t="s">
        <v>168</v>
      </c>
      <c r="AG2738" t="s">
        <v>219</v>
      </c>
      <c r="AH2738" t="s">
        <v>780</v>
      </c>
      <c r="AI2738" t="s">
        <v>709</v>
      </c>
      <c r="AJ2738" t="s">
        <v>373</v>
      </c>
      <c r="AK2738" t="s">
        <v>73</v>
      </c>
      <c r="AL2738" t="s">
        <v>75</v>
      </c>
      <c r="AM2738" t="s">
        <v>125</v>
      </c>
      <c r="AN2738" t="s">
        <v>2740</v>
      </c>
      <c r="AO2738" t="s">
        <v>13283</v>
      </c>
      <c r="AP2738" t="s">
        <v>414</v>
      </c>
      <c r="AQ2738" t="s">
        <v>11772</v>
      </c>
      <c r="AR2738" t="s">
        <v>170</v>
      </c>
      <c r="AS2738" t="s">
        <v>54</v>
      </c>
      <c r="AT2738" t="s">
        <v>73</v>
      </c>
      <c r="AU2738" t="s">
        <v>107</v>
      </c>
      <c r="AV2738" t="s">
        <v>3128</v>
      </c>
    </row>
    <row r="2739" spans="1:48" hidden="1" x14ac:dyDescent="0.3">
      <c r="A2739" t="s">
        <v>13284</v>
      </c>
      <c r="B2739" t="s">
        <v>13285</v>
      </c>
      <c r="C2739" s="1" t="str">
        <f t="shared" ref="C2739:C2802" si="457">HYPERLINK("https://geochem.nrcan.gc.ca/cdogs/content/bdl/bdl210975_e.htm", "21:0975")</f>
        <v>21:0975</v>
      </c>
      <c r="D2739" s="1" t="str">
        <f t="shared" si="454"/>
        <v>21:0110</v>
      </c>
      <c r="E2739" t="s">
        <v>13286</v>
      </c>
      <c r="F2739" t="s">
        <v>13287</v>
      </c>
      <c r="H2739">
        <v>60.326915</v>
      </c>
      <c r="I2739">
        <v>-99.951331800000006</v>
      </c>
      <c r="J2739" s="1" t="str">
        <f t="shared" si="455"/>
        <v>NGR lake sediment grab sample</v>
      </c>
      <c r="K2739" s="1" t="str">
        <f t="shared" si="456"/>
        <v>&lt;177 micron (NGR)</v>
      </c>
      <c r="L2739">
        <v>59</v>
      </c>
      <c r="M2739" t="s">
        <v>246</v>
      </c>
      <c r="N2739">
        <v>1153</v>
      </c>
      <c r="O2739" t="s">
        <v>138</v>
      </c>
      <c r="P2739" t="s">
        <v>54</v>
      </c>
      <c r="Q2739" t="s">
        <v>446</v>
      </c>
      <c r="R2739" t="s">
        <v>13288</v>
      </c>
      <c r="S2739" t="s">
        <v>57</v>
      </c>
      <c r="T2739" t="s">
        <v>152</v>
      </c>
      <c r="U2739" t="s">
        <v>134</v>
      </c>
      <c r="V2739" t="s">
        <v>550</v>
      </c>
      <c r="W2739" t="s">
        <v>363</v>
      </c>
      <c r="X2739" t="s">
        <v>67</v>
      </c>
      <c r="Y2739" t="s">
        <v>62</v>
      </c>
      <c r="Z2739" t="s">
        <v>96</v>
      </c>
      <c r="AA2739" t="s">
        <v>64</v>
      </c>
      <c r="AB2739" t="s">
        <v>326</v>
      </c>
      <c r="AC2739" t="s">
        <v>170</v>
      </c>
      <c r="AD2739" t="s">
        <v>104</v>
      </c>
      <c r="AE2739" t="s">
        <v>302</v>
      </c>
      <c r="AF2739" t="s">
        <v>203</v>
      </c>
      <c r="AG2739" t="s">
        <v>135</v>
      </c>
      <c r="AH2739" t="s">
        <v>173</v>
      </c>
      <c r="AI2739" t="s">
        <v>114</v>
      </c>
      <c r="AJ2739" t="s">
        <v>117</v>
      </c>
      <c r="AK2739" t="s">
        <v>73</v>
      </c>
      <c r="AL2739" t="s">
        <v>74</v>
      </c>
      <c r="AM2739" t="s">
        <v>125</v>
      </c>
      <c r="AN2739" t="s">
        <v>10145</v>
      </c>
      <c r="AO2739" t="s">
        <v>914</v>
      </c>
      <c r="AP2739" t="s">
        <v>596</v>
      </c>
      <c r="AQ2739" t="s">
        <v>10312</v>
      </c>
      <c r="AR2739" t="s">
        <v>62</v>
      </c>
      <c r="AS2739" t="s">
        <v>54</v>
      </c>
      <c r="AT2739" t="s">
        <v>73</v>
      </c>
      <c r="AU2739" t="s">
        <v>107</v>
      </c>
      <c r="AV2739" t="s">
        <v>5938</v>
      </c>
    </row>
    <row r="2740" spans="1:48" hidden="1" x14ac:dyDescent="0.3">
      <c r="A2740" t="s">
        <v>13289</v>
      </c>
      <c r="B2740" t="s">
        <v>13290</v>
      </c>
      <c r="C2740" s="1" t="str">
        <f t="shared" si="457"/>
        <v>21:0975</v>
      </c>
      <c r="D2740" s="1" t="str">
        <f t="shared" si="454"/>
        <v>21:0110</v>
      </c>
      <c r="E2740" t="s">
        <v>13291</v>
      </c>
      <c r="F2740" t="s">
        <v>13292</v>
      </c>
      <c r="H2740">
        <v>60.243847700000003</v>
      </c>
      <c r="I2740">
        <v>-99.992615700000002</v>
      </c>
      <c r="J2740" s="1" t="str">
        <f t="shared" si="455"/>
        <v>NGR lake sediment grab sample</v>
      </c>
      <c r="K2740" s="1" t="str">
        <f t="shared" si="456"/>
        <v>&lt;177 micron (NGR)</v>
      </c>
      <c r="L2740">
        <v>59</v>
      </c>
      <c r="M2740" t="s">
        <v>260</v>
      </c>
      <c r="N2740">
        <v>1154</v>
      </c>
      <c r="O2740" t="s">
        <v>329</v>
      </c>
      <c r="P2740" t="s">
        <v>54</v>
      </c>
      <c r="Q2740" t="s">
        <v>1158</v>
      </c>
      <c r="R2740" t="s">
        <v>13194</v>
      </c>
      <c r="S2740" t="s">
        <v>57</v>
      </c>
      <c r="T2740" t="s">
        <v>315</v>
      </c>
      <c r="U2740" t="s">
        <v>203</v>
      </c>
      <c r="V2740" t="s">
        <v>221</v>
      </c>
      <c r="W2740" t="s">
        <v>263</v>
      </c>
      <c r="X2740" t="s">
        <v>74</v>
      </c>
      <c r="Y2740" t="s">
        <v>138</v>
      </c>
      <c r="Z2740" t="s">
        <v>96</v>
      </c>
      <c r="AA2740" t="s">
        <v>64</v>
      </c>
      <c r="AB2740" t="s">
        <v>175</v>
      </c>
      <c r="AC2740" t="s">
        <v>155</v>
      </c>
      <c r="AD2740" t="s">
        <v>92</v>
      </c>
      <c r="AE2740" t="s">
        <v>526</v>
      </c>
      <c r="AF2740" t="s">
        <v>178</v>
      </c>
      <c r="AG2740" t="s">
        <v>279</v>
      </c>
      <c r="AH2740" t="s">
        <v>780</v>
      </c>
      <c r="AI2740" t="s">
        <v>150</v>
      </c>
      <c r="AJ2740" t="s">
        <v>168</v>
      </c>
      <c r="AK2740" t="s">
        <v>73</v>
      </c>
      <c r="AL2740" t="s">
        <v>68</v>
      </c>
      <c r="AM2740" t="s">
        <v>68</v>
      </c>
      <c r="AN2740" t="s">
        <v>76</v>
      </c>
      <c r="AO2740" t="s">
        <v>628</v>
      </c>
      <c r="AP2740" t="s">
        <v>179</v>
      </c>
      <c r="AQ2740" t="s">
        <v>3530</v>
      </c>
      <c r="AR2740" t="s">
        <v>170</v>
      </c>
      <c r="AS2740" t="s">
        <v>54</v>
      </c>
      <c r="AT2740" t="s">
        <v>91</v>
      </c>
      <c r="AU2740" t="s">
        <v>107</v>
      </c>
      <c r="AV2740" t="s">
        <v>9649</v>
      </c>
    </row>
    <row r="2741" spans="1:48" hidden="1" x14ac:dyDescent="0.3">
      <c r="A2741" t="s">
        <v>13293</v>
      </c>
      <c r="B2741" t="s">
        <v>13294</v>
      </c>
      <c r="C2741" s="1" t="str">
        <f t="shared" si="457"/>
        <v>21:0975</v>
      </c>
      <c r="D2741" s="1" t="str">
        <f t="shared" si="454"/>
        <v>21:0110</v>
      </c>
      <c r="E2741" t="s">
        <v>13295</v>
      </c>
      <c r="F2741" t="s">
        <v>13296</v>
      </c>
      <c r="H2741">
        <v>60.339098999999997</v>
      </c>
      <c r="I2741">
        <v>-99.990852500000003</v>
      </c>
      <c r="J2741" s="1" t="str">
        <f t="shared" si="455"/>
        <v>NGR lake sediment grab sample</v>
      </c>
      <c r="K2741" s="1" t="str">
        <f t="shared" si="456"/>
        <v>&lt;177 micron (NGR)</v>
      </c>
      <c r="L2741">
        <v>59</v>
      </c>
      <c r="M2741" t="s">
        <v>273</v>
      </c>
      <c r="N2741">
        <v>1155</v>
      </c>
      <c r="O2741" t="s">
        <v>340</v>
      </c>
      <c r="P2741" t="s">
        <v>54</v>
      </c>
      <c r="Q2741" t="s">
        <v>218</v>
      </c>
      <c r="R2741" t="s">
        <v>13297</v>
      </c>
      <c r="S2741" t="s">
        <v>57</v>
      </c>
      <c r="T2741" t="s">
        <v>235</v>
      </c>
      <c r="U2741" t="s">
        <v>168</v>
      </c>
      <c r="V2741" t="s">
        <v>93</v>
      </c>
      <c r="W2741" t="s">
        <v>193</v>
      </c>
      <c r="X2741" t="s">
        <v>67</v>
      </c>
      <c r="Y2741" t="s">
        <v>63</v>
      </c>
      <c r="Z2741" t="s">
        <v>96</v>
      </c>
      <c r="AA2741" t="s">
        <v>64</v>
      </c>
      <c r="AB2741" t="s">
        <v>139</v>
      </c>
      <c r="AC2741" t="s">
        <v>66</v>
      </c>
      <c r="AD2741" t="s">
        <v>138</v>
      </c>
      <c r="AE2741" t="s">
        <v>171</v>
      </c>
      <c r="AF2741" t="s">
        <v>77</v>
      </c>
      <c r="AG2741" t="s">
        <v>152</v>
      </c>
      <c r="AH2741" t="s">
        <v>780</v>
      </c>
      <c r="AI2741" t="s">
        <v>429</v>
      </c>
      <c r="AJ2741" t="s">
        <v>56</v>
      </c>
      <c r="AK2741" t="s">
        <v>73</v>
      </c>
      <c r="AL2741" t="s">
        <v>157</v>
      </c>
      <c r="AM2741" t="s">
        <v>75</v>
      </c>
      <c r="AN2741" t="s">
        <v>76</v>
      </c>
      <c r="AO2741" t="s">
        <v>77</v>
      </c>
      <c r="AP2741" t="s">
        <v>283</v>
      </c>
      <c r="AQ2741" t="s">
        <v>10307</v>
      </c>
      <c r="AR2741" t="s">
        <v>170</v>
      </c>
      <c r="AS2741" t="s">
        <v>54</v>
      </c>
      <c r="AT2741" t="s">
        <v>73</v>
      </c>
      <c r="AU2741" t="s">
        <v>107</v>
      </c>
      <c r="AV2741" t="s">
        <v>11037</v>
      </c>
    </row>
    <row r="2742" spans="1:48" hidden="1" x14ac:dyDescent="0.3">
      <c r="A2742" t="s">
        <v>13298</v>
      </c>
      <c r="B2742" t="s">
        <v>13299</v>
      </c>
      <c r="C2742" s="1" t="str">
        <f t="shared" si="457"/>
        <v>21:0975</v>
      </c>
      <c r="D2742" s="1" t="str">
        <f t="shared" si="454"/>
        <v>21:0110</v>
      </c>
      <c r="E2742" t="s">
        <v>13300</v>
      </c>
      <c r="F2742" t="s">
        <v>13301</v>
      </c>
      <c r="H2742">
        <v>60.356440200000002</v>
      </c>
      <c r="I2742">
        <v>-99.942420600000005</v>
      </c>
      <c r="J2742" s="1" t="str">
        <f t="shared" si="455"/>
        <v>NGR lake sediment grab sample</v>
      </c>
      <c r="K2742" s="1" t="str">
        <f t="shared" si="456"/>
        <v>&lt;177 micron (NGR)</v>
      </c>
      <c r="L2742">
        <v>59</v>
      </c>
      <c r="M2742" t="s">
        <v>289</v>
      </c>
      <c r="N2742">
        <v>1156</v>
      </c>
      <c r="O2742" t="s">
        <v>396</v>
      </c>
      <c r="P2742" t="s">
        <v>54</v>
      </c>
      <c r="Q2742" t="s">
        <v>410</v>
      </c>
      <c r="R2742" t="s">
        <v>100</v>
      </c>
      <c r="S2742" t="s">
        <v>57</v>
      </c>
      <c r="T2742" t="s">
        <v>437</v>
      </c>
      <c r="U2742" t="s">
        <v>88</v>
      </c>
      <c r="V2742" t="s">
        <v>236</v>
      </c>
      <c r="W2742" t="s">
        <v>61</v>
      </c>
      <c r="X2742" t="s">
        <v>62</v>
      </c>
      <c r="Y2742" t="s">
        <v>79</v>
      </c>
      <c r="Z2742" t="s">
        <v>138</v>
      </c>
      <c r="AA2742" t="s">
        <v>64</v>
      </c>
      <c r="AB2742" t="s">
        <v>449</v>
      </c>
      <c r="AC2742" t="s">
        <v>177</v>
      </c>
      <c r="AD2742" t="s">
        <v>203</v>
      </c>
      <c r="AE2742" t="s">
        <v>302</v>
      </c>
      <c r="AF2742" t="s">
        <v>92</v>
      </c>
      <c r="AG2742" t="s">
        <v>293</v>
      </c>
      <c r="AH2742" t="s">
        <v>780</v>
      </c>
      <c r="AI2742" t="s">
        <v>305</v>
      </c>
      <c r="AJ2742" t="s">
        <v>168</v>
      </c>
      <c r="AK2742" t="s">
        <v>73</v>
      </c>
      <c r="AL2742" t="s">
        <v>157</v>
      </c>
      <c r="AM2742" t="s">
        <v>74</v>
      </c>
      <c r="AN2742" t="s">
        <v>76</v>
      </c>
      <c r="AO2742" t="s">
        <v>1192</v>
      </c>
      <c r="AP2742" t="s">
        <v>414</v>
      </c>
      <c r="AQ2742" t="s">
        <v>13302</v>
      </c>
      <c r="AR2742" t="s">
        <v>88</v>
      </c>
      <c r="AS2742" t="s">
        <v>62</v>
      </c>
      <c r="AT2742" t="s">
        <v>248</v>
      </c>
      <c r="AU2742" t="s">
        <v>107</v>
      </c>
      <c r="AV2742" t="s">
        <v>13303</v>
      </c>
    </row>
    <row r="2743" spans="1:48" hidden="1" x14ac:dyDescent="0.3">
      <c r="A2743" t="s">
        <v>13304</v>
      </c>
      <c r="B2743" t="s">
        <v>13305</v>
      </c>
      <c r="C2743" s="1" t="str">
        <f t="shared" si="457"/>
        <v>21:0975</v>
      </c>
      <c r="D2743" s="1" t="str">
        <f t="shared" si="454"/>
        <v>21:0110</v>
      </c>
      <c r="E2743" t="s">
        <v>13306</v>
      </c>
      <c r="F2743" t="s">
        <v>13307</v>
      </c>
      <c r="H2743">
        <v>60.3484756</v>
      </c>
      <c r="I2743">
        <v>-99.912781300000006</v>
      </c>
      <c r="J2743" s="1" t="str">
        <f t="shared" si="455"/>
        <v>NGR lake sediment grab sample</v>
      </c>
      <c r="K2743" s="1" t="str">
        <f t="shared" si="456"/>
        <v>&lt;177 micron (NGR)</v>
      </c>
      <c r="L2743">
        <v>59</v>
      </c>
      <c r="M2743" t="s">
        <v>301</v>
      </c>
      <c r="N2743">
        <v>1157</v>
      </c>
      <c r="O2743" t="s">
        <v>103</v>
      </c>
      <c r="P2743" t="s">
        <v>54</v>
      </c>
      <c r="Q2743" t="s">
        <v>997</v>
      </c>
      <c r="R2743" t="s">
        <v>13308</v>
      </c>
      <c r="S2743" t="s">
        <v>57</v>
      </c>
      <c r="T2743" t="s">
        <v>152</v>
      </c>
      <c r="U2743" t="s">
        <v>134</v>
      </c>
      <c r="V2743" t="s">
        <v>223</v>
      </c>
      <c r="W2743" t="s">
        <v>127</v>
      </c>
      <c r="X2743" t="s">
        <v>67</v>
      </c>
      <c r="Y2743" t="s">
        <v>448</v>
      </c>
      <c r="Z2743" t="s">
        <v>96</v>
      </c>
      <c r="AA2743" t="s">
        <v>64</v>
      </c>
      <c r="AB2743" t="s">
        <v>698</v>
      </c>
      <c r="AC2743" t="s">
        <v>155</v>
      </c>
      <c r="AD2743" t="s">
        <v>88</v>
      </c>
      <c r="AE2743" t="s">
        <v>421</v>
      </c>
      <c r="AF2743" t="s">
        <v>282</v>
      </c>
      <c r="AG2743" t="s">
        <v>207</v>
      </c>
      <c r="AH2743" t="s">
        <v>780</v>
      </c>
      <c r="AI2743" t="s">
        <v>101</v>
      </c>
      <c r="AJ2743" t="s">
        <v>102</v>
      </c>
      <c r="AK2743" t="s">
        <v>73</v>
      </c>
      <c r="AL2743" t="s">
        <v>157</v>
      </c>
      <c r="AM2743" t="s">
        <v>157</v>
      </c>
      <c r="AN2743" t="s">
        <v>8708</v>
      </c>
      <c r="AO2743" t="s">
        <v>525</v>
      </c>
      <c r="AP2743" t="s">
        <v>179</v>
      </c>
      <c r="AQ2743" t="s">
        <v>13309</v>
      </c>
      <c r="AR2743" t="s">
        <v>62</v>
      </c>
      <c r="AS2743" t="s">
        <v>54</v>
      </c>
      <c r="AT2743" t="s">
        <v>73</v>
      </c>
      <c r="AU2743" t="s">
        <v>107</v>
      </c>
      <c r="AV2743" t="s">
        <v>609</v>
      </c>
    </row>
    <row r="2744" spans="1:48" hidden="1" x14ac:dyDescent="0.3">
      <c r="A2744" t="s">
        <v>13310</v>
      </c>
      <c r="B2744" t="s">
        <v>13311</v>
      </c>
      <c r="C2744" s="1" t="str">
        <f t="shared" si="457"/>
        <v>21:0975</v>
      </c>
      <c r="D2744" s="1" t="str">
        <f t="shared" si="454"/>
        <v>21:0110</v>
      </c>
      <c r="E2744" t="s">
        <v>13312</v>
      </c>
      <c r="F2744" t="s">
        <v>13313</v>
      </c>
      <c r="H2744">
        <v>60.342793200000003</v>
      </c>
      <c r="I2744">
        <v>-99.850207900000001</v>
      </c>
      <c r="J2744" s="1" t="str">
        <f t="shared" si="455"/>
        <v>NGR lake sediment grab sample</v>
      </c>
      <c r="K2744" s="1" t="str">
        <f t="shared" si="456"/>
        <v>&lt;177 micron (NGR)</v>
      </c>
      <c r="L2744">
        <v>59</v>
      </c>
      <c r="M2744" t="s">
        <v>314</v>
      </c>
      <c r="N2744">
        <v>1158</v>
      </c>
      <c r="O2744" t="s">
        <v>103</v>
      </c>
      <c r="P2744" t="s">
        <v>54</v>
      </c>
      <c r="Q2744" t="s">
        <v>1216</v>
      </c>
      <c r="R2744" t="s">
        <v>492</v>
      </c>
      <c r="S2744" t="s">
        <v>57</v>
      </c>
      <c r="T2744" t="s">
        <v>573</v>
      </c>
      <c r="U2744" t="s">
        <v>138</v>
      </c>
      <c r="V2744" t="s">
        <v>169</v>
      </c>
      <c r="W2744" t="s">
        <v>193</v>
      </c>
      <c r="X2744" t="s">
        <v>74</v>
      </c>
      <c r="Y2744" t="s">
        <v>63</v>
      </c>
      <c r="Z2744" t="s">
        <v>59</v>
      </c>
      <c r="AA2744" t="s">
        <v>64</v>
      </c>
      <c r="AB2744" t="s">
        <v>277</v>
      </c>
      <c r="AC2744" t="s">
        <v>157</v>
      </c>
      <c r="AD2744" t="s">
        <v>168</v>
      </c>
      <c r="AE2744" t="s">
        <v>62</v>
      </c>
      <c r="AF2744" t="s">
        <v>77</v>
      </c>
      <c r="AG2744" t="s">
        <v>152</v>
      </c>
      <c r="AH2744" t="s">
        <v>780</v>
      </c>
      <c r="AI2744" t="s">
        <v>117</v>
      </c>
      <c r="AJ2744" t="s">
        <v>1383</v>
      </c>
      <c r="AK2744" t="s">
        <v>73</v>
      </c>
      <c r="AL2744" t="s">
        <v>74</v>
      </c>
      <c r="AM2744" t="s">
        <v>68</v>
      </c>
      <c r="AN2744" t="s">
        <v>10623</v>
      </c>
      <c r="AO2744" t="s">
        <v>13208</v>
      </c>
      <c r="AP2744" t="s">
        <v>596</v>
      </c>
      <c r="AQ2744" t="s">
        <v>13246</v>
      </c>
      <c r="AR2744" t="s">
        <v>170</v>
      </c>
      <c r="AS2744" t="s">
        <v>54</v>
      </c>
      <c r="AT2744" t="s">
        <v>73</v>
      </c>
      <c r="AU2744" t="s">
        <v>107</v>
      </c>
      <c r="AV2744" t="s">
        <v>4682</v>
      </c>
    </row>
    <row r="2745" spans="1:48" hidden="1" x14ac:dyDescent="0.3">
      <c r="A2745" t="s">
        <v>13314</v>
      </c>
      <c r="B2745" t="s">
        <v>13315</v>
      </c>
      <c r="C2745" s="1" t="str">
        <f t="shared" si="457"/>
        <v>21:0975</v>
      </c>
      <c r="D2745" s="1" t="str">
        <f t="shared" si="454"/>
        <v>21:0110</v>
      </c>
      <c r="E2745" t="s">
        <v>13316</v>
      </c>
      <c r="F2745" t="s">
        <v>13317</v>
      </c>
      <c r="H2745">
        <v>60.342742800000003</v>
      </c>
      <c r="I2745">
        <v>-99.749623499999998</v>
      </c>
      <c r="J2745" s="1" t="str">
        <f t="shared" si="455"/>
        <v>NGR lake sediment grab sample</v>
      </c>
      <c r="K2745" s="1" t="str">
        <f t="shared" si="456"/>
        <v>&lt;177 micron (NGR)</v>
      </c>
      <c r="L2745">
        <v>59</v>
      </c>
      <c r="M2745" t="s">
        <v>324</v>
      </c>
      <c r="N2745">
        <v>1159</v>
      </c>
      <c r="O2745" t="s">
        <v>103</v>
      </c>
      <c r="P2745" t="s">
        <v>54</v>
      </c>
      <c r="Q2745" t="s">
        <v>420</v>
      </c>
      <c r="R2745" t="s">
        <v>190</v>
      </c>
      <c r="S2745" t="s">
        <v>57</v>
      </c>
      <c r="T2745" t="s">
        <v>593</v>
      </c>
      <c r="U2745" t="s">
        <v>59</v>
      </c>
      <c r="V2745" t="s">
        <v>725</v>
      </c>
      <c r="W2745" t="s">
        <v>292</v>
      </c>
      <c r="X2745" t="s">
        <v>67</v>
      </c>
      <c r="Y2745" t="s">
        <v>276</v>
      </c>
      <c r="Z2745" t="s">
        <v>138</v>
      </c>
      <c r="AA2745" t="s">
        <v>64</v>
      </c>
      <c r="AB2745" t="s">
        <v>219</v>
      </c>
      <c r="AC2745" t="s">
        <v>70</v>
      </c>
      <c r="AD2745" t="s">
        <v>758</v>
      </c>
      <c r="AE2745" t="s">
        <v>421</v>
      </c>
      <c r="AF2745" t="s">
        <v>77</v>
      </c>
      <c r="AG2745" t="s">
        <v>58</v>
      </c>
      <c r="AH2745" t="s">
        <v>780</v>
      </c>
      <c r="AI2745" t="s">
        <v>348</v>
      </c>
      <c r="AJ2745" t="s">
        <v>4253</v>
      </c>
      <c r="AK2745" t="s">
        <v>73</v>
      </c>
      <c r="AL2745" t="s">
        <v>74</v>
      </c>
      <c r="AM2745" t="s">
        <v>74</v>
      </c>
      <c r="AN2745" t="s">
        <v>76</v>
      </c>
      <c r="AO2745" t="s">
        <v>608</v>
      </c>
      <c r="AP2745" t="s">
        <v>158</v>
      </c>
      <c r="AQ2745" t="s">
        <v>11474</v>
      </c>
      <c r="AR2745" t="s">
        <v>62</v>
      </c>
      <c r="AS2745" t="s">
        <v>54</v>
      </c>
      <c r="AT2745" t="s">
        <v>73</v>
      </c>
      <c r="AU2745" t="s">
        <v>107</v>
      </c>
      <c r="AV2745" t="s">
        <v>1523</v>
      </c>
    </row>
    <row r="2746" spans="1:48" hidden="1" x14ac:dyDescent="0.3">
      <c r="A2746" t="s">
        <v>13318</v>
      </c>
      <c r="B2746" t="s">
        <v>13319</v>
      </c>
      <c r="C2746" s="1" t="str">
        <f t="shared" si="457"/>
        <v>21:0975</v>
      </c>
      <c r="D2746" s="1" t="str">
        <f t="shared" si="454"/>
        <v>21:0110</v>
      </c>
      <c r="E2746" t="s">
        <v>13320</v>
      </c>
      <c r="F2746" t="s">
        <v>13321</v>
      </c>
      <c r="H2746">
        <v>60.345582700000001</v>
      </c>
      <c r="I2746">
        <v>-99.706549999999993</v>
      </c>
      <c r="J2746" s="1" t="str">
        <f t="shared" si="455"/>
        <v>NGR lake sediment grab sample</v>
      </c>
      <c r="K2746" s="1" t="str">
        <f t="shared" si="456"/>
        <v>&lt;177 micron (NGR)</v>
      </c>
      <c r="L2746">
        <v>59</v>
      </c>
      <c r="M2746" t="s">
        <v>335</v>
      </c>
      <c r="N2746">
        <v>1160</v>
      </c>
      <c r="O2746" t="s">
        <v>103</v>
      </c>
      <c r="P2746" t="s">
        <v>54</v>
      </c>
      <c r="Q2746" t="s">
        <v>488</v>
      </c>
      <c r="R2746" t="s">
        <v>13322</v>
      </c>
      <c r="S2746" t="s">
        <v>57</v>
      </c>
      <c r="T2746" t="s">
        <v>91</v>
      </c>
      <c r="U2746" t="s">
        <v>117</v>
      </c>
      <c r="V2746" t="s">
        <v>522</v>
      </c>
      <c r="W2746" t="s">
        <v>254</v>
      </c>
      <c r="X2746" t="s">
        <v>74</v>
      </c>
      <c r="Y2746" t="s">
        <v>346</v>
      </c>
      <c r="Z2746" t="s">
        <v>127</v>
      </c>
      <c r="AA2746" t="s">
        <v>64</v>
      </c>
      <c r="AB2746" t="s">
        <v>153</v>
      </c>
      <c r="AC2746" t="s">
        <v>66</v>
      </c>
      <c r="AD2746" t="s">
        <v>96</v>
      </c>
      <c r="AE2746" t="s">
        <v>526</v>
      </c>
      <c r="AF2746" t="s">
        <v>134</v>
      </c>
      <c r="AG2746" t="s">
        <v>252</v>
      </c>
      <c r="AH2746" t="s">
        <v>780</v>
      </c>
      <c r="AI2746" t="s">
        <v>123</v>
      </c>
      <c r="AJ2746" t="s">
        <v>429</v>
      </c>
      <c r="AK2746" t="s">
        <v>73</v>
      </c>
      <c r="AL2746" t="s">
        <v>157</v>
      </c>
      <c r="AM2746" t="s">
        <v>125</v>
      </c>
      <c r="AN2746" t="s">
        <v>76</v>
      </c>
      <c r="AO2746" t="s">
        <v>926</v>
      </c>
      <c r="AP2746" t="s">
        <v>307</v>
      </c>
      <c r="AQ2746" t="s">
        <v>1142</v>
      </c>
      <c r="AR2746" t="s">
        <v>74</v>
      </c>
      <c r="AS2746" t="s">
        <v>62</v>
      </c>
      <c r="AT2746" t="s">
        <v>73</v>
      </c>
      <c r="AU2746" t="s">
        <v>107</v>
      </c>
      <c r="AV2746" t="s">
        <v>13323</v>
      </c>
    </row>
    <row r="2747" spans="1:48" hidden="1" x14ac:dyDescent="0.3">
      <c r="A2747" t="s">
        <v>13324</v>
      </c>
      <c r="B2747" t="s">
        <v>13325</v>
      </c>
      <c r="C2747" s="1" t="str">
        <f t="shared" si="457"/>
        <v>21:0975</v>
      </c>
      <c r="D2747" s="1" t="str">
        <f t="shared" si="454"/>
        <v>21:0110</v>
      </c>
      <c r="E2747" t="s">
        <v>13326</v>
      </c>
      <c r="F2747" t="s">
        <v>13327</v>
      </c>
      <c r="H2747">
        <v>60.358282899999999</v>
      </c>
      <c r="I2747">
        <v>-99.569130299999998</v>
      </c>
      <c r="J2747" s="1" t="str">
        <f t="shared" si="455"/>
        <v>NGR lake sediment grab sample</v>
      </c>
      <c r="K2747" s="1" t="str">
        <f t="shared" si="456"/>
        <v>&lt;177 micron (NGR)</v>
      </c>
      <c r="L2747">
        <v>59</v>
      </c>
      <c r="M2747" t="s">
        <v>354</v>
      </c>
      <c r="N2747">
        <v>1161</v>
      </c>
      <c r="O2747" t="s">
        <v>103</v>
      </c>
      <c r="P2747" t="s">
        <v>54</v>
      </c>
      <c r="Q2747" t="s">
        <v>1210</v>
      </c>
      <c r="R2747" t="s">
        <v>9484</v>
      </c>
      <c r="S2747" t="s">
        <v>57</v>
      </c>
      <c r="T2747" t="s">
        <v>152</v>
      </c>
      <c r="U2747" t="s">
        <v>88</v>
      </c>
      <c r="V2747" t="s">
        <v>326</v>
      </c>
      <c r="W2747" t="s">
        <v>388</v>
      </c>
      <c r="X2747" t="s">
        <v>74</v>
      </c>
      <c r="Y2747" t="s">
        <v>211</v>
      </c>
      <c r="Z2747" t="s">
        <v>127</v>
      </c>
      <c r="AA2747" t="s">
        <v>64</v>
      </c>
      <c r="AB2747" t="s">
        <v>428</v>
      </c>
      <c r="AC2747" t="s">
        <v>66</v>
      </c>
      <c r="AD2747" t="s">
        <v>583</v>
      </c>
      <c r="AE2747" t="s">
        <v>206</v>
      </c>
      <c r="AF2747" t="s">
        <v>290</v>
      </c>
      <c r="AG2747" t="s">
        <v>561</v>
      </c>
      <c r="AH2747" t="s">
        <v>780</v>
      </c>
      <c r="AI2747" t="s">
        <v>429</v>
      </c>
      <c r="AJ2747" t="s">
        <v>328</v>
      </c>
      <c r="AK2747" t="s">
        <v>73</v>
      </c>
      <c r="AL2747" t="s">
        <v>125</v>
      </c>
      <c r="AM2747" t="s">
        <v>125</v>
      </c>
      <c r="AN2747" t="s">
        <v>76</v>
      </c>
      <c r="AO2747" t="s">
        <v>116</v>
      </c>
      <c r="AP2747" t="s">
        <v>414</v>
      </c>
      <c r="AQ2747" t="s">
        <v>890</v>
      </c>
      <c r="AR2747" t="s">
        <v>62</v>
      </c>
      <c r="AS2747" t="s">
        <v>54</v>
      </c>
      <c r="AT2747" t="s">
        <v>58</v>
      </c>
      <c r="AU2747" t="s">
        <v>107</v>
      </c>
      <c r="AV2747" t="s">
        <v>11657</v>
      </c>
    </row>
    <row r="2748" spans="1:48" hidden="1" x14ac:dyDescent="0.3">
      <c r="A2748" t="s">
        <v>13328</v>
      </c>
      <c r="B2748" t="s">
        <v>13329</v>
      </c>
      <c r="C2748" s="1" t="str">
        <f t="shared" si="457"/>
        <v>21:0975</v>
      </c>
      <c r="D2748" s="1" t="str">
        <f t="shared" si="454"/>
        <v>21:0110</v>
      </c>
      <c r="E2748" t="s">
        <v>13330</v>
      </c>
      <c r="F2748" t="s">
        <v>13331</v>
      </c>
      <c r="H2748">
        <v>60.1291729</v>
      </c>
      <c r="I2748">
        <v>-98.3205533</v>
      </c>
      <c r="J2748" s="1" t="str">
        <f t="shared" si="455"/>
        <v>NGR lake sediment grab sample</v>
      </c>
      <c r="K2748" s="1" t="str">
        <f t="shared" si="456"/>
        <v>&lt;177 micron (NGR)</v>
      </c>
      <c r="L2748">
        <v>60</v>
      </c>
      <c r="M2748" t="s">
        <v>52</v>
      </c>
      <c r="N2748">
        <v>1162</v>
      </c>
      <c r="O2748" t="s">
        <v>103</v>
      </c>
      <c r="P2748" t="s">
        <v>54</v>
      </c>
      <c r="Q2748" t="s">
        <v>1158</v>
      </c>
      <c r="R2748" t="s">
        <v>92</v>
      </c>
      <c r="S2748" t="s">
        <v>57</v>
      </c>
      <c r="T2748" t="s">
        <v>277</v>
      </c>
      <c r="U2748" t="s">
        <v>117</v>
      </c>
      <c r="V2748" t="s">
        <v>317</v>
      </c>
      <c r="W2748" t="s">
        <v>346</v>
      </c>
      <c r="X2748" t="s">
        <v>74</v>
      </c>
      <c r="Y2748" t="s">
        <v>448</v>
      </c>
      <c r="Z2748" t="s">
        <v>127</v>
      </c>
      <c r="AA2748" t="s">
        <v>64</v>
      </c>
      <c r="AB2748" t="s">
        <v>189</v>
      </c>
      <c r="AC2748" t="s">
        <v>66</v>
      </c>
      <c r="AD2748" t="s">
        <v>138</v>
      </c>
      <c r="AE2748" t="s">
        <v>448</v>
      </c>
      <c r="AF2748" t="s">
        <v>616</v>
      </c>
      <c r="AG2748" t="s">
        <v>561</v>
      </c>
      <c r="AH2748" t="s">
        <v>780</v>
      </c>
      <c r="AI2748" t="s">
        <v>292</v>
      </c>
      <c r="AJ2748" t="s">
        <v>709</v>
      </c>
      <c r="AK2748" t="s">
        <v>73</v>
      </c>
      <c r="AL2748" t="s">
        <v>177</v>
      </c>
      <c r="AM2748" t="s">
        <v>103</v>
      </c>
      <c r="AN2748" t="s">
        <v>76</v>
      </c>
      <c r="AO2748" t="s">
        <v>168</v>
      </c>
      <c r="AP2748" t="s">
        <v>234</v>
      </c>
      <c r="AQ2748" t="s">
        <v>328</v>
      </c>
      <c r="AR2748" t="s">
        <v>67</v>
      </c>
      <c r="AS2748" t="s">
        <v>54</v>
      </c>
      <c r="AT2748" t="s">
        <v>152</v>
      </c>
      <c r="AU2748" t="s">
        <v>107</v>
      </c>
      <c r="AV2748" t="s">
        <v>1788</v>
      </c>
    </row>
    <row r="2749" spans="1:48" hidden="1" x14ac:dyDescent="0.3">
      <c r="A2749" t="s">
        <v>13332</v>
      </c>
      <c r="B2749" t="s">
        <v>13333</v>
      </c>
      <c r="C2749" s="1" t="str">
        <f t="shared" si="457"/>
        <v>21:0975</v>
      </c>
      <c r="D2749" s="1" t="str">
        <f t="shared" si="454"/>
        <v>21:0110</v>
      </c>
      <c r="E2749" t="s">
        <v>13334</v>
      </c>
      <c r="F2749" t="s">
        <v>13335</v>
      </c>
      <c r="H2749">
        <v>60.354238000000002</v>
      </c>
      <c r="I2749">
        <v>-99.450864699999997</v>
      </c>
      <c r="J2749" s="1" t="str">
        <f t="shared" si="455"/>
        <v>NGR lake sediment grab sample</v>
      </c>
      <c r="K2749" s="1" t="str">
        <f t="shared" si="456"/>
        <v>&lt;177 micron (NGR)</v>
      </c>
      <c r="L2749">
        <v>60</v>
      </c>
      <c r="M2749" t="s">
        <v>113</v>
      </c>
      <c r="N2749">
        <v>1163</v>
      </c>
      <c r="O2749" t="s">
        <v>103</v>
      </c>
      <c r="P2749" t="s">
        <v>54</v>
      </c>
      <c r="Q2749" t="s">
        <v>1814</v>
      </c>
      <c r="R2749" t="s">
        <v>471</v>
      </c>
      <c r="S2749" t="s">
        <v>57</v>
      </c>
      <c r="T2749" t="s">
        <v>277</v>
      </c>
      <c r="U2749" t="s">
        <v>117</v>
      </c>
      <c r="V2749" t="s">
        <v>139</v>
      </c>
      <c r="W2749" t="s">
        <v>63</v>
      </c>
      <c r="X2749" t="s">
        <v>74</v>
      </c>
      <c r="Y2749" t="s">
        <v>171</v>
      </c>
      <c r="Z2749" t="s">
        <v>127</v>
      </c>
      <c r="AA2749" t="s">
        <v>64</v>
      </c>
      <c r="AB2749" t="s">
        <v>339</v>
      </c>
      <c r="AC2749" t="s">
        <v>66</v>
      </c>
      <c r="AD2749" t="s">
        <v>168</v>
      </c>
      <c r="AE2749" t="s">
        <v>68</v>
      </c>
      <c r="AF2749" t="s">
        <v>281</v>
      </c>
      <c r="AG2749" t="s">
        <v>60</v>
      </c>
      <c r="AH2749" t="s">
        <v>780</v>
      </c>
      <c r="AI2749" t="s">
        <v>709</v>
      </c>
      <c r="AJ2749" t="s">
        <v>124</v>
      </c>
      <c r="AK2749" t="s">
        <v>73</v>
      </c>
      <c r="AL2749" t="s">
        <v>75</v>
      </c>
      <c r="AM2749" t="s">
        <v>75</v>
      </c>
      <c r="AN2749" t="s">
        <v>76</v>
      </c>
      <c r="AO2749" t="s">
        <v>77</v>
      </c>
      <c r="AP2749" t="s">
        <v>2033</v>
      </c>
      <c r="AQ2749" t="s">
        <v>1860</v>
      </c>
      <c r="AR2749" t="s">
        <v>74</v>
      </c>
      <c r="AS2749" t="s">
        <v>54</v>
      </c>
      <c r="AT2749" t="s">
        <v>73</v>
      </c>
      <c r="AU2749" t="s">
        <v>107</v>
      </c>
      <c r="AV2749" t="s">
        <v>8818</v>
      </c>
    </row>
    <row r="2750" spans="1:48" hidden="1" x14ac:dyDescent="0.3">
      <c r="A2750" t="s">
        <v>13336</v>
      </c>
      <c r="B2750" t="s">
        <v>13337</v>
      </c>
      <c r="C2750" s="1" t="str">
        <f t="shared" si="457"/>
        <v>21:0975</v>
      </c>
      <c r="D2750" s="1" t="str">
        <f t="shared" si="454"/>
        <v>21:0110</v>
      </c>
      <c r="E2750" t="s">
        <v>13334</v>
      </c>
      <c r="F2750" t="s">
        <v>13338</v>
      </c>
      <c r="H2750">
        <v>60.354238000000002</v>
      </c>
      <c r="I2750">
        <v>-99.450864699999997</v>
      </c>
      <c r="J2750" s="1" t="str">
        <f t="shared" si="455"/>
        <v>NGR lake sediment grab sample</v>
      </c>
      <c r="K2750" s="1" t="str">
        <f t="shared" si="456"/>
        <v>&lt;177 micron (NGR)</v>
      </c>
      <c r="L2750">
        <v>60</v>
      </c>
      <c r="M2750" t="s">
        <v>132</v>
      </c>
      <c r="N2750">
        <v>1164</v>
      </c>
      <c r="O2750" t="s">
        <v>103</v>
      </c>
      <c r="P2750" t="s">
        <v>54</v>
      </c>
      <c r="Q2750" t="s">
        <v>802</v>
      </c>
      <c r="R2750" t="s">
        <v>471</v>
      </c>
      <c r="S2750" t="s">
        <v>57</v>
      </c>
      <c r="T2750" t="s">
        <v>152</v>
      </c>
      <c r="U2750" t="s">
        <v>168</v>
      </c>
      <c r="V2750" t="s">
        <v>522</v>
      </c>
      <c r="W2750" t="s">
        <v>355</v>
      </c>
      <c r="X2750" t="s">
        <v>74</v>
      </c>
      <c r="Y2750" t="s">
        <v>171</v>
      </c>
      <c r="Z2750" t="s">
        <v>170</v>
      </c>
      <c r="AA2750" t="s">
        <v>64</v>
      </c>
      <c r="AB2750" t="s">
        <v>60</v>
      </c>
      <c r="AC2750" t="s">
        <v>66</v>
      </c>
      <c r="AD2750" t="s">
        <v>117</v>
      </c>
      <c r="AE2750" t="s">
        <v>68</v>
      </c>
      <c r="AF2750" t="s">
        <v>77</v>
      </c>
      <c r="AG2750" t="s">
        <v>153</v>
      </c>
      <c r="AH2750" t="s">
        <v>780</v>
      </c>
      <c r="AI2750" t="s">
        <v>263</v>
      </c>
      <c r="AJ2750" t="s">
        <v>71</v>
      </c>
      <c r="AK2750" t="s">
        <v>73</v>
      </c>
      <c r="AL2750" t="s">
        <v>75</v>
      </c>
      <c r="AM2750" t="s">
        <v>75</v>
      </c>
      <c r="AN2750" t="s">
        <v>76</v>
      </c>
      <c r="AO2750" t="s">
        <v>77</v>
      </c>
      <c r="AP2750" t="s">
        <v>656</v>
      </c>
      <c r="AQ2750" t="s">
        <v>3530</v>
      </c>
      <c r="AR2750" t="s">
        <v>62</v>
      </c>
      <c r="AS2750" t="s">
        <v>54</v>
      </c>
      <c r="AT2750" t="s">
        <v>91</v>
      </c>
      <c r="AU2750" t="s">
        <v>107</v>
      </c>
      <c r="AV2750" t="s">
        <v>3671</v>
      </c>
    </row>
    <row r="2751" spans="1:48" hidden="1" x14ac:dyDescent="0.3">
      <c r="A2751" t="s">
        <v>13339</v>
      </c>
      <c r="B2751" t="s">
        <v>13340</v>
      </c>
      <c r="C2751" s="1" t="str">
        <f t="shared" si="457"/>
        <v>21:0975</v>
      </c>
      <c r="D2751" s="1" t="str">
        <f t="shared" si="454"/>
        <v>21:0110</v>
      </c>
      <c r="E2751" t="s">
        <v>13341</v>
      </c>
      <c r="F2751" t="s">
        <v>13342</v>
      </c>
      <c r="H2751">
        <v>60.193194200000001</v>
      </c>
      <c r="I2751">
        <v>-99.374433300000007</v>
      </c>
      <c r="J2751" s="1" t="str">
        <f t="shared" si="455"/>
        <v>NGR lake sediment grab sample</v>
      </c>
      <c r="K2751" s="1" t="str">
        <f t="shared" si="456"/>
        <v>&lt;177 micron (NGR)</v>
      </c>
      <c r="L2751">
        <v>60</v>
      </c>
      <c r="M2751" t="s">
        <v>86</v>
      </c>
      <c r="N2751">
        <v>1165</v>
      </c>
      <c r="O2751" t="s">
        <v>103</v>
      </c>
      <c r="P2751" t="s">
        <v>54</v>
      </c>
      <c r="Q2751" t="s">
        <v>1583</v>
      </c>
      <c r="R2751" t="s">
        <v>1714</v>
      </c>
      <c r="S2751" t="s">
        <v>57</v>
      </c>
      <c r="T2751" t="s">
        <v>91</v>
      </c>
      <c r="U2751" t="s">
        <v>117</v>
      </c>
      <c r="V2751" t="s">
        <v>221</v>
      </c>
      <c r="W2751" t="s">
        <v>118</v>
      </c>
      <c r="X2751" t="s">
        <v>74</v>
      </c>
      <c r="Y2751" t="s">
        <v>355</v>
      </c>
      <c r="Z2751" t="s">
        <v>127</v>
      </c>
      <c r="AA2751" t="s">
        <v>64</v>
      </c>
      <c r="AB2751" t="s">
        <v>428</v>
      </c>
      <c r="AC2751" t="s">
        <v>66</v>
      </c>
      <c r="AD2751" t="s">
        <v>96</v>
      </c>
      <c r="AE2751" t="s">
        <v>206</v>
      </c>
      <c r="AF2751" t="s">
        <v>178</v>
      </c>
      <c r="AG2751" t="s">
        <v>188</v>
      </c>
      <c r="AH2751" t="s">
        <v>780</v>
      </c>
      <c r="AI2751" t="s">
        <v>329</v>
      </c>
      <c r="AJ2751" t="s">
        <v>439</v>
      </c>
      <c r="AK2751" t="s">
        <v>73</v>
      </c>
      <c r="AL2751" t="s">
        <v>74</v>
      </c>
      <c r="AM2751" t="s">
        <v>177</v>
      </c>
      <c r="AN2751" t="s">
        <v>76</v>
      </c>
      <c r="AO2751" t="s">
        <v>134</v>
      </c>
      <c r="AP2751" t="s">
        <v>307</v>
      </c>
      <c r="AQ2751" t="s">
        <v>13343</v>
      </c>
      <c r="AR2751" t="s">
        <v>62</v>
      </c>
      <c r="AS2751" t="s">
        <v>62</v>
      </c>
      <c r="AT2751" t="s">
        <v>364</v>
      </c>
      <c r="AU2751" t="s">
        <v>107</v>
      </c>
      <c r="AV2751" t="s">
        <v>5707</v>
      </c>
    </row>
    <row r="2752" spans="1:48" hidden="1" x14ac:dyDescent="0.3">
      <c r="A2752" t="s">
        <v>13344</v>
      </c>
      <c r="B2752" t="s">
        <v>13345</v>
      </c>
      <c r="C2752" s="1" t="str">
        <f t="shared" si="457"/>
        <v>21:0975</v>
      </c>
      <c r="D2752" s="1" t="str">
        <f t="shared" si="454"/>
        <v>21:0110</v>
      </c>
      <c r="E2752" t="s">
        <v>13346</v>
      </c>
      <c r="F2752" t="s">
        <v>13347</v>
      </c>
      <c r="H2752">
        <v>60.155582600000002</v>
      </c>
      <c r="I2752">
        <v>-99.307538899999997</v>
      </c>
      <c r="J2752" s="1" t="str">
        <f t="shared" si="455"/>
        <v>NGR lake sediment grab sample</v>
      </c>
      <c r="K2752" s="1" t="str">
        <f t="shared" si="456"/>
        <v>&lt;177 micron (NGR)</v>
      </c>
      <c r="L2752">
        <v>60</v>
      </c>
      <c r="M2752" t="s">
        <v>149</v>
      </c>
      <c r="N2752">
        <v>1166</v>
      </c>
      <c r="O2752" t="s">
        <v>103</v>
      </c>
      <c r="P2752" t="s">
        <v>54</v>
      </c>
      <c r="Q2752" t="s">
        <v>1295</v>
      </c>
      <c r="R2752" t="s">
        <v>13348</v>
      </c>
      <c r="S2752" t="s">
        <v>57</v>
      </c>
      <c r="T2752" t="s">
        <v>58</v>
      </c>
      <c r="U2752" t="s">
        <v>88</v>
      </c>
      <c r="V2752" t="s">
        <v>550</v>
      </c>
      <c r="W2752" t="s">
        <v>170</v>
      </c>
      <c r="X2752" t="s">
        <v>74</v>
      </c>
      <c r="Y2752" t="s">
        <v>205</v>
      </c>
      <c r="Z2752" t="s">
        <v>170</v>
      </c>
      <c r="AA2752" t="s">
        <v>64</v>
      </c>
      <c r="AB2752" t="s">
        <v>428</v>
      </c>
      <c r="AC2752" t="s">
        <v>66</v>
      </c>
      <c r="AD2752" t="s">
        <v>59</v>
      </c>
      <c r="AE2752" t="s">
        <v>74</v>
      </c>
      <c r="AF2752" t="s">
        <v>121</v>
      </c>
      <c r="AG2752" t="s">
        <v>316</v>
      </c>
      <c r="AH2752" t="s">
        <v>780</v>
      </c>
      <c r="AI2752" t="s">
        <v>156</v>
      </c>
      <c r="AJ2752" t="s">
        <v>439</v>
      </c>
      <c r="AK2752" t="s">
        <v>73</v>
      </c>
      <c r="AL2752" t="s">
        <v>177</v>
      </c>
      <c r="AM2752" t="s">
        <v>125</v>
      </c>
      <c r="AN2752" t="s">
        <v>76</v>
      </c>
      <c r="AO2752" t="s">
        <v>290</v>
      </c>
      <c r="AP2752" t="s">
        <v>566</v>
      </c>
      <c r="AQ2752" t="s">
        <v>767</v>
      </c>
      <c r="AR2752" t="s">
        <v>74</v>
      </c>
      <c r="AS2752" t="s">
        <v>54</v>
      </c>
      <c r="AT2752" t="s">
        <v>277</v>
      </c>
      <c r="AU2752" t="s">
        <v>107</v>
      </c>
      <c r="AV2752" t="s">
        <v>13349</v>
      </c>
    </row>
    <row r="2753" spans="1:48" hidden="1" x14ac:dyDescent="0.3">
      <c r="A2753" t="s">
        <v>13350</v>
      </c>
      <c r="B2753" t="s">
        <v>13351</v>
      </c>
      <c r="C2753" s="1" t="str">
        <f t="shared" si="457"/>
        <v>21:0975</v>
      </c>
      <c r="D2753" s="1" t="str">
        <f t="shared" si="454"/>
        <v>21:0110</v>
      </c>
      <c r="E2753" t="s">
        <v>13352</v>
      </c>
      <c r="F2753" t="s">
        <v>13353</v>
      </c>
      <c r="H2753">
        <v>60.1924779</v>
      </c>
      <c r="I2753">
        <v>-99.318774199999993</v>
      </c>
      <c r="J2753" s="1" t="str">
        <f t="shared" si="455"/>
        <v>NGR lake sediment grab sample</v>
      </c>
      <c r="K2753" s="1" t="str">
        <f t="shared" si="456"/>
        <v>&lt;177 micron (NGR)</v>
      </c>
      <c r="L2753">
        <v>60</v>
      </c>
      <c r="M2753" t="s">
        <v>165</v>
      </c>
      <c r="N2753">
        <v>1167</v>
      </c>
      <c r="O2753" t="s">
        <v>103</v>
      </c>
      <c r="P2753" t="s">
        <v>54</v>
      </c>
      <c r="Q2753" t="s">
        <v>337</v>
      </c>
      <c r="R2753" t="s">
        <v>116</v>
      </c>
      <c r="S2753" t="s">
        <v>57</v>
      </c>
      <c r="T2753" t="s">
        <v>91</v>
      </c>
      <c r="U2753" t="s">
        <v>168</v>
      </c>
      <c r="V2753" t="s">
        <v>615</v>
      </c>
      <c r="W2753" t="s">
        <v>336</v>
      </c>
      <c r="X2753" t="s">
        <v>67</v>
      </c>
      <c r="Y2753" t="s">
        <v>220</v>
      </c>
      <c r="Z2753" t="s">
        <v>138</v>
      </c>
      <c r="AA2753" t="s">
        <v>64</v>
      </c>
      <c r="AB2753" t="s">
        <v>60</v>
      </c>
      <c r="AC2753" t="s">
        <v>66</v>
      </c>
      <c r="AD2753" t="s">
        <v>758</v>
      </c>
      <c r="AE2753" t="s">
        <v>171</v>
      </c>
      <c r="AF2753" t="s">
        <v>141</v>
      </c>
      <c r="AG2753" t="s">
        <v>248</v>
      </c>
      <c r="AH2753" t="s">
        <v>780</v>
      </c>
      <c r="AI2753" t="s">
        <v>440</v>
      </c>
      <c r="AJ2753" t="s">
        <v>348</v>
      </c>
      <c r="AK2753" t="s">
        <v>73</v>
      </c>
      <c r="AL2753" t="s">
        <v>206</v>
      </c>
      <c r="AM2753" t="s">
        <v>75</v>
      </c>
      <c r="AN2753" t="s">
        <v>76</v>
      </c>
      <c r="AO2753" t="s">
        <v>121</v>
      </c>
      <c r="AP2753" t="s">
        <v>295</v>
      </c>
      <c r="AQ2753" t="s">
        <v>6581</v>
      </c>
      <c r="AR2753" t="s">
        <v>62</v>
      </c>
      <c r="AS2753" t="s">
        <v>54</v>
      </c>
      <c r="AT2753" t="s">
        <v>152</v>
      </c>
      <c r="AU2753" t="s">
        <v>107</v>
      </c>
      <c r="AV2753" t="s">
        <v>13354</v>
      </c>
    </row>
    <row r="2754" spans="1:48" hidden="1" x14ac:dyDescent="0.3">
      <c r="A2754" t="s">
        <v>13355</v>
      </c>
      <c r="B2754" t="s">
        <v>13356</v>
      </c>
      <c r="C2754" s="1" t="str">
        <f t="shared" si="457"/>
        <v>21:0975</v>
      </c>
      <c r="D2754" s="1" t="str">
        <f t="shared" si="454"/>
        <v>21:0110</v>
      </c>
      <c r="E2754" t="s">
        <v>13357</v>
      </c>
      <c r="F2754" t="s">
        <v>13358</v>
      </c>
      <c r="H2754">
        <v>60.258222400000001</v>
      </c>
      <c r="I2754">
        <v>-99.311170500000003</v>
      </c>
      <c r="J2754" s="1" t="str">
        <f t="shared" si="455"/>
        <v>NGR lake sediment grab sample</v>
      </c>
      <c r="K2754" s="1" t="str">
        <f t="shared" si="456"/>
        <v>&lt;177 micron (NGR)</v>
      </c>
      <c r="L2754">
        <v>60</v>
      </c>
      <c r="M2754" t="s">
        <v>185</v>
      </c>
      <c r="N2754">
        <v>1168</v>
      </c>
      <c r="O2754" t="s">
        <v>103</v>
      </c>
      <c r="P2754" t="s">
        <v>54</v>
      </c>
      <c r="Q2754" t="s">
        <v>552</v>
      </c>
      <c r="R2754" t="s">
        <v>189</v>
      </c>
      <c r="S2754" t="s">
        <v>57</v>
      </c>
      <c r="T2754" t="s">
        <v>304</v>
      </c>
      <c r="U2754" t="s">
        <v>138</v>
      </c>
      <c r="V2754" t="s">
        <v>381</v>
      </c>
      <c r="W2754" t="s">
        <v>136</v>
      </c>
      <c r="X2754" t="s">
        <v>67</v>
      </c>
      <c r="Y2754" t="s">
        <v>448</v>
      </c>
      <c r="Z2754" t="s">
        <v>127</v>
      </c>
      <c r="AA2754" t="s">
        <v>64</v>
      </c>
      <c r="AB2754" t="s">
        <v>65</v>
      </c>
      <c r="AC2754" t="s">
        <v>66</v>
      </c>
      <c r="AD2754" t="s">
        <v>127</v>
      </c>
      <c r="AE2754" t="s">
        <v>74</v>
      </c>
      <c r="AF2754" t="s">
        <v>92</v>
      </c>
      <c r="AG2754" t="s">
        <v>365</v>
      </c>
      <c r="AH2754" t="s">
        <v>780</v>
      </c>
      <c r="AI2754" t="s">
        <v>138</v>
      </c>
      <c r="AJ2754" t="s">
        <v>156</v>
      </c>
      <c r="AK2754" t="s">
        <v>73</v>
      </c>
      <c r="AL2754" t="s">
        <v>177</v>
      </c>
      <c r="AM2754" t="s">
        <v>177</v>
      </c>
      <c r="AN2754" t="s">
        <v>76</v>
      </c>
      <c r="AO2754" t="s">
        <v>77</v>
      </c>
      <c r="AP2754" t="s">
        <v>566</v>
      </c>
      <c r="AQ2754" t="s">
        <v>595</v>
      </c>
      <c r="AR2754" t="s">
        <v>74</v>
      </c>
      <c r="AS2754" t="s">
        <v>54</v>
      </c>
      <c r="AT2754" t="s">
        <v>73</v>
      </c>
      <c r="AU2754" t="s">
        <v>107</v>
      </c>
      <c r="AV2754" t="s">
        <v>13359</v>
      </c>
    </row>
    <row r="2755" spans="1:48" hidden="1" x14ac:dyDescent="0.3">
      <c r="A2755" t="s">
        <v>13360</v>
      </c>
      <c r="B2755" t="s">
        <v>13361</v>
      </c>
      <c r="C2755" s="1" t="str">
        <f t="shared" si="457"/>
        <v>21:0975</v>
      </c>
      <c r="D2755" s="1" t="str">
        <f t="shared" si="454"/>
        <v>21:0110</v>
      </c>
      <c r="E2755" t="s">
        <v>13362</v>
      </c>
      <c r="F2755" t="s">
        <v>13363</v>
      </c>
      <c r="H2755">
        <v>60.2590863</v>
      </c>
      <c r="I2755">
        <v>-99.220683100000002</v>
      </c>
      <c r="J2755" s="1" t="str">
        <f t="shared" si="455"/>
        <v>NGR lake sediment grab sample</v>
      </c>
      <c r="K2755" s="1" t="str">
        <f t="shared" si="456"/>
        <v>&lt;177 micron (NGR)</v>
      </c>
      <c r="L2755">
        <v>60</v>
      </c>
      <c r="M2755" t="s">
        <v>200</v>
      </c>
      <c r="N2755">
        <v>1169</v>
      </c>
      <c r="O2755" t="s">
        <v>103</v>
      </c>
      <c r="P2755" t="s">
        <v>54</v>
      </c>
      <c r="Q2755" t="s">
        <v>652</v>
      </c>
      <c r="R2755" t="s">
        <v>478</v>
      </c>
      <c r="S2755" t="s">
        <v>57</v>
      </c>
      <c r="T2755" t="s">
        <v>1295</v>
      </c>
      <c r="U2755" t="s">
        <v>168</v>
      </c>
      <c r="V2755" t="s">
        <v>100</v>
      </c>
      <c r="W2755" t="s">
        <v>220</v>
      </c>
      <c r="X2755" t="s">
        <v>62</v>
      </c>
      <c r="Y2755" t="s">
        <v>346</v>
      </c>
      <c r="Z2755" t="s">
        <v>127</v>
      </c>
      <c r="AA2755" t="s">
        <v>64</v>
      </c>
      <c r="AB2755" t="s">
        <v>437</v>
      </c>
      <c r="AC2755" t="s">
        <v>224</v>
      </c>
      <c r="AD2755" t="s">
        <v>59</v>
      </c>
      <c r="AE2755" t="s">
        <v>74</v>
      </c>
      <c r="AF2755" t="s">
        <v>290</v>
      </c>
      <c r="AG2755" t="s">
        <v>428</v>
      </c>
      <c r="AH2755" t="s">
        <v>780</v>
      </c>
      <c r="AI2755" t="s">
        <v>280</v>
      </c>
      <c r="AJ2755" t="s">
        <v>1402</v>
      </c>
      <c r="AK2755" t="s">
        <v>73</v>
      </c>
      <c r="AL2755" t="s">
        <v>125</v>
      </c>
      <c r="AM2755" t="s">
        <v>302</v>
      </c>
      <c r="AN2755" t="s">
        <v>76</v>
      </c>
      <c r="AO2755" t="s">
        <v>646</v>
      </c>
      <c r="AP2755" t="s">
        <v>225</v>
      </c>
      <c r="AQ2755" t="s">
        <v>8919</v>
      </c>
      <c r="AR2755" t="s">
        <v>74</v>
      </c>
      <c r="AS2755" t="s">
        <v>54</v>
      </c>
      <c r="AT2755" t="s">
        <v>437</v>
      </c>
      <c r="AU2755" t="s">
        <v>107</v>
      </c>
      <c r="AV2755" t="s">
        <v>13364</v>
      </c>
    </row>
    <row r="2756" spans="1:48" hidden="1" x14ac:dyDescent="0.3">
      <c r="A2756" t="s">
        <v>13365</v>
      </c>
      <c r="B2756" t="s">
        <v>13366</v>
      </c>
      <c r="C2756" s="1" t="str">
        <f t="shared" si="457"/>
        <v>21:0975</v>
      </c>
      <c r="D2756" s="1" t="str">
        <f t="shared" si="454"/>
        <v>21:0110</v>
      </c>
      <c r="E2756" t="s">
        <v>13367</v>
      </c>
      <c r="F2756" t="s">
        <v>13368</v>
      </c>
      <c r="H2756">
        <v>60.148203600000002</v>
      </c>
      <c r="I2756">
        <v>-98.7678765</v>
      </c>
      <c r="J2756" s="1" t="str">
        <f t="shared" si="455"/>
        <v>NGR lake sediment grab sample</v>
      </c>
      <c r="K2756" s="1" t="str">
        <f t="shared" si="456"/>
        <v>&lt;177 micron (NGR)</v>
      </c>
      <c r="L2756">
        <v>60</v>
      </c>
      <c r="M2756" t="s">
        <v>217</v>
      </c>
      <c r="N2756">
        <v>1170</v>
      </c>
      <c r="O2756" t="s">
        <v>103</v>
      </c>
      <c r="P2756" t="s">
        <v>54</v>
      </c>
      <c r="Q2756" t="s">
        <v>479</v>
      </c>
      <c r="R2756" t="s">
        <v>251</v>
      </c>
      <c r="S2756" t="s">
        <v>57</v>
      </c>
      <c r="T2756" t="s">
        <v>315</v>
      </c>
      <c r="U2756" t="s">
        <v>117</v>
      </c>
      <c r="V2756" t="s">
        <v>190</v>
      </c>
      <c r="W2756" t="s">
        <v>421</v>
      </c>
      <c r="X2756" t="s">
        <v>74</v>
      </c>
      <c r="Y2756" t="s">
        <v>171</v>
      </c>
      <c r="Z2756" t="s">
        <v>62</v>
      </c>
      <c r="AA2756" t="s">
        <v>64</v>
      </c>
      <c r="AB2756" t="s">
        <v>169</v>
      </c>
      <c r="AC2756" t="s">
        <v>66</v>
      </c>
      <c r="AD2756" t="s">
        <v>88</v>
      </c>
      <c r="AE2756" t="s">
        <v>3374</v>
      </c>
      <c r="AF2756" t="s">
        <v>134</v>
      </c>
      <c r="AG2756" t="s">
        <v>691</v>
      </c>
      <c r="AH2756" t="s">
        <v>780</v>
      </c>
      <c r="AI2756" t="s">
        <v>127</v>
      </c>
      <c r="AJ2756" t="s">
        <v>429</v>
      </c>
      <c r="AK2756" t="s">
        <v>73</v>
      </c>
      <c r="AL2756" t="s">
        <v>103</v>
      </c>
      <c r="AM2756" t="s">
        <v>125</v>
      </c>
      <c r="AN2756" t="s">
        <v>76</v>
      </c>
      <c r="AO2756" t="s">
        <v>178</v>
      </c>
      <c r="AP2756" t="s">
        <v>4217</v>
      </c>
      <c r="AQ2756" t="s">
        <v>13369</v>
      </c>
      <c r="AR2756" t="s">
        <v>67</v>
      </c>
      <c r="AS2756" t="s">
        <v>54</v>
      </c>
      <c r="AT2756" t="s">
        <v>73</v>
      </c>
      <c r="AU2756" t="s">
        <v>107</v>
      </c>
      <c r="AV2756" t="s">
        <v>12967</v>
      </c>
    </row>
    <row r="2757" spans="1:48" hidden="1" x14ac:dyDescent="0.3">
      <c r="A2757" t="s">
        <v>13370</v>
      </c>
      <c r="B2757" t="s">
        <v>13371</v>
      </c>
      <c r="C2757" s="1" t="str">
        <f t="shared" si="457"/>
        <v>21:0975</v>
      </c>
      <c r="D2757" s="1" t="str">
        <f t="shared" si="454"/>
        <v>21:0110</v>
      </c>
      <c r="E2757" t="s">
        <v>13372</v>
      </c>
      <c r="F2757" t="s">
        <v>13373</v>
      </c>
      <c r="H2757">
        <v>60.119547099999998</v>
      </c>
      <c r="I2757">
        <v>-98.775924599999996</v>
      </c>
      <c r="J2757" s="1" t="str">
        <f t="shared" si="455"/>
        <v>NGR lake sediment grab sample</v>
      </c>
      <c r="K2757" s="1" t="str">
        <f t="shared" si="456"/>
        <v>&lt;177 micron (NGR)</v>
      </c>
      <c r="L2757">
        <v>60</v>
      </c>
      <c r="M2757" t="s">
        <v>246</v>
      </c>
      <c r="N2757">
        <v>1171</v>
      </c>
      <c r="O2757" t="s">
        <v>103</v>
      </c>
      <c r="P2757" t="s">
        <v>54</v>
      </c>
      <c r="Q2757" t="s">
        <v>274</v>
      </c>
      <c r="R2757" t="s">
        <v>114</v>
      </c>
      <c r="S2757" t="s">
        <v>57</v>
      </c>
      <c r="T2757" t="s">
        <v>561</v>
      </c>
      <c r="U2757" t="s">
        <v>59</v>
      </c>
      <c r="V2757" t="s">
        <v>691</v>
      </c>
      <c r="W2757" t="s">
        <v>308</v>
      </c>
      <c r="X2757" t="s">
        <v>67</v>
      </c>
      <c r="Y2757" t="s">
        <v>171</v>
      </c>
      <c r="Z2757" t="s">
        <v>138</v>
      </c>
      <c r="AA2757" t="s">
        <v>64</v>
      </c>
      <c r="AB2757" t="s">
        <v>890</v>
      </c>
      <c r="AC2757" t="s">
        <v>66</v>
      </c>
      <c r="AD2757" t="s">
        <v>138</v>
      </c>
      <c r="AE2757" t="s">
        <v>346</v>
      </c>
      <c r="AF2757" t="s">
        <v>121</v>
      </c>
      <c r="AG2757" t="s">
        <v>315</v>
      </c>
      <c r="AH2757" t="s">
        <v>780</v>
      </c>
      <c r="AI2757" t="s">
        <v>156</v>
      </c>
      <c r="AJ2757" t="s">
        <v>709</v>
      </c>
      <c r="AK2757" t="s">
        <v>73</v>
      </c>
      <c r="AL2757" t="s">
        <v>68</v>
      </c>
      <c r="AM2757" t="s">
        <v>75</v>
      </c>
      <c r="AN2757" t="s">
        <v>76</v>
      </c>
      <c r="AO2757" t="s">
        <v>104</v>
      </c>
      <c r="AP2757" t="s">
        <v>283</v>
      </c>
      <c r="AQ2757" t="s">
        <v>116</v>
      </c>
      <c r="AR2757" t="s">
        <v>62</v>
      </c>
      <c r="AS2757" t="s">
        <v>54</v>
      </c>
      <c r="AT2757" t="s">
        <v>73</v>
      </c>
      <c r="AU2757" t="s">
        <v>107</v>
      </c>
      <c r="AV2757" t="s">
        <v>1084</v>
      </c>
    </row>
    <row r="2758" spans="1:48" hidden="1" x14ac:dyDescent="0.3">
      <c r="A2758" t="s">
        <v>13374</v>
      </c>
      <c r="B2758" t="s">
        <v>13375</v>
      </c>
      <c r="C2758" s="1" t="str">
        <f t="shared" si="457"/>
        <v>21:0975</v>
      </c>
      <c r="D2758" s="1" t="str">
        <f t="shared" si="454"/>
        <v>21:0110</v>
      </c>
      <c r="E2758" t="s">
        <v>13376</v>
      </c>
      <c r="F2758" t="s">
        <v>13377</v>
      </c>
      <c r="H2758">
        <v>60.095323</v>
      </c>
      <c r="I2758">
        <v>-98.776917100000006</v>
      </c>
      <c r="J2758" s="1" t="str">
        <f t="shared" si="455"/>
        <v>NGR lake sediment grab sample</v>
      </c>
      <c r="K2758" s="1" t="str">
        <f t="shared" si="456"/>
        <v>&lt;177 micron (NGR)</v>
      </c>
      <c r="L2758">
        <v>60</v>
      </c>
      <c r="M2758" t="s">
        <v>260</v>
      </c>
      <c r="N2758">
        <v>1172</v>
      </c>
      <c r="O2758" t="s">
        <v>103</v>
      </c>
      <c r="P2758" t="s">
        <v>54</v>
      </c>
      <c r="Q2758" t="s">
        <v>454</v>
      </c>
      <c r="R2758" t="s">
        <v>264</v>
      </c>
      <c r="S2758" t="s">
        <v>57</v>
      </c>
      <c r="T2758" t="s">
        <v>291</v>
      </c>
      <c r="U2758" t="s">
        <v>59</v>
      </c>
      <c r="V2758" t="s">
        <v>2740</v>
      </c>
      <c r="W2758" t="s">
        <v>157</v>
      </c>
      <c r="X2758" t="s">
        <v>67</v>
      </c>
      <c r="Y2758" t="s">
        <v>206</v>
      </c>
      <c r="Z2758" t="s">
        <v>67</v>
      </c>
      <c r="AA2758" t="s">
        <v>64</v>
      </c>
      <c r="AB2758" t="s">
        <v>192</v>
      </c>
      <c r="AC2758" t="s">
        <v>66</v>
      </c>
      <c r="AD2758" t="s">
        <v>117</v>
      </c>
      <c r="AE2758" t="s">
        <v>8754</v>
      </c>
      <c r="AF2758" t="s">
        <v>203</v>
      </c>
      <c r="AG2758" t="s">
        <v>178</v>
      </c>
      <c r="AH2758" t="s">
        <v>780</v>
      </c>
      <c r="AI2758" t="s">
        <v>62</v>
      </c>
      <c r="AJ2758" t="s">
        <v>61</v>
      </c>
      <c r="AK2758" t="s">
        <v>73</v>
      </c>
      <c r="AL2758" t="s">
        <v>103</v>
      </c>
      <c r="AM2758" t="s">
        <v>103</v>
      </c>
      <c r="AN2758" t="s">
        <v>76</v>
      </c>
      <c r="AO2758" t="s">
        <v>348</v>
      </c>
      <c r="AP2758" t="s">
        <v>8164</v>
      </c>
      <c r="AQ2758" t="s">
        <v>187</v>
      </c>
      <c r="AR2758" t="s">
        <v>62</v>
      </c>
      <c r="AS2758" t="s">
        <v>54</v>
      </c>
      <c r="AT2758" t="s">
        <v>73</v>
      </c>
      <c r="AU2758" t="s">
        <v>107</v>
      </c>
      <c r="AV2758" t="s">
        <v>4884</v>
      </c>
    </row>
    <row r="2759" spans="1:48" hidden="1" x14ac:dyDescent="0.3">
      <c r="A2759" t="s">
        <v>13378</v>
      </c>
      <c r="B2759" t="s">
        <v>13379</v>
      </c>
      <c r="C2759" s="1" t="str">
        <f t="shared" si="457"/>
        <v>21:0975</v>
      </c>
      <c r="D2759" s="1" t="str">
        <f t="shared" si="454"/>
        <v>21:0110</v>
      </c>
      <c r="E2759" t="s">
        <v>13380</v>
      </c>
      <c r="F2759" t="s">
        <v>13381</v>
      </c>
      <c r="H2759">
        <v>60.086002700000002</v>
      </c>
      <c r="I2759">
        <v>-98.728878300000005</v>
      </c>
      <c r="J2759" s="1" t="str">
        <f t="shared" si="455"/>
        <v>NGR lake sediment grab sample</v>
      </c>
      <c r="K2759" s="1" t="str">
        <f t="shared" si="456"/>
        <v>&lt;177 micron (NGR)</v>
      </c>
      <c r="L2759">
        <v>60</v>
      </c>
      <c r="M2759" t="s">
        <v>273</v>
      </c>
      <c r="N2759">
        <v>1173</v>
      </c>
      <c r="O2759" t="s">
        <v>103</v>
      </c>
      <c r="P2759" t="s">
        <v>54</v>
      </c>
      <c r="Q2759" t="s">
        <v>364</v>
      </c>
      <c r="R2759" t="s">
        <v>99</v>
      </c>
      <c r="S2759" t="s">
        <v>57</v>
      </c>
      <c r="T2759" t="s">
        <v>277</v>
      </c>
      <c r="U2759" t="s">
        <v>138</v>
      </c>
      <c r="V2759" t="s">
        <v>317</v>
      </c>
      <c r="W2759" t="s">
        <v>421</v>
      </c>
      <c r="X2759" t="s">
        <v>67</v>
      </c>
      <c r="Y2759" t="s">
        <v>421</v>
      </c>
      <c r="Z2759" t="s">
        <v>62</v>
      </c>
      <c r="AA2759" t="s">
        <v>64</v>
      </c>
      <c r="AB2759" t="s">
        <v>169</v>
      </c>
      <c r="AC2759" t="s">
        <v>66</v>
      </c>
      <c r="AD2759" t="s">
        <v>117</v>
      </c>
      <c r="AE2759" t="s">
        <v>1159</v>
      </c>
      <c r="AF2759" t="s">
        <v>178</v>
      </c>
      <c r="AG2759" t="s">
        <v>192</v>
      </c>
      <c r="AH2759" t="s">
        <v>780</v>
      </c>
      <c r="AI2759" t="s">
        <v>143</v>
      </c>
      <c r="AJ2759" t="s">
        <v>208</v>
      </c>
      <c r="AK2759" t="s">
        <v>73</v>
      </c>
      <c r="AL2759" t="s">
        <v>103</v>
      </c>
      <c r="AM2759" t="s">
        <v>125</v>
      </c>
      <c r="AN2759" t="s">
        <v>76</v>
      </c>
      <c r="AO2759" t="s">
        <v>281</v>
      </c>
      <c r="AP2759" t="s">
        <v>403</v>
      </c>
      <c r="AQ2759" t="s">
        <v>2885</v>
      </c>
      <c r="AR2759" t="s">
        <v>74</v>
      </c>
      <c r="AS2759" t="s">
        <v>54</v>
      </c>
      <c r="AT2759" t="s">
        <v>73</v>
      </c>
      <c r="AU2759" t="s">
        <v>107</v>
      </c>
      <c r="AV2759" t="s">
        <v>13382</v>
      </c>
    </row>
    <row r="2760" spans="1:48" hidden="1" x14ac:dyDescent="0.3">
      <c r="A2760" t="s">
        <v>13383</v>
      </c>
      <c r="B2760" t="s">
        <v>13384</v>
      </c>
      <c r="C2760" s="1" t="str">
        <f t="shared" si="457"/>
        <v>21:0975</v>
      </c>
      <c r="D2760" s="1" t="str">
        <f t="shared" si="454"/>
        <v>21:0110</v>
      </c>
      <c r="E2760" t="s">
        <v>13385</v>
      </c>
      <c r="F2760" t="s">
        <v>13386</v>
      </c>
      <c r="H2760">
        <v>60.098024799999997</v>
      </c>
      <c r="I2760">
        <v>-98.669168799999994</v>
      </c>
      <c r="J2760" s="1" t="str">
        <f t="shared" si="455"/>
        <v>NGR lake sediment grab sample</v>
      </c>
      <c r="K2760" s="1" t="str">
        <f t="shared" si="456"/>
        <v>&lt;177 micron (NGR)</v>
      </c>
      <c r="L2760">
        <v>60</v>
      </c>
      <c r="M2760" t="s">
        <v>289</v>
      </c>
      <c r="N2760">
        <v>1174</v>
      </c>
      <c r="O2760" t="s">
        <v>103</v>
      </c>
      <c r="P2760" t="s">
        <v>54</v>
      </c>
      <c r="Q2760" t="s">
        <v>80</v>
      </c>
      <c r="R2760" t="s">
        <v>69</v>
      </c>
      <c r="S2760" t="s">
        <v>57</v>
      </c>
      <c r="T2760" t="s">
        <v>315</v>
      </c>
      <c r="U2760" t="s">
        <v>59</v>
      </c>
      <c r="V2760" t="s">
        <v>251</v>
      </c>
      <c r="W2760" t="s">
        <v>448</v>
      </c>
      <c r="X2760" t="s">
        <v>67</v>
      </c>
      <c r="Y2760" t="s">
        <v>396</v>
      </c>
      <c r="Z2760" t="s">
        <v>62</v>
      </c>
      <c r="AA2760" t="s">
        <v>64</v>
      </c>
      <c r="AB2760" t="s">
        <v>380</v>
      </c>
      <c r="AC2760" t="s">
        <v>66</v>
      </c>
      <c r="AD2760" t="s">
        <v>758</v>
      </c>
      <c r="AE2760" t="s">
        <v>125</v>
      </c>
      <c r="AF2760" t="s">
        <v>357</v>
      </c>
      <c r="AG2760" t="s">
        <v>190</v>
      </c>
      <c r="AH2760" t="s">
        <v>780</v>
      </c>
      <c r="AI2760" t="s">
        <v>127</v>
      </c>
      <c r="AJ2760" t="s">
        <v>208</v>
      </c>
      <c r="AK2760" t="s">
        <v>73</v>
      </c>
      <c r="AL2760" t="s">
        <v>224</v>
      </c>
      <c r="AM2760" t="s">
        <v>125</v>
      </c>
      <c r="AN2760" t="s">
        <v>76</v>
      </c>
      <c r="AO2760" t="s">
        <v>104</v>
      </c>
      <c r="AP2760" t="s">
        <v>247</v>
      </c>
      <c r="AQ2760" t="s">
        <v>669</v>
      </c>
      <c r="AR2760" t="s">
        <v>74</v>
      </c>
      <c r="AS2760" t="s">
        <v>62</v>
      </c>
      <c r="AT2760" t="s">
        <v>73</v>
      </c>
      <c r="AU2760" t="s">
        <v>107</v>
      </c>
      <c r="AV2760" t="s">
        <v>3242</v>
      </c>
    </row>
    <row r="2761" spans="1:48" hidden="1" x14ac:dyDescent="0.3">
      <c r="A2761" t="s">
        <v>13387</v>
      </c>
      <c r="B2761" t="s">
        <v>13388</v>
      </c>
      <c r="C2761" s="1" t="str">
        <f t="shared" si="457"/>
        <v>21:0975</v>
      </c>
      <c r="D2761" s="1" t="str">
        <f t="shared" si="454"/>
        <v>21:0110</v>
      </c>
      <c r="E2761" t="s">
        <v>13389</v>
      </c>
      <c r="F2761" t="s">
        <v>13390</v>
      </c>
      <c r="H2761">
        <v>60.130605000000003</v>
      </c>
      <c r="I2761">
        <v>-98.548780800000003</v>
      </c>
      <c r="J2761" s="1" t="str">
        <f t="shared" si="455"/>
        <v>NGR lake sediment grab sample</v>
      </c>
      <c r="K2761" s="1" t="str">
        <f t="shared" si="456"/>
        <v>&lt;177 micron (NGR)</v>
      </c>
      <c r="L2761">
        <v>60</v>
      </c>
      <c r="M2761" t="s">
        <v>301</v>
      </c>
      <c r="N2761">
        <v>1175</v>
      </c>
      <c r="O2761" t="s">
        <v>103</v>
      </c>
      <c r="P2761" t="s">
        <v>54</v>
      </c>
      <c r="Q2761" t="s">
        <v>643</v>
      </c>
      <c r="R2761" t="s">
        <v>187</v>
      </c>
      <c r="S2761" t="s">
        <v>57</v>
      </c>
      <c r="T2761" t="s">
        <v>207</v>
      </c>
      <c r="U2761" t="s">
        <v>88</v>
      </c>
      <c r="V2761" t="s">
        <v>151</v>
      </c>
      <c r="W2761" t="s">
        <v>302</v>
      </c>
      <c r="X2761" t="s">
        <v>67</v>
      </c>
      <c r="Y2761" t="s">
        <v>276</v>
      </c>
      <c r="Z2761" t="s">
        <v>170</v>
      </c>
      <c r="AA2761" t="s">
        <v>64</v>
      </c>
      <c r="AB2761" t="s">
        <v>189</v>
      </c>
      <c r="AC2761" t="s">
        <v>66</v>
      </c>
      <c r="AD2761" t="s">
        <v>170</v>
      </c>
      <c r="AE2761" t="s">
        <v>74</v>
      </c>
      <c r="AF2761" t="s">
        <v>92</v>
      </c>
      <c r="AG2761" t="s">
        <v>890</v>
      </c>
      <c r="AH2761" t="s">
        <v>780</v>
      </c>
      <c r="AI2761" t="s">
        <v>308</v>
      </c>
      <c r="AJ2761" t="s">
        <v>209</v>
      </c>
      <c r="AK2761" t="s">
        <v>73</v>
      </c>
      <c r="AL2761" t="s">
        <v>103</v>
      </c>
      <c r="AM2761" t="s">
        <v>75</v>
      </c>
      <c r="AN2761" t="s">
        <v>76</v>
      </c>
      <c r="AO2761" t="s">
        <v>203</v>
      </c>
      <c r="AP2761" t="s">
        <v>954</v>
      </c>
      <c r="AQ2761" t="s">
        <v>92</v>
      </c>
      <c r="AR2761" t="s">
        <v>67</v>
      </c>
      <c r="AS2761" t="s">
        <v>54</v>
      </c>
      <c r="AT2761" t="s">
        <v>91</v>
      </c>
      <c r="AU2761" t="s">
        <v>107</v>
      </c>
      <c r="AV2761" t="s">
        <v>11559</v>
      </c>
    </row>
    <row r="2762" spans="1:48" hidden="1" x14ac:dyDescent="0.3">
      <c r="A2762" t="s">
        <v>13391</v>
      </c>
      <c r="B2762" t="s">
        <v>13392</v>
      </c>
      <c r="C2762" s="1" t="str">
        <f t="shared" si="457"/>
        <v>21:0975</v>
      </c>
      <c r="D2762" s="1" t="str">
        <f t="shared" si="454"/>
        <v>21:0110</v>
      </c>
      <c r="E2762" t="s">
        <v>13393</v>
      </c>
      <c r="F2762" t="s">
        <v>13394</v>
      </c>
      <c r="H2762">
        <v>60.1333135</v>
      </c>
      <c r="I2762">
        <v>-98.429232400000004</v>
      </c>
      <c r="J2762" s="1" t="str">
        <f t="shared" si="455"/>
        <v>NGR lake sediment grab sample</v>
      </c>
      <c r="K2762" s="1" t="str">
        <f t="shared" si="456"/>
        <v>&lt;177 micron (NGR)</v>
      </c>
      <c r="L2762">
        <v>60</v>
      </c>
      <c r="M2762" t="s">
        <v>314</v>
      </c>
      <c r="N2762">
        <v>1176</v>
      </c>
      <c r="O2762" t="s">
        <v>103</v>
      </c>
      <c r="P2762" t="s">
        <v>54</v>
      </c>
      <c r="Q2762" t="s">
        <v>1210</v>
      </c>
      <c r="R2762" t="s">
        <v>178</v>
      </c>
      <c r="S2762" t="s">
        <v>57</v>
      </c>
      <c r="T2762" t="s">
        <v>58</v>
      </c>
      <c r="U2762" t="s">
        <v>88</v>
      </c>
      <c r="V2762" t="s">
        <v>471</v>
      </c>
      <c r="W2762" t="s">
        <v>220</v>
      </c>
      <c r="X2762" t="s">
        <v>74</v>
      </c>
      <c r="Y2762" t="s">
        <v>170</v>
      </c>
      <c r="Z2762" t="s">
        <v>96</v>
      </c>
      <c r="AA2762" t="s">
        <v>64</v>
      </c>
      <c r="AB2762" t="s">
        <v>60</v>
      </c>
      <c r="AC2762" t="s">
        <v>66</v>
      </c>
      <c r="AD2762" t="s">
        <v>96</v>
      </c>
      <c r="AE2762" t="s">
        <v>448</v>
      </c>
      <c r="AF2762" t="s">
        <v>141</v>
      </c>
      <c r="AG2762" t="s">
        <v>249</v>
      </c>
      <c r="AH2762" t="s">
        <v>780</v>
      </c>
      <c r="AI2762" t="s">
        <v>336</v>
      </c>
      <c r="AJ2762" t="s">
        <v>117</v>
      </c>
      <c r="AK2762" t="s">
        <v>73</v>
      </c>
      <c r="AL2762" t="s">
        <v>74</v>
      </c>
      <c r="AM2762" t="s">
        <v>75</v>
      </c>
      <c r="AN2762" t="s">
        <v>76</v>
      </c>
      <c r="AO2762" t="s">
        <v>281</v>
      </c>
      <c r="AP2762" t="s">
        <v>656</v>
      </c>
      <c r="AQ2762" t="s">
        <v>6428</v>
      </c>
      <c r="AR2762" t="s">
        <v>74</v>
      </c>
      <c r="AS2762" t="s">
        <v>54</v>
      </c>
      <c r="AT2762" t="s">
        <v>73</v>
      </c>
      <c r="AU2762" t="s">
        <v>107</v>
      </c>
      <c r="AV2762" t="s">
        <v>4985</v>
      </c>
    </row>
    <row r="2763" spans="1:48" hidden="1" x14ac:dyDescent="0.3">
      <c r="A2763" t="s">
        <v>13395</v>
      </c>
      <c r="B2763" t="s">
        <v>13396</v>
      </c>
      <c r="C2763" s="1" t="str">
        <f t="shared" si="457"/>
        <v>21:0975</v>
      </c>
      <c r="D2763" s="1" t="str">
        <f>HYPERLINK("https://geochem.nrcan.gc.ca/cdogs/content/svy/svy_e.htm", "")</f>
        <v/>
      </c>
      <c r="G2763" s="1" t="str">
        <f>HYPERLINK("https://geochem.nrcan.gc.ca/cdogs/content/cr_/cr_00128_e.htm", "128")</f>
        <v>128</v>
      </c>
      <c r="J2763" t="s">
        <v>230</v>
      </c>
      <c r="K2763" t="s">
        <v>231</v>
      </c>
      <c r="L2763">
        <v>60</v>
      </c>
      <c r="M2763" t="s">
        <v>232</v>
      </c>
      <c r="N2763">
        <v>1177</v>
      </c>
      <c r="O2763" t="s">
        <v>281</v>
      </c>
      <c r="P2763" t="s">
        <v>54</v>
      </c>
      <c r="Q2763" t="s">
        <v>275</v>
      </c>
      <c r="R2763" t="s">
        <v>139</v>
      </c>
      <c r="S2763" t="s">
        <v>57</v>
      </c>
      <c r="T2763" t="s">
        <v>119</v>
      </c>
      <c r="U2763" t="s">
        <v>178</v>
      </c>
      <c r="V2763" t="s">
        <v>69</v>
      </c>
      <c r="W2763" t="s">
        <v>526</v>
      </c>
      <c r="X2763" t="s">
        <v>74</v>
      </c>
      <c r="Y2763" t="s">
        <v>170</v>
      </c>
      <c r="Z2763" t="s">
        <v>170</v>
      </c>
      <c r="AA2763" t="s">
        <v>64</v>
      </c>
      <c r="AB2763" t="s">
        <v>141</v>
      </c>
      <c r="AC2763" t="s">
        <v>75</v>
      </c>
      <c r="AD2763" t="s">
        <v>758</v>
      </c>
      <c r="AE2763" t="s">
        <v>1807</v>
      </c>
      <c r="AF2763" t="s">
        <v>187</v>
      </c>
      <c r="AG2763" t="s">
        <v>436</v>
      </c>
      <c r="AH2763" t="s">
        <v>421</v>
      </c>
      <c r="AI2763" t="s">
        <v>318</v>
      </c>
      <c r="AJ2763" t="s">
        <v>240</v>
      </c>
      <c r="AK2763" t="s">
        <v>73</v>
      </c>
      <c r="AL2763" t="s">
        <v>103</v>
      </c>
      <c r="AM2763" t="s">
        <v>224</v>
      </c>
      <c r="AN2763" t="s">
        <v>76</v>
      </c>
      <c r="AO2763" t="s">
        <v>193</v>
      </c>
      <c r="AP2763" t="s">
        <v>225</v>
      </c>
      <c r="AQ2763" t="s">
        <v>1186</v>
      </c>
      <c r="AR2763" t="s">
        <v>67</v>
      </c>
      <c r="AS2763" t="s">
        <v>62</v>
      </c>
      <c r="AT2763" t="s">
        <v>447</v>
      </c>
      <c r="AU2763" t="s">
        <v>107</v>
      </c>
      <c r="AV2763" t="s">
        <v>13397</v>
      </c>
    </row>
    <row r="2764" spans="1:48" hidden="1" x14ac:dyDescent="0.3">
      <c r="A2764" t="s">
        <v>13398</v>
      </c>
      <c r="B2764" t="s">
        <v>13399</v>
      </c>
      <c r="C2764" s="1" t="str">
        <f t="shared" si="457"/>
        <v>21:0975</v>
      </c>
      <c r="D2764" s="1" t="str">
        <f t="shared" ref="D2764:D2781" si="458">HYPERLINK("https://geochem.nrcan.gc.ca/cdogs/content/svy/svy210110_e.htm", "21:0110")</f>
        <v>21:0110</v>
      </c>
      <c r="E2764" t="s">
        <v>13400</v>
      </c>
      <c r="F2764" t="s">
        <v>13401</v>
      </c>
      <c r="H2764">
        <v>60.127162300000002</v>
      </c>
      <c r="I2764">
        <v>-98.406679699999998</v>
      </c>
      <c r="J2764" s="1" t="str">
        <f t="shared" ref="J2764:J2781" si="459">HYPERLINK("https://geochem.nrcan.gc.ca/cdogs/content/kwd/kwd020027_e.htm", "NGR lake sediment grab sample")</f>
        <v>NGR lake sediment grab sample</v>
      </c>
      <c r="K2764" s="1" t="str">
        <f t="shared" ref="K2764:K2781" si="460">HYPERLINK("https://geochem.nrcan.gc.ca/cdogs/content/kwd/kwd080006_e.htm", "&lt;177 micron (NGR)")</f>
        <v>&lt;177 micron (NGR)</v>
      </c>
      <c r="L2764">
        <v>60</v>
      </c>
      <c r="M2764" t="s">
        <v>324</v>
      </c>
      <c r="N2764">
        <v>1178</v>
      </c>
      <c r="O2764" t="s">
        <v>103</v>
      </c>
      <c r="P2764" t="s">
        <v>54</v>
      </c>
      <c r="Q2764" t="s">
        <v>603</v>
      </c>
      <c r="R2764" t="s">
        <v>151</v>
      </c>
      <c r="S2764" t="s">
        <v>57</v>
      </c>
      <c r="T2764" t="s">
        <v>593</v>
      </c>
      <c r="U2764" t="s">
        <v>203</v>
      </c>
      <c r="V2764" t="s">
        <v>550</v>
      </c>
      <c r="W2764" t="s">
        <v>205</v>
      </c>
      <c r="X2764" t="s">
        <v>62</v>
      </c>
      <c r="Y2764" t="s">
        <v>79</v>
      </c>
      <c r="Z2764" t="s">
        <v>96</v>
      </c>
      <c r="AA2764" t="s">
        <v>64</v>
      </c>
      <c r="AB2764" t="s">
        <v>175</v>
      </c>
      <c r="AC2764" t="s">
        <v>66</v>
      </c>
      <c r="AD2764" t="s">
        <v>104</v>
      </c>
      <c r="AE2764" t="s">
        <v>396</v>
      </c>
      <c r="AF2764" t="s">
        <v>69</v>
      </c>
      <c r="AG2764" t="s">
        <v>304</v>
      </c>
      <c r="AH2764" t="s">
        <v>780</v>
      </c>
      <c r="AI2764" t="s">
        <v>692</v>
      </c>
      <c r="AJ2764" t="s">
        <v>176</v>
      </c>
      <c r="AK2764" t="s">
        <v>73</v>
      </c>
      <c r="AL2764" t="s">
        <v>177</v>
      </c>
      <c r="AM2764" t="s">
        <v>157</v>
      </c>
      <c r="AN2764" t="s">
        <v>76</v>
      </c>
      <c r="AO2764" t="s">
        <v>104</v>
      </c>
      <c r="AP2764" t="s">
        <v>105</v>
      </c>
      <c r="AQ2764" t="s">
        <v>92</v>
      </c>
      <c r="AR2764" t="s">
        <v>62</v>
      </c>
      <c r="AS2764" t="s">
        <v>170</v>
      </c>
      <c r="AT2764" t="s">
        <v>364</v>
      </c>
      <c r="AU2764" t="s">
        <v>107</v>
      </c>
      <c r="AV2764" t="s">
        <v>13402</v>
      </c>
    </row>
    <row r="2765" spans="1:48" hidden="1" x14ac:dyDescent="0.3">
      <c r="A2765" t="s">
        <v>13403</v>
      </c>
      <c r="B2765" t="s">
        <v>13404</v>
      </c>
      <c r="C2765" s="1" t="str">
        <f t="shared" si="457"/>
        <v>21:0975</v>
      </c>
      <c r="D2765" s="1" t="str">
        <f t="shared" si="458"/>
        <v>21:0110</v>
      </c>
      <c r="E2765" t="s">
        <v>13330</v>
      </c>
      <c r="F2765" t="s">
        <v>13405</v>
      </c>
      <c r="H2765">
        <v>60.1291729</v>
      </c>
      <c r="I2765">
        <v>-98.3205533</v>
      </c>
      <c r="J2765" s="1" t="str">
        <f t="shared" si="459"/>
        <v>NGR lake sediment grab sample</v>
      </c>
      <c r="K2765" s="1" t="str">
        <f t="shared" si="460"/>
        <v>&lt;177 micron (NGR)</v>
      </c>
      <c r="L2765">
        <v>60</v>
      </c>
      <c r="M2765" t="s">
        <v>345</v>
      </c>
      <c r="N2765">
        <v>1179</v>
      </c>
      <c r="O2765" t="s">
        <v>103</v>
      </c>
      <c r="P2765" t="s">
        <v>54</v>
      </c>
      <c r="Q2765" t="s">
        <v>603</v>
      </c>
      <c r="R2765" t="s">
        <v>104</v>
      </c>
      <c r="S2765" t="s">
        <v>57</v>
      </c>
      <c r="T2765" t="s">
        <v>91</v>
      </c>
      <c r="U2765" t="s">
        <v>88</v>
      </c>
      <c r="V2765" t="s">
        <v>356</v>
      </c>
      <c r="W2765" t="s">
        <v>346</v>
      </c>
      <c r="X2765" t="s">
        <v>74</v>
      </c>
      <c r="Y2765" t="s">
        <v>62</v>
      </c>
      <c r="Z2765" t="s">
        <v>127</v>
      </c>
      <c r="AA2765" t="s">
        <v>64</v>
      </c>
      <c r="AB2765" t="s">
        <v>236</v>
      </c>
      <c r="AC2765" t="s">
        <v>66</v>
      </c>
      <c r="AD2765" t="s">
        <v>138</v>
      </c>
      <c r="AE2765" t="s">
        <v>302</v>
      </c>
      <c r="AF2765" t="s">
        <v>141</v>
      </c>
      <c r="AG2765" t="s">
        <v>235</v>
      </c>
      <c r="AH2765" t="s">
        <v>780</v>
      </c>
      <c r="AI2765" t="s">
        <v>226</v>
      </c>
      <c r="AJ2765" t="s">
        <v>209</v>
      </c>
      <c r="AK2765" t="s">
        <v>73</v>
      </c>
      <c r="AL2765" t="s">
        <v>177</v>
      </c>
      <c r="AM2765" t="s">
        <v>103</v>
      </c>
      <c r="AN2765" t="s">
        <v>76</v>
      </c>
      <c r="AO2765" t="s">
        <v>168</v>
      </c>
      <c r="AP2765" t="s">
        <v>2741</v>
      </c>
      <c r="AQ2765" t="s">
        <v>280</v>
      </c>
      <c r="AR2765" t="s">
        <v>74</v>
      </c>
      <c r="AS2765" t="s">
        <v>54</v>
      </c>
      <c r="AT2765" t="s">
        <v>91</v>
      </c>
      <c r="AU2765" t="s">
        <v>107</v>
      </c>
      <c r="AV2765" t="s">
        <v>13406</v>
      </c>
    </row>
    <row r="2766" spans="1:48" hidden="1" x14ac:dyDescent="0.3">
      <c r="A2766" t="s">
        <v>13407</v>
      </c>
      <c r="B2766" t="s">
        <v>13408</v>
      </c>
      <c r="C2766" s="1" t="str">
        <f t="shared" si="457"/>
        <v>21:0975</v>
      </c>
      <c r="D2766" s="1" t="str">
        <f t="shared" si="458"/>
        <v>21:0110</v>
      </c>
      <c r="E2766" t="s">
        <v>13409</v>
      </c>
      <c r="F2766" t="s">
        <v>13410</v>
      </c>
      <c r="H2766">
        <v>60.125571700000002</v>
      </c>
      <c r="I2766">
        <v>-98.261740500000002</v>
      </c>
      <c r="J2766" s="1" t="str">
        <f t="shared" si="459"/>
        <v>NGR lake sediment grab sample</v>
      </c>
      <c r="K2766" s="1" t="str">
        <f t="shared" si="460"/>
        <v>&lt;177 micron (NGR)</v>
      </c>
      <c r="L2766">
        <v>60</v>
      </c>
      <c r="M2766" t="s">
        <v>335</v>
      </c>
      <c r="N2766">
        <v>1180</v>
      </c>
      <c r="O2766" t="s">
        <v>103</v>
      </c>
      <c r="P2766" t="s">
        <v>54</v>
      </c>
      <c r="Q2766" t="s">
        <v>479</v>
      </c>
      <c r="R2766" t="s">
        <v>282</v>
      </c>
      <c r="S2766" t="s">
        <v>57</v>
      </c>
      <c r="T2766" t="s">
        <v>175</v>
      </c>
      <c r="U2766" t="s">
        <v>96</v>
      </c>
      <c r="V2766" t="s">
        <v>2740</v>
      </c>
      <c r="W2766" t="s">
        <v>206</v>
      </c>
      <c r="X2766" t="s">
        <v>67</v>
      </c>
      <c r="Y2766" t="s">
        <v>396</v>
      </c>
      <c r="Z2766" t="s">
        <v>62</v>
      </c>
      <c r="AA2766" t="s">
        <v>64</v>
      </c>
      <c r="AB2766" t="s">
        <v>264</v>
      </c>
      <c r="AC2766" t="s">
        <v>66</v>
      </c>
      <c r="AD2766" t="s">
        <v>62</v>
      </c>
      <c r="AE2766" t="s">
        <v>2050</v>
      </c>
      <c r="AF2766" t="s">
        <v>203</v>
      </c>
      <c r="AG2766" t="s">
        <v>436</v>
      </c>
      <c r="AH2766" t="s">
        <v>780</v>
      </c>
      <c r="AI2766" t="s">
        <v>79</v>
      </c>
      <c r="AJ2766" t="s">
        <v>292</v>
      </c>
      <c r="AK2766" t="s">
        <v>73</v>
      </c>
      <c r="AL2766" t="s">
        <v>103</v>
      </c>
      <c r="AM2766" t="s">
        <v>103</v>
      </c>
      <c r="AN2766" t="s">
        <v>76</v>
      </c>
      <c r="AO2766" t="s">
        <v>305</v>
      </c>
      <c r="AP2766" t="s">
        <v>470</v>
      </c>
      <c r="AQ2766" t="s">
        <v>118</v>
      </c>
      <c r="AR2766" t="s">
        <v>67</v>
      </c>
      <c r="AS2766" t="s">
        <v>54</v>
      </c>
      <c r="AT2766" t="s">
        <v>73</v>
      </c>
      <c r="AU2766" t="s">
        <v>107</v>
      </c>
      <c r="AV2766" t="s">
        <v>9171</v>
      </c>
    </row>
    <row r="2767" spans="1:48" hidden="1" x14ac:dyDescent="0.3">
      <c r="A2767" t="s">
        <v>13411</v>
      </c>
      <c r="B2767" t="s">
        <v>13412</v>
      </c>
      <c r="C2767" s="1" t="str">
        <f t="shared" si="457"/>
        <v>21:0975</v>
      </c>
      <c r="D2767" s="1" t="str">
        <f t="shared" si="458"/>
        <v>21:0110</v>
      </c>
      <c r="E2767" t="s">
        <v>13413</v>
      </c>
      <c r="F2767" t="s">
        <v>13414</v>
      </c>
      <c r="H2767">
        <v>60.117113500000002</v>
      </c>
      <c r="I2767">
        <v>-98.183787300000006</v>
      </c>
      <c r="J2767" s="1" t="str">
        <f t="shared" si="459"/>
        <v>NGR lake sediment grab sample</v>
      </c>
      <c r="K2767" s="1" t="str">
        <f t="shared" si="460"/>
        <v>&lt;177 micron (NGR)</v>
      </c>
      <c r="L2767">
        <v>60</v>
      </c>
      <c r="M2767" t="s">
        <v>354</v>
      </c>
      <c r="N2767">
        <v>1181</v>
      </c>
      <c r="O2767" t="s">
        <v>103</v>
      </c>
      <c r="P2767" t="s">
        <v>54</v>
      </c>
      <c r="Q2767" t="s">
        <v>315</v>
      </c>
      <c r="R2767" t="s">
        <v>77</v>
      </c>
      <c r="S2767" t="s">
        <v>57</v>
      </c>
      <c r="T2767" t="s">
        <v>250</v>
      </c>
      <c r="U2767" t="s">
        <v>57</v>
      </c>
      <c r="V2767" t="s">
        <v>2740</v>
      </c>
      <c r="W2767" t="s">
        <v>103</v>
      </c>
      <c r="X2767" t="s">
        <v>67</v>
      </c>
      <c r="Y2767" t="s">
        <v>238</v>
      </c>
      <c r="Z2767" t="s">
        <v>67</v>
      </c>
      <c r="AA2767" t="s">
        <v>64</v>
      </c>
      <c r="AB2767" t="s">
        <v>478</v>
      </c>
      <c r="AC2767" t="s">
        <v>66</v>
      </c>
      <c r="AD2767" t="s">
        <v>67</v>
      </c>
      <c r="AE2767" t="s">
        <v>7472</v>
      </c>
      <c r="AF2767" t="s">
        <v>76</v>
      </c>
      <c r="AG2767" t="s">
        <v>117</v>
      </c>
      <c r="AH2767" t="s">
        <v>780</v>
      </c>
      <c r="AI2767" t="s">
        <v>62</v>
      </c>
      <c r="AJ2767" t="s">
        <v>193</v>
      </c>
      <c r="AK2767" t="s">
        <v>73</v>
      </c>
      <c r="AL2767" t="s">
        <v>103</v>
      </c>
      <c r="AM2767" t="s">
        <v>103</v>
      </c>
      <c r="AN2767" t="s">
        <v>76</v>
      </c>
      <c r="AO2767" t="s">
        <v>233</v>
      </c>
      <c r="AP2767" t="s">
        <v>8164</v>
      </c>
      <c r="AQ2767" t="s">
        <v>692</v>
      </c>
      <c r="AR2767" t="s">
        <v>67</v>
      </c>
      <c r="AS2767" t="s">
        <v>54</v>
      </c>
      <c r="AT2767" t="s">
        <v>73</v>
      </c>
      <c r="AU2767" t="s">
        <v>107</v>
      </c>
      <c r="AV2767" t="s">
        <v>13415</v>
      </c>
    </row>
    <row r="2768" spans="1:48" hidden="1" x14ac:dyDescent="0.3">
      <c r="A2768" t="s">
        <v>13416</v>
      </c>
      <c r="B2768" t="s">
        <v>13417</v>
      </c>
      <c r="C2768" s="1" t="str">
        <f t="shared" si="457"/>
        <v>21:0975</v>
      </c>
      <c r="D2768" s="1" t="str">
        <f t="shared" si="458"/>
        <v>21:0110</v>
      </c>
      <c r="E2768" t="s">
        <v>13418</v>
      </c>
      <c r="F2768" t="s">
        <v>13419</v>
      </c>
      <c r="H2768">
        <v>60.115499399999997</v>
      </c>
      <c r="I2768">
        <v>-98.676855000000003</v>
      </c>
      <c r="J2768" s="1" t="str">
        <f t="shared" si="459"/>
        <v>NGR lake sediment grab sample</v>
      </c>
      <c r="K2768" s="1" t="str">
        <f t="shared" si="460"/>
        <v>&lt;177 micron (NGR)</v>
      </c>
      <c r="L2768">
        <v>61</v>
      </c>
      <c r="M2768" t="s">
        <v>52</v>
      </c>
      <c r="N2768">
        <v>1182</v>
      </c>
      <c r="O2768" t="s">
        <v>103</v>
      </c>
      <c r="P2768" t="s">
        <v>54</v>
      </c>
      <c r="Q2768" t="s">
        <v>562</v>
      </c>
      <c r="R2768" t="s">
        <v>99</v>
      </c>
      <c r="S2768" t="s">
        <v>57</v>
      </c>
      <c r="T2768" t="s">
        <v>304</v>
      </c>
      <c r="U2768" t="s">
        <v>96</v>
      </c>
      <c r="V2768" t="s">
        <v>99</v>
      </c>
      <c r="W2768" t="s">
        <v>177</v>
      </c>
      <c r="X2768" t="s">
        <v>67</v>
      </c>
      <c r="Y2768" t="s">
        <v>526</v>
      </c>
      <c r="Z2768" t="s">
        <v>74</v>
      </c>
      <c r="AA2768" t="s">
        <v>64</v>
      </c>
      <c r="AB2768" t="s">
        <v>522</v>
      </c>
      <c r="AC2768" t="s">
        <v>66</v>
      </c>
      <c r="AD2768" t="s">
        <v>758</v>
      </c>
      <c r="AE2768" t="s">
        <v>8978</v>
      </c>
      <c r="AF2768" t="s">
        <v>203</v>
      </c>
      <c r="AG2768" t="s">
        <v>281</v>
      </c>
      <c r="AH2768" t="s">
        <v>780</v>
      </c>
      <c r="AI2768" t="s">
        <v>346</v>
      </c>
      <c r="AJ2768" t="s">
        <v>292</v>
      </c>
      <c r="AK2768" t="s">
        <v>73</v>
      </c>
      <c r="AL2768" t="s">
        <v>103</v>
      </c>
      <c r="AM2768" t="s">
        <v>103</v>
      </c>
      <c r="AN2768" t="s">
        <v>76</v>
      </c>
      <c r="AO2768" t="s">
        <v>413</v>
      </c>
      <c r="AP2768" t="s">
        <v>8164</v>
      </c>
      <c r="AQ2768" t="s">
        <v>597</v>
      </c>
      <c r="AR2768" t="s">
        <v>67</v>
      </c>
      <c r="AS2768" t="s">
        <v>54</v>
      </c>
      <c r="AT2768" t="s">
        <v>73</v>
      </c>
      <c r="AU2768" t="s">
        <v>107</v>
      </c>
      <c r="AV2768" t="s">
        <v>12290</v>
      </c>
    </row>
    <row r="2769" spans="1:48" hidden="1" x14ac:dyDescent="0.3">
      <c r="A2769" t="s">
        <v>13420</v>
      </c>
      <c r="B2769" t="s">
        <v>13421</v>
      </c>
      <c r="C2769" s="1" t="str">
        <f t="shared" si="457"/>
        <v>21:0975</v>
      </c>
      <c r="D2769" s="1" t="str">
        <f t="shared" si="458"/>
        <v>21:0110</v>
      </c>
      <c r="E2769" t="s">
        <v>13422</v>
      </c>
      <c r="F2769" t="s">
        <v>13423</v>
      </c>
      <c r="H2769">
        <v>60.121154400000002</v>
      </c>
      <c r="I2769">
        <v>-98.124752700000002</v>
      </c>
      <c r="J2769" s="1" t="str">
        <f t="shared" si="459"/>
        <v>NGR lake sediment grab sample</v>
      </c>
      <c r="K2769" s="1" t="str">
        <f t="shared" si="460"/>
        <v>&lt;177 micron (NGR)</v>
      </c>
      <c r="L2769">
        <v>61</v>
      </c>
      <c r="M2769" t="s">
        <v>86</v>
      </c>
      <c r="N2769">
        <v>1183</v>
      </c>
      <c r="O2769" t="s">
        <v>103</v>
      </c>
      <c r="P2769" t="s">
        <v>54</v>
      </c>
      <c r="Q2769" t="s">
        <v>488</v>
      </c>
      <c r="R2769" t="s">
        <v>134</v>
      </c>
      <c r="S2769" t="s">
        <v>57</v>
      </c>
      <c r="T2769" t="s">
        <v>291</v>
      </c>
      <c r="U2769" t="s">
        <v>59</v>
      </c>
      <c r="V2769" t="s">
        <v>478</v>
      </c>
      <c r="W2769" t="s">
        <v>346</v>
      </c>
      <c r="X2769" t="s">
        <v>74</v>
      </c>
      <c r="Y2769" t="s">
        <v>254</v>
      </c>
      <c r="Z2769" t="s">
        <v>96</v>
      </c>
      <c r="AA2769" t="s">
        <v>64</v>
      </c>
      <c r="AB2769" t="s">
        <v>890</v>
      </c>
      <c r="AC2769" t="s">
        <v>66</v>
      </c>
      <c r="AD2769" t="s">
        <v>59</v>
      </c>
      <c r="AE2769" t="s">
        <v>396</v>
      </c>
      <c r="AF2769" t="s">
        <v>104</v>
      </c>
      <c r="AG2769" t="s">
        <v>169</v>
      </c>
      <c r="AH2769" t="s">
        <v>780</v>
      </c>
      <c r="AI2769" t="s">
        <v>124</v>
      </c>
      <c r="AJ2769" t="s">
        <v>709</v>
      </c>
      <c r="AK2769" t="s">
        <v>73</v>
      </c>
      <c r="AL2769" t="s">
        <v>157</v>
      </c>
      <c r="AM2769" t="s">
        <v>75</v>
      </c>
      <c r="AN2769" t="s">
        <v>76</v>
      </c>
      <c r="AO2769" t="s">
        <v>92</v>
      </c>
      <c r="AP2769" t="s">
        <v>225</v>
      </c>
      <c r="AQ2769" t="s">
        <v>92</v>
      </c>
      <c r="AR2769" t="s">
        <v>67</v>
      </c>
      <c r="AS2769" t="s">
        <v>54</v>
      </c>
      <c r="AT2769" t="s">
        <v>73</v>
      </c>
      <c r="AU2769" t="s">
        <v>107</v>
      </c>
      <c r="AV2769" t="s">
        <v>2237</v>
      </c>
    </row>
    <row r="2770" spans="1:48" hidden="1" x14ac:dyDescent="0.3">
      <c r="A2770" t="s">
        <v>13424</v>
      </c>
      <c r="B2770" t="s">
        <v>13425</v>
      </c>
      <c r="C2770" s="1" t="str">
        <f t="shared" si="457"/>
        <v>21:0975</v>
      </c>
      <c r="D2770" s="1" t="str">
        <f t="shared" si="458"/>
        <v>21:0110</v>
      </c>
      <c r="E2770" t="s">
        <v>13426</v>
      </c>
      <c r="F2770" t="s">
        <v>13427</v>
      </c>
      <c r="H2770">
        <v>60.126868799999997</v>
      </c>
      <c r="I2770">
        <v>-98.0724771</v>
      </c>
      <c r="J2770" s="1" t="str">
        <f t="shared" si="459"/>
        <v>NGR lake sediment grab sample</v>
      </c>
      <c r="K2770" s="1" t="str">
        <f t="shared" si="460"/>
        <v>&lt;177 micron (NGR)</v>
      </c>
      <c r="L2770">
        <v>61</v>
      </c>
      <c r="M2770" t="s">
        <v>113</v>
      </c>
      <c r="N2770">
        <v>1184</v>
      </c>
      <c r="O2770" t="s">
        <v>124</v>
      </c>
      <c r="P2770" t="s">
        <v>54</v>
      </c>
      <c r="Q2770" t="s">
        <v>364</v>
      </c>
      <c r="R2770" t="s">
        <v>381</v>
      </c>
      <c r="S2770" t="s">
        <v>57</v>
      </c>
      <c r="T2770" t="s">
        <v>122</v>
      </c>
      <c r="U2770" t="s">
        <v>168</v>
      </c>
      <c r="V2770" t="s">
        <v>187</v>
      </c>
      <c r="W2770" t="s">
        <v>206</v>
      </c>
      <c r="X2770" t="s">
        <v>67</v>
      </c>
      <c r="Y2770" t="s">
        <v>137</v>
      </c>
      <c r="Z2770" t="s">
        <v>62</v>
      </c>
      <c r="AA2770" t="s">
        <v>64</v>
      </c>
      <c r="AB2770" t="s">
        <v>119</v>
      </c>
      <c r="AC2770" t="s">
        <v>66</v>
      </c>
      <c r="AD2770" t="s">
        <v>54</v>
      </c>
      <c r="AE2770" t="s">
        <v>1854</v>
      </c>
      <c r="AF2770" t="s">
        <v>69</v>
      </c>
      <c r="AG2770" t="s">
        <v>121</v>
      </c>
      <c r="AH2770" t="s">
        <v>780</v>
      </c>
      <c r="AI2770" t="s">
        <v>106</v>
      </c>
      <c r="AJ2770" t="s">
        <v>709</v>
      </c>
      <c r="AK2770" t="s">
        <v>73</v>
      </c>
      <c r="AL2770" t="s">
        <v>103</v>
      </c>
      <c r="AM2770" t="s">
        <v>103</v>
      </c>
      <c r="AN2770" t="s">
        <v>76</v>
      </c>
      <c r="AO2770" t="s">
        <v>123</v>
      </c>
      <c r="AP2770" t="s">
        <v>194</v>
      </c>
      <c r="AQ2770" t="s">
        <v>373</v>
      </c>
      <c r="AR2770" t="s">
        <v>67</v>
      </c>
      <c r="AS2770" t="s">
        <v>54</v>
      </c>
      <c r="AT2770" t="s">
        <v>73</v>
      </c>
      <c r="AU2770" t="s">
        <v>107</v>
      </c>
      <c r="AV2770" t="s">
        <v>13428</v>
      </c>
    </row>
    <row r="2771" spans="1:48" hidden="1" x14ac:dyDescent="0.3">
      <c r="A2771" t="s">
        <v>13429</v>
      </c>
      <c r="B2771" t="s">
        <v>13430</v>
      </c>
      <c r="C2771" s="1" t="str">
        <f t="shared" si="457"/>
        <v>21:0975</v>
      </c>
      <c r="D2771" s="1" t="str">
        <f t="shared" si="458"/>
        <v>21:0110</v>
      </c>
      <c r="E2771" t="s">
        <v>13426</v>
      </c>
      <c r="F2771" t="s">
        <v>13431</v>
      </c>
      <c r="H2771">
        <v>60.126868799999997</v>
      </c>
      <c r="I2771">
        <v>-98.0724771</v>
      </c>
      <c r="J2771" s="1" t="str">
        <f t="shared" si="459"/>
        <v>NGR lake sediment grab sample</v>
      </c>
      <c r="K2771" s="1" t="str">
        <f t="shared" si="460"/>
        <v>&lt;177 micron (NGR)</v>
      </c>
      <c r="L2771">
        <v>61</v>
      </c>
      <c r="M2771" t="s">
        <v>132</v>
      </c>
      <c r="N2771">
        <v>1185</v>
      </c>
      <c r="O2771" t="s">
        <v>327</v>
      </c>
      <c r="P2771" t="s">
        <v>54</v>
      </c>
      <c r="Q2771" t="s">
        <v>643</v>
      </c>
      <c r="R2771" t="s">
        <v>347</v>
      </c>
      <c r="S2771" t="s">
        <v>57</v>
      </c>
      <c r="T2771" t="s">
        <v>316</v>
      </c>
      <c r="U2771" t="s">
        <v>117</v>
      </c>
      <c r="V2771" t="s">
        <v>139</v>
      </c>
      <c r="W2771" t="s">
        <v>396</v>
      </c>
      <c r="X2771" t="s">
        <v>74</v>
      </c>
      <c r="Y2771" t="s">
        <v>421</v>
      </c>
      <c r="Z2771" t="s">
        <v>170</v>
      </c>
      <c r="AA2771" t="s">
        <v>64</v>
      </c>
      <c r="AB2771" t="s">
        <v>471</v>
      </c>
      <c r="AC2771" t="s">
        <v>66</v>
      </c>
      <c r="AD2771" t="s">
        <v>67</v>
      </c>
      <c r="AE2771" t="s">
        <v>543</v>
      </c>
      <c r="AF2771" t="s">
        <v>317</v>
      </c>
      <c r="AG2771" t="s">
        <v>471</v>
      </c>
      <c r="AH2771" t="s">
        <v>780</v>
      </c>
      <c r="AI2771" t="s">
        <v>201</v>
      </c>
      <c r="AJ2771" t="s">
        <v>254</v>
      </c>
      <c r="AK2771" t="s">
        <v>73</v>
      </c>
      <c r="AL2771" t="s">
        <v>75</v>
      </c>
      <c r="AM2771" t="s">
        <v>103</v>
      </c>
      <c r="AN2771" t="s">
        <v>76</v>
      </c>
      <c r="AO2771" t="s">
        <v>318</v>
      </c>
      <c r="AP2771" t="s">
        <v>2033</v>
      </c>
      <c r="AQ2771" t="s">
        <v>209</v>
      </c>
      <c r="AR2771" t="s">
        <v>67</v>
      </c>
      <c r="AS2771" t="s">
        <v>54</v>
      </c>
      <c r="AT2771" t="s">
        <v>73</v>
      </c>
      <c r="AU2771" t="s">
        <v>107</v>
      </c>
      <c r="AV2771" t="s">
        <v>1091</v>
      </c>
    </row>
    <row r="2772" spans="1:48" hidden="1" x14ac:dyDescent="0.3">
      <c r="A2772" t="s">
        <v>13432</v>
      </c>
      <c r="B2772" t="s">
        <v>13433</v>
      </c>
      <c r="C2772" s="1" t="str">
        <f t="shared" si="457"/>
        <v>21:0975</v>
      </c>
      <c r="D2772" s="1" t="str">
        <f t="shared" si="458"/>
        <v>21:0110</v>
      </c>
      <c r="E2772" t="s">
        <v>13434</v>
      </c>
      <c r="F2772" t="s">
        <v>13435</v>
      </c>
      <c r="H2772">
        <v>60.119204199999999</v>
      </c>
      <c r="I2772">
        <v>-98.026752999999999</v>
      </c>
      <c r="J2772" s="1" t="str">
        <f t="shared" si="459"/>
        <v>NGR lake sediment grab sample</v>
      </c>
      <c r="K2772" s="1" t="str">
        <f t="shared" si="460"/>
        <v>&lt;177 micron (NGR)</v>
      </c>
      <c r="L2772">
        <v>61</v>
      </c>
      <c r="M2772" t="s">
        <v>149</v>
      </c>
      <c r="N2772">
        <v>1186</v>
      </c>
      <c r="O2772" t="s">
        <v>276</v>
      </c>
      <c r="P2772" t="s">
        <v>54</v>
      </c>
      <c r="Q2772" t="s">
        <v>470</v>
      </c>
      <c r="R2772" t="s">
        <v>211</v>
      </c>
      <c r="S2772" t="s">
        <v>57</v>
      </c>
      <c r="T2772" t="s">
        <v>189</v>
      </c>
      <c r="U2772" t="s">
        <v>138</v>
      </c>
      <c r="V2772" t="s">
        <v>550</v>
      </c>
      <c r="W2772" t="s">
        <v>355</v>
      </c>
      <c r="X2772" t="s">
        <v>67</v>
      </c>
      <c r="Y2772" t="s">
        <v>302</v>
      </c>
      <c r="Z2772" t="s">
        <v>96</v>
      </c>
      <c r="AA2772" t="s">
        <v>64</v>
      </c>
      <c r="AB2772" t="s">
        <v>151</v>
      </c>
      <c r="AC2772" t="s">
        <v>66</v>
      </c>
      <c r="AD2772" t="s">
        <v>67</v>
      </c>
      <c r="AE2772" t="s">
        <v>4498</v>
      </c>
      <c r="AF2772" t="s">
        <v>134</v>
      </c>
      <c r="AG2772" t="s">
        <v>58</v>
      </c>
      <c r="AH2772" t="s">
        <v>472</v>
      </c>
      <c r="AI2772" t="s">
        <v>233</v>
      </c>
      <c r="AJ2772" t="s">
        <v>118</v>
      </c>
      <c r="AK2772" t="s">
        <v>73</v>
      </c>
      <c r="AL2772" t="s">
        <v>177</v>
      </c>
      <c r="AM2772" t="s">
        <v>103</v>
      </c>
      <c r="AN2772" t="s">
        <v>76</v>
      </c>
      <c r="AO2772" t="s">
        <v>382</v>
      </c>
      <c r="AP2772" t="s">
        <v>414</v>
      </c>
      <c r="AQ2772" t="s">
        <v>292</v>
      </c>
      <c r="AR2772" t="s">
        <v>67</v>
      </c>
      <c r="AS2772" t="s">
        <v>54</v>
      </c>
      <c r="AT2772" t="s">
        <v>73</v>
      </c>
      <c r="AU2772" t="s">
        <v>107</v>
      </c>
      <c r="AV2772" t="s">
        <v>13436</v>
      </c>
    </row>
    <row r="2773" spans="1:48" hidden="1" x14ac:dyDescent="0.3">
      <c r="A2773" t="s">
        <v>13437</v>
      </c>
      <c r="B2773" t="s">
        <v>13438</v>
      </c>
      <c r="C2773" s="1" t="str">
        <f t="shared" si="457"/>
        <v>21:0975</v>
      </c>
      <c r="D2773" s="1" t="str">
        <f t="shared" si="458"/>
        <v>21:0110</v>
      </c>
      <c r="E2773" t="s">
        <v>13439</v>
      </c>
      <c r="F2773" t="s">
        <v>13440</v>
      </c>
      <c r="H2773">
        <v>60.162529800000002</v>
      </c>
      <c r="I2773">
        <v>-98.138048400000002</v>
      </c>
      <c r="J2773" s="1" t="str">
        <f t="shared" si="459"/>
        <v>NGR lake sediment grab sample</v>
      </c>
      <c r="K2773" s="1" t="str">
        <f t="shared" si="460"/>
        <v>&lt;177 micron (NGR)</v>
      </c>
      <c r="L2773">
        <v>61</v>
      </c>
      <c r="M2773" t="s">
        <v>165</v>
      </c>
      <c r="N2773">
        <v>1187</v>
      </c>
      <c r="O2773" t="s">
        <v>290</v>
      </c>
      <c r="P2773" t="s">
        <v>54</v>
      </c>
      <c r="Q2773" t="s">
        <v>558</v>
      </c>
      <c r="R2773" t="s">
        <v>134</v>
      </c>
      <c r="S2773" t="s">
        <v>57</v>
      </c>
      <c r="T2773" t="s">
        <v>91</v>
      </c>
      <c r="U2773" t="s">
        <v>203</v>
      </c>
      <c r="V2773" t="s">
        <v>725</v>
      </c>
      <c r="W2773" t="s">
        <v>137</v>
      </c>
      <c r="X2773" t="s">
        <v>74</v>
      </c>
      <c r="Y2773" t="s">
        <v>254</v>
      </c>
      <c r="Z2773" t="s">
        <v>170</v>
      </c>
      <c r="AA2773" t="s">
        <v>64</v>
      </c>
      <c r="AB2773" t="s">
        <v>339</v>
      </c>
      <c r="AC2773" t="s">
        <v>66</v>
      </c>
      <c r="AD2773" t="s">
        <v>67</v>
      </c>
      <c r="AE2773" t="s">
        <v>68</v>
      </c>
      <c r="AF2773" t="s">
        <v>347</v>
      </c>
      <c r="AG2773" t="s">
        <v>725</v>
      </c>
      <c r="AH2773" t="s">
        <v>780</v>
      </c>
      <c r="AI2773" t="s">
        <v>340</v>
      </c>
      <c r="AJ2773" t="s">
        <v>329</v>
      </c>
      <c r="AK2773" t="s">
        <v>73</v>
      </c>
      <c r="AL2773" t="s">
        <v>177</v>
      </c>
      <c r="AM2773" t="s">
        <v>177</v>
      </c>
      <c r="AN2773" t="s">
        <v>76</v>
      </c>
      <c r="AO2773" t="s">
        <v>92</v>
      </c>
      <c r="AP2773" t="s">
        <v>656</v>
      </c>
      <c r="AQ2773" t="s">
        <v>413</v>
      </c>
      <c r="AR2773" t="s">
        <v>74</v>
      </c>
      <c r="AS2773" t="s">
        <v>62</v>
      </c>
      <c r="AT2773" t="s">
        <v>73</v>
      </c>
      <c r="AU2773" t="s">
        <v>107</v>
      </c>
      <c r="AV2773" t="s">
        <v>8010</v>
      </c>
    </row>
    <row r="2774" spans="1:48" hidden="1" x14ac:dyDescent="0.3">
      <c r="A2774" t="s">
        <v>13441</v>
      </c>
      <c r="B2774" t="s">
        <v>13442</v>
      </c>
      <c r="C2774" s="1" t="str">
        <f t="shared" si="457"/>
        <v>21:0975</v>
      </c>
      <c r="D2774" s="1" t="str">
        <f t="shared" si="458"/>
        <v>21:0110</v>
      </c>
      <c r="E2774" t="s">
        <v>13443</v>
      </c>
      <c r="F2774" t="s">
        <v>13444</v>
      </c>
      <c r="H2774">
        <v>60.158564499999997</v>
      </c>
      <c r="I2774">
        <v>-98.198738800000001</v>
      </c>
      <c r="J2774" s="1" t="str">
        <f t="shared" si="459"/>
        <v>NGR lake sediment grab sample</v>
      </c>
      <c r="K2774" s="1" t="str">
        <f t="shared" si="460"/>
        <v>&lt;177 micron (NGR)</v>
      </c>
      <c r="L2774">
        <v>61</v>
      </c>
      <c r="M2774" t="s">
        <v>185</v>
      </c>
      <c r="N2774">
        <v>1188</v>
      </c>
      <c r="O2774" t="s">
        <v>68</v>
      </c>
      <c r="P2774" t="s">
        <v>54</v>
      </c>
      <c r="Q2774" t="s">
        <v>420</v>
      </c>
      <c r="R2774" t="s">
        <v>116</v>
      </c>
      <c r="S2774" t="s">
        <v>57</v>
      </c>
      <c r="T2774" t="s">
        <v>1089</v>
      </c>
      <c r="U2774" t="s">
        <v>138</v>
      </c>
      <c r="V2774" t="s">
        <v>575</v>
      </c>
      <c r="W2774" t="s">
        <v>355</v>
      </c>
      <c r="X2774" t="s">
        <v>74</v>
      </c>
      <c r="Y2774" t="s">
        <v>63</v>
      </c>
      <c r="Z2774" t="s">
        <v>138</v>
      </c>
      <c r="AA2774" t="s">
        <v>64</v>
      </c>
      <c r="AB2774" t="s">
        <v>326</v>
      </c>
      <c r="AC2774" t="s">
        <v>66</v>
      </c>
      <c r="AD2774" t="s">
        <v>117</v>
      </c>
      <c r="AE2774" t="s">
        <v>9478</v>
      </c>
      <c r="AF2774" t="s">
        <v>290</v>
      </c>
      <c r="AG2774" t="s">
        <v>438</v>
      </c>
      <c r="AH2774" t="s">
        <v>780</v>
      </c>
      <c r="AI2774" t="s">
        <v>336</v>
      </c>
      <c r="AJ2774" t="s">
        <v>102</v>
      </c>
      <c r="AK2774" t="s">
        <v>73</v>
      </c>
      <c r="AL2774" t="s">
        <v>157</v>
      </c>
      <c r="AM2774" t="s">
        <v>125</v>
      </c>
      <c r="AN2774" t="s">
        <v>76</v>
      </c>
      <c r="AO2774" t="s">
        <v>178</v>
      </c>
      <c r="AP2774" t="s">
        <v>566</v>
      </c>
      <c r="AQ2774" t="s">
        <v>1402</v>
      </c>
      <c r="AR2774" t="s">
        <v>74</v>
      </c>
      <c r="AS2774" t="s">
        <v>62</v>
      </c>
      <c r="AT2774" t="s">
        <v>315</v>
      </c>
      <c r="AU2774" t="s">
        <v>107</v>
      </c>
      <c r="AV2774" t="s">
        <v>2369</v>
      </c>
    </row>
    <row r="2775" spans="1:48" hidden="1" x14ac:dyDescent="0.3">
      <c r="A2775" t="s">
        <v>13445</v>
      </c>
      <c r="B2775" t="s">
        <v>13446</v>
      </c>
      <c r="C2775" s="1" t="str">
        <f t="shared" si="457"/>
        <v>21:0975</v>
      </c>
      <c r="D2775" s="1" t="str">
        <f t="shared" si="458"/>
        <v>21:0110</v>
      </c>
      <c r="E2775" t="s">
        <v>13447</v>
      </c>
      <c r="F2775" t="s">
        <v>13448</v>
      </c>
      <c r="H2775">
        <v>60.153923800000001</v>
      </c>
      <c r="I2775">
        <v>-98.321266499999993</v>
      </c>
      <c r="J2775" s="1" t="str">
        <f t="shared" si="459"/>
        <v>NGR lake sediment grab sample</v>
      </c>
      <c r="K2775" s="1" t="str">
        <f t="shared" si="460"/>
        <v>&lt;177 micron (NGR)</v>
      </c>
      <c r="L2775">
        <v>61</v>
      </c>
      <c r="M2775" t="s">
        <v>200</v>
      </c>
      <c r="N2775">
        <v>1189</v>
      </c>
      <c r="O2775" t="s">
        <v>103</v>
      </c>
      <c r="P2775" t="s">
        <v>54</v>
      </c>
      <c r="Q2775" t="s">
        <v>315</v>
      </c>
      <c r="R2775" t="s">
        <v>282</v>
      </c>
      <c r="S2775" t="s">
        <v>57</v>
      </c>
      <c r="T2775" t="s">
        <v>447</v>
      </c>
      <c r="U2775" t="s">
        <v>96</v>
      </c>
      <c r="V2775" t="s">
        <v>381</v>
      </c>
      <c r="W2775" t="s">
        <v>238</v>
      </c>
      <c r="X2775" t="s">
        <v>62</v>
      </c>
      <c r="Y2775" t="s">
        <v>238</v>
      </c>
      <c r="Z2775" t="s">
        <v>67</v>
      </c>
      <c r="AA2775" t="s">
        <v>64</v>
      </c>
      <c r="AB2775" t="s">
        <v>152</v>
      </c>
      <c r="AC2775" t="s">
        <v>70</v>
      </c>
      <c r="AD2775" t="s">
        <v>127</v>
      </c>
      <c r="AE2775" t="s">
        <v>8754</v>
      </c>
      <c r="AF2775" t="s">
        <v>178</v>
      </c>
      <c r="AG2775" t="s">
        <v>290</v>
      </c>
      <c r="AH2775" t="s">
        <v>780</v>
      </c>
      <c r="AI2775" t="s">
        <v>220</v>
      </c>
      <c r="AJ2775" t="s">
        <v>1288</v>
      </c>
      <c r="AK2775" t="s">
        <v>73</v>
      </c>
      <c r="AL2775" t="s">
        <v>103</v>
      </c>
      <c r="AM2775" t="s">
        <v>526</v>
      </c>
      <c r="AN2775" t="s">
        <v>76</v>
      </c>
      <c r="AO2775" t="s">
        <v>92</v>
      </c>
      <c r="AP2775" t="s">
        <v>1210</v>
      </c>
      <c r="AQ2775" t="s">
        <v>168</v>
      </c>
      <c r="AR2775" t="s">
        <v>67</v>
      </c>
      <c r="AS2775" t="s">
        <v>170</v>
      </c>
      <c r="AT2775" t="s">
        <v>73</v>
      </c>
      <c r="AU2775" t="s">
        <v>107</v>
      </c>
      <c r="AV2775" t="s">
        <v>9289</v>
      </c>
    </row>
    <row r="2776" spans="1:48" hidden="1" x14ac:dyDescent="0.3">
      <c r="A2776" t="s">
        <v>13449</v>
      </c>
      <c r="B2776" t="s">
        <v>13450</v>
      </c>
      <c r="C2776" s="1" t="str">
        <f t="shared" si="457"/>
        <v>21:0975</v>
      </c>
      <c r="D2776" s="1" t="str">
        <f t="shared" si="458"/>
        <v>21:0110</v>
      </c>
      <c r="E2776" t="s">
        <v>13451</v>
      </c>
      <c r="F2776" t="s">
        <v>13452</v>
      </c>
      <c r="H2776">
        <v>60.154266700000001</v>
      </c>
      <c r="I2776">
        <v>-98.368849400000002</v>
      </c>
      <c r="J2776" s="1" t="str">
        <f t="shared" si="459"/>
        <v>NGR lake sediment grab sample</v>
      </c>
      <c r="K2776" s="1" t="str">
        <f t="shared" si="460"/>
        <v>&lt;177 micron (NGR)</v>
      </c>
      <c r="L2776">
        <v>61</v>
      </c>
      <c r="M2776" t="s">
        <v>217</v>
      </c>
      <c r="N2776">
        <v>1190</v>
      </c>
      <c r="O2776" t="s">
        <v>74</v>
      </c>
      <c r="P2776" t="s">
        <v>54</v>
      </c>
      <c r="Q2776" t="s">
        <v>277</v>
      </c>
      <c r="R2776" t="s">
        <v>251</v>
      </c>
      <c r="S2776" t="s">
        <v>57</v>
      </c>
      <c r="T2776" t="s">
        <v>58</v>
      </c>
      <c r="U2776" t="s">
        <v>96</v>
      </c>
      <c r="V2776" t="s">
        <v>2740</v>
      </c>
      <c r="W2776" t="s">
        <v>74</v>
      </c>
      <c r="X2776" t="s">
        <v>74</v>
      </c>
      <c r="Y2776" t="s">
        <v>157</v>
      </c>
      <c r="Z2776" t="s">
        <v>67</v>
      </c>
      <c r="AA2776" t="s">
        <v>64</v>
      </c>
      <c r="AB2776" t="s">
        <v>172</v>
      </c>
      <c r="AC2776" t="s">
        <v>66</v>
      </c>
      <c r="AD2776" t="s">
        <v>67</v>
      </c>
      <c r="AE2776" t="s">
        <v>9833</v>
      </c>
      <c r="AF2776" t="s">
        <v>134</v>
      </c>
      <c r="AG2776" t="s">
        <v>168</v>
      </c>
      <c r="AH2776" t="s">
        <v>780</v>
      </c>
      <c r="AI2776" t="s">
        <v>276</v>
      </c>
      <c r="AJ2776" t="s">
        <v>305</v>
      </c>
      <c r="AK2776" t="s">
        <v>73</v>
      </c>
      <c r="AL2776" t="s">
        <v>103</v>
      </c>
      <c r="AM2776" t="s">
        <v>177</v>
      </c>
      <c r="AN2776" t="s">
        <v>76</v>
      </c>
      <c r="AO2776" t="s">
        <v>429</v>
      </c>
      <c r="AP2776" t="s">
        <v>1227</v>
      </c>
      <c r="AQ2776" t="s">
        <v>168</v>
      </c>
      <c r="AR2776" t="s">
        <v>67</v>
      </c>
      <c r="AS2776" t="s">
        <v>54</v>
      </c>
      <c r="AT2776" t="s">
        <v>73</v>
      </c>
      <c r="AU2776" t="s">
        <v>107</v>
      </c>
      <c r="AV2776" t="s">
        <v>3779</v>
      </c>
    </row>
    <row r="2777" spans="1:48" hidden="1" x14ac:dyDescent="0.3">
      <c r="A2777" t="s">
        <v>13453</v>
      </c>
      <c r="B2777" t="s">
        <v>13454</v>
      </c>
      <c r="C2777" s="1" t="str">
        <f t="shared" si="457"/>
        <v>21:0975</v>
      </c>
      <c r="D2777" s="1" t="str">
        <f t="shared" si="458"/>
        <v>21:0110</v>
      </c>
      <c r="E2777" t="s">
        <v>13455</v>
      </c>
      <c r="F2777" t="s">
        <v>13456</v>
      </c>
      <c r="H2777">
        <v>60.147731999999998</v>
      </c>
      <c r="I2777">
        <v>-98.474256699999998</v>
      </c>
      <c r="J2777" s="1" t="str">
        <f t="shared" si="459"/>
        <v>NGR lake sediment grab sample</v>
      </c>
      <c r="K2777" s="1" t="str">
        <f t="shared" si="460"/>
        <v>&lt;177 micron (NGR)</v>
      </c>
      <c r="L2777">
        <v>61</v>
      </c>
      <c r="M2777" t="s">
        <v>246</v>
      </c>
      <c r="N2777">
        <v>1191</v>
      </c>
      <c r="O2777" t="s">
        <v>448</v>
      </c>
      <c r="P2777" t="s">
        <v>54</v>
      </c>
      <c r="Q2777" t="s">
        <v>1128</v>
      </c>
      <c r="R2777" t="s">
        <v>264</v>
      </c>
      <c r="S2777" t="s">
        <v>57</v>
      </c>
      <c r="T2777" t="s">
        <v>91</v>
      </c>
      <c r="U2777" t="s">
        <v>88</v>
      </c>
      <c r="V2777" t="s">
        <v>93</v>
      </c>
      <c r="W2777" t="s">
        <v>355</v>
      </c>
      <c r="X2777" t="s">
        <v>74</v>
      </c>
      <c r="Y2777" t="s">
        <v>692</v>
      </c>
      <c r="Z2777" t="s">
        <v>127</v>
      </c>
      <c r="AA2777" t="s">
        <v>64</v>
      </c>
      <c r="AB2777" t="s">
        <v>100</v>
      </c>
      <c r="AC2777" t="s">
        <v>66</v>
      </c>
      <c r="AD2777" t="s">
        <v>168</v>
      </c>
      <c r="AE2777" t="s">
        <v>490</v>
      </c>
      <c r="AF2777" t="s">
        <v>134</v>
      </c>
      <c r="AG2777" t="s">
        <v>189</v>
      </c>
      <c r="AH2777" t="s">
        <v>780</v>
      </c>
      <c r="AI2777" t="s">
        <v>138</v>
      </c>
      <c r="AJ2777" t="s">
        <v>168</v>
      </c>
      <c r="AK2777" t="s">
        <v>73</v>
      </c>
      <c r="AL2777" t="s">
        <v>177</v>
      </c>
      <c r="AM2777" t="s">
        <v>74</v>
      </c>
      <c r="AN2777" t="s">
        <v>76</v>
      </c>
      <c r="AO2777" t="s">
        <v>290</v>
      </c>
      <c r="AP2777" t="s">
        <v>2033</v>
      </c>
      <c r="AQ2777" t="s">
        <v>1186</v>
      </c>
      <c r="AR2777" t="s">
        <v>62</v>
      </c>
      <c r="AS2777" t="s">
        <v>170</v>
      </c>
      <c r="AT2777" t="s">
        <v>91</v>
      </c>
      <c r="AU2777" t="s">
        <v>80</v>
      </c>
      <c r="AV2777" t="s">
        <v>2438</v>
      </c>
    </row>
    <row r="2778" spans="1:48" hidden="1" x14ac:dyDescent="0.3">
      <c r="A2778" t="s">
        <v>13457</v>
      </c>
      <c r="B2778" t="s">
        <v>13458</v>
      </c>
      <c r="C2778" s="1" t="str">
        <f t="shared" si="457"/>
        <v>21:0975</v>
      </c>
      <c r="D2778" s="1" t="str">
        <f t="shared" si="458"/>
        <v>21:0110</v>
      </c>
      <c r="E2778" t="s">
        <v>13459</v>
      </c>
      <c r="F2778" t="s">
        <v>13460</v>
      </c>
      <c r="H2778">
        <v>60.158999399999999</v>
      </c>
      <c r="I2778">
        <v>-98.538949799999997</v>
      </c>
      <c r="J2778" s="1" t="str">
        <f t="shared" si="459"/>
        <v>NGR lake sediment grab sample</v>
      </c>
      <c r="K2778" s="1" t="str">
        <f t="shared" si="460"/>
        <v>&lt;177 micron (NGR)</v>
      </c>
      <c r="L2778">
        <v>61</v>
      </c>
      <c r="M2778" t="s">
        <v>260</v>
      </c>
      <c r="N2778">
        <v>1192</v>
      </c>
      <c r="O2778" t="s">
        <v>103</v>
      </c>
      <c r="P2778" t="s">
        <v>54</v>
      </c>
      <c r="Q2778" t="s">
        <v>2374</v>
      </c>
      <c r="R2778" t="s">
        <v>90</v>
      </c>
      <c r="S2778" t="s">
        <v>57</v>
      </c>
      <c r="T2778" t="s">
        <v>135</v>
      </c>
      <c r="U2778" t="s">
        <v>168</v>
      </c>
      <c r="V2778" t="s">
        <v>616</v>
      </c>
      <c r="W2778" t="s">
        <v>355</v>
      </c>
      <c r="X2778" t="s">
        <v>67</v>
      </c>
      <c r="Y2778" t="s">
        <v>448</v>
      </c>
      <c r="Z2778" t="s">
        <v>127</v>
      </c>
      <c r="AA2778" t="s">
        <v>64</v>
      </c>
      <c r="AB2778" t="s">
        <v>93</v>
      </c>
      <c r="AC2778" t="s">
        <v>173</v>
      </c>
      <c r="AD2778" t="s">
        <v>127</v>
      </c>
      <c r="AE2778" t="s">
        <v>238</v>
      </c>
      <c r="AF2778" t="s">
        <v>104</v>
      </c>
      <c r="AG2778" t="s">
        <v>428</v>
      </c>
      <c r="AH2778" t="s">
        <v>780</v>
      </c>
      <c r="AI2778" t="s">
        <v>106</v>
      </c>
      <c r="AJ2778" t="s">
        <v>114</v>
      </c>
      <c r="AK2778" t="s">
        <v>73</v>
      </c>
      <c r="AL2778" t="s">
        <v>125</v>
      </c>
      <c r="AM2778" t="s">
        <v>177</v>
      </c>
      <c r="AN2778" t="s">
        <v>76</v>
      </c>
      <c r="AO2778" t="s">
        <v>92</v>
      </c>
      <c r="AP2778" t="s">
        <v>2033</v>
      </c>
      <c r="AQ2778" t="s">
        <v>92</v>
      </c>
      <c r="AR2778" t="s">
        <v>67</v>
      </c>
      <c r="AS2778" t="s">
        <v>54</v>
      </c>
      <c r="AT2778" t="s">
        <v>73</v>
      </c>
      <c r="AU2778" t="s">
        <v>107</v>
      </c>
      <c r="AV2778" t="s">
        <v>13461</v>
      </c>
    </row>
    <row r="2779" spans="1:48" hidden="1" x14ac:dyDescent="0.3">
      <c r="A2779" t="s">
        <v>13462</v>
      </c>
      <c r="B2779" t="s">
        <v>13463</v>
      </c>
      <c r="C2779" s="1" t="str">
        <f t="shared" si="457"/>
        <v>21:0975</v>
      </c>
      <c r="D2779" s="1" t="str">
        <f t="shared" si="458"/>
        <v>21:0110</v>
      </c>
      <c r="E2779" t="s">
        <v>13464</v>
      </c>
      <c r="F2779" t="s">
        <v>13465</v>
      </c>
      <c r="H2779">
        <v>60.163389299999999</v>
      </c>
      <c r="I2779">
        <v>-98.573536599999997</v>
      </c>
      <c r="J2779" s="1" t="str">
        <f t="shared" si="459"/>
        <v>NGR lake sediment grab sample</v>
      </c>
      <c r="K2779" s="1" t="str">
        <f t="shared" si="460"/>
        <v>&lt;177 micron (NGR)</v>
      </c>
      <c r="L2779">
        <v>61</v>
      </c>
      <c r="M2779" t="s">
        <v>273</v>
      </c>
      <c r="N2779">
        <v>1193</v>
      </c>
      <c r="O2779" t="s">
        <v>103</v>
      </c>
      <c r="P2779" t="s">
        <v>54</v>
      </c>
      <c r="Q2779" t="s">
        <v>1210</v>
      </c>
      <c r="R2779" t="s">
        <v>178</v>
      </c>
      <c r="S2779" t="s">
        <v>57</v>
      </c>
      <c r="T2779" t="s">
        <v>449</v>
      </c>
      <c r="U2779" t="s">
        <v>57</v>
      </c>
      <c r="V2779" t="s">
        <v>192</v>
      </c>
      <c r="W2779" t="s">
        <v>211</v>
      </c>
      <c r="X2779" t="s">
        <v>67</v>
      </c>
      <c r="Y2779" t="s">
        <v>526</v>
      </c>
      <c r="Z2779" t="s">
        <v>96</v>
      </c>
      <c r="AA2779" t="s">
        <v>64</v>
      </c>
      <c r="AB2779" t="s">
        <v>522</v>
      </c>
      <c r="AC2779" t="s">
        <v>66</v>
      </c>
      <c r="AD2779" t="s">
        <v>54</v>
      </c>
      <c r="AE2779" t="s">
        <v>302</v>
      </c>
      <c r="AF2779" t="s">
        <v>281</v>
      </c>
      <c r="AG2779" t="s">
        <v>249</v>
      </c>
      <c r="AH2779" t="s">
        <v>780</v>
      </c>
      <c r="AI2779" t="s">
        <v>201</v>
      </c>
      <c r="AJ2779" t="s">
        <v>138</v>
      </c>
      <c r="AK2779" t="s">
        <v>73</v>
      </c>
      <c r="AL2779" t="s">
        <v>74</v>
      </c>
      <c r="AM2779" t="s">
        <v>75</v>
      </c>
      <c r="AN2779" t="s">
        <v>76</v>
      </c>
      <c r="AO2779" t="s">
        <v>104</v>
      </c>
      <c r="AP2779" t="s">
        <v>225</v>
      </c>
      <c r="AQ2779" t="s">
        <v>914</v>
      </c>
      <c r="AR2779" t="s">
        <v>67</v>
      </c>
      <c r="AS2779" t="s">
        <v>54</v>
      </c>
      <c r="AT2779" t="s">
        <v>73</v>
      </c>
      <c r="AU2779" t="s">
        <v>107</v>
      </c>
      <c r="AV2779" t="s">
        <v>13466</v>
      </c>
    </row>
    <row r="2780" spans="1:48" hidden="1" x14ac:dyDescent="0.3">
      <c r="A2780" t="s">
        <v>13467</v>
      </c>
      <c r="B2780" t="s">
        <v>13468</v>
      </c>
      <c r="C2780" s="1" t="str">
        <f t="shared" si="457"/>
        <v>21:0975</v>
      </c>
      <c r="D2780" s="1" t="str">
        <f t="shared" si="458"/>
        <v>21:0110</v>
      </c>
      <c r="E2780" t="s">
        <v>13469</v>
      </c>
      <c r="F2780" t="s">
        <v>13470</v>
      </c>
      <c r="H2780">
        <v>60.160095200000001</v>
      </c>
      <c r="I2780">
        <v>-98.650634299999993</v>
      </c>
      <c r="J2780" s="1" t="str">
        <f t="shared" si="459"/>
        <v>NGR lake sediment grab sample</v>
      </c>
      <c r="K2780" s="1" t="str">
        <f t="shared" si="460"/>
        <v>&lt;177 micron (NGR)</v>
      </c>
      <c r="L2780">
        <v>61</v>
      </c>
      <c r="M2780" t="s">
        <v>289</v>
      </c>
      <c r="N2780">
        <v>1194</v>
      </c>
      <c r="O2780" t="s">
        <v>103</v>
      </c>
      <c r="P2780" t="s">
        <v>54</v>
      </c>
      <c r="Q2780" t="s">
        <v>3719</v>
      </c>
      <c r="R2780" t="s">
        <v>357</v>
      </c>
      <c r="S2780" t="s">
        <v>57</v>
      </c>
      <c r="T2780" t="s">
        <v>152</v>
      </c>
      <c r="U2780" t="s">
        <v>117</v>
      </c>
      <c r="V2780" t="s">
        <v>550</v>
      </c>
      <c r="W2780" t="s">
        <v>171</v>
      </c>
      <c r="X2780" t="s">
        <v>74</v>
      </c>
      <c r="Y2780" t="s">
        <v>63</v>
      </c>
      <c r="Z2780" t="s">
        <v>96</v>
      </c>
      <c r="AA2780" t="s">
        <v>64</v>
      </c>
      <c r="AB2780" t="s">
        <v>93</v>
      </c>
      <c r="AC2780" t="s">
        <v>66</v>
      </c>
      <c r="AD2780" t="s">
        <v>127</v>
      </c>
      <c r="AE2780" t="s">
        <v>302</v>
      </c>
      <c r="AF2780" t="s">
        <v>281</v>
      </c>
      <c r="AG2780" t="s">
        <v>142</v>
      </c>
      <c r="AH2780" t="s">
        <v>780</v>
      </c>
      <c r="AI2780" t="s">
        <v>240</v>
      </c>
      <c r="AJ2780" t="s">
        <v>340</v>
      </c>
      <c r="AK2780" t="s">
        <v>73</v>
      </c>
      <c r="AL2780" t="s">
        <v>75</v>
      </c>
      <c r="AM2780" t="s">
        <v>177</v>
      </c>
      <c r="AN2780" t="s">
        <v>76</v>
      </c>
      <c r="AO2780" t="s">
        <v>92</v>
      </c>
      <c r="AP2780" t="s">
        <v>2033</v>
      </c>
      <c r="AQ2780" t="s">
        <v>348</v>
      </c>
      <c r="AR2780" t="s">
        <v>62</v>
      </c>
      <c r="AS2780" t="s">
        <v>54</v>
      </c>
      <c r="AT2780" t="s">
        <v>73</v>
      </c>
      <c r="AU2780" t="s">
        <v>107</v>
      </c>
      <c r="AV2780" t="s">
        <v>686</v>
      </c>
    </row>
    <row r="2781" spans="1:48" hidden="1" x14ac:dyDescent="0.3">
      <c r="A2781" t="s">
        <v>13471</v>
      </c>
      <c r="B2781" t="s">
        <v>13472</v>
      </c>
      <c r="C2781" s="1" t="str">
        <f t="shared" si="457"/>
        <v>21:0975</v>
      </c>
      <c r="D2781" s="1" t="str">
        <f t="shared" si="458"/>
        <v>21:0110</v>
      </c>
      <c r="E2781" t="s">
        <v>13418</v>
      </c>
      <c r="F2781" t="s">
        <v>13473</v>
      </c>
      <c r="H2781">
        <v>60.115499399999997</v>
      </c>
      <c r="I2781">
        <v>-98.676855000000003</v>
      </c>
      <c r="J2781" s="1" t="str">
        <f t="shared" si="459"/>
        <v>NGR lake sediment grab sample</v>
      </c>
      <c r="K2781" s="1" t="str">
        <f t="shared" si="460"/>
        <v>&lt;177 micron (NGR)</v>
      </c>
      <c r="L2781">
        <v>61</v>
      </c>
      <c r="M2781" t="s">
        <v>345</v>
      </c>
      <c r="N2781">
        <v>1195</v>
      </c>
      <c r="O2781" t="s">
        <v>103</v>
      </c>
      <c r="P2781" t="s">
        <v>54</v>
      </c>
      <c r="Q2781" t="s">
        <v>262</v>
      </c>
      <c r="R2781" t="s">
        <v>99</v>
      </c>
      <c r="S2781" t="s">
        <v>57</v>
      </c>
      <c r="T2781" t="s">
        <v>454</v>
      </c>
      <c r="U2781" t="s">
        <v>138</v>
      </c>
      <c r="V2781" t="s">
        <v>436</v>
      </c>
      <c r="W2781" t="s">
        <v>74</v>
      </c>
      <c r="X2781" t="s">
        <v>67</v>
      </c>
      <c r="Y2781" t="s">
        <v>206</v>
      </c>
      <c r="Z2781" t="s">
        <v>74</v>
      </c>
      <c r="AA2781" t="s">
        <v>64</v>
      </c>
      <c r="AB2781" t="s">
        <v>492</v>
      </c>
      <c r="AC2781" t="s">
        <v>66</v>
      </c>
      <c r="AD2781" t="s">
        <v>758</v>
      </c>
      <c r="AE2781" t="s">
        <v>7527</v>
      </c>
      <c r="AF2781" t="s">
        <v>92</v>
      </c>
      <c r="AG2781" t="s">
        <v>104</v>
      </c>
      <c r="AH2781" t="s">
        <v>780</v>
      </c>
      <c r="AI2781" t="s">
        <v>63</v>
      </c>
      <c r="AJ2781" t="s">
        <v>292</v>
      </c>
      <c r="AK2781" t="s">
        <v>73</v>
      </c>
      <c r="AL2781" t="s">
        <v>103</v>
      </c>
      <c r="AM2781" t="s">
        <v>103</v>
      </c>
      <c r="AN2781" t="s">
        <v>76</v>
      </c>
      <c r="AO2781" t="s">
        <v>413</v>
      </c>
      <c r="AP2781" t="s">
        <v>1583</v>
      </c>
      <c r="AQ2781" t="s">
        <v>374</v>
      </c>
      <c r="AR2781" t="s">
        <v>67</v>
      </c>
      <c r="AS2781" t="s">
        <v>54</v>
      </c>
      <c r="AT2781" t="s">
        <v>73</v>
      </c>
      <c r="AU2781" t="s">
        <v>107</v>
      </c>
      <c r="AV2781" t="s">
        <v>13474</v>
      </c>
    </row>
    <row r="2782" spans="1:48" hidden="1" x14ac:dyDescent="0.3">
      <c r="A2782" t="s">
        <v>13475</v>
      </c>
      <c r="B2782" t="s">
        <v>13476</v>
      </c>
      <c r="C2782" s="1" t="str">
        <f t="shared" si="457"/>
        <v>21:0975</v>
      </c>
      <c r="D2782" s="1" t="str">
        <f>HYPERLINK("https://geochem.nrcan.gc.ca/cdogs/content/svy/svy_e.htm", "")</f>
        <v/>
      </c>
      <c r="G2782" s="1" t="str">
        <f>HYPERLINK("https://geochem.nrcan.gc.ca/cdogs/content/cr_/cr_00160_e.htm", "160")</f>
        <v>160</v>
      </c>
      <c r="J2782" t="s">
        <v>230</v>
      </c>
      <c r="K2782" t="s">
        <v>231</v>
      </c>
      <c r="L2782">
        <v>61</v>
      </c>
      <c r="M2782" t="s">
        <v>232</v>
      </c>
      <c r="N2782">
        <v>1196</v>
      </c>
      <c r="O2782" t="s">
        <v>168</v>
      </c>
      <c r="P2782" t="s">
        <v>54</v>
      </c>
      <c r="Q2782" t="s">
        <v>105</v>
      </c>
      <c r="R2782" t="s">
        <v>177</v>
      </c>
      <c r="S2782" t="s">
        <v>57</v>
      </c>
      <c r="T2782" t="s">
        <v>291</v>
      </c>
      <c r="U2782" t="s">
        <v>117</v>
      </c>
      <c r="V2782" t="s">
        <v>207</v>
      </c>
      <c r="W2782" t="s">
        <v>63</v>
      </c>
      <c r="X2782" t="s">
        <v>62</v>
      </c>
      <c r="Y2782" t="s">
        <v>79</v>
      </c>
      <c r="Z2782" t="s">
        <v>88</v>
      </c>
      <c r="AA2782" t="s">
        <v>64</v>
      </c>
      <c r="AB2782" t="s">
        <v>471</v>
      </c>
      <c r="AC2782" t="s">
        <v>155</v>
      </c>
      <c r="AD2782" t="s">
        <v>67</v>
      </c>
      <c r="AE2782" t="s">
        <v>62</v>
      </c>
      <c r="AF2782" t="s">
        <v>77</v>
      </c>
      <c r="AG2782" t="s">
        <v>316</v>
      </c>
      <c r="AH2782" t="s">
        <v>68</v>
      </c>
      <c r="AI2782" t="s">
        <v>104</v>
      </c>
      <c r="AJ2782" t="s">
        <v>114</v>
      </c>
      <c r="AK2782" t="s">
        <v>73</v>
      </c>
      <c r="AL2782" t="s">
        <v>206</v>
      </c>
      <c r="AM2782" t="s">
        <v>74</v>
      </c>
      <c r="AN2782" t="s">
        <v>76</v>
      </c>
      <c r="AO2782" t="s">
        <v>203</v>
      </c>
      <c r="AP2782" t="s">
        <v>1300</v>
      </c>
      <c r="AQ2782" t="s">
        <v>143</v>
      </c>
      <c r="AR2782" t="s">
        <v>62</v>
      </c>
      <c r="AS2782" t="s">
        <v>62</v>
      </c>
      <c r="AT2782" t="s">
        <v>58</v>
      </c>
      <c r="AU2782" t="s">
        <v>1814</v>
      </c>
      <c r="AV2782" t="s">
        <v>11840</v>
      </c>
    </row>
    <row r="2783" spans="1:48" hidden="1" x14ac:dyDescent="0.3">
      <c r="A2783" t="s">
        <v>13477</v>
      </c>
      <c r="B2783" t="s">
        <v>13478</v>
      </c>
      <c r="C2783" s="1" t="str">
        <f t="shared" si="457"/>
        <v>21:0975</v>
      </c>
      <c r="D2783" s="1" t="str">
        <f t="shared" ref="D2783:D2806" si="461">HYPERLINK("https://geochem.nrcan.gc.ca/cdogs/content/svy/svy210110_e.htm", "21:0110")</f>
        <v>21:0110</v>
      </c>
      <c r="E2783" t="s">
        <v>13479</v>
      </c>
      <c r="F2783" t="s">
        <v>13480</v>
      </c>
      <c r="H2783">
        <v>60.169282600000003</v>
      </c>
      <c r="I2783">
        <v>-98.732423900000001</v>
      </c>
      <c r="J2783" s="1" t="str">
        <f t="shared" ref="J2783:J2806" si="462">HYPERLINK("https://geochem.nrcan.gc.ca/cdogs/content/kwd/kwd020027_e.htm", "NGR lake sediment grab sample")</f>
        <v>NGR lake sediment grab sample</v>
      </c>
      <c r="K2783" s="1" t="str">
        <f t="shared" ref="K2783:K2806" si="463">HYPERLINK("https://geochem.nrcan.gc.ca/cdogs/content/kwd/kwd080006_e.htm", "&lt;177 micron (NGR)")</f>
        <v>&lt;177 micron (NGR)</v>
      </c>
      <c r="L2783">
        <v>61</v>
      </c>
      <c r="M2783" t="s">
        <v>301</v>
      </c>
      <c r="N2783">
        <v>1197</v>
      </c>
      <c r="O2783" t="s">
        <v>103</v>
      </c>
      <c r="P2783" t="s">
        <v>54</v>
      </c>
      <c r="Q2783" t="s">
        <v>1210</v>
      </c>
      <c r="R2783" t="s">
        <v>203</v>
      </c>
      <c r="S2783" t="s">
        <v>57</v>
      </c>
      <c r="T2783" t="s">
        <v>561</v>
      </c>
      <c r="U2783" t="s">
        <v>96</v>
      </c>
      <c r="V2783" t="s">
        <v>264</v>
      </c>
      <c r="W2783" t="s">
        <v>137</v>
      </c>
      <c r="X2783" t="s">
        <v>74</v>
      </c>
      <c r="Y2783" t="s">
        <v>421</v>
      </c>
      <c r="Z2783" t="s">
        <v>138</v>
      </c>
      <c r="AA2783" t="s">
        <v>64</v>
      </c>
      <c r="AB2783" t="s">
        <v>492</v>
      </c>
      <c r="AC2783" t="s">
        <v>66</v>
      </c>
      <c r="AD2783" t="s">
        <v>88</v>
      </c>
      <c r="AE2783" t="s">
        <v>448</v>
      </c>
      <c r="AF2783" t="s">
        <v>92</v>
      </c>
      <c r="AG2783" t="s">
        <v>252</v>
      </c>
      <c r="AH2783" t="s">
        <v>780</v>
      </c>
      <c r="AI2783" t="s">
        <v>240</v>
      </c>
      <c r="AJ2783" t="s">
        <v>338</v>
      </c>
      <c r="AK2783" t="s">
        <v>73</v>
      </c>
      <c r="AL2783" t="s">
        <v>125</v>
      </c>
      <c r="AM2783" t="s">
        <v>75</v>
      </c>
      <c r="AN2783" t="s">
        <v>76</v>
      </c>
      <c r="AO2783" t="s">
        <v>92</v>
      </c>
      <c r="AP2783" t="s">
        <v>566</v>
      </c>
      <c r="AQ2783" t="s">
        <v>11117</v>
      </c>
      <c r="AR2783" t="s">
        <v>74</v>
      </c>
      <c r="AS2783" t="s">
        <v>54</v>
      </c>
      <c r="AT2783" t="s">
        <v>73</v>
      </c>
      <c r="AU2783" t="s">
        <v>107</v>
      </c>
      <c r="AV2783" t="s">
        <v>13481</v>
      </c>
    </row>
    <row r="2784" spans="1:48" hidden="1" x14ac:dyDescent="0.3">
      <c r="A2784" t="s">
        <v>13482</v>
      </c>
      <c r="B2784" t="s">
        <v>13483</v>
      </c>
      <c r="C2784" s="1" t="str">
        <f t="shared" si="457"/>
        <v>21:0975</v>
      </c>
      <c r="D2784" s="1" t="str">
        <f t="shared" si="461"/>
        <v>21:0110</v>
      </c>
      <c r="E2784" t="s">
        <v>13484</v>
      </c>
      <c r="F2784" t="s">
        <v>13485</v>
      </c>
      <c r="H2784">
        <v>60.1916534</v>
      </c>
      <c r="I2784">
        <v>-98.856832499999996</v>
      </c>
      <c r="J2784" s="1" t="str">
        <f t="shared" si="462"/>
        <v>NGR lake sediment grab sample</v>
      </c>
      <c r="K2784" s="1" t="str">
        <f t="shared" si="463"/>
        <v>&lt;177 micron (NGR)</v>
      </c>
      <c r="L2784">
        <v>61</v>
      </c>
      <c r="M2784" t="s">
        <v>314</v>
      </c>
      <c r="N2784">
        <v>1198</v>
      </c>
      <c r="O2784" t="s">
        <v>103</v>
      </c>
      <c r="P2784" t="s">
        <v>54</v>
      </c>
      <c r="Q2784" t="s">
        <v>643</v>
      </c>
      <c r="R2784" t="s">
        <v>121</v>
      </c>
      <c r="S2784" t="s">
        <v>57</v>
      </c>
      <c r="T2784" t="s">
        <v>152</v>
      </c>
      <c r="U2784" t="s">
        <v>57</v>
      </c>
      <c r="V2784" t="s">
        <v>347</v>
      </c>
      <c r="W2784" t="s">
        <v>206</v>
      </c>
      <c r="X2784" t="s">
        <v>62</v>
      </c>
      <c r="Y2784" t="s">
        <v>448</v>
      </c>
      <c r="Z2784" t="s">
        <v>170</v>
      </c>
      <c r="AA2784" t="s">
        <v>64</v>
      </c>
      <c r="AB2784" t="s">
        <v>615</v>
      </c>
      <c r="AC2784" t="s">
        <v>66</v>
      </c>
      <c r="AD2784" t="s">
        <v>67</v>
      </c>
      <c r="AE2784" t="s">
        <v>526</v>
      </c>
      <c r="AF2784" t="s">
        <v>92</v>
      </c>
      <c r="AG2784" t="s">
        <v>471</v>
      </c>
      <c r="AH2784" t="s">
        <v>780</v>
      </c>
      <c r="AI2784" t="s">
        <v>138</v>
      </c>
      <c r="AJ2784" t="s">
        <v>292</v>
      </c>
      <c r="AK2784" t="s">
        <v>73</v>
      </c>
      <c r="AL2784" t="s">
        <v>103</v>
      </c>
      <c r="AM2784" t="s">
        <v>103</v>
      </c>
      <c r="AN2784" t="s">
        <v>76</v>
      </c>
      <c r="AO2784" t="s">
        <v>439</v>
      </c>
      <c r="AP2784" t="s">
        <v>4241</v>
      </c>
      <c r="AQ2784" t="s">
        <v>159</v>
      </c>
      <c r="AR2784" t="s">
        <v>67</v>
      </c>
      <c r="AS2784" t="s">
        <v>54</v>
      </c>
      <c r="AT2784" t="s">
        <v>73</v>
      </c>
      <c r="AU2784" t="s">
        <v>107</v>
      </c>
      <c r="AV2784" t="s">
        <v>436</v>
      </c>
    </row>
    <row r="2785" spans="1:48" hidden="1" x14ac:dyDescent="0.3">
      <c r="A2785" t="s">
        <v>13486</v>
      </c>
      <c r="B2785" t="s">
        <v>13487</v>
      </c>
      <c r="C2785" s="1" t="str">
        <f t="shared" si="457"/>
        <v>21:0975</v>
      </c>
      <c r="D2785" s="1" t="str">
        <f t="shared" si="461"/>
        <v>21:0110</v>
      </c>
      <c r="E2785" t="s">
        <v>13488</v>
      </c>
      <c r="F2785" t="s">
        <v>13489</v>
      </c>
      <c r="H2785">
        <v>60.186071800000001</v>
      </c>
      <c r="I2785">
        <v>-98.702157900000003</v>
      </c>
      <c r="J2785" s="1" t="str">
        <f t="shared" si="462"/>
        <v>NGR lake sediment grab sample</v>
      </c>
      <c r="K2785" s="1" t="str">
        <f t="shared" si="463"/>
        <v>&lt;177 micron (NGR)</v>
      </c>
      <c r="L2785">
        <v>61</v>
      </c>
      <c r="M2785" t="s">
        <v>324</v>
      </c>
      <c r="N2785">
        <v>1199</v>
      </c>
      <c r="O2785" t="s">
        <v>103</v>
      </c>
      <c r="P2785" t="s">
        <v>54</v>
      </c>
      <c r="Q2785" t="s">
        <v>539</v>
      </c>
      <c r="R2785" t="s">
        <v>77</v>
      </c>
      <c r="S2785" t="s">
        <v>57</v>
      </c>
      <c r="T2785" t="s">
        <v>315</v>
      </c>
      <c r="U2785" t="s">
        <v>168</v>
      </c>
      <c r="V2785" t="s">
        <v>190</v>
      </c>
      <c r="W2785" t="s">
        <v>137</v>
      </c>
      <c r="X2785" t="s">
        <v>62</v>
      </c>
      <c r="Y2785" t="s">
        <v>205</v>
      </c>
      <c r="Z2785" t="s">
        <v>138</v>
      </c>
      <c r="AA2785" t="s">
        <v>64</v>
      </c>
      <c r="AB2785" t="s">
        <v>122</v>
      </c>
      <c r="AC2785" t="s">
        <v>155</v>
      </c>
      <c r="AD2785" t="s">
        <v>127</v>
      </c>
      <c r="AE2785" t="s">
        <v>237</v>
      </c>
      <c r="AF2785" t="s">
        <v>104</v>
      </c>
      <c r="AG2785" t="s">
        <v>291</v>
      </c>
      <c r="AH2785" t="s">
        <v>780</v>
      </c>
      <c r="AI2785" t="s">
        <v>114</v>
      </c>
      <c r="AJ2785" t="s">
        <v>329</v>
      </c>
      <c r="AK2785" t="s">
        <v>73</v>
      </c>
      <c r="AL2785" t="s">
        <v>75</v>
      </c>
      <c r="AM2785" t="s">
        <v>75</v>
      </c>
      <c r="AN2785" t="s">
        <v>76</v>
      </c>
      <c r="AO2785" t="s">
        <v>104</v>
      </c>
      <c r="AP2785" t="s">
        <v>2741</v>
      </c>
      <c r="AQ2785" t="s">
        <v>281</v>
      </c>
      <c r="AR2785" t="s">
        <v>67</v>
      </c>
      <c r="AS2785" t="s">
        <v>170</v>
      </c>
      <c r="AT2785" t="s">
        <v>152</v>
      </c>
      <c r="AU2785" t="s">
        <v>107</v>
      </c>
      <c r="AV2785" t="s">
        <v>4544</v>
      </c>
    </row>
    <row r="2786" spans="1:48" hidden="1" x14ac:dyDescent="0.3">
      <c r="A2786" t="s">
        <v>13490</v>
      </c>
      <c r="B2786" t="s">
        <v>13491</v>
      </c>
      <c r="C2786" s="1" t="str">
        <f t="shared" si="457"/>
        <v>21:0975</v>
      </c>
      <c r="D2786" s="1" t="str">
        <f t="shared" si="461"/>
        <v>21:0110</v>
      </c>
      <c r="E2786" t="s">
        <v>13492</v>
      </c>
      <c r="F2786" t="s">
        <v>13493</v>
      </c>
      <c r="H2786">
        <v>60.183159400000001</v>
      </c>
      <c r="I2786">
        <v>-98.632863999999998</v>
      </c>
      <c r="J2786" s="1" t="str">
        <f t="shared" si="462"/>
        <v>NGR lake sediment grab sample</v>
      </c>
      <c r="K2786" s="1" t="str">
        <f t="shared" si="463"/>
        <v>&lt;177 micron (NGR)</v>
      </c>
      <c r="L2786">
        <v>61</v>
      </c>
      <c r="M2786" t="s">
        <v>335</v>
      </c>
      <c r="N2786">
        <v>1200</v>
      </c>
      <c r="O2786" t="s">
        <v>103</v>
      </c>
      <c r="P2786" t="s">
        <v>54</v>
      </c>
      <c r="Q2786" t="s">
        <v>523</v>
      </c>
      <c r="R2786" t="s">
        <v>151</v>
      </c>
      <c r="S2786" t="s">
        <v>57</v>
      </c>
      <c r="T2786" t="s">
        <v>248</v>
      </c>
      <c r="U2786" t="s">
        <v>168</v>
      </c>
      <c r="V2786" t="s">
        <v>890</v>
      </c>
      <c r="W2786" t="s">
        <v>205</v>
      </c>
      <c r="X2786" t="s">
        <v>62</v>
      </c>
      <c r="Y2786" t="s">
        <v>265</v>
      </c>
      <c r="Z2786" t="s">
        <v>96</v>
      </c>
      <c r="AA2786" t="s">
        <v>64</v>
      </c>
      <c r="AB2786" t="s">
        <v>412</v>
      </c>
      <c r="AC2786" t="s">
        <v>66</v>
      </c>
      <c r="AD2786" t="s">
        <v>116</v>
      </c>
      <c r="AE2786" t="s">
        <v>238</v>
      </c>
      <c r="AF2786" t="s">
        <v>134</v>
      </c>
      <c r="AG2786" t="s">
        <v>427</v>
      </c>
      <c r="AH2786" t="s">
        <v>780</v>
      </c>
      <c r="AI2786" t="s">
        <v>305</v>
      </c>
      <c r="AJ2786" t="s">
        <v>514</v>
      </c>
      <c r="AK2786" t="s">
        <v>73</v>
      </c>
      <c r="AL2786" t="s">
        <v>177</v>
      </c>
      <c r="AM2786" t="s">
        <v>125</v>
      </c>
      <c r="AN2786" t="s">
        <v>76</v>
      </c>
      <c r="AO2786" t="s">
        <v>134</v>
      </c>
      <c r="AP2786" t="s">
        <v>105</v>
      </c>
      <c r="AQ2786" t="s">
        <v>347</v>
      </c>
      <c r="AR2786" t="s">
        <v>62</v>
      </c>
      <c r="AS2786" t="s">
        <v>62</v>
      </c>
      <c r="AT2786" t="s">
        <v>364</v>
      </c>
      <c r="AU2786" t="s">
        <v>107</v>
      </c>
      <c r="AV2786" t="s">
        <v>481</v>
      </c>
    </row>
    <row r="2787" spans="1:48" hidden="1" x14ac:dyDescent="0.3">
      <c r="A2787" t="s">
        <v>13494</v>
      </c>
      <c r="B2787" t="s">
        <v>13495</v>
      </c>
      <c r="C2787" s="1" t="str">
        <f t="shared" si="457"/>
        <v>21:0975</v>
      </c>
      <c r="D2787" s="1" t="str">
        <f t="shared" si="461"/>
        <v>21:0110</v>
      </c>
      <c r="E2787" t="s">
        <v>13496</v>
      </c>
      <c r="F2787" t="s">
        <v>13497</v>
      </c>
      <c r="H2787">
        <v>60.190358199999999</v>
      </c>
      <c r="I2787">
        <v>-98.577765299999996</v>
      </c>
      <c r="J2787" s="1" t="str">
        <f t="shared" si="462"/>
        <v>NGR lake sediment grab sample</v>
      </c>
      <c r="K2787" s="1" t="str">
        <f t="shared" si="463"/>
        <v>&lt;177 micron (NGR)</v>
      </c>
      <c r="L2787">
        <v>61</v>
      </c>
      <c r="M2787" t="s">
        <v>354</v>
      </c>
      <c r="N2787">
        <v>1201</v>
      </c>
      <c r="O2787" t="s">
        <v>177</v>
      </c>
      <c r="P2787" t="s">
        <v>54</v>
      </c>
      <c r="Q2787" t="s">
        <v>133</v>
      </c>
      <c r="R2787" t="s">
        <v>72</v>
      </c>
      <c r="S2787" t="s">
        <v>57</v>
      </c>
      <c r="T2787" t="s">
        <v>250</v>
      </c>
      <c r="U2787" t="s">
        <v>138</v>
      </c>
      <c r="V2787" t="s">
        <v>187</v>
      </c>
      <c r="W2787" t="s">
        <v>94</v>
      </c>
      <c r="X2787" t="s">
        <v>74</v>
      </c>
      <c r="Y2787" t="s">
        <v>171</v>
      </c>
      <c r="Z2787" t="s">
        <v>138</v>
      </c>
      <c r="AA2787" t="s">
        <v>64</v>
      </c>
      <c r="AB2787" t="s">
        <v>492</v>
      </c>
      <c r="AC2787" t="s">
        <v>66</v>
      </c>
      <c r="AD2787" t="s">
        <v>170</v>
      </c>
      <c r="AE2787" t="s">
        <v>4743</v>
      </c>
      <c r="AF2787" t="s">
        <v>290</v>
      </c>
      <c r="AG2787" t="s">
        <v>91</v>
      </c>
      <c r="AH2787" t="s">
        <v>780</v>
      </c>
      <c r="AI2787" t="s">
        <v>692</v>
      </c>
      <c r="AJ2787" t="s">
        <v>56</v>
      </c>
      <c r="AK2787" t="s">
        <v>73</v>
      </c>
      <c r="AL2787" t="s">
        <v>68</v>
      </c>
      <c r="AM2787" t="s">
        <v>103</v>
      </c>
      <c r="AN2787" t="s">
        <v>76</v>
      </c>
      <c r="AO2787" t="s">
        <v>104</v>
      </c>
      <c r="AP2787" t="s">
        <v>307</v>
      </c>
      <c r="AQ2787" t="s">
        <v>290</v>
      </c>
      <c r="AR2787" t="s">
        <v>62</v>
      </c>
      <c r="AS2787" t="s">
        <v>54</v>
      </c>
      <c r="AT2787" t="s">
        <v>73</v>
      </c>
      <c r="AU2787" t="s">
        <v>107</v>
      </c>
      <c r="AV2787" t="s">
        <v>13498</v>
      </c>
    </row>
    <row r="2788" spans="1:48" hidden="1" x14ac:dyDescent="0.3">
      <c r="A2788" t="s">
        <v>13499</v>
      </c>
      <c r="B2788" t="s">
        <v>13500</v>
      </c>
      <c r="C2788" s="1" t="str">
        <f t="shared" si="457"/>
        <v>21:0975</v>
      </c>
      <c r="D2788" s="1" t="str">
        <f t="shared" si="461"/>
        <v>21:0110</v>
      </c>
      <c r="E2788" t="s">
        <v>13501</v>
      </c>
      <c r="F2788" t="s">
        <v>13502</v>
      </c>
      <c r="H2788">
        <v>60.180764000000003</v>
      </c>
      <c r="I2788">
        <v>-98.013897499999999</v>
      </c>
      <c r="J2788" s="1" t="str">
        <f t="shared" si="462"/>
        <v>NGR lake sediment grab sample</v>
      </c>
      <c r="K2788" s="1" t="str">
        <f t="shared" si="463"/>
        <v>&lt;177 micron (NGR)</v>
      </c>
      <c r="L2788">
        <v>62</v>
      </c>
      <c r="M2788" t="s">
        <v>52</v>
      </c>
      <c r="N2788">
        <v>1202</v>
      </c>
      <c r="O2788" t="s">
        <v>709</v>
      </c>
      <c r="P2788" t="s">
        <v>54</v>
      </c>
      <c r="Q2788" t="s">
        <v>558</v>
      </c>
      <c r="R2788" t="s">
        <v>104</v>
      </c>
      <c r="S2788" t="s">
        <v>57</v>
      </c>
      <c r="T2788" t="s">
        <v>153</v>
      </c>
      <c r="U2788" t="s">
        <v>290</v>
      </c>
      <c r="V2788" t="s">
        <v>303</v>
      </c>
      <c r="W2788" t="s">
        <v>95</v>
      </c>
      <c r="X2788" t="s">
        <v>67</v>
      </c>
      <c r="Y2788" t="s">
        <v>302</v>
      </c>
      <c r="Z2788" t="s">
        <v>127</v>
      </c>
      <c r="AA2788" t="s">
        <v>64</v>
      </c>
      <c r="AB2788" t="s">
        <v>381</v>
      </c>
      <c r="AC2788" t="s">
        <v>66</v>
      </c>
      <c r="AD2788" t="s">
        <v>67</v>
      </c>
      <c r="AE2788" t="s">
        <v>526</v>
      </c>
      <c r="AF2788" t="s">
        <v>381</v>
      </c>
      <c r="AG2788" t="s">
        <v>428</v>
      </c>
      <c r="AH2788" t="s">
        <v>472</v>
      </c>
      <c r="AI2788" t="s">
        <v>692</v>
      </c>
      <c r="AJ2788" t="s">
        <v>240</v>
      </c>
      <c r="AK2788" t="s">
        <v>73</v>
      </c>
      <c r="AL2788" t="s">
        <v>75</v>
      </c>
      <c r="AM2788" t="s">
        <v>224</v>
      </c>
      <c r="AN2788" t="s">
        <v>76</v>
      </c>
      <c r="AO2788" t="s">
        <v>208</v>
      </c>
      <c r="AP2788" t="s">
        <v>105</v>
      </c>
      <c r="AQ2788" t="s">
        <v>292</v>
      </c>
      <c r="AR2788" t="s">
        <v>67</v>
      </c>
      <c r="AS2788" t="s">
        <v>54</v>
      </c>
      <c r="AT2788" t="s">
        <v>73</v>
      </c>
      <c r="AU2788" t="s">
        <v>107</v>
      </c>
      <c r="AV2788" t="s">
        <v>13503</v>
      </c>
    </row>
    <row r="2789" spans="1:48" hidden="1" x14ac:dyDescent="0.3">
      <c r="A2789" t="s">
        <v>13504</v>
      </c>
      <c r="B2789" t="s">
        <v>13505</v>
      </c>
      <c r="C2789" s="1" t="str">
        <f t="shared" si="457"/>
        <v>21:0975</v>
      </c>
      <c r="D2789" s="1" t="str">
        <f t="shared" si="461"/>
        <v>21:0110</v>
      </c>
      <c r="E2789" t="s">
        <v>13506</v>
      </c>
      <c r="F2789" t="s">
        <v>13507</v>
      </c>
      <c r="H2789">
        <v>60.203747499999999</v>
      </c>
      <c r="I2789">
        <v>-98.532654300000004</v>
      </c>
      <c r="J2789" s="1" t="str">
        <f t="shared" si="462"/>
        <v>NGR lake sediment grab sample</v>
      </c>
      <c r="K2789" s="1" t="str">
        <f t="shared" si="463"/>
        <v>&lt;177 micron (NGR)</v>
      </c>
      <c r="L2789">
        <v>62</v>
      </c>
      <c r="M2789" t="s">
        <v>86</v>
      </c>
      <c r="N2789">
        <v>1203</v>
      </c>
      <c r="O2789" t="s">
        <v>103</v>
      </c>
      <c r="P2789" t="s">
        <v>54</v>
      </c>
      <c r="Q2789" t="s">
        <v>479</v>
      </c>
      <c r="R2789" t="s">
        <v>151</v>
      </c>
      <c r="S2789" t="s">
        <v>57</v>
      </c>
      <c r="T2789" t="s">
        <v>277</v>
      </c>
      <c r="U2789" t="s">
        <v>57</v>
      </c>
      <c r="V2789" t="s">
        <v>99</v>
      </c>
      <c r="W2789" t="s">
        <v>526</v>
      </c>
      <c r="X2789" t="s">
        <v>67</v>
      </c>
      <c r="Y2789" t="s">
        <v>396</v>
      </c>
      <c r="Z2789" t="s">
        <v>62</v>
      </c>
      <c r="AA2789" t="s">
        <v>64</v>
      </c>
      <c r="AB2789" t="s">
        <v>100</v>
      </c>
      <c r="AC2789" t="s">
        <v>66</v>
      </c>
      <c r="AD2789" t="s">
        <v>54</v>
      </c>
      <c r="AE2789" t="s">
        <v>3778</v>
      </c>
      <c r="AF2789" t="s">
        <v>104</v>
      </c>
      <c r="AG2789" t="s">
        <v>141</v>
      </c>
      <c r="AH2789" t="s">
        <v>780</v>
      </c>
      <c r="AI2789" t="s">
        <v>79</v>
      </c>
      <c r="AJ2789" t="s">
        <v>439</v>
      </c>
      <c r="AK2789" t="s">
        <v>73</v>
      </c>
      <c r="AL2789" t="s">
        <v>103</v>
      </c>
      <c r="AM2789" t="s">
        <v>75</v>
      </c>
      <c r="AN2789" t="s">
        <v>76</v>
      </c>
      <c r="AO2789" t="s">
        <v>92</v>
      </c>
      <c r="AP2789" t="s">
        <v>410</v>
      </c>
      <c r="AQ2789" t="s">
        <v>281</v>
      </c>
      <c r="AR2789" t="s">
        <v>67</v>
      </c>
      <c r="AS2789" t="s">
        <v>62</v>
      </c>
      <c r="AT2789" t="s">
        <v>73</v>
      </c>
      <c r="AU2789" t="s">
        <v>107</v>
      </c>
      <c r="AV2789" t="s">
        <v>13508</v>
      </c>
    </row>
    <row r="2790" spans="1:48" hidden="1" x14ac:dyDescent="0.3">
      <c r="A2790" t="s">
        <v>13509</v>
      </c>
      <c r="B2790" t="s">
        <v>13510</v>
      </c>
      <c r="C2790" s="1" t="str">
        <f t="shared" si="457"/>
        <v>21:0975</v>
      </c>
      <c r="D2790" s="1" t="str">
        <f t="shared" si="461"/>
        <v>21:0110</v>
      </c>
      <c r="E2790" t="s">
        <v>13511</v>
      </c>
      <c r="F2790" t="s">
        <v>13512</v>
      </c>
      <c r="H2790">
        <v>60.1876976</v>
      </c>
      <c r="I2790">
        <v>-98.441087400000001</v>
      </c>
      <c r="J2790" s="1" t="str">
        <f t="shared" si="462"/>
        <v>NGR lake sediment grab sample</v>
      </c>
      <c r="K2790" s="1" t="str">
        <f t="shared" si="463"/>
        <v>&lt;177 micron (NGR)</v>
      </c>
      <c r="L2790">
        <v>62</v>
      </c>
      <c r="M2790" t="s">
        <v>149</v>
      </c>
      <c r="N2790">
        <v>1204</v>
      </c>
      <c r="O2790" t="s">
        <v>103</v>
      </c>
      <c r="P2790" t="s">
        <v>54</v>
      </c>
      <c r="Q2790" t="s">
        <v>1814</v>
      </c>
      <c r="R2790" t="s">
        <v>90</v>
      </c>
      <c r="S2790" t="s">
        <v>57</v>
      </c>
      <c r="T2790" t="s">
        <v>135</v>
      </c>
      <c r="U2790" t="s">
        <v>116</v>
      </c>
      <c r="V2790" t="s">
        <v>190</v>
      </c>
      <c r="W2790" t="s">
        <v>137</v>
      </c>
      <c r="X2790" t="s">
        <v>74</v>
      </c>
      <c r="Y2790" t="s">
        <v>346</v>
      </c>
      <c r="Z2790" t="s">
        <v>170</v>
      </c>
      <c r="AA2790" t="s">
        <v>64</v>
      </c>
      <c r="AB2790" t="s">
        <v>615</v>
      </c>
      <c r="AC2790" t="s">
        <v>173</v>
      </c>
      <c r="AD2790" t="s">
        <v>127</v>
      </c>
      <c r="AE2790" t="s">
        <v>125</v>
      </c>
      <c r="AF2790" t="s">
        <v>381</v>
      </c>
      <c r="AG2790" t="s">
        <v>139</v>
      </c>
      <c r="AH2790" t="s">
        <v>780</v>
      </c>
      <c r="AI2790" t="s">
        <v>138</v>
      </c>
      <c r="AJ2790" t="s">
        <v>124</v>
      </c>
      <c r="AK2790" t="s">
        <v>73</v>
      </c>
      <c r="AL2790" t="s">
        <v>177</v>
      </c>
      <c r="AM2790" t="s">
        <v>75</v>
      </c>
      <c r="AN2790" t="s">
        <v>76</v>
      </c>
      <c r="AO2790" t="s">
        <v>203</v>
      </c>
      <c r="AP2790" t="s">
        <v>2033</v>
      </c>
      <c r="AQ2790" t="s">
        <v>329</v>
      </c>
      <c r="AR2790" t="s">
        <v>67</v>
      </c>
      <c r="AS2790" t="s">
        <v>54</v>
      </c>
      <c r="AT2790" t="s">
        <v>152</v>
      </c>
      <c r="AU2790" t="s">
        <v>107</v>
      </c>
      <c r="AV2790" t="s">
        <v>13513</v>
      </c>
    </row>
    <row r="2791" spans="1:48" hidden="1" x14ac:dyDescent="0.3">
      <c r="A2791" t="s">
        <v>13514</v>
      </c>
      <c r="B2791" t="s">
        <v>13515</v>
      </c>
      <c r="C2791" s="1" t="str">
        <f t="shared" si="457"/>
        <v>21:0975</v>
      </c>
      <c r="D2791" s="1" t="str">
        <f t="shared" si="461"/>
        <v>21:0110</v>
      </c>
      <c r="E2791" t="s">
        <v>13516</v>
      </c>
      <c r="F2791" t="s">
        <v>13517</v>
      </c>
      <c r="H2791">
        <v>60.197615499999998</v>
      </c>
      <c r="I2791">
        <v>-98.405043699999993</v>
      </c>
      <c r="J2791" s="1" t="str">
        <f t="shared" si="462"/>
        <v>NGR lake sediment grab sample</v>
      </c>
      <c r="K2791" s="1" t="str">
        <f t="shared" si="463"/>
        <v>&lt;177 micron (NGR)</v>
      </c>
      <c r="L2791">
        <v>62</v>
      </c>
      <c r="M2791" t="s">
        <v>113</v>
      </c>
      <c r="N2791">
        <v>1205</v>
      </c>
      <c r="O2791" t="s">
        <v>103</v>
      </c>
      <c r="P2791" t="s">
        <v>54</v>
      </c>
      <c r="Q2791" t="s">
        <v>635</v>
      </c>
      <c r="R2791" t="s">
        <v>116</v>
      </c>
      <c r="S2791" t="s">
        <v>57</v>
      </c>
      <c r="T2791" t="s">
        <v>604</v>
      </c>
      <c r="U2791" t="s">
        <v>117</v>
      </c>
      <c r="V2791" t="s">
        <v>282</v>
      </c>
      <c r="W2791" t="s">
        <v>302</v>
      </c>
      <c r="X2791" t="s">
        <v>74</v>
      </c>
      <c r="Y2791" t="s">
        <v>206</v>
      </c>
      <c r="Z2791" t="s">
        <v>62</v>
      </c>
      <c r="AA2791" t="s">
        <v>64</v>
      </c>
      <c r="AB2791" t="s">
        <v>236</v>
      </c>
      <c r="AC2791" t="s">
        <v>66</v>
      </c>
      <c r="AD2791" t="s">
        <v>67</v>
      </c>
      <c r="AE2791" t="s">
        <v>584</v>
      </c>
      <c r="AF2791" t="s">
        <v>281</v>
      </c>
      <c r="AG2791" t="s">
        <v>190</v>
      </c>
      <c r="AH2791" t="s">
        <v>780</v>
      </c>
      <c r="AI2791" t="s">
        <v>143</v>
      </c>
      <c r="AJ2791" t="s">
        <v>340</v>
      </c>
      <c r="AK2791" t="s">
        <v>73</v>
      </c>
      <c r="AL2791" t="s">
        <v>103</v>
      </c>
      <c r="AM2791" t="s">
        <v>75</v>
      </c>
      <c r="AN2791" t="s">
        <v>76</v>
      </c>
      <c r="AO2791" t="s">
        <v>592</v>
      </c>
      <c r="AP2791" t="s">
        <v>1980</v>
      </c>
      <c r="AQ2791" t="s">
        <v>87</v>
      </c>
      <c r="AR2791" t="s">
        <v>67</v>
      </c>
      <c r="AS2791" t="s">
        <v>54</v>
      </c>
      <c r="AT2791" t="s">
        <v>73</v>
      </c>
      <c r="AU2791" t="s">
        <v>107</v>
      </c>
      <c r="AV2791" t="s">
        <v>13518</v>
      </c>
    </row>
    <row r="2792" spans="1:48" hidden="1" x14ac:dyDescent="0.3">
      <c r="A2792" t="s">
        <v>13519</v>
      </c>
      <c r="B2792" t="s">
        <v>13520</v>
      </c>
      <c r="C2792" s="1" t="str">
        <f t="shared" si="457"/>
        <v>21:0975</v>
      </c>
      <c r="D2792" s="1" t="str">
        <f t="shared" si="461"/>
        <v>21:0110</v>
      </c>
      <c r="E2792" t="s">
        <v>13516</v>
      </c>
      <c r="F2792" t="s">
        <v>13521</v>
      </c>
      <c r="H2792">
        <v>60.197615499999998</v>
      </c>
      <c r="I2792">
        <v>-98.405043699999993</v>
      </c>
      <c r="J2792" s="1" t="str">
        <f t="shared" si="462"/>
        <v>NGR lake sediment grab sample</v>
      </c>
      <c r="K2792" s="1" t="str">
        <f t="shared" si="463"/>
        <v>&lt;177 micron (NGR)</v>
      </c>
      <c r="L2792">
        <v>62</v>
      </c>
      <c r="M2792" t="s">
        <v>132</v>
      </c>
      <c r="N2792">
        <v>1206</v>
      </c>
      <c r="O2792" t="s">
        <v>103</v>
      </c>
      <c r="P2792" t="s">
        <v>54</v>
      </c>
      <c r="Q2792" t="s">
        <v>462</v>
      </c>
      <c r="R2792" t="s">
        <v>116</v>
      </c>
      <c r="S2792" t="s">
        <v>57</v>
      </c>
      <c r="T2792" t="s">
        <v>135</v>
      </c>
      <c r="U2792" t="s">
        <v>59</v>
      </c>
      <c r="V2792" t="s">
        <v>436</v>
      </c>
      <c r="W2792" t="s">
        <v>302</v>
      </c>
      <c r="X2792" t="s">
        <v>74</v>
      </c>
      <c r="Y2792" t="s">
        <v>206</v>
      </c>
      <c r="Z2792" t="s">
        <v>62</v>
      </c>
      <c r="AA2792" t="s">
        <v>64</v>
      </c>
      <c r="AB2792" t="s">
        <v>522</v>
      </c>
      <c r="AC2792" t="s">
        <v>66</v>
      </c>
      <c r="AD2792" t="s">
        <v>54</v>
      </c>
      <c r="AE2792" t="s">
        <v>75</v>
      </c>
      <c r="AF2792" t="s">
        <v>290</v>
      </c>
      <c r="AG2792" t="s">
        <v>190</v>
      </c>
      <c r="AH2792" t="s">
        <v>780</v>
      </c>
      <c r="AI2792" t="s">
        <v>143</v>
      </c>
      <c r="AJ2792" t="s">
        <v>340</v>
      </c>
      <c r="AK2792" t="s">
        <v>73</v>
      </c>
      <c r="AL2792" t="s">
        <v>103</v>
      </c>
      <c r="AM2792" t="s">
        <v>75</v>
      </c>
      <c r="AN2792" t="s">
        <v>76</v>
      </c>
      <c r="AO2792" t="s">
        <v>168</v>
      </c>
      <c r="AP2792" t="s">
        <v>1980</v>
      </c>
      <c r="AQ2792" t="s">
        <v>692</v>
      </c>
      <c r="AR2792" t="s">
        <v>67</v>
      </c>
      <c r="AS2792" t="s">
        <v>54</v>
      </c>
      <c r="AT2792" t="s">
        <v>73</v>
      </c>
      <c r="AU2792" t="s">
        <v>107</v>
      </c>
      <c r="AV2792" t="s">
        <v>13522</v>
      </c>
    </row>
    <row r="2793" spans="1:48" hidden="1" x14ac:dyDescent="0.3">
      <c r="A2793" t="s">
        <v>13523</v>
      </c>
      <c r="B2793" t="s">
        <v>13524</v>
      </c>
      <c r="C2793" s="1" t="str">
        <f t="shared" si="457"/>
        <v>21:0975</v>
      </c>
      <c r="D2793" s="1" t="str">
        <f t="shared" si="461"/>
        <v>21:0110</v>
      </c>
      <c r="E2793" t="s">
        <v>13525</v>
      </c>
      <c r="F2793" t="s">
        <v>13526</v>
      </c>
      <c r="H2793">
        <v>60.180912399999997</v>
      </c>
      <c r="I2793">
        <v>-98.263417399999994</v>
      </c>
      <c r="J2793" s="1" t="str">
        <f t="shared" si="462"/>
        <v>NGR lake sediment grab sample</v>
      </c>
      <c r="K2793" s="1" t="str">
        <f t="shared" si="463"/>
        <v>&lt;177 micron (NGR)</v>
      </c>
      <c r="L2793">
        <v>62</v>
      </c>
      <c r="M2793" t="s">
        <v>165</v>
      </c>
      <c r="N2793">
        <v>1207</v>
      </c>
      <c r="O2793" t="s">
        <v>103</v>
      </c>
      <c r="P2793" t="s">
        <v>54</v>
      </c>
      <c r="Q2793" t="s">
        <v>364</v>
      </c>
      <c r="R2793" t="s">
        <v>121</v>
      </c>
      <c r="S2793" t="s">
        <v>57</v>
      </c>
      <c r="T2793" t="s">
        <v>315</v>
      </c>
      <c r="U2793" t="s">
        <v>57</v>
      </c>
      <c r="V2793" t="s">
        <v>356</v>
      </c>
      <c r="W2793" t="s">
        <v>421</v>
      </c>
      <c r="X2793" t="s">
        <v>74</v>
      </c>
      <c r="Y2793" t="s">
        <v>125</v>
      </c>
      <c r="Z2793" t="s">
        <v>74</v>
      </c>
      <c r="AA2793" t="s">
        <v>64</v>
      </c>
      <c r="AB2793" t="s">
        <v>142</v>
      </c>
      <c r="AC2793" t="s">
        <v>66</v>
      </c>
      <c r="AD2793" t="s">
        <v>67</v>
      </c>
      <c r="AE2793" t="s">
        <v>5744</v>
      </c>
      <c r="AF2793" t="s">
        <v>76</v>
      </c>
      <c r="AG2793" t="s">
        <v>357</v>
      </c>
      <c r="AH2793" t="s">
        <v>780</v>
      </c>
      <c r="AI2793" t="s">
        <v>276</v>
      </c>
      <c r="AJ2793" t="s">
        <v>168</v>
      </c>
      <c r="AK2793" t="s">
        <v>73</v>
      </c>
      <c r="AL2793" t="s">
        <v>103</v>
      </c>
      <c r="AM2793" t="s">
        <v>125</v>
      </c>
      <c r="AN2793" t="s">
        <v>76</v>
      </c>
      <c r="AO2793" t="s">
        <v>168</v>
      </c>
      <c r="AP2793" t="s">
        <v>89</v>
      </c>
      <c r="AQ2793" t="s">
        <v>281</v>
      </c>
      <c r="AR2793" t="s">
        <v>62</v>
      </c>
      <c r="AS2793" t="s">
        <v>54</v>
      </c>
      <c r="AT2793" t="s">
        <v>73</v>
      </c>
      <c r="AU2793" t="s">
        <v>107</v>
      </c>
      <c r="AV2793" t="s">
        <v>13527</v>
      </c>
    </row>
    <row r="2794" spans="1:48" hidden="1" x14ac:dyDescent="0.3">
      <c r="A2794" t="s">
        <v>13528</v>
      </c>
      <c r="B2794" t="s">
        <v>13529</v>
      </c>
      <c r="C2794" s="1" t="str">
        <f t="shared" si="457"/>
        <v>21:0975</v>
      </c>
      <c r="D2794" s="1" t="str">
        <f t="shared" si="461"/>
        <v>21:0110</v>
      </c>
      <c r="E2794" t="s">
        <v>13530</v>
      </c>
      <c r="F2794" t="s">
        <v>13531</v>
      </c>
      <c r="H2794">
        <v>60.194021999999997</v>
      </c>
      <c r="I2794">
        <v>-98.127194700000004</v>
      </c>
      <c r="J2794" s="1" t="str">
        <f t="shared" si="462"/>
        <v>NGR lake sediment grab sample</v>
      </c>
      <c r="K2794" s="1" t="str">
        <f t="shared" si="463"/>
        <v>&lt;177 micron (NGR)</v>
      </c>
      <c r="L2794">
        <v>62</v>
      </c>
      <c r="M2794" t="s">
        <v>185</v>
      </c>
      <c r="N2794">
        <v>1208</v>
      </c>
      <c r="O2794" t="s">
        <v>74</v>
      </c>
      <c r="P2794" t="s">
        <v>54</v>
      </c>
      <c r="Q2794" t="s">
        <v>167</v>
      </c>
      <c r="R2794" t="s">
        <v>357</v>
      </c>
      <c r="S2794" t="s">
        <v>57</v>
      </c>
      <c r="T2794" t="s">
        <v>152</v>
      </c>
      <c r="U2794" t="s">
        <v>138</v>
      </c>
      <c r="V2794" t="s">
        <v>356</v>
      </c>
      <c r="W2794" t="s">
        <v>238</v>
      </c>
      <c r="X2794" t="s">
        <v>62</v>
      </c>
      <c r="Y2794" t="s">
        <v>157</v>
      </c>
      <c r="Z2794" t="s">
        <v>67</v>
      </c>
      <c r="AA2794" t="s">
        <v>64</v>
      </c>
      <c r="AB2794" t="s">
        <v>153</v>
      </c>
      <c r="AC2794" t="s">
        <v>66</v>
      </c>
      <c r="AD2794" t="s">
        <v>583</v>
      </c>
      <c r="AE2794" t="s">
        <v>472</v>
      </c>
      <c r="AF2794" t="s">
        <v>104</v>
      </c>
      <c r="AG2794" t="s">
        <v>92</v>
      </c>
      <c r="AH2794" t="s">
        <v>780</v>
      </c>
      <c r="AI2794" t="s">
        <v>220</v>
      </c>
      <c r="AJ2794" t="s">
        <v>1484</v>
      </c>
      <c r="AK2794" t="s">
        <v>73</v>
      </c>
      <c r="AL2794" t="s">
        <v>103</v>
      </c>
      <c r="AM2794" t="s">
        <v>238</v>
      </c>
      <c r="AN2794" t="s">
        <v>76</v>
      </c>
      <c r="AO2794" t="s">
        <v>168</v>
      </c>
      <c r="AP2794" t="s">
        <v>420</v>
      </c>
      <c r="AQ2794" t="s">
        <v>8093</v>
      </c>
      <c r="AR2794" t="s">
        <v>67</v>
      </c>
      <c r="AS2794" t="s">
        <v>170</v>
      </c>
      <c r="AT2794" t="s">
        <v>73</v>
      </c>
      <c r="AU2794" t="s">
        <v>107</v>
      </c>
      <c r="AV2794" t="s">
        <v>13532</v>
      </c>
    </row>
    <row r="2795" spans="1:48" hidden="1" x14ac:dyDescent="0.3">
      <c r="A2795" t="s">
        <v>13533</v>
      </c>
      <c r="B2795" t="s">
        <v>13534</v>
      </c>
      <c r="C2795" s="1" t="str">
        <f t="shared" si="457"/>
        <v>21:0975</v>
      </c>
      <c r="D2795" s="1" t="str">
        <f t="shared" si="461"/>
        <v>21:0110</v>
      </c>
      <c r="E2795" t="s">
        <v>13535</v>
      </c>
      <c r="F2795" t="s">
        <v>13536</v>
      </c>
      <c r="H2795">
        <v>60.179739300000001</v>
      </c>
      <c r="I2795">
        <v>-98.035723700000005</v>
      </c>
      <c r="J2795" s="1" t="str">
        <f t="shared" si="462"/>
        <v>NGR lake sediment grab sample</v>
      </c>
      <c r="K2795" s="1" t="str">
        <f t="shared" si="463"/>
        <v>&lt;177 micron (NGR)</v>
      </c>
      <c r="L2795">
        <v>62</v>
      </c>
      <c r="M2795" t="s">
        <v>200</v>
      </c>
      <c r="N2795">
        <v>1209</v>
      </c>
      <c r="O2795" t="s">
        <v>117</v>
      </c>
      <c r="P2795" t="s">
        <v>54</v>
      </c>
      <c r="Q2795" t="s">
        <v>115</v>
      </c>
      <c r="R2795" t="s">
        <v>203</v>
      </c>
      <c r="S2795" t="s">
        <v>57</v>
      </c>
      <c r="T2795" t="s">
        <v>204</v>
      </c>
      <c r="U2795" t="s">
        <v>92</v>
      </c>
      <c r="V2795" t="s">
        <v>172</v>
      </c>
      <c r="W2795" t="s">
        <v>170</v>
      </c>
      <c r="X2795" t="s">
        <v>67</v>
      </c>
      <c r="Y2795" t="s">
        <v>61</v>
      </c>
      <c r="Z2795" t="s">
        <v>59</v>
      </c>
      <c r="AA2795" t="s">
        <v>64</v>
      </c>
      <c r="AB2795" t="s">
        <v>890</v>
      </c>
      <c r="AC2795" t="s">
        <v>66</v>
      </c>
      <c r="AD2795" t="s">
        <v>758</v>
      </c>
      <c r="AE2795" t="s">
        <v>5814</v>
      </c>
      <c r="AF2795" t="s">
        <v>99</v>
      </c>
      <c r="AG2795" t="s">
        <v>1089</v>
      </c>
      <c r="AH2795" t="s">
        <v>780</v>
      </c>
      <c r="AI2795" t="s">
        <v>402</v>
      </c>
      <c r="AJ2795" t="s">
        <v>306</v>
      </c>
      <c r="AK2795" t="s">
        <v>73</v>
      </c>
      <c r="AL2795" t="s">
        <v>74</v>
      </c>
      <c r="AM2795" t="s">
        <v>75</v>
      </c>
      <c r="AN2795" t="s">
        <v>76</v>
      </c>
      <c r="AO2795" t="s">
        <v>178</v>
      </c>
      <c r="AP2795" t="s">
        <v>158</v>
      </c>
      <c r="AQ2795" t="s">
        <v>92</v>
      </c>
      <c r="AR2795" t="s">
        <v>74</v>
      </c>
      <c r="AS2795" t="s">
        <v>54</v>
      </c>
      <c r="AT2795" t="s">
        <v>73</v>
      </c>
      <c r="AU2795" t="s">
        <v>107</v>
      </c>
      <c r="AV2795" t="s">
        <v>11487</v>
      </c>
    </row>
    <row r="2796" spans="1:48" hidden="1" x14ac:dyDescent="0.3">
      <c r="A2796" t="s">
        <v>13537</v>
      </c>
      <c r="B2796" t="s">
        <v>13538</v>
      </c>
      <c r="C2796" s="1" t="str">
        <f t="shared" si="457"/>
        <v>21:0975</v>
      </c>
      <c r="D2796" s="1" t="str">
        <f t="shared" si="461"/>
        <v>21:0110</v>
      </c>
      <c r="E2796" t="s">
        <v>13501</v>
      </c>
      <c r="F2796" t="s">
        <v>13539</v>
      </c>
      <c r="H2796">
        <v>60.180764000000003</v>
      </c>
      <c r="I2796">
        <v>-98.013897499999999</v>
      </c>
      <c r="J2796" s="1" t="str">
        <f t="shared" si="462"/>
        <v>NGR lake sediment grab sample</v>
      </c>
      <c r="K2796" s="1" t="str">
        <f t="shared" si="463"/>
        <v>&lt;177 micron (NGR)</v>
      </c>
      <c r="L2796">
        <v>62</v>
      </c>
      <c r="M2796" t="s">
        <v>345</v>
      </c>
      <c r="N2796">
        <v>1210</v>
      </c>
      <c r="O2796" t="s">
        <v>53</v>
      </c>
      <c r="P2796" t="s">
        <v>54</v>
      </c>
      <c r="Q2796" t="s">
        <v>1583</v>
      </c>
      <c r="R2796" t="s">
        <v>281</v>
      </c>
      <c r="S2796" t="s">
        <v>57</v>
      </c>
      <c r="T2796" t="s">
        <v>725</v>
      </c>
      <c r="U2796" t="s">
        <v>290</v>
      </c>
      <c r="V2796" t="s">
        <v>65</v>
      </c>
      <c r="W2796" t="s">
        <v>95</v>
      </c>
      <c r="X2796" t="s">
        <v>67</v>
      </c>
      <c r="Y2796" t="s">
        <v>302</v>
      </c>
      <c r="Z2796" t="s">
        <v>127</v>
      </c>
      <c r="AA2796" t="s">
        <v>64</v>
      </c>
      <c r="AB2796" t="s">
        <v>187</v>
      </c>
      <c r="AC2796" t="s">
        <v>66</v>
      </c>
      <c r="AD2796" t="s">
        <v>67</v>
      </c>
      <c r="AE2796" t="s">
        <v>526</v>
      </c>
      <c r="AF2796" t="s">
        <v>264</v>
      </c>
      <c r="AG2796" t="s">
        <v>365</v>
      </c>
      <c r="AH2796" t="s">
        <v>173</v>
      </c>
      <c r="AI2796" t="s">
        <v>201</v>
      </c>
      <c r="AJ2796" t="s">
        <v>254</v>
      </c>
      <c r="AK2796" t="s">
        <v>73</v>
      </c>
      <c r="AL2796" t="s">
        <v>177</v>
      </c>
      <c r="AM2796" t="s">
        <v>103</v>
      </c>
      <c r="AN2796" t="s">
        <v>76</v>
      </c>
      <c r="AO2796" t="s">
        <v>592</v>
      </c>
      <c r="AP2796" t="s">
        <v>566</v>
      </c>
      <c r="AQ2796" t="s">
        <v>87</v>
      </c>
      <c r="AR2796" t="s">
        <v>74</v>
      </c>
      <c r="AS2796" t="s">
        <v>54</v>
      </c>
      <c r="AT2796" t="s">
        <v>73</v>
      </c>
      <c r="AU2796" t="s">
        <v>107</v>
      </c>
      <c r="AV2796" t="s">
        <v>13540</v>
      </c>
    </row>
    <row r="2797" spans="1:48" hidden="1" x14ac:dyDescent="0.3">
      <c r="A2797" t="s">
        <v>13541</v>
      </c>
      <c r="B2797" t="s">
        <v>13542</v>
      </c>
      <c r="C2797" s="1" t="str">
        <f t="shared" si="457"/>
        <v>21:0975</v>
      </c>
      <c r="D2797" s="1" t="str">
        <f t="shared" si="461"/>
        <v>21:0110</v>
      </c>
      <c r="E2797" t="s">
        <v>13543</v>
      </c>
      <c r="F2797" t="s">
        <v>13544</v>
      </c>
      <c r="H2797">
        <v>60.356555399999998</v>
      </c>
      <c r="I2797">
        <v>-98.702098399999997</v>
      </c>
      <c r="J2797" s="1" t="str">
        <f t="shared" si="462"/>
        <v>NGR lake sediment grab sample</v>
      </c>
      <c r="K2797" s="1" t="str">
        <f t="shared" si="463"/>
        <v>&lt;177 micron (NGR)</v>
      </c>
      <c r="L2797">
        <v>62</v>
      </c>
      <c r="M2797" t="s">
        <v>217</v>
      </c>
      <c r="N2797">
        <v>1211</v>
      </c>
      <c r="O2797" t="s">
        <v>103</v>
      </c>
      <c r="P2797" t="s">
        <v>54</v>
      </c>
      <c r="Q2797" t="s">
        <v>521</v>
      </c>
      <c r="R2797" t="s">
        <v>151</v>
      </c>
      <c r="S2797" t="s">
        <v>57</v>
      </c>
      <c r="T2797" t="s">
        <v>152</v>
      </c>
      <c r="U2797" t="s">
        <v>117</v>
      </c>
      <c r="V2797" t="s">
        <v>575</v>
      </c>
      <c r="W2797" t="s">
        <v>205</v>
      </c>
      <c r="X2797" t="s">
        <v>67</v>
      </c>
      <c r="Y2797" t="s">
        <v>240</v>
      </c>
      <c r="Z2797" t="s">
        <v>96</v>
      </c>
      <c r="AA2797" t="s">
        <v>64</v>
      </c>
      <c r="AB2797" t="s">
        <v>615</v>
      </c>
      <c r="AC2797" t="s">
        <v>173</v>
      </c>
      <c r="AD2797" t="s">
        <v>96</v>
      </c>
      <c r="AE2797" t="s">
        <v>421</v>
      </c>
      <c r="AF2797" t="s">
        <v>281</v>
      </c>
      <c r="AG2797" t="s">
        <v>219</v>
      </c>
      <c r="AH2797" t="s">
        <v>780</v>
      </c>
      <c r="AI2797" t="s">
        <v>338</v>
      </c>
      <c r="AJ2797" t="s">
        <v>156</v>
      </c>
      <c r="AK2797" t="s">
        <v>73</v>
      </c>
      <c r="AL2797" t="s">
        <v>74</v>
      </c>
      <c r="AM2797" t="s">
        <v>75</v>
      </c>
      <c r="AN2797" t="s">
        <v>76</v>
      </c>
      <c r="AO2797" t="s">
        <v>77</v>
      </c>
      <c r="AP2797" t="s">
        <v>414</v>
      </c>
      <c r="AQ2797" t="s">
        <v>203</v>
      </c>
      <c r="AR2797" t="s">
        <v>74</v>
      </c>
      <c r="AS2797" t="s">
        <v>54</v>
      </c>
      <c r="AT2797" t="s">
        <v>91</v>
      </c>
      <c r="AU2797" t="s">
        <v>107</v>
      </c>
      <c r="AV2797" t="s">
        <v>11538</v>
      </c>
    </row>
    <row r="2798" spans="1:48" hidden="1" x14ac:dyDescent="0.3">
      <c r="A2798" t="s">
        <v>13545</v>
      </c>
      <c r="B2798" t="s">
        <v>13546</v>
      </c>
      <c r="C2798" s="1" t="str">
        <f t="shared" si="457"/>
        <v>21:0975</v>
      </c>
      <c r="D2798" s="1" t="str">
        <f t="shared" si="461"/>
        <v>21:0110</v>
      </c>
      <c r="E2798" t="s">
        <v>13547</v>
      </c>
      <c r="F2798" t="s">
        <v>13548</v>
      </c>
      <c r="H2798">
        <v>60.407223399999999</v>
      </c>
      <c r="I2798">
        <v>-98.694354899999993</v>
      </c>
      <c r="J2798" s="1" t="str">
        <f t="shared" si="462"/>
        <v>NGR lake sediment grab sample</v>
      </c>
      <c r="K2798" s="1" t="str">
        <f t="shared" si="463"/>
        <v>&lt;177 micron (NGR)</v>
      </c>
      <c r="L2798">
        <v>62</v>
      </c>
      <c r="M2798" t="s">
        <v>246</v>
      </c>
      <c r="N2798">
        <v>1212</v>
      </c>
      <c r="O2798" t="s">
        <v>103</v>
      </c>
      <c r="P2798" t="s">
        <v>54</v>
      </c>
      <c r="Q2798" t="s">
        <v>489</v>
      </c>
      <c r="R2798" t="s">
        <v>236</v>
      </c>
      <c r="S2798" t="s">
        <v>57</v>
      </c>
      <c r="T2798" t="s">
        <v>189</v>
      </c>
      <c r="U2798" t="s">
        <v>203</v>
      </c>
      <c r="V2798" t="s">
        <v>99</v>
      </c>
      <c r="W2798" t="s">
        <v>62</v>
      </c>
      <c r="X2798" t="s">
        <v>67</v>
      </c>
      <c r="Y2798" t="s">
        <v>396</v>
      </c>
      <c r="Z2798" t="s">
        <v>62</v>
      </c>
      <c r="AA2798" t="s">
        <v>64</v>
      </c>
      <c r="AB2798" t="s">
        <v>141</v>
      </c>
      <c r="AC2798" t="s">
        <v>66</v>
      </c>
      <c r="AD2798" t="s">
        <v>67</v>
      </c>
      <c r="AE2798" t="s">
        <v>1807</v>
      </c>
      <c r="AF2798" t="s">
        <v>616</v>
      </c>
      <c r="AG2798" t="s">
        <v>550</v>
      </c>
      <c r="AH2798" t="s">
        <v>780</v>
      </c>
      <c r="AI2798" t="s">
        <v>96</v>
      </c>
      <c r="AJ2798" t="s">
        <v>136</v>
      </c>
      <c r="AK2798" t="s">
        <v>73</v>
      </c>
      <c r="AL2798" t="s">
        <v>103</v>
      </c>
      <c r="AM2798" t="s">
        <v>103</v>
      </c>
      <c r="AN2798" t="s">
        <v>76</v>
      </c>
      <c r="AO2798" t="s">
        <v>382</v>
      </c>
      <c r="AP2798" t="s">
        <v>2033</v>
      </c>
      <c r="AQ2798" t="s">
        <v>92</v>
      </c>
      <c r="AR2798" t="s">
        <v>67</v>
      </c>
      <c r="AS2798" t="s">
        <v>54</v>
      </c>
      <c r="AT2798" t="s">
        <v>73</v>
      </c>
      <c r="AU2798" t="s">
        <v>107</v>
      </c>
      <c r="AV2798" t="s">
        <v>8137</v>
      </c>
    </row>
    <row r="2799" spans="1:48" hidden="1" x14ac:dyDescent="0.3">
      <c r="A2799" t="s">
        <v>13549</v>
      </c>
      <c r="B2799" t="s">
        <v>13550</v>
      </c>
      <c r="C2799" s="1" t="str">
        <f t="shared" si="457"/>
        <v>21:0975</v>
      </c>
      <c r="D2799" s="1" t="str">
        <f t="shared" si="461"/>
        <v>21:0110</v>
      </c>
      <c r="E2799" t="s">
        <v>13551</v>
      </c>
      <c r="F2799" t="s">
        <v>13552</v>
      </c>
      <c r="H2799">
        <v>60.439496200000001</v>
      </c>
      <c r="I2799">
        <v>-98.71602</v>
      </c>
      <c r="J2799" s="1" t="str">
        <f t="shared" si="462"/>
        <v>NGR lake sediment grab sample</v>
      </c>
      <c r="K2799" s="1" t="str">
        <f t="shared" si="463"/>
        <v>&lt;177 micron (NGR)</v>
      </c>
      <c r="L2799">
        <v>62</v>
      </c>
      <c r="M2799" t="s">
        <v>260</v>
      </c>
      <c r="N2799">
        <v>1213</v>
      </c>
      <c r="O2799" t="s">
        <v>103</v>
      </c>
      <c r="P2799" t="s">
        <v>54</v>
      </c>
      <c r="Q2799" t="s">
        <v>186</v>
      </c>
      <c r="R2799" t="s">
        <v>104</v>
      </c>
      <c r="S2799" t="s">
        <v>57</v>
      </c>
      <c r="T2799" t="s">
        <v>277</v>
      </c>
      <c r="U2799" t="s">
        <v>88</v>
      </c>
      <c r="V2799" t="s">
        <v>890</v>
      </c>
      <c r="W2799" t="s">
        <v>363</v>
      </c>
      <c r="X2799" t="s">
        <v>62</v>
      </c>
      <c r="Y2799" t="s">
        <v>170</v>
      </c>
      <c r="Z2799" t="s">
        <v>138</v>
      </c>
      <c r="AA2799" t="s">
        <v>64</v>
      </c>
      <c r="AB2799" t="s">
        <v>411</v>
      </c>
      <c r="AC2799" t="s">
        <v>155</v>
      </c>
      <c r="AD2799" t="s">
        <v>96</v>
      </c>
      <c r="AE2799" t="s">
        <v>4470</v>
      </c>
      <c r="AF2799" t="s">
        <v>187</v>
      </c>
      <c r="AG2799" t="s">
        <v>152</v>
      </c>
      <c r="AH2799" t="s">
        <v>780</v>
      </c>
      <c r="AI2799" t="s">
        <v>305</v>
      </c>
      <c r="AJ2799" t="s">
        <v>102</v>
      </c>
      <c r="AK2799" t="s">
        <v>73</v>
      </c>
      <c r="AL2799" t="s">
        <v>68</v>
      </c>
      <c r="AM2799" t="s">
        <v>125</v>
      </c>
      <c r="AN2799" t="s">
        <v>76</v>
      </c>
      <c r="AO2799" t="s">
        <v>290</v>
      </c>
      <c r="AP2799" t="s">
        <v>307</v>
      </c>
      <c r="AQ2799" t="s">
        <v>104</v>
      </c>
      <c r="AR2799" t="s">
        <v>62</v>
      </c>
      <c r="AS2799" t="s">
        <v>62</v>
      </c>
      <c r="AT2799" t="s">
        <v>91</v>
      </c>
      <c r="AU2799" t="s">
        <v>107</v>
      </c>
      <c r="AV2799" t="s">
        <v>13553</v>
      </c>
    </row>
    <row r="2800" spans="1:48" hidden="1" x14ac:dyDescent="0.3">
      <c r="A2800" t="s">
        <v>13554</v>
      </c>
      <c r="B2800" t="s">
        <v>13555</v>
      </c>
      <c r="C2800" s="1" t="str">
        <f t="shared" si="457"/>
        <v>21:0975</v>
      </c>
      <c r="D2800" s="1" t="str">
        <f t="shared" si="461"/>
        <v>21:0110</v>
      </c>
      <c r="E2800" t="s">
        <v>13556</v>
      </c>
      <c r="F2800" t="s">
        <v>13557</v>
      </c>
      <c r="H2800">
        <v>60.490909500000001</v>
      </c>
      <c r="I2800">
        <v>-98.7207382</v>
      </c>
      <c r="J2800" s="1" t="str">
        <f t="shared" si="462"/>
        <v>NGR lake sediment grab sample</v>
      </c>
      <c r="K2800" s="1" t="str">
        <f t="shared" si="463"/>
        <v>&lt;177 micron (NGR)</v>
      </c>
      <c r="L2800">
        <v>62</v>
      </c>
      <c r="M2800" t="s">
        <v>273</v>
      </c>
      <c r="N2800">
        <v>1214</v>
      </c>
      <c r="O2800" t="s">
        <v>68</v>
      </c>
      <c r="P2800" t="s">
        <v>54</v>
      </c>
      <c r="Q2800" t="s">
        <v>624</v>
      </c>
      <c r="R2800" t="s">
        <v>264</v>
      </c>
      <c r="S2800" t="s">
        <v>57</v>
      </c>
      <c r="T2800" t="s">
        <v>58</v>
      </c>
      <c r="U2800" t="s">
        <v>117</v>
      </c>
      <c r="V2800" t="s">
        <v>221</v>
      </c>
      <c r="W2800" t="s">
        <v>94</v>
      </c>
      <c r="X2800" t="s">
        <v>74</v>
      </c>
      <c r="Y2800" t="s">
        <v>62</v>
      </c>
      <c r="Z2800" t="s">
        <v>96</v>
      </c>
      <c r="AA2800" t="s">
        <v>64</v>
      </c>
      <c r="AB2800" t="s">
        <v>93</v>
      </c>
      <c r="AC2800" t="s">
        <v>66</v>
      </c>
      <c r="AD2800" t="s">
        <v>127</v>
      </c>
      <c r="AE2800" t="s">
        <v>421</v>
      </c>
      <c r="AF2800" t="s">
        <v>381</v>
      </c>
      <c r="AG2800" t="s">
        <v>207</v>
      </c>
      <c r="AH2800" t="s">
        <v>780</v>
      </c>
      <c r="AI2800" t="s">
        <v>156</v>
      </c>
      <c r="AJ2800" t="s">
        <v>318</v>
      </c>
      <c r="AK2800" t="s">
        <v>73</v>
      </c>
      <c r="AL2800" t="s">
        <v>125</v>
      </c>
      <c r="AM2800" t="s">
        <v>75</v>
      </c>
      <c r="AN2800" t="s">
        <v>76</v>
      </c>
      <c r="AO2800" t="s">
        <v>104</v>
      </c>
      <c r="AP2800" t="s">
        <v>126</v>
      </c>
      <c r="AQ2800" t="s">
        <v>203</v>
      </c>
      <c r="AR2800" t="s">
        <v>74</v>
      </c>
      <c r="AS2800" t="s">
        <v>54</v>
      </c>
      <c r="AT2800" t="s">
        <v>91</v>
      </c>
      <c r="AU2800" t="s">
        <v>107</v>
      </c>
      <c r="AV2800" t="s">
        <v>9533</v>
      </c>
    </row>
    <row r="2801" spans="1:48" hidden="1" x14ac:dyDescent="0.3">
      <c r="A2801" t="s">
        <v>13558</v>
      </c>
      <c r="B2801" t="s">
        <v>13559</v>
      </c>
      <c r="C2801" s="1" t="str">
        <f t="shared" si="457"/>
        <v>21:0975</v>
      </c>
      <c r="D2801" s="1" t="str">
        <f t="shared" si="461"/>
        <v>21:0110</v>
      </c>
      <c r="E2801" t="s">
        <v>13560</v>
      </c>
      <c r="F2801" t="s">
        <v>13561</v>
      </c>
      <c r="H2801">
        <v>60.513387600000001</v>
      </c>
      <c r="I2801">
        <v>-98.694063799999995</v>
      </c>
      <c r="J2801" s="1" t="str">
        <f t="shared" si="462"/>
        <v>NGR lake sediment grab sample</v>
      </c>
      <c r="K2801" s="1" t="str">
        <f t="shared" si="463"/>
        <v>&lt;177 micron (NGR)</v>
      </c>
      <c r="L2801">
        <v>62</v>
      </c>
      <c r="M2801" t="s">
        <v>289</v>
      </c>
      <c r="N2801">
        <v>1215</v>
      </c>
      <c r="O2801" t="s">
        <v>103</v>
      </c>
      <c r="P2801" t="s">
        <v>54</v>
      </c>
      <c r="Q2801" t="s">
        <v>247</v>
      </c>
      <c r="R2801" t="s">
        <v>69</v>
      </c>
      <c r="S2801" t="s">
        <v>57</v>
      </c>
      <c r="T2801" t="s">
        <v>167</v>
      </c>
      <c r="U2801" t="s">
        <v>88</v>
      </c>
      <c r="V2801" t="s">
        <v>492</v>
      </c>
      <c r="W2801" t="s">
        <v>61</v>
      </c>
      <c r="X2801" t="s">
        <v>74</v>
      </c>
      <c r="Y2801" t="s">
        <v>62</v>
      </c>
      <c r="Z2801" t="s">
        <v>59</v>
      </c>
      <c r="AA2801" t="s">
        <v>64</v>
      </c>
      <c r="AB2801" t="s">
        <v>139</v>
      </c>
      <c r="AC2801" t="s">
        <v>66</v>
      </c>
      <c r="AD2801" t="s">
        <v>54</v>
      </c>
      <c r="AE2801" t="s">
        <v>9887</v>
      </c>
      <c r="AF2801" t="s">
        <v>134</v>
      </c>
      <c r="AG2801" t="s">
        <v>315</v>
      </c>
      <c r="AH2801" t="s">
        <v>780</v>
      </c>
      <c r="AI2801" t="s">
        <v>382</v>
      </c>
      <c r="AJ2801" t="s">
        <v>305</v>
      </c>
      <c r="AK2801" t="s">
        <v>73</v>
      </c>
      <c r="AL2801" t="s">
        <v>526</v>
      </c>
      <c r="AM2801" t="s">
        <v>177</v>
      </c>
      <c r="AN2801" t="s">
        <v>76</v>
      </c>
      <c r="AO2801" t="s">
        <v>77</v>
      </c>
      <c r="AP2801" t="s">
        <v>482</v>
      </c>
      <c r="AQ2801" t="s">
        <v>77</v>
      </c>
      <c r="AR2801" t="s">
        <v>62</v>
      </c>
      <c r="AS2801" t="s">
        <v>54</v>
      </c>
      <c r="AT2801" t="s">
        <v>73</v>
      </c>
      <c r="AU2801" t="s">
        <v>107</v>
      </c>
      <c r="AV2801" t="s">
        <v>13562</v>
      </c>
    </row>
    <row r="2802" spans="1:48" hidden="1" x14ac:dyDescent="0.3">
      <c r="A2802" t="s">
        <v>13563</v>
      </c>
      <c r="B2802" t="s">
        <v>13564</v>
      </c>
      <c r="C2802" s="1" t="str">
        <f t="shared" si="457"/>
        <v>21:0975</v>
      </c>
      <c r="D2802" s="1" t="str">
        <f t="shared" si="461"/>
        <v>21:0110</v>
      </c>
      <c r="E2802" t="s">
        <v>13565</v>
      </c>
      <c r="F2802" t="s">
        <v>13566</v>
      </c>
      <c r="H2802">
        <v>60.543596000000001</v>
      </c>
      <c r="I2802">
        <v>-98.703858400000001</v>
      </c>
      <c r="J2802" s="1" t="str">
        <f t="shared" si="462"/>
        <v>NGR lake sediment grab sample</v>
      </c>
      <c r="K2802" s="1" t="str">
        <f t="shared" si="463"/>
        <v>&lt;177 micron (NGR)</v>
      </c>
      <c r="L2802">
        <v>62</v>
      </c>
      <c r="M2802" t="s">
        <v>301</v>
      </c>
      <c r="N2802">
        <v>1216</v>
      </c>
      <c r="O2802" t="s">
        <v>103</v>
      </c>
      <c r="P2802" t="s">
        <v>54</v>
      </c>
      <c r="Q2802" t="s">
        <v>802</v>
      </c>
      <c r="R2802" t="s">
        <v>356</v>
      </c>
      <c r="S2802" t="s">
        <v>57</v>
      </c>
      <c r="T2802" t="s">
        <v>437</v>
      </c>
      <c r="U2802" t="s">
        <v>168</v>
      </c>
      <c r="V2802" t="s">
        <v>172</v>
      </c>
      <c r="W2802" t="s">
        <v>276</v>
      </c>
      <c r="X2802" t="s">
        <v>62</v>
      </c>
      <c r="Y2802" t="s">
        <v>138</v>
      </c>
      <c r="Z2802" t="s">
        <v>96</v>
      </c>
      <c r="AA2802" t="s">
        <v>64</v>
      </c>
      <c r="AB2802" t="s">
        <v>454</v>
      </c>
      <c r="AC2802" t="s">
        <v>70</v>
      </c>
      <c r="AD2802" t="s">
        <v>281</v>
      </c>
      <c r="AE2802" t="s">
        <v>526</v>
      </c>
      <c r="AF2802" t="s">
        <v>347</v>
      </c>
      <c r="AG2802" t="s">
        <v>725</v>
      </c>
      <c r="AH2802" t="s">
        <v>780</v>
      </c>
      <c r="AI2802" t="s">
        <v>306</v>
      </c>
      <c r="AJ2802" t="s">
        <v>1631</v>
      </c>
      <c r="AK2802" t="s">
        <v>73</v>
      </c>
      <c r="AL2802" t="s">
        <v>75</v>
      </c>
      <c r="AM2802" t="s">
        <v>68</v>
      </c>
      <c r="AN2802" t="s">
        <v>76</v>
      </c>
      <c r="AO2802" t="s">
        <v>374</v>
      </c>
      <c r="AP2802" t="s">
        <v>105</v>
      </c>
      <c r="AQ2802" t="s">
        <v>616</v>
      </c>
      <c r="AR2802" t="s">
        <v>67</v>
      </c>
      <c r="AS2802" t="s">
        <v>170</v>
      </c>
      <c r="AT2802" t="s">
        <v>562</v>
      </c>
      <c r="AU2802" t="s">
        <v>107</v>
      </c>
      <c r="AV2802" t="s">
        <v>13567</v>
      </c>
    </row>
    <row r="2803" spans="1:48" hidden="1" x14ac:dyDescent="0.3">
      <c r="A2803" t="s">
        <v>13568</v>
      </c>
      <c r="B2803" t="s">
        <v>13569</v>
      </c>
      <c r="C2803" s="1" t="str">
        <f t="shared" ref="C2803:C2866" si="464">HYPERLINK("https://geochem.nrcan.gc.ca/cdogs/content/bdl/bdl210975_e.htm", "21:0975")</f>
        <v>21:0975</v>
      </c>
      <c r="D2803" s="1" t="str">
        <f t="shared" si="461"/>
        <v>21:0110</v>
      </c>
      <c r="E2803" t="s">
        <v>13570</v>
      </c>
      <c r="F2803" t="s">
        <v>13571</v>
      </c>
      <c r="H2803">
        <v>60.567561499999996</v>
      </c>
      <c r="I2803">
        <v>-98.716955499999997</v>
      </c>
      <c r="J2803" s="1" t="str">
        <f t="shared" si="462"/>
        <v>NGR lake sediment grab sample</v>
      </c>
      <c r="K2803" s="1" t="str">
        <f t="shared" si="463"/>
        <v>&lt;177 micron (NGR)</v>
      </c>
      <c r="L2803">
        <v>62</v>
      </c>
      <c r="M2803" t="s">
        <v>314</v>
      </c>
      <c r="N2803">
        <v>1217</v>
      </c>
      <c r="O2803" t="s">
        <v>103</v>
      </c>
      <c r="P2803" t="s">
        <v>54</v>
      </c>
      <c r="Q2803" t="s">
        <v>80</v>
      </c>
      <c r="R2803" t="s">
        <v>251</v>
      </c>
      <c r="S2803" t="s">
        <v>57</v>
      </c>
      <c r="T2803" t="s">
        <v>152</v>
      </c>
      <c r="U2803" t="s">
        <v>88</v>
      </c>
      <c r="V2803" t="s">
        <v>192</v>
      </c>
      <c r="W2803" t="s">
        <v>206</v>
      </c>
      <c r="X2803" t="s">
        <v>74</v>
      </c>
      <c r="Y2803" t="s">
        <v>75</v>
      </c>
      <c r="Z2803" t="s">
        <v>170</v>
      </c>
      <c r="AA2803" t="s">
        <v>64</v>
      </c>
      <c r="AB2803" t="s">
        <v>153</v>
      </c>
      <c r="AC2803" t="s">
        <v>66</v>
      </c>
      <c r="AD2803" t="s">
        <v>67</v>
      </c>
      <c r="AE2803" t="s">
        <v>2181</v>
      </c>
      <c r="AF2803" t="s">
        <v>92</v>
      </c>
      <c r="AG2803" t="s">
        <v>381</v>
      </c>
      <c r="AH2803" t="s">
        <v>780</v>
      </c>
      <c r="AI2803" t="s">
        <v>226</v>
      </c>
      <c r="AJ2803" t="s">
        <v>124</v>
      </c>
      <c r="AK2803" t="s">
        <v>73</v>
      </c>
      <c r="AL2803" t="s">
        <v>103</v>
      </c>
      <c r="AM2803" t="s">
        <v>224</v>
      </c>
      <c r="AN2803" t="s">
        <v>76</v>
      </c>
      <c r="AO2803" t="s">
        <v>77</v>
      </c>
      <c r="AP2803" t="s">
        <v>836</v>
      </c>
      <c r="AQ2803" t="s">
        <v>203</v>
      </c>
      <c r="AR2803" t="s">
        <v>67</v>
      </c>
      <c r="AS2803" t="s">
        <v>54</v>
      </c>
      <c r="AT2803" t="s">
        <v>73</v>
      </c>
      <c r="AU2803" t="s">
        <v>107</v>
      </c>
      <c r="AV2803" t="s">
        <v>12883</v>
      </c>
    </row>
    <row r="2804" spans="1:48" hidden="1" x14ac:dyDescent="0.3">
      <c r="A2804" t="s">
        <v>13572</v>
      </c>
      <c r="B2804" t="s">
        <v>13573</v>
      </c>
      <c r="C2804" s="1" t="str">
        <f t="shared" si="464"/>
        <v>21:0975</v>
      </c>
      <c r="D2804" s="1" t="str">
        <f t="shared" si="461"/>
        <v>21:0110</v>
      </c>
      <c r="E2804" t="s">
        <v>13574</v>
      </c>
      <c r="F2804" t="s">
        <v>13575</v>
      </c>
      <c r="H2804">
        <v>60.623343800000001</v>
      </c>
      <c r="I2804">
        <v>-98.691759300000001</v>
      </c>
      <c r="J2804" s="1" t="str">
        <f t="shared" si="462"/>
        <v>NGR lake sediment grab sample</v>
      </c>
      <c r="K2804" s="1" t="str">
        <f t="shared" si="463"/>
        <v>&lt;177 micron (NGR)</v>
      </c>
      <c r="L2804">
        <v>62</v>
      </c>
      <c r="M2804" t="s">
        <v>324</v>
      </c>
      <c r="N2804">
        <v>1218</v>
      </c>
      <c r="O2804" t="s">
        <v>103</v>
      </c>
      <c r="P2804" t="s">
        <v>54</v>
      </c>
      <c r="Q2804" t="s">
        <v>277</v>
      </c>
      <c r="R2804" t="s">
        <v>69</v>
      </c>
      <c r="S2804" t="s">
        <v>57</v>
      </c>
      <c r="T2804" t="s">
        <v>364</v>
      </c>
      <c r="U2804" t="s">
        <v>57</v>
      </c>
      <c r="V2804" t="s">
        <v>550</v>
      </c>
      <c r="W2804" t="s">
        <v>206</v>
      </c>
      <c r="X2804" t="s">
        <v>62</v>
      </c>
      <c r="Y2804" t="s">
        <v>177</v>
      </c>
      <c r="Z2804" t="s">
        <v>74</v>
      </c>
      <c r="AA2804" t="s">
        <v>64</v>
      </c>
      <c r="AB2804" t="s">
        <v>152</v>
      </c>
      <c r="AC2804" t="s">
        <v>66</v>
      </c>
      <c r="AD2804" t="s">
        <v>117</v>
      </c>
      <c r="AE2804" t="s">
        <v>983</v>
      </c>
      <c r="AF2804" t="s">
        <v>76</v>
      </c>
      <c r="AG2804" t="s">
        <v>151</v>
      </c>
      <c r="AH2804" t="s">
        <v>780</v>
      </c>
      <c r="AI2804" t="s">
        <v>220</v>
      </c>
      <c r="AJ2804" t="s">
        <v>1440</v>
      </c>
      <c r="AK2804" t="s">
        <v>73</v>
      </c>
      <c r="AL2804" t="s">
        <v>103</v>
      </c>
      <c r="AM2804" t="s">
        <v>125</v>
      </c>
      <c r="AN2804" t="s">
        <v>76</v>
      </c>
      <c r="AO2804" t="s">
        <v>13576</v>
      </c>
      <c r="AP2804" t="s">
        <v>8164</v>
      </c>
      <c r="AQ2804" t="s">
        <v>3530</v>
      </c>
      <c r="AR2804" t="s">
        <v>74</v>
      </c>
      <c r="AS2804" t="s">
        <v>54</v>
      </c>
      <c r="AT2804" t="s">
        <v>73</v>
      </c>
      <c r="AU2804" t="s">
        <v>107</v>
      </c>
      <c r="AV2804" t="s">
        <v>13577</v>
      </c>
    </row>
    <row r="2805" spans="1:48" hidden="1" x14ac:dyDescent="0.3">
      <c r="A2805" t="s">
        <v>13578</v>
      </c>
      <c r="B2805" t="s">
        <v>13579</v>
      </c>
      <c r="C2805" s="1" t="str">
        <f t="shared" si="464"/>
        <v>21:0975</v>
      </c>
      <c r="D2805" s="1" t="str">
        <f t="shared" si="461"/>
        <v>21:0110</v>
      </c>
      <c r="E2805" t="s">
        <v>13580</v>
      </c>
      <c r="F2805" t="s">
        <v>13581</v>
      </c>
      <c r="H2805">
        <v>60.646710900000002</v>
      </c>
      <c r="I2805">
        <v>-98.718380699999997</v>
      </c>
      <c r="J2805" s="1" t="str">
        <f t="shared" si="462"/>
        <v>NGR lake sediment grab sample</v>
      </c>
      <c r="K2805" s="1" t="str">
        <f t="shared" si="463"/>
        <v>&lt;177 micron (NGR)</v>
      </c>
      <c r="L2805">
        <v>62</v>
      </c>
      <c r="M2805" t="s">
        <v>335</v>
      </c>
      <c r="N2805">
        <v>1219</v>
      </c>
      <c r="O2805" t="s">
        <v>103</v>
      </c>
      <c r="P2805" t="s">
        <v>54</v>
      </c>
      <c r="Q2805" t="s">
        <v>437</v>
      </c>
      <c r="R2805" t="s">
        <v>90</v>
      </c>
      <c r="S2805" t="s">
        <v>57</v>
      </c>
      <c r="T2805" t="s">
        <v>262</v>
      </c>
      <c r="U2805" t="s">
        <v>59</v>
      </c>
      <c r="V2805" t="s">
        <v>282</v>
      </c>
      <c r="W2805" t="s">
        <v>74</v>
      </c>
      <c r="X2805" t="s">
        <v>74</v>
      </c>
      <c r="Y2805" t="s">
        <v>157</v>
      </c>
      <c r="Z2805" t="s">
        <v>67</v>
      </c>
      <c r="AA2805" t="s">
        <v>64</v>
      </c>
      <c r="AB2805" t="s">
        <v>427</v>
      </c>
      <c r="AC2805" t="s">
        <v>66</v>
      </c>
      <c r="AD2805" t="s">
        <v>117</v>
      </c>
      <c r="AE2805" t="s">
        <v>3492</v>
      </c>
      <c r="AF2805" t="s">
        <v>203</v>
      </c>
      <c r="AG2805" t="s">
        <v>134</v>
      </c>
      <c r="AH2805" t="s">
        <v>780</v>
      </c>
      <c r="AI2805" t="s">
        <v>220</v>
      </c>
      <c r="AJ2805" t="s">
        <v>156</v>
      </c>
      <c r="AK2805" t="s">
        <v>73</v>
      </c>
      <c r="AL2805" t="s">
        <v>103</v>
      </c>
      <c r="AM2805" t="s">
        <v>103</v>
      </c>
      <c r="AN2805" t="s">
        <v>76</v>
      </c>
      <c r="AO2805" t="s">
        <v>178</v>
      </c>
      <c r="AP2805" t="s">
        <v>8164</v>
      </c>
      <c r="AQ2805" t="s">
        <v>13582</v>
      </c>
      <c r="AR2805" t="s">
        <v>67</v>
      </c>
      <c r="AS2805" t="s">
        <v>54</v>
      </c>
      <c r="AT2805" t="s">
        <v>73</v>
      </c>
      <c r="AU2805" t="s">
        <v>107</v>
      </c>
      <c r="AV2805" t="s">
        <v>13583</v>
      </c>
    </row>
    <row r="2806" spans="1:48" hidden="1" x14ac:dyDescent="0.3">
      <c r="A2806" t="s">
        <v>13584</v>
      </c>
      <c r="B2806" t="s">
        <v>13585</v>
      </c>
      <c r="C2806" s="1" t="str">
        <f t="shared" si="464"/>
        <v>21:0975</v>
      </c>
      <c r="D2806" s="1" t="str">
        <f t="shared" si="461"/>
        <v>21:0110</v>
      </c>
      <c r="E2806" t="s">
        <v>13586</v>
      </c>
      <c r="F2806" t="s">
        <v>13587</v>
      </c>
      <c r="H2806">
        <v>60.672773800000002</v>
      </c>
      <c r="I2806">
        <v>-98.713302499999998</v>
      </c>
      <c r="J2806" s="1" t="str">
        <f t="shared" si="462"/>
        <v>NGR lake sediment grab sample</v>
      </c>
      <c r="K2806" s="1" t="str">
        <f t="shared" si="463"/>
        <v>&lt;177 micron (NGR)</v>
      </c>
      <c r="L2806">
        <v>62</v>
      </c>
      <c r="M2806" t="s">
        <v>354</v>
      </c>
      <c r="N2806">
        <v>1220</v>
      </c>
      <c r="O2806" t="s">
        <v>103</v>
      </c>
      <c r="P2806" t="s">
        <v>54</v>
      </c>
      <c r="Q2806" t="s">
        <v>364</v>
      </c>
      <c r="R2806" t="s">
        <v>141</v>
      </c>
      <c r="S2806" t="s">
        <v>57</v>
      </c>
      <c r="T2806" t="s">
        <v>454</v>
      </c>
      <c r="U2806" t="s">
        <v>57</v>
      </c>
      <c r="V2806" t="s">
        <v>2740</v>
      </c>
      <c r="W2806" t="s">
        <v>75</v>
      </c>
      <c r="X2806" t="s">
        <v>67</v>
      </c>
      <c r="Y2806" t="s">
        <v>157</v>
      </c>
      <c r="Z2806" t="s">
        <v>67</v>
      </c>
      <c r="AA2806" t="s">
        <v>64</v>
      </c>
      <c r="AB2806" t="s">
        <v>139</v>
      </c>
      <c r="AC2806" t="s">
        <v>66</v>
      </c>
      <c r="AD2806" t="s">
        <v>170</v>
      </c>
      <c r="AE2806" t="s">
        <v>983</v>
      </c>
      <c r="AF2806" t="s">
        <v>76</v>
      </c>
      <c r="AG2806" t="s">
        <v>116</v>
      </c>
      <c r="AH2806" t="s">
        <v>780</v>
      </c>
      <c r="AI2806" t="s">
        <v>79</v>
      </c>
      <c r="AJ2806" t="s">
        <v>226</v>
      </c>
      <c r="AK2806" t="s">
        <v>73</v>
      </c>
      <c r="AL2806" t="s">
        <v>103</v>
      </c>
      <c r="AM2806" t="s">
        <v>103</v>
      </c>
      <c r="AN2806" t="s">
        <v>76</v>
      </c>
      <c r="AO2806" t="s">
        <v>168</v>
      </c>
      <c r="AP2806" t="s">
        <v>8164</v>
      </c>
      <c r="AQ2806" t="s">
        <v>1632</v>
      </c>
      <c r="AR2806" t="s">
        <v>67</v>
      </c>
      <c r="AS2806" t="s">
        <v>54</v>
      </c>
      <c r="AT2806" t="s">
        <v>73</v>
      </c>
      <c r="AU2806" t="s">
        <v>107</v>
      </c>
      <c r="AV2806" t="s">
        <v>12754</v>
      </c>
    </row>
    <row r="2807" spans="1:48" hidden="1" x14ac:dyDescent="0.3">
      <c r="A2807" t="s">
        <v>13588</v>
      </c>
      <c r="B2807" t="s">
        <v>13589</v>
      </c>
      <c r="C2807" s="1" t="str">
        <f t="shared" si="464"/>
        <v>21:0975</v>
      </c>
      <c r="D2807" s="1" t="str">
        <f>HYPERLINK("https://geochem.nrcan.gc.ca/cdogs/content/svy/svy_e.htm", "")</f>
        <v/>
      </c>
      <c r="G2807" s="1" t="str">
        <f>HYPERLINK("https://geochem.nrcan.gc.ca/cdogs/content/cr_/cr_00161_e.htm", "161")</f>
        <v>161</v>
      </c>
      <c r="J2807" t="s">
        <v>230</v>
      </c>
      <c r="K2807" t="s">
        <v>231</v>
      </c>
      <c r="L2807">
        <v>62</v>
      </c>
      <c r="M2807" t="s">
        <v>232</v>
      </c>
      <c r="N2807">
        <v>1221</v>
      </c>
      <c r="O2807" t="s">
        <v>709</v>
      </c>
      <c r="P2807" t="s">
        <v>54</v>
      </c>
      <c r="Q2807" t="s">
        <v>656</v>
      </c>
      <c r="R2807" t="s">
        <v>125</v>
      </c>
      <c r="S2807" t="s">
        <v>57</v>
      </c>
      <c r="T2807" t="s">
        <v>122</v>
      </c>
      <c r="U2807" t="s">
        <v>117</v>
      </c>
      <c r="V2807" t="s">
        <v>252</v>
      </c>
      <c r="W2807" t="s">
        <v>63</v>
      </c>
      <c r="X2807" t="s">
        <v>62</v>
      </c>
      <c r="Y2807" t="s">
        <v>136</v>
      </c>
      <c r="Z2807" t="s">
        <v>104</v>
      </c>
      <c r="AA2807" t="s">
        <v>64</v>
      </c>
      <c r="AB2807" t="s">
        <v>890</v>
      </c>
      <c r="AC2807" t="s">
        <v>224</v>
      </c>
      <c r="AD2807" t="s">
        <v>67</v>
      </c>
      <c r="AE2807" t="s">
        <v>8052</v>
      </c>
      <c r="AF2807" t="s">
        <v>436</v>
      </c>
      <c r="AG2807" t="s">
        <v>60</v>
      </c>
      <c r="AH2807" t="s">
        <v>157</v>
      </c>
      <c r="AI2807" t="s">
        <v>77</v>
      </c>
      <c r="AJ2807" t="s">
        <v>382</v>
      </c>
      <c r="AK2807" t="s">
        <v>73</v>
      </c>
      <c r="AL2807" t="s">
        <v>206</v>
      </c>
      <c r="AM2807" t="s">
        <v>74</v>
      </c>
      <c r="AN2807" t="s">
        <v>76</v>
      </c>
      <c r="AO2807" t="s">
        <v>178</v>
      </c>
      <c r="AP2807" t="s">
        <v>9322</v>
      </c>
      <c r="AQ2807" t="s">
        <v>388</v>
      </c>
      <c r="AR2807" t="s">
        <v>62</v>
      </c>
      <c r="AS2807" t="s">
        <v>170</v>
      </c>
      <c r="AT2807" t="s">
        <v>73</v>
      </c>
      <c r="AU2807" t="s">
        <v>1227</v>
      </c>
      <c r="AV2807" t="s">
        <v>586</v>
      </c>
    </row>
    <row r="2808" spans="1:48" hidden="1" x14ac:dyDescent="0.3">
      <c r="A2808" t="s">
        <v>13590</v>
      </c>
      <c r="B2808" t="s">
        <v>13591</v>
      </c>
      <c r="C2808" s="1" t="str">
        <f t="shared" si="464"/>
        <v>21:0975</v>
      </c>
      <c r="D2808" s="1" t="str">
        <f>HYPERLINK("https://geochem.nrcan.gc.ca/cdogs/content/svy/svy210110_e.htm", "21:0110")</f>
        <v>21:0110</v>
      </c>
      <c r="E2808" t="s">
        <v>13592</v>
      </c>
      <c r="F2808" t="s">
        <v>13593</v>
      </c>
      <c r="H2808">
        <v>60.400103000000001</v>
      </c>
      <c r="I2808">
        <v>-98.005920900000007</v>
      </c>
      <c r="J2808" s="1" t="str">
        <f>HYPERLINK("https://geochem.nrcan.gc.ca/cdogs/content/kwd/kwd020027_e.htm", "NGR lake sediment grab sample")</f>
        <v>NGR lake sediment grab sample</v>
      </c>
      <c r="K2808" s="1" t="str">
        <f>HYPERLINK("https://geochem.nrcan.gc.ca/cdogs/content/kwd/kwd080006_e.htm", "&lt;177 micron (NGR)")</f>
        <v>&lt;177 micron (NGR)</v>
      </c>
      <c r="L2808">
        <v>63</v>
      </c>
      <c r="M2808" t="s">
        <v>52</v>
      </c>
      <c r="N2808">
        <v>1222</v>
      </c>
      <c r="O2808" t="s">
        <v>103</v>
      </c>
      <c r="P2808" t="s">
        <v>54</v>
      </c>
      <c r="Q2808" t="s">
        <v>1477</v>
      </c>
      <c r="R2808" t="s">
        <v>99</v>
      </c>
      <c r="S2808" t="s">
        <v>57</v>
      </c>
      <c r="T2808" t="s">
        <v>562</v>
      </c>
      <c r="U2808" t="s">
        <v>92</v>
      </c>
      <c r="V2808" t="s">
        <v>380</v>
      </c>
      <c r="W2808" t="s">
        <v>226</v>
      </c>
      <c r="X2808" t="s">
        <v>74</v>
      </c>
      <c r="Y2808" t="s">
        <v>94</v>
      </c>
      <c r="Z2808" t="s">
        <v>138</v>
      </c>
      <c r="AA2808" t="s">
        <v>64</v>
      </c>
      <c r="AB2808" t="s">
        <v>427</v>
      </c>
      <c r="AC2808" t="s">
        <v>70</v>
      </c>
      <c r="AD2808" t="s">
        <v>117</v>
      </c>
      <c r="AE2808" t="s">
        <v>171</v>
      </c>
      <c r="AF2808" t="s">
        <v>725</v>
      </c>
      <c r="AG2808" t="s">
        <v>167</v>
      </c>
      <c r="AH2808" t="s">
        <v>780</v>
      </c>
      <c r="AI2808" t="s">
        <v>440</v>
      </c>
      <c r="AJ2808" t="s">
        <v>1395</v>
      </c>
      <c r="AK2808" t="s">
        <v>73</v>
      </c>
      <c r="AL2808" t="s">
        <v>157</v>
      </c>
      <c r="AM2808" t="s">
        <v>157</v>
      </c>
      <c r="AN2808" t="s">
        <v>76</v>
      </c>
      <c r="AO2808" t="s">
        <v>77</v>
      </c>
      <c r="AP2808" t="s">
        <v>596</v>
      </c>
      <c r="AQ2808" t="s">
        <v>92</v>
      </c>
      <c r="AR2808" t="s">
        <v>62</v>
      </c>
      <c r="AS2808" t="s">
        <v>62</v>
      </c>
      <c r="AT2808" t="s">
        <v>277</v>
      </c>
      <c r="AU2808" t="s">
        <v>107</v>
      </c>
      <c r="AV2808" t="s">
        <v>11450</v>
      </c>
    </row>
    <row r="2809" spans="1:48" hidden="1" x14ac:dyDescent="0.3">
      <c r="A2809" t="s">
        <v>13594</v>
      </c>
      <c r="B2809" t="s">
        <v>13595</v>
      </c>
      <c r="C2809" s="1" t="str">
        <f t="shared" si="464"/>
        <v>21:0975</v>
      </c>
      <c r="D2809" s="1" t="str">
        <f>HYPERLINK("https://geochem.nrcan.gc.ca/cdogs/content/svy/svy210110_e.htm", "21:0110")</f>
        <v>21:0110</v>
      </c>
      <c r="E2809" t="s">
        <v>13596</v>
      </c>
      <c r="F2809" t="s">
        <v>13597</v>
      </c>
      <c r="H2809">
        <v>60.698729499999999</v>
      </c>
      <c r="I2809">
        <v>-98.725654000000006</v>
      </c>
      <c r="J2809" s="1" t="str">
        <f>HYPERLINK("https://geochem.nrcan.gc.ca/cdogs/content/kwd/kwd020027_e.htm", "NGR lake sediment grab sample")</f>
        <v>NGR lake sediment grab sample</v>
      </c>
      <c r="K2809" s="1" t="str">
        <f>HYPERLINK("https://geochem.nrcan.gc.ca/cdogs/content/kwd/kwd080006_e.htm", "&lt;177 micron (NGR)")</f>
        <v>&lt;177 micron (NGR)</v>
      </c>
      <c r="L2809">
        <v>63</v>
      </c>
      <c r="M2809" t="s">
        <v>86</v>
      </c>
      <c r="N2809">
        <v>1223</v>
      </c>
      <c r="O2809" t="s">
        <v>103</v>
      </c>
      <c r="P2809" t="s">
        <v>54</v>
      </c>
      <c r="Q2809" t="s">
        <v>152</v>
      </c>
      <c r="R2809" t="s">
        <v>646</v>
      </c>
      <c r="S2809" t="s">
        <v>57</v>
      </c>
      <c r="T2809" t="s">
        <v>449</v>
      </c>
      <c r="U2809" t="s">
        <v>57</v>
      </c>
      <c r="V2809" t="s">
        <v>2740</v>
      </c>
      <c r="W2809" t="s">
        <v>103</v>
      </c>
      <c r="X2809" t="s">
        <v>67</v>
      </c>
      <c r="Y2809" t="s">
        <v>74</v>
      </c>
      <c r="Z2809" t="s">
        <v>67</v>
      </c>
      <c r="AA2809" t="s">
        <v>64</v>
      </c>
      <c r="AB2809" t="s">
        <v>190</v>
      </c>
      <c r="AC2809" t="s">
        <v>66</v>
      </c>
      <c r="AD2809" t="s">
        <v>127</v>
      </c>
      <c r="AE2809" t="s">
        <v>10670</v>
      </c>
      <c r="AF2809" t="s">
        <v>76</v>
      </c>
      <c r="AG2809" t="s">
        <v>59</v>
      </c>
      <c r="AH2809" t="s">
        <v>780</v>
      </c>
      <c r="AI2809" t="s">
        <v>238</v>
      </c>
      <c r="AJ2809" t="s">
        <v>127</v>
      </c>
      <c r="AK2809" t="s">
        <v>73</v>
      </c>
      <c r="AL2809" t="s">
        <v>103</v>
      </c>
      <c r="AM2809" t="s">
        <v>103</v>
      </c>
      <c r="AN2809" t="s">
        <v>76</v>
      </c>
      <c r="AO2809" t="s">
        <v>87</v>
      </c>
      <c r="AP2809" t="s">
        <v>8164</v>
      </c>
      <c r="AQ2809" t="s">
        <v>104</v>
      </c>
      <c r="AR2809" t="s">
        <v>67</v>
      </c>
      <c r="AS2809" t="s">
        <v>54</v>
      </c>
      <c r="AT2809" t="s">
        <v>73</v>
      </c>
      <c r="AU2809" t="s">
        <v>107</v>
      </c>
      <c r="AV2809" t="s">
        <v>9138</v>
      </c>
    </row>
    <row r="2810" spans="1:48" hidden="1" x14ac:dyDescent="0.3">
      <c r="A2810" t="s">
        <v>13598</v>
      </c>
      <c r="B2810" t="s">
        <v>13599</v>
      </c>
      <c r="C2810" s="1" t="str">
        <f t="shared" si="464"/>
        <v>21:0975</v>
      </c>
      <c r="D2810" s="1" t="str">
        <f>HYPERLINK("https://geochem.nrcan.gc.ca/cdogs/content/svy/svy210110_e.htm", "21:0110")</f>
        <v>21:0110</v>
      </c>
      <c r="E2810" t="s">
        <v>13600</v>
      </c>
      <c r="F2810" t="s">
        <v>13601</v>
      </c>
      <c r="H2810">
        <v>60.730338699999997</v>
      </c>
      <c r="I2810">
        <v>-98.711009500000003</v>
      </c>
      <c r="J2810" s="1" t="str">
        <f>HYPERLINK("https://geochem.nrcan.gc.ca/cdogs/content/kwd/kwd020027_e.htm", "NGR lake sediment grab sample")</f>
        <v>NGR lake sediment grab sample</v>
      </c>
      <c r="K2810" s="1" t="str">
        <f>HYPERLINK("https://geochem.nrcan.gc.ca/cdogs/content/kwd/kwd080006_e.htm", "&lt;177 micron (NGR)")</f>
        <v>&lt;177 micron (NGR)</v>
      </c>
      <c r="L2810">
        <v>63</v>
      </c>
      <c r="M2810" t="s">
        <v>149</v>
      </c>
      <c r="N2810">
        <v>1224</v>
      </c>
      <c r="O2810" t="s">
        <v>103</v>
      </c>
      <c r="P2810" t="s">
        <v>54</v>
      </c>
      <c r="Q2810" t="s">
        <v>573</v>
      </c>
      <c r="R2810" t="s">
        <v>151</v>
      </c>
      <c r="S2810" t="s">
        <v>57</v>
      </c>
      <c r="T2810" t="s">
        <v>277</v>
      </c>
      <c r="U2810" t="s">
        <v>57</v>
      </c>
      <c r="V2810" t="s">
        <v>550</v>
      </c>
      <c r="W2810" t="s">
        <v>206</v>
      </c>
      <c r="X2810" t="s">
        <v>74</v>
      </c>
      <c r="Y2810" t="s">
        <v>302</v>
      </c>
      <c r="Z2810" t="s">
        <v>170</v>
      </c>
      <c r="AA2810" t="s">
        <v>64</v>
      </c>
      <c r="AB2810" t="s">
        <v>153</v>
      </c>
      <c r="AC2810" t="s">
        <v>66</v>
      </c>
      <c r="AD2810" t="s">
        <v>67</v>
      </c>
      <c r="AE2810" t="s">
        <v>668</v>
      </c>
      <c r="AF2810" t="s">
        <v>76</v>
      </c>
      <c r="AG2810" t="s">
        <v>890</v>
      </c>
      <c r="AH2810" t="s">
        <v>780</v>
      </c>
      <c r="AI2810" t="s">
        <v>263</v>
      </c>
      <c r="AJ2810" t="s">
        <v>53</v>
      </c>
      <c r="AK2810" t="s">
        <v>73</v>
      </c>
      <c r="AL2810" t="s">
        <v>103</v>
      </c>
      <c r="AM2810" t="s">
        <v>75</v>
      </c>
      <c r="AN2810" t="s">
        <v>76</v>
      </c>
      <c r="AO2810" t="s">
        <v>178</v>
      </c>
      <c r="AP2810" t="s">
        <v>1980</v>
      </c>
      <c r="AQ2810" t="s">
        <v>373</v>
      </c>
      <c r="AR2810" t="s">
        <v>67</v>
      </c>
      <c r="AS2810" t="s">
        <v>54</v>
      </c>
      <c r="AT2810" t="s">
        <v>73</v>
      </c>
      <c r="AU2810" t="s">
        <v>107</v>
      </c>
      <c r="AV2810" t="s">
        <v>7490</v>
      </c>
    </row>
    <row r="2811" spans="1:48" hidden="1" x14ac:dyDescent="0.3">
      <c r="A2811" t="s">
        <v>13602</v>
      </c>
      <c r="B2811" t="s">
        <v>13603</v>
      </c>
      <c r="C2811" s="1" t="str">
        <f t="shared" si="464"/>
        <v>21:0975</v>
      </c>
      <c r="D2811" s="1" t="str">
        <f>HYPERLINK("https://geochem.nrcan.gc.ca/cdogs/content/svy/svy210110_e.htm", "21:0110")</f>
        <v>21:0110</v>
      </c>
      <c r="E2811" t="s">
        <v>13604</v>
      </c>
      <c r="F2811" t="s">
        <v>13605</v>
      </c>
      <c r="H2811">
        <v>60.772234599999997</v>
      </c>
      <c r="I2811">
        <v>-98.6881798</v>
      </c>
      <c r="J2811" s="1" t="str">
        <f>HYPERLINK("https://geochem.nrcan.gc.ca/cdogs/content/kwd/kwd020027_e.htm", "NGR lake sediment grab sample")</f>
        <v>NGR lake sediment grab sample</v>
      </c>
      <c r="K2811" s="1" t="str">
        <f>HYPERLINK("https://geochem.nrcan.gc.ca/cdogs/content/kwd/kwd080006_e.htm", "&lt;177 micron (NGR)")</f>
        <v>&lt;177 micron (NGR)</v>
      </c>
      <c r="L2811">
        <v>63</v>
      </c>
      <c r="M2811" t="s">
        <v>165</v>
      </c>
      <c r="N2811">
        <v>1225</v>
      </c>
      <c r="O2811" t="s">
        <v>103</v>
      </c>
      <c r="P2811" t="s">
        <v>62</v>
      </c>
      <c r="Q2811" t="s">
        <v>437</v>
      </c>
      <c r="R2811" t="s">
        <v>478</v>
      </c>
      <c r="S2811" t="s">
        <v>57</v>
      </c>
      <c r="T2811" t="s">
        <v>152</v>
      </c>
      <c r="U2811" t="s">
        <v>203</v>
      </c>
      <c r="V2811" t="s">
        <v>616</v>
      </c>
      <c r="W2811" t="s">
        <v>157</v>
      </c>
      <c r="X2811" t="s">
        <v>67</v>
      </c>
      <c r="Y2811" t="s">
        <v>74</v>
      </c>
      <c r="Z2811" t="s">
        <v>62</v>
      </c>
      <c r="AA2811" t="s">
        <v>64</v>
      </c>
      <c r="AB2811" t="s">
        <v>725</v>
      </c>
      <c r="AC2811" t="s">
        <v>66</v>
      </c>
      <c r="AD2811" t="s">
        <v>583</v>
      </c>
      <c r="AE2811" t="s">
        <v>5585</v>
      </c>
      <c r="AF2811" t="s">
        <v>77</v>
      </c>
      <c r="AG2811" t="s">
        <v>616</v>
      </c>
      <c r="AH2811" t="s">
        <v>780</v>
      </c>
      <c r="AI2811" t="s">
        <v>363</v>
      </c>
      <c r="AJ2811" t="s">
        <v>114</v>
      </c>
      <c r="AK2811" t="s">
        <v>73</v>
      </c>
      <c r="AL2811" t="s">
        <v>103</v>
      </c>
      <c r="AM2811" t="s">
        <v>75</v>
      </c>
      <c r="AN2811" t="s">
        <v>76</v>
      </c>
      <c r="AO2811" t="s">
        <v>168</v>
      </c>
      <c r="AP2811" t="s">
        <v>676</v>
      </c>
      <c r="AQ2811" t="s">
        <v>1073</v>
      </c>
      <c r="AR2811" t="s">
        <v>67</v>
      </c>
      <c r="AS2811" t="s">
        <v>54</v>
      </c>
      <c r="AT2811" t="s">
        <v>73</v>
      </c>
      <c r="AU2811" t="s">
        <v>107</v>
      </c>
      <c r="AV2811" t="s">
        <v>13606</v>
      </c>
    </row>
    <row r="2812" spans="1:48" hidden="1" x14ac:dyDescent="0.3">
      <c r="A2812" t="s">
        <v>13607</v>
      </c>
      <c r="B2812" t="s">
        <v>13608</v>
      </c>
      <c r="C2812" s="1" t="str">
        <f t="shared" si="464"/>
        <v>21:0975</v>
      </c>
      <c r="D2812" s="1" t="str">
        <f>HYPERLINK("https://geochem.nrcan.gc.ca/cdogs/content/svy/svy210110_e.htm", "21:0110")</f>
        <v>21:0110</v>
      </c>
      <c r="E2812" t="s">
        <v>13609</v>
      </c>
      <c r="F2812" t="s">
        <v>13610</v>
      </c>
      <c r="H2812">
        <v>60.802656300000002</v>
      </c>
      <c r="I2812">
        <v>-98.697328900000002</v>
      </c>
      <c r="J2812" s="1" t="str">
        <f>HYPERLINK("https://geochem.nrcan.gc.ca/cdogs/content/kwd/kwd020027_e.htm", "NGR lake sediment grab sample")</f>
        <v>NGR lake sediment grab sample</v>
      </c>
      <c r="K2812" s="1" t="str">
        <f>HYPERLINK("https://geochem.nrcan.gc.ca/cdogs/content/kwd/kwd080006_e.htm", "&lt;177 micron (NGR)")</f>
        <v>&lt;177 micron (NGR)</v>
      </c>
      <c r="L2812">
        <v>63</v>
      </c>
      <c r="M2812" t="s">
        <v>185</v>
      </c>
      <c r="N2812">
        <v>1226</v>
      </c>
      <c r="O2812" t="s">
        <v>103</v>
      </c>
      <c r="P2812" t="s">
        <v>54</v>
      </c>
      <c r="Q2812" t="s">
        <v>248</v>
      </c>
      <c r="R2812" t="s">
        <v>436</v>
      </c>
      <c r="S2812" t="s">
        <v>57</v>
      </c>
      <c r="T2812" t="s">
        <v>169</v>
      </c>
      <c r="U2812" t="s">
        <v>59</v>
      </c>
      <c r="V2812" t="s">
        <v>2740</v>
      </c>
      <c r="W2812" t="s">
        <v>103</v>
      </c>
      <c r="X2812" t="s">
        <v>67</v>
      </c>
      <c r="Y2812" t="s">
        <v>206</v>
      </c>
      <c r="Z2812" t="s">
        <v>67</v>
      </c>
      <c r="AA2812" t="s">
        <v>64</v>
      </c>
      <c r="AB2812" t="s">
        <v>192</v>
      </c>
      <c r="AC2812" t="s">
        <v>66</v>
      </c>
      <c r="AD2812" t="s">
        <v>67</v>
      </c>
      <c r="AE2812" t="s">
        <v>9038</v>
      </c>
      <c r="AF2812" t="s">
        <v>76</v>
      </c>
      <c r="AG2812" t="s">
        <v>117</v>
      </c>
      <c r="AH2812" t="s">
        <v>780</v>
      </c>
      <c r="AI2812" t="s">
        <v>171</v>
      </c>
      <c r="AJ2812" t="s">
        <v>327</v>
      </c>
      <c r="AK2812" t="s">
        <v>73</v>
      </c>
      <c r="AL2812" t="s">
        <v>103</v>
      </c>
      <c r="AM2812" t="s">
        <v>103</v>
      </c>
      <c r="AN2812" t="s">
        <v>76</v>
      </c>
      <c r="AO2812" t="s">
        <v>240</v>
      </c>
      <c r="AP2812" t="s">
        <v>8164</v>
      </c>
      <c r="AQ2812" t="s">
        <v>327</v>
      </c>
      <c r="AR2812" t="s">
        <v>67</v>
      </c>
      <c r="AS2812" t="s">
        <v>54</v>
      </c>
      <c r="AT2812" t="s">
        <v>73</v>
      </c>
      <c r="AU2812" t="s">
        <v>107</v>
      </c>
      <c r="AV2812" t="s">
        <v>13611</v>
      </c>
    </row>
    <row r="2813" spans="1:48" hidden="1" x14ac:dyDescent="0.3">
      <c r="A2813" t="s">
        <v>13612</v>
      </c>
      <c r="B2813" t="s">
        <v>13613</v>
      </c>
      <c r="C2813" s="1" t="str">
        <f t="shared" si="464"/>
        <v>21:0975</v>
      </c>
      <c r="D2813" s="1" t="str">
        <f>HYPERLINK("https://geochem.nrcan.gc.ca/cdogs/content/svy/svy_e.htm", "")</f>
        <v/>
      </c>
      <c r="G2813" s="1" t="str">
        <f>HYPERLINK("https://geochem.nrcan.gc.ca/cdogs/content/cr_/cr_00160_e.htm", "160")</f>
        <v>160</v>
      </c>
      <c r="J2813" t="s">
        <v>230</v>
      </c>
      <c r="K2813" t="s">
        <v>231</v>
      </c>
      <c r="L2813">
        <v>63</v>
      </c>
      <c r="M2813" t="s">
        <v>232</v>
      </c>
      <c r="N2813">
        <v>1227</v>
      </c>
      <c r="O2813" t="s">
        <v>1125</v>
      </c>
      <c r="P2813" t="s">
        <v>54</v>
      </c>
      <c r="Q2813" t="s">
        <v>105</v>
      </c>
      <c r="R2813" t="s">
        <v>125</v>
      </c>
      <c r="S2813" t="s">
        <v>57</v>
      </c>
      <c r="T2813" t="s">
        <v>404</v>
      </c>
      <c r="U2813" t="s">
        <v>117</v>
      </c>
      <c r="V2813" t="s">
        <v>304</v>
      </c>
      <c r="W2813" t="s">
        <v>63</v>
      </c>
      <c r="X2813" t="s">
        <v>74</v>
      </c>
      <c r="Y2813" t="s">
        <v>170</v>
      </c>
      <c r="Z2813" t="s">
        <v>88</v>
      </c>
      <c r="AA2813" t="s">
        <v>64</v>
      </c>
      <c r="AB2813" t="s">
        <v>478</v>
      </c>
      <c r="AC2813" t="s">
        <v>224</v>
      </c>
      <c r="AD2813" t="s">
        <v>67</v>
      </c>
      <c r="AE2813" t="s">
        <v>8719</v>
      </c>
      <c r="AF2813" t="s">
        <v>121</v>
      </c>
      <c r="AG2813" t="s">
        <v>853</v>
      </c>
      <c r="AH2813" t="s">
        <v>74</v>
      </c>
      <c r="AI2813" t="s">
        <v>281</v>
      </c>
      <c r="AJ2813" t="s">
        <v>156</v>
      </c>
      <c r="AK2813" t="s">
        <v>73</v>
      </c>
      <c r="AL2813" t="s">
        <v>206</v>
      </c>
      <c r="AM2813" t="s">
        <v>125</v>
      </c>
      <c r="AN2813" t="s">
        <v>76</v>
      </c>
      <c r="AO2813" t="s">
        <v>168</v>
      </c>
      <c r="AP2813" t="s">
        <v>2054</v>
      </c>
      <c r="AQ2813" t="s">
        <v>226</v>
      </c>
      <c r="AR2813" t="s">
        <v>170</v>
      </c>
      <c r="AS2813" t="s">
        <v>170</v>
      </c>
      <c r="AT2813" t="s">
        <v>73</v>
      </c>
      <c r="AU2813" t="s">
        <v>462</v>
      </c>
      <c r="AV2813" t="s">
        <v>13614</v>
      </c>
    </row>
    <row r="2814" spans="1:48" hidden="1" x14ac:dyDescent="0.3">
      <c r="A2814" t="s">
        <v>13615</v>
      </c>
      <c r="B2814" t="s">
        <v>13616</v>
      </c>
      <c r="C2814" s="1" t="str">
        <f t="shared" si="464"/>
        <v>21:0975</v>
      </c>
      <c r="D2814" s="1" t="str">
        <f t="shared" ref="D2814:D2834" si="465">HYPERLINK("https://geochem.nrcan.gc.ca/cdogs/content/svy/svy210110_e.htm", "21:0110")</f>
        <v>21:0110</v>
      </c>
      <c r="E2814" t="s">
        <v>13617</v>
      </c>
      <c r="F2814" t="s">
        <v>13618</v>
      </c>
      <c r="H2814">
        <v>60.903394300000002</v>
      </c>
      <c r="I2814">
        <v>-98.7022178</v>
      </c>
      <c r="J2814" s="1" t="str">
        <f t="shared" ref="J2814:J2834" si="466">HYPERLINK("https://geochem.nrcan.gc.ca/cdogs/content/kwd/kwd020027_e.htm", "NGR lake sediment grab sample")</f>
        <v>NGR lake sediment grab sample</v>
      </c>
      <c r="K2814" s="1" t="str">
        <f t="shared" ref="K2814:K2834" si="467">HYPERLINK("https://geochem.nrcan.gc.ca/cdogs/content/kwd/kwd080006_e.htm", "&lt;177 micron (NGR)")</f>
        <v>&lt;177 micron (NGR)</v>
      </c>
      <c r="L2814">
        <v>63</v>
      </c>
      <c r="M2814" t="s">
        <v>113</v>
      </c>
      <c r="N2814">
        <v>1228</v>
      </c>
      <c r="O2814" t="s">
        <v>103</v>
      </c>
      <c r="P2814" t="s">
        <v>54</v>
      </c>
      <c r="Q2814" t="s">
        <v>462</v>
      </c>
      <c r="R2814" t="s">
        <v>11749</v>
      </c>
      <c r="S2814" t="s">
        <v>57</v>
      </c>
      <c r="T2814" t="s">
        <v>380</v>
      </c>
      <c r="U2814" t="s">
        <v>92</v>
      </c>
      <c r="V2814" t="s">
        <v>99</v>
      </c>
      <c r="W2814" t="s">
        <v>157</v>
      </c>
      <c r="X2814" t="s">
        <v>67</v>
      </c>
      <c r="Y2814" t="s">
        <v>68</v>
      </c>
      <c r="Z2814" t="s">
        <v>62</v>
      </c>
      <c r="AA2814" t="s">
        <v>64</v>
      </c>
      <c r="AB2814" t="s">
        <v>264</v>
      </c>
      <c r="AC2814" t="s">
        <v>66</v>
      </c>
      <c r="AD2814" t="s">
        <v>138</v>
      </c>
      <c r="AE2814" t="s">
        <v>3162</v>
      </c>
      <c r="AF2814" t="s">
        <v>281</v>
      </c>
      <c r="AG2814" t="s">
        <v>121</v>
      </c>
      <c r="AH2814" t="s">
        <v>780</v>
      </c>
      <c r="AI2814" t="s">
        <v>94</v>
      </c>
      <c r="AJ2814" t="s">
        <v>106</v>
      </c>
      <c r="AK2814" t="s">
        <v>73</v>
      </c>
      <c r="AL2814" t="s">
        <v>103</v>
      </c>
      <c r="AM2814" t="s">
        <v>103</v>
      </c>
      <c r="AN2814" t="s">
        <v>76</v>
      </c>
      <c r="AO2814" t="s">
        <v>71</v>
      </c>
      <c r="AP2814" t="s">
        <v>166</v>
      </c>
      <c r="AQ2814" t="s">
        <v>203</v>
      </c>
      <c r="AR2814" t="s">
        <v>67</v>
      </c>
      <c r="AS2814" t="s">
        <v>54</v>
      </c>
      <c r="AT2814" t="s">
        <v>73</v>
      </c>
      <c r="AU2814" t="s">
        <v>107</v>
      </c>
      <c r="AV2814" t="s">
        <v>5673</v>
      </c>
    </row>
    <row r="2815" spans="1:48" hidden="1" x14ac:dyDescent="0.3">
      <c r="A2815" t="s">
        <v>13619</v>
      </c>
      <c r="B2815" t="s">
        <v>13620</v>
      </c>
      <c r="C2815" s="1" t="str">
        <f t="shared" si="464"/>
        <v>21:0975</v>
      </c>
      <c r="D2815" s="1" t="str">
        <f t="shared" si="465"/>
        <v>21:0110</v>
      </c>
      <c r="E2815" t="s">
        <v>13617</v>
      </c>
      <c r="F2815" t="s">
        <v>13621</v>
      </c>
      <c r="H2815">
        <v>60.903394300000002</v>
      </c>
      <c r="I2815">
        <v>-98.7022178</v>
      </c>
      <c r="J2815" s="1" t="str">
        <f t="shared" si="466"/>
        <v>NGR lake sediment grab sample</v>
      </c>
      <c r="K2815" s="1" t="str">
        <f t="shared" si="467"/>
        <v>&lt;177 micron (NGR)</v>
      </c>
      <c r="L2815">
        <v>63</v>
      </c>
      <c r="M2815" t="s">
        <v>132</v>
      </c>
      <c r="N2815">
        <v>1229</v>
      </c>
      <c r="O2815" t="s">
        <v>103</v>
      </c>
      <c r="P2815" t="s">
        <v>54</v>
      </c>
      <c r="Q2815" t="s">
        <v>437</v>
      </c>
      <c r="R2815" t="s">
        <v>2410</v>
      </c>
      <c r="S2815" t="s">
        <v>57</v>
      </c>
      <c r="T2815" t="s">
        <v>365</v>
      </c>
      <c r="U2815" t="s">
        <v>104</v>
      </c>
      <c r="V2815" t="s">
        <v>2740</v>
      </c>
      <c r="W2815" t="s">
        <v>224</v>
      </c>
      <c r="X2815" t="s">
        <v>67</v>
      </c>
      <c r="Y2815" t="s">
        <v>74</v>
      </c>
      <c r="Z2815" t="s">
        <v>62</v>
      </c>
      <c r="AA2815" t="s">
        <v>64</v>
      </c>
      <c r="AB2815" t="s">
        <v>264</v>
      </c>
      <c r="AC2815" t="s">
        <v>66</v>
      </c>
      <c r="AD2815" t="s">
        <v>138</v>
      </c>
      <c r="AE2815" t="s">
        <v>983</v>
      </c>
      <c r="AF2815" t="s">
        <v>104</v>
      </c>
      <c r="AG2815" t="s">
        <v>92</v>
      </c>
      <c r="AH2815" t="s">
        <v>780</v>
      </c>
      <c r="AI2815" t="s">
        <v>276</v>
      </c>
      <c r="AJ2815" t="s">
        <v>193</v>
      </c>
      <c r="AK2815" t="s">
        <v>73</v>
      </c>
      <c r="AL2815" t="s">
        <v>103</v>
      </c>
      <c r="AM2815" t="s">
        <v>103</v>
      </c>
      <c r="AN2815" t="s">
        <v>76</v>
      </c>
      <c r="AO2815" t="s">
        <v>329</v>
      </c>
      <c r="AP2815" t="s">
        <v>218</v>
      </c>
      <c r="AQ2815" t="s">
        <v>178</v>
      </c>
      <c r="AR2815" t="s">
        <v>67</v>
      </c>
      <c r="AS2815" t="s">
        <v>54</v>
      </c>
      <c r="AT2815" t="s">
        <v>73</v>
      </c>
      <c r="AU2815" t="s">
        <v>107</v>
      </c>
      <c r="AV2815" t="s">
        <v>13622</v>
      </c>
    </row>
    <row r="2816" spans="1:48" hidden="1" x14ac:dyDescent="0.3">
      <c r="A2816" t="s">
        <v>13623</v>
      </c>
      <c r="B2816" t="s">
        <v>13624</v>
      </c>
      <c r="C2816" s="1" t="str">
        <f t="shared" si="464"/>
        <v>21:0975</v>
      </c>
      <c r="D2816" s="1" t="str">
        <f t="shared" si="465"/>
        <v>21:0110</v>
      </c>
      <c r="E2816" t="s">
        <v>13625</v>
      </c>
      <c r="F2816" t="s">
        <v>13626</v>
      </c>
      <c r="H2816">
        <v>60.925906699999999</v>
      </c>
      <c r="I2816">
        <v>-98.684335899999994</v>
      </c>
      <c r="J2816" s="1" t="str">
        <f t="shared" si="466"/>
        <v>NGR lake sediment grab sample</v>
      </c>
      <c r="K2816" s="1" t="str">
        <f t="shared" si="467"/>
        <v>&lt;177 micron (NGR)</v>
      </c>
      <c r="L2816">
        <v>63</v>
      </c>
      <c r="M2816" t="s">
        <v>200</v>
      </c>
      <c r="N2816">
        <v>1230</v>
      </c>
      <c r="O2816" t="s">
        <v>526</v>
      </c>
      <c r="P2816" t="s">
        <v>54</v>
      </c>
      <c r="Q2816" t="s">
        <v>274</v>
      </c>
      <c r="R2816" t="s">
        <v>187</v>
      </c>
      <c r="S2816" t="s">
        <v>57</v>
      </c>
      <c r="T2816" t="s">
        <v>262</v>
      </c>
      <c r="U2816" t="s">
        <v>151</v>
      </c>
      <c r="V2816" t="s">
        <v>172</v>
      </c>
      <c r="W2816" t="s">
        <v>62</v>
      </c>
      <c r="X2816" t="s">
        <v>74</v>
      </c>
      <c r="Y2816" t="s">
        <v>92</v>
      </c>
      <c r="Z2816" t="s">
        <v>138</v>
      </c>
      <c r="AA2816" t="s">
        <v>64</v>
      </c>
      <c r="AB2816" t="s">
        <v>316</v>
      </c>
      <c r="AC2816" t="s">
        <v>66</v>
      </c>
      <c r="AD2816" t="s">
        <v>356</v>
      </c>
      <c r="AE2816" t="s">
        <v>302</v>
      </c>
      <c r="AF2816" t="s">
        <v>616</v>
      </c>
      <c r="AG2816" t="s">
        <v>207</v>
      </c>
      <c r="AH2816" t="s">
        <v>780</v>
      </c>
      <c r="AI2816" t="s">
        <v>102</v>
      </c>
      <c r="AJ2816" t="s">
        <v>318</v>
      </c>
      <c r="AK2816" t="s">
        <v>73</v>
      </c>
      <c r="AL2816" t="s">
        <v>125</v>
      </c>
      <c r="AM2816" t="s">
        <v>177</v>
      </c>
      <c r="AN2816" t="s">
        <v>76</v>
      </c>
      <c r="AO2816" t="s">
        <v>77</v>
      </c>
      <c r="AP2816" t="s">
        <v>210</v>
      </c>
      <c r="AQ2816" t="s">
        <v>10193</v>
      </c>
      <c r="AR2816" t="s">
        <v>62</v>
      </c>
      <c r="AS2816" t="s">
        <v>62</v>
      </c>
      <c r="AT2816" t="s">
        <v>364</v>
      </c>
      <c r="AU2816" t="s">
        <v>107</v>
      </c>
      <c r="AV2816" t="s">
        <v>10840</v>
      </c>
    </row>
    <row r="2817" spans="1:48" hidden="1" x14ac:dyDescent="0.3">
      <c r="A2817" t="s">
        <v>13627</v>
      </c>
      <c r="B2817" t="s">
        <v>13628</v>
      </c>
      <c r="C2817" s="1" t="str">
        <f t="shared" si="464"/>
        <v>21:0975</v>
      </c>
      <c r="D2817" s="1" t="str">
        <f t="shared" si="465"/>
        <v>21:0110</v>
      </c>
      <c r="E2817" t="s">
        <v>13629</v>
      </c>
      <c r="F2817" t="s">
        <v>13630</v>
      </c>
      <c r="H2817">
        <v>60.944163600000003</v>
      </c>
      <c r="I2817">
        <v>-98.653258199999996</v>
      </c>
      <c r="J2817" s="1" t="str">
        <f t="shared" si="466"/>
        <v>NGR lake sediment grab sample</v>
      </c>
      <c r="K2817" s="1" t="str">
        <f t="shared" si="467"/>
        <v>&lt;177 micron (NGR)</v>
      </c>
      <c r="L2817">
        <v>63</v>
      </c>
      <c r="M2817" t="s">
        <v>217</v>
      </c>
      <c r="N2817">
        <v>1231</v>
      </c>
      <c r="O2817" t="s">
        <v>103</v>
      </c>
      <c r="P2817" t="s">
        <v>54</v>
      </c>
      <c r="Q2817" t="s">
        <v>1583</v>
      </c>
      <c r="R2817" t="s">
        <v>356</v>
      </c>
      <c r="S2817" t="s">
        <v>57</v>
      </c>
      <c r="T2817" t="s">
        <v>438</v>
      </c>
      <c r="U2817" t="s">
        <v>168</v>
      </c>
      <c r="V2817" t="s">
        <v>471</v>
      </c>
      <c r="W2817" t="s">
        <v>302</v>
      </c>
      <c r="X2817" t="s">
        <v>74</v>
      </c>
      <c r="Y2817" t="s">
        <v>346</v>
      </c>
      <c r="Z2817" t="s">
        <v>127</v>
      </c>
      <c r="AA2817" t="s">
        <v>64</v>
      </c>
      <c r="AB2817" t="s">
        <v>119</v>
      </c>
      <c r="AC2817" t="s">
        <v>66</v>
      </c>
      <c r="AD2817" t="s">
        <v>170</v>
      </c>
      <c r="AE2817" t="s">
        <v>1238</v>
      </c>
      <c r="AF2817" t="s">
        <v>357</v>
      </c>
      <c r="AG2817" t="s">
        <v>221</v>
      </c>
      <c r="AH2817" t="s">
        <v>780</v>
      </c>
      <c r="AI2817" t="s">
        <v>72</v>
      </c>
      <c r="AJ2817" t="s">
        <v>306</v>
      </c>
      <c r="AK2817" t="s">
        <v>73</v>
      </c>
      <c r="AL2817" t="s">
        <v>103</v>
      </c>
      <c r="AM2817" t="s">
        <v>224</v>
      </c>
      <c r="AN2817" t="s">
        <v>76</v>
      </c>
      <c r="AO2817" t="s">
        <v>168</v>
      </c>
      <c r="AP2817" t="s">
        <v>656</v>
      </c>
      <c r="AQ2817" t="s">
        <v>281</v>
      </c>
      <c r="AR2817" t="s">
        <v>67</v>
      </c>
      <c r="AS2817" t="s">
        <v>54</v>
      </c>
      <c r="AT2817" t="s">
        <v>73</v>
      </c>
      <c r="AU2817" t="s">
        <v>107</v>
      </c>
      <c r="AV2817" t="s">
        <v>12219</v>
      </c>
    </row>
    <row r="2818" spans="1:48" hidden="1" x14ac:dyDescent="0.3">
      <c r="A2818" t="s">
        <v>13631</v>
      </c>
      <c r="B2818" t="s">
        <v>13632</v>
      </c>
      <c r="C2818" s="1" t="str">
        <f t="shared" si="464"/>
        <v>21:0975</v>
      </c>
      <c r="D2818" s="1" t="str">
        <f t="shared" si="465"/>
        <v>21:0110</v>
      </c>
      <c r="E2818" t="s">
        <v>13633</v>
      </c>
      <c r="F2818" t="s">
        <v>13634</v>
      </c>
      <c r="H2818">
        <v>60.926744200000002</v>
      </c>
      <c r="I2818">
        <v>-98.577169499999997</v>
      </c>
      <c r="J2818" s="1" t="str">
        <f t="shared" si="466"/>
        <v>NGR lake sediment grab sample</v>
      </c>
      <c r="K2818" s="1" t="str">
        <f t="shared" si="467"/>
        <v>&lt;177 micron (NGR)</v>
      </c>
      <c r="L2818">
        <v>63</v>
      </c>
      <c r="M2818" t="s">
        <v>246</v>
      </c>
      <c r="N2818">
        <v>1232</v>
      </c>
      <c r="O2818" t="s">
        <v>103</v>
      </c>
      <c r="P2818" t="s">
        <v>54</v>
      </c>
      <c r="Q2818" t="s">
        <v>470</v>
      </c>
      <c r="R2818" t="s">
        <v>104</v>
      </c>
      <c r="S2818" t="s">
        <v>57</v>
      </c>
      <c r="T2818" t="s">
        <v>380</v>
      </c>
      <c r="U2818" t="s">
        <v>59</v>
      </c>
      <c r="V2818" t="s">
        <v>575</v>
      </c>
      <c r="W2818" t="s">
        <v>137</v>
      </c>
      <c r="X2818" t="s">
        <v>74</v>
      </c>
      <c r="Y2818" t="s">
        <v>238</v>
      </c>
      <c r="Z2818" t="s">
        <v>127</v>
      </c>
      <c r="AA2818" t="s">
        <v>64</v>
      </c>
      <c r="AB2818" t="s">
        <v>192</v>
      </c>
      <c r="AC2818" t="s">
        <v>66</v>
      </c>
      <c r="AD2818" t="s">
        <v>67</v>
      </c>
      <c r="AE2818" t="s">
        <v>206</v>
      </c>
      <c r="AF2818" t="s">
        <v>90</v>
      </c>
      <c r="AG2818" t="s">
        <v>698</v>
      </c>
      <c r="AH2818" t="s">
        <v>173</v>
      </c>
      <c r="AI2818" t="s">
        <v>59</v>
      </c>
      <c r="AJ2818" t="s">
        <v>87</v>
      </c>
      <c r="AK2818" t="s">
        <v>73</v>
      </c>
      <c r="AL2818" t="s">
        <v>75</v>
      </c>
      <c r="AM2818" t="s">
        <v>103</v>
      </c>
      <c r="AN2818" t="s">
        <v>76</v>
      </c>
      <c r="AO2818" t="s">
        <v>150</v>
      </c>
      <c r="AP2818" t="s">
        <v>126</v>
      </c>
      <c r="AQ2818" t="s">
        <v>209</v>
      </c>
      <c r="AR2818" t="s">
        <v>74</v>
      </c>
      <c r="AS2818" t="s">
        <v>54</v>
      </c>
      <c r="AT2818" t="s">
        <v>73</v>
      </c>
      <c r="AU2818" t="s">
        <v>107</v>
      </c>
      <c r="AV2818" t="s">
        <v>9644</v>
      </c>
    </row>
    <row r="2819" spans="1:48" hidden="1" x14ac:dyDescent="0.3">
      <c r="A2819" t="s">
        <v>13635</v>
      </c>
      <c r="B2819" t="s">
        <v>13636</v>
      </c>
      <c r="C2819" s="1" t="str">
        <f t="shared" si="464"/>
        <v>21:0975</v>
      </c>
      <c r="D2819" s="1" t="str">
        <f t="shared" si="465"/>
        <v>21:0110</v>
      </c>
      <c r="E2819" t="s">
        <v>13637</v>
      </c>
      <c r="F2819" t="s">
        <v>13638</v>
      </c>
      <c r="H2819">
        <v>60.924605399999997</v>
      </c>
      <c r="I2819">
        <v>-98.495685899999998</v>
      </c>
      <c r="J2819" s="1" t="str">
        <f t="shared" si="466"/>
        <v>NGR lake sediment grab sample</v>
      </c>
      <c r="K2819" s="1" t="str">
        <f t="shared" si="467"/>
        <v>&lt;177 micron (NGR)</v>
      </c>
      <c r="L2819">
        <v>63</v>
      </c>
      <c r="M2819" t="s">
        <v>260</v>
      </c>
      <c r="N2819">
        <v>1233</v>
      </c>
      <c r="O2819" t="s">
        <v>103</v>
      </c>
      <c r="P2819" t="s">
        <v>54</v>
      </c>
      <c r="Q2819" t="s">
        <v>2145</v>
      </c>
      <c r="R2819" t="s">
        <v>13208</v>
      </c>
      <c r="S2819" t="s">
        <v>57</v>
      </c>
      <c r="T2819" t="s">
        <v>853</v>
      </c>
      <c r="U2819" t="s">
        <v>168</v>
      </c>
      <c r="V2819" t="s">
        <v>691</v>
      </c>
      <c r="W2819" t="s">
        <v>238</v>
      </c>
      <c r="X2819" t="s">
        <v>67</v>
      </c>
      <c r="Y2819" t="s">
        <v>206</v>
      </c>
      <c r="Z2819" t="s">
        <v>62</v>
      </c>
      <c r="AA2819" t="s">
        <v>64</v>
      </c>
      <c r="AB2819" t="s">
        <v>187</v>
      </c>
      <c r="AC2819" t="s">
        <v>66</v>
      </c>
      <c r="AD2819" t="s">
        <v>67</v>
      </c>
      <c r="AE2819" t="s">
        <v>140</v>
      </c>
      <c r="AF2819" t="s">
        <v>282</v>
      </c>
      <c r="AG2819" t="s">
        <v>478</v>
      </c>
      <c r="AH2819" t="s">
        <v>780</v>
      </c>
      <c r="AI2819" t="s">
        <v>96</v>
      </c>
      <c r="AJ2819" t="s">
        <v>87</v>
      </c>
      <c r="AK2819" t="s">
        <v>73</v>
      </c>
      <c r="AL2819" t="s">
        <v>103</v>
      </c>
      <c r="AM2819" t="s">
        <v>103</v>
      </c>
      <c r="AN2819" t="s">
        <v>76</v>
      </c>
      <c r="AO2819" t="s">
        <v>382</v>
      </c>
      <c r="AP2819" t="s">
        <v>105</v>
      </c>
      <c r="AQ2819" t="s">
        <v>306</v>
      </c>
      <c r="AR2819" t="s">
        <v>74</v>
      </c>
      <c r="AS2819" t="s">
        <v>54</v>
      </c>
      <c r="AT2819" t="s">
        <v>73</v>
      </c>
      <c r="AU2819" t="s">
        <v>107</v>
      </c>
      <c r="AV2819" t="s">
        <v>13639</v>
      </c>
    </row>
    <row r="2820" spans="1:48" hidden="1" x14ac:dyDescent="0.3">
      <c r="A2820" t="s">
        <v>13640</v>
      </c>
      <c r="B2820" t="s">
        <v>13641</v>
      </c>
      <c r="C2820" s="1" t="str">
        <f t="shared" si="464"/>
        <v>21:0975</v>
      </c>
      <c r="D2820" s="1" t="str">
        <f t="shared" si="465"/>
        <v>21:0110</v>
      </c>
      <c r="E2820" t="s">
        <v>13642</v>
      </c>
      <c r="F2820" t="s">
        <v>13643</v>
      </c>
      <c r="H2820">
        <v>60.936602899999997</v>
      </c>
      <c r="I2820">
        <v>-98.459420300000005</v>
      </c>
      <c r="J2820" s="1" t="str">
        <f t="shared" si="466"/>
        <v>NGR lake sediment grab sample</v>
      </c>
      <c r="K2820" s="1" t="str">
        <f t="shared" si="467"/>
        <v>&lt;177 micron (NGR)</v>
      </c>
      <c r="L2820">
        <v>63</v>
      </c>
      <c r="M2820" t="s">
        <v>273</v>
      </c>
      <c r="N2820">
        <v>1234</v>
      </c>
      <c r="O2820" t="s">
        <v>72</v>
      </c>
      <c r="P2820" t="s">
        <v>54</v>
      </c>
      <c r="Q2820" t="s">
        <v>1210</v>
      </c>
      <c r="R2820" t="s">
        <v>141</v>
      </c>
      <c r="S2820" t="s">
        <v>57</v>
      </c>
      <c r="T2820" t="s">
        <v>119</v>
      </c>
      <c r="U2820" t="s">
        <v>168</v>
      </c>
      <c r="V2820" t="s">
        <v>189</v>
      </c>
      <c r="W2820" t="s">
        <v>421</v>
      </c>
      <c r="X2820" t="s">
        <v>67</v>
      </c>
      <c r="Y2820" t="s">
        <v>355</v>
      </c>
      <c r="Z2820" t="s">
        <v>127</v>
      </c>
      <c r="AA2820" t="s">
        <v>64</v>
      </c>
      <c r="AB2820" t="s">
        <v>317</v>
      </c>
      <c r="AC2820" t="s">
        <v>66</v>
      </c>
      <c r="AD2820" t="s">
        <v>67</v>
      </c>
      <c r="AE2820" t="s">
        <v>206</v>
      </c>
      <c r="AF2820" t="s">
        <v>616</v>
      </c>
      <c r="AG2820" t="s">
        <v>316</v>
      </c>
      <c r="AH2820" t="s">
        <v>173</v>
      </c>
      <c r="AI2820" t="s">
        <v>340</v>
      </c>
      <c r="AJ2820" t="s">
        <v>327</v>
      </c>
      <c r="AK2820" t="s">
        <v>73</v>
      </c>
      <c r="AL2820" t="s">
        <v>75</v>
      </c>
      <c r="AM2820" t="s">
        <v>103</v>
      </c>
      <c r="AN2820" t="s">
        <v>76</v>
      </c>
      <c r="AO2820" t="s">
        <v>348</v>
      </c>
      <c r="AP2820" t="s">
        <v>414</v>
      </c>
      <c r="AQ2820" t="s">
        <v>53</v>
      </c>
      <c r="AR2820" t="s">
        <v>74</v>
      </c>
      <c r="AS2820" t="s">
        <v>54</v>
      </c>
      <c r="AT2820" t="s">
        <v>73</v>
      </c>
      <c r="AU2820" t="s">
        <v>107</v>
      </c>
      <c r="AV2820" t="s">
        <v>1585</v>
      </c>
    </row>
    <row r="2821" spans="1:48" hidden="1" x14ac:dyDescent="0.3">
      <c r="A2821" t="s">
        <v>13644</v>
      </c>
      <c r="B2821" t="s">
        <v>13645</v>
      </c>
      <c r="C2821" s="1" t="str">
        <f t="shared" si="464"/>
        <v>21:0975</v>
      </c>
      <c r="D2821" s="1" t="str">
        <f t="shared" si="465"/>
        <v>21:0110</v>
      </c>
      <c r="E2821" t="s">
        <v>13646</v>
      </c>
      <c r="F2821" t="s">
        <v>13647</v>
      </c>
      <c r="H2821">
        <v>60.932776699999998</v>
      </c>
      <c r="I2821">
        <v>-98.362783300000004</v>
      </c>
      <c r="J2821" s="1" t="str">
        <f t="shared" si="466"/>
        <v>NGR lake sediment grab sample</v>
      </c>
      <c r="K2821" s="1" t="str">
        <f t="shared" si="467"/>
        <v>&lt;177 micron (NGR)</v>
      </c>
      <c r="L2821">
        <v>63</v>
      </c>
      <c r="M2821" t="s">
        <v>289</v>
      </c>
      <c r="N2821">
        <v>1235</v>
      </c>
      <c r="O2821" t="s">
        <v>62</v>
      </c>
      <c r="P2821" t="s">
        <v>54</v>
      </c>
      <c r="Q2821" t="s">
        <v>549</v>
      </c>
      <c r="R2821" t="s">
        <v>282</v>
      </c>
      <c r="S2821" t="s">
        <v>57</v>
      </c>
      <c r="T2821" t="s">
        <v>853</v>
      </c>
      <c r="U2821" t="s">
        <v>59</v>
      </c>
      <c r="V2821" t="s">
        <v>189</v>
      </c>
      <c r="W2821" t="s">
        <v>238</v>
      </c>
      <c r="X2821" t="s">
        <v>74</v>
      </c>
      <c r="Y2821" t="s">
        <v>421</v>
      </c>
      <c r="Z2821" t="s">
        <v>170</v>
      </c>
      <c r="AA2821" t="s">
        <v>64</v>
      </c>
      <c r="AB2821" t="s">
        <v>381</v>
      </c>
      <c r="AC2821" t="s">
        <v>66</v>
      </c>
      <c r="AD2821" t="s">
        <v>67</v>
      </c>
      <c r="AE2821" t="s">
        <v>864</v>
      </c>
      <c r="AF2821" t="s">
        <v>121</v>
      </c>
      <c r="AG2821" t="s">
        <v>890</v>
      </c>
      <c r="AH2821" t="s">
        <v>173</v>
      </c>
      <c r="AI2821" t="s">
        <v>159</v>
      </c>
      <c r="AJ2821" t="s">
        <v>143</v>
      </c>
      <c r="AK2821" t="s">
        <v>73</v>
      </c>
      <c r="AL2821" t="s">
        <v>103</v>
      </c>
      <c r="AM2821" t="s">
        <v>103</v>
      </c>
      <c r="AN2821" t="s">
        <v>76</v>
      </c>
      <c r="AO2821" t="s">
        <v>402</v>
      </c>
      <c r="AP2821" t="s">
        <v>234</v>
      </c>
      <c r="AQ2821" t="s">
        <v>208</v>
      </c>
      <c r="AR2821" t="s">
        <v>67</v>
      </c>
      <c r="AS2821" t="s">
        <v>54</v>
      </c>
      <c r="AT2821" t="s">
        <v>73</v>
      </c>
      <c r="AU2821" t="s">
        <v>107</v>
      </c>
      <c r="AV2821" t="s">
        <v>10859</v>
      </c>
    </row>
    <row r="2822" spans="1:48" hidden="1" x14ac:dyDescent="0.3">
      <c r="A2822" t="s">
        <v>13648</v>
      </c>
      <c r="B2822" t="s">
        <v>13649</v>
      </c>
      <c r="C2822" s="1" t="str">
        <f t="shared" si="464"/>
        <v>21:0975</v>
      </c>
      <c r="D2822" s="1" t="str">
        <f t="shared" si="465"/>
        <v>21:0110</v>
      </c>
      <c r="E2822" t="s">
        <v>13650</v>
      </c>
      <c r="F2822" t="s">
        <v>13651</v>
      </c>
      <c r="H2822">
        <v>60.929540699999997</v>
      </c>
      <c r="I2822">
        <v>-98.3200444</v>
      </c>
      <c r="J2822" s="1" t="str">
        <f t="shared" si="466"/>
        <v>NGR lake sediment grab sample</v>
      </c>
      <c r="K2822" s="1" t="str">
        <f t="shared" si="467"/>
        <v>&lt;177 micron (NGR)</v>
      </c>
      <c r="L2822">
        <v>63</v>
      </c>
      <c r="M2822" t="s">
        <v>301</v>
      </c>
      <c r="N2822">
        <v>1236</v>
      </c>
      <c r="O2822" t="s">
        <v>340</v>
      </c>
      <c r="P2822" t="s">
        <v>54</v>
      </c>
      <c r="Q2822" t="s">
        <v>420</v>
      </c>
      <c r="R2822" t="s">
        <v>290</v>
      </c>
      <c r="S2822" t="s">
        <v>57</v>
      </c>
      <c r="T2822" t="s">
        <v>97</v>
      </c>
      <c r="U2822" t="s">
        <v>88</v>
      </c>
      <c r="V2822" t="s">
        <v>725</v>
      </c>
      <c r="W2822" t="s">
        <v>448</v>
      </c>
      <c r="X2822" t="s">
        <v>74</v>
      </c>
      <c r="Y2822" t="s">
        <v>346</v>
      </c>
      <c r="Z2822" t="s">
        <v>127</v>
      </c>
      <c r="AA2822" t="s">
        <v>64</v>
      </c>
      <c r="AB2822" t="s">
        <v>192</v>
      </c>
      <c r="AC2822" t="s">
        <v>66</v>
      </c>
      <c r="AD2822" t="s">
        <v>67</v>
      </c>
      <c r="AE2822" t="s">
        <v>238</v>
      </c>
      <c r="AF2822" t="s">
        <v>347</v>
      </c>
      <c r="AG2822" t="s">
        <v>412</v>
      </c>
      <c r="AH2822" t="s">
        <v>472</v>
      </c>
      <c r="AI2822" t="s">
        <v>318</v>
      </c>
      <c r="AJ2822" t="s">
        <v>292</v>
      </c>
      <c r="AK2822" t="s">
        <v>73</v>
      </c>
      <c r="AL2822" t="s">
        <v>224</v>
      </c>
      <c r="AM2822" t="s">
        <v>103</v>
      </c>
      <c r="AN2822" t="s">
        <v>76</v>
      </c>
      <c r="AO2822" t="s">
        <v>514</v>
      </c>
      <c r="AP2822" t="s">
        <v>210</v>
      </c>
      <c r="AQ2822" t="s">
        <v>143</v>
      </c>
      <c r="AR2822" t="s">
        <v>67</v>
      </c>
      <c r="AS2822" t="s">
        <v>54</v>
      </c>
      <c r="AT2822" t="s">
        <v>73</v>
      </c>
      <c r="AU2822" t="s">
        <v>107</v>
      </c>
      <c r="AV2822" t="s">
        <v>4243</v>
      </c>
    </row>
    <row r="2823" spans="1:48" hidden="1" x14ac:dyDescent="0.3">
      <c r="A2823" t="s">
        <v>13652</v>
      </c>
      <c r="B2823" t="s">
        <v>13653</v>
      </c>
      <c r="C2823" s="1" t="str">
        <f t="shared" si="464"/>
        <v>21:0975</v>
      </c>
      <c r="D2823" s="1" t="str">
        <f t="shared" si="465"/>
        <v>21:0110</v>
      </c>
      <c r="E2823" t="s">
        <v>13654</v>
      </c>
      <c r="F2823" t="s">
        <v>13655</v>
      </c>
      <c r="H2823">
        <v>60.941178899999997</v>
      </c>
      <c r="I2823">
        <v>-98.2440821</v>
      </c>
      <c r="J2823" s="1" t="str">
        <f t="shared" si="466"/>
        <v>NGR lake sediment grab sample</v>
      </c>
      <c r="K2823" s="1" t="str">
        <f t="shared" si="467"/>
        <v>&lt;177 micron (NGR)</v>
      </c>
      <c r="L2823">
        <v>63</v>
      </c>
      <c r="M2823" t="s">
        <v>314</v>
      </c>
      <c r="N2823">
        <v>1237</v>
      </c>
      <c r="O2823" t="s">
        <v>327</v>
      </c>
      <c r="P2823" t="s">
        <v>54</v>
      </c>
      <c r="Q2823" t="s">
        <v>1814</v>
      </c>
      <c r="R2823" t="s">
        <v>381</v>
      </c>
      <c r="S2823" t="s">
        <v>57</v>
      </c>
      <c r="T2823" t="s">
        <v>365</v>
      </c>
      <c r="U2823" t="s">
        <v>134</v>
      </c>
      <c r="V2823" t="s">
        <v>853</v>
      </c>
      <c r="W2823" t="s">
        <v>206</v>
      </c>
      <c r="X2823" t="s">
        <v>74</v>
      </c>
      <c r="Y2823" t="s">
        <v>171</v>
      </c>
      <c r="Z2823" t="s">
        <v>170</v>
      </c>
      <c r="AA2823" t="s">
        <v>64</v>
      </c>
      <c r="AB2823" t="s">
        <v>550</v>
      </c>
      <c r="AC2823" t="s">
        <v>173</v>
      </c>
      <c r="AD2823" t="s">
        <v>67</v>
      </c>
      <c r="AE2823" t="s">
        <v>1911</v>
      </c>
      <c r="AF2823" t="s">
        <v>264</v>
      </c>
      <c r="AG2823" t="s">
        <v>347</v>
      </c>
      <c r="AH2823" t="s">
        <v>780</v>
      </c>
      <c r="AI2823" t="s">
        <v>59</v>
      </c>
      <c r="AJ2823" t="s">
        <v>226</v>
      </c>
      <c r="AK2823" t="s">
        <v>73</v>
      </c>
      <c r="AL2823" t="s">
        <v>103</v>
      </c>
      <c r="AM2823" t="s">
        <v>103</v>
      </c>
      <c r="AN2823" t="s">
        <v>76</v>
      </c>
      <c r="AO2823" t="s">
        <v>318</v>
      </c>
      <c r="AP2823" t="s">
        <v>1980</v>
      </c>
      <c r="AQ2823" t="s">
        <v>61</v>
      </c>
      <c r="AR2823" t="s">
        <v>67</v>
      </c>
      <c r="AS2823" t="s">
        <v>54</v>
      </c>
      <c r="AT2823" t="s">
        <v>152</v>
      </c>
      <c r="AU2823" t="s">
        <v>107</v>
      </c>
      <c r="AV2823" t="s">
        <v>2532</v>
      </c>
    </row>
    <row r="2824" spans="1:48" hidden="1" x14ac:dyDescent="0.3">
      <c r="A2824" t="s">
        <v>13656</v>
      </c>
      <c r="B2824" t="s">
        <v>13657</v>
      </c>
      <c r="C2824" s="1" t="str">
        <f t="shared" si="464"/>
        <v>21:0975</v>
      </c>
      <c r="D2824" s="1" t="str">
        <f t="shared" si="465"/>
        <v>21:0110</v>
      </c>
      <c r="E2824" t="s">
        <v>13658</v>
      </c>
      <c r="F2824" t="s">
        <v>13659</v>
      </c>
      <c r="H2824">
        <v>60.937928100000001</v>
      </c>
      <c r="I2824">
        <v>-98.147174300000003</v>
      </c>
      <c r="J2824" s="1" t="str">
        <f t="shared" si="466"/>
        <v>NGR lake sediment grab sample</v>
      </c>
      <c r="K2824" s="1" t="str">
        <f t="shared" si="467"/>
        <v>&lt;177 micron (NGR)</v>
      </c>
      <c r="L2824">
        <v>63</v>
      </c>
      <c r="M2824" t="s">
        <v>324</v>
      </c>
      <c r="N2824">
        <v>1238</v>
      </c>
      <c r="O2824" t="s">
        <v>282</v>
      </c>
      <c r="P2824" t="s">
        <v>54</v>
      </c>
      <c r="Q2824" t="s">
        <v>186</v>
      </c>
      <c r="R2824" t="s">
        <v>203</v>
      </c>
      <c r="S2824" t="s">
        <v>57</v>
      </c>
      <c r="T2824" t="s">
        <v>223</v>
      </c>
      <c r="U2824" t="s">
        <v>178</v>
      </c>
      <c r="V2824" t="s">
        <v>221</v>
      </c>
      <c r="W2824" t="s">
        <v>302</v>
      </c>
      <c r="X2824" t="s">
        <v>74</v>
      </c>
      <c r="Y2824" t="s">
        <v>63</v>
      </c>
      <c r="Z2824" t="s">
        <v>127</v>
      </c>
      <c r="AA2824" t="s">
        <v>64</v>
      </c>
      <c r="AB2824" t="s">
        <v>317</v>
      </c>
      <c r="AC2824" t="s">
        <v>66</v>
      </c>
      <c r="AD2824" t="s">
        <v>67</v>
      </c>
      <c r="AE2824" t="s">
        <v>95</v>
      </c>
      <c r="AF2824" t="s">
        <v>616</v>
      </c>
      <c r="AG2824" t="s">
        <v>304</v>
      </c>
      <c r="AH2824" t="s">
        <v>173</v>
      </c>
      <c r="AI2824" t="s">
        <v>340</v>
      </c>
      <c r="AJ2824" t="s">
        <v>308</v>
      </c>
      <c r="AK2824" t="s">
        <v>73</v>
      </c>
      <c r="AL2824" t="s">
        <v>75</v>
      </c>
      <c r="AM2824" t="s">
        <v>103</v>
      </c>
      <c r="AN2824" t="s">
        <v>76</v>
      </c>
      <c r="AO2824" t="s">
        <v>340</v>
      </c>
      <c r="AP2824" t="s">
        <v>414</v>
      </c>
      <c r="AQ2824" t="s">
        <v>170</v>
      </c>
      <c r="AR2824" t="s">
        <v>67</v>
      </c>
      <c r="AS2824" t="s">
        <v>54</v>
      </c>
      <c r="AT2824" t="s">
        <v>73</v>
      </c>
      <c r="AU2824" t="s">
        <v>107</v>
      </c>
      <c r="AV2824" t="s">
        <v>1117</v>
      </c>
    </row>
    <row r="2825" spans="1:48" hidden="1" x14ac:dyDescent="0.3">
      <c r="A2825" t="s">
        <v>13660</v>
      </c>
      <c r="B2825" t="s">
        <v>13661</v>
      </c>
      <c r="C2825" s="1" t="str">
        <f t="shared" si="464"/>
        <v>21:0975</v>
      </c>
      <c r="D2825" s="1" t="str">
        <f t="shared" si="465"/>
        <v>21:0110</v>
      </c>
      <c r="E2825" t="s">
        <v>13662</v>
      </c>
      <c r="F2825" t="s">
        <v>13663</v>
      </c>
      <c r="H2825">
        <v>60.9406994</v>
      </c>
      <c r="I2825">
        <v>-98.110410299999998</v>
      </c>
      <c r="J2825" s="1" t="str">
        <f t="shared" si="466"/>
        <v>NGR lake sediment grab sample</v>
      </c>
      <c r="K2825" s="1" t="str">
        <f t="shared" si="467"/>
        <v>&lt;177 micron (NGR)</v>
      </c>
      <c r="L2825">
        <v>63</v>
      </c>
      <c r="M2825" t="s">
        <v>335</v>
      </c>
      <c r="N2825">
        <v>1239</v>
      </c>
      <c r="O2825" t="s">
        <v>69</v>
      </c>
      <c r="P2825" t="s">
        <v>54</v>
      </c>
      <c r="Q2825" t="s">
        <v>275</v>
      </c>
      <c r="R2825" t="s">
        <v>471</v>
      </c>
      <c r="S2825" t="s">
        <v>57</v>
      </c>
      <c r="T2825" t="s">
        <v>615</v>
      </c>
      <c r="U2825" t="s">
        <v>77</v>
      </c>
      <c r="V2825" t="s">
        <v>221</v>
      </c>
      <c r="W2825" t="s">
        <v>74</v>
      </c>
      <c r="X2825" t="s">
        <v>74</v>
      </c>
      <c r="Y2825" t="s">
        <v>205</v>
      </c>
      <c r="Z2825" t="s">
        <v>170</v>
      </c>
      <c r="AA2825" t="s">
        <v>64</v>
      </c>
      <c r="AB2825" t="s">
        <v>69</v>
      </c>
      <c r="AC2825" t="s">
        <v>66</v>
      </c>
      <c r="AD2825" t="s">
        <v>67</v>
      </c>
      <c r="AE2825" t="s">
        <v>74</v>
      </c>
      <c r="AF2825" t="s">
        <v>326</v>
      </c>
      <c r="AG2825" t="s">
        <v>381</v>
      </c>
      <c r="AH2825" t="s">
        <v>780</v>
      </c>
      <c r="AI2825" t="s">
        <v>138</v>
      </c>
      <c r="AJ2825" t="s">
        <v>211</v>
      </c>
      <c r="AK2825" t="s">
        <v>73</v>
      </c>
      <c r="AL2825" t="s">
        <v>103</v>
      </c>
      <c r="AM2825" t="s">
        <v>103</v>
      </c>
      <c r="AN2825" t="s">
        <v>76</v>
      </c>
      <c r="AO2825" t="s">
        <v>709</v>
      </c>
      <c r="AP2825" t="s">
        <v>234</v>
      </c>
      <c r="AQ2825" t="s">
        <v>193</v>
      </c>
      <c r="AR2825" t="s">
        <v>74</v>
      </c>
      <c r="AS2825" t="s">
        <v>54</v>
      </c>
      <c r="AT2825" t="s">
        <v>73</v>
      </c>
      <c r="AU2825" t="s">
        <v>107</v>
      </c>
      <c r="AV2825" t="s">
        <v>13664</v>
      </c>
    </row>
    <row r="2826" spans="1:48" hidden="1" x14ac:dyDescent="0.3">
      <c r="A2826" t="s">
        <v>13665</v>
      </c>
      <c r="B2826" t="s">
        <v>13666</v>
      </c>
      <c r="C2826" s="1" t="str">
        <f t="shared" si="464"/>
        <v>21:0975</v>
      </c>
      <c r="D2826" s="1" t="str">
        <f t="shared" si="465"/>
        <v>21:0110</v>
      </c>
      <c r="E2826" t="s">
        <v>13667</v>
      </c>
      <c r="F2826" t="s">
        <v>13668</v>
      </c>
      <c r="H2826">
        <v>60.937948499999997</v>
      </c>
      <c r="I2826">
        <v>-98.028956100000002</v>
      </c>
      <c r="J2826" s="1" t="str">
        <f t="shared" si="466"/>
        <v>NGR lake sediment grab sample</v>
      </c>
      <c r="K2826" s="1" t="str">
        <f t="shared" si="467"/>
        <v>&lt;177 micron (NGR)</v>
      </c>
      <c r="L2826">
        <v>63</v>
      </c>
      <c r="M2826" t="s">
        <v>354</v>
      </c>
      <c r="N2826">
        <v>1240</v>
      </c>
      <c r="O2826" t="s">
        <v>121</v>
      </c>
      <c r="P2826" t="s">
        <v>127</v>
      </c>
      <c r="Q2826" t="s">
        <v>262</v>
      </c>
      <c r="R2826" t="s">
        <v>192</v>
      </c>
      <c r="S2826" t="s">
        <v>57</v>
      </c>
      <c r="T2826" t="s">
        <v>356</v>
      </c>
      <c r="U2826" t="s">
        <v>59</v>
      </c>
      <c r="V2826" t="s">
        <v>478</v>
      </c>
      <c r="W2826" t="s">
        <v>74</v>
      </c>
      <c r="X2826" t="s">
        <v>67</v>
      </c>
      <c r="Y2826" t="s">
        <v>302</v>
      </c>
      <c r="Z2826" t="s">
        <v>62</v>
      </c>
      <c r="AA2826" t="s">
        <v>64</v>
      </c>
      <c r="AB2826" t="s">
        <v>151</v>
      </c>
      <c r="AC2826" t="s">
        <v>66</v>
      </c>
      <c r="AD2826" t="s">
        <v>170</v>
      </c>
      <c r="AE2826" t="s">
        <v>2039</v>
      </c>
      <c r="AF2826" t="s">
        <v>279</v>
      </c>
      <c r="AG2826" t="s">
        <v>134</v>
      </c>
      <c r="AH2826" t="s">
        <v>125</v>
      </c>
      <c r="AI2826" t="s">
        <v>61</v>
      </c>
      <c r="AJ2826" t="s">
        <v>118</v>
      </c>
      <c r="AK2826" t="s">
        <v>73</v>
      </c>
      <c r="AL2826" t="s">
        <v>103</v>
      </c>
      <c r="AM2826" t="s">
        <v>103</v>
      </c>
      <c r="AN2826" t="s">
        <v>76</v>
      </c>
      <c r="AO2826" t="s">
        <v>201</v>
      </c>
      <c r="AP2826" t="s">
        <v>410</v>
      </c>
      <c r="AQ2826" t="s">
        <v>168</v>
      </c>
      <c r="AR2826" t="s">
        <v>67</v>
      </c>
      <c r="AS2826" t="s">
        <v>54</v>
      </c>
      <c r="AT2826" t="s">
        <v>73</v>
      </c>
      <c r="AU2826" t="s">
        <v>107</v>
      </c>
      <c r="AV2826" t="s">
        <v>13669</v>
      </c>
    </row>
    <row r="2827" spans="1:48" hidden="1" x14ac:dyDescent="0.3">
      <c r="A2827" t="s">
        <v>13670</v>
      </c>
      <c r="B2827" t="s">
        <v>13671</v>
      </c>
      <c r="C2827" s="1" t="str">
        <f t="shared" si="464"/>
        <v>21:0975</v>
      </c>
      <c r="D2827" s="1" t="str">
        <f t="shared" si="465"/>
        <v>21:0110</v>
      </c>
      <c r="E2827" t="s">
        <v>13592</v>
      </c>
      <c r="F2827" t="s">
        <v>13672</v>
      </c>
      <c r="H2827">
        <v>60.400103000000001</v>
      </c>
      <c r="I2827">
        <v>-98.005920900000007</v>
      </c>
      <c r="J2827" s="1" t="str">
        <f t="shared" si="466"/>
        <v>NGR lake sediment grab sample</v>
      </c>
      <c r="K2827" s="1" t="str">
        <f t="shared" si="467"/>
        <v>&lt;177 micron (NGR)</v>
      </c>
      <c r="L2827">
        <v>63</v>
      </c>
      <c r="M2827" t="s">
        <v>345</v>
      </c>
      <c r="N2827">
        <v>1241</v>
      </c>
      <c r="O2827" t="s">
        <v>103</v>
      </c>
      <c r="P2827" t="s">
        <v>54</v>
      </c>
      <c r="Q2827" t="s">
        <v>446</v>
      </c>
      <c r="R2827" t="s">
        <v>187</v>
      </c>
      <c r="S2827" t="s">
        <v>57</v>
      </c>
      <c r="T2827" t="s">
        <v>437</v>
      </c>
      <c r="U2827" t="s">
        <v>92</v>
      </c>
      <c r="V2827" t="s">
        <v>219</v>
      </c>
      <c r="W2827" t="s">
        <v>143</v>
      </c>
      <c r="X2827" t="s">
        <v>74</v>
      </c>
      <c r="Y2827" t="s">
        <v>136</v>
      </c>
      <c r="Z2827" t="s">
        <v>96</v>
      </c>
      <c r="AA2827" t="s">
        <v>64</v>
      </c>
      <c r="AB2827" t="s">
        <v>175</v>
      </c>
      <c r="AC2827" t="s">
        <v>70</v>
      </c>
      <c r="AD2827" t="s">
        <v>138</v>
      </c>
      <c r="AE2827" t="s">
        <v>171</v>
      </c>
      <c r="AF2827" t="s">
        <v>427</v>
      </c>
      <c r="AG2827" t="s">
        <v>454</v>
      </c>
      <c r="AH2827" t="s">
        <v>780</v>
      </c>
      <c r="AI2827" t="s">
        <v>208</v>
      </c>
      <c r="AJ2827" t="s">
        <v>2699</v>
      </c>
      <c r="AK2827" t="s">
        <v>73</v>
      </c>
      <c r="AL2827" t="s">
        <v>68</v>
      </c>
      <c r="AM2827" t="s">
        <v>74</v>
      </c>
      <c r="AN2827" t="s">
        <v>76</v>
      </c>
      <c r="AO2827" t="s">
        <v>77</v>
      </c>
      <c r="AP2827" t="s">
        <v>267</v>
      </c>
      <c r="AQ2827" t="s">
        <v>92</v>
      </c>
      <c r="AR2827" t="s">
        <v>62</v>
      </c>
      <c r="AS2827" t="s">
        <v>62</v>
      </c>
      <c r="AT2827" t="s">
        <v>277</v>
      </c>
      <c r="AU2827" t="s">
        <v>107</v>
      </c>
      <c r="AV2827" t="s">
        <v>10038</v>
      </c>
    </row>
    <row r="2828" spans="1:48" hidden="1" x14ac:dyDescent="0.3">
      <c r="A2828" t="s">
        <v>13673</v>
      </c>
      <c r="B2828" t="s">
        <v>13674</v>
      </c>
      <c r="C2828" s="1" t="str">
        <f t="shared" si="464"/>
        <v>21:0975</v>
      </c>
      <c r="D2828" s="1" t="str">
        <f t="shared" si="465"/>
        <v>21:0110</v>
      </c>
      <c r="E2828" t="s">
        <v>13675</v>
      </c>
      <c r="F2828" t="s">
        <v>13676</v>
      </c>
      <c r="H2828">
        <v>60.370849999999997</v>
      </c>
      <c r="I2828">
        <v>-98.028101300000003</v>
      </c>
      <c r="J2828" s="1" t="str">
        <f t="shared" si="466"/>
        <v>NGR lake sediment grab sample</v>
      </c>
      <c r="K2828" s="1" t="str">
        <f t="shared" si="467"/>
        <v>&lt;177 micron (NGR)</v>
      </c>
      <c r="L2828">
        <v>64</v>
      </c>
      <c r="M2828" t="s">
        <v>52</v>
      </c>
      <c r="N2828">
        <v>1242</v>
      </c>
      <c r="O2828" t="s">
        <v>336</v>
      </c>
      <c r="P2828" t="s">
        <v>54</v>
      </c>
      <c r="Q2828" t="s">
        <v>1134</v>
      </c>
      <c r="R2828" t="s">
        <v>306</v>
      </c>
      <c r="S2828" t="s">
        <v>57</v>
      </c>
      <c r="T2828" t="s">
        <v>139</v>
      </c>
      <c r="U2828" t="s">
        <v>251</v>
      </c>
      <c r="V2828" t="s">
        <v>58</v>
      </c>
      <c r="W2828" t="s">
        <v>355</v>
      </c>
      <c r="X2828" t="s">
        <v>62</v>
      </c>
      <c r="Y2828" t="s">
        <v>692</v>
      </c>
      <c r="Z2828" t="s">
        <v>96</v>
      </c>
      <c r="AA2828" t="s">
        <v>64</v>
      </c>
      <c r="AB2828" t="s">
        <v>317</v>
      </c>
      <c r="AC2828" t="s">
        <v>173</v>
      </c>
      <c r="AD2828" t="s">
        <v>54</v>
      </c>
      <c r="AE2828" t="s">
        <v>238</v>
      </c>
      <c r="AF2828" t="s">
        <v>404</v>
      </c>
      <c r="AG2828" t="s">
        <v>142</v>
      </c>
      <c r="AH2828" t="s">
        <v>173</v>
      </c>
      <c r="AI2828" t="s">
        <v>116</v>
      </c>
      <c r="AJ2828" t="s">
        <v>263</v>
      </c>
      <c r="AK2828" t="s">
        <v>73</v>
      </c>
      <c r="AL2828" t="s">
        <v>125</v>
      </c>
      <c r="AM2828" t="s">
        <v>224</v>
      </c>
      <c r="AN2828" t="s">
        <v>76</v>
      </c>
      <c r="AO2828" t="s">
        <v>328</v>
      </c>
      <c r="AP2828" t="s">
        <v>13677</v>
      </c>
      <c r="AQ2828" t="s">
        <v>226</v>
      </c>
      <c r="AR2828" t="s">
        <v>67</v>
      </c>
      <c r="AS2828" t="s">
        <v>54</v>
      </c>
      <c r="AT2828" t="s">
        <v>277</v>
      </c>
      <c r="AU2828" t="s">
        <v>107</v>
      </c>
      <c r="AV2828" t="s">
        <v>13678</v>
      </c>
    </row>
    <row r="2829" spans="1:48" hidden="1" x14ac:dyDescent="0.3">
      <c r="A2829" t="s">
        <v>13679</v>
      </c>
      <c r="B2829" t="s">
        <v>13680</v>
      </c>
      <c r="C2829" s="1" t="str">
        <f t="shared" si="464"/>
        <v>21:0975</v>
      </c>
      <c r="D2829" s="1" t="str">
        <f t="shared" si="465"/>
        <v>21:0110</v>
      </c>
      <c r="E2829" t="s">
        <v>13681</v>
      </c>
      <c r="F2829" t="s">
        <v>13682</v>
      </c>
      <c r="H2829">
        <v>60.371836000000002</v>
      </c>
      <c r="I2829">
        <v>-98.014435500000005</v>
      </c>
      <c r="J2829" s="1" t="str">
        <f t="shared" si="466"/>
        <v>NGR lake sediment grab sample</v>
      </c>
      <c r="K2829" s="1" t="str">
        <f t="shared" si="467"/>
        <v>&lt;177 micron (NGR)</v>
      </c>
      <c r="L2829">
        <v>64</v>
      </c>
      <c r="M2829" t="s">
        <v>86</v>
      </c>
      <c r="N2829">
        <v>1243</v>
      </c>
      <c r="O2829" t="s">
        <v>103</v>
      </c>
      <c r="P2829" t="s">
        <v>54</v>
      </c>
      <c r="Q2829" t="s">
        <v>364</v>
      </c>
      <c r="R2829" t="s">
        <v>90</v>
      </c>
      <c r="S2829" t="s">
        <v>57</v>
      </c>
      <c r="T2829" t="s">
        <v>175</v>
      </c>
      <c r="U2829" t="s">
        <v>203</v>
      </c>
      <c r="V2829" t="s">
        <v>192</v>
      </c>
      <c r="W2829" t="s">
        <v>74</v>
      </c>
      <c r="X2829" t="s">
        <v>62</v>
      </c>
      <c r="Y2829" t="s">
        <v>421</v>
      </c>
      <c r="Z2829" t="s">
        <v>74</v>
      </c>
      <c r="AA2829" t="s">
        <v>64</v>
      </c>
      <c r="AB2829" t="s">
        <v>575</v>
      </c>
      <c r="AC2829" t="s">
        <v>66</v>
      </c>
      <c r="AD2829" t="s">
        <v>67</v>
      </c>
      <c r="AE2829" t="s">
        <v>3832</v>
      </c>
      <c r="AF2829" t="s">
        <v>522</v>
      </c>
      <c r="AG2829" t="s">
        <v>134</v>
      </c>
      <c r="AH2829" t="s">
        <v>780</v>
      </c>
      <c r="AI2829" t="s">
        <v>124</v>
      </c>
      <c r="AJ2829" t="s">
        <v>338</v>
      </c>
      <c r="AK2829" t="s">
        <v>73</v>
      </c>
      <c r="AL2829" t="s">
        <v>103</v>
      </c>
      <c r="AM2829" t="s">
        <v>103</v>
      </c>
      <c r="AN2829" t="s">
        <v>76</v>
      </c>
      <c r="AO2829" t="s">
        <v>280</v>
      </c>
      <c r="AP2829" t="s">
        <v>900</v>
      </c>
      <c r="AQ2829" t="s">
        <v>106</v>
      </c>
      <c r="AR2829" t="s">
        <v>67</v>
      </c>
      <c r="AS2829" t="s">
        <v>54</v>
      </c>
      <c r="AT2829" t="s">
        <v>73</v>
      </c>
      <c r="AU2829" t="s">
        <v>107</v>
      </c>
      <c r="AV2829" t="s">
        <v>13639</v>
      </c>
    </row>
    <row r="2830" spans="1:48" hidden="1" x14ac:dyDescent="0.3">
      <c r="A2830" t="s">
        <v>13683</v>
      </c>
      <c r="B2830" t="s">
        <v>13684</v>
      </c>
      <c r="C2830" s="1" t="str">
        <f t="shared" si="464"/>
        <v>21:0975</v>
      </c>
      <c r="D2830" s="1" t="str">
        <f t="shared" si="465"/>
        <v>21:0110</v>
      </c>
      <c r="E2830" t="s">
        <v>13685</v>
      </c>
      <c r="F2830" t="s">
        <v>13686</v>
      </c>
      <c r="H2830">
        <v>60.2279397</v>
      </c>
      <c r="I2830">
        <v>-98.650088699999998</v>
      </c>
      <c r="J2830" s="1" t="str">
        <f t="shared" si="466"/>
        <v>NGR lake sediment grab sample</v>
      </c>
      <c r="K2830" s="1" t="str">
        <f t="shared" si="467"/>
        <v>&lt;177 micron (NGR)</v>
      </c>
      <c r="L2830">
        <v>64</v>
      </c>
      <c r="M2830" t="s">
        <v>149</v>
      </c>
      <c r="N2830">
        <v>1244</v>
      </c>
      <c r="O2830" t="s">
        <v>103</v>
      </c>
      <c r="P2830" t="s">
        <v>54</v>
      </c>
      <c r="Q2830" t="s">
        <v>505</v>
      </c>
      <c r="R2830" t="s">
        <v>192</v>
      </c>
      <c r="S2830" t="s">
        <v>57</v>
      </c>
      <c r="T2830" t="s">
        <v>364</v>
      </c>
      <c r="U2830" t="s">
        <v>168</v>
      </c>
      <c r="V2830" t="s">
        <v>853</v>
      </c>
      <c r="W2830" t="s">
        <v>136</v>
      </c>
      <c r="X2830" t="s">
        <v>62</v>
      </c>
      <c r="Y2830" t="s">
        <v>87</v>
      </c>
      <c r="Z2830" t="s">
        <v>170</v>
      </c>
      <c r="AA2830" t="s">
        <v>64</v>
      </c>
      <c r="AB2830" t="s">
        <v>152</v>
      </c>
      <c r="AC2830" t="s">
        <v>66</v>
      </c>
      <c r="AD2830" t="s">
        <v>290</v>
      </c>
      <c r="AE2830" t="s">
        <v>1547</v>
      </c>
      <c r="AF2830" t="s">
        <v>436</v>
      </c>
      <c r="AG2830" t="s">
        <v>93</v>
      </c>
      <c r="AH2830" t="s">
        <v>780</v>
      </c>
      <c r="AI2830" t="s">
        <v>56</v>
      </c>
      <c r="AJ2830" t="s">
        <v>1484</v>
      </c>
      <c r="AK2830" t="s">
        <v>73</v>
      </c>
      <c r="AL2830" t="s">
        <v>125</v>
      </c>
      <c r="AM2830" t="s">
        <v>526</v>
      </c>
      <c r="AN2830" t="s">
        <v>76</v>
      </c>
      <c r="AO2830" t="s">
        <v>1396</v>
      </c>
      <c r="AP2830" t="s">
        <v>566</v>
      </c>
      <c r="AQ2830" t="s">
        <v>1708</v>
      </c>
      <c r="AR2830" t="s">
        <v>74</v>
      </c>
      <c r="AS2830" t="s">
        <v>54</v>
      </c>
      <c r="AT2830" t="s">
        <v>262</v>
      </c>
      <c r="AU2830" t="s">
        <v>107</v>
      </c>
      <c r="AV2830" t="s">
        <v>10354</v>
      </c>
    </row>
    <row r="2831" spans="1:48" hidden="1" x14ac:dyDescent="0.3">
      <c r="A2831" t="s">
        <v>13687</v>
      </c>
      <c r="B2831" t="s">
        <v>13688</v>
      </c>
      <c r="C2831" s="1" t="str">
        <f t="shared" si="464"/>
        <v>21:0975</v>
      </c>
      <c r="D2831" s="1" t="str">
        <f t="shared" si="465"/>
        <v>21:0110</v>
      </c>
      <c r="E2831" t="s">
        <v>13689</v>
      </c>
      <c r="F2831" t="s">
        <v>13690</v>
      </c>
      <c r="H2831">
        <v>60.231120900000001</v>
      </c>
      <c r="I2831">
        <v>-98.597171099999997</v>
      </c>
      <c r="J2831" s="1" t="str">
        <f t="shared" si="466"/>
        <v>NGR lake sediment grab sample</v>
      </c>
      <c r="K2831" s="1" t="str">
        <f t="shared" si="467"/>
        <v>&lt;177 micron (NGR)</v>
      </c>
      <c r="L2831">
        <v>64</v>
      </c>
      <c r="M2831" t="s">
        <v>165</v>
      </c>
      <c r="N2831">
        <v>1245</v>
      </c>
      <c r="O2831" t="s">
        <v>103</v>
      </c>
      <c r="P2831" t="s">
        <v>54</v>
      </c>
      <c r="Q2831" t="s">
        <v>505</v>
      </c>
      <c r="R2831" t="s">
        <v>347</v>
      </c>
      <c r="S2831" t="s">
        <v>57</v>
      </c>
      <c r="T2831" t="s">
        <v>562</v>
      </c>
      <c r="U2831" t="s">
        <v>59</v>
      </c>
      <c r="V2831" t="s">
        <v>478</v>
      </c>
      <c r="W2831" t="s">
        <v>95</v>
      </c>
      <c r="X2831" t="s">
        <v>62</v>
      </c>
      <c r="Y2831" t="s">
        <v>95</v>
      </c>
      <c r="Z2831" t="s">
        <v>127</v>
      </c>
      <c r="AA2831" t="s">
        <v>64</v>
      </c>
      <c r="AB2831" t="s">
        <v>249</v>
      </c>
      <c r="AC2831" t="s">
        <v>66</v>
      </c>
      <c r="AD2831" t="s">
        <v>203</v>
      </c>
      <c r="AE2831" t="s">
        <v>74</v>
      </c>
      <c r="AF2831" t="s">
        <v>347</v>
      </c>
      <c r="AG2831" t="s">
        <v>60</v>
      </c>
      <c r="AH2831" t="s">
        <v>780</v>
      </c>
      <c r="AI2831" t="s">
        <v>106</v>
      </c>
      <c r="AJ2831" t="s">
        <v>4773</v>
      </c>
      <c r="AK2831" t="s">
        <v>73</v>
      </c>
      <c r="AL2831" t="s">
        <v>224</v>
      </c>
      <c r="AM2831" t="s">
        <v>125</v>
      </c>
      <c r="AN2831" t="s">
        <v>76</v>
      </c>
      <c r="AO2831" t="s">
        <v>578</v>
      </c>
      <c r="AP2831" t="s">
        <v>2033</v>
      </c>
      <c r="AQ2831" t="s">
        <v>499</v>
      </c>
      <c r="AR2831" t="s">
        <v>62</v>
      </c>
      <c r="AS2831" t="s">
        <v>62</v>
      </c>
      <c r="AT2831" t="s">
        <v>248</v>
      </c>
      <c r="AU2831" t="s">
        <v>107</v>
      </c>
      <c r="AV2831" t="s">
        <v>6581</v>
      </c>
    </row>
    <row r="2832" spans="1:48" hidden="1" x14ac:dyDescent="0.3">
      <c r="A2832" t="s">
        <v>13691</v>
      </c>
      <c r="B2832" t="s">
        <v>13692</v>
      </c>
      <c r="C2832" s="1" t="str">
        <f t="shared" si="464"/>
        <v>21:0975</v>
      </c>
      <c r="D2832" s="1" t="str">
        <f t="shared" si="465"/>
        <v>21:0110</v>
      </c>
      <c r="E2832" t="s">
        <v>13693</v>
      </c>
      <c r="F2832" t="s">
        <v>13694</v>
      </c>
      <c r="H2832">
        <v>60.227818499999998</v>
      </c>
      <c r="I2832">
        <v>-98.504868599999995</v>
      </c>
      <c r="J2832" s="1" t="str">
        <f t="shared" si="466"/>
        <v>NGR lake sediment grab sample</v>
      </c>
      <c r="K2832" s="1" t="str">
        <f t="shared" si="467"/>
        <v>&lt;177 micron (NGR)</v>
      </c>
      <c r="L2832">
        <v>64</v>
      </c>
      <c r="M2832" t="s">
        <v>113</v>
      </c>
      <c r="N2832">
        <v>1246</v>
      </c>
      <c r="O2832" t="s">
        <v>103</v>
      </c>
      <c r="P2832" t="s">
        <v>54</v>
      </c>
      <c r="Q2832" t="s">
        <v>488</v>
      </c>
      <c r="R2832" t="s">
        <v>357</v>
      </c>
      <c r="S2832" t="s">
        <v>57</v>
      </c>
      <c r="T2832" t="s">
        <v>277</v>
      </c>
      <c r="U2832" t="s">
        <v>138</v>
      </c>
      <c r="V2832" t="s">
        <v>291</v>
      </c>
      <c r="W2832" t="s">
        <v>170</v>
      </c>
      <c r="X2832" t="s">
        <v>62</v>
      </c>
      <c r="Y2832" t="s">
        <v>396</v>
      </c>
      <c r="Z2832" t="s">
        <v>96</v>
      </c>
      <c r="AA2832" t="s">
        <v>64</v>
      </c>
      <c r="AB2832" t="s">
        <v>617</v>
      </c>
      <c r="AC2832" t="s">
        <v>155</v>
      </c>
      <c r="AD2832" t="s">
        <v>117</v>
      </c>
      <c r="AE2832" t="s">
        <v>238</v>
      </c>
      <c r="AF2832" t="s">
        <v>121</v>
      </c>
      <c r="AG2832" t="s">
        <v>279</v>
      </c>
      <c r="AH2832" t="s">
        <v>780</v>
      </c>
      <c r="AI2832" t="s">
        <v>338</v>
      </c>
      <c r="AJ2832" t="s">
        <v>373</v>
      </c>
      <c r="AK2832" t="s">
        <v>73</v>
      </c>
      <c r="AL2832" t="s">
        <v>74</v>
      </c>
      <c r="AM2832" t="s">
        <v>157</v>
      </c>
      <c r="AN2832" t="s">
        <v>8623</v>
      </c>
      <c r="AO2832" t="s">
        <v>116</v>
      </c>
      <c r="AP2832" t="s">
        <v>566</v>
      </c>
      <c r="AQ2832" t="s">
        <v>248</v>
      </c>
      <c r="AR2832" t="s">
        <v>62</v>
      </c>
      <c r="AS2832" t="s">
        <v>170</v>
      </c>
      <c r="AT2832" t="s">
        <v>152</v>
      </c>
      <c r="AU2832" t="s">
        <v>107</v>
      </c>
      <c r="AV2832" t="s">
        <v>9089</v>
      </c>
    </row>
    <row r="2833" spans="1:48" hidden="1" x14ac:dyDescent="0.3">
      <c r="A2833" t="s">
        <v>13695</v>
      </c>
      <c r="B2833" t="s">
        <v>13696</v>
      </c>
      <c r="C2833" s="1" t="str">
        <f t="shared" si="464"/>
        <v>21:0975</v>
      </c>
      <c r="D2833" s="1" t="str">
        <f t="shared" si="465"/>
        <v>21:0110</v>
      </c>
      <c r="E2833" t="s">
        <v>13693</v>
      </c>
      <c r="F2833" t="s">
        <v>13697</v>
      </c>
      <c r="H2833">
        <v>60.227818499999998</v>
      </c>
      <c r="I2833">
        <v>-98.504868599999995</v>
      </c>
      <c r="J2833" s="1" t="str">
        <f t="shared" si="466"/>
        <v>NGR lake sediment grab sample</v>
      </c>
      <c r="K2833" s="1" t="str">
        <f t="shared" si="467"/>
        <v>&lt;177 micron (NGR)</v>
      </c>
      <c r="L2833">
        <v>64</v>
      </c>
      <c r="M2833" t="s">
        <v>132</v>
      </c>
      <c r="N2833">
        <v>1247</v>
      </c>
      <c r="O2833" t="s">
        <v>103</v>
      </c>
      <c r="P2833" t="s">
        <v>54</v>
      </c>
      <c r="Q2833" t="s">
        <v>523</v>
      </c>
      <c r="R2833" t="s">
        <v>890</v>
      </c>
      <c r="S2833" t="s">
        <v>57</v>
      </c>
      <c r="T2833" t="s">
        <v>315</v>
      </c>
      <c r="U2833" t="s">
        <v>88</v>
      </c>
      <c r="V2833" t="s">
        <v>188</v>
      </c>
      <c r="W2833" t="s">
        <v>94</v>
      </c>
      <c r="X2833" t="s">
        <v>67</v>
      </c>
      <c r="Y2833" t="s">
        <v>421</v>
      </c>
      <c r="Z2833" t="s">
        <v>127</v>
      </c>
      <c r="AA2833" t="s">
        <v>64</v>
      </c>
      <c r="AB2833" t="s">
        <v>100</v>
      </c>
      <c r="AC2833" t="s">
        <v>75</v>
      </c>
      <c r="AD2833" t="s">
        <v>13148</v>
      </c>
      <c r="AE2833" t="s">
        <v>526</v>
      </c>
      <c r="AF2833" t="s">
        <v>99</v>
      </c>
      <c r="AG2833" t="s">
        <v>122</v>
      </c>
      <c r="AH2833" t="s">
        <v>780</v>
      </c>
      <c r="AI2833" t="s">
        <v>338</v>
      </c>
      <c r="AJ2833" t="s">
        <v>280</v>
      </c>
      <c r="AK2833" t="s">
        <v>73</v>
      </c>
      <c r="AL2833" t="s">
        <v>68</v>
      </c>
      <c r="AM2833" t="s">
        <v>125</v>
      </c>
      <c r="AN2833" t="s">
        <v>781</v>
      </c>
      <c r="AO2833" t="s">
        <v>134</v>
      </c>
      <c r="AP2833" t="s">
        <v>566</v>
      </c>
      <c r="AQ2833" t="s">
        <v>9558</v>
      </c>
      <c r="AR2833" t="s">
        <v>62</v>
      </c>
      <c r="AS2833" t="s">
        <v>54</v>
      </c>
      <c r="AT2833" t="s">
        <v>262</v>
      </c>
      <c r="AU2833" t="s">
        <v>107</v>
      </c>
      <c r="AV2833" t="s">
        <v>13698</v>
      </c>
    </row>
    <row r="2834" spans="1:48" hidden="1" x14ac:dyDescent="0.3">
      <c r="A2834" t="s">
        <v>13699</v>
      </c>
      <c r="B2834" t="s">
        <v>13700</v>
      </c>
      <c r="C2834" s="1" t="str">
        <f t="shared" si="464"/>
        <v>21:0975</v>
      </c>
      <c r="D2834" s="1" t="str">
        <f t="shared" si="465"/>
        <v>21:0110</v>
      </c>
      <c r="E2834" t="s">
        <v>13701</v>
      </c>
      <c r="F2834" t="s">
        <v>13702</v>
      </c>
      <c r="H2834">
        <v>60.219888599999997</v>
      </c>
      <c r="I2834">
        <v>-98.434852100000001</v>
      </c>
      <c r="J2834" s="1" t="str">
        <f t="shared" si="466"/>
        <v>NGR lake sediment grab sample</v>
      </c>
      <c r="K2834" s="1" t="str">
        <f t="shared" si="467"/>
        <v>&lt;177 micron (NGR)</v>
      </c>
      <c r="L2834">
        <v>64</v>
      </c>
      <c r="M2834" t="s">
        <v>185</v>
      </c>
      <c r="N2834">
        <v>1248</v>
      </c>
      <c r="O2834" t="s">
        <v>103</v>
      </c>
      <c r="P2834" t="s">
        <v>54</v>
      </c>
      <c r="Q2834" t="s">
        <v>562</v>
      </c>
      <c r="R2834" t="s">
        <v>99</v>
      </c>
      <c r="S2834" t="s">
        <v>57</v>
      </c>
      <c r="T2834" t="s">
        <v>315</v>
      </c>
      <c r="U2834" t="s">
        <v>138</v>
      </c>
      <c r="V2834" t="s">
        <v>616</v>
      </c>
      <c r="W2834" t="s">
        <v>171</v>
      </c>
      <c r="X2834" t="s">
        <v>62</v>
      </c>
      <c r="Y2834" t="s">
        <v>157</v>
      </c>
      <c r="Z2834" t="s">
        <v>62</v>
      </c>
      <c r="AA2834" t="s">
        <v>64</v>
      </c>
      <c r="AB2834" t="s">
        <v>142</v>
      </c>
      <c r="AC2834" t="s">
        <v>66</v>
      </c>
      <c r="AD2834" t="s">
        <v>92</v>
      </c>
      <c r="AE2834" t="s">
        <v>2933</v>
      </c>
      <c r="AF2834" t="s">
        <v>290</v>
      </c>
      <c r="AG2834" t="s">
        <v>616</v>
      </c>
      <c r="AH2834" t="s">
        <v>780</v>
      </c>
      <c r="AI2834" t="s">
        <v>355</v>
      </c>
      <c r="AJ2834" t="s">
        <v>1125</v>
      </c>
      <c r="AK2834" t="s">
        <v>73</v>
      </c>
      <c r="AL2834" t="s">
        <v>75</v>
      </c>
      <c r="AM2834" t="s">
        <v>177</v>
      </c>
      <c r="AN2834" t="s">
        <v>76</v>
      </c>
      <c r="AO2834" t="s">
        <v>92</v>
      </c>
      <c r="AP2834" t="s">
        <v>89</v>
      </c>
      <c r="AQ2834" t="s">
        <v>203</v>
      </c>
      <c r="AR2834" t="s">
        <v>74</v>
      </c>
      <c r="AS2834" t="s">
        <v>54</v>
      </c>
      <c r="AT2834" t="s">
        <v>73</v>
      </c>
      <c r="AU2834" t="s">
        <v>107</v>
      </c>
      <c r="AV2834" t="s">
        <v>4169</v>
      </c>
    </row>
    <row r="2835" spans="1:48" hidden="1" x14ac:dyDescent="0.3">
      <c r="A2835" t="s">
        <v>13703</v>
      </c>
      <c r="B2835" t="s">
        <v>13704</v>
      </c>
      <c r="C2835" s="1" t="str">
        <f t="shared" si="464"/>
        <v>21:0975</v>
      </c>
      <c r="D2835" s="1" t="str">
        <f>HYPERLINK("https://geochem.nrcan.gc.ca/cdogs/content/svy/svy_e.htm", "")</f>
        <v/>
      </c>
      <c r="G2835" s="1" t="str">
        <f>HYPERLINK("https://geochem.nrcan.gc.ca/cdogs/content/cr_/cr_00161_e.htm", "161")</f>
        <v>161</v>
      </c>
      <c r="J2835" t="s">
        <v>230</v>
      </c>
      <c r="K2835" t="s">
        <v>231</v>
      </c>
      <c r="L2835">
        <v>64</v>
      </c>
      <c r="M2835" t="s">
        <v>232</v>
      </c>
      <c r="N2835">
        <v>1249</v>
      </c>
      <c r="O2835" t="s">
        <v>159</v>
      </c>
      <c r="P2835" t="s">
        <v>59</v>
      </c>
      <c r="Q2835" t="s">
        <v>105</v>
      </c>
      <c r="R2835" t="s">
        <v>103</v>
      </c>
      <c r="S2835" t="s">
        <v>57</v>
      </c>
      <c r="T2835" t="s">
        <v>449</v>
      </c>
      <c r="U2835" t="s">
        <v>88</v>
      </c>
      <c r="V2835" t="s">
        <v>58</v>
      </c>
      <c r="W2835" t="s">
        <v>95</v>
      </c>
      <c r="X2835" t="s">
        <v>62</v>
      </c>
      <c r="Y2835" t="s">
        <v>136</v>
      </c>
      <c r="Z2835" t="s">
        <v>178</v>
      </c>
      <c r="AA2835" t="s">
        <v>64</v>
      </c>
      <c r="AB2835" t="s">
        <v>189</v>
      </c>
      <c r="AC2835" t="s">
        <v>75</v>
      </c>
      <c r="AD2835" t="s">
        <v>67</v>
      </c>
      <c r="AE2835" t="s">
        <v>11896</v>
      </c>
      <c r="AF2835" t="s">
        <v>151</v>
      </c>
      <c r="AG2835" t="s">
        <v>303</v>
      </c>
      <c r="AH2835" t="s">
        <v>125</v>
      </c>
      <c r="AI2835" t="s">
        <v>290</v>
      </c>
      <c r="AJ2835" t="s">
        <v>402</v>
      </c>
      <c r="AK2835" t="s">
        <v>73</v>
      </c>
      <c r="AL2835" t="s">
        <v>68</v>
      </c>
      <c r="AM2835" t="s">
        <v>74</v>
      </c>
      <c r="AN2835" t="s">
        <v>76</v>
      </c>
      <c r="AO2835" t="s">
        <v>92</v>
      </c>
      <c r="AP2835" t="s">
        <v>456</v>
      </c>
      <c r="AQ2835" t="s">
        <v>240</v>
      </c>
      <c r="AR2835" t="s">
        <v>62</v>
      </c>
      <c r="AS2835" t="s">
        <v>127</v>
      </c>
      <c r="AT2835" t="s">
        <v>73</v>
      </c>
      <c r="AU2835" t="s">
        <v>802</v>
      </c>
      <c r="AV2835" t="s">
        <v>13705</v>
      </c>
    </row>
    <row r="2836" spans="1:48" hidden="1" x14ac:dyDescent="0.3">
      <c r="A2836" t="s">
        <v>13706</v>
      </c>
      <c r="B2836" t="s">
        <v>13707</v>
      </c>
      <c r="C2836" s="1" t="str">
        <f t="shared" si="464"/>
        <v>21:0975</v>
      </c>
      <c r="D2836" s="1" t="str">
        <f t="shared" ref="D2836:D2857" si="468">HYPERLINK("https://geochem.nrcan.gc.ca/cdogs/content/svy/svy210110_e.htm", "21:0110")</f>
        <v>21:0110</v>
      </c>
      <c r="E2836" t="s">
        <v>13708</v>
      </c>
      <c r="F2836" t="s">
        <v>13709</v>
      </c>
      <c r="H2836">
        <v>60.232785499999999</v>
      </c>
      <c r="I2836">
        <v>-98.377266399999996</v>
      </c>
      <c r="J2836" s="1" t="str">
        <f t="shared" ref="J2836:J2857" si="469">HYPERLINK("https://geochem.nrcan.gc.ca/cdogs/content/kwd/kwd020027_e.htm", "NGR lake sediment grab sample")</f>
        <v>NGR lake sediment grab sample</v>
      </c>
      <c r="K2836" s="1" t="str">
        <f t="shared" ref="K2836:K2857" si="470">HYPERLINK("https://geochem.nrcan.gc.ca/cdogs/content/kwd/kwd080006_e.htm", "&lt;177 micron (NGR)")</f>
        <v>&lt;177 micron (NGR)</v>
      </c>
      <c r="L2836">
        <v>64</v>
      </c>
      <c r="M2836" t="s">
        <v>200</v>
      </c>
      <c r="N2836">
        <v>1250</v>
      </c>
      <c r="O2836" t="s">
        <v>103</v>
      </c>
      <c r="P2836" t="s">
        <v>54</v>
      </c>
      <c r="Q2836" t="s">
        <v>248</v>
      </c>
      <c r="R2836" t="s">
        <v>436</v>
      </c>
      <c r="S2836" t="s">
        <v>57</v>
      </c>
      <c r="T2836" t="s">
        <v>152</v>
      </c>
      <c r="U2836" t="s">
        <v>57</v>
      </c>
      <c r="V2836" t="s">
        <v>151</v>
      </c>
      <c r="W2836" t="s">
        <v>526</v>
      </c>
      <c r="X2836" t="s">
        <v>74</v>
      </c>
      <c r="Y2836" t="s">
        <v>70</v>
      </c>
      <c r="Z2836" t="s">
        <v>74</v>
      </c>
      <c r="AA2836" t="s">
        <v>64</v>
      </c>
      <c r="AB2836" t="s">
        <v>853</v>
      </c>
      <c r="AC2836" t="s">
        <v>66</v>
      </c>
      <c r="AD2836" t="s">
        <v>54</v>
      </c>
      <c r="AE2836" t="s">
        <v>6996</v>
      </c>
      <c r="AF2836" t="s">
        <v>76</v>
      </c>
      <c r="AG2836" t="s">
        <v>357</v>
      </c>
      <c r="AH2836" t="s">
        <v>780</v>
      </c>
      <c r="AI2836" t="s">
        <v>62</v>
      </c>
      <c r="AJ2836" t="s">
        <v>102</v>
      </c>
      <c r="AK2836" t="s">
        <v>73</v>
      </c>
      <c r="AL2836" t="s">
        <v>103</v>
      </c>
      <c r="AM2836" t="s">
        <v>75</v>
      </c>
      <c r="AN2836" t="s">
        <v>76</v>
      </c>
      <c r="AO2836" t="s">
        <v>203</v>
      </c>
      <c r="AP2836" t="s">
        <v>8164</v>
      </c>
      <c r="AQ2836" t="s">
        <v>290</v>
      </c>
      <c r="AR2836" t="s">
        <v>67</v>
      </c>
      <c r="AS2836" t="s">
        <v>54</v>
      </c>
      <c r="AT2836" t="s">
        <v>73</v>
      </c>
      <c r="AU2836" t="s">
        <v>107</v>
      </c>
      <c r="AV2836" t="s">
        <v>8638</v>
      </c>
    </row>
    <row r="2837" spans="1:48" hidden="1" x14ac:dyDescent="0.3">
      <c r="A2837" t="s">
        <v>13710</v>
      </c>
      <c r="B2837" t="s">
        <v>13711</v>
      </c>
      <c r="C2837" s="1" t="str">
        <f t="shared" si="464"/>
        <v>21:0975</v>
      </c>
      <c r="D2837" s="1" t="str">
        <f t="shared" si="468"/>
        <v>21:0110</v>
      </c>
      <c r="E2837" t="s">
        <v>13712</v>
      </c>
      <c r="F2837" t="s">
        <v>13713</v>
      </c>
      <c r="H2837">
        <v>60.228553099999999</v>
      </c>
      <c r="I2837">
        <v>-98.311181199999993</v>
      </c>
      <c r="J2837" s="1" t="str">
        <f t="shared" si="469"/>
        <v>NGR lake sediment grab sample</v>
      </c>
      <c r="K2837" s="1" t="str">
        <f t="shared" si="470"/>
        <v>&lt;177 micron (NGR)</v>
      </c>
      <c r="L2837">
        <v>64</v>
      </c>
      <c r="M2837" t="s">
        <v>217</v>
      </c>
      <c r="N2837">
        <v>1251</v>
      </c>
      <c r="O2837" t="s">
        <v>103</v>
      </c>
      <c r="P2837" t="s">
        <v>54</v>
      </c>
      <c r="Q2837" t="s">
        <v>1134</v>
      </c>
      <c r="R2837" t="s">
        <v>328</v>
      </c>
      <c r="S2837" t="s">
        <v>57</v>
      </c>
      <c r="T2837" t="s">
        <v>169</v>
      </c>
      <c r="U2837" t="s">
        <v>57</v>
      </c>
      <c r="V2837" t="s">
        <v>317</v>
      </c>
      <c r="W2837" t="s">
        <v>355</v>
      </c>
      <c r="X2837" t="s">
        <v>74</v>
      </c>
      <c r="Y2837" t="s">
        <v>157</v>
      </c>
      <c r="Z2837" t="s">
        <v>138</v>
      </c>
      <c r="AA2837" t="s">
        <v>64</v>
      </c>
      <c r="AB2837" t="s">
        <v>190</v>
      </c>
      <c r="AC2837" t="s">
        <v>66</v>
      </c>
      <c r="AD2837" t="s">
        <v>67</v>
      </c>
      <c r="AE2837" t="s">
        <v>4639</v>
      </c>
      <c r="AF2837" t="s">
        <v>76</v>
      </c>
      <c r="AG2837" t="s">
        <v>152</v>
      </c>
      <c r="AH2837" t="s">
        <v>780</v>
      </c>
      <c r="AI2837" t="s">
        <v>127</v>
      </c>
      <c r="AJ2837" t="s">
        <v>709</v>
      </c>
      <c r="AK2837" t="s">
        <v>73</v>
      </c>
      <c r="AL2837" t="s">
        <v>238</v>
      </c>
      <c r="AM2837" t="s">
        <v>103</v>
      </c>
      <c r="AN2837" t="s">
        <v>76</v>
      </c>
      <c r="AO2837" t="s">
        <v>203</v>
      </c>
      <c r="AP2837" t="s">
        <v>105</v>
      </c>
      <c r="AQ2837" t="s">
        <v>92</v>
      </c>
      <c r="AR2837" t="s">
        <v>67</v>
      </c>
      <c r="AS2837" t="s">
        <v>54</v>
      </c>
      <c r="AT2837" t="s">
        <v>73</v>
      </c>
      <c r="AU2837" t="s">
        <v>107</v>
      </c>
      <c r="AV2837" t="s">
        <v>4051</v>
      </c>
    </row>
    <row r="2838" spans="1:48" hidden="1" x14ac:dyDescent="0.3">
      <c r="A2838" t="s">
        <v>13714</v>
      </c>
      <c r="B2838" t="s">
        <v>13715</v>
      </c>
      <c r="C2838" s="1" t="str">
        <f t="shared" si="464"/>
        <v>21:0975</v>
      </c>
      <c r="D2838" s="1" t="str">
        <f t="shared" si="468"/>
        <v>21:0110</v>
      </c>
      <c r="E2838" t="s">
        <v>13716</v>
      </c>
      <c r="F2838" t="s">
        <v>13717</v>
      </c>
      <c r="H2838">
        <v>60.216412400000003</v>
      </c>
      <c r="I2838">
        <v>-98.274007499999996</v>
      </c>
      <c r="J2838" s="1" t="str">
        <f t="shared" si="469"/>
        <v>NGR lake sediment grab sample</v>
      </c>
      <c r="K2838" s="1" t="str">
        <f t="shared" si="470"/>
        <v>&lt;177 micron (NGR)</v>
      </c>
      <c r="L2838">
        <v>64</v>
      </c>
      <c r="M2838" t="s">
        <v>246</v>
      </c>
      <c r="N2838">
        <v>1252</v>
      </c>
      <c r="O2838" t="s">
        <v>103</v>
      </c>
      <c r="P2838" t="s">
        <v>54</v>
      </c>
      <c r="Q2838" t="s">
        <v>1210</v>
      </c>
      <c r="R2838" t="s">
        <v>168</v>
      </c>
      <c r="S2838" t="s">
        <v>57</v>
      </c>
      <c r="T2838" t="s">
        <v>97</v>
      </c>
      <c r="U2838" t="s">
        <v>57</v>
      </c>
      <c r="V2838" t="s">
        <v>347</v>
      </c>
      <c r="W2838" t="s">
        <v>95</v>
      </c>
      <c r="X2838" t="s">
        <v>74</v>
      </c>
      <c r="Y2838" t="s">
        <v>74</v>
      </c>
      <c r="Z2838" t="s">
        <v>170</v>
      </c>
      <c r="AA2838" t="s">
        <v>64</v>
      </c>
      <c r="AB2838" t="s">
        <v>192</v>
      </c>
      <c r="AC2838" t="s">
        <v>66</v>
      </c>
      <c r="AD2838" t="s">
        <v>67</v>
      </c>
      <c r="AE2838" t="s">
        <v>421</v>
      </c>
      <c r="AF2838" t="s">
        <v>203</v>
      </c>
      <c r="AG2838" t="s">
        <v>207</v>
      </c>
      <c r="AH2838" t="s">
        <v>780</v>
      </c>
      <c r="AI2838" t="s">
        <v>193</v>
      </c>
      <c r="AJ2838" t="s">
        <v>87</v>
      </c>
      <c r="AK2838" t="s">
        <v>73</v>
      </c>
      <c r="AL2838" t="s">
        <v>157</v>
      </c>
      <c r="AM2838" t="s">
        <v>103</v>
      </c>
      <c r="AN2838" t="s">
        <v>76</v>
      </c>
      <c r="AO2838" t="s">
        <v>413</v>
      </c>
      <c r="AP2838" t="s">
        <v>656</v>
      </c>
      <c r="AQ2838" t="s">
        <v>114</v>
      </c>
      <c r="AR2838" t="s">
        <v>67</v>
      </c>
      <c r="AS2838" t="s">
        <v>54</v>
      </c>
      <c r="AT2838" t="s">
        <v>73</v>
      </c>
      <c r="AU2838" t="s">
        <v>107</v>
      </c>
      <c r="AV2838" t="s">
        <v>2856</v>
      </c>
    </row>
    <row r="2839" spans="1:48" hidden="1" x14ac:dyDescent="0.3">
      <c r="A2839" t="s">
        <v>13718</v>
      </c>
      <c r="B2839" t="s">
        <v>13719</v>
      </c>
      <c r="C2839" s="1" t="str">
        <f t="shared" si="464"/>
        <v>21:0975</v>
      </c>
      <c r="D2839" s="1" t="str">
        <f t="shared" si="468"/>
        <v>21:0110</v>
      </c>
      <c r="E2839" t="s">
        <v>13720</v>
      </c>
      <c r="F2839" t="s">
        <v>13721</v>
      </c>
      <c r="H2839">
        <v>60.222315799999997</v>
      </c>
      <c r="I2839">
        <v>-98.139474800000002</v>
      </c>
      <c r="J2839" s="1" t="str">
        <f t="shared" si="469"/>
        <v>NGR lake sediment grab sample</v>
      </c>
      <c r="K2839" s="1" t="str">
        <f t="shared" si="470"/>
        <v>&lt;177 micron (NGR)</v>
      </c>
      <c r="L2839">
        <v>64</v>
      </c>
      <c r="M2839" t="s">
        <v>260</v>
      </c>
      <c r="N2839">
        <v>1253</v>
      </c>
      <c r="O2839" t="s">
        <v>308</v>
      </c>
      <c r="P2839" t="s">
        <v>54</v>
      </c>
      <c r="Q2839" t="s">
        <v>202</v>
      </c>
      <c r="R2839" t="s">
        <v>276</v>
      </c>
      <c r="S2839" t="s">
        <v>57</v>
      </c>
      <c r="T2839" t="s">
        <v>153</v>
      </c>
      <c r="U2839" t="s">
        <v>117</v>
      </c>
      <c r="V2839" t="s">
        <v>119</v>
      </c>
      <c r="W2839" t="s">
        <v>276</v>
      </c>
      <c r="X2839" t="s">
        <v>74</v>
      </c>
      <c r="Y2839" t="s">
        <v>396</v>
      </c>
      <c r="Z2839" t="s">
        <v>59</v>
      </c>
      <c r="AA2839" t="s">
        <v>64</v>
      </c>
      <c r="AB2839" t="s">
        <v>99</v>
      </c>
      <c r="AC2839" t="s">
        <v>66</v>
      </c>
      <c r="AD2839" t="s">
        <v>62</v>
      </c>
      <c r="AE2839" t="s">
        <v>4498</v>
      </c>
      <c r="AF2839" t="s">
        <v>357</v>
      </c>
      <c r="AG2839" t="s">
        <v>91</v>
      </c>
      <c r="AH2839" t="s">
        <v>472</v>
      </c>
      <c r="AI2839" t="s">
        <v>138</v>
      </c>
      <c r="AJ2839" t="s">
        <v>87</v>
      </c>
      <c r="AK2839" t="s">
        <v>73</v>
      </c>
      <c r="AL2839" t="s">
        <v>206</v>
      </c>
      <c r="AM2839" t="s">
        <v>75</v>
      </c>
      <c r="AN2839" t="s">
        <v>76</v>
      </c>
      <c r="AO2839" t="s">
        <v>203</v>
      </c>
      <c r="AP2839" t="s">
        <v>210</v>
      </c>
      <c r="AQ2839" t="s">
        <v>402</v>
      </c>
      <c r="AR2839" t="s">
        <v>62</v>
      </c>
      <c r="AS2839" t="s">
        <v>54</v>
      </c>
      <c r="AT2839" t="s">
        <v>73</v>
      </c>
      <c r="AU2839" t="s">
        <v>107</v>
      </c>
      <c r="AV2839" t="s">
        <v>13722</v>
      </c>
    </row>
    <row r="2840" spans="1:48" hidden="1" x14ac:dyDescent="0.3">
      <c r="A2840" t="s">
        <v>13723</v>
      </c>
      <c r="B2840" t="s">
        <v>13724</v>
      </c>
      <c r="C2840" s="1" t="str">
        <f t="shared" si="464"/>
        <v>21:0975</v>
      </c>
      <c r="D2840" s="1" t="str">
        <f t="shared" si="468"/>
        <v>21:0110</v>
      </c>
      <c r="E2840" t="s">
        <v>13725</v>
      </c>
      <c r="F2840" t="s">
        <v>13726</v>
      </c>
      <c r="H2840">
        <v>60.2211444</v>
      </c>
      <c r="I2840">
        <v>-98.054434999999998</v>
      </c>
      <c r="J2840" s="1" t="str">
        <f t="shared" si="469"/>
        <v>NGR lake sediment grab sample</v>
      </c>
      <c r="K2840" s="1" t="str">
        <f t="shared" si="470"/>
        <v>&lt;177 micron (NGR)</v>
      </c>
      <c r="L2840">
        <v>64</v>
      </c>
      <c r="M2840" t="s">
        <v>273</v>
      </c>
      <c r="N2840">
        <v>1254</v>
      </c>
      <c r="O2840" t="s">
        <v>203</v>
      </c>
      <c r="P2840" t="s">
        <v>54</v>
      </c>
      <c r="Q2840" t="s">
        <v>315</v>
      </c>
      <c r="R2840" t="s">
        <v>290</v>
      </c>
      <c r="S2840" t="s">
        <v>57</v>
      </c>
      <c r="T2840" t="s">
        <v>207</v>
      </c>
      <c r="U2840" t="s">
        <v>404</v>
      </c>
      <c r="V2840" t="s">
        <v>616</v>
      </c>
      <c r="W2840" t="s">
        <v>177</v>
      </c>
      <c r="X2840" t="s">
        <v>74</v>
      </c>
      <c r="Y2840" t="s">
        <v>68</v>
      </c>
      <c r="Z2840" t="s">
        <v>67</v>
      </c>
      <c r="AA2840" t="s">
        <v>64</v>
      </c>
      <c r="AB2840" t="s">
        <v>172</v>
      </c>
      <c r="AC2840" t="s">
        <v>66</v>
      </c>
      <c r="AD2840" t="s">
        <v>67</v>
      </c>
      <c r="AE2840" t="s">
        <v>3838</v>
      </c>
      <c r="AF2840" t="s">
        <v>562</v>
      </c>
      <c r="AG2840" t="s">
        <v>168</v>
      </c>
      <c r="AH2840" t="s">
        <v>780</v>
      </c>
      <c r="AI2840" t="s">
        <v>94</v>
      </c>
      <c r="AJ2840" t="s">
        <v>71</v>
      </c>
      <c r="AK2840" t="s">
        <v>73</v>
      </c>
      <c r="AL2840" t="s">
        <v>103</v>
      </c>
      <c r="AM2840" t="s">
        <v>75</v>
      </c>
      <c r="AN2840" t="s">
        <v>76</v>
      </c>
      <c r="AO2840" t="s">
        <v>124</v>
      </c>
      <c r="AP2840" t="s">
        <v>1158</v>
      </c>
      <c r="AQ2840" t="s">
        <v>1073</v>
      </c>
      <c r="AR2840" t="s">
        <v>67</v>
      </c>
      <c r="AS2840" t="s">
        <v>54</v>
      </c>
      <c r="AT2840" t="s">
        <v>364</v>
      </c>
      <c r="AU2840" t="s">
        <v>107</v>
      </c>
      <c r="AV2840" t="s">
        <v>13727</v>
      </c>
    </row>
    <row r="2841" spans="1:48" hidden="1" x14ac:dyDescent="0.3">
      <c r="A2841" t="s">
        <v>13728</v>
      </c>
      <c r="B2841" t="s">
        <v>13729</v>
      </c>
      <c r="C2841" s="1" t="str">
        <f t="shared" si="464"/>
        <v>21:0975</v>
      </c>
      <c r="D2841" s="1" t="str">
        <f t="shared" si="468"/>
        <v>21:0110</v>
      </c>
      <c r="E2841" t="s">
        <v>13730</v>
      </c>
      <c r="F2841" t="s">
        <v>13731</v>
      </c>
      <c r="H2841">
        <v>60.228868300000002</v>
      </c>
      <c r="I2841">
        <v>-98.011495199999999</v>
      </c>
      <c r="J2841" s="1" t="str">
        <f t="shared" si="469"/>
        <v>NGR lake sediment grab sample</v>
      </c>
      <c r="K2841" s="1" t="str">
        <f t="shared" si="470"/>
        <v>&lt;177 micron (NGR)</v>
      </c>
      <c r="L2841">
        <v>64</v>
      </c>
      <c r="M2841" t="s">
        <v>289</v>
      </c>
      <c r="N2841">
        <v>1255</v>
      </c>
      <c r="O2841" t="s">
        <v>13732</v>
      </c>
      <c r="P2841" t="s">
        <v>54</v>
      </c>
      <c r="Q2841" t="s">
        <v>1814</v>
      </c>
      <c r="R2841" t="s">
        <v>436</v>
      </c>
      <c r="S2841" t="s">
        <v>57</v>
      </c>
      <c r="T2841" t="s">
        <v>167</v>
      </c>
      <c r="U2841" t="s">
        <v>282</v>
      </c>
      <c r="V2841" t="s">
        <v>119</v>
      </c>
      <c r="W2841" t="s">
        <v>238</v>
      </c>
      <c r="X2841" t="s">
        <v>74</v>
      </c>
      <c r="Y2841" t="s">
        <v>63</v>
      </c>
      <c r="Z2841" t="s">
        <v>170</v>
      </c>
      <c r="AA2841" t="s">
        <v>64</v>
      </c>
      <c r="AB2841" t="s">
        <v>478</v>
      </c>
      <c r="AC2841" t="s">
        <v>66</v>
      </c>
      <c r="AD2841" t="s">
        <v>54</v>
      </c>
      <c r="AE2841" t="s">
        <v>206</v>
      </c>
      <c r="AF2841" t="s">
        <v>153</v>
      </c>
      <c r="AG2841" t="s">
        <v>236</v>
      </c>
      <c r="AH2841" t="s">
        <v>472</v>
      </c>
      <c r="AI2841" t="s">
        <v>306</v>
      </c>
      <c r="AJ2841" t="s">
        <v>336</v>
      </c>
      <c r="AK2841" t="s">
        <v>73</v>
      </c>
      <c r="AL2841" t="s">
        <v>103</v>
      </c>
      <c r="AM2841" t="s">
        <v>103</v>
      </c>
      <c r="AN2841" t="s">
        <v>76</v>
      </c>
      <c r="AO2841" t="s">
        <v>413</v>
      </c>
      <c r="AP2841" t="s">
        <v>234</v>
      </c>
      <c r="AQ2841" t="s">
        <v>240</v>
      </c>
      <c r="AR2841" t="s">
        <v>67</v>
      </c>
      <c r="AS2841" t="s">
        <v>54</v>
      </c>
      <c r="AT2841" t="s">
        <v>562</v>
      </c>
      <c r="AU2841" t="s">
        <v>107</v>
      </c>
      <c r="AV2841" t="s">
        <v>13733</v>
      </c>
    </row>
    <row r="2842" spans="1:48" hidden="1" x14ac:dyDescent="0.3">
      <c r="A2842" t="s">
        <v>13734</v>
      </c>
      <c r="B2842" t="s">
        <v>13735</v>
      </c>
      <c r="C2842" s="1" t="str">
        <f t="shared" si="464"/>
        <v>21:0975</v>
      </c>
      <c r="D2842" s="1" t="str">
        <f t="shared" si="468"/>
        <v>21:0110</v>
      </c>
      <c r="E2842" t="s">
        <v>13736</v>
      </c>
      <c r="F2842" t="s">
        <v>13737</v>
      </c>
      <c r="H2842">
        <v>60.244064999999999</v>
      </c>
      <c r="I2842">
        <v>-98.005907199999996</v>
      </c>
      <c r="J2842" s="1" t="str">
        <f t="shared" si="469"/>
        <v>NGR lake sediment grab sample</v>
      </c>
      <c r="K2842" s="1" t="str">
        <f t="shared" si="470"/>
        <v>&lt;177 micron (NGR)</v>
      </c>
      <c r="L2842">
        <v>64</v>
      </c>
      <c r="M2842" t="s">
        <v>301</v>
      </c>
      <c r="N2842">
        <v>1256</v>
      </c>
      <c r="O2842" t="s">
        <v>10989</v>
      </c>
      <c r="P2842" t="s">
        <v>62</v>
      </c>
      <c r="Q2842" t="s">
        <v>248</v>
      </c>
      <c r="R2842" t="s">
        <v>151</v>
      </c>
      <c r="S2842" t="s">
        <v>57</v>
      </c>
      <c r="T2842" t="s">
        <v>69</v>
      </c>
      <c r="U2842" t="s">
        <v>57</v>
      </c>
      <c r="V2842" t="s">
        <v>90</v>
      </c>
      <c r="W2842" t="s">
        <v>103</v>
      </c>
      <c r="X2842" t="s">
        <v>67</v>
      </c>
      <c r="Y2842" t="s">
        <v>171</v>
      </c>
      <c r="Z2842" t="s">
        <v>67</v>
      </c>
      <c r="AA2842" t="s">
        <v>64</v>
      </c>
      <c r="AB2842" t="s">
        <v>357</v>
      </c>
      <c r="AC2842" t="s">
        <v>66</v>
      </c>
      <c r="AD2842" t="s">
        <v>170</v>
      </c>
      <c r="AE2842" t="s">
        <v>9456</v>
      </c>
      <c r="AF2842" t="s">
        <v>60</v>
      </c>
      <c r="AG2842" t="s">
        <v>138</v>
      </c>
      <c r="AH2842" t="s">
        <v>780</v>
      </c>
      <c r="AI2842" t="s">
        <v>170</v>
      </c>
      <c r="AJ2842" t="s">
        <v>94</v>
      </c>
      <c r="AK2842" t="s">
        <v>73</v>
      </c>
      <c r="AL2842" t="s">
        <v>103</v>
      </c>
      <c r="AM2842" t="s">
        <v>103</v>
      </c>
      <c r="AN2842" t="s">
        <v>76</v>
      </c>
      <c r="AO2842" t="s">
        <v>96</v>
      </c>
      <c r="AP2842" t="s">
        <v>8164</v>
      </c>
      <c r="AQ2842" t="s">
        <v>292</v>
      </c>
      <c r="AR2842" t="s">
        <v>67</v>
      </c>
      <c r="AS2842" t="s">
        <v>54</v>
      </c>
      <c r="AT2842" t="s">
        <v>73</v>
      </c>
      <c r="AU2842" t="s">
        <v>107</v>
      </c>
      <c r="AV2842" t="s">
        <v>13738</v>
      </c>
    </row>
    <row r="2843" spans="1:48" hidden="1" x14ac:dyDescent="0.3">
      <c r="A2843" t="s">
        <v>13739</v>
      </c>
      <c r="B2843" t="s">
        <v>13740</v>
      </c>
      <c r="C2843" s="1" t="str">
        <f t="shared" si="464"/>
        <v>21:0975</v>
      </c>
      <c r="D2843" s="1" t="str">
        <f t="shared" si="468"/>
        <v>21:0110</v>
      </c>
      <c r="E2843" t="s">
        <v>13741</v>
      </c>
      <c r="F2843" t="s">
        <v>13742</v>
      </c>
      <c r="H2843">
        <v>60.274057200000001</v>
      </c>
      <c r="I2843">
        <v>-98.013168699999994</v>
      </c>
      <c r="J2843" s="1" t="str">
        <f t="shared" si="469"/>
        <v>NGR lake sediment grab sample</v>
      </c>
      <c r="K2843" s="1" t="str">
        <f t="shared" si="470"/>
        <v>&lt;177 micron (NGR)</v>
      </c>
      <c r="L2843">
        <v>64</v>
      </c>
      <c r="M2843" t="s">
        <v>314</v>
      </c>
      <c r="N2843">
        <v>1257</v>
      </c>
      <c r="O2843" t="s">
        <v>8624</v>
      </c>
      <c r="P2843" t="s">
        <v>96</v>
      </c>
      <c r="Q2843" t="s">
        <v>364</v>
      </c>
      <c r="R2843" t="s">
        <v>99</v>
      </c>
      <c r="S2843" t="s">
        <v>57</v>
      </c>
      <c r="T2843" t="s">
        <v>691</v>
      </c>
      <c r="U2843" t="s">
        <v>178</v>
      </c>
      <c r="V2843" t="s">
        <v>151</v>
      </c>
      <c r="W2843" t="s">
        <v>75</v>
      </c>
      <c r="X2843" t="s">
        <v>67</v>
      </c>
      <c r="Y2843" t="s">
        <v>526</v>
      </c>
      <c r="Z2843" t="s">
        <v>67</v>
      </c>
      <c r="AA2843" t="s">
        <v>64</v>
      </c>
      <c r="AB2843" t="s">
        <v>151</v>
      </c>
      <c r="AC2843" t="s">
        <v>66</v>
      </c>
      <c r="AD2843" t="s">
        <v>67</v>
      </c>
      <c r="AE2843" t="s">
        <v>8812</v>
      </c>
      <c r="AF2843" t="s">
        <v>615</v>
      </c>
      <c r="AG2843" t="s">
        <v>88</v>
      </c>
      <c r="AH2843" t="s">
        <v>780</v>
      </c>
      <c r="AI2843" t="s">
        <v>170</v>
      </c>
      <c r="AJ2843" t="s">
        <v>220</v>
      </c>
      <c r="AK2843" t="s">
        <v>73</v>
      </c>
      <c r="AL2843" t="s">
        <v>103</v>
      </c>
      <c r="AM2843" t="s">
        <v>103</v>
      </c>
      <c r="AN2843" t="s">
        <v>76</v>
      </c>
      <c r="AO2843" t="s">
        <v>363</v>
      </c>
      <c r="AP2843" t="s">
        <v>8164</v>
      </c>
      <c r="AQ2843" t="s">
        <v>118</v>
      </c>
      <c r="AR2843" t="s">
        <v>67</v>
      </c>
      <c r="AS2843" t="s">
        <v>54</v>
      </c>
      <c r="AT2843" t="s">
        <v>73</v>
      </c>
      <c r="AU2843" t="s">
        <v>107</v>
      </c>
      <c r="AV2843" t="s">
        <v>13743</v>
      </c>
    </row>
    <row r="2844" spans="1:48" hidden="1" x14ac:dyDescent="0.3">
      <c r="A2844" t="s">
        <v>13744</v>
      </c>
      <c r="B2844" t="s">
        <v>13745</v>
      </c>
      <c r="C2844" s="1" t="str">
        <f t="shared" si="464"/>
        <v>21:0975</v>
      </c>
      <c r="D2844" s="1" t="str">
        <f t="shared" si="468"/>
        <v>21:0110</v>
      </c>
      <c r="E2844" t="s">
        <v>13746</v>
      </c>
      <c r="F2844" t="s">
        <v>13747</v>
      </c>
      <c r="H2844">
        <v>60.324479799999999</v>
      </c>
      <c r="I2844">
        <v>-98.006231999999997</v>
      </c>
      <c r="J2844" s="1" t="str">
        <f t="shared" si="469"/>
        <v>NGR lake sediment grab sample</v>
      </c>
      <c r="K2844" s="1" t="str">
        <f t="shared" si="470"/>
        <v>&lt;177 micron (NGR)</v>
      </c>
      <c r="L2844">
        <v>64</v>
      </c>
      <c r="M2844" t="s">
        <v>324</v>
      </c>
      <c r="N2844">
        <v>1258</v>
      </c>
      <c r="O2844" t="s">
        <v>177</v>
      </c>
      <c r="P2844" t="s">
        <v>54</v>
      </c>
      <c r="Q2844" t="s">
        <v>277</v>
      </c>
      <c r="R2844" t="s">
        <v>251</v>
      </c>
      <c r="S2844" t="s">
        <v>57</v>
      </c>
      <c r="T2844" t="s">
        <v>326</v>
      </c>
      <c r="U2844" t="s">
        <v>77</v>
      </c>
      <c r="V2844" t="s">
        <v>691</v>
      </c>
      <c r="W2844" t="s">
        <v>238</v>
      </c>
      <c r="X2844" t="s">
        <v>74</v>
      </c>
      <c r="Y2844" t="s">
        <v>206</v>
      </c>
      <c r="Z2844" t="s">
        <v>62</v>
      </c>
      <c r="AA2844" t="s">
        <v>64</v>
      </c>
      <c r="AB2844" t="s">
        <v>356</v>
      </c>
      <c r="AC2844" t="s">
        <v>66</v>
      </c>
      <c r="AD2844" t="s">
        <v>62</v>
      </c>
      <c r="AE2844" t="s">
        <v>8754</v>
      </c>
      <c r="AF2844" t="s">
        <v>187</v>
      </c>
      <c r="AG2844" t="s">
        <v>290</v>
      </c>
      <c r="AH2844" t="s">
        <v>780</v>
      </c>
      <c r="AI2844" t="s">
        <v>306</v>
      </c>
      <c r="AJ2844" t="s">
        <v>193</v>
      </c>
      <c r="AK2844" t="s">
        <v>73</v>
      </c>
      <c r="AL2844" t="s">
        <v>103</v>
      </c>
      <c r="AM2844" t="s">
        <v>103</v>
      </c>
      <c r="AN2844" t="s">
        <v>76</v>
      </c>
      <c r="AO2844" t="s">
        <v>208</v>
      </c>
      <c r="AP2844" t="s">
        <v>261</v>
      </c>
      <c r="AQ2844" t="s">
        <v>159</v>
      </c>
      <c r="AR2844" t="s">
        <v>67</v>
      </c>
      <c r="AS2844" t="s">
        <v>54</v>
      </c>
      <c r="AT2844" t="s">
        <v>277</v>
      </c>
      <c r="AU2844" t="s">
        <v>107</v>
      </c>
      <c r="AV2844" t="s">
        <v>13748</v>
      </c>
    </row>
    <row r="2845" spans="1:48" hidden="1" x14ac:dyDescent="0.3">
      <c r="A2845" t="s">
        <v>13749</v>
      </c>
      <c r="B2845" t="s">
        <v>13750</v>
      </c>
      <c r="C2845" s="1" t="str">
        <f t="shared" si="464"/>
        <v>21:0975</v>
      </c>
      <c r="D2845" s="1" t="str">
        <f t="shared" si="468"/>
        <v>21:0110</v>
      </c>
      <c r="E2845" t="s">
        <v>13751</v>
      </c>
      <c r="F2845" t="s">
        <v>13752</v>
      </c>
      <c r="H2845">
        <v>60.355091999999999</v>
      </c>
      <c r="I2845">
        <v>-98.005154500000003</v>
      </c>
      <c r="J2845" s="1" t="str">
        <f t="shared" si="469"/>
        <v>NGR lake sediment grab sample</v>
      </c>
      <c r="K2845" s="1" t="str">
        <f t="shared" si="470"/>
        <v>&lt;177 micron (NGR)</v>
      </c>
      <c r="L2845">
        <v>64</v>
      </c>
      <c r="M2845" t="s">
        <v>335</v>
      </c>
      <c r="N2845">
        <v>1259</v>
      </c>
      <c r="O2845" t="s">
        <v>103</v>
      </c>
      <c r="P2845" t="s">
        <v>54</v>
      </c>
      <c r="Q2845" t="s">
        <v>1128</v>
      </c>
      <c r="R2845" t="s">
        <v>99</v>
      </c>
      <c r="S2845" t="s">
        <v>57</v>
      </c>
      <c r="T2845" t="s">
        <v>449</v>
      </c>
      <c r="U2845" t="s">
        <v>92</v>
      </c>
      <c r="V2845" t="s">
        <v>617</v>
      </c>
      <c r="W2845" t="s">
        <v>276</v>
      </c>
      <c r="X2845" t="s">
        <v>74</v>
      </c>
      <c r="Y2845" t="s">
        <v>355</v>
      </c>
      <c r="Z2845" t="s">
        <v>170</v>
      </c>
      <c r="AA2845" t="s">
        <v>64</v>
      </c>
      <c r="AB2845" t="s">
        <v>492</v>
      </c>
      <c r="AC2845" t="s">
        <v>70</v>
      </c>
      <c r="AD2845" t="s">
        <v>67</v>
      </c>
      <c r="AE2845" t="s">
        <v>2628</v>
      </c>
      <c r="AF2845" t="s">
        <v>381</v>
      </c>
      <c r="AG2845" t="s">
        <v>139</v>
      </c>
      <c r="AH2845" t="s">
        <v>780</v>
      </c>
      <c r="AI2845" t="s">
        <v>88</v>
      </c>
      <c r="AJ2845" t="s">
        <v>413</v>
      </c>
      <c r="AK2845" t="s">
        <v>73</v>
      </c>
      <c r="AL2845" t="s">
        <v>224</v>
      </c>
      <c r="AM2845" t="s">
        <v>125</v>
      </c>
      <c r="AN2845" t="s">
        <v>76</v>
      </c>
      <c r="AO2845" t="s">
        <v>203</v>
      </c>
      <c r="AP2845" t="s">
        <v>656</v>
      </c>
      <c r="AQ2845" t="s">
        <v>71</v>
      </c>
      <c r="AR2845" t="s">
        <v>62</v>
      </c>
      <c r="AS2845" t="s">
        <v>62</v>
      </c>
      <c r="AT2845" t="s">
        <v>73</v>
      </c>
      <c r="AU2845" t="s">
        <v>107</v>
      </c>
      <c r="AV2845" t="s">
        <v>13753</v>
      </c>
    </row>
    <row r="2846" spans="1:48" hidden="1" x14ac:dyDescent="0.3">
      <c r="A2846" t="s">
        <v>13754</v>
      </c>
      <c r="B2846" t="s">
        <v>13755</v>
      </c>
      <c r="C2846" s="1" t="str">
        <f t="shared" si="464"/>
        <v>21:0975</v>
      </c>
      <c r="D2846" s="1" t="str">
        <f t="shared" si="468"/>
        <v>21:0110</v>
      </c>
      <c r="E2846" t="s">
        <v>13675</v>
      </c>
      <c r="F2846" t="s">
        <v>13756</v>
      </c>
      <c r="H2846">
        <v>60.370849999999997</v>
      </c>
      <c r="I2846">
        <v>-98.028101300000003</v>
      </c>
      <c r="J2846" s="1" t="str">
        <f t="shared" si="469"/>
        <v>NGR lake sediment grab sample</v>
      </c>
      <c r="K2846" s="1" t="str">
        <f t="shared" si="470"/>
        <v>&lt;177 micron (NGR)</v>
      </c>
      <c r="L2846">
        <v>64</v>
      </c>
      <c r="M2846" t="s">
        <v>345</v>
      </c>
      <c r="N2846">
        <v>1260</v>
      </c>
      <c r="O2846" t="s">
        <v>209</v>
      </c>
      <c r="P2846" t="s">
        <v>54</v>
      </c>
      <c r="Q2846" t="s">
        <v>2374</v>
      </c>
      <c r="R2846" t="s">
        <v>104</v>
      </c>
      <c r="S2846" t="s">
        <v>57</v>
      </c>
      <c r="T2846" t="s">
        <v>172</v>
      </c>
      <c r="U2846" t="s">
        <v>119</v>
      </c>
      <c r="V2846" t="s">
        <v>304</v>
      </c>
      <c r="W2846" t="s">
        <v>63</v>
      </c>
      <c r="X2846" t="s">
        <v>74</v>
      </c>
      <c r="Y2846" t="s">
        <v>340</v>
      </c>
      <c r="Z2846" t="s">
        <v>127</v>
      </c>
      <c r="AA2846" t="s">
        <v>64</v>
      </c>
      <c r="AB2846" t="s">
        <v>317</v>
      </c>
      <c r="AC2846" t="s">
        <v>70</v>
      </c>
      <c r="AD2846" t="s">
        <v>67</v>
      </c>
      <c r="AE2846" t="s">
        <v>1090</v>
      </c>
      <c r="AF2846" t="s">
        <v>277</v>
      </c>
      <c r="AG2846" t="s">
        <v>119</v>
      </c>
      <c r="AH2846" t="s">
        <v>780</v>
      </c>
      <c r="AI2846" t="s">
        <v>795</v>
      </c>
      <c r="AJ2846" t="s">
        <v>233</v>
      </c>
      <c r="AK2846" t="s">
        <v>73</v>
      </c>
      <c r="AL2846" t="s">
        <v>224</v>
      </c>
      <c r="AM2846" t="s">
        <v>177</v>
      </c>
      <c r="AN2846" t="s">
        <v>76</v>
      </c>
      <c r="AO2846" t="s">
        <v>123</v>
      </c>
      <c r="AP2846" t="s">
        <v>13757</v>
      </c>
      <c r="AQ2846" t="s">
        <v>263</v>
      </c>
      <c r="AR2846" t="s">
        <v>74</v>
      </c>
      <c r="AS2846" t="s">
        <v>62</v>
      </c>
      <c r="AT2846" t="s">
        <v>315</v>
      </c>
      <c r="AU2846" t="s">
        <v>107</v>
      </c>
      <c r="AV2846" t="s">
        <v>820</v>
      </c>
    </row>
    <row r="2847" spans="1:48" hidden="1" x14ac:dyDescent="0.3">
      <c r="A2847" t="s">
        <v>13758</v>
      </c>
      <c r="B2847" t="s">
        <v>13759</v>
      </c>
      <c r="C2847" s="1" t="str">
        <f t="shared" si="464"/>
        <v>21:0975</v>
      </c>
      <c r="D2847" s="1" t="str">
        <f t="shared" si="468"/>
        <v>21:0110</v>
      </c>
      <c r="E2847" t="s">
        <v>13760</v>
      </c>
      <c r="F2847" t="s">
        <v>13761</v>
      </c>
      <c r="H2847">
        <v>60.400971499999997</v>
      </c>
      <c r="I2847">
        <v>-98.028708499999993</v>
      </c>
      <c r="J2847" s="1" t="str">
        <f t="shared" si="469"/>
        <v>NGR lake sediment grab sample</v>
      </c>
      <c r="K2847" s="1" t="str">
        <f t="shared" si="470"/>
        <v>&lt;177 micron (NGR)</v>
      </c>
      <c r="L2847">
        <v>64</v>
      </c>
      <c r="M2847" t="s">
        <v>354</v>
      </c>
      <c r="N2847">
        <v>1261</v>
      </c>
      <c r="O2847" t="s">
        <v>74</v>
      </c>
      <c r="P2847" t="s">
        <v>54</v>
      </c>
      <c r="Q2847" t="s">
        <v>133</v>
      </c>
      <c r="R2847" t="s">
        <v>616</v>
      </c>
      <c r="S2847" t="s">
        <v>57</v>
      </c>
      <c r="T2847" t="s">
        <v>447</v>
      </c>
      <c r="U2847" t="s">
        <v>77</v>
      </c>
      <c r="V2847" t="s">
        <v>175</v>
      </c>
      <c r="W2847" t="s">
        <v>127</v>
      </c>
      <c r="X2847" t="s">
        <v>170</v>
      </c>
      <c r="Y2847" t="s">
        <v>136</v>
      </c>
      <c r="Z2847" t="s">
        <v>138</v>
      </c>
      <c r="AA2847" t="s">
        <v>64</v>
      </c>
      <c r="AB2847" t="s">
        <v>207</v>
      </c>
      <c r="AC2847" t="s">
        <v>70</v>
      </c>
      <c r="AD2847" t="s">
        <v>88</v>
      </c>
      <c r="AE2847" t="s">
        <v>302</v>
      </c>
      <c r="AF2847" t="s">
        <v>152</v>
      </c>
      <c r="AG2847" t="s">
        <v>454</v>
      </c>
      <c r="AH2847" t="s">
        <v>780</v>
      </c>
      <c r="AI2847" t="s">
        <v>439</v>
      </c>
      <c r="AJ2847" t="s">
        <v>450</v>
      </c>
      <c r="AK2847" t="s">
        <v>73</v>
      </c>
      <c r="AL2847" t="s">
        <v>157</v>
      </c>
      <c r="AM2847" t="s">
        <v>68</v>
      </c>
      <c r="AN2847" t="s">
        <v>76</v>
      </c>
      <c r="AO2847" t="s">
        <v>290</v>
      </c>
      <c r="AP2847" t="s">
        <v>283</v>
      </c>
      <c r="AQ2847" t="s">
        <v>178</v>
      </c>
      <c r="AR2847" t="s">
        <v>62</v>
      </c>
      <c r="AS2847" t="s">
        <v>170</v>
      </c>
      <c r="AT2847" t="s">
        <v>91</v>
      </c>
      <c r="AU2847" t="s">
        <v>107</v>
      </c>
      <c r="AV2847" t="s">
        <v>13762</v>
      </c>
    </row>
    <row r="2848" spans="1:48" hidden="1" x14ac:dyDescent="0.3">
      <c r="A2848" t="s">
        <v>13763</v>
      </c>
      <c r="B2848" t="s">
        <v>13764</v>
      </c>
      <c r="C2848" s="1" t="str">
        <f t="shared" si="464"/>
        <v>21:0975</v>
      </c>
      <c r="D2848" s="1" t="str">
        <f t="shared" si="468"/>
        <v>21:0110</v>
      </c>
      <c r="E2848" t="s">
        <v>13765</v>
      </c>
      <c r="F2848" t="s">
        <v>13766</v>
      </c>
      <c r="H2848">
        <v>60.537346100000001</v>
      </c>
      <c r="I2848">
        <v>-98.007611900000001</v>
      </c>
      <c r="J2848" s="1" t="str">
        <f t="shared" si="469"/>
        <v>NGR lake sediment grab sample</v>
      </c>
      <c r="K2848" s="1" t="str">
        <f t="shared" si="470"/>
        <v>&lt;177 micron (NGR)</v>
      </c>
      <c r="L2848">
        <v>65</v>
      </c>
      <c r="M2848" t="s">
        <v>1936</v>
      </c>
      <c r="N2848">
        <v>1262</v>
      </c>
      <c r="O2848" t="s">
        <v>63</v>
      </c>
      <c r="P2848" t="s">
        <v>54</v>
      </c>
      <c r="Q2848" t="s">
        <v>89</v>
      </c>
      <c r="R2848" t="s">
        <v>178</v>
      </c>
      <c r="S2848" t="s">
        <v>57</v>
      </c>
      <c r="T2848" t="s">
        <v>152</v>
      </c>
      <c r="U2848" t="s">
        <v>203</v>
      </c>
      <c r="V2848" t="s">
        <v>615</v>
      </c>
      <c r="W2848" t="s">
        <v>143</v>
      </c>
      <c r="X2848" t="s">
        <v>74</v>
      </c>
      <c r="Y2848" t="s">
        <v>254</v>
      </c>
      <c r="Z2848" t="s">
        <v>117</v>
      </c>
      <c r="AA2848" t="s">
        <v>64</v>
      </c>
      <c r="AB2848" t="s">
        <v>60</v>
      </c>
      <c r="AC2848" t="s">
        <v>70</v>
      </c>
      <c r="AD2848" t="s">
        <v>170</v>
      </c>
      <c r="AE2848" t="s">
        <v>448</v>
      </c>
      <c r="AF2848" t="s">
        <v>69</v>
      </c>
      <c r="AG2848" t="s">
        <v>152</v>
      </c>
      <c r="AH2848" t="s">
        <v>780</v>
      </c>
      <c r="AI2848" t="s">
        <v>318</v>
      </c>
      <c r="AJ2848" t="s">
        <v>373</v>
      </c>
      <c r="AK2848" t="s">
        <v>73</v>
      </c>
      <c r="AL2848" t="s">
        <v>68</v>
      </c>
      <c r="AM2848" t="s">
        <v>125</v>
      </c>
      <c r="AN2848" t="s">
        <v>76</v>
      </c>
      <c r="AO2848" t="s">
        <v>290</v>
      </c>
      <c r="AP2848" t="s">
        <v>179</v>
      </c>
      <c r="AQ2848" t="s">
        <v>117</v>
      </c>
      <c r="AR2848" t="s">
        <v>62</v>
      </c>
      <c r="AS2848" t="s">
        <v>62</v>
      </c>
      <c r="AT2848" t="s">
        <v>277</v>
      </c>
      <c r="AU2848" t="s">
        <v>107</v>
      </c>
      <c r="AV2848" t="s">
        <v>13767</v>
      </c>
    </row>
    <row r="2849" spans="1:48" hidden="1" x14ac:dyDescent="0.3">
      <c r="A2849" t="s">
        <v>13768</v>
      </c>
      <c r="B2849" t="s">
        <v>13769</v>
      </c>
      <c r="C2849" s="1" t="str">
        <f t="shared" si="464"/>
        <v>21:0975</v>
      </c>
      <c r="D2849" s="1" t="str">
        <f t="shared" si="468"/>
        <v>21:0110</v>
      </c>
      <c r="E2849" t="s">
        <v>13770</v>
      </c>
      <c r="F2849" t="s">
        <v>13771</v>
      </c>
      <c r="H2849">
        <v>60.445604600000003</v>
      </c>
      <c r="I2849">
        <v>-98.049383700000007</v>
      </c>
      <c r="J2849" s="1" t="str">
        <f t="shared" si="469"/>
        <v>NGR lake sediment grab sample</v>
      </c>
      <c r="K2849" s="1" t="str">
        <f t="shared" si="470"/>
        <v>&lt;177 micron (NGR)</v>
      </c>
      <c r="L2849">
        <v>65</v>
      </c>
      <c r="M2849" t="s">
        <v>86</v>
      </c>
      <c r="N2849">
        <v>1263</v>
      </c>
      <c r="O2849" t="s">
        <v>103</v>
      </c>
      <c r="P2849" t="s">
        <v>54</v>
      </c>
      <c r="Q2849" t="s">
        <v>479</v>
      </c>
      <c r="R2849" t="s">
        <v>357</v>
      </c>
      <c r="S2849" t="s">
        <v>57</v>
      </c>
      <c r="T2849" t="s">
        <v>437</v>
      </c>
      <c r="U2849" t="s">
        <v>57</v>
      </c>
      <c r="V2849" t="s">
        <v>192</v>
      </c>
      <c r="W2849" t="s">
        <v>224</v>
      </c>
      <c r="X2849" t="s">
        <v>170</v>
      </c>
      <c r="Y2849" t="s">
        <v>396</v>
      </c>
      <c r="Z2849" t="s">
        <v>62</v>
      </c>
      <c r="AA2849" t="s">
        <v>64</v>
      </c>
      <c r="AB2849" t="s">
        <v>58</v>
      </c>
      <c r="AC2849" t="s">
        <v>173</v>
      </c>
      <c r="AD2849" t="s">
        <v>67</v>
      </c>
      <c r="AE2849" t="s">
        <v>2933</v>
      </c>
      <c r="AF2849" t="s">
        <v>203</v>
      </c>
      <c r="AG2849" t="s">
        <v>357</v>
      </c>
      <c r="AH2849" t="s">
        <v>780</v>
      </c>
      <c r="AI2849" t="s">
        <v>95</v>
      </c>
      <c r="AJ2849" t="s">
        <v>1288</v>
      </c>
      <c r="AK2849" t="s">
        <v>73</v>
      </c>
      <c r="AL2849" t="s">
        <v>103</v>
      </c>
      <c r="AM2849" t="s">
        <v>125</v>
      </c>
      <c r="AN2849" t="s">
        <v>76</v>
      </c>
      <c r="AO2849" t="s">
        <v>71</v>
      </c>
      <c r="AP2849" t="s">
        <v>218</v>
      </c>
      <c r="AQ2849" t="s">
        <v>79</v>
      </c>
      <c r="AR2849" t="s">
        <v>67</v>
      </c>
      <c r="AS2849" t="s">
        <v>54</v>
      </c>
      <c r="AT2849" t="s">
        <v>73</v>
      </c>
      <c r="AU2849" t="s">
        <v>107</v>
      </c>
      <c r="AV2849" t="s">
        <v>13772</v>
      </c>
    </row>
    <row r="2850" spans="1:48" hidden="1" x14ac:dyDescent="0.3">
      <c r="A2850" t="s">
        <v>13773</v>
      </c>
      <c r="B2850" t="s">
        <v>13774</v>
      </c>
      <c r="C2850" s="1" t="str">
        <f t="shared" si="464"/>
        <v>21:0975</v>
      </c>
      <c r="D2850" s="1" t="str">
        <f t="shared" si="468"/>
        <v>21:0110</v>
      </c>
      <c r="E2850" t="s">
        <v>13775</v>
      </c>
      <c r="F2850" t="s">
        <v>13776</v>
      </c>
      <c r="H2850">
        <v>60.449078299999996</v>
      </c>
      <c r="I2850">
        <v>-98.008512400000001</v>
      </c>
      <c r="J2850" s="1" t="str">
        <f t="shared" si="469"/>
        <v>NGR lake sediment grab sample</v>
      </c>
      <c r="K2850" s="1" t="str">
        <f t="shared" si="470"/>
        <v>&lt;177 micron (NGR)</v>
      </c>
      <c r="L2850">
        <v>65</v>
      </c>
      <c r="M2850" t="s">
        <v>149</v>
      </c>
      <c r="N2850">
        <v>1264</v>
      </c>
      <c r="O2850" t="s">
        <v>103</v>
      </c>
      <c r="P2850" t="s">
        <v>54</v>
      </c>
      <c r="Q2850" t="s">
        <v>152</v>
      </c>
      <c r="R2850" t="s">
        <v>90</v>
      </c>
      <c r="S2850" t="s">
        <v>57</v>
      </c>
      <c r="T2850" t="s">
        <v>80</v>
      </c>
      <c r="U2850" t="s">
        <v>57</v>
      </c>
      <c r="V2850" t="s">
        <v>192</v>
      </c>
      <c r="W2850" t="s">
        <v>157</v>
      </c>
      <c r="X2850" t="s">
        <v>127</v>
      </c>
      <c r="Y2850" t="s">
        <v>155</v>
      </c>
      <c r="Z2850" t="s">
        <v>67</v>
      </c>
      <c r="AA2850" t="s">
        <v>64</v>
      </c>
      <c r="AB2850" t="s">
        <v>315</v>
      </c>
      <c r="AC2850" t="s">
        <v>70</v>
      </c>
      <c r="AD2850" t="s">
        <v>127</v>
      </c>
      <c r="AE2850" t="s">
        <v>9833</v>
      </c>
      <c r="AF2850" t="s">
        <v>76</v>
      </c>
      <c r="AG2850" t="s">
        <v>203</v>
      </c>
      <c r="AH2850" t="s">
        <v>780</v>
      </c>
      <c r="AI2850" t="s">
        <v>95</v>
      </c>
      <c r="AJ2850" t="s">
        <v>525</v>
      </c>
      <c r="AK2850" t="s">
        <v>73</v>
      </c>
      <c r="AL2850" t="s">
        <v>103</v>
      </c>
      <c r="AM2850" t="s">
        <v>68</v>
      </c>
      <c r="AN2850" t="s">
        <v>76</v>
      </c>
      <c r="AO2850" t="s">
        <v>88</v>
      </c>
      <c r="AP2850" t="s">
        <v>603</v>
      </c>
      <c r="AQ2850" t="s">
        <v>388</v>
      </c>
      <c r="AR2850" t="s">
        <v>67</v>
      </c>
      <c r="AS2850" t="s">
        <v>62</v>
      </c>
      <c r="AT2850" t="s">
        <v>73</v>
      </c>
      <c r="AU2850" t="s">
        <v>107</v>
      </c>
      <c r="AV2850" t="s">
        <v>13777</v>
      </c>
    </row>
    <row r="2851" spans="1:48" hidden="1" x14ac:dyDescent="0.3">
      <c r="A2851" t="s">
        <v>13778</v>
      </c>
      <c r="B2851" t="s">
        <v>13779</v>
      </c>
      <c r="C2851" s="1" t="str">
        <f t="shared" si="464"/>
        <v>21:0975</v>
      </c>
      <c r="D2851" s="1" t="str">
        <f t="shared" si="468"/>
        <v>21:0110</v>
      </c>
      <c r="E2851" t="s">
        <v>13780</v>
      </c>
      <c r="F2851" t="s">
        <v>13781</v>
      </c>
      <c r="H2851">
        <v>60.471834899999998</v>
      </c>
      <c r="I2851">
        <v>-98.008872299999993</v>
      </c>
      <c r="J2851" s="1" t="str">
        <f t="shared" si="469"/>
        <v>NGR lake sediment grab sample</v>
      </c>
      <c r="K2851" s="1" t="str">
        <f t="shared" si="470"/>
        <v>&lt;177 micron (NGR)</v>
      </c>
      <c r="L2851">
        <v>65</v>
      </c>
      <c r="M2851" t="s">
        <v>165</v>
      </c>
      <c r="N2851">
        <v>1265</v>
      </c>
      <c r="O2851" t="s">
        <v>103</v>
      </c>
      <c r="P2851" t="s">
        <v>54</v>
      </c>
      <c r="Q2851" t="s">
        <v>364</v>
      </c>
      <c r="R2851" t="s">
        <v>77</v>
      </c>
      <c r="S2851" t="s">
        <v>57</v>
      </c>
      <c r="T2851" t="s">
        <v>189</v>
      </c>
      <c r="U2851" t="s">
        <v>168</v>
      </c>
      <c r="V2851" t="s">
        <v>2740</v>
      </c>
      <c r="W2851" t="s">
        <v>177</v>
      </c>
      <c r="X2851" t="s">
        <v>74</v>
      </c>
      <c r="Y2851" t="s">
        <v>74</v>
      </c>
      <c r="Z2851" t="s">
        <v>67</v>
      </c>
      <c r="AA2851" t="s">
        <v>64</v>
      </c>
      <c r="AB2851" t="s">
        <v>471</v>
      </c>
      <c r="AC2851" t="s">
        <v>66</v>
      </c>
      <c r="AD2851" t="s">
        <v>67</v>
      </c>
      <c r="AE2851" t="s">
        <v>3792</v>
      </c>
      <c r="AF2851" t="s">
        <v>121</v>
      </c>
      <c r="AG2851" t="s">
        <v>357</v>
      </c>
      <c r="AH2851" t="s">
        <v>780</v>
      </c>
      <c r="AI2851" t="s">
        <v>220</v>
      </c>
      <c r="AJ2851" t="s">
        <v>338</v>
      </c>
      <c r="AK2851" t="s">
        <v>73</v>
      </c>
      <c r="AL2851" t="s">
        <v>103</v>
      </c>
      <c r="AM2851" t="s">
        <v>103</v>
      </c>
      <c r="AN2851" t="s">
        <v>76</v>
      </c>
      <c r="AO2851" t="s">
        <v>201</v>
      </c>
      <c r="AP2851" t="s">
        <v>8164</v>
      </c>
      <c r="AQ2851" t="s">
        <v>143</v>
      </c>
      <c r="AR2851" t="s">
        <v>67</v>
      </c>
      <c r="AS2851" t="s">
        <v>54</v>
      </c>
      <c r="AT2851" t="s">
        <v>73</v>
      </c>
      <c r="AU2851" t="s">
        <v>107</v>
      </c>
      <c r="AV2851" t="s">
        <v>13782</v>
      </c>
    </row>
    <row r="2852" spans="1:48" hidden="1" x14ac:dyDescent="0.3">
      <c r="A2852" t="s">
        <v>13783</v>
      </c>
      <c r="B2852" t="s">
        <v>13784</v>
      </c>
      <c r="C2852" s="1" t="str">
        <f t="shared" si="464"/>
        <v>21:0975</v>
      </c>
      <c r="D2852" s="1" t="str">
        <f t="shared" si="468"/>
        <v>21:0110</v>
      </c>
      <c r="E2852" t="s">
        <v>13785</v>
      </c>
      <c r="F2852" t="s">
        <v>13786</v>
      </c>
      <c r="H2852">
        <v>60.507345000000001</v>
      </c>
      <c r="I2852">
        <v>-98.007257999999993</v>
      </c>
      <c r="J2852" s="1" t="str">
        <f t="shared" si="469"/>
        <v>NGR lake sediment grab sample</v>
      </c>
      <c r="K2852" s="1" t="str">
        <f t="shared" si="470"/>
        <v>&lt;177 micron (NGR)</v>
      </c>
      <c r="L2852">
        <v>65</v>
      </c>
      <c r="M2852" t="s">
        <v>185</v>
      </c>
      <c r="N2852">
        <v>1266</v>
      </c>
      <c r="O2852" t="s">
        <v>103</v>
      </c>
      <c r="P2852" t="s">
        <v>54</v>
      </c>
      <c r="Q2852" t="s">
        <v>552</v>
      </c>
      <c r="R2852" t="s">
        <v>99</v>
      </c>
      <c r="S2852" t="s">
        <v>57</v>
      </c>
      <c r="T2852" t="s">
        <v>428</v>
      </c>
      <c r="U2852" t="s">
        <v>59</v>
      </c>
      <c r="V2852" t="s">
        <v>190</v>
      </c>
      <c r="W2852" t="s">
        <v>206</v>
      </c>
      <c r="X2852" t="s">
        <v>67</v>
      </c>
      <c r="Y2852" t="s">
        <v>526</v>
      </c>
      <c r="Z2852" t="s">
        <v>170</v>
      </c>
      <c r="AA2852" t="s">
        <v>64</v>
      </c>
      <c r="AB2852" t="s">
        <v>616</v>
      </c>
      <c r="AC2852" t="s">
        <v>66</v>
      </c>
      <c r="AD2852" t="s">
        <v>170</v>
      </c>
      <c r="AE2852" t="s">
        <v>490</v>
      </c>
      <c r="AF2852" t="s">
        <v>281</v>
      </c>
      <c r="AG2852" t="s">
        <v>575</v>
      </c>
      <c r="AH2852" t="s">
        <v>780</v>
      </c>
      <c r="AI2852" t="s">
        <v>327</v>
      </c>
      <c r="AJ2852" t="s">
        <v>143</v>
      </c>
      <c r="AK2852" t="s">
        <v>73</v>
      </c>
      <c r="AL2852" t="s">
        <v>224</v>
      </c>
      <c r="AM2852" t="s">
        <v>103</v>
      </c>
      <c r="AN2852" t="s">
        <v>76</v>
      </c>
      <c r="AO2852" t="s">
        <v>59</v>
      </c>
      <c r="AP2852" t="s">
        <v>1980</v>
      </c>
      <c r="AQ2852" t="s">
        <v>138</v>
      </c>
      <c r="AR2852" t="s">
        <v>67</v>
      </c>
      <c r="AS2852" t="s">
        <v>54</v>
      </c>
      <c r="AT2852" t="s">
        <v>73</v>
      </c>
      <c r="AU2852" t="s">
        <v>107</v>
      </c>
      <c r="AV2852" t="s">
        <v>13787</v>
      </c>
    </row>
    <row r="2853" spans="1:48" hidden="1" x14ac:dyDescent="0.3">
      <c r="A2853" t="s">
        <v>13788</v>
      </c>
      <c r="B2853" t="s">
        <v>13789</v>
      </c>
      <c r="C2853" s="1" t="str">
        <f t="shared" si="464"/>
        <v>21:0975</v>
      </c>
      <c r="D2853" s="1" t="str">
        <f t="shared" si="468"/>
        <v>21:0110</v>
      </c>
      <c r="E2853" t="s">
        <v>13765</v>
      </c>
      <c r="F2853" t="s">
        <v>13790</v>
      </c>
      <c r="H2853">
        <v>60.537346100000001</v>
      </c>
      <c r="I2853">
        <v>-98.007611900000001</v>
      </c>
      <c r="J2853" s="1" t="str">
        <f t="shared" si="469"/>
        <v>NGR lake sediment grab sample</v>
      </c>
      <c r="K2853" s="1" t="str">
        <f t="shared" si="470"/>
        <v>&lt;177 micron (NGR)</v>
      </c>
      <c r="L2853">
        <v>65</v>
      </c>
      <c r="M2853" t="s">
        <v>1961</v>
      </c>
      <c r="N2853">
        <v>1267</v>
      </c>
      <c r="O2853" t="s">
        <v>276</v>
      </c>
      <c r="P2853" t="s">
        <v>54</v>
      </c>
      <c r="Q2853" t="s">
        <v>166</v>
      </c>
      <c r="R2853" t="s">
        <v>178</v>
      </c>
      <c r="S2853" t="s">
        <v>57</v>
      </c>
      <c r="T2853" t="s">
        <v>152</v>
      </c>
      <c r="U2853" t="s">
        <v>88</v>
      </c>
      <c r="V2853" t="s">
        <v>172</v>
      </c>
      <c r="W2853" t="s">
        <v>327</v>
      </c>
      <c r="X2853" t="s">
        <v>62</v>
      </c>
      <c r="Y2853" t="s">
        <v>106</v>
      </c>
      <c r="Z2853" t="s">
        <v>59</v>
      </c>
      <c r="AA2853" t="s">
        <v>64</v>
      </c>
      <c r="AB2853" t="s">
        <v>172</v>
      </c>
      <c r="AC2853" t="s">
        <v>70</v>
      </c>
      <c r="AD2853" t="s">
        <v>170</v>
      </c>
      <c r="AE2853" t="s">
        <v>448</v>
      </c>
      <c r="AF2853" t="s">
        <v>151</v>
      </c>
      <c r="AG2853" t="s">
        <v>152</v>
      </c>
      <c r="AH2853" t="s">
        <v>780</v>
      </c>
      <c r="AI2853" t="s">
        <v>156</v>
      </c>
      <c r="AJ2853" t="s">
        <v>102</v>
      </c>
      <c r="AK2853" t="s">
        <v>73</v>
      </c>
      <c r="AL2853" t="s">
        <v>68</v>
      </c>
      <c r="AM2853" t="s">
        <v>157</v>
      </c>
      <c r="AN2853" t="s">
        <v>76</v>
      </c>
      <c r="AO2853" t="s">
        <v>290</v>
      </c>
      <c r="AP2853" t="s">
        <v>179</v>
      </c>
      <c r="AQ2853" t="s">
        <v>328</v>
      </c>
      <c r="AR2853" t="s">
        <v>62</v>
      </c>
      <c r="AS2853" t="s">
        <v>54</v>
      </c>
      <c r="AT2853" t="s">
        <v>152</v>
      </c>
      <c r="AU2853" t="s">
        <v>107</v>
      </c>
      <c r="AV2853" t="s">
        <v>13791</v>
      </c>
    </row>
    <row r="2854" spans="1:48" hidden="1" x14ac:dyDescent="0.3">
      <c r="A2854" t="s">
        <v>13792</v>
      </c>
      <c r="B2854" t="s">
        <v>13793</v>
      </c>
      <c r="C2854" s="1" t="str">
        <f t="shared" si="464"/>
        <v>21:0975</v>
      </c>
      <c r="D2854" s="1" t="str">
        <f t="shared" si="468"/>
        <v>21:0110</v>
      </c>
      <c r="E2854" t="s">
        <v>13765</v>
      </c>
      <c r="F2854" t="s">
        <v>13794</v>
      </c>
      <c r="H2854">
        <v>60.537346100000001</v>
      </c>
      <c r="I2854">
        <v>-98.007611900000001</v>
      </c>
      <c r="J2854" s="1" t="str">
        <f t="shared" si="469"/>
        <v>NGR lake sediment grab sample</v>
      </c>
      <c r="K2854" s="1" t="str">
        <f t="shared" si="470"/>
        <v>&lt;177 micron (NGR)</v>
      </c>
      <c r="L2854">
        <v>65</v>
      </c>
      <c r="M2854" t="s">
        <v>1969</v>
      </c>
      <c r="N2854">
        <v>1268</v>
      </c>
      <c r="O2854" t="s">
        <v>276</v>
      </c>
      <c r="P2854" t="s">
        <v>54</v>
      </c>
      <c r="Q2854" t="s">
        <v>446</v>
      </c>
      <c r="R2854" t="s">
        <v>92</v>
      </c>
      <c r="S2854" t="s">
        <v>57</v>
      </c>
      <c r="T2854" t="s">
        <v>91</v>
      </c>
      <c r="U2854" t="s">
        <v>203</v>
      </c>
      <c r="V2854" t="s">
        <v>65</v>
      </c>
      <c r="W2854" t="s">
        <v>118</v>
      </c>
      <c r="X2854" t="s">
        <v>74</v>
      </c>
      <c r="Y2854" t="s">
        <v>388</v>
      </c>
      <c r="Z2854" t="s">
        <v>59</v>
      </c>
      <c r="AA2854" t="s">
        <v>64</v>
      </c>
      <c r="AB2854" t="s">
        <v>60</v>
      </c>
      <c r="AC2854" t="s">
        <v>155</v>
      </c>
      <c r="AD2854" t="s">
        <v>67</v>
      </c>
      <c r="AE2854" t="s">
        <v>448</v>
      </c>
      <c r="AF2854" t="s">
        <v>357</v>
      </c>
      <c r="AG2854" t="s">
        <v>1089</v>
      </c>
      <c r="AH2854" t="s">
        <v>780</v>
      </c>
      <c r="AI2854" t="s">
        <v>72</v>
      </c>
      <c r="AJ2854" t="s">
        <v>440</v>
      </c>
      <c r="AK2854" t="s">
        <v>73</v>
      </c>
      <c r="AL2854" t="s">
        <v>157</v>
      </c>
      <c r="AM2854" t="s">
        <v>157</v>
      </c>
      <c r="AN2854" t="s">
        <v>76</v>
      </c>
      <c r="AO2854" t="s">
        <v>77</v>
      </c>
      <c r="AP2854" t="s">
        <v>307</v>
      </c>
      <c r="AQ2854" t="s">
        <v>348</v>
      </c>
      <c r="AR2854" t="s">
        <v>62</v>
      </c>
      <c r="AS2854" t="s">
        <v>62</v>
      </c>
      <c r="AT2854" t="s">
        <v>91</v>
      </c>
      <c r="AU2854" t="s">
        <v>107</v>
      </c>
      <c r="AV2854" t="s">
        <v>13795</v>
      </c>
    </row>
    <row r="2855" spans="1:48" hidden="1" x14ac:dyDescent="0.3">
      <c r="A2855" t="s">
        <v>13796</v>
      </c>
      <c r="B2855" t="s">
        <v>13797</v>
      </c>
      <c r="C2855" s="1" t="str">
        <f t="shared" si="464"/>
        <v>21:0975</v>
      </c>
      <c r="D2855" s="1" t="str">
        <f t="shared" si="468"/>
        <v>21:0110</v>
      </c>
      <c r="E2855" t="s">
        <v>13798</v>
      </c>
      <c r="F2855" t="s">
        <v>13799</v>
      </c>
      <c r="H2855">
        <v>60.894962399999997</v>
      </c>
      <c r="I2855">
        <v>-98.022390999999999</v>
      </c>
      <c r="J2855" s="1" t="str">
        <f t="shared" si="469"/>
        <v>NGR lake sediment grab sample</v>
      </c>
      <c r="K2855" s="1" t="str">
        <f t="shared" si="470"/>
        <v>&lt;177 micron (NGR)</v>
      </c>
      <c r="L2855">
        <v>65</v>
      </c>
      <c r="M2855" t="s">
        <v>200</v>
      </c>
      <c r="N2855">
        <v>1269</v>
      </c>
      <c r="O2855" t="s">
        <v>103</v>
      </c>
      <c r="P2855" t="s">
        <v>54</v>
      </c>
      <c r="Q2855" t="s">
        <v>437</v>
      </c>
      <c r="R2855" t="s">
        <v>356</v>
      </c>
      <c r="S2855" t="s">
        <v>57</v>
      </c>
      <c r="T2855" t="s">
        <v>615</v>
      </c>
      <c r="U2855" t="s">
        <v>117</v>
      </c>
      <c r="V2855" t="s">
        <v>317</v>
      </c>
      <c r="W2855" t="s">
        <v>103</v>
      </c>
      <c r="X2855" t="s">
        <v>67</v>
      </c>
      <c r="Y2855" t="s">
        <v>68</v>
      </c>
      <c r="Z2855" t="s">
        <v>67</v>
      </c>
      <c r="AA2855" t="s">
        <v>64</v>
      </c>
      <c r="AB2855" t="s">
        <v>616</v>
      </c>
      <c r="AC2855" t="s">
        <v>66</v>
      </c>
      <c r="AD2855" t="s">
        <v>67</v>
      </c>
      <c r="AE2855" t="s">
        <v>5473</v>
      </c>
      <c r="AF2855" t="s">
        <v>317</v>
      </c>
      <c r="AG2855" t="s">
        <v>92</v>
      </c>
      <c r="AH2855" t="s">
        <v>780</v>
      </c>
      <c r="AI2855" t="s">
        <v>211</v>
      </c>
      <c r="AJ2855" t="s">
        <v>136</v>
      </c>
      <c r="AK2855" t="s">
        <v>73</v>
      </c>
      <c r="AL2855" t="s">
        <v>103</v>
      </c>
      <c r="AM2855" t="s">
        <v>103</v>
      </c>
      <c r="AN2855" t="s">
        <v>76</v>
      </c>
      <c r="AO2855" t="s">
        <v>263</v>
      </c>
      <c r="AP2855" t="s">
        <v>521</v>
      </c>
      <c r="AQ2855" t="s">
        <v>205</v>
      </c>
      <c r="AR2855" t="s">
        <v>67</v>
      </c>
      <c r="AS2855" t="s">
        <v>54</v>
      </c>
      <c r="AT2855" t="s">
        <v>73</v>
      </c>
      <c r="AU2855" t="s">
        <v>107</v>
      </c>
      <c r="AV2855" t="s">
        <v>880</v>
      </c>
    </row>
    <row r="2856" spans="1:48" hidden="1" x14ac:dyDescent="0.3">
      <c r="A2856" t="s">
        <v>13800</v>
      </c>
      <c r="B2856" t="s">
        <v>13801</v>
      </c>
      <c r="C2856" s="1" t="str">
        <f t="shared" si="464"/>
        <v>21:0975</v>
      </c>
      <c r="D2856" s="1" t="str">
        <f t="shared" si="468"/>
        <v>21:0110</v>
      </c>
      <c r="E2856" t="s">
        <v>13802</v>
      </c>
      <c r="F2856" t="s">
        <v>13803</v>
      </c>
      <c r="H2856">
        <v>60.905166100000002</v>
      </c>
      <c r="I2856">
        <v>-98.113815200000005</v>
      </c>
      <c r="J2856" s="1" t="str">
        <f t="shared" si="469"/>
        <v>NGR lake sediment grab sample</v>
      </c>
      <c r="K2856" s="1" t="str">
        <f t="shared" si="470"/>
        <v>&lt;177 micron (NGR)</v>
      </c>
      <c r="L2856">
        <v>65</v>
      </c>
      <c r="M2856" t="s">
        <v>217</v>
      </c>
      <c r="N2856">
        <v>1270</v>
      </c>
      <c r="O2856" t="s">
        <v>121</v>
      </c>
      <c r="P2856" t="s">
        <v>54</v>
      </c>
      <c r="Q2856" t="s">
        <v>643</v>
      </c>
      <c r="R2856" t="s">
        <v>264</v>
      </c>
      <c r="S2856" t="s">
        <v>57</v>
      </c>
      <c r="T2856" t="s">
        <v>365</v>
      </c>
      <c r="U2856" t="s">
        <v>178</v>
      </c>
      <c r="V2856" t="s">
        <v>251</v>
      </c>
      <c r="W2856" t="s">
        <v>125</v>
      </c>
      <c r="X2856" t="s">
        <v>67</v>
      </c>
      <c r="Y2856" t="s">
        <v>238</v>
      </c>
      <c r="Z2856" t="s">
        <v>62</v>
      </c>
      <c r="AA2856" t="s">
        <v>64</v>
      </c>
      <c r="AB2856" t="s">
        <v>251</v>
      </c>
      <c r="AC2856" t="s">
        <v>66</v>
      </c>
      <c r="AD2856" t="s">
        <v>67</v>
      </c>
      <c r="AE2856" t="s">
        <v>3778</v>
      </c>
      <c r="AF2856" t="s">
        <v>192</v>
      </c>
      <c r="AG2856" t="s">
        <v>282</v>
      </c>
      <c r="AH2856" t="s">
        <v>472</v>
      </c>
      <c r="AI2856" t="s">
        <v>87</v>
      </c>
      <c r="AJ2856" t="s">
        <v>106</v>
      </c>
      <c r="AK2856" t="s">
        <v>73</v>
      </c>
      <c r="AL2856" t="s">
        <v>103</v>
      </c>
      <c r="AM2856" t="s">
        <v>103</v>
      </c>
      <c r="AN2856" t="s">
        <v>76</v>
      </c>
      <c r="AO2856" t="s">
        <v>114</v>
      </c>
      <c r="AP2856" t="s">
        <v>1980</v>
      </c>
      <c r="AQ2856" t="s">
        <v>87</v>
      </c>
      <c r="AR2856" t="s">
        <v>67</v>
      </c>
      <c r="AS2856" t="s">
        <v>54</v>
      </c>
      <c r="AT2856" t="s">
        <v>73</v>
      </c>
      <c r="AU2856" t="s">
        <v>107</v>
      </c>
      <c r="AV2856" t="s">
        <v>13804</v>
      </c>
    </row>
    <row r="2857" spans="1:48" hidden="1" x14ac:dyDescent="0.3">
      <c r="A2857" t="s">
        <v>13805</v>
      </c>
      <c r="B2857" t="s">
        <v>13806</v>
      </c>
      <c r="C2857" s="1" t="str">
        <f t="shared" si="464"/>
        <v>21:0975</v>
      </c>
      <c r="D2857" s="1" t="str">
        <f t="shared" si="468"/>
        <v>21:0110</v>
      </c>
      <c r="E2857" t="s">
        <v>13807</v>
      </c>
      <c r="F2857" t="s">
        <v>13808</v>
      </c>
      <c r="H2857">
        <v>60.867241700000001</v>
      </c>
      <c r="I2857">
        <v>-98.101902899999999</v>
      </c>
      <c r="J2857" s="1" t="str">
        <f t="shared" si="469"/>
        <v>NGR lake sediment grab sample</v>
      </c>
      <c r="K2857" s="1" t="str">
        <f t="shared" si="470"/>
        <v>&lt;177 micron (NGR)</v>
      </c>
      <c r="L2857">
        <v>65</v>
      </c>
      <c r="M2857" t="s">
        <v>246</v>
      </c>
      <c r="N2857">
        <v>1271</v>
      </c>
      <c r="O2857" t="s">
        <v>203</v>
      </c>
      <c r="P2857" t="s">
        <v>54</v>
      </c>
      <c r="Q2857" t="s">
        <v>652</v>
      </c>
      <c r="R2857" t="s">
        <v>347</v>
      </c>
      <c r="S2857" t="s">
        <v>57</v>
      </c>
      <c r="T2857" t="s">
        <v>339</v>
      </c>
      <c r="U2857" t="s">
        <v>168</v>
      </c>
      <c r="V2857" t="s">
        <v>236</v>
      </c>
      <c r="W2857" t="s">
        <v>526</v>
      </c>
      <c r="X2857" t="s">
        <v>67</v>
      </c>
      <c r="Y2857" t="s">
        <v>171</v>
      </c>
      <c r="Z2857" t="s">
        <v>170</v>
      </c>
      <c r="AA2857" t="s">
        <v>64</v>
      </c>
      <c r="AB2857" t="s">
        <v>356</v>
      </c>
      <c r="AC2857" t="s">
        <v>66</v>
      </c>
      <c r="AD2857" t="s">
        <v>67</v>
      </c>
      <c r="AE2857" t="s">
        <v>2106</v>
      </c>
      <c r="AF2857" t="s">
        <v>99</v>
      </c>
      <c r="AG2857" t="s">
        <v>478</v>
      </c>
      <c r="AH2857" t="s">
        <v>472</v>
      </c>
      <c r="AI2857" t="s">
        <v>124</v>
      </c>
      <c r="AJ2857" t="s">
        <v>106</v>
      </c>
      <c r="AK2857" t="s">
        <v>73</v>
      </c>
      <c r="AL2857" t="s">
        <v>103</v>
      </c>
      <c r="AM2857" t="s">
        <v>103</v>
      </c>
      <c r="AN2857" t="s">
        <v>76</v>
      </c>
      <c r="AO2857" t="s">
        <v>114</v>
      </c>
      <c r="AP2857" t="s">
        <v>234</v>
      </c>
      <c r="AQ2857" t="s">
        <v>233</v>
      </c>
      <c r="AR2857" t="s">
        <v>62</v>
      </c>
      <c r="AS2857" t="s">
        <v>54</v>
      </c>
      <c r="AT2857" t="s">
        <v>437</v>
      </c>
      <c r="AU2857" t="s">
        <v>107</v>
      </c>
      <c r="AV2857" t="s">
        <v>8523</v>
      </c>
    </row>
    <row r="2858" spans="1:48" hidden="1" x14ac:dyDescent="0.3">
      <c r="A2858" t="s">
        <v>13809</v>
      </c>
      <c r="B2858" t="s">
        <v>13810</v>
      </c>
      <c r="C2858" s="1" t="str">
        <f t="shared" si="464"/>
        <v>21:0975</v>
      </c>
      <c r="D2858" s="1" t="str">
        <f>HYPERLINK("https://geochem.nrcan.gc.ca/cdogs/content/svy/svy_e.htm", "")</f>
        <v/>
      </c>
      <c r="G2858" s="1" t="str">
        <f>HYPERLINK("https://geochem.nrcan.gc.ca/cdogs/content/cr_/cr_00160_e.htm", "160")</f>
        <v>160</v>
      </c>
      <c r="J2858" t="s">
        <v>230</v>
      </c>
      <c r="K2858" t="s">
        <v>231</v>
      </c>
      <c r="L2858">
        <v>65</v>
      </c>
      <c r="M2858" t="s">
        <v>232</v>
      </c>
      <c r="N2858">
        <v>1272</v>
      </c>
      <c r="O2858" t="s">
        <v>168</v>
      </c>
      <c r="P2858" t="s">
        <v>54</v>
      </c>
      <c r="Q2858" t="s">
        <v>656</v>
      </c>
      <c r="R2858" t="s">
        <v>125</v>
      </c>
      <c r="S2858" t="s">
        <v>57</v>
      </c>
      <c r="T2858" t="s">
        <v>291</v>
      </c>
      <c r="U2858" t="s">
        <v>88</v>
      </c>
      <c r="V2858" t="s">
        <v>449</v>
      </c>
      <c r="W2858" t="s">
        <v>95</v>
      </c>
      <c r="X2858" t="s">
        <v>74</v>
      </c>
      <c r="Y2858" t="s">
        <v>170</v>
      </c>
      <c r="Z2858" t="s">
        <v>168</v>
      </c>
      <c r="AA2858" t="s">
        <v>64</v>
      </c>
      <c r="AB2858" t="s">
        <v>190</v>
      </c>
      <c r="AC2858" t="s">
        <v>155</v>
      </c>
      <c r="AD2858" t="s">
        <v>67</v>
      </c>
      <c r="AE2858" t="s">
        <v>3515</v>
      </c>
      <c r="AF2858" t="s">
        <v>121</v>
      </c>
      <c r="AG2858" t="s">
        <v>428</v>
      </c>
      <c r="AH2858" t="s">
        <v>68</v>
      </c>
      <c r="AI2858" t="s">
        <v>104</v>
      </c>
      <c r="AJ2858" t="s">
        <v>340</v>
      </c>
      <c r="AK2858" t="s">
        <v>73</v>
      </c>
      <c r="AL2858" t="s">
        <v>68</v>
      </c>
      <c r="AM2858" t="s">
        <v>177</v>
      </c>
      <c r="AN2858" t="s">
        <v>76</v>
      </c>
      <c r="AO2858" t="s">
        <v>203</v>
      </c>
      <c r="AP2858" t="s">
        <v>2054</v>
      </c>
      <c r="AQ2858" t="s">
        <v>226</v>
      </c>
      <c r="AR2858" t="s">
        <v>62</v>
      </c>
      <c r="AS2858" t="s">
        <v>170</v>
      </c>
      <c r="AT2858" t="s">
        <v>152</v>
      </c>
      <c r="AU2858" t="s">
        <v>107</v>
      </c>
      <c r="AV2858" t="s">
        <v>13811</v>
      </c>
    </row>
    <row r="2859" spans="1:48" hidden="1" x14ac:dyDescent="0.3">
      <c r="A2859" t="s">
        <v>13812</v>
      </c>
      <c r="B2859" t="s">
        <v>13813</v>
      </c>
      <c r="C2859" s="1" t="str">
        <f t="shared" si="464"/>
        <v>21:0975</v>
      </c>
      <c r="D2859" s="1" t="str">
        <f t="shared" ref="D2859:D2872" si="471">HYPERLINK("https://geochem.nrcan.gc.ca/cdogs/content/svy/svy210110_e.htm", "21:0110")</f>
        <v>21:0110</v>
      </c>
      <c r="E2859" t="s">
        <v>13814</v>
      </c>
      <c r="F2859" t="s">
        <v>13815</v>
      </c>
      <c r="H2859">
        <v>60.831166899999999</v>
      </c>
      <c r="I2859">
        <v>-98.126387199999996</v>
      </c>
      <c r="J2859" s="1" t="str">
        <f t="shared" ref="J2859:J2872" si="472">HYPERLINK("https://geochem.nrcan.gc.ca/cdogs/content/kwd/kwd020027_e.htm", "NGR lake sediment grab sample")</f>
        <v>NGR lake sediment grab sample</v>
      </c>
      <c r="K2859" s="1" t="str">
        <f t="shared" ref="K2859:K2872" si="473">HYPERLINK("https://geochem.nrcan.gc.ca/cdogs/content/kwd/kwd080006_e.htm", "&lt;177 micron (NGR)")</f>
        <v>&lt;177 micron (NGR)</v>
      </c>
      <c r="L2859">
        <v>65</v>
      </c>
      <c r="M2859" t="s">
        <v>260</v>
      </c>
      <c r="N2859">
        <v>1273</v>
      </c>
      <c r="O2859" t="s">
        <v>396</v>
      </c>
      <c r="P2859" t="s">
        <v>54</v>
      </c>
      <c r="Q2859" t="s">
        <v>488</v>
      </c>
      <c r="R2859" t="s">
        <v>121</v>
      </c>
      <c r="S2859" t="s">
        <v>57</v>
      </c>
      <c r="T2859" t="s">
        <v>188</v>
      </c>
      <c r="U2859" t="s">
        <v>88</v>
      </c>
      <c r="V2859" t="s">
        <v>172</v>
      </c>
      <c r="W2859" t="s">
        <v>63</v>
      </c>
      <c r="X2859" t="s">
        <v>67</v>
      </c>
      <c r="Y2859" t="s">
        <v>302</v>
      </c>
      <c r="Z2859" t="s">
        <v>170</v>
      </c>
      <c r="AA2859" t="s">
        <v>64</v>
      </c>
      <c r="AB2859" t="s">
        <v>190</v>
      </c>
      <c r="AC2859" t="s">
        <v>66</v>
      </c>
      <c r="AD2859" t="s">
        <v>67</v>
      </c>
      <c r="AE2859" t="s">
        <v>74</v>
      </c>
      <c r="AF2859" t="s">
        <v>616</v>
      </c>
      <c r="AG2859" t="s">
        <v>153</v>
      </c>
      <c r="AH2859" t="s">
        <v>780</v>
      </c>
      <c r="AI2859" t="s">
        <v>306</v>
      </c>
      <c r="AJ2859" t="s">
        <v>138</v>
      </c>
      <c r="AK2859" t="s">
        <v>73</v>
      </c>
      <c r="AL2859" t="s">
        <v>75</v>
      </c>
      <c r="AM2859" t="s">
        <v>224</v>
      </c>
      <c r="AN2859" t="s">
        <v>76</v>
      </c>
      <c r="AO2859" t="s">
        <v>168</v>
      </c>
      <c r="AP2859" t="s">
        <v>225</v>
      </c>
      <c r="AQ2859" t="s">
        <v>156</v>
      </c>
      <c r="AR2859" t="s">
        <v>74</v>
      </c>
      <c r="AS2859" t="s">
        <v>54</v>
      </c>
      <c r="AT2859" t="s">
        <v>73</v>
      </c>
      <c r="AU2859" t="s">
        <v>107</v>
      </c>
      <c r="AV2859" t="s">
        <v>13816</v>
      </c>
    </row>
    <row r="2860" spans="1:48" hidden="1" x14ac:dyDescent="0.3">
      <c r="A2860" t="s">
        <v>13817</v>
      </c>
      <c r="B2860" t="s">
        <v>13818</v>
      </c>
      <c r="C2860" s="1" t="str">
        <f t="shared" si="464"/>
        <v>21:0975</v>
      </c>
      <c r="D2860" s="1" t="str">
        <f t="shared" si="471"/>
        <v>21:0110</v>
      </c>
      <c r="E2860" t="s">
        <v>13819</v>
      </c>
      <c r="F2860" t="s">
        <v>13820</v>
      </c>
      <c r="H2860">
        <v>60.833053200000002</v>
      </c>
      <c r="I2860">
        <v>-98.169769400000007</v>
      </c>
      <c r="J2860" s="1" t="str">
        <f t="shared" si="472"/>
        <v>NGR lake sediment grab sample</v>
      </c>
      <c r="K2860" s="1" t="str">
        <f t="shared" si="473"/>
        <v>&lt;177 micron (NGR)</v>
      </c>
      <c r="L2860">
        <v>65</v>
      </c>
      <c r="M2860" t="s">
        <v>273</v>
      </c>
      <c r="N2860">
        <v>1274</v>
      </c>
      <c r="O2860" t="s">
        <v>363</v>
      </c>
      <c r="P2860" t="s">
        <v>54</v>
      </c>
      <c r="Q2860" t="s">
        <v>2374</v>
      </c>
      <c r="R2860" t="s">
        <v>116</v>
      </c>
      <c r="S2860" t="s">
        <v>57</v>
      </c>
      <c r="T2860" t="s">
        <v>93</v>
      </c>
      <c r="U2860" t="s">
        <v>88</v>
      </c>
      <c r="V2860" t="s">
        <v>492</v>
      </c>
      <c r="W2860" t="s">
        <v>206</v>
      </c>
      <c r="X2860" t="s">
        <v>74</v>
      </c>
      <c r="Y2860" t="s">
        <v>448</v>
      </c>
      <c r="Z2860" t="s">
        <v>127</v>
      </c>
      <c r="AA2860" t="s">
        <v>64</v>
      </c>
      <c r="AB2860" t="s">
        <v>187</v>
      </c>
      <c r="AC2860" t="s">
        <v>173</v>
      </c>
      <c r="AD2860" t="s">
        <v>67</v>
      </c>
      <c r="AE2860" t="s">
        <v>68</v>
      </c>
      <c r="AF2860" t="s">
        <v>691</v>
      </c>
      <c r="AG2860" t="s">
        <v>119</v>
      </c>
      <c r="AH2860" t="s">
        <v>472</v>
      </c>
      <c r="AI2860" t="s">
        <v>692</v>
      </c>
      <c r="AJ2860" t="s">
        <v>292</v>
      </c>
      <c r="AK2860" t="s">
        <v>73</v>
      </c>
      <c r="AL2860" t="s">
        <v>103</v>
      </c>
      <c r="AM2860" t="s">
        <v>103</v>
      </c>
      <c r="AN2860" t="s">
        <v>76</v>
      </c>
      <c r="AO2860" t="s">
        <v>429</v>
      </c>
      <c r="AP2860" t="s">
        <v>566</v>
      </c>
      <c r="AQ2860" t="s">
        <v>138</v>
      </c>
      <c r="AR2860" t="s">
        <v>74</v>
      </c>
      <c r="AS2860" t="s">
        <v>54</v>
      </c>
      <c r="AT2860" t="s">
        <v>73</v>
      </c>
      <c r="AU2860" t="s">
        <v>107</v>
      </c>
      <c r="AV2860" t="s">
        <v>8788</v>
      </c>
    </row>
    <row r="2861" spans="1:48" hidden="1" x14ac:dyDescent="0.3">
      <c r="A2861" t="s">
        <v>13821</v>
      </c>
      <c r="B2861" t="s">
        <v>13822</v>
      </c>
      <c r="C2861" s="1" t="str">
        <f t="shared" si="464"/>
        <v>21:0975</v>
      </c>
      <c r="D2861" s="1" t="str">
        <f t="shared" si="471"/>
        <v>21:0110</v>
      </c>
      <c r="E2861" t="s">
        <v>13823</v>
      </c>
      <c r="F2861" t="s">
        <v>13824</v>
      </c>
      <c r="H2861">
        <v>60.869761799999999</v>
      </c>
      <c r="I2861">
        <v>-98.1810957</v>
      </c>
      <c r="J2861" s="1" t="str">
        <f t="shared" si="472"/>
        <v>NGR lake sediment grab sample</v>
      </c>
      <c r="K2861" s="1" t="str">
        <f t="shared" si="473"/>
        <v>&lt;177 micron (NGR)</v>
      </c>
      <c r="L2861">
        <v>65</v>
      </c>
      <c r="M2861" t="s">
        <v>289</v>
      </c>
      <c r="N2861">
        <v>1275</v>
      </c>
      <c r="O2861" t="s">
        <v>101</v>
      </c>
      <c r="P2861" t="s">
        <v>116</v>
      </c>
      <c r="Q2861" t="s">
        <v>470</v>
      </c>
      <c r="R2861" t="s">
        <v>357</v>
      </c>
      <c r="S2861" t="s">
        <v>57</v>
      </c>
      <c r="T2861" t="s">
        <v>142</v>
      </c>
      <c r="U2861" t="s">
        <v>88</v>
      </c>
      <c r="V2861" t="s">
        <v>60</v>
      </c>
      <c r="W2861" t="s">
        <v>171</v>
      </c>
      <c r="X2861" t="s">
        <v>74</v>
      </c>
      <c r="Y2861" t="s">
        <v>170</v>
      </c>
      <c r="Z2861" t="s">
        <v>96</v>
      </c>
      <c r="AA2861" t="s">
        <v>64</v>
      </c>
      <c r="AB2861" t="s">
        <v>190</v>
      </c>
      <c r="AC2861" t="s">
        <v>66</v>
      </c>
      <c r="AD2861" t="s">
        <v>54</v>
      </c>
      <c r="AE2861" t="s">
        <v>526</v>
      </c>
      <c r="AF2861" t="s">
        <v>347</v>
      </c>
      <c r="AG2861" t="s">
        <v>365</v>
      </c>
      <c r="AH2861" t="s">
        <v>472</v>
      </c>
      <c r="AI2861" t="s">
        <v>318</v>
      </c>
      <c r="AJ2861" t="s">
        <v>124</v>
      </c>
      <c r="AK2861" t="s">
        <v>73</v>
      </c>
      <c r="AL2861" t="s">
        <v>75</v>
      </c>
      <c r="AM2861" t="s">
        <v>177</v>
      </c>
      <c r="AN2861" t="s">
        <v>76</v>
      </c>
      <c r="AO2861" t="s">
        <v>168</v>
      </c>
      <c r="AP2861" t="s">
        <v>210</v>
      </c>
      <c r="AQ2861" t="s">
        <v>305</v>
      </c>
      <c r="AR2861" t="s">
        <v>74</v>
      </c>
      <c r="AS2861" t="s">
        <v>54</v>
      </c>
      <c r="AT2861" t="s">
        <v>315</v>
      </c>
      <c r="AU2861" t="s">
        <v>107</v>
      </c>
      <c r="AV2861" t="s">
        <v>13825</v>
      </c>
    </row>
    <row r="2862" spans="1:48" hidden="1" x14ac:dyDescent="0.3">
      <c r="A2862" t="s">
        <v>13826</v>
      </c>
      <c r="B2862" t="s">
        <v>13827</v>
      </c>
      <c r="C2862" s="1" t="str">
        <f t="shared" si="464"/>
        <v>21:0975</v>
      </c>
      <c r="D2862" s="1" t="str">
        <f t="shared" si="471"/>
        <v>21:0110</v>
      </c>
      <c r="E2862" t="s">
        <v>13828</v>
      </c>
      <c r="F2862" t="s">
        <v>13829</v>
      </c>
      <c r="H2862">
        <v>60.893612699999998</v>
      </c>
      <c r="I2862">
        <v>-98.186453</v>
      </c>
      <c r="J2862" s="1" t="str">
        <f t="shared" si="472"/>
        <v>NGR lake sediment grab sample</v>
      </c>
      <c r="K2862" s="1" t="str">
        <f t="shared" si="473"/>
        <v>&lt;177 micron (NGR)</v>
      </c>
      <c r="L2862">
        <v>65</v>
      </c>
      <c r="M2862" t="s">
        <v>301</v>
      </c>
      <c r="N2862">
        <v>1276</v>
      </c>
      <c r="O2862" t="s">
        <v>203</v>
      </c>
      <c r="P2862" t="s">
        <v>54</v>
      </c>
      <c r="Q2862" t="s">
        <v>435</v>
      </c>
      <c r="R2862" t="s">
        <v>116</v>
      </c>
      <c r="S2862" t="s">
        <v>57</v>
      </c>
      <c r="T2862" t="s">
        <v>365</v>
      </c>
      <c r="U2862" t="s">
        <v>178</v>
      </c>
      <c r="V2862" t="s">
        <v>326</v>
      </c>
      <c r="W2862" t="s">
        <v>448</v>
      </c>
      <c r="X2862" t="s">
        <v>67</v>
      </c>
      <c r="Y2862" t="s">
        <v>136</v>
      </c>
      <c r="Z2862" t="s">
        <v>96</v>
      </c>
      <c r="AA2862" t="s">
        <v>64</v>
      </c>
      <c r="AB2862" t="s">
        <v>471</v>
      </c>
      <c r="AC2862" t="s">
        <v>66</v>
      </c>
      <c r="AD2862" t="s">
        <v>67</v>
      </c>
      <c r="AE2862" t="s">
        <v>396</v>
      </c>
      <c r="AF2862" t="s">
        <v>187</v>
      </c>
      <c r="AG2862" t="s">
        <v>100</v>
      </c>
      <c r="AH2862" t="s">
        <v>173</v>
      </c>
      <c r="AI2862" t="s">
        <v>117</v>
      </c>
      <c r="AJ2862" t="s">
        <v>709</v>
      </c>
      <c r="AK2862" t="s">
        <v>73</v>
      </c>
      <c r="AL2862" t="s">
        <v>75</v>
      </c>
      <c r="AM2862" t="s">
        <v>75</v>
      </c>
      <c r="AN2862" t="s">
        <v>76</v>
      </c>
      <c r="AO2862" t="s">
        <v>280</v>
      </c>
      <c r="AP2862" t="s">
        <v>210</v>
      </c>
      <c r="AQ2862" t="s">
        <v>388</v>
      </c>
      <c r="AR2862" t="s">
        <v>74</v>
      </c>
      <c r="AS2862" t="s">
        <v>54</v>
      </c>
      <c r="AT2862" t="s">
        <v>73</v>
      </c>
      <c r="AU2862" t="s">
        <v>107</v>
      </c>
      <c r="AV2862" t="s">
        <v>13830</v>
      </c>
    </row>
    <row r="2863" spans="1:48" hidden="1" x14ac:dyDescent="0.3">
      <c r="A2863" t="s">
        <v>13831</v>
      </c>
      <c r="B2863" t="s">
        <v>13832</v>
      </c>
      <c r="C2863" s="1" t="str">
        <f t="shared" si="464"/>
        <v>21:0975</v>
      </c>
      <c r="D2863" s="1" t="str">
        <f t="shared" si="471"/>
        <v>21:0110</v>
      </c>
      <c r="E2863" t="s">
        <v>13833</v>
      </c>
      <c r="F2863" t="s">
        <v>13834</v>
      </c>
      <c r="H2863">
        <v>60.904207300000003</v>
      </c>
      <c r="I2863">
        <v>-98.242745600000006</v>
      </c>
      <c r="J2863" s="1" t="str">
        <f t="shared" si="472"/>
        <v>NGR lake sediment grab sample</v>
      </c>
      <c r="K2863" s="1" t="str">
        <f t="shared" si="473"/>
        <v>&lt;177 micron (NGR)</v>
      </c>
      <c r="L2863">
        <v>65</v>
      </c>
      <c r="M2863" t="s">
        <v>314</v>
      </c>
      <c r="N2863">
        <v>1277</v>
      </c>
      <c r="O2863" t="s">
        <v>106</v>
      </c>
      <c r="P2863" t="s">
        <v>54</v>
      </c>
      <c r="Q2863" t="s">
        <v>552</v>
      </c>
      <c r="R2863" t="s">
        <v>616</v>
      </c>
      <c r="S2863" t="s">
        <v>57</v>
      </c>
      <c r="T2863" t="s">
        <v>411</v>
      </c>
      <c r="U2863" t="s">
        <v>104</v>
      </c>
      <c r="V2863" t="s">
        <v>492</v>
      </c>
      <c r="W2863" t="s">
        <v>157</v>
      </c>
      <c r="X2863" t="s">
        <v>67</v>
      </c>
      <c r="Y2863" t="s">
        <v>171</v>
      </c>
      <c r="Z2863" t="s">
        <v>62</v>
      </c>
      <c r="AA2863" t="s">
        <v>64</v>
      </c>
      <c r="AB2863" t="s">
        <v>141</v>
      </c>
      <c r="AC2863" t="s">
        <v>66</v>
      </c>
      <c r="AD2863" t="s">
        <v>67</v>
      </c>
      <c r="AE2863" t="s">
        <v>606</v>
      </c>
      <c r="AF2863" t="s">
        <v>550</v>
      </c>
      <c r="AG2863" t="s">
        <v>381</v>
      </c>
      <c r="AH2863" t="s">
        <v>780</v>
      </c>
      <c r="AI2863" t="s">
        <v>87</v>
      </c>
      <c r="AJ2863" t="s">
        <v>170</v>
      </c>
      <c r="AK2863" t="s">
        <v>73</v>
      </c>
      <c r="AL2863" t="s">
        <v>103</v>
      </c>
      <c r="AM2863" t="s">
        <v>103</v>
      </c>
      <c r="AN2863" t="s">
        <v>76</v>
      </c>
      <c r="AO2863" t="s">
        <v>306</v>
      </c>
      <c r="AP2863" t="s">
        <v>1980</v>
      </c>
      <c r="AQ2863" t="s">
        <v>203</v>
      </c>
      <c r="AR2863" t="s">
        <v>67</v>
      </c>
      <c r="AS2863" t="s">
        <v>54</v>
      </c>
      <c r="AT2863" t="s">
        <v>73</v>
      </c>
      <c r="AU2863" t="s">
        <v>107</v>
      </c>
      <c r="AV2863" t="s">
        <v>4513</v>
      </c>
    </row>
    <row r="2864" spans="1:48" hidden="1" x14ac:dyDescent="0.3">
      <c r="A2864" t="s">
        <v>13835</v>
      </c>
      <c r="B2864" t="s">
        <v>13836</v>
      </c>
      <c r="C2864" s="1" t="str">
        <f t="shared" si="464"/>
        <v>21:0975</v>
      </c>
      <c r="D2864" s="1" t="str">
        <f t="shared" si="471"/>
        <v>21:0110</v>
      </c>
      <c r="E2864" t="s">
        <v>13837</v>
      </c>
      <c r="F2864" t="s">
        <v>13838</v>
      </c>
      <c r="H2864">
        <v>60.875838799999997</v>
      </c>
      <c r="I2864">
        <v>-98.2526115</v>
      </c>
      <c r="J2864" s="1" t="str">
        <f t="shared" si="472"/>
        <v>NGR lake sediment grab sample</v>
      </c>
      <c r="K2864" s="1" t="str">
        <f t="shared" si="473"/>
        <v>&lt;177 micron (NGR)</v>
      </c>
      <c r="L2864">
        <v>65</v>
      </c>
      <c r="M2864" t="s">
        <v>324</v>
      </c>
      <c r="N2864">
        <v>1278</v>
      </c>
      <c r="O2864" t="s">
        <v>117</v>
      </c>
      <c r="P2864" t="s">
        <v>54</v>
      </c>
      <c r="Q2864" t="s">
        <v>420</v>
      </c>
      <c r="R2864" t="s">
        <v>104</v>
      </c>
      <c r="S2864" t="s">
        <v>57</v>
      </c>
      <c r="T2864" t="s">
        <v>316</v>
      </c>
      <c r="U2864" t="s">
        <v>203</v>
      </c>
      <c r="V2864" t="s">
        <v>251</v>
      </c>
      <c r="W2864" t="s">
        <v>448</v>
      </c>
      <c r="X2864" t="s">
        <v>74</v>
      </c>
      <c r="Y2864" t="s">
        <v>346</v>
      </c>
      <c r="Z2864" t="s">
        <v>127</v>
      </c>
      <c r="AA2864" t="s">
        <v>64</v>
      </c>
      <c r="AB2864" t="s">
        <v>550</v>
      </c>
      <c r="AC2864" t="s">
        <v>66</v>
      </c>
      <c r="AD2864" t="s">
        <v>67</v>
      </c>
      <c r="AE2864" t="s">
        <v>302</v>
      </c>
      <c r="AF2864" t="s">
        <v>357</v>
      </c>
      <c r="AG2864" t="s">
        <v>427</v>
      </c>
      <c r="AH2864" t="s">
        <v>472</v>
      </c>
      <c r="AI2864" t="s">
        <v>209</v>
      </c>
      <c r="AJ2864" t="s">
        <v>692</v>
      </c>
      <c r="AK2864" t="s">
        <v>73</v>
      </c>
      <c r="AL2864" t="s">
        <v>75</v>
      </c>
      <c r="AM2864" t="s">
        <v>224</v>
      </c>
      <c r="AN2864" t="s">
        <v>76</v>
      </c>
      <c r="AO2864" t="s">
        <v>514</v>
      </c>
      <c r="AP2864" t="s">
        <v>414</v>
      </c>
      <c r="AQ2864" t="s">
        <v>96</v>
      </c>
      <c r="AR2864" t="s">
        <v>74</v>
      </c>
      <c r="AS2864" t="s">
        <v>54</v>
      </c>
      <c r="AT2864" t="s">
        <v>73</v>
      </c>
      <c r="AU2864" t="s">
        <v>107</v>
      </c>
      <c r="AV2864" t="s">
        <v>13839</v>
      </c>
    </row>
    <row r="2865" spans="1:48" hidden="1" x14ac:dyDescent="0.3">
      <c r="A2865" t="s">
        <v>13840</v>
      </c>
      <c r="B2865" t="s">
        <v>13841</v>
      </c>
      <c r="C2865" s="1" t="str">
        <f t="shared" si="464"/>
        <v>21:0975</v>
      </c>
      <c r="D2865" s="1" t="str">
        <f t="shared" si="471"/>
        <v>21:0110</v>
      </c>
      <c r="E2865" t="s">
        <v>13842</v>
      </c>
      <c r="F2865" t="s">
        <v>13843</v>
      </c>
      <c r="H2865">
        <v>60.838352499999999</v>
      </c>
      <c r="I2865">
        <v>-98.222286499999996</v>
      </c>
      <c r="J2865" s="1" t="str">
        <f t="shared" si="472"/>
        <v>NGR lake sediment grab sample</v>
      </c>
      <c r="K2865" s="1" t="str">
        <f t="shared" si="473"/>
        <v>&lt;177 micron (NGR)</v>
      </c>
      <c r="L2865">
        <v>65</v>
      </c>
      <c r="M2865" t="s">
        <v>335</v>
      </c>
      <c r="N2865">
        <v>1279</v>
      </c>
      <c r="O2865" t="s">
        <v>103</v>
      </c>
      <c r="P2865" t="s">
        <v>54</v>
      </c>
      <c r="Q2865" t="s">
        <v>3299</v>
      </c>
      <c r="R2865" t="s">
        <v>121</v>
      </c>
      <c r="S2865" t="s">
        <v>57</v>
      </c>
      <c r="T2865" t="s">
        <v>698</v>
      </c>
      <c r="U2865" t="s">
        <v>59</v>
      </c>
      <c r="V2865" t="s">
        <v>550</v>
      </c>
      <c r="W2865" t="s">
        <v>206</v>
      </c>
      <c r="X2865" t="s">
        <v>62</v>
      </c>
      <c r="Y2865" t="s">
        <v>396</v>
      </c>
      <c r="Z2865" t="s">
        <v>170</v>
      </c>
      <c r="AA2865" t="s">
        <v>64</v>
      </c>
      <c r="AB2865" t="s">
        <v>575</v>
      </c>
      <c r="AC2865" t="s">
        <v>66</v>
      </c>
      <c r="AD2865" t="s">
        <v>67</v>
      </c>
      <c r="AE2865" t="s">
        <v>992</v>
      </c>
      <c r="AF2865" t="s">
        <v>189</v>
      </c>
      <c r="AG2865" t="s">
        <v>264</v>
      </c>
      <c r="AH2865" t="s">
        <v>780</v>
      </c>
      <c r="AI2865" t="s">
        <v>292</v>
      </c>
      <c r="AJ2865" t="s">
        <v>305</v>
      </c>
      <c r="AK2865" t="s">
        <v>73</v>
      </c>
      <c r="AL2865" t="s">
        <v>103</v>
      </c>
      <c r="AM2865" t="s">
        <v>75</v>
      </c>
      <c r="AN2865" t="s">
        <v>76</v>
      </c>
      <c r="AO2865" t="s">
        <v>318</v>
      </c>
      <c r="AP2865" t="s">
        <v>2033</v>
      </c>
      <c r="AQ2865" t="s">
        <v>254</v>
      </c>
      <c r="AR2865" t="s">
        <v>67</v>
      </c>
      <c r="AS2865" t="s">
        <v>54</v>
      </c>
      <c r="AT2865" t="s">
        <v>73</v>
      </c>
      <c r="AU2865" t="s">
        <v>107</v>
      </c>
      <c r="AV2865" t="s">
        <v>13705</v>
      </c>
    </row>
    <row r="2866" spans="1:48" hidden="1" x14ac:dyDescent="0.3">
      <c r="A2866" t="s">
        <v>13844</v>
      </c>
      <c r="B2866" t="s">
        <v>13845</v>
      </c>
      <c r="C2866" s="1" t="str">
        <f t="shared" si="464"/>
        <v>21:0975</v>
      </c>
      <c r="D2866" s="1" t="str">
        <f t="shared" si="471"/>
        <v>21:0110</v>
      </c>
      <c r="E2866" t="s">
        <v>13846</v>
      </c>
      <c r="F2866" t="s">
        <v>13847</v>
      </c>
      <c r="H2866">
        <v>60.839993300000003</v>
      </c>
      <c r="I2866">
        <v>-98.313394299999999</v>
      </c>
      <c r="J2866" s="1" t="str">
        <f t="shared" si="472"/>
        <v>NGR lake sediment grab sample</v>
      </c>
      <c r="K2866" s="1" t="str">
        <f t="shared" si="473"/>
        <v>&lt;177 micron (NGR)</v>
      </c>
      <c r="L2866">
        <v>65</v>
      </c>
      <c r="M2866" t="s">
        <v>354</v>
      </c>
      <c r="N2866">
        <v>1280</v>
      </c>
      <c r="O2866" t="s">
        <v>168</v>
      </c>
      <c r="P2866" t="s">
        <v>54</v>
      </c>
      <c r="Q2866" t="s">
        <v>777</v>
      </c>
      <c r="R2866" t="s">
        <v>317</v>
      </c>
      <c r="S2866" t="s">
        <v>57</v>
      </c>
      <c r="T2866" t="s">
        <v>58</v>
      </c>
      <c r="U2866" t="s">
        <v>92</v>
      </c>
      <c r="V2866" t="s">
        <v>522</v>
      </c>
      <c r="W2866" t="s">
        <v>171</v>
      </c>
      <c r="X2866" t="s">
        <v>74</v>
      </c>
      <c r="Y2866" t="s">
        <v>79</v>
      </c>
      <c r="Z2866" t="s">
        <v>170</v>
      </c>
      <c r="AA2866" t="s">
        <v>64</v>
      </c>
      <c r="AB2866" t="s">
        <v>615</v>
      </c>
      <c r="AC2866" t="s">
        <v>66</v>
      </c>
      <c r="AD2866" t="s">
        <v>67</v>
      </c>
      <c r="AE2866" t="s">
        <v>74</v>
      </c>
      <c r="AF2866" t="s">
        <v>187</v>
      </c>
      <c r="AG2866" t="s">
        <v>119</v>
      </c>
      <c r="AH2866" t="s">
        <v>780</v>
      </c>
      <c r="AI2866" t="s">
        <v>124</v>
      </c>
      <c r="AJ2866" t="s">
        <v>156</v>
      </c>
      <c r="AK2866" t="s">
        <v>73</v>
      </c>
      <c r="AL2866" t="s">
        <v>103</v>
      </c>
      <c r="AM2866" t="s">
        <v>224</v>
      </c>
      <c r="AN2866" t="s">
        <v>76</v>
      </c>
      <c r="AO2866" t="s">
        <v>1125</v>
      </c>
      <c r="AP2866" t="s">
        <v>656</v>
      </c>
      <c r="AQ2866" t="s">
        <v>240</v>
      </c>
      <c r="AR2866" t="s">
        <v>62</v>
      </c>
      <c r="AS2866" t="s">
        <v>54</v>
      </c>
      <c r="AT2866" t="s">
        <v>73</v>
      </c>
      <c r="AU2866" t="s">
        <v>107</v>
      </c>
      <c r="AV2866" t="s">
        <v>374</v>
      </c>
    </row>
    <row r="2867" spans="1:48" hidden="1" x14ac:dyDescent="0.3">
      <c r="A2867" t="s">
        <v>13848</v>
      </c>
      <c r="B2867" t="s">
        <v>13849</v>
      </c>
      <c r="C2867" s="1" t="str">
        <f t="shared" ref="C2867:C2930" si="474">HYPERLINK("https://geochem.nrcan.gc.ca/cdogs/content/bdl/bdl210975_e.htm", "21:0975")</f>
        <v>21:0975</v>
      </c>
      <c r="D2867" s="1" t="str">
        <f t="shared" si="471"/>
        <v>21:0110</v>
      </c>
      <c r="E2867" t="s">
        <v>13850</v>
      </c>
      <c r="F2867" t="s">
        <v>13851</v>
      </c>
      <c r="H2867">
        <v>60.880309599999997</v>
      </c>
      <c r="I2867">
        <v>-98.314148099999997</v>
      </c>
      <c r="J2867" s="1" t="str">
        <f t="shared" si="472"/>
        <v>NGR lake sediment grab sample</v>
      </c>
      <c r="K2867" s="1" t="str">
        <f t="shared" si="473"/>
        <v>&lt;177 micron (NGR)</v>
      </c>
      <c r="L2867">
        <v>65</v>
      </c>
      <c r="M2867" t="s">
        <v>2031</v>
      </c>
      <c r="N2867">
        <v>1281</v>
      </c>
      <c r="O2867" t="s">
        <v>280</v>
      </c>
      <c r="P2867" t="s">
        <v>54</v>
      </c>
      <c r="Q2867" t="s">
        <v>479</v>
      </c>
      <c r="R2867" t="s">
        <v>69</v>
      </c>
      <c r="S2867" t="s">
        <v>57</v>
      </c>
      <c r="T2867" t="s">
        <v>219</v>
      </c>
      <c r="U2867" t="s">
        <v>88</v>
      </c>
      <c r="V2867" t="s">
        <v>2740</v>
      </c>
      <c r="W2867" t="s">
        <v>103</v>
      </c>
      <c r="X2867" t="s">
        <v>74</v>
      </c>
      <c r="Y2867" t="s">
        <v>94</v>
      </c>
      <c r="Z2867" t="s">
        <v>62</v>
      </c>
      <c r="AA2867" t="s">
        <v>64</v>
      </c>
      <c r="AB2867" t="s">
        <v>119</v>
      </c>
      <c r="AC2867" t="s">
        <v>70</v>
      </c>
      <c r="AD2867" t="s">
        <v>67</v>
      </c>
      <c r="AE2867" t="s">
        <v>3832</v>
      </c>
      <c r="AF2867" t="s">
        <v>478</v>
      </c>
      <c r="AG2867" t="s">
        <v>104</v>
      </c>
      <c r="AH2867" t="s">
        <v>780</v>
      </c>
      <c r="AI2867" t="s">
        <v>170</v>
      </c>
      <c r="AJ2867" t="s">
        <v>305</v>
      </c>
      <c r="AK2867" t="s">
        <v>73</v>
      </c>
      <c r="AL2867" t="s">
        <v>103</v>
      </c>
      <c r="AM2867" t="s">
        <v>75</v>
      </c>
      <c r="AN2867" t="s">
        <v>76</v>
      </c>
      <c r="AO2867" t="s">
        <v>233</v>
      </c>
      <c r="AP2867" t="s">
        <v>420</v>
      </c>
      <c r="AQ2867" t="s">
        <v>363</v>
      </c>
      <c r="AR2867" t="s">
        <v>67</v>
      </c>
      <c r="AS2867" t="s">
        <v>62</v>
      </c>
      <c r="AT2867" t="s">
        <v>73</v>
      </c>
      <c r="AU2867" t="s">
        <v>107</v>
      </c>
      <c r="AV2867" t="s">
        <v>9176</v>
      </c>
    </row>
    <row r="2868" spans="1:48" hidden="1" x14ac:dyDescent="0.3">
      <c r="A2868" t="s">
        <v>13852</v>
      </c>
      <c r="B2868" t="s">
        <v>13853</v>
      </c>
      <c r="C2868" s="1" t="str">
        <f t="shared" si="474"/>
        <v>21:0975</v>
      </c>
      <c r="D2868" s="1" t="str">
        <f t="shared" si="471"/>
        <v>21:0110</v>
      </c>
      <c r="E2868" t="s">
        <v>13854</v>
      </c>
      <c r="F2868" t="s">
        <v>13855</v>
      </c>
      <c r="H2868">
        <v>60.907344000000002</v>
      </c>
      <c r="I2868">
        <v>-98.506411700000001</v>
      </c>
      <c r="J2868" s="1" t="str">
        <f t="shared" si="472"/>
        <v>NGR lake sediment grab sample</v>
      </c>
      <c r="K2868" s="1" t="str">
        <f t="shared" si="473"/>
        <v>&lt;177 micron (NGR)</v>
      </c>
      <c r="L2868">
        <v>66</v>
      </c>
      <c r="M2868" t="s">
        <v>1936</v>
      </c>
      <c r="N2868">
        <v>1282</v>
      </c>
      <c r="O2868" t="s">
        <v>355</v>
      </c>
      <c r="P2868" t="s">
        <v>54</v>
      </c>
      <c r="Q2868" t="s">
        <v>541</v>
      </c>
      <c r="R2868" t="s">
        <v>436</v>
      </c>
      <c r="S2868" t="s">
        <v>57</v>
      </c>
      <c r="T2868" t="s">
        <v>853</v>
      </c>
      <c r="U2868" t="s">
        <v>88</v>
      </c>
      <c r="V2868" t="s">
        <v>575</v>
      </c>
      <c r="W2868" t="s">
        <v>526</v>
      </c>
      <c r="X2868" t="s">
        <v>74</v>
      </c>
      <c r="Y2868" t="s">
        <v>238</v>
      </c>
      <c r="Z2868" t="s">
        <v>170</v>
      </c>
      <c r="AA2868" t="s">
        <v>64</v>
      </c>
      <c r="AB2868" t="s">
        <v>691</v>
      </c>
      <c r="AC2868" t="s">
        <v>66</v>
      </c>
      <c r="AD2868" t="s">
        <v>67</v>
      </c>
      <c r="AE2868" t="s">
        <v>2628</v>
      </c>
      <c r="AF2868" t="s">
        <v>99</v>
      </c>
      <c r="AG2868" t="s">
        <v>691</v>
      </c>
      <c r="AH2868" t="s">
        <v>155</v>
      </c>
      <c r="AI2868" t="s">
        <v>201</v>
      </c>
      <c r="AJ2868" t="s">
        <v>96</v>
      </c>
      <c r="AK2868" t="s">
        <v>73</v>
      </c>
      <c r="AL2868" t="s">
        <v>103</v>
      </c>
      <c r="AM2868" t="s">
        <v>103</v>
      </c>
      <c r="AN2868" t="s">
        <v>76</v>
      </c>
      <c r="AO2868" t="s">
        <v>71</v>
      </c>
      <c r="AP2868" t="s">
        <v>1980</v>
      </c>
      <c r="AQ2868" t="s">
        <v>340</v>
      </c>
      <c r="AR2868" t="s">
        <v>67</v>
      </c>
      <c r="AS2868" t="s">
        <v>54</v>
      </c>
      <c r="AT2868" t="s">
        <v>73</v>
      </c>
      <c r="AU2868" t="s">
        <v>107</v>
      </c>
      <c r="AV2868" t="s">
        <v>13856</v>
      </c>
    </row>
    <row r="2869" spans="1:48" hidden="1" x14ac:dyDescent="0.3">
      <c r="A2869" t="s">
        <v>13857</v>
      </c>
      <c r="B2869" t="s">
        <v>13858</v>
      </c>
      <c r="C2869" s="1" t="str">
        <f t="shared" si="474"/>
        <v>21:0975</v>
      </c>
      <c r="D2869" s="1" t="str">
        <f t="shared" si="471"/>
        <v>21:0110</v>
      </c>
      <c r="E2869" t="s">
        <v>13859</v>
      </c>
      <c r="F2869" t="s">
        <v>13860</v>
      </c>
      <c r="H2869">
        <v>60.898747800000002</v>
      </c>
      <c r="I2869">
        <v>-98.289677699999999</v>
      </c>
      <c r="J2869" s="1" t="str">
        <f t="shared" si="472"/>
        <v>NGR lake sediment grab sample</v>
      </c>
      <c r="K2869" s="1" t="str">
        <f t="shared" si="473"/>
        <v>&lt;177 micron (NGR)</v>
      </c>
      <c r="L2869">
        <v>66</v>
      </c>
      <c r="M2869" t="s">
        <v>86</v>
      </c>
      <c r="N2869">
        <v>1283</v>
      </c>
      <c r="O2869" t="s">
        <v>87</v>
      </c>
      <c r="P2869" t="s">
        <v>54</v>
      </c>
      <c r="Q2869" t="s">
        <v>523</v>
      </c>
      <c r="R2869" t="s">
        <v>616</v>
      </c>
      <c r="S2869" t="s">
        <v>57</v>
      </c>
      <c r="T2869" t="s">
        <v>219</v>
      </c>
      <c r="U2869" t="s">
        <v>92</v>
      </c>
      <c r="V2869" t="s">
        <v>153</v>
      </c>
      <c r="W2869" t="s">
        <v>421</v>
      </c>
      <c r="X2869" t="s">
        <v>74</v>
      </c>
      <c r="Y2869" t="s">
        <v>346</v>
      </c>
      <c r="Z2869" t="s">
        <v>170</v>
      </c>
      <c r="AA2869" t="s">
        <v>64</v>
      </c>
      <c r="AB2869" t="s">
        <v>190</v>
      </c>
      <c r="AC2869" t="s">
        <v>66</v>
      </c>
      <c r="AD2869" t="s">
        <v>67</v>
      </c>
      <c r="AE2869" t="s">
        <v>74</v>
      </c>
      <c r="AF2869" t="s">
        <v>616</v>
      </c>
      <c r="AG2869" t="s">
        <v>492</v>
      </c>
      <c r="AH2869" t="s">
        <v>780</v>
      </c>
      <c r="AI2869" t="s">
        <v>318</v>
      </c>
      <c r="AJ2869" t="s">
        <v>87</v>
      </c>
      <c r="AK2869" t="s">
        <v>73</v>
      </c>
      <c r="AL2869" t="s">
        <v>103</v>
      </c>
      <c r="AM2869" t="s">
        <v>103</v>
      </c>
      <c r="AN2869" t="s">
        <v>76</v>
      </c>
      <c r="AO2869" t="s">
        <v>439</v>
      </c>
      <c r="AP2869" t="s">
        <v>105</v>
      </c>
      <c r="AQ2869" t="s">
        <v>156</v>
      </c>
      <c r="AR2869" t="s">
        <v>67</v>
      </c>
      <c r="AS2869" t="s">
        <v>54</v>
      </c>
      <c r="AT2869" t="s">
        <v>73</v>
      </c>
      <c r="AU2869" t="s">
        <v>107</v>
      </c>
      <c r="AV2869" t="s">
        <v>6600</v>
      </c>
    </row>
    <row r="2870" spans="1:48" hidden="1" x14ac:dyDescent="0.3">
      <c r="A2870" t="s">
        <v>13861</v>
      </c>
      <c r="B2870" t="s">
        <v>13862</v>
      </c>
      <c r="C2870" s="1" t="str">
        <f t="shared" si="474"/>
        <v>21:0975</v>
      </c>
      <c r="D2870" s="1" t="str">
        <f t="shared" si="471"/>
        <v>21:0110</v>
      </c>
      <c r="E2870" t="s">
        <v>13863</v>
      </c>
      <c r="F2870" t="s">
        <v>13864</v>
      </c>
      <c r="H2870">
        <v>60.906236300000003</v>
      </c>
      <c r="I2870">
        <v>-98.374080000000006</v>
      </c>
      <c r="J2870" s="1" t="str">
        <f t="shared" si="472"/>
        <v>NGR lake sediment grab sample</v>
      </c>
      <c r="K2870" s="1" t="str">
        <f t="shared" si="473"/>
        <v>&lt;177 micron (NGR)</v>
      </c>
      <c r="L2870">
        <v>66</v>
      </c>
      <c r="M2870" t="s">
        <v>149</v>
      </c>
      <c r="N2870">
        <v>1284</v>
      </c>
      <c r="O2870" t="s">
        <v>421</v>
      </c>
      <c r="P2870" t="s">
        <v>54</v>
      </c>
      <c r="Q2870" t="s">
        <v>1295</v>
      </c>
      <c r="R2870" t="s">
        <v>436</v>
      </c>
      <c r="S2870" t="s">
        <v>57</v>
      </c>
      <c r="T2870" t="s">
        <v>204</v>
      </c>
      <c r="U2870" t="s">
        <v>88</v>
      </c>
      <c r="V2870" t="s">
        <v>471</v>
      </c>
      <c r="W2870" t="s">
        <v>68</v>
      </c>
      <c r="X2870" t="s">
        <v>67</v>
      </c>
      <c r="Y2870" t="s">
        <v>62</v>
      </c>
      <c r="Z2870" t="s">
        <v>170</v>
      </c>
      <c r="AA2870" t="s">
        <v>64</v>
      </c>
      <c r="AB2870" t="s">
        <v>550</v>
      </c>
      <c r="AC2870" t="s">
        <v>66</v>
      </c>
      <c r="AD2870" t="s">
        <v>67</v>
      </c>
      <c r="AE2870" t="s">
        <v>2187</v>
      </c>
      <c r="AF2870" t="s">
        <v>121</v>
      </c>
      <c r="AG2870" t="s">
        <v>190</v>
      </c>
      <c r="AH2870" t="s">
        <v>780</v>
      </c>
      <c r="AI2870" t="s">
        <v>209</v>
      </c>
      <c r="AJ2870" t="s">
        <v>193</v>
      </c>
      <c r="AK2870" t="s">
        <v>73</v>
      </c>
      <c r="AL2870" t="s">
        <v>103</v>
      </c>
      <c r="AM2870" t="s">
        <v>103</v>
      </c>
      <c r="AN2870" t="s">
        <v>76</v>
      </c>
      <c r="AO2870" t="s">
        <v>440</v>
      </c>
      <c r="AP2870" t="s">
        <v>2033</v>
      </c>
      <c r="AQ2870" t="s">
        <v>150</v>
      </c>
      <c r="AR2870" t="s">
        <v>67</v>
      </c>
      <c r="AS2870" t="s">
        <v>54</v>
      </c>
      <c r="AT2870" t="s">
        <v>73</v>
      </c>
      <c r="AU2870" t="s">
        <v>107</v>
      </c>
      <c r="AV2870" t="s">
        <v>2349</v>
      </c>
    </row>
    <row r="2871" spans="1:48" hidden="1" x14ac:dyDescent="0.3">
      <c r="A2871" t="s">
        <v>13865</v>
      </c>
      <c r="B2871" t="s">
        <v>13866</v>
      </c>
      <c r="C2871" s="1" t="str">
        <f t="shared" si="474"/>
        <v>21:0975</v>
      </c>
      <c r="D2871" s="1" t="str">
        <f t="shared" si="471"/>
        <v>21:0110</v>
      </c>
      <c r="E2871" t="s">
        <v>13867</v>
      </c>
      <c r="F2871" t="s">
        <v>13868</v>
      </c>
      <c r="H2871">
        <v>60.906804399999999</v>
      </c>
      <c r="I2871">
        <v>-98.433322000000004</v>
      </c>
      <c r="J2871" s="1" t="str">
        <f t="shared" si="472"/>
        <v>NGR lake sediment grab sample</v>
      </c>
      <c r="K2871" s="1" t="str">
        <f t="shared" si="473"/>
        <v>&lt;177 micron (NGR)</v>
      </c>
      <c r="L2871">
        <v>66</v>
      </c>
      <c r="M2871" t="s">
        <v>165</v>
      </c>
      <c r="N2871">
        <v>1285</v>
      </c>
      <c r="O2871" t="s">
        <v>448</v>
      </c>
      <c r="P2871" t="s">
        <v>54</v>
      </c>
      <c r="Q2871" t="s">
        <v>997</v>
      </c>
      <c r="R2871" t="s">
        <v>178</v>
      </c>
      <c r="S2871" t="s">
        <v>57</v>
      </c>
      <c r="T2871" t="s">
        <v>428</v>
      </c>
      <c r="U2871" t="s">
        <v>117</v>
      </c>
      <c r="V2871" t="s">
        <v>251</v>
      </c>
      <c r="W2871" t="s">
        <v>396</v>
      </c>
      <c r="X2871" t="s">
        <v>67</v>
      </c>
      <c r="Y2871" t="s">
        <v>396</v>
      </c>
      <c r="Z2871" t="s">
        <v>127</v>
      </c>
      <c r="AA2871" t="s">
        <v>64</v>
      </c>
      <c r="AB2871" t="s">
        <v>264</v>
      </c>
      <c r="AC2871" t="s">
        <v>66</v>
      </c>
      <c r="AD2871" t="s">
        <v>67</v>
      </c>
      <c r="AE2871" t="s">
        <v>238</v>
      </c>
      <c r="AF2871" t="s">
        <v>282</v>
      </c>
      <c r="AG2871" t="s">
        <v>100</v>
      </c>
      <c r="AH2871" t="s">
        <v>472</v>
      </c>
      <c r="AI2871" t="s">
        <v>263</v>
      </c>
      <c r="AJ2871" t="s">
        <v>388</v>
      </c>
      <c r="AK2871" t="s">
        <v>73</v>
      </c>
      <c r="AL2871" t="s">
        <v>103</v>
      </c>
      <c r="AM2871" t="s">
        <v>103</v>
      </c>
      <c r="AN2871" t="s">
        <v>76</v>
      </c>
      <c r="AO2871" t="s">
        <v>348</v>
      </c>
      <c r="AP2871" t="s">
        <v>105</v>
      </c>
      <c r="AQ2871" t="s">
        <v>118</v>
      </c>
      <c r="AR2871" t="s">
        <v>67</v>
      </c>
      <c r="AS2871" t="s">
        <v>54</v>
      </c>
      <c r="AT2871" t="s">
        <v>73</v>
      </c>
      <c r="AU2871" t="s">
        <v>80</v>
      </c>
      <c r="AV2871" t="s">
        <v>6863</v>
      </c>
    </row>
    <row r="2872" spans="1:48" hidden="1" x14ac:dyDescent="0.3">
      <c r="A2872" t="s">
        <v>13869</v>
      </c>
      <c r="B2872" t="s">
        <v>13870</v>
      </c>
      <c r="C2872" s="1" t="str">
        <f t="shared" si="474"/>
        <v>21:0975</v>
      </c>
      <c r="D2872" s="1" t="str">
        <f t="shared" si="471"/>
        <v>21:0110</v>
      </c>
      <c r="E2872" t="s">
        <v>13854</v>
      </c>
      <c r="F2872" t="s">
        <v>13871</v>
      </c>
      <c r="H2872">
        <v>60.907344000000002</v>
      </c>
      <c r="I2872">
        <v>-98.506411700000001</v>
      </c>
      <c r="J2872" s="1" t="str">
        <f t="shared" si="472"/>
        <v>NGR lake sediment grab sample</v>
      </c>
      <c r="K2872" s="1" t="str">
        <f t="shared" si="473"/>
        <v>&lt;177 micron (NGR)</v>
      </c>
      <c r="L2872">
        <v>66</v>
      </c>
      <c r="M2872" t="s">
        <v>1961</v>
      </c>
      <c r="N2872">
        <v>1286</v>
      </c>
      <c r="O2872" t="s">
        <v>302</v>
      </c>
      <c r="P2872" t="s">
        <v>54</v>
      </c>
      <c r="Q2872" t="s">
        <v>541</v>
      </c>
      <c r="R2872" t="s">
        <v>151</v>
      </c>
      <c r="S2872" t="s">
        <v>57</v>
      </c>
      <c r="T2872" t="s">
        <v>427</v>
      </c>
      <c r="U2872" t="s">
        <v>117</v>
      </c>
      <c r="V2872" t="s">
        <v>575</v>
      </c>
      <c r="W2872" t="s">
        <v>396</v>
      </c>
      <c r="X2872" t="s">
        <v>74</v>
      </c>
      <c r="Y2872" t="s">
        <v>526</v>
      </c>
      <c r="Z2872" t="s">
        <v>62</v>
      </c>
      <c r="AA2872" t="s">
        <v>64</v>
      </c>
      <c r="AB2872" t="s">
        <v>264</v>
      </c>
      <c r="AC2872" t="s">
        <v>66</v>
      </c>
      <c r="AD2872" t="s">
        <v>67</v>
      </c>
      <c r="AE2872" t="s">
        <v>1911</v>
      </c>
      <c r="AF2872" t="s">
        <v>317</v>
      </c>
      <c r="AG2872" t="s">
        <v>381</v>
      </c>
      <c r="AH2872" t="s">
        <v>70</v>
      </c>
      <c r="AI2872" t="s">
        <v>292</v>
      </c>
      <c r="AJ2872" t="s">
        <v>96</v>
      </c>
      <c r="AK2872" t="s">
        <v>73</v>
      </c>
      <c r="AL2872" t="s">
        <v>103</v>
      </c>
      <c r="AM2872" t="s">
        <v>75</v>
      </c>
      <c r="AN2872" t="s">
        <v>76</v>
      </c>
      <c r="AO2872" t="s">
        <v>71</v>
      </c>
      <c r="AP2872" t="s">
        <v>1980</v>
      </c>
      <c r="AQ2872" t="s">
        <v>114</v>
      </c>
      <c r="AR2872" t="s">
        <v>67</v>
      </c>
      <c r="AS2872" t="s">
        <v>54</v>
      </c>
      <c r="AT2872" t="s">
        <v>277</v>
      </c>
      <c r="AU2872" t="s">
        <v>107</v>
      </c>
      <c r="AV2872" t="s">
        <v>13872</v>
      </c>
    </row>
    <row r="2873" spans="1:48" hidden="1" x14ac:dyDescent="0.3">
      <c r="A2873" t="s">
        <v>13873</v>
      </c>
      <c r="B2873" t="s">
        <v>13874</v>
      </c>
      <c r="C2873" s="1" t="str">
        <f t="shared" si="474"/>
        <v>21:0975</v>
      </c>
      <c r="D2873" s="1" t="str">
        <f>HYPERLINK("https://geochem.nrcan.gc.ca/cdogs/content/svy/svy_e.htm", "")</f>
        <v/>
      </c>
      <c r="G2873" s="1" t="str">
        <f>HYPERLINK("https://geochem.nrcan.gc.ca/cdogs/content/cr_/cr_00161_e.htm", "161")</f>
        <v>161</v>
      </c>
      <c r="J2873" t="s">
        <v>230</v>
      </c>
      <c r="K2873" t="s">
        <v>231</v>
      </c>
      <c r="L2873">
        <v>66</v>
      </c>
      <c r="M2873" t="s">
        <v>232</v>
      </c>
      <c r="N2873">
        <v>1287</v>
      </c>
      <c r="O2873" t="s">
        <v>254</v>
      </c>
      <c r="P2873" t="s">
        <v>54</v>
      </c>
      <c r="Q2873" t="s">
        <v>105</v>
      </c>
      <c r="R2873" t="s">
        <v>103</v>
      </c>
      <c r="S2873" t="s">
        <v>57</v>
      </c>
      <c r="T2873" t="s">
        <v>561</v>
      </c>
      <c r="U2873" t="s">
        <v>88</v>
      </c>
      <c r="V2873" t="s">
        <v>91</v>
      </c>
      <c r="W2873" t="s">
        <v>346</v>
      </c>
      <c r="X2873" t="s">
        <v>62</v>
      </c>
      <c r="Y2873" t="s">
        <v>136</v>
      </c>
      <c r="Z2873" t="s">
        <v>104</v>
      </c>
      <c r="AA2873" t="s">
        <v>64</v>
      </c>
      <c r="AB2873" t="s">
        <v>522</v>
      </c>
      <c r="AC2873" t="s">
        <v>224</v>
      </c>
      <c r="AD2873" t="s">
        <v>67</v>
      </c>
      <c r="AE2873" t="s">
        <v>9887</v>
      </c>
      <c r="AF2873" t="s">
        <v>616</v>
      </c>
      <c r="AG2873" t="s">
        <v>853</v>
      </c>
      <c r="AH2873" t="s">
        <v>157</v>
      </c>
      <c r="AI2873" t="s">
        <v>134</v>
      </c>
      <c r="AJ2873" t="s">
        <v>382</v>
      </c>
      <c r="AK2873" t="s">
        <v>73</v>
      </c>
      <c r="AL2873" t="s">
        <v>206</v>
      </c>
      <c r="AM2873" t="s">
        <v>157</v>
      </c>
      <c r="AN2873" t="s">
        <v>76</v>
      </c>
      <c r="AO2873" t="s">
        <v>178</v>
      </c>
      <c r="AP2873" t="s">
        <v>13875</v>
      </c>
      <c r="AQ2873" t="s">
        <v>292</v>
      </c>
      <c r="AR2873" t="s">
        <v>62</v>
      </c>
      <c r="AS2873" t="s">
        <v>127</v>
      </c>
      <c r="AT2873" t="s">
        <v>73</v>
      </c>
      <c r="AU2873" t="s">
        <v>1128</v>
      </c>
      <c r="AV2873" t="s">
        <v>389</v>
      </c>
    </row>
    <row r="2874" spans="1:48" hidden="1" x14ac:dyDescent="0.3">
      <c r="A2874" t="s">
        <v>13876</v>
      </c>
      <c r="B2874" t="s">
        <v>13877</v>
      </c>
      <c r="C2874" s="1" t="str">
        <f t="shared" si="474"/>
        <v>21:0975</v>
      </c>
      <c r="D2874" s="1" t="str">
        <f t="shared" ref="D2874:D2900" si="475">HYPERLINK("https://geochem.nrcan.gc.ca/cdogs/content/svy/svy210110_e.htm", "21:0110")</f>
        <v>21:0110</v>
      </c>
      <c r="E2874" t="s">
        <v>13854</v>
      </c>
      <c r="F2874" t="s">
        <v>13878</v>
      </c>
      <c r="H2874">
        <v>60.907344000000002</v>
      </c>
      <c r="I2874">
        <v>-98.506411700000001</v>
      </c>
      <c r="J2874" s="1" t="str">
        <f t="shared" ref="J2874:J2900" si="476">HYPERLINK("https://geochem.nrcan.gc.ca/cdogs/content/kwd/kwd020027_e.htm", "NGR lake sediment grab sample")</f>
        <v>NGR lake sediment grab sample</v>
      </c>
      <c r="K2874" s="1" t="str">
        <f t="shared" ref="K2874:K2900" si="477">HYPERLINK("https://geochem.nrcan.gc.ca/cdogs/content/kwd/kwd080006_e.htm", "&lt;177 micron (NGR)")</f>
        <v>&lt;177 micron (NGR)</v>
      </c>
      <c r="L2874">
        <v>66</v>
      </c>
      <c r="M2874" t="s">
        <v>1969</v>
      </c>
      <c r="N2874">
        <v>1288</v>
      </c>
      <c r="O2874" t="s">
        <v>94</v>
      </c>
      <c r="P2874" t="s">
        <v>54</v>
      </c>
      <c r="Q2874" t="s">
        <v>1128</v>
      </c>
      <c r="R2874" t="s">
        <v>141</v>
      </c>
      <c r="S2874" t="s">
        <v>57</v>
      </c>
      <c r="T2874" t="s">
        <v>339</v>
      </c>
      <c r="U2874" t="s">
        <v>88</v>
      </c>
      <c r="V2874" t="s">
        <v>187</v>
      </c>
      <c r="W2874" t="s">
        <v>68</v>
      </c>
      <c r="X2874" t="s">
        <v>74</v>
      </c>
      <c r="Y2874" t="s">
        <v>238</v>
      </c>
      <c r="Z2874" t="s">
        <v>62</v>
      </c>
      <c r="AA2874" t="s">
        <v>64</v>
      </c>
      <c r="AB2874" t="s">
        <v>192</v>
      </c>
      <c r="AC2874" t="s">
        <v>66</v>
      </c>
      <c r="AD2874" t="s">
        <v>67</v>
      </c>
      <c r="AE2874" t="s">
        <v>3236</v>
      </c>
      <c r="AF2874" t="s">
        <v>616</v>
      </c>
      <c r="AG2874" t="s">
        <v>381</v>
      </c>
      <c r="AH2874" t="s">
        <v>70</v>
      </c>
      <c r="AI2874" t="s">
        <v>143</v>
      </c>
      <c r="AJ2874" t="s">
        <v>87</v>
      </c>
      <c r="AK2874" t="s">
        <v>73</v>
      </c>
      <c r="AL2874" t="s">
        <v>103</v>
      </c>
      <c r="AM2874" t="s">
        <v>224</v>
      </c>
      <c r="AN2874" t="s">
        <v>76</v>
      </c>
      <c r="AO2874" t="s">
        <v>53</v>
      </c>
      <c r="AP2874" t="s">
        <v>2741</v>
      </c>
      <c r="AQ2874" t="s">
        <v>263</v>
      </c>
      <c r="AR2874" t="s">
        <v>67</v>
      </c>
      <c r="AS2874" t="s">
        <v>54</v>
      </c>
      <c r="AT2874" t="s">
        <v>152</v>
      </c>
      <c r="AU2874" t="s">
        <v>107</v>
      </c>
      <c r="AV2874" t="s">
        <v>13879</v>
      </c>
    </row>
    <row r="2875" spans="1:48" hidden="1" x14ac:dyDescent="0.3">
      <c r="A2875" t="s">
        <v>13880</v>
      </c>
      <c r="B2875" t="s">
        <v>13881</v>
      </c>
      <c r="C2875" s="1" t="str">
        <f t="shared" si="474"/>
        <v>21:0975</v>
      </c>
      <c r="D2875" s="1" t="str">
        <f t="shared" si="475"/>
        <v>21:0110</v>
      </c>
      <c r="E2875" t="s">
        <v>13882</v>
      </c>
      <c r="F2875" t="s">
        <v>13883</v>
      </c>
      <c r="H2875">
        <v>60.897379600000001</v>
      </c>
      <c r="I2875">
        <v>-98.572490000000002</v>
      </c>
      <c r="J2875" s="1" t="str">
        <f t="shared" si="476"/>
        <v>NGR lake sediment grab sample</v>
      </c>
      <c r="K2875" s="1" t="str">
        <f t="shared" si="477"/>
        <v>&lt;177 micron (NGR)</v>
      </c>
      <c r="L2875">
        <v>66</v>
      </c>
      <c r="M2875" t="s">
        <v>185</v>
      </c>
      <c r="N2875">
        <v>1289</v>
      </c>
      <c r="O2875" t="s">
        <v>251</v>
      </c>
      <c r="P2875" t="s">
        <v>54</v>
      </c>
      <c r="Q2875" t="s">
        <v>446</v>
      </c>
      <c r="R2875" t="s">
        <v>436</v>
      </c>
      <c r="S2875" t="s">
        <v>57</v>
      </c>
      <c r="T2875" t="s">
        <v>91</v>
      </c>
      <c r="U2875" t="s">
        <v>88</v>
      </c>
      <c r="V2875" t="s">
        <v>575</v>
      </c>
      <c r="W2875" t="s">
        <v>171</v>
      </c>
      <c r="X2875" t="s">
        <v>62</v>
      </c>
      <c r="Y2875" t="s">
        <v>448</v>
      </c>
      <c r="Z2875" t="s">
        <v>96</v>
      </c>
      <c r="AA2875" t="s">
        <v>64</v>
      </c>
      <c r="AB2875" t="s">
        <v>411</v>
      </c>
      <c r="AC2875" t="s">
        <v>66</v>
      </c>
      <c r="AD2875" t="s">
        <v>758</v>
      </c>
      <c r="AE2875" t="s">
        <v>206</v>
      </c>
      <c r="AF2875" t="s">
        <v>616</v>
      </c>
      <c r="AG2875" t="s">
        <v>304</v>
      </c>
      <c r="AH2875" t="s">
        <v>173</v>
      </c>
      <c r="AI2875" t="s">
        <v>114</v>
      </c>
      <c r="AJ2875" t="s">
        <v>348</v>
      </c>
      <c r="AK2875" t="s">
        <v>73</v>
      </c>
      <c r="AL2875" t="s">
        <v>125</v>
      </c>
      <c r="AM2875" t="s">
        <v>157</v>
      </c>
      <c r="AN2875" t="s">
        <v>76</v>
      </c>
      <c r="AO2875" t="s">
        <v>281</v>
      </c>
      <c r="AP2875" t="s">
        <v>126</v>
      </c>
      <c r="AQ2875" t="s">
        <v>121</v>
      </c>
      <c r="AR2875" t="s">
        <v>62</v>
      </c>
      <c r="AS2875" t="s">
        <v>54</v>
      </c>
      <c r="AT2875" t="s">
        <v>73</v>
      </c>
      <c r="AU2875" t="s">
        <v>107</v>
      </c>
      <c r="AV2875" t="s">
        <v>944</v>
      </c>
    </row>
    <row r="2876" spans="1:48" hidden="1" x14ac:dyDescent="0.3">
      <c r="A2876" t="s">
        <v>13884</v>
      </c>
      <c r="B2876" t="s">
        <v>13885</v>
      </c>
      <c r="C2876" s="1" t="str">
        <f t="shared" si="474"/>
        <v>21:0975</v>
      </c>
      <c r="D2876" s="1" t="str">
        <f t="shared" si="475"/>
        <v>21:0110</v>
      </c>
      <c r="E2876" t="s">
        <v>13886</v>
      </c>
      <c r="F2876" t="s">
        <v>13887</v>
      </c>
      <c r="H2876">
        <v>60.914299300000003</v>
      </c>
      <c r="I2876">
        <v>-98.638462099999998</v>
      </c>
      <c r="J2876" s="1" t="str">
        <f t="shared" si="476"/>
        <v>NGR lake sediment grab sample</v>
      </c>
      <c r="K2876" s="1" t="str">
        <f t="shared" si="477"/>
        <v>&lt;177 micron (NGR)</v>
      </c>
      <c r="L2876">
        <v>66</v>
      </c>
      <c r="M2876" t="s">
        <v>200</v>
      </c>
      <c r="N2876">
        <v>1290</v>
      </c>
      <c r="O2876" t="s">
        <v>178</v>
      </c>
      <c r="P2876" t="s">
        <v>54</v>
      </c>
      <c r="Q2876" t="s">
        <v>558</v>
      </c>
      <c r="R2876" t="s">
        <v>522</v>
      </c>
      <c r="S2876" t="s">
        <v>57</v>
      </c>
      <c r="T2876" t="s">
        <v>291</v>
      </c>
      <c r="U2876" t="s">
        <v>88</v>
      </c>
      <c r="V2876" t="s">
        <v>187</v>
      </c>
      <c r="W2876" t="s">
        <v>448</v>
      </c>
      <c r="X2876" t="s">
        <v>74</v>
      </c>
      <c r="Y2876" t="s">
        <v>238</v>
      </c>
      <c r="Z2876" t="s">
        <v>170</v>
      </c>
      <c r="AA2876" t="s">
        <v>64</v>
      </c>
      <c r="AB2876" t="s">
        <v>264</v>
      </c>
      <c r="AC2876" t="s">
        <v>66</v>
      </c>
      <c r="AD2876" t="s">
        <v>170</v>
      </c>
      <c r="AE2876" t="s">
        <v>864</v>
      </c>
      <c r="AF2876" t="s">
        <v>116</v>
      </c>
      <c r="AG2876" t="s">
        <v>615</v>
      </c>
      <c r="AH2876" t="s">
        <v>177</v>
      </c>
      <c r="AI2876" t="s">
        <v>292</v>
      </c>
      <c r="AJ2876" t="s">
        <v>87</v>
      </c>
      <c r="AK2876" t="s">
        <v>73</v>
      </c>
      <c r="AL2876" t="s">
        <v>103</v>
      </c>
      <c r="AM2876" t="s">
        <v>224</v>
      </c>
      <c r="AN2876" t="s">
        <v>76</v>
      </c>
      <c r="AO2876" t="s">
        <v>1073</v>
      </c>
      <c r="AP2876" t="s">
        <v>2033</v>
      </c>
      <c r="AQ2876" t="s">
        <v>1515</v>
      </c>
      <c r="AR2876" t="s">
        <v>67</v>
      </c>
      <c r="AS2876" t="s">
        <v>54</v>
      </c>
      <c r="AT2876" t="s">
        <v>73</v>
      </c>
      <c r="AU2876" t="s">
        <v>107</v>
      </c>
      <c r="AV2876" t="s">
        <v>9122</v>
      </c>
    </row>
    <row r="2877" spans="1:48" hidden="1" x14ac:dyDescent="0.3">
      <c r="A2877" t="s">
        <v>13888</v>
      </c>
      <c r="B2877" t="s">
        <v>13889</v>
      </c>
      <c r="C2877" s="1" t="str">
        <f t="shared" si="474"/>
        <v>21:0975</v>
      </c>
      <c r="D2877" s="1" t="str">
        <f t="shared" si="475"/>
        <v>21:0110</v>
      </c>
      <c r="E2877" t="s">
        <v>13890</v>
      </c>
      <c r="F2877" t="s">
        <v>13891</v>
      </c>
      <c r="H2877">
        <v>60.864069800000003</v>
      </c>
      <c r="I2877">
        <v>-98.586724899999993</v>
      </c>
      <c r="J2877" s="1" t="str">
        <f t="shared" si="476"/>
        <v>NGR lake sediment grab sample</v>
      </c>
      <c r="K2877" s="1" t="str">
        <f t="shared" si="477"/>
        <v>&lt;177 micron (NGR)</v>
      </c>
      <c r="L2877">
        <v>66</v>
      </c>
      <c r="M2877" t="s">
        <v>217</v>
      </c>
      <c r="N2877">
        <v>1291</v>
      </c>
      <c r="O2877" t="s">
        <v>103</v>
      </c>
      <c r="P2877" t="s">
        <v>54</v>
      </c>
      <c r="Q2877" t="s">
        <v>186</v>
      </c>
      <c r="R2877" t="s">
        <v>192</v>
      </c>
      <c r="S2877" t="s">
        <v>57</v>
      </c>
      <c r="T2877" t="s">
        <v>449</v>
      </c>
      <c r="U2877" t="s">
        <v>59</v>
      </c>
      <c r="V2877" t="s">
        <v>189</v>
      </c>
      <c r="W2877" t="s">
        <v>448</v>
      </c>
      <c r="X2877" t="s">
        <v>67</v>
      </c>
      <c r="Y2877" t="s">
        <v>448</v>
      </c>
      <c r="Z2877" t="s">
        <v>127</v>
      </c>
      <c r="AA2877" t="s">
        <v>64</v>
      </c>
      <c r="AB2877" t="s">
        <v>139</v>
      </c>
      <c r="AC2877" t="s">
        <v>66</v>
      </c>
      <c r="AD2877" t="s">
        <v>127</v>
      </c>
      <c r="AE2877" t="s">
        <v>206</v>
      </c>
      <c r="AF2877" t="s">
        <v>134</v>
      </c>
      <c r="AG2877" t="s">
        <v>291</v>
      </c>
      <c r="AH2877" t="s">
        <v>780</v>
      </c>
      <c r="AI2877" t="s">
        <v>156</v>
      </c>
      <c r="AJ2877" t="s">
        <v>114</v>
      </c>
      <c r="AK2877" t="s">
        <v>73</v>
      </c>
      <c r="AL2877" t="s">
        <v>75</v>
      </c>
      <c r="AM2877" t="s">
        <v>75</v>
      </c>
      <c r="AN2877" t="s">
        <v>76</v>
      </c>
      <c r="AO2877" t="s">
        <v>92</v>
      </c>
      <c r="AP2877" t="s">
        <v>307</v>
      </c>
      <c r="AQ2877" t="s">
        <v>281</v>
      </c>
      <c r="AR2877" t="s">
        <v>74</v>
      </c>
      <c r="AS2877" t="s">
        <v>54</v>
      </c>
      <c r="AT2877" t="s">
        <v>73</v>
      </c>
      <c r="AU2877" t="s">
        <v>107</v>
      </c>
      <c r="AV2877" t="s">
        <v>9164</v>
      </c>
    </row>
    <row r="2878" spans="1:48" hidden="1" x14ac:dyDescent="0.3">
      <c r="A2878" t="s">
        <v>13892</v>
      </c>
      <c r="B2878" t="s">
        <v>13893</v>
      </c>
      <c r="C2878" s="1" t="str">
        <f t="shared" si="474"/>
        <v>21:0975</v>
      </c>
      <c r="D2878" s="1" t="str">
        <f t="shared" si="475"/>
        <v>21:0110</v>
      </c>
      <c r="E2878" t="s">
        <v>13894</v>
      </c>
      <c r="F2878" t="s">
        <v>13895</v>
      </c>
      <c r="H2878">
        <v>60.874513700000001</v>
      </c>
      <c r="I2878">
        <v>-98.512277900000001</v>
      </c>
      <c r="J2878" s="1" t="str">
        <f t="shared" si="476"/>
        <v>NGR lake sediment grab sample</v>
      </c>
      <c r="K2878" s="1" t="str">
        <f t="shared" si="477"/>
        <v>&lt;177 micron (NGR)</v>
      </c>
      <c r="L2878">
        <v>66</v>
      </c>
      <c r="M2878" t="s">
        <v>246</v>
      </c>
      <c r="N2878">
        <v>1292</v>
      </c>
      <c r="O2878" t="s">
        <v>157</v>
      </c>
      <c r="P2878" t="s">
        <v>54</v>
      </c>
      <c r="Q2878" t="s">
        <v>89</v>
      </c>
      <c r="R2878" t="s">
        <v>203</v>
      </c>
      <c r="S2878" t="s">
        <v>57</v>
      </c>
      <c r="T2878" t="s">
        <v>404</v>
      </c>
      <c r="U2878" t="s">
        <v>117</v>
      </c>
      <c r="V2878" t="s">
        <v>236</v>
      </c>
      <c r="W2878" t="s">
        <v>346</v>
      </c>
      <c r="X2878" t="s">
        <v>74</v>
      </c>
      <c r="Y2878" t="s">
        <v>171</v>
      </c>
      <c r="Z2878" t="s">
        <v>96</v>
      </c>
      <c r="AA2878" t="s">
        <v>64</v>
      </c>
      <c r="AB2878" t="s">
        <v>190</v>
      </c>
      <c r="AC2878" t="s">
        <v>70</v>
      </c>
      <c r="AD2878" t="s">
        <v>67</v>
      </c>
      <c r="AE2878" t="s">
        <v>302</v>
      </c>
      <c r="AF2878" t="s">
        <v>104</v>
      </c>
      <c r="AG2878" t="s">
        <v>152</v>
      </c>
      <c r="AH2878" t="s">
        <v>173</v>
      </c>
      <c r="AI2878" t="s">
        <v>124</v>
      </c>
      <c r="AJ2878" t="s">
        <v>338</v>
      </c>
      <c r="AK2878" t="s">
        <v>73</v>
      </c>
      <c r="AL2878" t="s">
        <v>157</v>
      </c>
      <c r="AM2878" t="s">
        <v>75</v>
      </c>
      <c r="AN2878" t="s">
        <v>76</v>
      </c>
      <c r="AO2878" t="s">
        <v>203</v>
      </c>
      <c r="AP2878" t="s">
        <v>210</v>
      </c>
      <c r="AQ2878" t="s">
        <v>363</v>
      </c>
      <c r="AR2878" t="s">
        <v>67</v>
      </c>
      <c r="AS2878" t="s">
        <v>54</v>
      </c>
      <c r="AT2878" t="s">
        <v>73</v>
      </c>
      <c r="AU2878" t="s">
        <v>107</v>
      </c>
      <c r="AV2878" t="s">
        <v>2865</v>
      </c>
    </row>
    <row r="2879" spans="1:48" hidden="1" x14ac:dyDescent="0.3">
      <c r="A2879" t="s">
        <v>13896</v>
      </c>
      <c r="B2879" t="s">
        <v>13897</v>
      </c>
      <c r="C2879" s="1" t="str">
        <f t="shared" si="474"/>
        <v>21:0975</v>
      </c>
      <c r="D2879" s="1" t="str">
        <f t="shared" si="475"/>
        <v>21:0110</v>
      </c>
      <c r="E2879" t="s">
        <v>13898</v>
      </c>
      <c r="F2879" t="s">
        <v>13899</v>
      </c>
      <c r="H2879">
        <v>60.869942199999997</v>
      </c>
      <c r="I2879">
        <v>-98.440420799999998</v>
      </c>
      <c r="J2879" s="1" t="str">
        <f t="shared" si="476"/>
        <v>NGR lake sediment grab sample</v>
      </c>
      <c r="K2879" s="1" t="str">
        <f t="shared" si="477"/>
        <v>&lt;177 micron (NGR)</v>
      </c>
      <c r="L2879">
        <v>66</v>
      </c>
      <c r="M2879" t="s">
        <v>260</v>
      </c>
      <c r="N2879">
        <v>1293</v>
      </c>
      <c r="O2879" t="s">
        <v>103</v>
      </c>
      <c r="P2879" t="s">
        <v>54</v>
      </c>
      <c r="Q2879" t="s">
        <v>635</v>
      </c>
      <c r="R2879" t="s">
        <v>492</v>
      </c>
      <c r="S2879" t="s">
        <v>57</v>
      </c>
      <c r="T2879" t="s">
        <v>364</v>
      </c>
      <c r="U2879" t="s">
        <v>168</v>
      </c>
      <c r="V2879" t="s">
        <v>236</v>
      </c>
      <c r="W2879" t="s">
        <v>68</v>
      </c>
      <c r="X2879" t="s">
        <v>62</v>
      </c>
      <c r="Y2879" t="s">
        <v>206</v>
      </c>
      <c r="Z2879" t="s">
        <v>62</v>
      </c>
      <c r="AA2879" t="s">
        <v>64</v>
      </c>
      <c r="AB2879" t="s">
        <v>207</v>
      </c>
      <c r="AC2879" t="s">
        <v>155</v>
      </c>
      <c r="AD2879" t="s">
        <v>67</v>
      </c>
      <c r="AE2879" t="s">
        <v>70</v>
      </c>
      <c r="AF2879" t="s">
        <v>99</v>
      </c>
      <c r="AG2879" t="s">
        <v>121</v>
      </c>
      <c r="AH2879" t="s">
        <v>472</v>
      </c>
      <c r="AI2879" t="s">
        <v>388</v>
      </c>
      <c r="AJ2879" t="s">
        <v>6723</v>
      </c>
      <c r="AK2879" t="s">
        <v>73</v>
      </c>
      <c r="AL2879" t="s">
        <v>103</v>
      </c>
      <c r="AM2879" t="s">
        <v>68</v>
      </c>
      <c r="AN2879" t="s">
        <v>76</v>
      </c>
      <c r="AO2879" t="s">
        <v>77</v>
      </c>
      <c r="AP2879" t="s">
        <v>863</v>
      </c>
      <c r="AQ2879" t="s">
        <v>382</v>
      </c>
      <c r="AR2879" t="s">
        <v>67</v>
      </c>
      <c r="AS2879" t="s">
        <v>62</v>
      </c>
      <c r="AT2879" t="s">
        <v>73</v>
      </c>
      <c r="AU2879" t="s">
        <v>107</v>
      </c>
      <c r="AV2879" t="s">
        <v>1192</v>
      </c>
    </row>
    <row r="2880" spans="1:48" hidden="1" x14ac:dyDescent="0.3">
      <c r="A2880" t="s">
        <v>13900</v>
      </c>
      <c r="B2880" t="s">
        <v>13901</v>
      </c>
      <c r="C2880" s="1" t="str">
        <f t="shared" si="474"/>
        <v>21:0975</v>
      </c>
      <c r="D2880" s="1" t="str">
        <f t="shared" si="475"/>
        <v>21:0110</v>
      </c>
      <c r="E2880" t="s">
        <v>13902</v>
      </c>
      <c r="F2880" t="s">
        <v>13903</v>
      </c>
      <c r="H2880">
        <v>60.865645499999999</v>
      </c>
      <c r="I2880">
        <v>-98.387763699999994</v>
      </c>
      <c r="J2880" s="1" t="str">
        <f t="shared" si="476"/>
        <v>NGR lake sediment grab sample</v>
      </c>
      <c r="K2880" s="1" t="str">
        <f t="shared" si="477"/>
        <v>&lt;177 micron (NGR)</v>
      </c>
      <c r="L2880">
        <v>66</v>
      </c>
      <c r="M2880" t="s">
        <v>273</v>
      </c>
      <c r="N2880">
        <v>1294</v>
      </c>
      <c r="O2880" t="s">
        <v>92</v>
      </c>
      <c r="P2880" t="s">
        <v>127</v>
      </c>
      <c r="Q2880" t="s">
        <v>275</v>
      </c>
      <c r="R2880" t="s">
        <v>436</v>
      </c>
      <c r="S2880" t="s">
        <v>57</v>
      </c>
      <c r="T2880" t="s">
        <v>447</v>
      </c>
      <c r="U2880" t="s">
        <v>189</v>
      </c>
      <c r="V2880" t="s">
        <v>189</v>
      </c>
      <c r="W2880" t="s">
        <v>68</v>
      </c>
      <c r="X2880" t="s">
        <v>62</v>
      </c>
      <c r="Y2880" t="s">
        <v>240</v>
      </c>
      <c r="Z2880" t="s">
        <v>62</v>
      </c>
      <c r="AA2880" t="s">
        <v>64</v>
      </c>
      <c r="AB2880" t="s">
        <v>235</v>
      </c>
      <c r="AC2880" t="s">
        <v>224</v>
      </c>
      <c r="AD2880" t="s">
        <v>170</v>
      </c>
      <c r="AE2880" t="s">
        <v>3989</v>
      </c>
      <c r="AF2880" t="s">
        <v>119</v>
      </c>
      <c r="AG2880" t="s">
        <v>134</v>
      </c>
      <c r="AH2880" t="s">
        <v>173</v>
      </c>
      <c r="AI2880" t="s">
        <v>209</v>
      </c>
      <c r="AJ2880" t="s">
        <v>1198</v>
      </c>
      <c r="AK2880" t="s">
        <v>73</v>
      </c>
      <c r="AL2880" t="s">
        <v>103</v>
      </c>
      <c r="AM2880" t="s">
        <v>68</v>
      </c>
      <c r="AN2880" t="s">
        <v>76</v>
      </c>
      <c r="AO2880" t="s">
        <v>104</v>
      </c>
      <c r="AP2880" t="s">
        <v>4543</v>
      </c>
      <c r="AQ2880" t="s">
        <v>305</v>
      </c>
      <c r="AR2880" t="s">
        <v>67</v>
      </c>
      <c r="AS2880" t="s">
        <v>170</v>
      </c>
      <c r="AT2880" t="s">
        <v>262</v>
      </c>
      <c r="AU2880" t="s">
        <v>107</v>
      </c>
      <c r="AV2880" t="s">
        <v>4768</v>
      </c>
    </row>
    <row r="2881" spans="1:48" hidden="1" x14ac:dyDescent="0.3">
      <c r="A2881" t="s">
        <v>13904</v>
      </c>
      <c r="B2881" t="s">
        <v>13905</v>
      </c>
      <c r="C2881" s="1" t="str">
        <f t="shared" si="474"/>
        <v>21:0975</v>
      </c>
      <c r="D2881" s="1" t="str">
        <f t="shared" si="475"/>
        <v>21:0110</v>
      </c>
      <c r="E2881" t="s">
        <v>13906</v>
      </c>
      <c r="F2881" t="s">
        <v>13907</v>
      </c>
      <c r="H2881">
        <v>60.830866999999998</v>
      </c>
      <c r="I2881">
        <v>-98.374910999999997</v>
      </c>
      <c r="J2881" s="1" t="str">
        <f t="shared" si="476"/>
        <v>NGR lake sediment grab sample</v>
      </c>
      <c r="K2881" s="1" t="str">
        <f t="shared" si="477"/>
        <v>&lt;177 micron (NGR)</v>
      </c>
      <c r="L2881">
        <v>66</v>
      </c>
      <c r="M2881" t="s">
        <v>289</v>
      </c>
      <c r="N2881">
        <v>1295</v>
      </c>
      <c r="O2881" t="s">
        <v>74</v>
      </c>
      <c r="P2881" t="s">
        <v>54</v>
      </c>
      <c r="Q2881" t="s">
        <v>624</v>
      </c>
      <c r="R2881" t="s">
        <v>92</v>
      </c>
      <c r="S2881" t="s">
        <v>57</v>
      </c>
      <c r="T2881" t="s">
        <v>207</v>
      </c>
      <c r="U2881" t="s">
        <v>203</v>
      </c>
      <c r="V2881" t="s">
        <v>65</v>
      </c>
      <c r="W2881" t="s">
        <v>276</v>
      </c>
      <c r="X2881" t="s">
        <v>67</v>
      </c>
      <c r="Y2881" t="s">
        <v>137</v>
      </c>
      <c r="Z2881" t="s">
        <v>127</v>
      </c>
      <c r="AA2881" t="s">
        <v>64</v>
      </c>
      <c r="AB2881" t="s">
        <v>478</v>
      </c>
      <c r="AC2881" t="s">
        <v>173</v>
      </c>
      <c r="AD2881" t="s">
        <v>67</v>
      </c>
      <c r="AE2881" t="s">
        <v>526</v>
      </c>
      <c r="AF2881" t="s">
        <v>121</v>
      </c>
      <c r="AG2881" t="s">
        <v>175</v>
      </c>
      <c r="AH2881" t="s">
        <v>173</v>
      </c>
      <c r="AI2881" t="s">
        <v>123</v>
      </c>
      <c r="AJ2881" t="s">
        <v>138</v>
      </c>
      <c r="AK2881" t="s">
        <v>73</v>
      </c>
      <c r="AL2881" t="s">
        <v>75</v>
      </c>
      <c r="AM2881" t="s">
        <v>75</v>
      </c>
      <c r="AN2881" t="s">
        <v>76</v>
      </c>
      <c r="AO2881" t="s">
        <v>168</v>
      </c>
      <c r="AP2881" t="s">
        <v>126</v>
      </c>
      <c r="AQ2881" t="s">
        <v>118</v>
      </c>
      <c r="AR2881" t="s">
        <v>67</v>
      </c>
      <c r="AS2881" t="s">
        <v>54</v>
      </c>
      <c r="AT2881" t="s">
        <v>73</v>
      </c>
      <c r="AU2881" t="s">
        <v>593</v>
      </c>
      <c r="AV2881" t="s">
        <v>6012</v>
      </c>
    </row>
    <row r="2882" spans="1:48" hidden="1" x14ac:dyDescent="0.3">
      <c r="A2882" t="s">
        <v>13908</v>
      </c>
      <c r="B2882" t="s">
        <v>13909</v>
      </c>
      <c r="C2882" s="1" t="str">
        <f t="shared" si="474"/>
        <v>21:0975</v>
      </c>
      <c r="D2882" s="1" t="str">
        <f t="shared" si="475"/>
        <v>21:0110</v>
      </c>
      <c r="E2882" t="s">
        <v>13910</v>
      </c>
      <c r="F2882" t="s">
        <v>13911</v>
      </c>
      <c r="H2882">
        <v>60.810313499999999</v>
      </c>
      <c r="I2882">
        <v>-98.252213499999996</v>
      </c>
      <c r="J2882" s="1" t="str">
        <f t="shared" si="476"/>
        <v>NGR lake sediment grab sample</v>
      </c>
      <c r="K2882" s="1" t="str">
        <f t="shared" si="477"/>
        <v>&lt;177 micron (NGR)</v>
      </c>
      <c r="L2882">
        <v>66</v>
      </c>
      <c r="M2882" t="s">
        <v>301</v>
      </c>
      <c r="N2882">
        <v>1296</v>
      </c>
      <c r="O2882" t="s">
        <v>616</v>
      </c>
      <c r="P2882" t="s">
        <v>54</v>
      </c>
      <c r="Q2882" t="s">
        <v>777</v>
      </c>
      <c r="R2882" t="s">
        <v>522</v>
      </c>
      <c r="S2882" t="s">
        <v>57</v>
      </c>
      <c r="T2882" t="s">
        <v>58</v>
      </c>
      <c r="U2882" t="s">
        <v>151</v>
      </c>
      <c r="V2882" t="s">
        <v>251</v>
      </c>
      <c r="W2882" t="s">
        <v>238</v>
      </c>
      <c r="X2882" t="s">
        <v>67</v>
      </c>
      <c r="Y2882" t="s">
        <v>137</v>
      </c>
      <c r="Z2882" t="s">
        <v>170</v>
      </c>
      <c r="AA2882" t="s">
        <v>64</v>
      </c>
      <c r="AB2882" t="s">
        <v>236</v>
      </c>
      <c r="AC2882" t="s">
        <v>66</v>
      </c>
      <c r="AD2882" t="s">
        <v>127</v>
      </c>
      <c r="AE2882" t="s">
        <v>2716</v>
      </c>
      <c r="AF2882" t="s">
        <v>69</v>
      </c>
      <c r="AG2882" t="s">
        <v>264</v>
      </c>
      <c r="AH2882" t="s">
        <v>780</v>
      </c>
      <c r="AI2882" t="s">
        <v>292</v>
      </c>
      <c r="AJ2882" t="s">
        <v>338</v>
      </c>
      <c r="AK2882" t="s">
        <v>73</v>
      </c>
      <c r="AL2882" t="s">
        <v>103</v>
      </c>
      <c r="AM2882" t="s">
        <v>103</v>
      </c>
      <c r="AN2882" t="s">
        <v>76</v>
      </c>
      <c r="AO2882" t="s">
        <v>168</v>
      </c>
      <c r="AP2882" t="s">
        <v>2741</v>
      </c>
      <c r="AQ2882" t="s">
        <v>209</v>
      </c>
      <c r="AR2882" t="s">
        <v>74</v>
      </c>
      <c r="AS2882" t="s">
        <v>54</v>
      </c>
      <c r="AT2882" t="s">
        <v>73</v>
      </c>
      <c r="AU2882" t="s">
        <v>107</v>
      </c>
      <c r="AV2882" t="s">
        <v>13912</v>
      </c>
    </row>
    <row r="2883" spans="1:48" hidden="1" x14ac:dyDescent="0.3">
      <c r="A2883" t="s">
        <v>13913</v>
      </c>
      <c r="B2883" t="s">
        <v>13914</v>
      </c>
      <c r="C2883" s="1" t="str">
        <f t="shared" si="474"/>
        <v>21:0975</v>
      </c>
      <c r="D2883" s="1" t="str">
        <f t="shared" si="475"/>
        <v>21:0110</v>
      </c>
      <c r="E2883" t="s">
        <v>13915</v>
      </c>
      <c r="F2883" t="s">
        <v>13916</v>
      </c>
      <c r="H2883">
        <v>60.802641100000002</v>
      </c>
      <c r="I2883">
        <v>-98.172322800000003</v>
      </c>
      <c r="J2883" s="1" t="str">
        <f t="shared" si="476"/>
        <v>NGR lake sediment grab sample</v>
      </c>
      <c r="K2883" s="1" t="str">
        <f t="shared" si="477"/>
        <v>&lt;177 micron (NGR)</v>
      </c>
      <c r="L2883">
        <v>66</v>
      </c>
      <c r="M2883" t="s">
        <v>314</v>
      </c>
      <c r="N2883">
        <v>1297</v>
      </c>
      <c r="O2883" t="s">
        <v>103</v>
      </c>
      <c r="P2883" t="s">
        <v>54</v>
      </c>
      <c r="Q2883" t="s">
        <v>488</v>
      </c>
      <c r="R2883" t="s">
        <v>356</v>
      </c>
      <c r="S2883" t="s">
        <v>57</v>
      </c>
      <c r="T2883" t="s">
        <v>91</v>
      </c>
      <c r="U2883" t="s">
        <v>88</v>
      </c>
      <c r="V2883" t="s">
        <v>853</v>
      </c>
      <c r="W2883" t="s">
        <v>448</v>
      </c>
      <c r="X2883" t="s">
        <v>74</v>
      </c>
      <c r="Y2883" t="s">
        <v>421</v>
      </c>
      <c r="Z2883" t="s">
        <v>170</v>
      </c>
      <c r="AA2883" t="s">
        <v>64</v>
      </c>
      <c r="AB2883" t="s">
        <v>221</v>
      </c>
      <c r="AC2883" t="s">
        <v>66</v>
      </c>
      <c r="AD2883" t="s">
        <v>67</v>
      </c>
      <c r="AE2883" t="s">
        <v>74</v>
      </c>
      <c r="AF2883" t="s">
        <v>282</v>
      </c>
      <c r="AG2883" t="s">
        <v>153</v>
      </c>
      <c r="AH2883" t="s">
        <v>780</v>
      </c>
      <c r="AI2883" t="s">
        <v>318</v>
      </c>
      <c r="AJ2883" t="s">
        <v>101</v>
      </c>
      <c r="AK2883" t="s">
        <v>73</v>
      </c>
      <c r="AL2883" t="s">
        <v>75</v>
      </c>
      <c r="AM2883" t="s">
        <v>224</v>
      </c>
      <c r="AN2883" t="s">
        <v>76</v>
      </c>
      <c r="AO2883" t="s">
        <v>203</v>
      </c>
      <c r="AP2883" t="s">
        <v>414</v>
      </c>
      <c r="AQ2883" t="s">
        <v>201</v>
      </c>
      <c r="AR2883" t="s">
        <v>62</v>
      </c>
      <c r="AS2883" t="s">
        <v>54</v>
      </c>
      <c r="AT2883" t="s">
        <v>73</v>
      </c>
      <c r="AU2883" t="s">
        <v>107</v>
      </c>
      <c r="AV2883" t="s">
        <v>13917</v>
      </c>
    </row>
    <row r="2884" spans="1:48" hidden="1" x14ac:dyDescent="0.3">
      <c r="A2884" t="s">
        <v>13918</v>
      </c>
      <c r="B2884" t="s">
        <v>13919</v>
      </c>
      <c r="C2884" s="1" t="str">
        <f t="shared" si="474"/>
        <v>21:0975</v>
      </c>
      <c r="D2884" s="1" t="str">
        <f t="shared" si="475"/>
        <v>21:0110</v>
      </c>
      <c r="E2884" t="s">
        <v>13920</v>
      </c>
      <c r="F2884" t="s">
        <v>13921</v>
      </c>
      <c r="H2884">
        <v>60.801137699999998</v>
      </c>
      <c r="I2884">
        <v>-98.124284700000004</v>
      </c>
      <c r="J2884" s="1" t="str">
        <f t="shared" si="476"/>
        <v>NGR lake sediment grab sample</v>
      </c>
      <c r="K2884" s="1" t="str">
        <f t="shared" si="477"/>
        <v>&lt;177 micron (NGR)</v>
      </c>
      <c r="L2884">
        <v>66</v>
      </c>
      <c r="M2884" t="s">
        <v>324</v>
      </c>
      <c r="N2884">
        <v>1298</v>
      </c>
      <c r="O2884" t="s">
        <v>103</v>
      </c>
      <c r="P2884" t="s">
        <v>54</v>
      </c>
      <c r="Q2884" t="s">
        <v>560</v>
      </c>
      <c r="R2884" t="s">
        <v>99</v>
      </c>
      <c r="S2884" t="s">
        <v>57</v>
      </c>
      <c r="T2884" t="s">
        <v>152</v>
      </c>
      <c r="U2884" t="s">
        <v>168</v>
      </c>
      <c r="V2884" t="s">
        <v>189</v>
      </c>
      <c r="W2884" t="s">
        <v>74</v>
      </c>
      <c r="X2884" t="s">
        <v>67</v>
      </c>
      <c r="Y2884" t="s">
        <v>68</v>
      </c>
      <c r="Z2884" t="s">
        <v>74</v>
      </c>
      <c r="AA2884" t="s">
        <v>64</v>
      </c>
      <c r="AB2884" t="s">
        <v>119</v>
      </c>
      <c r="AC2884" t="s">
        <v>66</v>
      </c>
      <c r="AD2884" t="s">
        <v>54</v>
      </c>
      <c r="AE2884" t="s">
        <v>1807</v>
      </c>
      <c r="AF2884" t="s">
        <v>282</v>
      </c>
      <c r="AG2884" t="s">
        <v>69</v>
      </c>
      <c r="AH2884" t="s">
        <v>780</v>
      </c>
      <c r="AI2884" t="s">
        <v>193</v>
      </c>
      <c r="AJ2884" t="s">
        <v>124</v>
      </c>
      <c r="AK2884" t="s">
        <v>73</v>
      </c>
      <c r="AL2884" t="s">
        <v>103</v>
      </c>
      <c r="AM2884" t="s">
        <v>103</v>
      </c>
      <c r="AN2884" t="s">
        <v>76</v>
      </c>
      <c r="AO2884" t="s">
        <v>168</v>
      </c>
      <c r="AP2884" t="s">
        <v>4217</v>
      </c>
      <c r="AQ2884" t="s">
        <v>168</v>
      </c>
      <c r="AR2884" t="s">
        <v>74</v>
      </c>
      <c r="AS2884" t="s">
        <v>54</v>
      </c>
      <c r="AT2884" t="s">
        <v>73</v>
      </c>
      <c r="AU2884" t="s">
        <v>107</v>
      </c>
      <c r="AV2884" t="s">
        <v>13922</v>
      </c>
    </row>
    <row r="2885" spans="1:48" hidden="1" x14ac:dyDescent="0.3">
      <c r="A2885" t="s">
        <v>13923</v>
      </c>
      <c r="B2885" t="s">
        <v>13924</v>
      </c>
      <c r="C2885" s="1" t="str">
        <f t="shared" si="474"/>
        <v>21:0975</v>
      </c>
      <c r="D2885" s="1" t="str">
        <f t="shared" si="475"/>
        <v>21:0110</v>
      </c>
      <c r="E2885" t="s">
        <v>13925</v>
      </c>
      <c r="F2885" t="s">
        <v>13926</v>
      </c>
      <c r="H2885">
        <v>60.800142399999999</v>
      </c>
      <c r="I2885">
        <v>-98.024373299999993</v>
      </c>
      <c r="J2885" s="1" t="str">
        <f t="shared" si="476"/>
        <v>NGR lake sediment grab sample</v>
      </c>
      <c r="K2885" s="1" t="str">
        <f t="shared" si="477"/>
        <v>&lt;177 micron (NGR)</v>
      </c>
      <c r="L2885">
        <v>66</v>
      </c>
      <c r="M2885" t="s">
        <v>335</v>
      </c>
      <c r="N2885">
        <v>1299</v>
      </c>
      <c r="O2885" t="s">
        <v>95</v>
      </c>
      <c r="P2885" t="s">
        <v>54</v>
      </c>
      <c r="Q2885" t="s">
        <v>1210</v>
      </c>
      <c r="R2885" t="s">
        <v>92</v>
      </c>
      <c r="S2885" t="s">
        <v>57</v>
      </c>
      <c r="T2885" t="s">
        <v>142</v>
      </c>
      <c r="U2885" t="s">
        <v>88</v>
      </c>
      <c r="V2885" t="s">
        <v>428</v>
      </c>
      <c r="W2885" t="s">
        <v>346</v>
      </c>
      <c r="X2885" t="s">
        <v>74</v>
      </c>
      <c r="Y2885" t="s">
        <v>137</v>
      </c>
      <c r="Z2885" t="s">
        <v>170</v>
      </c>
      <c r="AA2885" t="s">
        <v>64</v>
      </c>
      <c r="AB2885" t="s">
        <v>691</v>
      </c>
      <c r="AC2885" t="s">
        <v>66</v>
      </c>
      <c r="AD2885" t="s">
        <v>67</v>
      </c>
      <c r="AE2885" t="s">
        <v>396</v>
      </c>
      <c r="AF2885" t="s">
        <v>357</v>
      </c>
      <c r="AG2885" t="s">
        <v>169</v>
      </c>
      <c r="AH2885" t="s">
        <v>173</v>
      </c>
      <c r="AI2885" t="s">
        <v>102</v>
      </c>
      <c r="AJ2885" t="s">
        <v>388</v>
      </c>
      <c r="AK2885" t="s">
        <v>73</v>
      </c>
      <c r="AL2885" t="s">
        <v>75</v>
      </c>
      <c r="AM2885" t="s">
        <v>103</v>
      </c>
      <c r="AN2885" t="s">
        <v>76</v>
      </c>
      <c r="AO2885" t="s">
        <v>280</v>
      </c>
      <c r="AP2885" t="s">
        <v>307</v>
      </c>
      <c r="AQ2885" t="s">
        <v>56</v>
      </c>
      <c r="AR2885" t="s">
        <v>67</v>
      </c>
      <c r="AS2885" t="s">
        <v>54</v>
      </c>
      <c r="AT2885" t="s">
        <v>73</v>
      </c>
      <c r="AU2885" t="s">
        <v>107</v>
      </c>
      <c r="AV2885" t="s">
        <v>13927</v>
      </c>
    </row>
    <row r="2886" spans="1:48" hidden="1" x14ac:dyDescent="0.3">
      <c r="A2886" t="s">
        <v>13928</v>
      </c>
      <c r="B2886" t="s">
        <v>13929</v>
      </c>
      <c r="C2886" s="1" t="str">
        <f t="shared" si="474"/>
        <v>21:0975</v>
      </c>
      <c r="D2886" s="1" t="str">
        <f t="shared" si="475"/>
        <v>21:0110</v>
      </c>
      <c r="E2886" t="s">
        <v>13930</v>
      </c>
      <c r="F2886" t="s">
        <v>13931</v>
      </c>
      <c r="H2886">
        <v>60.769439300000002</v>
      </c>
      <c r="I2886">
        <v>-98.029879100000002</v>
      </c>
      <c r="J2886" s="1" t="str">
        <f t="shared" si="476"/>
        <v>NGR lake sediment grab sample</v>
      </c>
      <c r="K2886" s="1" t="str">
        <f t="shared" si="477"/>
        <v>&lt;177 micron (NGR)</v>
      </c>
      <c r="L2886">
        <v>66</v>
      </c>
      <c r="M2886" t="s">
        <v>354</v>
      </c>
      <c r="N2886">
        <v>1300</v>
      </c>
      <c r="O2886" t="s">
        <v>170</v>
      </c>
      <c r="P2886" t="s">
        <v>54</v>
      </c>
      <c r="Q2886" t="s">
        <v>643</v>
      </c>
      <c r="R2886" t="s">
        <v>251</v>
      </c>
      <c r="S2886" t="s">
        <v>57</v>
      </c>
      <c r="T2886" t="s">
        <v>315</v>
      </c>
      <c r="U2886" t="s">
        <v>134</v>
      </c>
      <c r="V2886" t="s">
        <v>236</v>
      </c>
      <c r="W2886" t="s">
        <v>68</v>
      </c>
      <c r="X2886" t="s">
        <v>62</v>
      </c>
      <c r="Y2886" t="s">
        <v>302</v>
      </c>
      <c r="Z2886" t="s">
        <v>62</v>
      </c>
      <c r="AA2886" t="s">
        <v>64</v>
      </c>
      <c r="AB2886" t="s">
        <v>412</v>
      </c>
      <c r="AC2886" t="s">
        <v>70</v>
      </c>
      <c r="AD2886" t="s">
        <v>758</v>
      </c>
      <c r="AE2886" t="s">
        <v>3908</v>
      </c>
      <c r="AF2886" t="s">
        <v>616</v>
      </c>
      <c r="AG2886" t="s">
        <v>134</v>
      </c>
      <c r="AH2886" t="s">
        <v>780</v>
      </c>
      <c r="AI2886" t="s">
        <v>56</v>
      </c>
      <c r="AJ2886" t="s">
        <v>280</v>
      </c>
      <c r="AK2886" t="s">
        <v>73</v>
      </c>
      <c r="AL2886" t="s">
        <v>103</v>
      </c>
      <c r="AM2886" t="s">
        <v>177</v>
      </c>
      <c r="AN2886" t="s">
        <v>76</v>
      </c>
      <c r="AO2886" t="s">
        <v>203</v>
      </c>
      <c r="AP2886" t="s">
        <v>920</v>
      </c>
      <c r="AQ2886" t="s">
        <v>124</v>
      </c>
      <c r="AR2886" t="s">
        <v>74</v>
      </c>
      <c r="AS2886" t="s">
        <v>170</v>
      </c>
      <c r="AT2886" t="s">
        <v>315</v>
      </c>
      <c r="AU2886" t="s">
        <v>107</v>
      </c>
      <c r="AV2886" t="s">
        <v>4573</v>
      </c>
    </row>
    <row r="2887" spans="1:48" hidden="1" x14ac:dyDescent="0.3">
      <c r="A2887" t="s">
        <v>13932</v>
      </c>
      <c r="B2887" t="s">
        <v>13933</v>
      </c>
      <c r="C2887" s="1" t="str">
        <f t="shared" si="474"/>
        <v>21:0975</v>
      </c>
      <c r="D2887" s="1" t="str">
        <f t="shared" si="475"/>
        <v>21:0110</v>
      </c>
      <c r="E2887" t="s">
        <v>13934</v>
      </c>
      <c r="F2887" t="s">
        <v>13935</v>
      </c>
      <c r="H2887">
        <v>60.747662900000002</v>
      </c>
      <c r="I2887">
        <v>-98.049252600000003</v>
      </c>
      <c r="J2887" s="1" t="str">
        <f t="shared" si="476"/>
        <v>NGR lake sediment grab sample</v>
      </c>
      <c r="K2887" s="1" t="str">
        <f t="shared" si="477"/>
        <v>&lt;177 micron (NGR)</v>
      </c>
      <c r="L2887">
        <v>66</v>
      </c>
      <c r="M2887" t="s">
        <v>2031</v>
      </c>
      <c r="N2887">
        <v>1301</v>
      </c>
      <c r="O2887" t="s">
        <v>178</v>
      </c>
      <c r="P2887" t="s">
        <v>54</v>
      </c>
      <c r="Q2887" t="s">
        <v>731</v>
      </c>
      <c r="R2887" t="s">
        <v>168</v>
      </c>
      <c r="S2887" t="s">
        <v>57</v>
      </c>
      <c r="T2887" t="s">
        <v>219</v>
      </c>
      <c r="U2887" t="s">
        <v>178</v>
      </c>
      <c r="V2887" t="s">
        <v>404</v>
      </c>
      <c r="W2887" t="s">
        <v>276</v>
      </c>
      <c r="X2887" t="s">
        <v>74</v>
      </c>
      <c r="Y2887" t="s">
        <v>61</v>
      </c>
      <c r="Z2887" t="s">
        <v>96</v>
      </c>
      <c r="AA2887" t="s">
        <v>64</v>
      </c>
      <c r="AB2887" t="s">
        <v>575</v>
      </c>
      <c r="AC2887" t="s">
        <v>66</v>
      </c>
      <c r="AD2887" t="s">
        <v>96</v>
      </c>
      <c r="AE2887" t="s">
        <v>2386</v>
      </c>
      <c r="AF2887" t="s">
        <v>99</v>
      </c>
      <c r="AG2887" t="s">
        <v>152</v>
      </c>
      <c r="AH2887" t="s">
        <v>70</v>
      </c>
      <c r="AI2887" t="s">
        <v>168</v>
      </c>
      <c r="AJ2887" t="s">
        <v>159</v>
      </c>
      <c r="AK2887" t="s">
        <v>73</v>
      </c>
      <c r="AL2887" t="s">
        <v>157</v>
      </c>
      <c r="AM2887" t="s">
        <v>75</v>
      </c>
      <c r="AN2887" t="s">
        <v>76</v>
      </c>
      <c r="AO2887" t="s">
        <v>168</v>
      </c>
      <c r="AP2887" t="s">
        <v>253</v>
      </c>
      <c r="AQ2887" t="s">
        <v>71</v>
      </c>
      <c r="AR2887" t="s">
        <v>74</v>
      </c>
      <c r="AS2887" t="s">
        <v>54</v>
      </c>
      <c r="AT2887" t="s">
        <v>73</v>
      </c>
      <c r="AU2887" t="s">
        <v>107</v>
      </c>
      <c r="AV2887" t="s">
        <v>13936</v>
      </c>
    </row>
    <row r="2888" spans="1:48" hidden="1" x14ac:dyDescent="0.3">
      <c r="A2888" t="s">
        <v>13937</v>
      </c>
      <c r="B2888" t="s">
        <v>13938</v>
      </c>
      <c r="C2888" s="1" t="str">
        <f t="shared" si="474"/>
        <v>21:0975</v>
      </c>
      <c r="D2888" s="1" t="str">
        <f t="shared" si="475"/>
        <v>21:0110</v>
      </c>
      <c r="E2888" t="s">
        <v>13939</v>
      </c>
      <c r="F2888" t="s">
        <v>13940</v>
      </c>
      <c r="H2888">
        <v>60.2449248</v>
      </c>
      <c r="I2888">
        <v>-98.133733300000003</v>
      </c>
      <c r="J2888" s="1" t="str">
        <f t="shared" si="476"/>
        <v>NGR lake sediment grab sample</v>
      </c>
      <c r="K2888" s="1" t="str">
        <f t="shared" si="477"/>
        <v>&lt;177 micron (NGR)</v>
      </c>
      <c r="L2888">
        <v>67</v>
      </c>
      <c r="M2888" t="s">
        <v>52</v>
      </c>
      <c r="N2888">
        <v>1302</v>
      </c>
      <c r="O2888" t="s">
        <v>178</v>
      </c>
      <c r="P2888" t="s">
        <v>104</v>
      </c>
      <c r="Q2888" t="s">
        <v>593</v>
      </c>
      <c r="R2888" t="s">
        <v>616</v>
      </c>
      <c r="S2888" t="s">
        <v>57</v>
      </c>
      <c r="T2888" t="s">
        <v>221</v>
      </c>
      <c r="U2888" t="s">
        <v>90</v>
      </c>
      <c r="V2888" t="s">
        <v>616</v>
      </c>
      <c r="W2888" t="s">
        <v>75</v>
      </c>
      <c r="X2888" t="s">
        <v>67</v>
      </c>
      <c r="Y2888" t="s">
        <v>526</v>
      </c>
      <c r="Z2888" t="s">
        <v>74</v>
      </c>
      <c r="AA2888" t="s">
        <v>64</v>
      </c>
      <c r="AB2888" t="s">
        <v>616</v>
      </c>
      <c r="AC2888" t="s">
        <v>66</v>
      </c>
      <c r="AD2888" t="s">
        <v>67</v>
      </c>
      <c r="AE2888" t="s">
        <v>5585</v>
      </c>
      <c r="AF2888" t="s">
        <v>303</v>
      </c>
      <c r="AG2888" t="s">
        <v>104</v>
      </c>
      <c r="AH2888" t="s">
        <v>780</v>
      </c>
      <c r="AI2888" t="s">
        <v>61</v>
      </c>
      <c r="AJ2888" t="s">
        <v>127</v>
      </c>
      <c r="AK2888" t="s">
        <v>73</v>
      </c>
      <c r="AL2888" t="s">
        <v>103</v>
      </c>
      <c r="AM2888" t="s">
        <v>103</v>
      </c>
      <c r="AN2888" t="s">
        <v>76</v>
      </c>
      <c r="AO2888" t="s">
        <v>263</v>
      </c>
      <c r="AP2888" t="s">
        <v>387</v>
      </c>
      <c r="AQ2888" t="s">
        <v>240</v>
      </c>
      <c r="AR2888" t="s">
        <v>67</v>
      </c>
      <c r="AS2888" t="s">
        <v>54</v>
      </c>
      <c r="AT2888" t="s">
        <v>73</v>
      </c>
      <c r="AU2888" t="s">
        <v>107</v>
      </c>
      <c r="AV2888" t="s">
        <v>13941</v>
      </c>
    </row>
    <row r="2889" spans="1:48" hidden="1" x14ac:dyDescent="0.3">
      <c r="A2889" t="s">
        <v>13942</v>
      </c>
      <c r="B2889" t="s">
        <v>13943</v>
      </c>
      <c r="C2889" s="1" t="str">
        <f t="shared" si="474"/>
        <v>21:0975</v>
      </c>
      <c r="D2889" s="1" t="str">
        <f t="shared" si="475"/>
        <v>21:0110</v>
      </c>
      <c r="E2889" t="s">
        <v>13944</v>
      </c>
      <c r="F2889" t="s">
        <v>13945</v>
      </c>
      <c r="H2889">
        <v>60.7095141</v>
      </c>
      <c r="I2889">
        <v>-98.037978499999994</v>
      </c>
      <c r="J2889" s="1" t="str">
        <f t="shared" si="476"/>
        <v>NGR lake sediment grab sample</v>
      </c>
      <c r="K2889" s="1" t="str">
        <f t="shared" si="477"/>
        <v>&lt;177 micron (NGR)</v>
      </c>
      <c r="L2889">
        <v>67</v>
      </c>
      <c r="M2889" t="s">
        <v>86</v>
      </c>
      <c r="N2889">
        <v>1303</v>
      </c>
      <c r="O2889" t="s">
        <v>357</v>
      </c>
      <c r="P2889" t="s">
        <v>54</v>
      </c>
      <c r="Q2889" t="s">
        <v>1295</v>
      </c>
      <c r="R2889" t="s">
        <v>151</v>
      </c>
      <c r="S2889" t="s">
        <v>57</v>
      </c>
      <c r="T2889" t="s">
        <v>1089</v>
      </c>
      <c r="U2889" t="s">
        <v>104</v>
      </c>
      <c r="V2889" t="s">
        <v>93</v>
      </c>
      <c r="W2889" t="s">
        <v>238</v>
      </c>
      <c r="X2889" t="s">
        <v>74</v>
      </c>
      <c r="Y2889" t="s">
        <v>59</v>
      </c>
      <c r="Z2889" t="s">
        <v>170</v>
      </c>
      <c r="AA2889" t="s">
        <v>64</v>
      </c>
      <c r="AB2889" t="s">
        <v>615</v>
      </c>
      <c r="AC2889" t="s">
        <v>173</v>
      </c>
      <c r="AD2889" t="s">
        <v>96</v>
      </c>
      <c r="AE2889" t="s">
        <v>278</v>
      </c>
      <c r="AF2889" t="s">
        <v>141</v>
      </c>
      <c r="AG2889" t="s">
        <v>192</v>
      </c>
      <c r="AH2889" t="s">
        <v>472</v>
      </c>
      <c r="AI2889" t="s">
        <v>72</v>
      </c>
      <c r="AJ2889" t="s">
        <v>209</v>
      </c>
      <c r="AK2889" t="s">
        <v>73</v>
      </c>
      <c r="AL2889" t="s">
        <v>103</v>
      </c>
      <c r="AM2889" t="s">
        <v>103</v>
      </c>
      <c r="AN2889" t="s">
        <v>76</v>
      </c>
      <c r="AO2889" t="s">
        <v>203</v>
      </c>
      <c r="AP2889" t="s">
        <v>234</v>
      </c>
      <c r="AQ2889" t="s">
        <v>178</v>
      </c>
      <c r="AR2889" t="s">
        <v>74</v>
      </c>
      <c r="AS2889" t="s">
        <v>54</v>
      </c>
      <c r="AT2889" t="s">
        <v>73</v>
      </c>
      <c r="AU2889" t="s">
        <v>107</v>
      </c>
      <c r="AV2889" t="s">
        <v>2735</v>
      </c>
    </row>
    <row r="2890" spans="1:48" hidden="1" x14ac:dyDescent="0.3">
      <c r="A2890" t="s">
        <v>13946</v>
      </c>
      <c r="B2890" t="s">
        <v>13947</v>
      </c>
      <c r="C2890" s="1" t="str">
        <f t="shared" si="474"/>
        <v>21:0975</v>
      </c>
      <c r="D2890" s="1" t="str">
        <f t="shared" si="475"/>
        <v>21:0110</v>
      </c>
      <c r="E2890" t="s">
        <v>13948</v>
      </c>
      <c r="F2890" t="s">
        <v>13949</v>
      </c>
      <c r="H2890">
        <v>60.676363600000002</v>
      </c>
      <c r="I2890">
        <v>-98.055009900000002</v>
      </c>
      <c r="J2890" s="1" t="str">
        <f t="shared" si="476"/>
        <v>NGR lake sediment grab sample</v>
      </c>
      <c r="K2890" s="1" t="str">
        <f t="shared" si="477"/>
        <v>&lt;177 micron (NGR)</v>
      </c>
      <c r="L2890">
        <v>67</v>
      </c>
      <c r="M2890" t="s">
        <v>149</v>
      </c>
      <c r="N2890">
        <v>1304</v>
      </c>
      <c r="O2890" t="s">
        <v>88</v>
      </c>
      <c r="P2890" t="s">
        <v>54</v>
      </c>
      <c r="Q2890" t="s">
        <v>573</v>
      </c>
      <c r="R2890" t="s">
        <v>69</v>
      </c>
      <c r="S2890" t="s">
        <v>57</v>
      </c>
      <c r="T2890" t="s">
        <v>262</v>
      </c>
      <c r="U2890" t="s">
        <v>92</v>
      </c>
      <c r="V2890" t="s">
        <v>60</v>
      </c>
      <c r="W2890" t="s">
        <v>526</v>
      </c>
      <c r="X2890" t="s">
        <v>62</v>
      </c>
      <c r="Y2890" t="s">
        <v>63</v>
      </c>
      <c r="Z2890" t="s">
        <v>62</v>
      </c>
      <c r="AA2890" t="s">
        <v>64</v>
      </c>
      <c r="AB2890" t="s">
        <v>204</v>
      </c>
      <c r="AC2890" t="s">
        <v>155</v>
      </c>
      <c r="AD2890" t="s">
        <v>117</v>
      </c>
      <c r="AE2890" t="s">
        <v>1872</v>
      </c>
      <c r="AF2890" t="s">
        <v>347</v>
      </c>
      <c r="AG2890" t="s">
        <v>381</v>
      </c>
      <c r="AH2890" t="s">
        <v>780</v>
      </c>
      <c r="AI2890" t="s">
        <v>340</v>
      </c>
      <c r="AJ2890" t="s">
        <v>1395</v>
      </c>
      <c r="AK2890" t="s">
        <v>73</v>
      </c>
      <c r="AL2890" t="s">
        <v>103</v>
      </c>
      <c r="AM2890" t="s">
        <v>74</v>
      </c>
      <c r="AN2890" t="s">
        <v>76</v>
      </c>
      <c r="AO2890" t="s">
        <v>178</v>
      </c>
      <c r="AP2890" t="s">
        <v>1980</v>
      </c>
      <c r="AQ2890" t="s">
        <v>77</v>
      </c>
      <c r="AR2890" t="s">
        <v>62</v>
      </c>
      <c r="AS2890" t="s">
        <v>170</v>
      </c>
      <c r="AT2890" t="s">
        <v>73</v>
      </c>
      <c r="AU2890" t="s">
        <v>107</v>
      </c>
      <c r="AV2890" t="s">
        <v>9403</v>
      </c>
    </row>
    <row r="2891" spans="1:48" hidden="1" x14ac:dyDescent="0.3">
      <c r="A2891" t="s">
        <v>13950</v>
      </c>
      <c r="B2891" t="s">
        <v>13951</v>
      </c>
      <c r="C2891" s="1" t="str">
        <f t="shared" si="474"/>
        <v>21:0975</v>
      </c>
      <c r="D2891" s="1" t="str">
        <f t="shared" si="475"/>
        <v>21:0110</v>
      </c>
      <c r="E2891" t="s">
        <v>13952</v>
      </c>
      <c r="F2891" t="s">
        <v>13953</v>
      </c>
      <c r="H2891">
        <v>60.637197100000002</v>
      </c>
      <c r="I2891">
        <v>-98.033362299999993</v>
      </c>
      <c r="J2891" s="1" t="str">
        <f t="shared" si="476"/>
        <v>NGR lake sediment grab sample</v>
      </c>
      <c r="K2891" s="1" t="str">
        <f t="shared" si="477"/>
        <v>&lt;177 micron (NGR)</v>
      </c>
      <c r="L2891">
        <v>67</v>
      </c>
      <c r="M2891" t="s">
        <v>165</v>
      </c>
      <c r="N2891">
        <v>1305</v>
      </c>
      <c r="O2891" t="s">
        <v>103</v>
      </c>
      <c r="P2891" t="s">
        <v>54</v>
      </c>
      <c r="Q2891" t="s">
        <v>80</v>
      </c>
      <c r="R2891" t="s">
        <v>141</v>
      </c>
      <c r="S2891" t="s">
        <v>57</v>
      </c>
      <c r="T2891" t="s">
        <v>262</v>
      </c>
      <c r="U2891" t="s">
        <v>57</v>
      </c>
      <c r="V2891" t="s">
        <v>890</v>
      </c>
      <c r="W2891" t="s">
        <v>68</v>
      </c>
      <c r="X2891" t="s">
        <v>62</v>
      </c>
      <c r="Y2891" t="s">
        <v>206</v>
      </c>
      <c r="Z2891" t="s">
        <v>74</v>
      </c>
      <c r="AA2891" t="s">
        <v>64</v>
      </c>
      <c r="AB2891" t="s">
        <v>404</v>
      </c>
      <c r="AC2891" t="s">
        <v>66</v>
      </c>
      <c r="AD2891" t="s">
        <v>138</v>
      </c>
      <c r="AE2891" t="s">
        <v>98</v>
      </c>
      <c r="AF2891" t="s">
        <v>121</v>
      </c>
      <c r="AG2891" t="s">
        <v>282</v>
      </c>
      <c r="AH2891" t="s">
        <v>780</v>
      </c>
      <c r="AI2891" t="s">
        <v>106</v>
      </c>
      <c r="AJ2891" t="s">
        <v>450</v>
      </c>
      <c r="AK2891" t="s">
        <v>73</v>
      </c>
      <c r="AL2891" t="s">
        <v>103</v>
      </c>
      <c r="AM2891" t="s">
        <v>68</v>
      </c>
      <c r="AN2891" t="s">
        <v>76</v>
      </c>
      <c r="AO2891" t="s">
        <v>92</v>
      </c>
      <c r="AP2891" t="s">
        <v>731</v>
      </c>
      <c r="AQ2891" t="s">
        <v>13954</v>
      </c>
      <c r="AR2891" t="s">
        <v>67</v>
      </c>
      <c r="AS2891" t="s">
        <v>96</v>
      </c>
      <c r="AT2891" t="s">
        <v>73</v>
      </c>
      <c r="AU2891" t="s">
        <v>107</v>
      </c>
      <c r="AV2891" t="s">
        <v>13955</v>
      </c>
    </row>
    <row r="2892" spans="1:48" hidden="1" x14ac:dyDescent="0.3">
      <c r="A2892" t="s">
        <v>13956</v>
      </c>
      <c r="B2892" t="s">
        <v>13957</v>
      </c>
      <c r="C2892" s="1" t="str">
        <f t="shared" si="474"/>
        <v>21:0975</v>
      </c>
      <c r="D2892" s="1" t="str">
        <f t="shared" si="475"/>
        <v>21:0110</v>
      </c>
      <c r="E2892" t="s">
        <v>13958</v>
      </c>
      <c r="F2892" t="s">
        <v>13959</v>
      </c>
      <c r="H2892">
        <v>60.6057171</v>
      </c>
      <c r="I2892">
        <v>-98.029359200000002</v>
      </c>
      <c r="J2892" s="1" t="str">
        <f t="shared" si="476"/>
        <v>NGR lake sediment grab sample</v>
      </c>
      <c r="K2892" s="1" t="str">
        <f t="shared" si="477"/>
        <v>&lt;177 micron (NGR)</v>
      </c>
      <c r="L2892">
        <v>67</v>
      </c>
      <c r="M2892" t="s">
        <v>185</v>
      </c>
      <c r="N2892">
        <v>1306</v>
      </c>
      <c r="O2892" t="s">
        <v>103</v>
      </c>
      <c r="P2892" t="s">
        <v>54</v>
      </c>
      <c r="Q2892" t="s">
        <v>489</v>
      </c>
      <c r="R2892" t="s">
        <v>347</v>
      </c>
      <c r="S2892" t="s">
        <v>57</v>
      </c>
      <c r="T2892" t="s">
        <v>175</v>
      </c>
      <c r="U2892" t="s">
        <v>117</v>
      </c>
      <c r="V2892" t="s">
        <v>691</v>
      </c>
      <c r="W2892" t="s">
        <v>74</v>
      </c>
      <c r="X2892" t="s">
        <v>67</v>
      </c>
      <c r="Y2892" t="s">
        <v>171</v>
      </c>
      <c r="Z2892" t="s">
        <v>170</v>
      </c>
      <c r="AA2892" t="s">
        <v>64</v>
      </c>
      <c r="AB2892" t="s">
        <v>192</v>
      </c>
      <c r="AC2892" t="s">
        <v>173</v>
      </c>
      <c r="AD2892" t="s">
        <v>62</v>
      </c>
      <c r="AE2892" t="s">
        <v>74</v>
      </c>
      <c r="AF2892" t="s">
        <v>178</v>
      </c>
      <c r="AG2892" t="s">
        <v>575</v>
      </c>
      <c r="AH2892" t="s">
        <v>780</v>
      </c>
      <c r="AI2892" t="s">
        <v>143</v>
      </c>
      <c r="AJ2892" t="s">
        <v>226</v>
      </c>
      <c r="AK2892" t="s">
        <v>73</v>
      </c>
      <c r="AL2892" t="s">
        <v>103</v>
      </c>
      <c r="AM2892" t="s">
        <v>103</v>
      </c>
      <c r="AN2892" t="s">
        <v>76</v>
      </c>
      <c r="AO2892" t="s">
        <v>440</v>
      </c>
      <c r="AP2892" t="s">
        <v>1980</v>
      </c>
      <c r="AQ2892" t="s">
        <v>56</v>
      </c>
      <c r="AR2892" t="s">
        <v>74</v>
      </c>
      <c r="AS2892" t="s">
        <v>54</v>
      </c>
      <c r="AT2892" t="s">
        <v>73</v>
      </c>
      <c r="AU2892" t="s">
        <v>107</v>
      </c>
      <c r="AV2892" t="s">
        <v>13960</v>
      </c>
    </row>
    <row r="2893" spans="1:48" hidden="1" x14ac:dyDescent="0.3">
      <c r="A2893" t="s">
        <v>13961</v>
      </c>
      <c r="B2893" t="s">
        <v>13962</v>
      </c>
      <c r="C2893" s="1" t="str">
        <f t="shared" si="474"/>
        <v>21:0975</v>
      </c>
      <c r="D2893" s="1" t="str">
        <f t="shared" si="475"/>
        <v>21:0110</v>
      </c>
      <c r="E2893" t="s">
        <v>13963</v>
      </c>
      <c r="F2893" t="s">
        <v>13964</v>
      </c>
      <c r="H2893">
        <v>60.573965200000004</v>
      </c>
      <c r="I2893">
        <v>-98.033746899999997</v>
      </c>
      <c r="J2893" s="1" t="str">
        <f t="shared" si="476"/>
        <v>NGR lake sediment grab sample</v>
      </c>
      <c r="K2893" s="1" t="str">
        <f t="shared" si="477"/>
        <v>&lt;177 micron (NGR)</v>
      </c>
      <c r="L2893">
        <v>67</v>
      </c>
      <c r="M2893" t="s">
        <v>200</v>
      </c>
      <c r="N2893">
        <v>1307</v>
      </c>
      <c r="O2893" t="s">
        <v>302</v>
      </c>
      <c r="P2893" t="s">
        <v>54</v>
      </c>
      <c r="Q2893" t="s">
        <v>1128</v>
      </c>
      <c r="R2893" t="s">
        <v>436</v>
      </c>
      <c r="S2893" t="s">
        <v>57</v>
      </c>
      <c r="T2893" t="s">
        <v>153</v>
      </c>
      <c r="U2893" t="s">
        <v>117</v>
      </c>
      <c r="V2893" t="s">
        <v>347</v>
      </c>
      <c r="W2893" t="s">
        <v>206</v>
      </c>
      <c r="X2893" t="s">
        <v>67</v>
      </c>
      <c r="Y2893" t="s">
        <v>327</v>
      </c>
      <c r="Z2893" t="s">
        <v>170</v>
      </c>
      <c r="AA2893" t="s">
        <v>64</v>
      </c>
      <c r="AB2893" t="s">
        <v>99</v>
      </c>
      <c r="AC2893" t="s">
        <v>66</v>
      </c>
      <c r="AD2893" t="s">
        <v>67</v>
      </c>
      <c r="AE2893" t="s">
        <v>864</v>
      </c>
      <c r="AF2893" t="s">
        <v>92</v>
      </c>
      <c r="AG2893" t="s">
        <v>264</v>
      </c>
      <c r="AH2893" t="s">
        <v>780</v>
      </c>
      <c r="AI2893" t="s">
        <v>143</v>
      </c>
      <c r="AJ2893" t="s">
        <v>136</v>
      </c>
      <c r="AK2893" t="s">
        <v>73</v>
      </c>
      <c r="AL2893" t="s">
        <v>103</v>
      </c>
      <c r="AM2893" t="s">
        <v>103</v>
      </c>
      <c r="AN2893" t="s">
        <v>76</v>
      </c>
      <c r="AO2893" t="s">
        <v>59</v>
      </c>
      <c r="AP2893" t="s">
        <v>836</v>
      </c>
      <c r="AQ2893" t="s">
        <v>402</v>
      </c>
      <c r="AR2893" t="s">
        <v>67</v>
      </c>
      <c r="AS2893" t="s">
        <v>54</v>
      </c>
      <c r="AT2893" t="s">
        <v>73</v>
      </c>
      <c r="AU2893" t="s">
        <v>107</v>
      </c>
      <c r="AV2893" t="s">
        <v>13965</v>
      </c>
    </row>
    <row r="2894" spans="1:48" hidden="1" x14ac:dyDescent="0.3">
      <c r="A2894" t="s">
        <v>13966</v>
      </c>
      <c r="B2894" t="s">
        <v>13967</v>
      </c>
      <c r="C2894" s="1" t="str">
        <f t="shared" si="474"/>
        <v>21:0975</v>
      </c>
      <c r="D2894" s="1" t="str">
        <f t="shared" si="475"/>
        <v>21:0110</v>
      </c>
      <c r="E2894" t="s">
        <v>13968</v>
      </c>
      <c r="F2894" t="s">
        <v>13969</v>
      </c>
      <c r="H2894">
        <v>60.534053999999998</v>
      </c>
      <c r="I2894">
        <v>-98.067817099999999</v>
      </c>
      <c r="J2894" s="1" t="str">
        <f t="shared" si="476"/>
        <v>NGR lake sediment grab sample</v>
      </c>
      <c r="K2894" s="1" t="str">
        <f t="shared" si="477"/>
        <v>&lt;177 micron (NGR)</v>
      </c>
      <c r="L2894">
        <v>67</v>
      </c>
      <c r="M2894" t="s">
        <v>217</v>
      </c>
      <c r="N2894">
        <v>1308</v>
      </c>
      <c r="O2894" t="s">
        <v>103</v>
      </c>
      <c r="P2894" t="s">
        <v>54</v>
      </c>
      <c r="Q2894" t="s">
        <v>437</v>
      </c>
      <c r="R2894" t="s">
        <v>616</v>
      </c>
      <c r="S2894" t="s">
        <v>57</v>
      </c>
      <c r="T2894" t="s">
        <v>97</v>
      </c>
      <c r="U2894" t="s">
        <v>59</v>
      </c>
      <c r="V2894" t="s">
        <v>2740</v>
      </c>
      <c r="W2894" t="s">
        <v>177</v>
      </c>
      <c r="X2894" t="s">
        <v>67</v>
      </c>
      <c r="Y2894" t="s">
        <v>448</v>
      </c>
      <c r="Z2894" t="s">
        <v>67</v>
      </c>
      <c r="AA2894" t="s">
        <v>64</v>
      </c>
      <c r="AB2894" t="s">
        <v>616</v>
      </c>
      <c r="AC2894" t="s">
        <v>66</v>
      </c>
      <c r="AD2894" t="s">
        <v>67</v>
      </c>
      <c r="AE2894" t="s">
        <v>10367</v>
      </c>
      <c r="AF2894" t="s">
        <v>76</v>
      </c>
      <c r="AG2894" t="s">
        <v>116</v>
      </c>
      <c r="AH2894" t="s">
        <v>780</v>
      </c>
      <c r="AI2894" t="s">
        <v>95</v>
      </c>
      <c r="AJ2894" t="s">
        <v>94</v>
      </c>
      <c r="AK2894" t="s">
        <v>73</v>
      </c>
      <c r="AL2894" t="s">
        <v>103</v>
      </c>
      <c r="AM2894" t="s">
        <v>103</v>
      </c>
      <c r="AN2894" t="s">
        <v>76</v>
      </c>
      <c r="AO2894" t="s">
        <v>338</v>
      </c>
      <c r="AP2894" t="s">
        <v>8164</v>
      </c>
      <c r="AQ2894" t="s">
        <v>156</v>
      </c>
      <c r="AR2894" t="s">
        <v>67</v>
      </c>
      <c r="AS2894" t="s">
        <v>54</v>
      </c>
      <c r="AT2894" t="s">
        <v>73</v>
      </c>
      <c r="AU2894" t="s">
        <v>107</v>
      </c>
      <c r="AV2894" t="s">
        <v>5516</v>
      </c>
    </row>
    <row r="2895" spans="1:48" hidden="1" x14ac:dyDescent="0.3">
      <c r="A2895" t="s">
        <v>13970</v>
      </c>
      <c r="B2895" t="s">
        <v>13971</v>
      </c>
      <c r="C2895" s="1" t="str">
        <f t="shared" si="474"/>
        <v>21:0975</v>
      </c>
      <c r="D2895" s="1" t="str">
        <f t="shared" si="475"/>
        <v>21:0110</v>
      </c>
      <c r="E2895" t="s">
        <v>13972</v>
      </c>
      <c r="F2895" t="s">
        <v>13973</v>
      </c>
      <c r="H2895">
        <v>60.525740999999996</v>
      </c>
      <c r="I2895">
        <v>-98.061625199999995</v>
      </c>
      <c r="J2895" s="1" t="str">
        <f t="shared" si="476"/>
        <v>NGR lake sediment grab sample</v>
      </c>
      <c r="K2895" s="1" t="str">
        <f t="shared" si="477"/>
        <v>&lt;177 micron (NGR)</v>
      </c>
      <c r="L2895">
        <v>67</v>
      </c>
      <c r="M2895" t="s">
        <v>246</v>
      </c>
      <c r="N2895">
        <v>1309</v>
      </c>
      <c r="O2895" t="s">
        <v>103</v>
      </c>
      <c r="P2895" t="s">
        <v>54</v>
      </c>
      <c r="Q2895" t="s">
        <v>449</v>
      </c>
      <c r="R2895" t="s">
        <v>290</v>
      </c>
      <c r="S2895" t="s">
        <v>57</v>
      </c>
      <c r="T2895" t="s">
        <v>357</v>
      </c>
      <c r="U2895" t="s">
        <v>57</v>
      </c>
      <c r="V2895" t="s">
        <v>2740</v>
      </c>
      <c r="W2895" t="s">
        <v>103</v>
      </c>
      <c r="X2895" t="s">
        <v>67</v>
      </c>
      <c r="Y2895" t="s">
        <v>75</v>
      </c>
      <c r="Z2895" t="s">
        <v>67</v>
      </c>
      <c r="AA2895" t="s">
        <v>64</v>
      </c>
      <c r="AB2895" t="s">
        <v>203</v>
      </c>
      <c r="AC2895" t="s">
        <v>66</v>
      </c>
      <c r="AD2895" t="s">
        <v>67</v>
      </c>
      <c r="AE2895" t="s">
        <v>9933</v>
      </c>
      <c r="AF2895" t="s">
        <v>76</v>
      </c>
      <c r="AG2895" t="s">
        <v>57</v>
      </c>
      <c r="AH2895" t="s">
        <v>780</v>
      </c>
      <c r="AI2895" t="s">
        <v>75</v>
      </c>
      <c r="AJ2895" t="s">
        <v>68</v>
      </c>
      <c r="AK2895" t="s">
        <v>73</v>
      </c>
      <c r="AL2895" t="s">
        <v>103</v>
      </c>
      <c r="AM2895" t="s">
        <v>103</v>
      </c>
      <c r="AN2895" t="s">
        <v>76</v>
      </c>
      <c r="AO2895" t="s">
        <v>396</v>
      </c>
      <c r="AP2895" t="s">
        <v>8164</v>
      </c>
      <c r="AQ2895" t="s">
        <v>355</v>
      </c>
      <c r="AR2895" t="s">
        <v>67</v>
      </c>
      <c r="AS2895" t="s">
        <v>54</v>
      </c>
      <c r="AT2895" t="s">
        <v>73</v>
      </c>
      <c r="AU2895" t="s">
        <v>107</v>
      </c>
      <c r="AV2895" t="s">
        <v>2947</v>
      </c>
    </row>
    <row r="2896" spans="1:48" hidden="1" x14ac:dyDescent="0.3">
      <c r="A2896" t="s">
        <v>13974</v>
      </c>
      <c r="B2896" t="s">
        <v>13975</v>
      </c>
      <c r="C2896" s="1" t="str">
        <f t="shared" si="474"/>
        <v>21:0975</v>
      </c>
      <c r="D2896" s="1" t="str">
        <f t="shared" si="475"/>
        <v>21:0110</v>
      </c>
      <c r="E2896" t="s">
        <v>13976</v>
      </c>
      <c r="F2896" t="s">
        <v>13977</v>
      </c>
      <c r="H2896">
        <v>60.481106799999999</v>
      </c>
      <c r="I2896">
        <v>-98.047816100000006</v>
      </c>
      <c r="J2896" s="1" t="str">
        <f t="shared" si="476"/>
        <v>NGR lake sediment grab sample</v>
      </c>
      <c r="K2896" s="1" t="str">
        <f t="shared" si="477"/>
        <v>&lt;177 micron (NGR)</v>
      </c>
      <c r="L2896">
        <v>67</v>
      </c>
      <c r="M2896" t="s">
        <v>113</v>
      </c>
      <c r="N2896">
        <v>1310</v>
      </c>
      <c r="O2896" t="s">
        <v>103</v>
      </c>
      <c r="P2896" t="s">
        <v>54</v>
      </c>
      <c r="Q2896" t="s">
        <v>560</v>
      </c>
      <c r="R2896" t="s">
        <v>141</v>
      </c>
      <c r="S2896" t="s">
        <v>57</v>
      </c>
      <c r="T2896" t="s">
        <v>249</v>
      </c>
      <c r="U2896" t="s">
        <v>57</v>
      </c>
      <c r="V2896" t="s">
        <v>347</v>
      </c>
      <c r="W2896" t="s">
        <v>74</v>
      </c>
      <c r="X2896" t="s">
        <v>67</v>
      </c>
      <c r="Y2896" t="s">
        <v>137</v>
      </c>
      <c r="Z2896" t="s">
        <v>170</v>
      </c>
      <c r="AA2896" t="s">
        <v>64</v>
      </c>
      <c r="AB2896" t="s">
        <v>615</v>
      </c>
      <c r="AC2896" t="s">
        <v>66</v>
      </c>
      <c r="AD2896" t="s">
        <v>54</v>
      </c>
      <c r="AE2896" t="s">
        <v>2181</v>
      </c>
      <c r="AF2896" t="s">
        <v>76</v>
      </c>
      <c r="AG2896" t="s">
        <v>356</v>
      </c>
      <c r="AH2896" t="s">
        <v>780</v>
      </c>
      <c r="AI2896" t="s">
        <v>240</v>
      </c>
      <c r="AJ2896" t="s">
        <v>159</v>
      </c>
      <c r="AK2896" t="s">
        <v>73</v>
      </c>
      <c r="AL2896" t="s">
        <v>103</v>
      </c>
      <c r="AM2896" t="s">
        <v>224</v>
      </c>
      <c r="AN2896" t="s">
        <v>76</v>
      </c>
      <c r="AO2896" t="s">
        <v>439</v>
      </c>
      <c r="AP2896" t="s">
        <v>900</v>
      </c>
      <c r="AQ2896" t="s">
        <v>123</v>
      </c>
      <c r="AR2896" t="s">
        <v>67</v>
      </c>
      <c r="AS2896" t="s">
        <v>54</v>
      </c>
      <c r="AT2896" t="s">
        <v>73</v>
      </c>
      <c r="AU2896" t="s">
        <v>107</v>
      </c>
      <c r="AV2896" t="s">
        <v>10964</v>
      </c>
    </row>
    <row r="2897" spans="1:48" hidden="1" x14ac:dyDescent="0.3">
      <c r="A2897" t="s">
        <v>13978</v>
      </c>
      <c r="B2897" t="s">
        <v>13979</v>
      </c>
      <c r="C2897" s="1" t="str">
        <f t="shared" si="474"/>
        <v>21:0975</v>
      </c>
      <c r="D2897" s="1" t="str">
        <f t="shared" si="475"/>
        <v>21:0110</v>
      </c>
      <c r="E2897" t="s">
        <v>13976</v>
      </c>
      <c r="F2897" t="s">
        <v>13980</v>
      </c>
      <c r="H2897">
        <v>60.481106799999999</v>
      </c>
      <c r="I2897">
        <v>-98.047816100000006</v>
      </c>
      <c r="J2897" s="1" t="str">
        <f t="shared" si="476"/>
        <v>NGR lake sediment grab sample</v>
      </c>
      <c r="K2897" s="1" t="str">
        <f t="shared" si="477"/>
        <v>&lt;177 micron (NGR)</v>
      </c>
      <c r="L2897">
        <v>67</v>
      </c>
      <c r="M2897" t="s">
        <v>132</v>
      </c>
      <c r="N2897">
        <v>1311</v>
      </c>
      <c r="O2897" t="s">
        <v>103</v>
      </c>
      <c r="P2897" t="s">
        <v>54</v>
      </c>
      <c r="Q2897" t="s">
        <v>462</v>
      </c>
      <c r="R2897" t="s">
        <v>616</v>
      </c>
      <c r="S2897" t="s">
        <v>57</v>
      </c>
      <c r="T2897" t="s">
        <v>235</v>
      </c>
      <c r="U2897" t="s">
        <v>138</v>
      </c>
      <c r="V2897" t="s">
        <v>356</v>
      </c>
      <c r="W2897" t="s">
        <v>68</v>
      </c>
      <c r="X2897" t="s">
        <v>67</v>
      </c>
      <c r="Y2897" t="s">
        <v>355</v>
      </c>
      <c r="Z2897" t="s">
        <v>170</v>
      </c>
      <c r="AA2897" t="s">
        <v>64</v>
      </c>
      <c r="AB2897" t="s">
        <v>236</v>
      </c>
      <c r="AC2897" t="s">
        <v>66</v>
      </c>
      <c r="AD2897" t="s">
        <v>758</v>
      </c>
      <c r="AE2897" t="s">
        <v>2716</v>
      </c>
      <c r="AF2897" t="s">
        <v>281</v>
      </c>
      <c r="AG2897" t="s">
        <v>347</v>
      </c>
      <c r="AH2897" t="s">
        <v>780</v>
      </c>
      <c r="AI2897" t="s">
        <v>143</v>
      </c>
      <c r="AJ2897" t="s">
        <v>159</v>
      </c>
      <c r="AK2897" t="s">
        <v>73</v>
      </c>
      <c r="AL2897" t="s">
        <v>103</v>
      </c>
      <c r="AM2897" t="s">
        <v>103</v>
      </c>
      <c r="AN2897" t="s">
        <v>76</v>
      </c>
      <c r="AO2897" t="s">
        <v>328</v>
      </c>
      <c r="AP2897" t="s">
        <v>261</v>
      </c>
      <c r="AQ2897" t="s">
        <v>429</v>
      </c>
      <c r="AR2897" t="s">
        <v>67</v>
      </c>
      <c r="AS2897" t="s">
        <v>54</v>
      </c>
      <c r="AT2897" t="s">
        <v>73</v>
      </c>
      <c r="AU2897" t="s">
        <v>107</v>
      </c>
      <c r="AV2897" t="s">
        <v>12262</v>
      </c>
    </row>
    <row r="2898" spans="1:48" hidden="1" x14ac:dyDescent="0.3">
      <c r="A2898" t="s">
        <v>13981</v>
      </c>
      <c r="B2898" t="s">
        <v>13982</v>
      </c>
      <c r="C2898" s="1" t="str">
        <f t="shared" si="474"/>
        <v>21:0975</v>
      </c>
      <c r="D2898" s="1" t="str">
        <f t="shared" si="475"/>
        <v>21:0110</v>
      </c>
      <c r="E2898" t="s">
        <v>13983</v>
      </c>
      <c r="F2898" t="s">
        <v>13984</v>
      </c>
      <c r="H2898">
        <v>60.478017000000001</v>
      </c>
      <c r="I2898">
        <v>-98.134721099999993</v>
      </c>
      <c r="J2898" s="1" t="str">
        <f t="shared" si="476"/>
        <v>NGR lake sediment grab sample</v>
      </c>
      <c r="K2898" s="1" t="str">
        <f t="shared" si="477"/>
        <v>&lt;177 micron (NGR)</v>
      </c>
      <c r="L2898">
        <v>67</v>
      </c>
      <c r="M2898" t="s">
        <v>260</v>
      </c>
      <c r="N2898">
        <v>1312</v>
      </c>
      <c r="O2898" t="s">
        <v>103</v>
      </c>
      <c r="P2898" t="s">
        <v>54</v>
      </c>
      <c r="Q2898" t="s">
        <v>277</v>
      </c>
      <c r="R2898" t="s">
        <v>151</v>
      </c>
      <c r="S2898" t="s">
        <v>57</v>
      </c>
      <c r="T2898" t="s">
        <v>447</v>
      </c>
      <c r="U2898" t="s">
        <v>138</v>
      </c>
      <c r="V2898" t="s">
        <v>436</v>
      </c>
      <c r="W2898" t="s">
        <v>125</v>
      </c>
      <c r="X2898" t="s">
        <v>170</v>
      </c>
      <c r="Y2898" t="s">
        <v>177</v>
      </c>
      <c r="Z2898" t="s">
        <v>62</v>
      </c>
      <c r="AA2898" t="s">
        <v>64</v>
      </c>
      <c r="AB2898" t="s">
        <v>152</v>
      </c>
      <c r="AC2898" t="s">
        <v>70</v>
      </c>
      <c r="AD2898" t="s">
        <v>758</v>
      </c>
      <c r="AE2898" t="s">
        <v>10670</v>
      </c>
      <c r="AF2898" t="s">
        <v>104</v>
      </c>
      <c r="AG2898" t="s">
        <v>104</v>
      </c>
      <c r="AH2898" t="s">
        <v>780</v>
      </c>
      <c r="AI2898" t="s">
        <v>448</v>
      </c>
      <c r="AJ2898" t="s">
        <v>13985</v>
      </c>
      <c r="AK2898" t="s">
        <v>73</v>
      </c>
      <c r="AL2898" t="s">
        <v>103</v>
      </c>
      <c r="AM2898" t="s">
        <v>125</v>
      </c>
      <c r="AN2898" t="s">
        <v>76</v>
      </c>
      <c r="AO2898" t="s">
        <v>265</v>
      </c>
      <c r="AP2898" t="s">
        <v>8164</v>
      </c>
      <c r="AQ2898" t="s">
        <v>240</v>
      </c>
      <c r="AR2898" t="s">
        <v>67</v>
      </c>
      <c r="AS2898" t="s">
        <v>54</v>
      </c>
      <c r="AT2898" t="s">
        <v>73</v>
      </c>
      <c r="AU2898" t="s">
        <v>107</v>
      </c>
      <c r="AV2898" t="s">
        <v>10645</v>
      </c>
    </row>
    <row r="2899" spans="1:48" hidden="1" x14ac:dyDescent="0.3">
      <c r="A2899" t="s">
        <v>13986</v>
      </c>
      <c r="B2899" t="s">
        <v>13987</v>
      </c>
      <c r="C2899" s="1" t="str">
        <f t="shared" si="474"/>
        <v>21:0975</v>
      </c>
      <c r="D2899" s="1" t="str">
        <f t="shared" si="475"/>
        <v>21:0110</v>
      </c>
      <c r="E2899" t="s">
        <v>13988</v>
      </c>
      <c r="F2899" t="s">
        <v>13989</v>
      </c>
      <c r="H2899">
        <v>60.459346400000001</v>
      </c>
      <c r="I2899">
        <v>-98.117836699999998</v>
      </c>
      <c r="J2899" s="1" t="str">
        <f t="shared" si="476"/>
        <v>NGR lake sediment grab sample</v>
      </c>
      <c r="K2899" s="1" t="str">
        <f t="shared" si="477"/>
        <v>&lt;177 micron (NGR)</v>
      </c>
      <c r="L2899">
        <v>67</v>
      </c>
      <c r="M2899" t="s">
        <v>273</v>
      </c>
      <c r="N2899">
        <v>1313</v>
      </c>
      <c r="O2899" t="s">
        <v>103</v>
      </c>
      <c r="P2899" t="s">
        <v>54</v>
      </c>
      <c r="Q2899" t="s">
        <v>248</v>
      </c>
      <c r="R2899" t="s">
        <v>251</v>
      </c>
      <c r="S2899" t="s">
        <v>57</v>
      </c>
      <c r="T2899" t="s">
        <v>80</v>
      </c>
      <c r="U2899" t="s">
        <v>59</v>
      </c>
      <c r="V2899" t="s">
        <v>251</v>
      </c>
      <c r="W2899" t="s">
        <v>75</v>
      </c>
      <c r="X2899" t="s">
        <v>170</v>
      </c>
      <c r="Y2899" t="s">
        <v>68</v>
      </c>
      <c r="Z2899" t="s">
        <v>74</v>
      </c>
      <c r="AA2899" t="s">
        <v>64</v>
      </c>
      <c r="AB2899" t="s">
        <v>152</v>
      </c>
      <c r="AC2899" t="s">
        <v>70</v>
      </c>
      <c r="AD2899" t="s">
        <v>67</v>
      </c>
      <c r="AE2899" t="s">
        <v>7472</v>
      </c>
      <c r="AF2899" t="s">
        <v>357</v>
      </c>
      <c r="AG2899" t="s">
        <v>57</v>
      </c>
      <c r="AH2899" t="s">
        <v>780</v>
      </c>
      <c r="AI2899" t="s">
        <v>95</v>
      </c>
      <c r="AJ2899" t="s">
        <v>10437</v>
      </c>
      <c r="AK2899" t="s">
        <v>73</v>
      </c>
      <c r="AL2899" t="s">
        <v>103</v>
      </c>
      <c r="AM2899" t="s">
        <v>177</v>
      </c>
      <c r="AN2899" t="s">
        <v>76</v>
      </c>
      <c r="AO2899" t="s">
        <v>514</v>
      </c>
      <c r="AP2899" t="s">
        <v>470</v>
      </c>
      <c r="AQ2899" t="s">
        <v>346</v>
      </c>
      <c r="AR2899" t="s">
        <v>67</v>
      </c>
      <c r="AS2899" t="s">
        <v>54</v>
      </c>
      <c r="AT2899" t="s">
        <v>73</v>
      </c>
      <c r="AU2899" t="s">
        <v>107</v>
      </c>
      <c r="AV2899" t="s">
        <v>12476</v>
      </c>
    </row>
    <row r="2900" spans="1:48" hidden="1" x14ac:dyDescent="0.3">
      <c r="A2900" t="s">
        <v>13990</v>
      </c>
      <c r="B2900" t="s">
        <v>13991</v>
      </c>
      <c r="C2900" s="1" t="str">
        <f t="shared" si="474"/>
        <v>21:0975</v>
      </c>
      <c r="D2900" s="1" t="str">
        <f t="shared" si="475"/>
        <v>21:0110</v>
      </c>
      <c r="E2900" t="s">
        <v>13992</v>
      </c>
      <c r="F2900" t="s">
        <v>13993</v>
      </c>
      <c r="H2900">
        <v>60.4269003</v>
      </c>
      <c r="I2900">
        <v>-98.144781899999998</v>
      </c>
      <c r="J2900" s="1" t="str">
        <f t="shared" si="476"/>
        <v>NGR lake sediment grab sample</v>
      </c>
      <c r="K2900" s="1" t="str">
        <f t="shared" si="477"/>
        <v>&lt;177 micron (NGR)</v>
      </c>
      <c r="L2900">
        <v>67</v>
      </c>
      <c r="M2900" t="s">
        <v>289</v>
      </c>
      <c r="N2900">
        <v>1314</v>
      </c>
      <c r="O2900" t="s">
        <v>157</v>
      </c>
      <c r="P2900" t="s">
        <v>54</v>
      </c>
      <c r="Q2900" t="s">
        <v>1128</v>
      </c>
      <c r="R2900" t="s">
        <v>471</v>
      </c>
      <c r="S2900" t="s">
        <v>57</v>
      </c>
      <c r="T2900" t="s">
        <v>1814</v>
      </c>
      <c r="U2900" t="s">
        <v>96</v>
      </c>
      <c r="V2900" t="s">
        <v>65</v>
      </c>
      <c r="W2900" t="s">
        <v>63</v>
      </c>
      <c r="X2900" t="s">
        <v>138</v>
      </c>
      <c r="Y2900" t="s">
        <v>62</v>
      </c>
      <c r="Z2900" t="s">
        <v>62</v>
      </c>
      <c r="AA2900" t="s">
        <v>64</v>
      </c>
      <c r="AB2900" t="s">
        <v>315</v>
      </c>
      <c r="AC2900" t="s">
        <v>224</v>
      </c>
      <c r="AD2900" t="s">
        <v>67</v>
      </c>
      <c r="AE2900" t="s">
        <v>1159</v>
      </c>
      <c r="AF2900" t="s">
        <v>357</v>
      </c>
      <c r="AG2900" t="s">
        <v>264</v>
      </c>
      <c r="AH2900" t="s">
        <v>780</v>
      </c>
      <c r="AI2900" t="s">
        <v>96</v>
      </c>
      <c r="AJ2900" t="s">
        <v>6944</v>
      </c>
      <c r="AK2900" t="s">
        <v>73</v>
      </c>
      <c r="AL2900" t="s">
        <v>103</v>
      </c>
      <c r="AM2900" t="s">
        <v>62</v>
      </c>
      <c r="AN2900" t="s">
        <v>76</v>
      </c>
      <c r="AO2900" t="s">
        <v>290</v>
      </c>
      <c r="AP2900" t="s">
        <v>2033</v>
      </c>
      <c r="AQ2900" t="s">
        <v>514</v>
      </c>
      <c r="AR2900" t="s">
        <v>67</v>
      </c>
      <c r="AS2900" t="s">
        <v>127</v>
      </c>
      <c r="AT2900" t="s">
        <v>73</v>
      </c>
      <c r="AU2900" t="s">
        <v>107</v>
      </c>
      <c r="AV2900" t="s">
        <v>13994</v>
      </c>
    </row>
    <row r="2901" spans="1:48" hidden="1" x14ac:dyDescent="0.3">
      <c r="A2901" t="s">
        <v>13995</v>
      </c>
      <c r="B2901" t="s">
        <v>13996</v>
      </c>
      <c r="C2901" s="1" t="str">
        <f t="shared" si="474"/>
        <v>21:0975</v>
      </c>
      <c r="D2901" s="1" t="str">
        <f>HYPERLINK("https://geochem.nrcan.gc.ca/cdogs/content/svy/svy_e.htm", "")</f>
        <v/>
      </c>
      <c r="G2901" s="1" t="str">
        <f>HYPERLINK("https://geochem.nrcan.gc.ca/cdogs/content/cr_/cr_00161_e.htm", "161")</f>
        <v>161</v>
      </c>
      <c r="J2901" t="s">
        <v>230</v>
      </c>
      <c r="K2901" t="s">
        <v>231</v>
      </c>
      <c r="L2901">
        <v>67</v>
      </c>
      <c r="M2901" t="s">
        <v>232</v>
      </c>
      <c r="N2901">
        <v>1315</v>
      </c>
      <c r="O2901" t="s">
        <v>96</v>
      </c>
      <c r="P2901" t="s">
        <v>54</v>
      </c>
      <c r="Q2901" t="s">
        <v>105</v>
      </c>
      <c r="R2901" t="s">
        <v>103</v>
      </c>
      <c r="S2901" t="s">
        <v>57</v>
      </c>
      <c r="T2901" t="s">
        <v>207</v>
      </c>
      <c r="U2901" t="s">
        <v>88</v>
      </c>
      <c r="V2901" t="s">
        <v>152</v>
      </c>
      <c r="W2901" t="s">
        <v>276</v>
      </c>
      <c r="X2901" t="s">
        <v>62</v>
      </c>
      <c r="Y2901" t="s">
        <v>136</v>
      </c>
      <c r="Z2901" t="s">
        <v>104</v>
      </c>
      <c r="AA2901" t="s">
        <v>64</v>
      </c>
      <c r="AB2901" t="s">
        <v>522</v>
      </c>
      <c r="AC2901" t="s">
        <v>224</v>
      </c>
      <c r="AD2901" t="s">
        <v>67</v>
      </c>
      <c r="AE2901" t="s">
        <v>8618</v>
      </c>
      <c r="AF2901" t="s">
        <v>347</v>
      </c>
      <c r="AG2901" t="s">
        <v>60</v>
      </c>
      <c r="AH2901" t="s">
        <v>125</v>
      </c>
      <c r="AI2901" t="s">
        <v>290</v>
      </c>
      <c r="AJ2901" t="s">
        <v>382</v>
      </c>
      <c r="AK2901" t="s">
        <v>73</v>
      </c>
      <c r="AL2901" t="s">
        <v>74</v>
      </c>
      <c r="AM2901" t="s">
        <v>68</v>
      </c>
      <c r="AN2901" t="s">
        <v>76</v>
      </c>
      <c r="AO2901" t="s">
        <v>178</v>
      </c>
      <c r="AP2901" t="s">
        <v>13875</v>
      </c>
      <c r="AQ2901" t="s">
        <v>292</v>
      </c>
      <c r="AR2901" t="s">
        <v>62</v>
      </c>
      <c r="AS2901" t="s">
        <v>127</v>
      </c>
      <c r="AT2901" t="s">
        <v>91</v>
      </c>
      <c r="AU2901" t="s">
        <v>488</v>
      </c>
      <c r="AV2901" t="s">
        <v>13997</v>
      </c>
    </row>
    <row r="2902" spans="1:48" hidden="1" x14ac:dyDescent="0.3">
      <c r="A2902" t="s">
        <v>13998</v>
      </c>
      <c r="B2902" t="s">
        <v>13999</v>
      </c>
      <c r="C2902" s="1" t="str">
        <f t="shared" si="474"/>
        <v>21:0975</v>
      </c>
      <c r="D2902" s="1" t="str">
        <f t="shared" ref="D2902:D2918" si="478">HYPERLINK("https://geochem.nrcan.gc.ca/cdogs/content/svy/svy210110_e.htm", "21:0110")</f>
        <v>21:0110</v>
      </c>
      <c r="E2902" t="s">
        <v>14000</v>
      </c>
      <c r="F2902" t="s">
        <v>14001</v>
      </c>
      <c r="H2902">
        <v>60.3773889</v>
      </c>
      <c r="I2902">
        <v>-98.136488600000007</v>
      </c>
      <c r="J2902" s="1" t="str">
        <f t="shared" ref="J2902:J2918" si="479">HYPERLINK("https://geochem.nrcan.gc.ca/cdogs/content/kwd/kwd020027_e.htm", "NGR lake sediment grab sample")</f>
        <v>NGR lake sediment grab sample</v>
      </c>
      <c r="K2902" s="1" t="str">
        <f t="shared" ref="K2902:K2918" si="480">HYPERLINK("https://geochem.nrcan.gc.ca/cdogs/content/kwd/kwd080006_e.htm", "&lt;177 micron (NGR)")</f>
        <v>&lt;177 micron (NGR)</v>
      </c>
      <c r="L2902">
        <v>67</v>
      </c>
      <c r="M2902" t="s">
        <v>301</v>
      </c>
      <c r="N2902">
        <v>1316</v>
      </c>
      <c r="O2902" t="s">
        <v>92</v>
      </c>
      <c r="P2902" t="s">
        <v>54</v>
      </c>
      <c r="Q2902" t="s">
        <v>642</v>
      </c>
      <c r="R2902" t="s">
        <v>14002</v>
      </c>
      <c r="S2902" t="s">
        <v>57</v>
      </c>
      <c r="T2902" t="s">
        <v>364</v>
      </c>
      <c r="U2902" t="s">
        <v>116</v>
      </c>
      <c r="V2902" t="s">
        <v>172</v>
      </c>
      <c r="W2902" t="s">
        <v>94</v>
      </c>
      <c r="X2902" t="s">
        <v>62</v>
      </c>
      <c r="Y2902" t="s">
        <v>79</v>
      </c>
      <c r="Z2902" t="s">
        <v>96</v>
      </c>
      <c r="AA2902" t="s">
        <v>64</v>
      </c>
      <c r="AB2902" t="s">
        <v>291</v>
      </c>
      <c r="AC2902" t="s">
        <v>155</v>
      </c>
      <c r="AD2902" t="s">
        <v>170</v>
      </c>
      <c r="AE2902" t="s">
        <v>526</v>
      </c>
      <c r="AF2902" t="s">
        <v>365</v>
      </c>
      <c r="AG2902" t="s">
        <v>380</v>
      </c>
      <c r="AH2902" t="s">
        <v>780</v>
      </c>
      <c r="AI2902" t="s">
        <v>280</v>
      </c>
      <c r="AJ2902" t="s">
        <v>1440</v>
      </c>
      <c r="AK2902" t="s">
        <v>73</v>
      </c>
      <c r="AL2902" t="s">
        <v>157</v>
      </c>
      <c r="AM2902" t="s">
        <v>157</v>
      </c>
      <c r="AN2902" t="s">
        <v>76</v>
      </c>
      <c r="AO2902" t="s">
        <v>77</v>
      </c>
      <c r="AP2902" t="s">
        <v>179</v>
      </c>
      <c r="AQ2902" t="s">
        <v>280</v>
      </c>
      <c r="AR2902" t="s">
        <v>170</v>
      </c>
      <c r="AS2902" t="s">
        <v>54</v>
      </c>
      <c r="AT2902" t="s">
        <v>437</v>
      </c>
      <c r="AU2902" t="s">
        <v>107</v>
      </c>
      <c r="AV2902" t="s">
        <v>14003</v>
      </c>
    </row>
    <row r="2903" spans="1:48" hidden="1" x14ac:dyDescent="0.3">
      <c r="A2903" t="s">
        <v>14004</v>
      </c>
      <c r="B2903" t="s">
        <v>14005</v>
      </c>
      <c r="C2903" s="1" t="str">
        <f t="shared" si="474"/>
        <v>21:0975</v>
      </c>
      <c r="D2903" s="1" t="str">
        <f t="shared" si="478"/>
        <v>21:0110</v>
      </c>
      <c r="E2903" t="s">
        <v>14006</v>
      </c>
      <c r="F2903" t="s">
        <v>14007</v>
      </c>
      <c r="H2903">
        <v>60.352039300000001</v>
      </c>
      <c r="I2903">
        <v>-98.146094599999998</v>
      </c>
      <c r="J2903" s="1" t="str">
        <f t="shared" si="479"/>
        <v>NGR lake sediment grab sample</v>
      </c>
      <c r="K2903" s="1" t="str">
        <f t="shared" si="480"/>
        <v>&lt;177 micron (NGR)</v>
      </c>
      <c r="L2903">
        <v>67</v>
      </c>
      <c r="M2903" t="s">
        <v>314</v>
      </c>
      <c r="N2903">
        <v>1317</v>
      </c>
      <c r="O2903" t="s">
        <v>103</v>
      </c>
      <c r="P2903" t="s">
        <v>54</v>
      </c>
      <c r="Q2903" t="s">
        <v>133</v>
      </c>
      <c r="R2903" t="s">
        <v>514</v>
      </c>
      <c r="S2903" t="s">
        <v>57</v>
      </c>
      <c r="T2903" t="s">
        <v>471</v>
      </c>
      <c r="U2903" t="s">
        <v>59</v>
      </c>
      <c r="V2903" t="s">
        <v>436</v>
      </c>
      <c r="W2903" t="s">
        <v>171</v>
      </c>
      <c r="X2903" t="s">
        <v>67</v>
      </c>
      <c r="Y2903" t="s">
        <v>396</v>
      </c>
      <c r="Z2903" t="s">
        <v>127</v>
      </c>
      <c r="AA2903" t="s">
        <v>64</v>
      </c>
      <c r="AB2903" t="s">
        <v>357</v>
      </c>
      <c r="AC2903" t="s">
        <v>66</v>
      </c>
      <c r="AD2903" t="s">
        <v>67</v>
      </c>
      <c r="AE2903" t="s">
        <v>137</v>
      </c>
      <c r="AF2903" t="s">
        <v>104</v>
      </c>
      <c r="AG2903" t="s">
        <v>449</v>
      </c>
      <c r="AH2903" t="s">
        <v>780</v>
      </c>
      <c r="AI2903" t="s">
        <v>61</v>
      </c>
      <c r="AJ2903" t="s">
        <v>118</v>
      </c>
      <c r="AK2903" t="s">
        <v>73</v>
      </c>
      <c r="AL2903" t="s">
        <v>75</v>
      </c>
      <c r="AM2903" t="s">
        <v>103</v>
      </c>
      <c r="AN2903" t="s">
        <v>76</v>
      </c>
      <c r="AO2903" t="s">
        <v>709</v>
      </c>
      <c r="AP2903" t="s">
        <v>2033</v>
      </c>
      <c r="AQ2903" t="s">
        <v>302</v>
      </c>
      <c r="AR2903" t="s">
        <v>67</v>
      </c>
      <c r="AS2903" t="s">
        <v>54</v>
      </c>
      <c r="AT2903" t="s">
        <v>73</v>
      </c>
      <c r="AU2903" t="s">
        <v>107</v>
      </c>
      <c r="AV2903" t="s">
        <v>14008</v>
      </c>
    </row>
    <row r="2904" spans="1:48" hidden="1" x14ac:dyDescent="0.3">
      <c r="A2904" t="s">
        <v>14009</v>
      </c>
      <c r="B2904" t="s">
        <v>14010</v>
      </c>
      <c r="C2904" s="1" t="str">
        <f t="shared" si="474"/>
        <v>21:0975</v>
      </c>
      <c r="D2904" s="1" t="str">
        <f t="shared" si="478"/>
        <v>21:0110</v>
      </c>
      <c r="E2904" t="s">
        <v>14011</v>
      </c>
      <c r="F2904" t="s">
        <v>14012</v>
      </c>
      <c r="H2904">
        <v>60.323968600000001</v>
      </c>
      <c r="I2904">
        <v>-98.110289800000004</v>
      </c>
      <c r="J2904" s="1" t="str">
        <f t="shared" si="479"/>
        <v>NGR lake sediment grab sample</v>
      </c>
      <c r="K2904" s="1" t="str">
        <f t="shared" si="480"/>
        <v>&lt;177 micron (NGR)</v>
      </c>
      <c r="L2904">
        <v>67</v>
      </c>
      <c r="M2904" t="s">
        <v>324</v>
      </c>
      <c r="N2904">
        <v>1318</v>
      </c>
      <c r="O2904" t="s">
        <v>92</v>
      </c>
      <c r="P2904" t="s">
        <v>54</v>
      </c>
      <c r="Q2904" t="s">
        <v>624</v>
      </c>
      <c r="R2904" t="s">
        <v>347</v>
      </c>
      <c r="S2904" t="s">
        <v>57</v>
      </c>
      <c r="T2904" t="s">
        <v>204</v>
      </c>
      <c r="U2904" t="s">
        <v>178</v>
      </c>
      <c r="V2904" t="s">
        <v>119</v>
      </c>
      <c r="W2904" t="s">
        <v>205</v>
      </c>
      <c r="X2904" t="s">
        <v>74</v>
      </c>
      <c r="Y2904" t="s">
        <v>220</v>
      </c>
      <c r="Z2904" t="s">
        <v>96</v>
      </c>
      <c r="AA2904" t="s">
        <v>64</v>
      </c>
      <c r="AB2904" t="s">
        <v>575</v>
      </c>
      <c r="AC2904" t="s">
        <v>70</v>
      </c>
      <c r="AD2904" t="s">
        <v>67</v>
      </c>
      <c r="AE2904" t="s">
        <v>238</v>
      </c>
      <c r="AF2904" t="s">
        <v>65</v>
      </c>
      <c r="AG2904" t="s">
        <v>122</v>
      </c>
      <c r="AH2904" t="s">
        <v>780</v>
      </c>
      <c r="AI2904" t="s">
        <v>413</v>
      </c>
      <c r="AJ2904" t="s">
        <v>138</v>
      </c>
      <c r="AK2904" t="s">
        <v>73</v>
      </c>
      <c r="AL2904" t="s">
        <v>125</v>
      </c>
      <c r="AM2904" t="s">
        <v>75</v>
      </c>
      <c r="AN2904" t="s">
        <v>76</v>
      </c>
      <c r="AO2904" t="s">
        <v>168</v>
      </c>
      <c r="AP2904" t="s">
        <v>307</v>
      </c>
      <c r="AQ2904" t="s">
        <v>201</v>
      </c>
      <c r="AR2904" t="s">
        <v>170</v>
      </c>
      <c r="AS2904" t="s">
        <v>54</v>
      </c>
      <c r="AT2904" t="s">
        <v>73</v>
      </c>
      <c r="AU2904" t="s">
        <v>107</v>
      </c>
      <c r="AV2904" t="s">
        <v>3300</v>
      </c>
    </row>
    <row r="2905" spans="1:48" hidden="1" x14ac:dyDescent="0.3">
      <c r="A2905" t="s">
        <v>14013</v>
      </c>
      <c r="B2905" t="s">
        <v>14014</v>
      </c>
      <c r="C2905" s="1" t="str">
        <f t="shared" si="474"/>
        <v>21:0975</v>
      </c>
      <c r="D2905" s="1" t="str">
        <f t="shared" si="478"/>
        <v>21:0110</v>
      </c>
      <c r="E2905" t="s">
        <v>14015</v>
      </c>
      <c r="F2905" t="s">
        <v>14016</v>
      </c>
      <c r="H2905">
        <v>60.281562999999998</v>
      </c>
      <c r="I2905">
        <v>-98.135421699999995</v>
      </c>
      <c r="J2905" s="1" t="str">
        <f t="shared" si="479"/>
        <v>NGR lake sediment grab sample</v>
      </c>
      <c r="K2905" s="1" t="str">
        <f t="shared" si="480"/>
        <v>&lt;177 micron (NGR)</v>
      </c>
      <c r="L2905">
        <v>67</v>
      </c>
      <c r="M2905" t="s">
        <v>335</v>
      </c>
      <c r="N2905">
        <v>1319</v>
      </c>
      <c r="O2905" t="s">
        <v>276</v>
      </c>
      <c r="P2905" t="s">
        <v>54</v>
      </c>
      <c r="Q2905" t="s">
        <v>523</v>
      </c>
      <c r="R2905" t="s">
        <v>281</v>
      </c>
      <c r="S2905" t="s">
        <v>57</v>
      </c>
      <c r="T2905" t="s">
        <v>100</v>
      </c>
      <c r="U2905" t="s">
        <v>59</v>
      </c>
      <c r="V2905" t="s">
        <v>187</v>
      </c>
      <c r="W2905" t="s">
        <v>396</v>
      </c>
      <c r="X2905" t="s">
        <v>67</v>
      </c>
      <c r="Y2905" t="s">
        <v>448</v>
      </c>
      <c r="Z2905" t="s">
        <v>170</v>
      </c>
      <c r="AA2905" t="s">
        <v>64</v>
      </c>
      <c r="AB2905" t="s">
        <v>471</v>
      </c>
      <c r="AC2905" t="s">
        <v>66</v>
      </c>
      <c r="AD2905" t="s">
        <v>67</v>
      </c>
      <c r="AE2905" t="s">
        <v>238</v>
      </c>
      <c r="AF2905" t="s">
        <v>92</v>
      </c>
      <c r="AG2905" t="s">
        <v>411</v>
      </c>
      <c r="AH2905" t="s">
        <v>472</v>
      </c>
      <c r="AI2905" t="s">
        <v>143</v>
      </c>
      <c r="AJ2905" t="s">
        <v>240</v>
      </c>
      <c r="AK2905" t="s">
        <v>73</v>
      </c>
      <c r="AL2905" t="s">
        <v>224</v>
      </c>
      <c r="AM2905" t="s">
        <v>103</v>
      </c>
      <c r="AN2905" t="s">
        <v>76</v>
      </c>
      <c r="AO2905" t="s">
        <v>514</v>
      </c>
      <c r="AP2905" t="s">
        <v>194</v>
      </c>
      <c r="AQ2905" t="s">
        <v>280</v>
      </c>
      <c r="AR2905" t="s">
        <v>67</v>
      </c>
      <c r="AS2905" t="s">
        <v>54</v>
      </c>
      <c r="AT2905" t="s">
        <v>73</v>
      </c>
      <c r="AU2905" t="s">
        <v>107</v>
      </c>
      <c r="AV2905" t="s">
        <v>5364</v>
      </c>
    </row>
    <row r="2906" spans="1:48" hidden="1" x14ac:dyDescent="0.3">
      <c r="A2906" t="s">
        <v>14017</v>
      </c>
      <c r="B2906" t="s">
        <v>14018</v>
      </c>
      <c r="C2906" s="1" t="str">
        <f t="shared" si="474"/>
        <v>21:0975</v>
      </c>
      <c r="D2906" s="1" t="str">
        <f t="shared" si="478"/>
        <v>21:0110</v>
      </c>
      <c r="E2906" t="s">
        <v>13939</v>
      </c>
      <c r="F2906" t="s">
        <v>14019</v>
      </c>
      <c r="H2906">
        <v>60.2449248</v>
      </c>
      <c r="I2906">
        <v>-98.133733300000003</v>
      </c>
      <c r="J2906" s="1" t="str">
        <f t="shared" si="479"/>
        <v>NGR lake sediment grab sample</v>
      </c>
      <c r="K2906" s="1" t="str">
        <f t="shared" si="480"/>
        <v>&lt;177 micron (NGR)</v>
      </c>
      <c r="L2906">
        <v>67</v>
      </c>
      <c r="M2906" t="s">
        <v>345</v>
      </c>
      <c r="N2906">
        <v>1320</v>
      </c>
      <c r="O2906" t="s">
        <v>178</v>
      </c>
      <c r="P2906" t="s">
        <v>127</v>
      </c>
      <c r="Q2906" t="s">
        <v>593</v>
      </c>
      <c r="R2906" t="s">
        <v>317</v>
      </c>
      <c r="S2906" t="s">
        <v>57</v>
      </c>
      <c r="T2906" t="s">
        <v>326</v>
      </c>
      <c r="U2906" t="s">
        <v>121</v>
      </c>
      <c r="V2906" t="s">
        <v>616</v>
      </c>
      <c r="W2906" t="s">
        <v>177</v>
      </c>
      <c r="X2906" t="s">
        <v>67</v>
      </c>
      <c r="Y2906" t="s">
        <v>238</v>
      </c>
      <c r="Z2906" t="s">
        <v>74</v>
      </c>
      <c r="AA2906" t="s">
        <v>64</v>
      </c>
      <c r="AB2906" t="s">
        <v>356</v>
      </c>
      <c r="AC2906" t="s">
        <v>66</v>
      </c>
      <c r="AD2906" t="s">
        <v>67</v>
      </c>
      <c r="AE2906" t="s">
        <v>5585</v>
      </c>
      <c r="AF2906" t="s">
        <v>65</v>
      </c>
      <c r="AG2906" t="s">
        <v>168</v>
      </c>
      <c r="AH2906" t="s">
        <v>780</v>
      </c>
      <c r="AI2906" t="s">
        <v>226</v>
      </c>
      <c r="AJ2906" t="s">
        <v>327</v>
      </c>
      <c r="AK2906" t="s">
        <v>73</v>
      </c>
      <c r="AL2906" t="s">
        <v>103</v>
      </c>
      <c r="AM2906" t="s">
        <v>103</v>
      </c>
      <c r="AN2906" t="s">
        <v>76</v>
      </c>
      <c r="AO2906" t="s">
        <v>87</v>
      </c>
      <c r="AP2906" t="s">
        <v>642</v>
      </c>
      <c r="AQ2906" t="s">
        <v>127</v>
      </c>
      <c r="AR2906" t="s">
        <v>67</v>
      </c>
      <c r="AS2906" t="s">
        <v>54</v>
      </c>
      <c r="AT2906" t="s">
        <v>73</v>
      </c>
      <c r="AU2906" t="s">
        <v>107</v>
      </c>
      <c r="AV2906" t="s">
        <v>12425</v>
      </c>
    </row>
    <row r="2907" spans="1:48" hidden="1" x14ac:dyDescent="0.3">
      <c r="A2907" t="s">
        <v>14020</v>
      </c>
      <c r="B2907" t="s">
        <v>14021</v>
      </c>
      <c r="C2907" s="1" t="str">
        <f t="shared" si="474"/>
        <v>21:0975</v>
      </c>
      <c r="D2907" s="1" t="str">
        <f t="shared" si="478"/>
        <v>21:0110</v>
      </c>
      <c r="E2907" t="s">
        <v>14022</v>
      </c>
      <c r="F2907" t="s">
        <v>14023</v>
      </c>
      <c r="H2907">
        <v>60.259719199999999</v>
      </c>
      <c r="I2907">
        <v>-98.066911599999997</v>
      </c>
      <c r="J2907" s="1" t="str">
        <f t="shared" si="479"/>
        <v>NGR lake sediment grab sample</v>
      </c>
      <c r="K2907" s="1" t="str">
        <f t="shared" si="480"/>
        <v>&lt;177 micron (NGR)</v>
      </c>
      <c r="L2907">
        <v>67</v>
      </c>
      <c r="M2907" t="s">
        <v>354</v>
      </c>
      <c r="N2907">
        <v>1321</v>
      </c>
      <c r="O2907" t="s">
        <v>103</v>
      </c>
      <c r="P2907" t="s">
        <v>54</v>
      </c>
      <c r="Q2907" t="s">
        <v>293</v>
      </c>
      <c r="R2907" t="s">
        <v>69</v>
      </c>
      <c r="S2907" t="s">
        <v>57</v>
      </c>
      <c r="T2907" t="s">
        <v>92</v>
      </c>
      <c r="U2907" t="s">
        <v>57</v>
      </c>
      <c r="V2907" t="s">
        <v>2740</v>
      </c>
      <c r="W2907" t="s">
        <v>103</v>
      </c>
      <c r="X2907" t="s">
        <v>67</v>
      </c>
      <c r="Y2907" t="s">
        <v>155</v>
      </c>
      <c r="Z2907" t="s">
        <v>67</v>
      </c>
      <c r="AA2907" t="s">
        <v>64</v>
      </c>
      <c r="AB2907" t="s">
        <v>138</v>
      </c>
      <c r="AC2907" t="s">
        <v>66</v>
      </c>
      <c r="AD2907" t="s">
        <v>67</v>
      </c>
      <c r="AE2907" t="s">
        <v>9111</v>
      </c>
      <c r="AF2907" t="s">
        <v>76</v>
      </c>
      <c r="AG2907" t="s">
        <v>57</v>
      </c>
      <c r="AH2907" t="s">
        <v>780</v>
      </c>
      <c r="AI2907" t="s">
        <v>177</v>
      </c>
      <c r="AJ2907" t="s">
        <v>177</v>
      </c>
      <c r="AK2907" t="s">
        <v>73</v>
      </c>
      <c r="AL2907" t="s">
        <v>103</v>
      </c>
      <c r="AM2907" t="s">
        <v>103</v>
      </c>
      <c r="AN2907" t="s">
        <v>76</v>
      </c>
      <c r="AO2907" t="s">
        <v>125</v>
      </c>
      <c r="AP2907" t="s">
        <v>8164</v>
      </c>
      <c r="AQ2907" t="s">
        <v>177</v>
      </c>
      <c r="AR2907" t="s">
        <v>67</v>
      </c>
      <c r="AS2907" t="s">
        <v>54</v>
      </c>
      <c r="AT2907" t="s">
        <v>73</v>
      </c>
      <c r="AU2907" t="s">
        <v>107</v>
      </c>
      <c r="AV2907" t="s">
        <v>14024</v>
      </c>
    </row>
    <row r="2908" spans="1:48" hidden="1" x14ac:dyDescent="0.3">
      <c r="A2908" t="s">
        <v>14025</v>
      </c>
      <c r="B2908" t="s">
        <v>14026</v>
      </c>
      <c r="C2908" s="1" t="str">
        <f t="shared" si="474"/>
        <v>21:0975</v>
      </c>
      <c r="D2908" s="1" t="str">
        <f t="shared" si="478"/>
        <v>21:0110</v>
      </c>
      <c r="E2908" t="s">
        <v>14027</v>
      </c>
      <c r="F2908" t="s">
        <v>14028</v>
      </c>
      <c r="H2908">
        <v>60.512260900000001</v>
      </c>
      <c r="I2908">
        <v>-98.179845799999995</v>
      </c>
      <c r="J2908" s="1" t="str">
        <f t="shared" si="479"/>
        <v>NGR lake sediment grab sample</v>
      </c>
      <c r="K2908" s="1" t="str">
        <f t="shared" si="480"/>
        <v>&lt;177 micron (NGR)</v>
      </c>
      <c r="L2908">
        <v>68</v>
      </c>
      <c r="M2908" t="s">
        <v>52</v>
      </c>
      <c r="N2908">
        <v>1322</v>
      </c>
      <c r="O2908" t="s">
        <v>103</v>
      </c>
      <c r="P2908" t="s">
        <v>54</v>
      </c>
      <c r="Q2908" t="s">
        <v>262</v>
      </c>
      <c r="R2908" t="s">
        <v>616</v>
      </c>
      <c r="S2908" t="s">
        <v>57</v>
      </c>
      <c r="T2908" t="s">
        <v>190</v>
      </c>
      <c r="U2908" t="s">
        <v>96</v>
      </c>
      <c r="V2908" t="s">
        <v>2740</v>
      </c>
      <c r="W2908" t="s">
        <v>103</v>
      </c>
      <c r="X2908" t="s">
        <v>67</v>
      </c>
      <c r="Y2908" t="s">
        <v>396</v>
      </c>
      <c r="Z2908" t="s">
        <v>67</v>
      </c>
      <c r="AA2908" t="s">
        <v>64</v>
      </c>
      <c r="AB2908" t="s">
        <v>134</v>
      </c>
      <c r="AC2908" t="s">
        <v>66</v>
      </c>
      <c r="AD2908" t="s">
        <v>67</v>
      </c>
      <c r="AE2908" t="s">
        <v>7472</v>
      </c>
      <c r="AF2908" t="s">
        <v>178</v>
      </c>
      <c r="AG2908" t="s">
        <v>138</v>
      </c>
      <c r="AH2908" t="s">
        <v>780</v>
      </c>
      <c r="AI2908" t="s">
        <v>448</v>
      </c>
      <c r="AJ2908" t="s">
        <v>62</v>
      </c>
      <c r="AK2908" t="s">
        <v>73</v>
      </c>
      <c r="AL2908" t="s">
        <v>103</v>
      </c>
      <c r="AM2908" t="s">
        <v>103</v>
      </c>
      <c r="AN2908" t="s">
        <v>76</v>
      </c>
      <c r="AO2908" t="s">
        <v>87</v>
      </c>
      <c r="AP2908" t="s">
        <v>8164</v>
      </c>
      <c r="AQ2908" t="s">
        <v>114</v>
      </c>
      <c r="AR2908" t="s">
        <v>67</v>
      </c>
      <c r="AS2908" t="s">
        <v>54</v>
      </c>
      <c r="AT2908" t="s">
        <v>73</v>
      </c>
      <c r="AU2908" t="s">
        <v>107</v>
      </c>
      <c r="AV2908" t="s">
        <v>14029</v>
      </c>
    </row>
    <row r="2909" spans="1:48" hidden="1" x14ac:dyDescent="0.3">
      <c r="A2909" t="s">
        <v>14030</v>
      </c>
      <c r="B2909" t="s">
        <v>14031</v>
      </c>
      <c r="C2909" s="1" t="str">
        <f t="shared" si="474"/>
        <v>21:0975</v>
      </c>
      <c r="D2909" s="1" t="str">
        <f t="shared" si="478"/>
        <v>21:0110</v>
      </c>
      <c r="E2909" t="s">
        <v>14032</v>
      </c>
      <c r="F2909" t="s">
        <v>14033</v>
      </c>
      <c r="H2909">
        <v>60.284681399999997</v>
      </c>
      <c r="I2909">
        <v>-98.077068999999995</v>
      </c>
      <c r="J2909" s="1" t="str">
        <f t="shared" si="479"/>
        <v>NGR lake sediment grab sample</v>
      </c>
      <c r="K2909" s="1" t="str">
        <f t="shared" si="480"/>
        <v>&lt;177 micron (NGR)</v>
      </c>
      <c r="L2909">
        <v>68</v>
      </c>
      <c r="M2909" t="s">
        <v>86</v>
      </c>
      <c r="N2909">
        <v>1323</v>
      </c>
      <c r="O2909" t="s">
        <v>208</v>
      </c>
      <c r="P2909" t="s">
        <v>54</v>
      </c>
      <c r="Q2909" t="s">
        <v>437</v>
      </c>
      <c r="R2909" t="s">
        <v>192</v>
      </c>
      <c r="S2909" t="s">
        <v>57</v>
      </c>
      <c r="T2909" t="s">
        <v>698</v>
      </c>
      <c r="U2909" t="s">
        <v>104</v>
      </c>
      <c r="V2909" t="s">
        <v>691</v>
      </c>
      <c r="W2909" t="s">
        <v>68</v>
      </c>
      <c r="X2909" t="s">
        <v>74</v>
      </c>
      <c r="Y2909" t="s">
        <v>63</v>
      </c>
      <c r="Z2909" t="s">
        <v>62</v>
      </c>
      <c r="AA2909" t="s">
        <v>64</v>
      </c>
      <c r="AB2909" t="s">
        <v>264</v>
      </c>
      <c r="AC2909" t="s">
        <v>66</v>
      </c>
      <c r="AD2909" t="s">
        <v>67</v>
      </c>
      <c r="AE2909" t="s">
        <v>155</v>
      </c>
      <c r="AF2909" t="s">
        <v>303</v>
      </c>
      <c r="AG2909" t="s">
        <v>347</v>
      </c>
      <c r="AH2909" t="s">
        <v>780</v>
      </c>
      <c r="AI2909" t="s">
        <v>692</v>
      </c>
      <c r="AJ2909" t="s">
        <v>388</v>
      </c>
      <c r="AK2909" t="s">
        <v>73</v>
      </c>
      <c r="AL2909" t="s">
        <v>224</v>
      </c>
      <c r="AM2909" t="s">
        <v>103</v>
      </c>
      <c r="AN2909" t="s">
        <v>76</v>
      </c>
      <c r="AO2909" t="s">
        <v>208</v>
      </c>
      <c r="AP2909" t="s">
        <v>4187</v>
      </c>
      <c r="AQ2909" t="s">
        <v>318</v>
      </c>
      <c r="AR2909" t="s">
        <v>67</v>
      </c>
      <c r="AS2909" t="s">
        <v>54</v>
      </c>
      <c r="AT2909" t="s">
        <v>152</v>
      </c>
      <c r="AU2909" t="s">
        <v>107</v>
      </c>
      <c r="AV2909" t="s">
        <v>8023</v>
      </c>
    </row>
    <row r="2910" spans="1:48" hidden="1" x14ac:dyDescent="0.3">
      <c r="A2910" t="s">
        <v>14034</v>
      </c>
      <c r="B2910" t="s">
        <v>14035</v>
      </c>
      <c r="C2910" s="1" t="str">
        <f t="shared" si="474"/>
        <v>21:0975</v>
      </c>
      <c r="D2910" s="1" t="str">
        <f t="shared" si="478"/>
        <v>21:0110</v>
      </c>
      <c r="E2910" t="s">
        <v>14036</v>
      </c>
      <c r="F2910" t="s">
        <v>14037</v>
      </c>
      <c r="H2910">
        <v>60.306164199999998</v>
      </c>
      <c r="I2910">
        <v>-98.045824300000007</v>
      </c>
      <c r="J2910" s="1" t="str">
        <f t="shared" si="479"/>
        <v>NGR lake sediment grab sample</v>
      </c>
      <c r="K2910" s="1" t="str">
        <f t="shared" si="480"/>
        <v>&lt;177 micron (NGR)</v>
      </c>
      <c r="L2910">
        <v>68</v>
      </c>
      <c r="M2910" t="s">
        <v>113</v>
      </c>
      <c r="N2910">
        <v>1324</v>
      </c>
      <c r="O2910" t="s">
        <v>264</v>
      </c>
      <c r="P2910" t="s">
        <v>54</v>
      </c>
      <c r="Q2910" t="s">
        <v>593</v>
      </c>
      <c r="R2910" t="s">
        <v>69</v>
      </c>
      <c r="S2910" t="s">
        <v>57</v>
      </c>
      <c r="T2910" t="s">
        <v>522</v>
      </c>
      <c r="U2910" t="s">
        <v>178</v>
      </c>
      <c r="V2910" t="s">
        <v>190</v>
      </c>
      <c r="W2910" t="s">
        <v>302</v>
      </c>
      <c r="X2910" t="s">
        <v>67</v>
      </c>
      <c r="Y2910" t="s">
        <v>95</v>
      </c>
      <c r="Z2910" t="s">
        <v>74</v>
      </c>
      <c r="AA2910" t="s">
        <v>64</v>
      </c>
      <c r="AB2910" t="s">
        <v>436</v>
      </c>
      <c r="AC2910" t="s">
        <v>66</v>
      </c>
      <c r="AD2910" t="s">
        <v>67</v>
      </c>
      <c r="AE2910" t="s">
        <v>3989</v>
      </c>
      <c r="AF2910" t="s">
        <v>69</v>
      </c>
      <c r="AG2910" t="s">
        <v>347</v>
      </c>
      <c r="AH2910" t="s">
        <v>780</v>
      </c>
      <c r="AI2910" t="s">
        <v>114</v>
      </c>
      <c r="AJ2910" t="s">
        <v>61</v>
      </c>
      <c r="AK2910" t="s">
        <v>73</v>
      </c>
      <c r="AL2910" t="s">
        <v>103</v>
      </c>
      <c r="AM2910" t="s">
        <v>103</v>
      </c>
      <c r="AN2910" t="s">
        <v>76</v>
      </c>
      <c r="AO2910" t="s">
        <v>201</v>
      </c>
      <c r="AP2910" t="s">
        <v>2741</v>
      </c>
      <c r="AQ2910" t="s">
        <v>205</v>
      </c>
      <c r="AR2910" t="s">
        <v>67</v>
      </c>
      <c r="AS2910" t="s">
        <v>54</v>
      </c>
      <c r="AT2910" t="s">
        <v>73</v>
      </c>
      <c r="AU2910" t="s">
        <v>107</v>
      </c>
      <c r="AV2910" t="s">
        <v>1174</v>
      </c>
    </row>
    <row r="2911" spans="1:48" hidden="1" x14ac:dyDescent="0.3">
      <c r="A2911" t="s">
        <v>14038</v>
      </c>
      <c r="B2911" t="s">
        <v>14039</v>
      </c>
      <c r="C2911" s="1" t="str">
        <f t="shared" si="474"/>
        <v>21:0975</v>
      </c>
      <c r="D2911" s="1" t="str">
        <f t="shared" si="478"/>
        <v>21:0110</v>
      </c>
      <c r="E2911" t="s">
        <v>14036</v>
      </c>
      <c r="F2911" t="s">
        <v>14040</v>
      </c>
      <c r="H2911">
        <v>60.306164199999998</v>
      </c>
      <c r="I2911">
        <v>-98.045824300000007</v>
      </c>
      <c r="J2911" s="1" t="str">
        <f t="shared" si="479"/>
        <v>NGR lake sediment grab sample</v>
      </c>
      <c r="K2911" s="1" t="str">
        <f t="shared" si="480"/>
        <v>&lt;177 micron (NGR)</v>
      </c>
      <c r="L2911">
        <v>68</v>
      </c>
      <c r="M2911" t="s">
        <v>132</v>
      </c>
      <c r="N2911">
        <v>1325</v>
      </c>
      <c r="O2911" t="s">
        <v>347</v>
      </c>
      <c r="P2911" t="s">
        <v>170</v>
      </c>
      <c r="Q2911" t="s">
        <v>462</v>
      </c>
      <c r="R2911" t="s">
        <v>69</v>
      </c>
      <c r="S2911" t="s">
        <v>57</v>
      </c>
      <c r="T2911" t="s">
        <v>192</v>
      </c>
      <c r="U2911" t="s">
        <v>168</v>
      </c>
      <c r="V2911" t="s">
        <v>356</v>
      </c>
      <c r="W2911" t="s">
        <v>448</v>
      </c>
      <c r="X2911" t="s">
        <v>67</v>
      </c>
      <c r="Y2911" t="s">
        <v>302</v>
      </c>
      <c r="Z2911" t="s">
        <v>62</v>
      </c>
      <c r="AA2911" t="s">
        <v>64</v>
      </c>
      <c r="AB2911" t="s">
        <v>121</v>
      </c>
      <c r="AC2911" t="s">
        <v>66</v>
      </c>
      <c r="AD2911" t="s">
        <v>67</v>
      </c>
      <c r="AE2911" t="s">
        <v>8978</v>
      </c>
      <c r="AF2911" t="s">
        <v>381</v>
      </c>
      <c r="AG2911" t="s">
        <v>282</v>
      </c>
      <c r="AH2911" t="s">
        <v>780</v>
      </c>
      <c r="AI2911" t="s">
        <v>201</v>
      </c>
      <c r="AJ2911" t="s">
        <v>118</v>
      </c>
      <c r="AK2911" t="s">
        <v>73</v>
      </c>
      <c r="AL2911" t="s">
        <v>103</v>
      </c>
      <c r="AM2911" t="s">
        <v>103</v>
      </c>
      <c r="AN2911" t="s">
        <v>76</v>
      </c>
      <c r="AO2911" t="s">
        <v>263</v>
      </c>
      <c r="AP2911" t="s">
        <v>900</v>
      </c>
      <c r="AQ2911" t="s">
        <v>79</v>
      </c>
      <c r="AR2911" t="s">
        <v>67</v>
      </c>
      <c r="AS2911" t="s">
        <v>54</v>
      </c>
      <c r="AT2911" t="s">
        <v>73</v>
      </c>
      <c r="AU2911" t="s">
        <v>107</v>
      </c>
      <c r="AV2911" t="s">
        <v>14041</v>
      </c>
    </row>
    <row r="2912" spans="1:48" hidden="1" x14ac:dyDescent="0.3">
      <c r="A2912" t="s">
        <v>14042</v>
      </c>
      <c r="B2912" t="s">
        <v>14043</v>
      </c>
      <c r="C2912" s="1" t="str">
        <f t="shared" si="474"/>
        <v>21:0975</v>
      </c>
      <c r="D2912" s="1" t="str">
        <f t="shared" si="478"/>
        <v>21:0110</v>
      </c>
      <c r="E2912" t="s">
        <v>14044</v>
      </c>
      <c r="F2912" t="s">
        <v>14045</v>
      </c>
      <c r="H2912">
        <v>60.344314400000002</v>
      </c>
      <c r="I2912">
        <v>-98.060435600000005</v>
      </c>
      <c r="J2912" s="1" t="str">
        <f t="shared" si="479"/>
        <v>NGR lake sediment grab sample</v>
      </c>
      <c r="K2912" s="1" t="str">
        <f t="shared" si="480"/>
        <v>&lt;177 micron (NGR)</v>
      </c>
      <c r="L2912">
        <v>68</v>
      </c>
      <c r="M2912" t="s">
        <v>149</v>
      </c>
      <c r="N2912">
        <v>1326</v>
      </c>
      <c r="O2912" t="s">
        <v>13083</v>
      </c>
      <c r="P2912" t="s">
        <v>54</v>
      </c>
      <c r="Q2912" t="s">
        <v>1227</v>
      </c>
      <c r="R2912" t="s">
        <v>251</v>
      </c>
      <c r="S2912" t="s">
        <v>57</v>
      </c>
      <c r="T2912" t="s">
        <v>58</v>
      </c>
      <c r="U2912" t="s">
        <v>411</v>
      </c>
      <c r="V2912" t="s">
        <v>91</v>
      </c>
      <c r="W2912" t="s">
        <v>136</v>
      </c>
      <c r="X2912" t="s">
        <v>74</v>
      </c>
      <c r="Y2912" t="s">
        <v>102</v>
      </c>
      <c r="Z2912" t="s">
        <v>127</v>
      </c>
      <c r="AA2912" t="s">
        <v>64</v>
      </c>
      <c r="AB2912" t="s">
        <v>190</v>
      </c>
      <c r="AC2912" t="s">
        <v>70</v>
      </c>
      <c r="AD2912" t="s">
        <v>59</v>
      </c>
      <c r="AE2912" t="s">
        <v>526</v>
      </c>
      <c r="AF2912" t="s">
        <v>152</v>
      </c>
      <c r="AG2912" t="s">
        <v>698</v>
      </c>
      <c r="AH2912" t="s">
        <v>780</v>
      </c>
      <c r="AI2912" t="s">
        <v>116</v>
      </c>
      <c r="AJ2912" t="s">
        <v>138</v>
      </c>
      <c r="AK2912" t="s">
        <v>73</v>
      </c>
      <c r="AL2912" t="s">
        <v>224</v>
      </c>
      <c r="AM2912" t="s">
        <v>75</v>
      </c>
      <c r="AN2912" t="s">
        <v>76</v>
      </c>
      <c r="AO2912" t="s">
        <v>168</v>
      </c>
      <c r="AP2912" t="s">
        <v>14046</v>
      </c>
      <c r="AQ2912" t="s">
        <v>318</v>
      </c>
      <c r="AR2912" t="s">
        <v>170</v>
      </c>
      <c r="AS2912" t="s">
        <v>62</v>
      </c>
      <c r="AT2912" t="s">
        <v>262</v>
      </c>
      <c r="AU2912" t="s">
        <v>107</v>
      </c>
      <c r="AV2912" t="s">
        <v>14047</v>
      </c>
    </row>
    <row r="2913" spans="1:48" hidden="1" x14ac:dyDescent="0.3">
      <c r="A2913" t="s">
        <v>14048</v>
      </c>
      <c r="B2913" t="s">
        <v>14049</v>
      </c>
      <c r="C2913" s="1" t="str">
        <f t="shared" si="474"/>
        <v>21:0975</v>
      </c>
      <c r="D2913" s="1" t="str">
        <f t="shared" si="478"/>
        <v>21:0110</v>
      </c>
      <c r="E2913" t="s">
        <v>14050</v>
      </c>
      <c r="F2913" t="s">
        <v>14051</v>
      </c>
      <c r="H2913">
        <v>60.359429400000003</v>
      </c>
      <c r="I2913">
        <v>-98.171676300000001</v>
      </c>
      <c r="J2913" s="1" t="str">
        <f t="shared" si="479"/>
        <v>NGR lake sediment grab sample</v>
      </c>
      <c r="K2913" s="1" t="str">
        <f t="shared" si="480"/>
        <v>&lt;177 micron (NGR)</v>
      </c>
      <c r="L2913">
        <v>68</v>
      </c>
      <c r="M2913" t="s">
        <v>165</v>
      </c>
      <c r="N2913">
        <v>1327</v>
      </c>
      <c r="O2913" t="s">
        <v>103</v>
      </c>
      <c r="P2913" t="s">
        <v>54</v>
      </c>
      <c r="Q2913" t="s">
        <v>152</v>
      </c>
      <c r="R2913" t="s">
        <v>134</v>
      </c>
      <c r="S2913" t="s">
        <v>57</v>
      </c>
      <c r="T2913" t="s">
        <v>188</v>
      </c>
      <c r="U2913" t="s">
        <v>96</v>
      </c>
      <c r="V2913" t="s">
        <v>2740</v>
      </c>
      <c r="W2913" t="s">
        <v>103</v>
      </c>
      <c r="X2913" t="s">
        <v>74</v>
      </c>
      <c r="Y2913" t="s">
        <v>206</v>
      </c>
      <c r="Z2913" t="s">
        <v>67</v>
      </c>
      <c r="AA2913" t="s">
        <v>64</v>
      </c>
      <c r="AB2913" t="s">
        <v>691</v>
      </c>
      <c r="AC2913" t="s">
        <v>66</v>
      </c>
      <c r="AD2913" t="s">
        <v>67</v>
      </c>
      <c r="AE2913" t="s">
        <v>9038</v>
      </c>
      <c r="AF2913" t="s">
        <v>76</v>
      </c>
      <c r="AG2913" t="s">
        <v>57</v>
      </c>
      <c r="AH2913" t="s">
        <v>780</v>
      </c>
      <c r="AI2913" t="s">
        <v>302</v>
      </c>
      <c r="AJ2913" t="s">
        <v>106</v>
      </c>
      <c r="AK2913" t="s">
        <v>73</v>
      </c>
      <c r="AL2913" t="s">
        <v>103</v>
      </c>
      <c r="AM2913" t="s">
        <v>103</v>
      </c>
      <c r="AN2913" t="s">
        <v>76</v>
      </c>
      <c r="AO2913" t="s">
        <v>127</v>
      </c>
      <c r="AP2913" t="s">
        <v>8164</v>
      </c>
      <c r="AQ2913" t="s">
        <v>94</v>
      </c>
      <c r="AR2913" t="s">
        <v>67</v>
      </c>
      <c r="AS2913" t="s">
        <v>54</v>
      </c>
      <c r="AT2913" t="s">
        <v>73</v>
      </c>
      <c r="AU2913" t="s">
        <v>107</v>
      </c>
      <c r="AV2913" t="s">
        <v>13994</v>
      </c>
    </row>
    <row r="2914" spans="1:48" hidden="1" x14ac:dyDescent="0.3">
      <c r="A2914" t="s">
        <v>14052</v>
      </c>
      <c r="B2914" t="s">
        <v>14053</v>
      </c>
      <c r="C2914" s="1" t="str">
        <f t="shared" si="474"/>
        <v>21:0975</v>
      </c>
      <c r="D2914" s="1" t="str">
        <f t="shared" si="478"/>
        <v>21:0110</v>
      </c>
      <c r="E2914" t="s">
        <v>14054</v>
      </c>
      <c r="F2914" t="s">
        <v>14055</v>
      </c>
      <c r="H2914">
        <v>60.372435199999998</v>
      </c>
      <c r="I2914">
        <v>-98.172288300000005</v>
      </c>
      <c r="J2914" s="1" t="str">
        <f t="shared" si="479"/>
        <v>NGR lake sediment grab sample</v>
      </c>
      <c r="K2914" s="1" t="str">
        <f t="shared" si="480"/>
        <v>&lt;177 micron (NGR)</v>
      </c>
      <c r="L2914">
        <v>68</v>
      </c>
      <c r="M2914" t="s">
        <v>185</v>
      </c>
      <c r="N2914">
        <v>1328</v>
      </c>
      <c r="O2914" t="s">
        <v>103</v>
      </c>
      <c r="P2914" t="s">
        <v>54</v>
      </c>
      <c r="Q2914" t="s">
        <v>437</v>
      </c>
      <c r="R2914" t="s">
        <v>317</v>
      </c>
      <c r="S2914" t="s">
        <v>57</v>
      </c>
      <c r="T2914" t="s">
        <v>152</v>
      </c>
      <c r="U2914" t="s">
        <v>104</v>
      </c>
      <c r="V2914" t="s">
        <v>251</v>
      </c>
      <c r="W2914" t="s">
        <v>74</v>
      </c>
      <c r="X2914" t="s">
        <v>74</v>
      </c>
      <c r="Y2914" t="s">
        <v>211</v>
      </c>
      <c r="Z2914" t="s">
        <v>62</v>
      </c>
      <c r="AA2914" t="s">
        <v>64</v>
      </c>
      <c r="AB2914" t="s">
        <v>223</v>
      </c>
      <c r="AC2914" t="s">
        <v>66</v>
      </c>
      <c r="AD2914" t="s">
        <v>67</v>
      </c>
      <c r="AE2914" t="s">
        <v>5744</v>
      </c>
      <c r="AF2914" t="s">
        <v>121</v>
      </c>
      <c r="AG2914" t="s">
        <v>121</v>
      </c>
      <c r="AH2914" t="s">
        <v>780</v>
      </c>
      <c r="AI2914" t="s">
        <v>336</v>
      </c>
      <c r="AJ2914" t="s">
        <v>305</v>
      </c>
      <c r="AK2914" t="s">
        <v>73</v>
      </c>
      <c r="AL2914" t="s">
        <v>103</v>
      </c>
      <c r="AM2914" t="s">
        <v>103</v>
      </c>
      <c r="AN2914" t="s">
        <v>76</v>
      </c>
      <c r="AO2914" t="s">
        <v>429</v>
      </c>
      <c r="AP2914" t="s">
        <v>202</v>
      </c>
      <c r="AQ2914" t="s">
        <v>61</v>
      </c>
      <c r="AR2914" t="s">
        <v>67</v>
      </c>
      <c r="AS2914" t="s">
        <v>54</v>
      </c>
      <c r="AT2914" t="s">
        <v>73</v>
      </c>
      <c r="AU2914" t="s">
        <v>107</v>
      </c>
      <c r="AV2914" t="s">
        <v>12878</v>
      </c>
    </row>
    <row r="2915" spans="1:48" hidden="1" x14ac:dyDescent="0.3">
      <c r="A2915" t="s">
        <v>14056</v>
      </c>
      <c r="B2915" t="s">
        <v>14057</v>
      </c>
      <c r="C2915" s="1" t="str">
        <f t="shared" si="474"/>
        <v>21:0975</v>
      </c>
      <c r="D2915" s="1" t="str">
        <f t="shared" si="478"/>
        <v>21:0110</v>
      </c>
      <c r="E2915" t="s">
        <v>14058</v>
      </c>
      <c r="F2915" t="s">
        <v>14059</v>
      </c>
      <c r="H2915">
        <v>60.419209600000002</v>
      </c>
      <c r="I2915">
        <v>-98.193015500000001</v>
      </c>
      <c r="J2915" s="1" t="str">
        <f t="shared" si="479"/>
        <v>NGR lake sediment grab sample</v>
      </c>
      <c r="K2915" s="1" t="str">
        <f t="shared" si="480"/>
        <v>&lt;177 micron (NGR)</v>
      </c>
      <c r="L2915">
        <v>68</v>
      </c>
      <c r="M2915" t="s">
        <v>200</v>
      </c>
      <c r="N2915">
        <v>1329</v>
      </c>
      <c r="O2915" t="s">
        <v>396</v>
      </c>
      <c r="P2915" t="s">
        <v>54</v>
      </c>
      <c r="Q2915" t="s">
        <v>462</v>
      </c>
      <c r="R2915" t="s">
        <v>104</v>
      </c>
      <c r="S2915" t="s">
        <v>57</v>
      </c>
      <c r="T2915" t="s">
        <v>1814</v>
      </c>
      <c r="U2915" t="s">
        <v>138</v>
      </c>
      <c r="V2915" t="s">
        <v>69</v>
      </c>
      <c r="W2915" t="s">
        <v>103</v>
      </c>
      <c r="X2915" t="s">
        <v>96</v>
      </c>
      <c r="Y2915" t="s">
        <v>308</v>
      </c>
      <c r="Z2915" t="s">
        <v>74</v>
      </c>
      <c r="AA2915" t="s">
        <v>64</v>
      </c>
      <c r="AB2915" t="s">
        <v>437</v>
      </c>
      <c r="AC2915" t="s">
        <v>224</v>
      </c>
      <c r="AD2915" t="s">
        <v>67</v>
      </c>
      <c r="AE2915" t="s">
        <v>5744</v>
      </c>
      <c r="AF2915" t="s">
        <v>290</v>
      </c>
      <c r="AG2915" t="s">
        <v>104</v>
      </c>
      <c r="AH2915" t="s">
        <v>780</v>
      </c>
      <c r="AI2915" t="s">
        <v>220</v>
      </c>
      <c r="AJ2915" t="s">
        <v>134</v>
      </c>
      <c r="AK2915" t="s">
        <v>73</v>
      </c>
      <c r="AL2915" t="s">
        <v>103</v>
      </c>
      <c r="AM2915" t="s">
        <v>206</v>
      </c>
      <c r="AN2915" t="s">
        <v>76</v>
      </c>
      <c r="AO2915" t="s">
        <v>159</v>
      </c>
      <c r="AP2915" t="s">
        <v>8164</v>
      </c>
      <c r="AQ2915" t="s">
        <v>201</v>
      </c>
      <c r="AR2915" t="s">
        <v>67</v>
      </c>
      <c r="AS2915" t="s">
        <v>170</v>
      </c>
      <c r="AT2915" t="s">
        <v>73</v>
      </c>
      <c r="AU2915" t="s">
        <v>107</v>
      </c>
      <c r="AV2915" t="s">
        <v>12888</v>
      </c>
    </row>
    <row r="2916" spans="1:48" hidden="1" x14ac:dyDescent="0.3">
      <c r="A2916" t="s">
        <v>14060</v>
      </c>
      <c r="B2916" t="s">
        <v>14061</v>
      </c>
      <c r="C2916" s="1" t="str">
        <f t="shared" si="474"/>
        <v>21:0975</v>
      </c>
      <c r="D2916" s="1" t="str">
        <f t="shared" si="478"/>
        <v>21:0110</v>
      </c>
      <c r="E2916" t="s">
        <v>14062</v>
      </c>
      <c r="F2916" t="s">
        <v>14063</v>
      </c>
      <c r="H2916">
        <v>60.476754100000001</v>
      </c>
      <c r="I2916">
        <v>-98.197006200000004</v>
      </c>
      <c r="J2916" s="1" t="str">
        <f t="shared" si="479"/>
        <v>NGR lake sediment grab sample</v>
      </c>
      <c r="K2916" s="1" t="str">
        <f t="shared" si="480"/>
        <v>&lt;177 micron (NGR)</v>
      </c>
      <c r="L2916">
        <v>68</v>
      </c>
      <c r="M2916" t="s">
        <v>217</v>
      </c>
      <c r="N2916">
        <v>1330</v>
      </c>
      <c r="O2916" t="s">
        <v>103</v>
      </c>
      <c r="P2916" t="s">
        <v>54</v>
      </c>
      <c r="Q2916" t="s">
        <v>3719</v>
      </c>
      <c r="R2916" t="s">
        <v>104</v>
      </c>
      <c r="S2916" t="s">
        <v>57</v>
      </c>
      <c r="T2916" t="s">
        <v>316</v>
      </c>
      <c r="U2916" t="s">
        <v>57</v>
      </c>
      <c r="V2916" t="s">
        <v>90</v>
      </c>
      <c r="W2916" t="s">
        <v>62</v>
      </c>
      <c r="X2916" t="s">
        <v>74</v>
      </c>
      <c r="Y2916" t="s">
        <v>125</v>
      </c>
      <c r="Z2916" t="s">
        <v>170</v>
      </c>
      <c r="AA2916" t="s">
        <v>64</v>
      </c>
      <c r="AB2916" t="s">
        <v>356</v>
      </c>
      <c r="AC2916" t="s">
        <v>66</v>
      </c>
      <c r="AD2916" t="s">
        <v>67</v>
      </c>
      <c r="AE2916" t="s">
        <v>302</v>
      </c>
      <c r="AF2916" t="s">
        <v>92</v>
      </c>
      <c r="AG2916" t="s">
        <v>250</v>
      </c>
      <c r="AH2916" t="s">
        <v>780</v>
      </c>
      <c r="AI2916" t="s">
        <v>363</v>
      </c>
      <c r="AJ2916" t="s">
        <v>106</v>
      </c>
      <c r="AK2916" t="s">
        <v>73</v>
      </c>
      <c r="AL2916" t="s">
        <v>75</v>
      </c>
      <c r="AM2916" t="s">
        <v>103</v>
      </c>
      <c r="AN2916" t="s">
        <v>76</v>
      </c>
      <c r="AO2916" t="s">
        <v>402</v>
      </c>
      <c r="AP2916" t="s">
        <v>736</v>
      </c>
      <c r="AQ2916" t="s">
        <v>95</v>
      </c>
      <c r="AR2916" t="s">
        <v>67</v>
      </c>
      <c r="AS2916" t="s">
        <v>54</v>
      </c>
      <c r="AT2916" t="s">
        <v>73</v>
      </c>
      <c r="AU2916" t="s">
        <v>107</v>
      </c>
      <c r="AV2916" t="s">
        <v>14064</v>
      </c>
    </row>
    <row r="2917" spans="1:48" hidden="1" x14ac:dyDescent="0.3">
      <c r="A2917" t="s">
        <v>14065</v>
      </c>
      <c r="B2917" t="s">
        <v>14066</v>
      </c>
      <c r="C2917" s="1" t="str">
        <f t="shared" si="474"/>
        <v>21:0975</v>
      </c>
      <c r="D2917" s="1" t="str">
        <f t="shared" si="478"/>
        <v>21:0110</v>
      </c>
      <c r="E2917" t="s">
        <v>14067</v>
      </c>
      <c r="F2917" t="s">
        <v>14068</v>
      </c>
      <c r="H2917">
        <v>60.510408699999999</v>
      </c>
      <c r="I2917">
        <v>-98.118850800000004</v>
      </c>
      <c r="J2917" s="1" t="str">
        <f t="shared" si="479"/>
        <v>NGR lake sediment grab sample</v>
      </c>
      <c r="K2917" s="1" t="str">
        <f t="shared" si="480"/>
        <v>&lt;177 micron (NGR)</v>
      </c>
      <c r="L2917">
        <v>68</v>
      </c>
      <c r="M2917" t="s">
        <v>246</v>
      </c>
      <c r="N2917">
        <v>1331</v>
      </c>
      <c r="O2917" t="s">
        <v>103</v>
      </c>
      <c r="P2917" t="s">
        <v>54</v>
      </c>
      <c r="Q2917" t="s">
        <v>248</v>
      </c>
      <c r="R2917" t="s">
        <v>381</v>
      </c>
      <c r="S2917" t="s">
        <v>57</v>
      </c>
      <c r="T2917" t="s">
        <v>153</v>
      </c>
      <c r="U2917" t="s">
        <v>203</v>
      </c>
      <c r="V2917" t="s">
        <v>381</v>
      </c>
      <c r="W2917" t="s">
        <v>526</v>
      </c>
      <c r="X2917" t="s">
        <v>67</v>
      </c>
      <c r="Y2917" t="s">
        <v>211</v>
      </c>
      <c r="Z2917" t="s">
        <v>74</v>
      </c>
      <c r="AA2917" t="s">
        <v>64</v>
      </c>
      <c r="AB2917" t="s">
        <v>550</v>
      </c>
      <c r="AC2917" t="s">
        <v>66</v>
      </c>
      <c r="AD2917" t="s">
        <v>62</v>
      </c>
      <c r="AE2917" t="s">
        <v>3492</v>
      </c>
      <c r="AF2917" t="s">
        <v>76</v>
      </c>
      <c r="AG2917" t="s">
        <v>92</v>
      </c>
      <c r="AH2917" t="s">
        <v>780</v>
      </c>
      <c r="AI2917" t="s">
        <v>355</v>
      </c>
      <c r="AJ2917" t="s">
        <v>127</v>
      </c>
      <c r="AK2917" t="s">
        <v>73</v>
      </c>
      <c r="AL2917" t="s">
        <v>103</v>
      </c>
      <c r="AM2917" t="s">
        <v>103</v>
      </c>
      <c r="AN2917" t="s">
        <v>76</v>
      </c>
      <c r="AO2917" t="s">
        <v>124</v>
      </c>
      <c r="AP2917" t="s">
        <v>8164</v>
      </c>
      <c r="AQ2917" t="s">
        <v>348</v>
      </c>
      <c r="AR2917" t="s">
        <v>138</v>
      </c>
      <c r="AS2917" t="s">
        <v>54</v>
      </c>
      <c r="AT2917" t="s">
        <v>73</v>
      </c>
      <c r="AU2917" t="s">
        <v>107</v>
      </c>
      <c r="AV2917" t="s">
        <v>9084</v>
      </c>
    </row>
    <row r="2918" spans="1:48" hidden="1" x14ac:dyDescent="0.3">
      <c r="A2918" t="s">
        <v>14069</v>
      </c>
      <c r="B2918" t="s">
        <v>14070</v>
      </c>
      <c r="C2918" s="1" t="str">
        <f t="shared" si="474"/>
        <v>21:0975</v>
      </c>
      <c r="D2918" s="1" t="str">
        <f t="shared" si="478"/>
        <v>21:0110</v>
      </c>
      <c r="E2918" t="s">
        <v>14027</v>
      </c>
      <c r="F2918" t="s">
        <v>14071</v>
      </c>
      <c r="H2918">
        <v>60.512260900000001</v>
      </c>
      <c r="I2918">
        <v>-98.179845799999995</v>
      </c>
      <c r="J2918" s="1" t="str">
        <f t="shared" si="479"/>
        <v>NGR lake sediment grab sample</v>
      </c>
      <c r="K2918" s="1" t="str">
        <f t="shared" si="480"/>
        <v>&lt;177 micron (NGR)</v>
      </c>
      <c r="L2918">
        <v>68</v>
      </c>
      <c r="M2918" t="s">
        <v>345</v>
      </c>
      <c r="N2918">
        <v>1332</v>
      </c>
      <c r="O2918" t="s">
        <v>103</v>
      </c>
      <c r="P2918" t="s">
        <v>54</v>
      </c>
      <c r="Q2918" t="s">
        <v>262</v>
      </c>
      <c r="R2918" t="s">
        <v>616</v>
      </c>
      <c r="S2918" t="s">
        <v>57</v>
      </c>
      <c r="T2918" t="s">
        <v>251</v>
      </c>
      <c r="U2918" t="s">
        <v>138</v>
      </c>
      <c r="V2918" t="s">
        <v>2740</v>
      </c>
      <c r="W2918" t="s">
        <v>103</v>
      </c>
      <c r="X2918" t="s">
        <v>67</v>
      </c>
      <c r="Y2918" t="s">
        <v>396</v>
      </c>
      <c r="Z2918" t="s">
        <v>74</v>
      </c>
      <c r="AA2918" t="s">
        <v>64</v>
      </c>
      <c r="AB2918" t="s">
        <v>121</v>
      </c>
      <c r="AC2918" t="s">
        <v>66</v>
      </c>
      <c r="AD2918" t="s">
        <v>67</v>
      </c>
      <c r="AE2918" t="s">
        <v>10670</v>
      </c>
      <c r="AF2918" t="s">
        <v>76</v>
      </c>
      <c r="AG2918" t="s">
        <v>138</v>
      </c>
      <c r="AH2918" t="s">
        <v>780</v>
      </c>
      <c r="AI2918" t="s">
        <v>171</v>
      </c>
      <c r="AJ2918" t="s">
        <v>448</v>
      </c>
      <c r="AK2918" t="s">
        <v>73</v>
      </c>
      <c r="AL2918" t="s">
        <v>103</v>
      </c>
      <c r="AM2918" t="s">
        <v>103</v>
      </c>
      <c r="AN2918" t="s">
        <v>76</v>
      </c>
      <c r="AO2918" t="s">
        <v>254</v>
      </c>
      <c r="AP2918" t="s">
        <v>1210</v>
      </c>
      <c r="AQ2918" t="s">
        <v>305</v>
      </c>
      <c r="AR2918" t="s">
        <v>67</v>
      </c>
      <c r="AS2918" t="s">
        <v>54</v>
      </c>
      <c r="AT2918" t="s">
        <v>73</v>
      </c>
      <c r="AU2918" t="s">
        <v>107</v>
      </c>
      <c r="AV2918" t="s">
        <v>8979</v>
      </c>
    </row>
    <row r="2919" spans="1:48" hidden="1" x14ac:dyDescent="0.3">
      <c r="A2919" t="s">
        <v>14072</v>
      </c>
      <c r="B2919" t="s">
        <v>14073</v>
      </c>
      <c r="C2919" s="1" t="str">
        <f t="shared" si="474"/>
        <v>21:0975</v>
      </c>
      <c r="D2919" s="1" t="str">
        <f>HYPERLINK("https://geochem.nrcan.gc.ca/cdogs/content/svy/svy_e.htm", "")</f>
        <v/>
      </c>
      <c r="G2919" s="1" t="str">
        <f>HYPERLINK("https://geochem.nrcan.gc.ca/cdogs/content/cr_/cr_00160_e.htm", "160")</f>
        <v>160</v>
      </c>
      <c r="J2919" t="s">
        <v>230</v>
      </c>
      <c r="K2919" t="s">
        <v>231</v>
      </c>
      <c r="L2919">
        <v>68</v>
      </c>
      <c r="M2919" t="s">
        <v>232</v>
      </c>
      <c r="N2919">
        <v>1333</v>
      </c>
      <c r="O2919" t="s">
        <v>1125</v>
      </c>
      <c r="P2919" t="s">
        <v>54</v>
      </c>
      <c r="Q2919" t="s">
        <v>105</v>
      </c>
      <c r="R2919" t="s">
        <v>206</v>
      </c>
      <c r="S2919" t="s">
        <v>57</v>
      </c>
      <c r="T2919" t="s">
        <v>293</v>
      </c>
      <c r="U2919" t="s">
        <v>88</v>
      </c>
      <c r="V2919" t="s">
        <v>404</v>
      </c>
      <c r="W2919" t="s">
        <v>205</v>
      </c>
      <c r="X2919" t="s">
        <v>62</v>
      </c>
      <c r="Y2919" t="s">
        <v>94</v>
      </c>
      <c r="Z2919" t="s">
        <v>88</v>
      </c>
      <c r="AA2919" t="s">
        <v>64</v>
      </c>
      <c r="AB2919" t="s">
        <v>492</v>
      </c>
      <c r="AC2919" t="s">
        <v>155</v>
      </c>
      <c r="AD2919" t="s">
        <v>67</v>
      </c>
      <c r="AE2919" t="s">
        <v>8719</v>
      </c>
      <c r="AF2919" t="s">
        <v>134</v>
      </c>
      <c r="AG2919" t="s">
        <v>411</v>
      </c>
      <c r="AH2919" t="s">
        <v>74</v>
      </c>
      <c r="AI2919" t="s">
        <v>281</v>
      </c>
      <c r="AJ2919" t="s">
        <v>156</v>
      </c>
      <c r="AK2919" t="s">
        <v>73</v>
      </c>
      <c r="AL2919" t="s">
        <v>157</v>
      </c>
      <c r="AM2919" t="s">
        <v>177</v>
      </c>
      <c r="AN2919" t="s">
        <v>76</v>
      </c>
      <c r="AO2919" t="s">
        <v>203</v>
      </c>
      <c r="AP2919" t="s">
        <v>1300</v>
      </c>
      <c r="AQ2919" t="s">
        <v>143</v>
      </c>
      <c r="AR2919" t="s">
        <v>62</v>
      </c>
      <c r="AS2919" t="s">
        <v>170</v>
      </c>
      <c r="AT2919" t="s">
        <v>73</v>
      </c>
      <c r="AU2919" t="s">
        <v>107</v>
      </c>
      <c r="AV2919" t="s">
        <v>14074</v>
      </c>
    </row>
    <row r="2920" spans="1:48" hidden="1" x14ac:dyDescent="0.3">
      <c r="A2920" t="s">
        <v>14075</v>
      </c>
      <c r="B2920" t="s">
        <v>14076</v>
      </c>
      <c r="C2920" s="1" t="str">
        <f t="shared" si="474"/>
        <v>21:0975</v>
      </c>
      <c r="D2920" s="1" t="str">
        <f t="shared" ref="D2920:D2940" si="481">HYPERLINK("https://geochem.nrcan.gc.ca/cdogs/content/svy/svy210110_e.htm", "21:0110")</f>
        <v>21:0110</v>
      </c>
      <c r="E2920" t="s">
        <v>14077</v>
      </c>
      <c r="F2920" t="s">
        <v>14078</v>
      </c>
      <c r="H2920">
        <v>60.544120499999998</v>
      </c>
      <c r="I2920">
        <v>-98.190450600000005</v>
      </c>
      <c r="J2920" s="1" t="str">
        <f t="shared" ref="J2920:J2940" si="482">HYPERLINK("https://geochem.nrcan.gc.ca/cdogs/content/kwd/kwd020027_e.htm", "NGR lake sediment grab sample")</f>
        <v>NGR lake sediment grab sample</v>
      </c>
      <c r="K2920" s="1" t="str">
        <f t="shared" ref="K2920:K2940" si="483">HYPERLINK("https://geochem.nrcan.gc.ca/cdogs/content/kwd/kwd080006_e.htm", "&lt;177 micron (NGR)")</f>
        <v>&lt;177 micron (NGR)</v>
      </c>
      <c r="L2920">
        <v>68</v>
      </c>
      <c r="M2920" t="s">
        <v>260</v>
      </c>
      <c r="N2920">
        <v>1334</v>
      </c>
      <c r="O2920" t="s">
        <v>103</v>
      </c>
      <c r="P2920" t="s">
        <v>54</v>
      </c>
      <c r="Q2920" t="s">
        <v>603</v>
      </c>
      <c r="R2920" t="s">
        <v>236</v>
      </c>
      <c r="S2920" t="s">
        <v>57</v>
      </c>
      <c r="T2920" t="s">
        <v>248</v>
      </c>
      <c r="U2920" t="s">
        <v>203</v>
      </c>
      <c r="V2920" t="s">
        <v>204</v>
      </c>
      <c r="W2920" t="s">
        <v>94</v>
      </c>
      <c r="X2920" t="s">
        <v>170</v>
      </c>
      <c r="Y2920" t="s">
        <v>340</v>
      </c>
      <c r="Z2920" t="s">
        <v>127</v>
      </c>
      <c r="AA2920" t="s">
        <v>64</v>
      </c>
      <c r="AB2920" t="s">
        <v>207</v>
      </c>
      <c r="AC2920" t="s">
        <v>66</v>
      </c>
      <c r="AD2920" t="s">
        <v>138</v>
      </c>
      <c r="AE2920" t="s">
        <v>526</v>
      </c>
      <c r="AF2920" t="s">
        <v>76</v>
      </c>
      <c r="AG2920" t="s">
        <v>339</v>
      </c>
      <c r="AH2920" t="s">
        <v>780</v>
      </c>
      <c r="AI2920" t="s">
        <v>329</v>
      </c>
      <c r="AJ2920" t="s">
        <v>4080</v>
      </c>
      <c r="AK2920" t="s">
        <v>73</v>
      </c>
      <c r="AL2920" t="s">
        <v>157</v>
      </c>
      <c r="AM2920" t="s">
        <v>68</v>
      </c>
      <c r="AN2920" t="s">
        <v>76</v>
      </c>
      <c r="AO2920" t="s">
        <v>290</v>
      </c>
      <c r="AP2920" t="s">
        <v>566</v>
      </c>
      <c r="AQ2920" t="s">
        <v>178</v>
      </c>
      <c r="AR2920" t="s">
        <v>62</v>
      </c>
      <c r="AS2920" t="s">
        <v>127</v>
      </c>
      <c r="AT2920" t="s">
        <v>364</v>
      </c>
      <c r="AU2920" t="s">
        <v>107</v>
      </c>
      <c r="AV2920" t="s">
        <v>11686</v>
      </c>
    </row>
    <row r="2921" spans="1:48" hidden="1" x14ac:dyDescent="0.3">
      <c r="A2921" t="s">
        <v>14079</v>
      </c>
      <c r="B2921" t="s">
        <v>14080</v>
      </c>
      <c r="C2921" s="1" t="str">
        <f t="shared" si="474"/>
        <v>21:0975</v>
      </c>
      <c r="D2921" s="1" t="str">
        <f t="shared" si="481"/>
        <v>21:0110</v>
      </c>
      <c r="E2921" t="s">
        <v>14081</v>
      </c>
      <c r="F2921" t="s">
        <v>14082</v>
      </c>
      <c r="H2921">
        <v>60.555786900000001</v>
      </c>
      <c r="I2921">
        <v>-98.133662799999996</v>
      </c>
      <c r="J2921" s="1" t="str">
        <f t="shared" si="482"/>
        <v>NGR lake sediment grab sample</v>
      </c>
      <c r="K2921" s="1" t="str">
        <f t="shared" si="483"/>
        <v>&lt;177 micron (NGR)</v>
      </c>
      <c r="L2921">
        <v>68</v>
      </c>
      <c r="M2921" t="s">
        <v>273</v>
      </c>
      <c r="N2921">
        <v>1335</v>
      </c>
      <c r="O2921" t="s">
        <v>103</v>
      </c>
      <c r="P2921" t="s">
        <v>54</v>
      </c>
      <c r="Q2921" t="s">
        <v>364</v>
      </c>
      <c r="R2921" t="s">
        <v>282</v>
      </c>
      <c r="S2921" t="s">
        <v>57</v>
      </c>
      <c r="T2921" t="s">
        <v>316</v>
      </c>
      <c r="U2921" t="s">
        <v>96</v>
      </c>
      <c r="V2921" t="s">
        <v>187</v>
      </c>
      <c r="W2921" t="s">
        <v>68</v>
      </c>
      <c r="X2921" t="s">
        <v>67</v>
      </c>
      <c r="Y2921" t="s">
        <v>206</v>
      </c>
      <c r="Z2921" t="s">
        <v>67</v>
      </c>
      <c r="AA2921" t="s">
        <v>64</v>
      </c>
      <c r="AB2921" t="s">
        <v>187</v>
      </c>
      <c r="AC2921" t="s">
        <v>66</v>
      </c>
      <c r="AD2921" t="s">
        <v>54</v>
      </c>
      <c r="AE2921" t="s">
        <v>1854</v>
      </c>
      <c r="AF2921" t="s">
        <v>203</v>
      </c>
      <c r="AG2921" t="s">
        <v>90</v>
      </c>
      <c r="AH2921" t="s">
        <v>780</v>
      </c>
      <c r="AI2921" t="s">
        <v>211</v>
      </c>
      <c r="AJ2921" t="s">
        <v>118</v>
      </c>
      <c r="AK2921" t="s">
        <v>73</v>
      </c>
      <c r="AL2921" t="s">
        <v>103</v>
      </c>
      <c r="AM2921" t="s">
        <v>103</v>
      </c>
      <c r="AN2921" t="s">
        <v>76</v>
      </c>
      <c r="AO2921" t="s">
        <v>72</v>
      </c>
      <c r="AP2921" t="s">
        <v>1477</v>
      </c>
      <c r="AQ2921" t="s">
        <v>329</v>
      </c>
      <c r="AR2921" t="s">
        <v>67</v>
      </c>
      <c r="AS2921" t="s">
        <v>54</v>
      </c>
      <c r="AT2921" t="s">
        <v>73</v>
      </c>
      <c r="AU2921" t="s">
        <v>107</v>
      </c>
      <c r="AV2921" t="s">
        <v>11292</v>
      </c>
    </row>
    <row r="2922" spans="1:48" hidden="1" x14ac:dyDescent="0.3">
      <c r="A2922" t="s">
        <v>14083</v>
      </c>
      <c r="B2922" t="s">
        <v>14084</v>
      </c>
      <c r="C2922" s="1" t="str">
        <f t="shared" si="474"/>
        <v>21:0975</v>
      </c>
      <c r="D2922" s="1" t="str">
        <f t="shared" si="481"/>
        <v>21:0110</v>
      </c>
      <c r="E2922" t="s">
        <v>14085</v>
      </c>
      <c r="F2922" t="s">
        <v>14086</v>
      </c>
      <c r="H2922">
        <v>60.571826100000003</v>
      </c>
      <c r="I2922">
        <v>-98.1190012</v>
      </c>
      <c r="J2922" s="1" t="str">
        <f t="shared" si="482"/>
        <v>NGR lake sediment grab sample</v>
      </c>
      <c r="K2922" s="1" t="str">
        <f t="shared" si="483"/>
        <v>&lt;177 micron (NGR)</v>
      </c>
      <c r="L2922">
        <v>68</v>
      </c>
      <c r="M2922" t="s">
        <v>289</v>
      </c>
      <c r="N2922">
        <v>1336</v>
      </c>
      <c r="O2922" t="s">
        <v>103</v>
      </c>
      <c r="P2922" t="s">
        <v>54</v>
      </c>
      <c r="Q2922" t="s">
        <v>3299</v>
      </c>
      <c r="R2922" t="s">
        <v>192</v>
      </c>
      <c r="S2922" t="s">
        <v>57</v>
      </c>
      <c r="T2922" t="s">
        <v>122</v>
      </c>
      <c r="U2922" t="s">
        <v>138</v>
      </c>
      <c r="V2922" t="s">
        <v>381</v>
      </c>
      <c r="W2922" t="s">
        <v>421</v>
      </c>
      <c r="X2922" t="s">
        <v>67</v>
      </c>
      <c r="Y2922" t="s">
        <v>211</v>
      </c>
      <c r="Z2922" t="s">
        <v>170</v>
      </c>
      <c r="AA2922" t="s">
        <v>64</v>
      </c>
      <c r="AB2922" t="s">
        <v>550</v>
      </c>
      <c r="AC2922" t="s">
        <v>66</v>
      </c>
      <c r="AD2922" t="s">
        <v>59</v>
      </c>
      <c r="AE2922" t="s">
        <v>2106</v>
      </c>
      <c r="AF2922" t="s">
        <v>290</v>
      </c>
      <c r="AG2922" t="s">
        <v>492</v>
      </c>
      <c r="AH2922" t="s">
        <v>780</v>
      </c>
      <c r="AI2922" t="s">
        <v>143</v>
      </c>
      <c r="AJ2922" t="s">
        <v>209</v>
      </c>
      <c r="AK2922" t="s">
        <v>73</v>
      </c>
      <c r="AL2922" t="s">
        <v>103</v>
      </c>
      <c r="AM2922" t="s">
        <v>75</v>
      </c>
      <c r="AN2922" t="s">
        <v>76</v>
      </c>
      <c r="AO2922" t="s">
        <v>203</v>
      </c>
      <c r="AP2922" t="s">
        <v>2741</v>
      </c>
      <c r="AQ2922" t="s">
        <v>203</v>
      </c>
      <c r="AR2922" t="s">
        <v>62</v>
      </c>
      <c r="AS2922" t="s">
        <v>54</v>
      </c>
      <c r="AT2922" t="s">
        <v>73</v>
      </c>
      <c r="AU2922" t="s">
        <v>107</v>
      </c>
      <c r="AV2922" t="s">
        <v>14087</v>
      </c>
    </row>
    <row r="2923" spans="1:48" hidden="1" x14ac:dyDescent="0.3">
      <c r="A2923" t="s">
        <v>14088</v>
      </c>
      <c r="B2923" t="s">
        <v>14089</v>
      </c>
      <c r="C2923" s="1" t="str">
        <f t="shared" si="474"/>
        <v>21:0975</v>
      </c>
      <c r="D2923" s="1" t="str">
        <f t="shared" si="481"/>
        <v>21:0110</v>
      </c>
      <c r="E2923" t="s">
        <v>14090</v>
      </c>
      <c r="F2923" t="s">
        <v>14091</v>
      </c>
      <c r="H2923">
        <v>60.618093299999998</v>
      </c>
      <c r="I2923">
        <v>-98.120294400000006</v>
      </c>
      <c r="J2923" s="1" t="str">
        <f t="shared" si="482"/>
        <v>NGR lake sediment grab sample</v>
      </c>
      <c r="K2923" s="1" t="str">
        <f t="shared" si="483"/>
        <v>&lt;177 micron (NGR)</v>
      </c>
      <c r="L2923">
        <v>68</v>
      </c>
      <c r="M2923" t="s">
        <v>301</v>
      </c>
      <c r="N2923">
        <v>1337</v>
      </c>
      <c r="O2923" t="s">
        <v>103</v>
      </c>
      <c r="P2923" t="s">
        <v>54</v>
      </c>
      <c r="Q2923" t="s">
        <v>573</v>
      </c>
      <c r="R2923" t="s">
        <v>282</v>
      </c>
      <c r="S2923" t="s">
        <v>57</v>
      </c>
      <c r="T2923" t="s">
        <v>142</v>
      </c>
      <c r="U2923" t="s">
        <v>138</v>
      </c>
      <c r="V2923" t="s">
        <v>356</v>
      </c>
      <c r="W2923" t="s">
        <v>302</v>
      </c>
      <c r="X2923" t="s">
        <v>67</v>
      </c>
      <c r="Y2923" t="s">
        <v>238</v>
      </c>
      <c r="Z2923" t="s">
        <v>62</v>
      </c>
      <c r="AA2923" t="s">
        <v>64</v>
      </c>
      <c r="AB2923" t="s">
        <v>691</v>
      </c>
      <c r="AC2923" t="s">
        <v>66</v>
      </c>
      <c r="AD2923" t="s">
        <v>67</v>
      </c>
      <c r="AE2923" t="s">
        <v>157</v>
      </c>
      <c r="AF2923" t="s">
        <v>77</v>
      </c>
      <c r="AG2923" t="s">
        <v>139</v>
      </c>
      <c r="AH2923" t="s">
        <v>780</v>
      </c>
      <c r="AI2923" t="s">
        <v>143</v>
      </c>
      <c r="AJ2923" t="s">
        <v>96</v>
      </c>
      <c r="AK2923" t="s">
        <v>73</v>
      </c>
      <c r="AL2923" t="s">
        <v>103</v>
      </c>
      <c r="AM2923" t="s">
        <v>103</v>
      </c>
      <c r="AN2923" t="s">
        <v>76</v>
      </c>
      <c r="AO2923" t="s">
        <v>592</v>
      </c>
      <c r="AP2923" t="s">
        <v>1980</v>
      </c>
      <c r="AQ2923" t="s">
        <v>168</v>
      </c>
      <c r="AR2923" t="s">
        <v>67</v>
      </c>
      <c r="AS2923" t="s">
        <v>54</v>
      </c>
      <c r="AT2923" t="s">
        <v>73</v>
      </c>
      <c r="AU2923" t="s">
        <v>107</v>
      </c>
      <c r="AV2923" t="s">
        <v>14092</v>
      </c>
    </row>
    <row r="2924" spans="1:48" hidden="1" x14ac:dyDescent="0.3">
      <c r="A2924" t="s">
        <v>14093</v>
      </c>
      <c r="B2924" t="s">
        <v>14094</v>
      </c>
      <c r="C2924" s="1" t="str">
        <f t="shared" si="474"/>
        <v>21:0975</v>
      </c>
      <c r="D2924" s="1" t="str">
        <f t="shared" si="481"/>
        <v>21:0110</v>
      </c>
      <c r="E2924" t="s">
        <v>14095</v>
      </c>
      <c r="F2924" t="s">
        <v>14096</v>
      </c>
      <c r="H2924">
        <v>60.643431700000001</v>
      </c>
      <c r="I2924">
        <v>-98.121741099999994</v>
      </c>
      <c r="J2924" s="1" t="str">
        <f t="shared" si="482"/>
        <v>NGR lake sediment grab sample</v>
      </c>
      <c r="K2924" s="1" t="str">
        <f t="shared" si="483"/>
        <v>&lt;177 micron (NGR)</v>
      </c>
      <c r="L2924">
        <v>68</v>
      </c>
      <c r="M2924" t="s">
        <v>314</v>
      </c>
      <c r="N2924">
        <v>1338</v>
      </c>
      <c r="O2924" t="s">
        <v>62</v>
      </c>
      <c r="P2924" t="s">
        <v>54</v>
      </c>
      <c r="Q2924" t="s">
        <v>489</v>
      </c>
      <c r="R2924" t="s">
        <v>646</v>
      </c>
      <c r="S2924" t="s">
        <v>57</v>
      </c>
      <c r="T2924" t="s">
        <v>364</v>
      </c>
      <c r="U2924" t="s">
        <v>59</v>
      </c>
      <c r="V2924" t="s">
        <v>221</v>
      </c>
      <c r="W2924" t="s">
        <v>276</v>
      </c>
      <c r="X2924" t="s">
        <v>62</v>
      </c>
      <c r="Y2924" t="s">
        <v>421</v>
      </c>
      <c r="Z2924" t="s">
        <v>62</v>
      </c>
      <c r="AA2924" t="s">
        <v>64</v>
      </c>
      <c r="AB2924" t="s">
        <v>167</v>
      </c>
      <c r="AC2924" t="s">
        <v>66</v>
      </c>
      <c r="AD2924" t="s">
        <v>134</v>
      </c>
      <c r="AE2924" t="s">
        <v>943</v>
      </c>
      <c r="AF2924" t="s">
        <v>134</v>
      </c>
      <c r="AG2924" t="s">
        <v>492</v>
      </c>
      <c r="AH2924" t="s">
        <v>780</v>
      </c>
      <c r="AI2924" t="s">
        <v>96</v>
      </c>
      <c r="AJ2924" t="s">
        <v>4533</v>
      </c>
      <c r="AK2924" t="s">
        <v>73</v>
      </c>
      <c r="AL2924" t="s">
        <v>177</v>
      </c>
      <c r="AM2924" t="s">
        <v>206</v>
      </c>
      <c r="AN2924" t="s">
        <v>76</v>
      </c>
      <c r="AO2924" t="s">
        <v>116</v>
      </c>
      <c r="AP2924" t="s">
        <v>1980</v>
      </c>
      <c r="AQ2924" t="s">
        <v>4004</v>
      </c>
      <c r="AR2924" t="s">
        <v>67</v>
      </c>
      <c r="AS2924" t="s">
        <v>170</v>
      </c>
      <c r="AT2924" t="s">
        <v>277</v>
      </c>
      <c r="AU2924" t="s">
        <v>107</v>
      </c>
      <c r="AV2924" t="s">
        <v>1175</v>
      </c>
    </row>
    <row r="2925" spans="1:48" hidden="1" x14ac:dyDescent="0.3">
      <c r="A2925" t="s">
        <v>14097</v>
      </c>
      <c r="B2925" t="s">
        <v>14098</v>
      </c>
      <c r="C2925" s="1" t="str">
        <f t="shared" si="474"/>
        <v>21:0975</v>
      </c>
      <c r="D2925" s="1" t="str">
        <f t="shared" si="481"/>
        <v>21:0110</v>
      </c>
      <c r="E2925" t="s">
        <v>14099</v>
      </c>
      <c r="F2925" t="s">
        <v>14100</v>
      </c>
      <c r="H2925">
        <v>60.683895499999998</v>
      </c>
      <c r="I2925">
        <v>-98.097361199999995</v>
      </c>
      <c r="J2925" s="1" t="str">
        <f t="shared" si="482"/>
        <v>NGR lake sediment grab sample</v>
      </c>
      <c r="K2925" s="1" t="str">
        <f t="shared" si="483"/>
        <v>&lt;177 micron (NGR)</v>
      </c>
      <c r="L2925">
        <v>68</v>
      </c>
      <c r="M2925" t="s">
        <v>324</v>
      </c>
      <c r="N2925">
        <v>1339</v>
      </c>
      <c r="O2925" t="s">
        <v>238</v>
      </c>
      <c r="P2925" t="s">
        <v>170</v>
      </c>
      <c r="Q2925" t="s">
        <v>437</v>
      </c>
      <c r="R2925" t="s">
        <v>141</v>
      </c>
      <c r="S2925" t="s">
        <v>57</v>
      </c>
      <c r="T2925" t="s">
        <v>97</v>
      </c>
      <c r="U2925" t="s">
        <v>168</v>
      </c>
      <c r="V2925" t="s">
        <v>2740</v>
      </c>
      <c r="W2925" t="s">
        <v>177</v>
      </c>
      <c r="X2925" t="s">
        <v>67</v>
      </c>
      <c r="Y2925" t="s">
        <v>171</v>
      </c>
      <c r="Z2925" t="s">
        <v>67</v>
      </c>
      <c r="AA2925" t="s">
        <v>64</v>
      </c>
      <c r="AB2925" t="s">
        <v>381</v>
      </c>
      <c r="AC2925" t="s">
        <v>66</v>
      </c>
      <c r="AD2925" t="s">
        <v>96</v>
      </c>
      <c r="AE2925" t="s">
        <v>3832</v>
      </c>
      <c r="AF2925" t="s">
        <v>178</v>
      </c>
      <c r="AG2925" t="s">
        <v>203</v>
      </c>
      <c r="AH2925" t="s">
        <v>780</v>
      </c>
      <c r="AI2925" t="s">
        <v>346</v>
      </c>
      <c r="AJ2925" t="s">
        <v>118</v>
      </c>
      <c r="AK2925" t="s">
        <v>73</v>
      </c>
      <c r="AL2925" t="s">
        <v>103</v>
      </c>
      <c r="AM2925" t="s">
        <v>103</v>
      </c>
      <c r="AN2925" t="s">
        <v>76</v>
      </c>
      <c r="AO2925" t="s">
        <v>263</v>
      </c>
      <c r="AP2925" t="s">
        <v>521</v>
      </c>
      <c r="AQ2925" t="s">
        <v>592</v>
      </c>
      <c r="AR2925" t="s">
        <v>67</v>
      </c>
      <c r="AS2925" t="s">
        <v>54</v>
      </c>
      <c r="AT2925" t="s">
        <v>73</v>
      </c>
      <c r="AU2925" t="s">
        <v>107</v>
      </c>
      <c r="AV2925" t="s">
        <v>14101</v>
      </c>
    </row>
    <row r="2926" spans="1:48" hidden="1" x14ac:dyDescent="0.3">
      <c r="A2926" t="s">
        <v>14102</v>
      </c>
      <c r="B2926" t="s">
        <v>14103</v>
      </c>
      <c r="C2926" s="1" t="str">
        <f t="shared" si="474"/>
        <v>21:0975</v>
      </c>
      <c r="D2926" s="1" t="str">
        <f t="shared" si="481"/>
        <v>21:0110</v>
      </c>
      <c r="E2926" t="s">
        <v>14104</v>
      </c>
      <c r="F2926" t="s">
        <v>14105</v>
      </c>
      <c r="H2926">
        <v>60.709679399999999</v>
      </c>
      <c r="I2926">
        <v>-98.109004999999996</v>
      </c>
      <c r="J2926" s="1" t="str">
        <f t="shared" si="482"/>
        <v>NGR lake sediment grab sample</v>
      </c>
      <c r="K2926" s="1" t="str">
        <f t="shared" si="483"/>
        <v>&lt;177 micron (NGR)</v>
      </c>
      <c r="L2926">
        <v>68</v>
      </c>
      <c r="M2926" t="s">
        <v>335</v>
      </c>
      <c r="N2926">
        <v>1340</v>
      </c>
      <c r="O2926" t="s">
        <v>103</v>
      </c>
      <c r="P2926" t="s">
        <v>54</v>
      </c>
      <c r="Q2926" t="s">
        <v>364</v>
      </c>
      <c r="R2926" t="s">
        <v>69</v>
      </c>
      <c r="S2926" t="s">
        <v>57</v>
      </c>
      <c r="T2926" t="s">
        <v>142</v>
      </c>
      <c r="U2926" t="s">
        <v>59</v>
      </c>
      <c r="V2926" t="s">
        <v>251</v>
      </c>
      <c r="W2926" t="s">
        <v>74</v>
      </c>
      <c r="X2926" t="s">
        <v>67</v>
      </c>
      <c r="Y2926" t="s">
        <v>171</v>
      </c>
      <c r="Z2926" t="s">
        <v>62</v>
      </c>
      <c r="AA2926" t="s">
        <v>64</v>
      </c>
      <c r="AB2926" t="s">
        <v>575</v>
      </c>
      <c r="AC2926" t="s">
        <v>66</v>
      </c>
      <c r="AD2926" t="s">
        <v>67</v>
      </c>
      <c r="AE2926" t="s">
        <v>3778</v>
      </c>
      <c r="AF2926" t="s">
        <v>104</v>
      </c>
      <c r="AG2926" t="s">
        <v>357</v>
      </c>
      <c r="AH2926" t="s">
        <v>780</v>
      </c>
      <c r="AI2926" t="s">
        <v>363</v>
      </c>
      <c r="AJ2926" t="s">
        <v>61</v>
      </c>
      <c r="AK2926" t="s">
        <v>73</v>
      </c>
      <c r="AL2926" t="s">
        <v>103</v>
      </c>
      <c r="AM2926" t="s">
        <v>103</v>
      </c>
      <c r="AN2926" t="s">
        <v>76</v>
      </c>
      <c r="AO2926" t="s">
        <v>53</v>
      </c>
      <c r="AP2926" t="s">
        <v>274</v>
      </c>
      <c r="AQ2926" t="s">
        <v>402</v>
      </c>
      <c r="AR2926" t="s">
        <v>67</v>
      </c>
      <c r="AS2926" t="s">
        <v>54</v>
      </c>
      <c r="AT2926" t="s">
        <v>73</v>
      </c>
      <c r="AU2926" t="s">
        <v>107</v>
      </c>
      <c r="AV2926" t="s">
        <v>1505</v>
      </c>
    </row>
    <row r="2927" spans="1:48" hidden="1" x14ac:dyDescent="0.3">
      <c r="A2927" t="s">
        <v>14106</v>
      </c>
      <c r="B2927" t="s">
        <v>14107</v>
      </c>
      <c r="C2927" s="1" t="str">
        <f t="shared" si="474"/>
        <v>21:0975</v>
      </c>
      <c r="D2927" s="1" t="str">
        <f t="shared" si="481"/>
        <v>21:0110</v>
      </c>
      <c r="E2927" t="s">
        <v>14108</v>
      </c>
      <c r="F2927" t="s">
        <v>14109</v>
      </c>
      <c r="H2927">
        <v>60.748293400000001</v>
      </c>
      <c r="I2927">
        <v>-98.098187100000004</v>
      </c>
      <c r="J2927" s="1" t="str">
        <f t="shared" si="482"/>
        <v>NGR lake sediment grab sample</v>
      </c>
      <c r="K2927" s="1" t="str">
        <f t="shared" si="483"/>
        <v>&lt;177 micron (NGR)</v>
      </c>
      <c r="L2927">
        <v>68</v>
      </c>
      <c r="M2927" t="s">
        <v>354</v>
      </c>
      <c r="N2927">
        <v>1341</v>
      </c>
      <c r="O2927" t="s">
        <v>103</v>
      </c>
      <c r="P2927" t="s">
        <v>62</v>
      </c>
      <c r="Q2927" t="s">
        <v>562</v>
      </c>
      <c r="R2927" t="s">
        <v>14110</v>
      </c>
      <c r="S2927" t="s">
        <v>57</v>
      </c>
      <c r="T2927" t="s">
        <v>252</v>
      </c>
      <c r="U2927" t="s">
        <v>104</v>
      </c>
      <c r="V2927" t="s">
        <v>381</v>
      </c>
      <c r="W2927" t="s">
        <v>157</v>
      </c>
      <c r="X2927" t="s">
        <v>67</v>
      </c>
      <c r="Y2927" t="s">
        <v>302</v>
      </c>
      <c r="Z2927" t="s">
        <v>62</v>
      </c>
      <c r="AA2927" t="s">
        <v>64</v>
      </c>
      <c r="AB2927" t="s">
        <v>575</v>
      </c>
      <c r="AC2927" t="s">
        <v>66</v>
      </c>
      <c r="AD2927" t="s">
        <v>96</v>
      </c>
      <c r="AE2927" t="s">
        <v>1023</v>
      </c>
      <c r="AF2927" t="s">
        <v>357</v>
      </c>
      <c r="AG2927" t="s">
        <v>77</v>
      </c>
      <c r="AH2927" t="s">
        <v>780</v>
      </c>
      <c r="AI2927" t="s">
        <v>127</v>
      </c>
      <c r="AJ2927" t="s">
        <v>240</v>
      </c>
      <c r="AK2927" t="s">
        <v>73</v>
      </c>
      <c r="AL2927" t="s">
        <v>103</v>
      </c>
      <c r="AM2927" t="s">
        <v>103</v>
      </c>
      <c r="AN2927" t="s">
        <v>76</v>
      </c>
      <c r="AO2927" t="s">
        <v>439</v>
      </c>
      <c r="AP2927" t="s">
        <v>202</v>
      </c>
      <c r="AQ2927" t="s">
        <v>88</v>
      </c>
      <c r="AR2927" t="s">
        <v>74</v>
      </c>
      <c r="AS2927" t="s">
        <v>54</v>
      </c>
      <c r="AT2927" t="s">
        <v>73</v>
      </c>
      <c r="AU2927" t="s">
        <v>107</v>
      </c>
      <c r="AV2927" t="s">
        <v>8595</v>
      </c>
    </row>
    <row r="2928" spans="1:48" hidden="1" x14ac:dyDescent="0.3">
      <c r="A2928" t="s">
        <v>14111</v>
      </c>
      <c r="B2928" t="s">
        <v>14112</v>
      </c>
      <c r="C2928" s="1" t="str">
        <f t="shared" si="474"/>
        <v>21:0975</v>
      </c>
      <c r="D2928" s="1" t="str">
        <f t="shared" si="481"/>
        <v>21:0110</v>
      </c>
      <c r="E2928" t="s">
        <v>14113</v>
      </c>
      <c r="F2928" t="s">
        <v>14114</v>
      </c>
      <c r="H2928">
        <v>60.802860899999999</v>
      </c>
      <c r="I2928">
        <v>-98.392087599999996</v>
      </c>
      <c r="J2928" s="1" t="str">
        <f t="shared" si="482"/>
        <v>NGR lake sediment grab sample</v>
      </c>
      <c r="K2928" s="1" t="str">
        <f t="shared" si="483"/>
        <v>&lt;177 micron (NGR)</v>
      </c>
      <c r="L2928">
        <v>69</v>
      </c>
      <c r="M2928" t="s">
        <v>52</v>
      </c>
      <c r="N2928">
        <v>1342</v>
      </c>
      <c r="O2928" t="s">
        <v>355</v>
      </c>
      <c r="P2928" t="s">
        <v>54</v>
      </c>
      <c r="Q2928" t="s">
        <v>420</v>
      </c>
      <c r="R2928" t="s">
        <v>151</v>
      </c>
      <c r="S2928" t="s">
        <v>57</v>
      </c>
      <c r="T2928" t="s">
        <v>315</v>
      </c>
      <c r="U2928" t="s">
        <v>282</v>
      </c>
      <c r="V2928" t="s">
        <v>119</v>
      </c>
      <c r="W2928" t="s">
        <v>137</v>
      </c>
      <c r="X2928" t="s">
        <v>62</v>
      </c>
      <c r="Y2928" t="s">
        <v>94</v>
      </c>
      <c r="Z2928" t="s">
        <v>170</v>
      </c>
      <c r="AA2928" t="s">
        <v>64</v>
      </c>
      <c r="AB2928" t="s">
        <v>153</v>
      </c>
      <c r="AC2928" t="s">
        <v>66</v>
      </c>
      <c r="AD2928" t="s">
        <v>758</v>
      </c>
      <c r="AE2928" t="s">
        <v>2106</v>
      </c>
      <c r="AF2928" t="s">
        <v>356</v>
      </c>
      <c r="AG2928" t="s">
        <v>93</v>
      </c>
      <c r="AH2928" t="s">
        <v>472</v>
      </c>
      <c r="AI2928" t="s">
        <v>156</v>
      </c>
      <c r="AJ2928" t="s">
        <v>123</v>
      </c>
      <c r="AK2928" t="s">
        <v>73</v>
      </c>
      <c r="AL2928" t="s">
        <v>224</v>
      </c>
      <c r="AM2928" t="s">
        <v>177</v>
      </c>
      <c r="AN2928" t="s">
        <v>76</v>
      </c>
      <c r="AO2928" t="s">
        <v>178</v>
      </c>
      <c r="AP2928" t="s">
        <v>105</v>
      </c>
      <c r="AQ2928" t="s">
        <v>168</v>
      </c>
      <c r="AR2928" t="s">
        <v>62</v>
      </c>
      <c r="AS2928" t="s">
        <v>54</v>
      </c>
      <c r="AT2928" t="s">
        <v>315</v>
      </c>
      <c r="AU2928" t="s">
        <v>107</v>
      </c>
      <c r="AV2928" t="s">
        <v>14115</v>
      </c>
    </row>
    <row r="2929" spans="1:48" hidden="1" x14ac:dyDescent="0.3">
      <c r="A2929" t="s">
        <v>14116</v>
      </c>
      <c r="B2929" t="s">
        <v>14117</v>
      </c>
      <c r="C2929" s="1" t="str">
        <f t="shared" si="474"/>
        <v>21:0975</v>
      </c>
      <c r="D2929" s="1" t="str">
        <f t="shared" si="481"/>
        <v>21:0110</v>
      </c>
      <c r="E2929" t="s">
        <v>14118</v>
      </c>
      <c r="F2929" t="s">
        <v>14119</v>
      </c>
      <c r="H2929">
        <v>60.7635565</v>
      </c>
      <c r="I2929">
        <v>-98.100731600000003</v>
      </c>
      <c r="J2929" s="1" t="str">
        <f t="shared" si="482"/>
        <v>NGR lake sediment grab sample</v>
      </c>
      <c r="K2929" s="1" t="str">
        <f t="shared" si="483"/>
        <v>&lt;177 micron (NGR)</v>
      </c>
      <c r="L2929">
        <v>69</v>
      </c>
      <c r="M2929" t="s">
        <v>113</v>
      </c>
      <c r="N2929">
        <v>1343</v>
      </c>
      <c r="O2929" t="s">
        <v>136</v>
      </c>
      <c r="P2929" t="s">
        <v>59</v>
      </c>
      <c r="Q2929" t="s">
        <v>775</v>
      </c>
      <c r="R2929" t="s">
        <v>357</v>
      </c>
      <c r="S2929" t="s">
        <v>57</v>
      </c>
      <c r="T2929" t="s">
        <v>380</v>
      </c>
      <c r="U2929" t="s">
        <v>203</v>
      </c>
      <c r="V2929" t="s">
        <v>172</v>
      </c>
      <c r="W2929" t="s">
        <v>396</v>
      </c>
      <c r="X2929" t="s">
        <v>67</v>
      </c>
      <c r="Y2929" t="s">
        <v>62</v>
      </c>
      <c r="Z2929" t="s">
        <v>170</v>
      </c>
      <c r="AA2929" t="s">
        <v>64</v>
      </c>
      <c r="AB2929" t="s">
        <v>190</v>
      </c>
      <c r="AC2929" t="s">
        <v>66</v>
      </c>
      <c r="AD2929" t="s">
        <v>67</v>
      </c>
      <c r="AE2929" t="s">
        <v>526</v>
      </c>
      <c r="AF2929" t="s">
        <v>151</v>
      </c>
      <c r="AG2929" t="s">
        <v>221</v>
      </c>
      <c r="AH2929" t="s">
        <v>780</v>
      </c>
      <c r="AI2929" t="s">
        <v>156</v>
      </c>
      <c r="AJ2929" t="s">
        <v>254</v>
      </c>
      <c r="AK2929" t="s">
        <v>73</v>
      </c>
      <c r="AL2929" t="s">
        <v>103</v>
      </c>
      <c r="AM2929" t="s">
        <v>103</v>
      </c>
      <c r="AN2929" t="s">
        <v>76</v>
      </c>
      <c r="AO2929" t="s">
        <v>117</v>
      </c>
      <c r="AP2929" t="s">
        <v>105</v>
      </c>
      <c r="AQ2929" t="s">
        <v>168</v>
      </c>
      <c r="AR2929" t="s">
        <v>74</v>
      </c>
      <c r="AS2929" t="s">
        <v>54</v>
      </c>
      <c r="AT2929" t="s">
        <v>73</v>
      </c>
      <c r="AU2929" t="s">
        <v>107</v>
      </c>
      <c r="AV2929" t="s">
        <v>8354</v>
      </c>
    </row>
    <row r="2930" spans="1:48" hidden="1" x14ac:dyDescent="0.3">
      <c r="A2930" t="s">
        <v>14120</v>
      </c>
      <c r="B2930" t="s">
        <v>14121</v>
      </c>
      <c r="C2930" s="1" t="str">
        <f t="shared" si="474"/>
        <v>21:0975</v>
      </c>
      <c r="D2930" s="1" t="str">
        <f t="shared" si="481"/>
        <v>21:0110</v>
      </c>
      <c r="E2930" t="s">
        <v>14118</v>
      </c>
      <c r="F2930" t="s">
        <v>14122</v>
      </c>
      <c r="H2930">
        <v>60.7635565</v>
      </c>
      <c r="I2930">
        <v>-98.100731600000003</v>
      </c>
      <c r="J2930" s="1" t="str">
        <f t="shared" si="482"/>
        <v>NGR lake sediment grab sample</v>
      </c>
      <c r="K2930" s="1" t="str">
        <f t="shared" si="483"/>
        <v>&lt;177 micron (NGR)</v>
      </c>
      <c r="L2930">
        <v>69</v>
      </c>
      <c r="M2930" t="s">
        <v>132</v>
      </c>
      <c r="N2930">
        <v>1344</v>
      </c>
      <c r="O2930" t="s">
        <v>355</v>
      </c>
      <c r="P2930" t="s">
        <v>54</v>
      </c>
      <c r="Q2930" t="s">
        <v>447</v>
      </c>
      <c r="R2930" t="s">
        <v>317</v>
      </c>
      <c r="S2930" t="s">
        <v>57</v>
      </c>
      <c r="T2930" t="s">
        <v>252</v>
      </c>
      <c r="U2930" t="s">
        <v>178</v>
      </c>
      <c r="V2930" t="s">
        <v>189</v>
      </c>
      <c r="W2930" t="s">
        <v>125</v>
      </c>
      <c r="X2930" t="s">
        <v>74</v>
      </c>
      <c r="Y2930" t="s">
        <v>421</v>
      </c>
      <c r="Z2930" t="s">
        <v>62</v>
      </c>
      <c r="AA2930" t="s">
        <v>64</v>
      </c>
      <c r="AB2930" t="s">
        <v>303</v>
      </c>
      <c r="AC2930" t="s">
        <v>66</v>
      </c>
      <c r="AD2930" t="s">
        <v>127</v>
      </c>
      <c r="AE2930" t="s">
        <v>563</v>
      </c>
      <c r="AF2930" t="s">
        <v>121</v>
      </c>
      <c r="AG2930" t="s">
        <v>134</v>
      </c>
      <c r="AH2930" t="s">
        <v>780</v>
      </c>
      <c r="AI2930" t="s">
        <v>87</v>
      </c>
      <c r="AJ2930" t="s">
        <v>96</v>
      </c>
      <c r="AK2930" t="s">
        <v>73</v>
      </c>
      <c r="AL2930" t="s">
        <v>103</v>
      </c>
      <c r="AM2930" t="s">
        <v>103</v>
      </c>
      <c r="AN2930" t="s">
        <v>76</v>
      </c>
      <c r="AO2930" t="s">
        <v>382</v>
      </c>
      <c r="AP2930" t="s">
        <v>403</v>
      </c>
      <c r="AQ2930" t="s">
        <v>168</v>
      </c>
      <c r="AR2930" t="s">
        <v>67</v>
      </c>
      <c r="AS2930" t="s">
        <v>54</v>
      </c>
      <c r="AT2930" t="s">
        <v>91</v>
      </c>
      <c r="AU2930" t="s">
        <v>107</v>
      </c>
      <c r="AV2930" t="s">
        <v>14123</v>
      </c>
    </row>
    <row r="2931" spans="1:48" hidden="1" x14ac:dyDescent="0.3">
      <c r="A2931" t="s">
        <v>14124</v>
      </c>
      <c r="B2931" t="s">
        <v>14125</v>
      </c>
      <c r="C2931" s="1" t="str">
        <f t="shared" ref="C2931:C2994" si="484">HYPERLINK("https://geochem.nrcan.gc.ca/cdogs/content/bdl/bdl210975_e.htm", "21:0975")</f>
        <v>21:0975</v>
      </c>
      <c r="D2931" s="1" t="str">
        <f t="shared" si="481"/>
        <v>21:0110</v>
      </c>
      <c r="E2931" t="s">
        <v>14126</v>
      </c>
      <c r="F2931" t="s">
        <v>14127</v>
      </c>
      <c r="H2931">
        <v>60.784368800000003</v>
      </c>
      <c r="I2931">
        <v>-98.175054200000005</v>
      </c>
      <c r="J2931" s="1" t="str">
        <f t="shared" si="482"/>
        <v>NGR lake sediment grab sample</v>
      </c>
      <c r="K2931" s="1" t="str">
        <f t="shared" si="483"/>
        <v>&lt;177 micron (NGR)</v>
      </c>
      <c r="L2931">
        <v>69</v>
      </c>
      <c r="M2931" t="s">
        <v>86</v>
      </c>
      <c r="N2931">
        <v>1345</v>
      </c>
      <c r="O2931" t="s">
        <v>238</v>
      </c>
      <c r="P2931" t="s">
        <v>54</v>
      </c>
      <c r="Q2931" t="s">
        <v>1210</v>
      </c>
      <c r="R2931" t="s">
        <v>615</v>
      </c>
      <c r="S2931" t="s">
        <v>57</v>
      </c>
      <c r="T2931" t="s">
        <v>315</v>
      </c>
      <c r="U2931" t="s">
        <v>134</v>
      </c>
      <c r="V2931" t="s">
        <v>100</v>
      </c>
      <c r="W2931" t="s">
        <v>171</v>
      </c>
      <c r="X2931" t="s">
        <v>62</v>
      </c>
      <c r="Y2931" t="s">
        <v>143</v>
      </c>
      <c r="Z2931" t="s">
        <v>127</v>
      </c>
      <c r="AA2931" t="s">
        <v>64</v>
      </c>
      <c r="AB2931" t="s">
        <v>97</v>
      </c>
      <c r="AC2931" t="s">
        <v>66</v>
      </c>
      <c r="AD2931" t="s">
        <v>59</v>
      </c>
      <c r="AE2931" t="s">
        <v>206</v>
      </c>
      <c r="AF2931" t="s">
        <v>69</v>
      </c>
      <c r="AG2931" t="s">
        <v>100</v>
      </c>
      <c r="AH2931" t="s">
        <v>780</v>
      </c>
      <c r="AI2931" t="s">
        <v>413</v>
      </c>
      <c r="AJ2931" t="s">
        <v>117</v>
      </c>
      <c r="AK2931" t="s">
        <v>73</v>
      </c>
      <c r="AL2931" t="s">
        <v>177</v>
      </c>
      <c r="AM2931" t="s">
        <v>125</v>
      </c>
      <c r="AN2931" t="s">
        <v>76</v>
      </c>
      <c r="AO2931" t="s">
        <v>281</v>
      </c>
      <c r="AP2931" t="s">
        <v>307</v>
      </c>
      <c r="AQ2931" t="s">
        <v>92</v>
      </c>
      <c r="AR2931" t="s">
        <v>62</v>
      </c>
      <c r="AS2931" t="s">
        <v>54</v>
      </c>
      <c r="AT2931" t="s">
        <v>3299</v>
      </c>
      <c r="AU2931" t="s">
        <v>107</v>
      </c>
      <c r="AV2931" t="s">
        <v>6743</v>
      </c>
    </row>
    <row r="2932" spans="1:48" hidden="1" x14ac:dyDescent="0.3">
      <c r="A2932" t="s">
        <v>14128</v>
      </c>
      <c r="B2932" t="s">
        <v>14129</v>
      </c>
      <c r="C2932" s="1" t="str">
        <f t="shared" si="484"/>
        <v>21:0975</v>
      </c>
      <c r="D2932" s="1" t="str">
        <f t="shared" si="481"/>
        <v>21:0110</v>
      </c>
      <c r="E2932" t="s">
        <v>14130</v>
      </c>
      <c r="F2932" t="s">
        <v>14131</v>
      </c>
      <c r="H2932">
        <v>60.774495399999999</v>
      </c>
      <c r="I2932">
        <v>-98.231199599999997</v>
      </c>
      <c r="J2932" s="1" t="str">
        <f t="shared" si="482"/>
        <v>NGR lake sediment grab sample</v>
      </c>
      <c r="K2932" s="1" t="str">
        <f t="shared" si="483"/>
        <v>&lt;177 micron (NGR)</v>
      </c>
      <c r="L2932">
        <v>69</v>
      </c>
      <c r="M2932" t="s">
        <v>149</v>
      </c>
      <c r="N2932">
        <v>1346</v>
      </c>
      <c r="O2932" t="s">
        <v>526</v>
      </c>
      <c r="P2932" t="s">
        <v>54</v>
      </c>
      <c r="Q2932" t="s">
        <v>541</v>
      </c>
      <c r="R2932" t="s">
        <v>616</v>
      </c>
      <c r="S2932" t="s">
        <v>57</v>
      </c>
      <c r="T2932" t="s">
        <v>219</v>
      </c>
      <c r="U2932" t="s">
        <v>117</v>
      </c>
      <c r="V2932" t="s">
        <v>890</v>
      </c>
      <c r="W2932" t="s">
        <v>526</v>
      </c>
      <c r="X2932" t="s">
        <v>67</v>
      </c>
      <c r="Y2932" t="s">
        <v>421</v>
      </c>
      <c r="Z2932" t="s">
        <v>170</v>
      </c>
      <c r="AA2932" t="s">
        <v>64</v>
      </c>
      <c r="AB2932" t="s">
        <v>236</v>
      </c>
      <c r="AC2932" t="s">
        <v>66</v>
      </c>
      <c r="AD2932" t="s">
        <v>127</v>
      </c>
      <c r="AE2932" t="s">
        <v>154</v>
      </c>
      <c r="AF2932" t="s">
        <v>347</v>
      </c>
      <c r="AG2932" t="s">
        <v>190</v>
      </c>
      <c r="AH2932" t="s">
        <v>780</v>
      </c>
      <c r="AI2932" t="s">
        <v>201</v>
      </c>
      <c r="AJ2932" t="s">
        <v>338</v>
      </c>
      <c r="AK2932" t="s">
        <v>73</v>
      </c>
      <c r="AL2932" t="s">
        <v>103</v>
      </c>
      <c r="AM2932" t="s">
        <v>224</v>
      </c>
      <c r="AN2932" t="s">
        <v>76</v>
      </c>
      <c r="AO2932" t="s">
        <v>203</v>
      </c>
      <c r="AP2932" t="s">
        <v>234</v>
      </c>
      <c r="AQ2932" t="s">
        <v>168</v>
      </c>
      <c r="AR2932" t="s">
        <v>67</v>
      </c>
      <c r="AS2932" t="s">
        <v>54</v>
      </c>
      <c r="AT2932" t="s">
        <v>73</v>
      </c>
      <c r="AU2932" t="s">
        <v>107</v>
      </c>
      <c r="AV2932" t="s">
        <v>14132</v>
      </c>
    </row>
    <row r="2933" spans="1:48" hidden="1" x14ac:dyDescent="0.3">
      <c r="A2933" t="s">
        <v>14133</v>
      </c>
      <c r="B2933" t="s">
        <v>14134</v>
      </c>
      <c r="C2933" s="1" t="str">
        <f t="shared" si="484"/>
        <v>21:0975</v>
      </c>
      <c r="D2933" s="1" t="str">
        <f t="shared" si="481"/>
        <v>21:0110</v>
      </c>
      <c r="E2933" t="s">
        <v>14135</v>
      </c>
      <c r="F2933" t="s">
        <v>14136</v>
      </c>
      <c r="H2933">
        <v>60.771665400000003</v>
      </c>
      <c r="I2933">
        <v>-98.290880200000004</v>
      </c>
      <c r="J2933" s="1" t="str">
        <f t="shared" si="482"/>
        <v>NGR lake sediment grab sample</v>
      </c>
      <c r="K2933" s="1" t="str">
        <f t="shared" si="483"/>
        <v>&lt;177 micron (NGR)</v>
      </c>
      <c r="L2933">
        <v>69</v>
      </c>
      <c r="M2933" t="s">
        <v>165</v>
      </c>
      <c r="N2933">
        <v>1347</v>
      </c>
      <c r="O2933" t="s">
        <v>63</v>
      </c>
      <c r="P2933" t="s">
        <v>54</v>
      </c>
      <c r="Q2933" t="s">
        <v>777</v>
      </c>
      <c r="R2933" t="s">
        <v>134</v>
      </c>
      <c r="S2933" t="s">
        <v>57</v>
      </c>
      <c r="T2933" t="s">
        <v>152</v>
      </c>
      <c r="U2933" t="s">
        <v>134</v>
      </c>
      <c r="V2933" t="s">
        <v>617</v>
      </c>
      <c r="W2933" t="s">
        <v>421</v>
      </c>
      <c r="X2933" t="s">
        <v>67</v>
      </c>
      <c r="Y2933" t="s">
        <v>233</v>
      </c>
      <c r="Z2933" t="s">
        <v>170</v>
      </c>
      <c r="AA2933" t="s">
        <v>64</v>
      </c>
      <c r="AB2933" t="s">
        <v>65</v>
      </c>
      <c r="AC2933" t="s">
        <v>66</v>
      </c>
      <c r="AD2933" t="s">
        <v>92</v>
      </c>
      <c r="AE2933" t="s">
        <v>74</v>
      </c>
      <c r="AF2933" t="s">
        <v>141</v>
      </c>
      <c r="AG2933" t="s">
        <v>93</v>
      </c>
      <c r="AH2933" t="s">
        <v>780</v>
      </c>
      <c r="AI2933" t="s">
        <v>53</v>
      </c>
      <c r="AJ2933" t="s">
        <v>71</v>
      </c>
      <c r="AK2933" t="s">
        <v>73</v>
      </c>
      <c r="AL2933" t="s">
        <v>103</v>
      </c>
      <c r="AM2933" t="s">
        <v>75</v>
      </c>
      <c r="AN2933" t="s">
        <v>76</v>
      </c>
      <c r="AO2933" t="s">
        <v>92</v>
      </c>
      <c r="AP2933" t="s">
        <v>656</v>
      </c>
      <c r="AQ2933" t="s">
        <v>104</v>
      </c>
      <c r="AR2933" t="s">
        <v>170</v>
      </c>
      <c r="AS2933" t="s">
        <v>54</v>
      </c>
      <c r="AT2933" t="s">
        <v>562</v>
      </c>
      <c r="AU2933" t="s">
        <v>107</v>
      </c>
      <c r="AV2933" t="s">
        <v>8558</v>
      </c>
    </row>
    <row r="2934" spans="1:48" hidden="1" x14ac:dyDescent="0.3">
      <c r="A2934" t="s">
        <v>14137</v>
      </c>
      <c r="B2934" t="s">
        <v>14138</v>
      </c>
      <c r="C2934" s="1" t="str">
        <f t="shared" si="484"/>
        <v>21:0975</v>
      </c>
      <c r="D2934" s="1" t="str">
        <f t="shared" si="481"/>
        <v>21:0110</v>
      </c>
      <c r="E2934" t="s">
        <v>14139</v>
      </c>
      <c r="F2934" t="s">
        <v>14140</v>
      </c>
      <c r="H2934">
        <v>60.801147800000003</v>
      </c>
      <c r="I2934">
        <v>-98.312536399999999</v>
      </c>
      <c r="J2934" s="1" t="str">
        <f t="shared" si="482"/>
        <v>NGR lake sediment grab sample</v>
      </c>
      <c r="K2934" s="1" t="str">
        <f t="shared" si="483"/>
        <v>&lt;177 micron (NGR)</v>
      </c>
      <c r="L2934">
        <v>69</v>
      </c>
      <c r="M2934" t="s">
        <v>185</v>
      </c>
      <c r="N2934">
        <v>1348</v>
      </c>
      <c r="O2934" t="s">
        <v>68</v>
      </c>
      <c r="P2934" t="s">
        <v>170</v>
      </c>
      <c r="Q2934" t="s">
        <v>364</v>
      </c>
      <c r="R2934" t="s">
        <v>436</v>
      </c>
      <c r="S2934" t="s">
        <v>57</v>
      </c>
      <c r="T2934" t="s">
        <v>428</v>
      </c>
      <c r="U2934" t="s">
        <v>134</v>
      </c>
      <c r="V2934" t="s">
        <v>616</v>
      </c>
      <c r="W2934" t="s">
        <v>68</v>
      </c>
      <c r="X2934" t="s">
        <v>67</v>
      </c>
      <c r="Y2934" t="s">
        <v>137</v>
      </c>
      <c r="Z2934" t="s">
        <v>67</v>
      </c>
      <c r="AA2934" t="s">
        <v>64</v>
      </c>
      <c r="AB2934" t="s">
        <v>356</v>
      </c>
      <c r="AC2934" t="s">
        <v>66</v>
      </c>
      <c r="AD2934" t="s">
        <v>67</v>
      </c>
      <c r="AE2934" t="s">
        <v>3838</v>
      </c>
      <c r="AF2934" t="s">
        <v>151</v>
      </c>
      <c r="AG2934" t="s">
        <v>116</v>
      </c>
      <c r="AH2934" t="s">
        <v>780</v>
      </c>
      <c r="AI2934" t="s">
        <v>220</v>
      </c>
      <c r="AJ2934" t="s">
        <v>388</v>
      </c>
      <c r="AK2934" t="s">
        <v>73</v>
      </c>
      <c r="AL2934" t="s">
        <v>103</v>
      </c>
      <c r="AM2934" t="s">
        <v>103</v>
      </c>
      <c r="AN2934" t="s">
        <v>76</v>
      </c>
      <c r="AO2934" t="s">
        <v>348</v>
      </c>
      <c r="AP2934" t="s">
        <v>624</v>
      </c>
      <c r="AQ2934" t="s">
        <v>363</v>
      </c>
      <c r="AR2934" t="s">
        <v>67</v>
      </c>
      <c r="AS2934" t="s">
        <v>54</v>
      </c>
      <c r="AT2934" t="s">
        <v>73</v>
      </c>
      <c r="AU2934" t="s">
        <v>107</v>
      </c>
      <c r="AV2934" t="s">
        <v>9834</v>
      </c>
    </row>
    <row r="2935" spans="1:48" hidden="1" x14ac:dyDescent="0.3">
      <c r="A2935" t="s">
        <v>14141</v>
      </c>
      <c r="B2935" t="s">
        <v>14142</v>
      </c>
      <c r="C2935" s="1" t="str">
        <f t="shared" si="484"/>
        <v>21:0975</v>
      </c>
      <c r="D2935" s="1" t="str">
        <f t="shared" si="481"/>
        <v>21:0110</v>
      </c>
      <c r="E2935" t="s">
        <v>14113</v>
      </c>
      <c r="F2935" t="s">
        <v>14143</v>
      </c>
      <c r="H2935">
        <v>60.802860899999999</v>
      </c>
      <c r="I2935">
        <v>-98.392087599999996</v>
      </c>
      <c r="J2935" s="1" t="str">
        <f t="shared" si="482"/>
        <v>NGR lake sediment grab sample</v>
      </c>
      <c r="K2935" s="1" t="str">
        <f t="shared" si="483"/>
        <v>&lt;177 micron (NGR)</v>
      </c>
      <c r="L2935">
        <v>69</v>
      </c>
      <c r="M2935" t="s">
        <v>345</v>
      </c>
      <c r="N2935">
        <v>1349</v>
      </c>
      <c r="O2935" t="s">
        <v>346</v>
      </c>
      <c r="P2935" t="s">
        <v>54</v>
      </c>
      <c r="Q2935" t="s">
        <v>624</v>
      </c>
      <c r="R2935" t="s">
        <v>141</v>
      </c>
      <c r="S2935" t="s">
        <v>57</v>
      </c>
      <c r="T2935" t="s">
        <v>277</v>
      </c>
      <c r="U2935" t="s">
        <v>357</v>
      </c>
      <c r="V2935" t="s">
        <v>411</v>
      </c>
      <c r="W2935" t="s">
        <v>62</v>
      </c>
      <c r="X2935" t="s">
        <v>74</v>
      </c>
      <c r="Y2935" t="s">
        <v>220</v>
      </c>
      <c r="Z2935" t="s">
        <v>170</v>
      </c>
      <c r="AA2935" t="s">
        <v>64</v>
      </c>
      <c r="AB2935" t="s">
        <v>60</v>
      </c>
      <c r="AC2935" t="s">
        <v>66</v>
      </c>
      <c r="AD2935" t="s">
        <v>170</v>
      </c>
      <c r="AE2935" t="s">
        <v>140</v>
      </c>
      <c r="AF2935" t="s">
        <v>264</v>
      </c>
      <c r="AG2935" t="s">
        <v>93</v>
      </c>
      <c r="AH2935" t="s">
        <v>472</v>
      </c>
      <c r="AI2935" t="s">
        <v>56</v>
      </c>
      <c r="AJ2935" t="s">
        <v>328</v>
      </c>
      <c r="AK2935" t="s">
        <v>73</v>
      </c>
      <c r="AL2935" t="s">
        <v>103</v>
      </c>
      <c r="AM2935" t="s">
        <v>177</v>
      </c>
      <c r="AN2935" t="s">
        <v>76</v>
      </c>
      <c r="AO2935" t="s">
        <v>178</v>
      </c>
      <c r="AP2935" t="s">
        <v>105</v>
      </c>
      <c r="AQ2935" t="s">
        <v>203</v>
      </c>
      <c r="AR2935" t="s">
        <v>62</v>
      </c>
      <c r="AS2935" t="s">
        <v>54</v>
      </c>
      <c r="AT2935" t="s">
        <v>58</v>
      </c>
      <c r="AU2935" t="s">
        <v>107</v>
      </c>
      <c r="AV2935" t="s">
        <v>1198</v>
      </c>
    </row>
    <row r="2936" spans="1:48" hidden="1" x14ac:dyDescent="0.3">
      <c r="A2936" t="s">
        <v>14144</v>
      </c>
      <c r="B2936" t="s">
        <v>14145</v>
      </c>
      <c r="C2936" s="1" t="str">
        <f t="shared" si="484"/>
        <v>21:0975</v>
      </c>
      <c r="D2936" s="1" t="str">
        <f t="shared" si="481"/>
        <v>21:0110</v>
      </c>
      <c r="E2936" t="s">
        <v>14146</v>
      </c>
      <c r="F2936" t="s">
        <v>14147</v>
      </c>
      <c r="H2936">
        <v>60.835669500000002</v>
      </c>
      <c r="I2936">
        <v>-98.439879500000004</v>
      </c>
      <c r="J2936" s="1" t="str">
        <f t="shared" si="482"/>
        <v>NGR lake sediment grab sample</v>
      </c>
      <c r="K2936" s="1" t="str">
        <f t="shared" si="483"/>
        <v>&lt;177 micron (NGR)</v>
      </c>
      <c r="L2936">
        <v>69</v>
      </c>
      <c r="M2936" t="s">
        <v>200</v>
      </c>
      <c r="N2936">
        <v>1350</v>
      </c>
      <c r="O2936" t="s">
        <v>526</v>
      </c>
      <c r="P2936" t="s">
        <v>54</v>
      </c>
      <c r="Q2936" t="s">
        <v>624</v>
      </c>
      <c r="R2936" t="s">
        <v>357</v>
      </c>
      <c r="S2936" t="s">
        <v>57</v>
      </c>
      <c r="T2936" t="s">
        <v>152</v>
      </c>
      <c r="U2936" t="s">
        <v>92</v>
      </c>
      <c r="V2936" t="s">
        <v>60</v>
      </c>
      <c r="W2936" t="s">
        <v>346</v>
      </c>
      <c r="X2936" t="s">
        <v>62</v>
      </c>
      <c r="Y2936" t="s">
        <v>346</v>
      </c>
      <c r="Z2936" t="s">
        <v>127</v>
      </c>
      <c r="AA2936" t="s">
        <v>64</v>
      </c>
      <c r="AB2936" t="s">
        <v>411</v>
      </c>
      <c r="AC2936" t="s">
        <v>173</v>
      </c>
      <c r="AD2936" t="s">
        <v>67</v>
      </c>
      <c r="AE2936" t="s">
        <v>68</v>
      </c>
      <c r="AF2936" t="s">
        <v>357</v>
      </c>
      <c r="AG2936" t="s">
        <v>380</v>
      </c>
      <c r="AH2936" t="s">
        <v>780</v>
      </c>
      <c r="AI2936" t="s">
        <v>71</v>
      </c>
      <c r="AJ2936" t="s">
        <v>101</v>
      </c>
      <c r="AK2936" t="s">
        <v>73</v>
      </c>
      <c r="AL2936" t="s">
        <v>75</v>
      </c>
      <c r="AM2936" t="s">
        <v>75</v>
      </c>
      <c r="AN2936" t="s">
        <v>76</v>
      </c>
      <c r="AO2936" t="s">
        <v>178</v>
      </c>
      <c r="AP2936" t="s">
        <v>414</v>
      </c>
      <c r="AQ2936" t="s">
        <v>254</v>
      </c>
      <c r="AR2936" t="s">
        <v>67</v>
      </c>
      <c r="AS2936" t="s">
        <v>54</v>
      </c>
      <c r="AT2936" t="s">
        <v>73</v>
      </c>
      <c r="AU2936" t="s">
        <v>107</v>
      </c>
      <c r="AV2936" t="s">
        <v>14148</v>
      </c>
    </row>
    <row r="2937" spans="1:48" hidden="1" x14ac:dyDescent="0.3">
      <c r="A2937" t="s">
        <v>14149</v>
      </c>
      <c r="B2937" t="s">
        <v>14150</v>
      </c>
      <c r="C2937" s="1" t="str">
        <f t="shared" si="484"/>
        <v>21:0975</v>
      </c>
      <c r="D2937" s="1" t="str">
        <f t="shared" si="481"/>
        <v>21:0110</v>
      </c>
      <c r="E2937" t="s">
        <v>14151</v>
      </c>
      <c r="F2937" t="s">
        <v>14152</v>
      </c>
      <c r="H2937">
        <v>60.8478463</v>
      </c>
      <c r="I2937">
        <v>-98.499582399999994</v>
      </c>
      <c r="J2937" s="1" t="str">
        <f t="shared" si="482"/>
        <v>NGR lake sediment grab sample</v>
      </c>
      <c r="K2937" s="1" t="str">
        <f t="shared" si="483"/>
        <v>&lt;177 micron (NGR)</v>
      </c>
      <c r="L2937">
        <v>69</v>
      </c>
      <c r="M2937" t="s">
        <v>217</v>
      </c>
      <c r="N2937">
        <v>1351</v>
      </c>
      <c r="O2937" t="s">
        <v>136</v>
      </c>
      <c r="P2937" t="s">
        <v>54</v>
      </c>
      <c r="Q2937" t="s">
        <v>395</v>
      </c>
      <c r="R2937" t="s">
        <v>134</v>
      </c>
      <c r="S2937" t="s">
        <v>57</v>
      </c>
      <c r="T2937" t="s">
        <v>91</v>
      </c>
      <c r="U2937" t="s">
        <v>90</v>
      </c>
      <c r="V2937" t="s">
        <v>326</v>
      </c>
      <c r="W2937" t="s">
        <v>220</v>
      </c>
      <c r="X2937" t="s">
        <v>62</v>
      </c>
      <c r="Y2937" t="s">
        <v>254</v>
      </c>
      <c r="Z2937" t="s">
        <v>96</v>
      </c>
      <c r="AA2937" t="s">
        <v>64</v>
      </c>
      <c r="AB2937" t="s">
        <v>339</v>
      </c>
      <c r="AC2937" t="s">
        <v>70</v>
      </c>
      <c r="AD2937" t="s">
        <v>138</v>
      </c>
      <c r="AE2937" t="s">
        <v>238</v>
      </c>
      <c r="AF2937" t="s">
        <v>99</v>
      </c>
      <c r="AG2937" t="s">
        <v>293</v>
      </c>
      <c r="AH2937" t="s">
        <v>173</v>
      </c>
      <c r="AI2937" t="s">
        <v>102</v>
      </c>
      <c r="AJ2937" t="s">
        <v>439</v>
      </c>
      <c r="AK2937" t="s">
        <v>73</v>
      </c>
      <c r="AL2937" t="s">
        <v>157</v>
      </c>
      <c r="AM2937" t="s">
        <v>125</v>
      </c>
      <c r="AN2937" t="s">
        <v>76</v>
      </c>
      <c r="AO2937" t="s">
        <v>178</v>
      </c>
      <c r="AP2937" t="s">
        <v>158</v>
      </c>
      <c r="AQ2937" t="s">
        <v>382</v>
      </c>
      <c r="AR2937" t="s">
        <v>67</v>
      </c>
      <c r="AS2937" t="s">
        <v>54</v>
      </c>
      <c r="AT2937" t="s">
        <v>152</v>
      </c>
      <c r="AU2937" t="s">
        <v>107</v>
      </c>
      <c r="AV2937" t="s">
        <v>14153</v>
      </c>
    </row>
    <row r="2938" spans="1:48" hidden="1" x14ac:dyDescent="0.3">
      <c r="A2938" t="s">
        <v>14154</v>
      </c>
      <c r="B2938" t="s">
        <v>14155</v>
      </c>
      <c r="C2938" s="1" t="str">
        <f t="shared" si="484"/>
        <v>21:0975</v>
      </c>
      <c r="D2938" s="1" t="str">
        <f t="shared" si="481"/>
        <v>21:0110</v>
      </c>
      <c r="E2938" t="s">
        <v>14156</v>
      </c>
      <c r="F2938" t="s">
        <v>14157</v>
      </c>
      <c r="H2938">
        <v>60.876360599999998</v>
      </c>
      <c r="I2938">
        <v>-98.620086599999993</v>
      </c>
      <c r="J2938" s="1" t="str">
        <f t="shared" si="482"/>
        <v>NGR lake sediment grab sample</v>
      </c>
      <c r="K2938" s="1" t="str">
        <f t="shared" si="483"/>
        <v>&lt;177 micron (NGR)</v>
      </c>
      <c r="L2938">
        <v>69</v>
      </c>
      <c r="M2938" t="s">
        <v>246</v>
      </c>
      <c r="N2938">
        <v>1352</v>
      </c>
      <c r="O2938" t="s">
        <v>103</v>
      </c>
      <c r="P2938" t="s">
        <v>54</v>
      </c>
      <c r="Q2938" t="s">
        <v>676</v>
      </c>
      <c r="R2938" t="s">
        <v>187</v>
      </c>
      <c r="S2938" t="s">
        <v>57</v>
      </c>
      <c r="T2938" t="s">
        <v>152</v>
      </c>
      <c r="U2938" t="s">
        <v>59</v>
      </c>
      <c r="V2938" t="s">
        <v>411</v>
      </c>
      <c r="W2938" t="s">
        <v>276</v>
      </c>
      <c r="X2938" t="s">
        <v>74</v>
      </c>
      <c r="Y2938" t="s">
        <v>95</v>
      </c>
      <c r="Z2938" t="s">
        <v>96</v>
      </c>
      <c r="AA2938" t="s">
        <v>64</v>
      </c>
      <c r="AB2938" t="s">
        <v>339</v>
      </c>
      <c r="AC2938" t="s">
        <v>66</v>
      </c>
      <c r="AD2938" t="s">
        <v>127</v>
      </c>
      <c r="AE2938" t="s">
        <v>396</v>
      </c>
      <c r="AF2938" t="s">
        <v>134</v>
      </c>
      <c r="AG2938" t="s">
        <v>207</v>
      </c>
      <c r="AH2938" t="s">
        <v>780</v>
      </c>
      <c r="AI2938" t="s">
        <v>114</v>
      </c>
      <c r="AJ2938" t="s">
        <v>117</v>
      </c>
      <c r="AK2938" t="s">
        <v>73</v>
      </c>
      <c r="AL2938" t="s">
        <v>157</v>
      </c>
      <c r="AM2938" t="s">
        <v>177</v>
      </c>
      <c r="AN2938" t="s">
        <v>76</v>
      </c>
      <c r="AO2938" t="s">
        <v>104</v>
      </c>
      <c r="AP2938" t="s">
        <v>210</v>
      </c>
      <c r="AQ2938" t="s">
        <v>609</v>
      </c>
      <c r="AR2938" t="s">
        <v>62</v>
      </c>
      <c r="AS2938" t="s">
        <v>54</v>
      </c>
      <c r="AT2938" t="s">
        <v>91</v>
      </c>
      <c r="AU2938" t="s">
        <v>107</v>
      </c>
      <c r="AV2938" t="s">
        <v>14158</v>
      </c>
    </row>
    <row r="2939" spans="1:48" hidden="1" x14ac:dyDescent="0.3">
      <c r="A2939" t="s">
        <v>14159</v>
      </c>
      <c r="B2939" t="s">
        <v>14160</v>
      </c>
      <c r="C2939" s="1" t="str">
        <f t="shared" si="484"/>
        <v>21:0975</v>
      </c>
      <c r="D2939" s="1" t="str">
        <f t="shared" si="481"/>
        <v>21:0110</v>
      </c>
      <c r="E2939" t="s">
        <v>14161</v>
      </c>
      <c r="F2939" t="s">
        <v>14162</v>
      </c>
      <c r="H2939">
        <v>60.869902500000002</v>
      </c>
      <c r="I2939">
        <v>-98.721717299999995</v>
      </c>
      <c r="J2939" s="1" t="str">
        <f t="shared" si="482"/>
        <v>NGR lake sediment grab sample</v>
      </c>
      <c r="K2939" s="1" t="str">
        <f t="shared" si="483"/>
        <v>&lt;177 micron (NGR)</v>
      </c>
      <c r="L2939">
        <v>69</v>
      </c>
      <c r="M2939" t="s">
        <v>260</v>
      </c>
      <c r="N2939">
        <v>1353</v>
      </c>
      <c r="O2939" t="s">
        <v>103</v>
      </c>
      <c r="P2939" t="s">
        <v>54</v>
      </c>
      <c r="Q2939" t="s">
        <v>642</v>
      </c>
      <c r="R2939" t="s">
        <v>151</v>
      </c>
      <c r="S2939" t="s">
        <v>57</v>
      </c>
      <c r="T2939" t="s">
        <v>58</v>
      </c>
      <c r="U2939" t="s">
        <v>96</v>
      </c>
      <c r="V2939" t="s">
        <v>471</v>
      </c>
      <c r="W2939" t="s">
        <v>137</v>
      </c>
      <c r="X2939" t="s">
        <v>62</v>
      </c>
      <c r="Y2939" t="s">
        <v>302</v>
      </c>
      <c r="Z2939" t="s">
        <v>127</v>
      </c>
      <c r="AA2939" t="s">
        <v>64</v>
      </c>
      <c r="AB2939" t="s">
        <v>411</v>
      </c>
      <c r="AC2939" t="s">
        <v>66</v>
      </c>
      <c r="AD2939" t="s">
        <v>127</v>
      </c>
      <c r="AE2939" t="s">
        <v>526</v>
      </c>
      <c r="AF2939" t="s">
        <v>77</v>
      </c>
      <c r="AG2939" t="s">
        <v>404</v>
      </c>
      <c r="AH2939" t="s">
        <v>780</v>
      </c>
      <c r="AI2939" t="s">
        <v>159</v>
      </c>
      <c r="AJ2939" t="s">
        <v>123</v>
      </c>
      <c r="AK2939" t="s">
        <v>73</v>
      </c>
      <c r="AL2939" t="s">
        <v>103</v>
      </c>
      <c r="AM2939" t="s">
        <v>75</v>
      </c>
      <c r="AN2939" t="s">
        <v>76</v>
      </c>
      <c r="AO2939" t="s">
        <v>92</v>
      </c>
      <c r="AP2939" t="s">
        <v>225</v>
      </c>
      <c r="AQ2939" t="s">
        <v>281</v>
      </c>
      <c r="AR2939" t="s">
        <v>74</v>
      </c>
      <c r="AS2939" t="s">
        <v>54</v>
      </c>
      <c r="AT2939" t="s">
        <v>73</v>
      </c>
      <c r="AU2939" t="s">
        <v>107</v>
      </c>
      <c r="AV2939" t="s">
        <v>2532</v>
      </c>
    </row>
    <row r="2940" spans="1:48" hidden="1" x14ac:dyDescent="0.3">
      <c r="A2940" t="s">
        <v>14163</v>
      </c>
      <c r="B2940" t="s">
        <v>14164</v>
      </c>
      <c r="C2940" s="1" t="str">
        <f t="shared" si="484"/>
        <v>21:0975</v>
      </c>
      <c r="D2940" s="1" t="str">
        <f t="shared" si="481"/>
        <v>21:0110</v>
      </c>
      <c r="E2940" t="s">
        <v>14165</v>
      </c>
      <c r="F2940" t="s">
        <v>14166</v>
      </c>
      <c r="H2940">
        <v>60.840013399999997</v>
      </c>
      <c r="I2940">
        <v>-98.725822100000002</v>
      </c>
      <c r="J2940" s="1" t="str">
        <f t="shared" si="482"/>
        <v>NGR lake sediment grab sample</v>
      </c>
      <c r="K2940" s="1" t="str">
        <f t="shared" si="483"/>
        <v>&lt;177 micron (NGR)</v>
      </c>
      <c r="L2940">
        <v>69</v>
      </c>
      <c r="M2940" t="s">
        <v>273</v>
      </c>
      <c r="N2940">
        <v>1354</v>
      </c>
      <c r="O2940" t="s">
        <v>103</v>
      </c>
      <c r="P2940" t="s">
        <v>54</v>
      </c>
      <c r="Q2940" t="s">
        <v>920</v>
      </c>
      <c r="R2940" t="s">
        <v>890</v>
      </c>
      <c r="S2940" t="s">
        <v>57</v>
      </c>
      <c r="T2940" t="s">
        <v>219</v>
      </c>
      <c r="U2940" t="s">
        <v>88</v>
      </c>
      <c r="V2940" t="s">
        <v>326</v>
      </c>
      <c r="W2940" t="s">
        <v>276</v>
      </c>
      <c r="X2940" t="s">
        <v>74</v>
      </c>
      <c r="Y2940" t="s">
        <v>302</v>
      </c>
      <c r="Z2940" t="s">
        <v>59</v>
      </c>
      <c r="AA2940" t="s">
        <v>64</v>
      </c>
      <c r="AB2940" t="s">
        <v>189</v>
      </c>
      <c r="AC2940" t="s">
        <v>66</v>
      </c>
      <c r="AD2940" t="s">
        <v>758</v>
      </c>
      <c r="AE2940" t="s">
        <v>62</v>
      </c>
      <c r="AF2940" t="s">
        <v>357</v>
      </c>
      <c r="AG2940" t="s">
        <v>91</v>
      </c>
      <c r="AH2940" t="s">
        <v>780</v>
      </c>
      <c r="AI2940" t="s">
        <v>329</v>
      </c>
      <c r="AJ2940" t="s">
        <v>124</v>
      </c>
      <c r="AK2940" t="s">
        <v>73</v>
      </c>
      <c r="AL2940" t="s">
        <v>157</v>
      </c>
      <c r="AM2940" t="s">
        <v>75</v>
      </c>
      <c r="AN2940" t="s">
        <v>76</v>
      </c>
      <c r="AO2940" t="s">
        <v>178</v>
      </c>
      <c r="AP2940" t="s">
        <v>482</v>
      </c>
      <c r="AQ2940" t="s">
        <v>10714</v>
      </c>
      <c r="AR2940" t="s">
        <v>67</v>
      </c>
      <c r="AS2940" t="s">
        <v>54</v>
      </c>
      <c r="AT2940" t="s">
        <v>73</v>
      </c>
      <c r="AU2940" t="s">
        <v>107</v>
      </c>
      <c r="AV2940" t="s">
        <v>2706</v>
      </c>
    </row>
    <row r="2941" spans="1:48" hidden="1" x14ac:dyDescent="0.3">
      <c r="A2941" t="s">
        <v>14167</v>
      </c>
      <c r="B2941" t="s">
        <v>14168</v>
      </c>
      <c r="C2941" s="1" t="str">
        <f t="shared" si="484"/>
        <v>21:0975</v>
      </c>
      <c r="D2941" s="1" t="str">
        <f>HYPERLINK("https://geochem.nrcan.gc.ca/cdogs/content/svy/svy_e.htm", "")</f>
        <v/>
      </c>
      <c r="G2941" s="1" t="str">
        <f>HYPERLINK("https://geochem.nrcan.gc.ca/cdogs/content/cr_/cr_00125_e.htm", "125")</f>
        <v>125</v>
      </c>
      <c r="J2941" t="s">
        <v>230</v>
      </c>
      <c r="K2941" t="s">
        <v>231</v>
      </c>
      <c r="L2941">
        <v>69</v>
      </c>
      <c r="M2941" t="s">
        <v>232</v>
      </c>
      <c r="N2941">
        <v>1355</v>
      </c>
      <c r="O2941" t="s">
        <v>251</v>
      </c>
      <c r="P2941" t="s">
        <v>138</v>
      </c>
      <c r="Q2941" t="s">
        <v>652</v>
      </c>
      <c r="R2941" t="s">
        <v>92</v>
      </c>
      <c r="S2941" t="s">
        <v>57</v>
      </c>
      <c r="T2941" t="s">
        <v>436</v>
      </c>
      <c r="U2941" t="s">
        <v>203</v>
      </c>
      <c r="V2941" t="s">
        <v>356</v>
      </c>
      <c r="W2941" t="s">
        <v>125</v>
      </c>
      <c r="X2941" t="s">
        <v>74</v>
      </c>
      <c r="Y2941" t="s">
        <v>170</v>
      </c>
      <c r="Z2941" t="s">
        <v>127</v>
      </c>
      <c r="AA2941" t="s">
        <v>64</v>
      </c>
      <c r="AB2941" t="s">
        <v>77</v>
      </c>
      <c r="AC2941" t="s">
        <v>224</v>
      </c>
      <c r="AD2941" t="s">
        <v>92</v>
      </c>
      <c r="AE2941" t="s">
        <v>421</v>
      </c>
      <c r="AF2941" t="s">
        <v>134</v>
      </c>
      <c r="AG2941" t="s">
        <v>151</v>
      </c>
      <c r="AH2941" t="s">
        <v>206</v>
      </c>
      <c r="AI2941" t="s">
        <v>208</v>
      </c>
      <c r="AJ2941" t="s">
        <v>143</v>
      </c>
      <c r="AK2941" t="s">
        <v>73</v>
      </c>
      <c r="AL2941" t="s">
        <v>103</v>
      </c>
      <c r="AM2941" t="s">
        <v>224</v>
      </c>
      <c r="AN2941" t="s">
        <v>76</v>
      </c>
      <c r="AO2941" t="s">
        <v>137</v>
      </c>
      <c r="AP2941" t="s">
        <v>1067</v>
      </c>
      <c r="AQ2941" t="s">
        <v>168</v>
      </c>
      <c r="AR2941" t="s">
        <v>74</v>
      </c>
      <c r="AS2941" t="s">
        <v>62</v>
      </c>
      <c r="AT2941" t="s">
        <v>1295</v>
      </c>
      <c r="AU2941" t="s">
        <v>107</v>
      </c>
      <c r="AV2941" t="s">
        <v>11773</v>
      </c>
    </row>
    <row r="2942" spans="1:48" hidden="1" x14ac:dyDescent="0.3">
      <c r="A2942" t="s">
        <v>14169</v>
      </c>
      <c r="B2942" t="s">
        <v>14170</v>
      </c>
      <c r="C2942" s="1" t="str">
        <f t="shared" si="484"/>
        <v>21:0975</v>
      </c>
      <c r="D2942" s="1" t="str">
        <f t="shared" ref="D2942:D2957" si="485">HYPERLINK("https://geochem.nrcan.gc.ca/cdogs/content/svy/svy210110_e.htm", "21:0110")</f>
        <v>21:0110</v>
      </c>
      <c r="E2942" t="s">
        <v>14171</v>
      </c>
      <c r="F2942" t="s">
        <v>14172</v>
      </c>
      <c r="H2942">
        <v>60.7996652</v>
      </c>
      <c r="I2942">
        <v>-98.6353455</v>
      </c>
      <c r="J2942" s="1" t="str">
        <f t="shared" ref="J2942:J2957" si="486">HYPERLINK("https://geochem.nrcan.gc.ca/cdogs/content/kwd/kwd020027_e.htm", "NGR lake sediment grab sample")</f>
        <v>NGR lake sediment grab sample</v>
      </c>
      <c r="K2942" s="1" t="str">
        <f t="shared" ref="K2942:K2957" si="487">HYPERLINK("https://geochem.nrcan.gc.ca/cdogs/content/kwd/kwd080006_e.htm", "&lt;177 micron (NGR)")</f>
        <v>&lt;177 micron (NGR)</v>
      </c>
      <c r="L2942">
        <v>69</v>
      </c>
      <c r="M2942" t="s">
        <v>289</v>
      </c>
      <c r="N2942">
        <v>1356</v>
      </c>
      <c r="O2942" t="s">
        <v>103</v>
      </c>
      <c r="P2942" t="s">
        <v>54</v>
      </c>
      <c r="Q2942" t="s">
        <v>489</v>
      </c>
      <c r="R2942" t="s">
        <v>492</v>
      </c>
      <c r="S2942" t="s">
        <v>57</v>
      </c>
      <c r="T2942" t="s">
        <v>91</v>
      </c>
      <c r="U2942" t="s">
        <v>88</v>
      </c>
      <c r="V2942" t="s">
        <v>492</v>
      </c>
      <c r="W2942" t="s">
        <v>396</v>
      </c>
      <c r="X2942" t="s">
        <v>67</v>
      </c>
      <c r="Y2942" t="s">
        <v>170</v>
      </c>
      <c r="Z2942" t="s">
        <v>62</v>
      </c>
      <c r="AA2942" t="s">
        <v>64</v>
      </c>
      <c r="AB2942" t="s">
        <v>411</v>
      </c>
      <c r="AC2942" t="s">
        <v>66</v>
      </c>
      <c r="AD2942" t="s">
        <v>96</v>
      </c>
      <c r="AE2942" t="s">
        <v>2050</v>
      </c>
      <c r="AF2942" t="s">
        <v>290</v>
      </c>
      <c r="AG2942" t="s">
        <v>187</v>
      </c>
      <c r="AH2942" t="s">
        <v>780</v>
      </c>
      <c r="AI2942" t="s">
        <v>96</v>
      </c>
      <c r="AJ2942" t="s">
        <v>117</v>
      </c>
      <c r="AK2942" t="s">
        <v>73</v>
      </c>
      <c r="AL2942" t="s">
        <v>103</v>
      </c>
      <c r="AM2942" t="s">
        <v>75</v>
      </c>
      <c r="AN2942" t="s">
        <v>76</v>
      </c>
      <c r="AO2942" t="s">
        <v>104</v>
      </c>
      <c r="AP2942" t="s">
        <v>1980</v>
      </c>
      <c r="AQ2942" t="s">
        <v>290</v>
      </c>
      <c r="AR2942" t="s">
        <v>67</v>
      </c>
      <c r="AS2942" t="s">
        <v>54</v>
      </c>
      <c r="AT2942" t="s">
        <v>315</v>
      </c>
      <c r="AU2942" t="s">
        <v>107</v>
      </c>
      <c r="AV2942" t="s">
        <v>14173</v>
      </c>
    </row>
    <row r="2943" spans="1:48" hidden="1" x14ac:dyDescent="0.3">
      <c r="A2943" t="s">
        <v>14174</v>
      </c>
      <c r="B2943" t="s">
        <v>14175</v>
      </c>
      <c r="C2943" s="1" t="str">
        <f t="shared" si="484"/>
        <v>21:0975</v>
      </c>
      <c r="D2943" s="1" t="str">
        <f t="shared" si="485"/>
        <v>21:0110</v>
      </c>
      <c r="E2943" t="s">
        <v>14176</v>
      </c>
      <c r="F2943" t="s">
        <v>14177</v>
      </c>
      <c r="H2943">
        <v>60.782418200000002</v>
      </c>
      <c r="I2943">
        <v>-98.659488100000004</v>
      </c>
      <c r="J2943" s="1" t="str">
        <f t="shared" si="486"/>
        <v>NGR lake sediment grab sample</v>
      </c>
      <c r="K2943" s="1" t="str">
        <f t="shared" si="487"/>
        <v>&lt;177 micron (NGR)</v>
      </c>
      <c r="L2943">
        <v>69</v>
      </c>
      <c r="M2943" t="s">
        <v>301</v>
      </c>
      <c r="N2943">
        <v>1357</v>
      </c>
      <c r="O2943" t="s">
        <v>68</v>
      </c>
      <c r="P2943" t="s">
        <v>54</v>
      </c>
      <c r="Q2943" t="s">
        <v>447</v>
      </c>
      <c r="R2943" t="s">
        <v>478</v>
      </c>
      <c r="S2943" t="s">
        <v>57</v>
      </c>
      <c r="T2943" t="s">
        <v>91</v>
      </c>
      <c r="U2943" t="s">
        <v>59</v>
      </c>
      <c r="V2943" t="s">
        <v>69</v>
      </c>
      <c r="W2943" t="s">
        <v>157</v>
      </c>
      <c r="X2943" t="s">
        <v>67</v>
      </c>
      <c r="Y2943" t="s">
        <v>206</v>
      </c>
      <c r="Z2943" t="s">
        <v>74</v>
      </c>
      <c r="AA2943" t="s">
        <v>64</v>
      </c>
      <c r="AB2943" t="s">
        <v>339</v>
      </c>
      <c r="AC2943" t="s">
        <v>70</v>
      </c>
      <c r="AD2943" t="s">
        <v>758</v>
      </c>
      <c r="AE2943" t="s">
        <v>3792</v>
      </c>
      <c r="AF2943" t="s">
        <v>76</v>
      </c>
      <c r="AG2943" t="s">
        <v>69</v>
      </c>
      <c r="AH2943" t="s">
        <v>472</v>
      </c>
      <c r="AI2943" t="s">
        <v>308</v>
      </c>
      <c r="AJ2943" t="s">
        <v>150</v>
      </c>
      <c r="AK2943" t="s">
        <v>73</v>
      </c>
      <c r="AL2943" t="s">
        <v>103</v>
      </c>
      <c r="AM2943" t="s">
        <v>125</v>
      </c>
      <c r="AN2943" t="s">
        <v>76</v>
      </c>
      <c r="AO2943" t="s">
        <v>203</v>
      </c>
      <c r="AP2943" t="s">
        <v>89</v>
      </c>
      <c r="AQ2943" t="s">
        <v>373</v>
      </c>
      <c r="AR2943" t="s">
        <v>67</v>
      </c>
      <c r="AS2943" t="s">
        <v>54</v>
      </c>
      <c r="AT2943" t="s">
        <v>152</v>
      </c>
      <c r="AU2943" t="s">
        <v>107</v>
      </c>
      <c r="AV2943" t="s">
        <v>4876</v>
      </c>
    </row>
    <row r="2944" spans="1:48" hidden="1" x14ac:dyDescent="0.3">
      <c r="A2944" t="s">
        <v>14178</v>
      </c>
      <c r="B2944" t="s">
        <v>14179</v>
      </c>
      <c r="C2944" s="1" t="str">
        <f t="shared" si="484"/>
        <v>21:0975</v>
      </c>
      <c r="D2944" s="1" t="str">
        <f t="shared" si="485"/>
        <v>21:0110</v>
      </c>
      <c r="E2944" t="s">
        <v>14180</v>
      </c>
      <c r="F2944" t="s">
        <v>14181</v>
      </c>
      <c r="H2944">
        <v>60.741174100000002</v>
      </c>
      <c r="I2944">
        <v>-98.646665400000003</v>
      </c>
      <c r="J2944" s="1" t="str">
        <f t="shared" si="486"/>
        <v>NGR lake sediment grab sample</v>
      </c>
      <c r="K2944" s="1" t="str">
        <f t="shared" si="487"/>
        <v>&lt;177 micron (NGR)</v>
      </c>
      <c r="L2944">
        <v>69</v>
      </c>
      <c r="M2944" t="s">
        <v>314</v>
      </c>
      <c r="N2944">
        <v>1358</v>
      </c>
      <c r="O2944" t="s">
        <v>103</v>
      </c>
      <c r="P2944" t="s">
        <v>54</v>
      </c>
      <c r="Q2944" t="s">
        <v>562</v>
      </c>
      <c r="R2944" t="s">
        <v>478</v>
      </c>
      <c r="S2944" t="s">
        <v>57</v>
      </c>
      <c r="T2944" t="s">
        <v>152</v>
      </c>
      <c r="U2944" t="s">
        <v>117</v>
      </c>
      <c r="V2944" t="s">
        <v>65</v>
      </c>
      <c r="W2944" t="s">
        <v>74</v>
      </c>
      <c r="X2944" t="s">
        <v>74</v>
      </c>
      <c r="Y2944" t="s">
        <v>206</v>
      </c>
      <c r="Z2944" t="s">
        <v>74</v>
      </c>
      <c r="AA2944" t="s">
        <v>64</v>
      </c>
      <c r="AB2944" t="s">
        <v>93</v>
      </c>
      <c r="AC2944" t="s">
        <v>66</v>
      </c>
      <c r="AD2944" t="s">
        <v>758</v>
      </c>
      <c r="AE2944" t="s">
        <v>5744</v>
      </c>
      <c r="AF2944" t="s">
        <v>134</v>
      </c>
      <c r="AG2944" t="s">
        <v>290</v>
      </c>
      <c r="AH2944" t="s">
        <v>780</v>
      </c>
      <c r="AI2944" t="s">
        <v>94</v>
      </c>
      <c r="AJ2944" t="s">
        <v>709</v>
      </c>
      <c r="AK2944" t="s">
        <v>73</v>
      </c>
      <c r="AL2944" t="s">
        <v>103</v>
      </c>
      <c r="AM2944" t="s">
        <v>103</v>
      </c>
      <c r="AN2944" t="s">
        <v>76</v>
      </c>
      <c r="AO2944" t="s">
        <v>176</v>
      </c>
      <c r="AP2944" t="s">
        <v>420</v>
      </c>
      <c r="AQ2944" t="s">
        <v>59</v>
      </c>
      <c r="AR2944" t="s">
        <v>67</v>
      </c>
      <c r="AS2944" t="s">
        <v>54</v>
      </c>
      <c r="AT2944" t="s">
        <v>73</v>
      </c>
      <c r="AU2944" t="s">
        <v>107</v>
      </c>
      <c r="AV2944" t="s">
        <v>1141</v>
      </c>
    </row>
    <row r="2945" spans="1:48" hidden="1" x14ac:dyDescent="0.3">
      <c r="A2945" t="s">
        <v>14182</v>
      </c>
      <c r="B2945" t="s">
        <v>14183</v>
      </c>
      <c r="C2945" s="1" t="str">
        <f t="shared" si="484"/>
        <v>21:0975</v>
      </c>
      <c r="D2945" s="1" t="str">
        <f t="shared" si="485"/>
        <v>21:0110</v>
      </c>
      <c r="E2945" t="s">
        <v>14184</v>
      </c>
      <c r="F2945" t="s">
        <v>14185</v>
      </c>
      <c r="H2945">
        <v>60.715993900000001</v>
      </c>
      <c r="I2945">
        <v>-98.648298600000004</v>
      </c>
      <c r="J2945" s="1" t="str">
        <f t="shared" si="486"/>
        <v>NGR lake sediment grab sample</v>
      </c>
      <c r="K2945" s="1" t="str">
        <f t="shared" si="487"/>
        <v>&lt;177 micron (NGR)</v>
      </c>
      <c r="L2945">
        <v>69</v>
      </c>
      <c r="M2945" t="s">
        <v>324</v>
      </c>
      <c r="N2945">
        <v>1359</v>
      </c>
      <c r="O2945" t="s">
        <v>103</v>
      </c>
      <c r="P2945" t="s">
        <v>54</v>
      </c>
      <c r="Q2945" t="s">
        <v>325</v>
      </c>
      <c r="R2945" t="s">
        <v>189</v>
      </c>
      <c r="S2945" t="s">
        <v>57</v>
      </c>
      <c r="T2945" t="s">
        <v>427</v>
      </c>
      <c r="U2945" t="s">
        <v>59</v>
      </c>
      <c r="V2945" t="s">
        <v>492</v>
      </c>
      <c r="W2945" t="s">
        <v>355</v>
      </c>
      <c r="X2945" t="s">
        <v>67</v>
      </c>
      <c r="Y2945" t="s">
        <v>396</v>
      </c>
      <c r="Z2945" t="s">
        <v>138</v>
      </c>
      <c r="AA2945" t="s">
        <v>64</v>
      </c>
      <c r="AB2945" t="s">
        <v>264</v>
      </c>
      <c r="AC2945" t="s">
        <v>66</v>
      </c>
      <c r="AD2945" t="s">
        <v>62</v>
      </c>
      <c r="AE2945" t="s">
        <v>171</v>
      </c>
      <c r="AF2945" t="s">
        <v>178</v>
      </c>
      <c r="AG2945" t="s">
        <v>58</v>
      </c>
      <c r="AH2945" t="s">
        <v>780</v>
      </c>
      <c r="AI2945" t="s">
        <v>138</v>
      </c>
      <c r="AJ2945" t="s">
        <v>56</v>
      </c>
      <c r="AK2945" t="s">
        <v>73</v>
      </c>
      <c r="AL2945" t="s">
        <v>125</v>
      </c>
      <c r="AM2945" t="s">
        <v>75</v>
      </c>
      <c r="AN2945" t="s">
        <v>76</v>
      </c>
      <c r="AO2945" t="s">
        <v>168</v>
      </c>
      <c r="AP2945" t="s">
        <v>158</v>
      </c>
      <c r="AQ2945" t="s">
        <v>150</v>
      </c>
      <c r="AR2945" t="s">
        <v>67</v>
      </c>
      <c r="AS2945" t="s">
        <v>54</v>
      </c>
      <c r="AT2945" t="s">
        <v>73</v>
      </c>
      <c r="AU2945" t="s">
        <v>107</v>
      </c>
      <c r="AV2945" t="s">
        <v>14186</v>
      </c>
    </row>
    <row r="2946" spans="1:48" hidden="1" x14ac:dyDescent="0.3">
      <c r="A2946" t="s">
        <v>14187</v>
      </c>
      <c r="B2946" t="s">
        <v>14188</v>
      </c>
      <c r="C2946" s="1" t="str">
        <f t="shared" si="484"/>
        <v>21:0975</v>
      </c>
      <c r="D2946" s="1" t="str">
        <f t="shared" si="485"/>
        <v>21:0110</v>
      </c>
      <c r="E2946" t="s">
        <v>14189</v>
      </c>
      <c r="F2946" t="s">
        <v>14190</v>
      </c>
      <c r="H2946">
        <v>60.649400499999999</v>
      </c>
      <c r="I2946">
        <v>-98.638309199999995</v>
      </c>
      <c r="J2946" s="1" t="str">
        <f t="shared" si="486"/>
        <v>NGR lake sediment grab sample</v>
      </c>
      <c r="K2946" s="1" t="str">
        <f t="shared" si="487"/>
        <v>&lt;177 micron (NGR)</v>
      </c>
      <c r="L2946">
        <v>69</v>
      </c>
      <c r="M2946" t="s">
        <v>335</v>
      </c>
      <c r="N2946">
        <v>1360</v>
      </c>
      <c r="O2946" t="s">
        <v>157</v>
      </c>
      <c r="P2946" t="s">
        <v>54</v>
      </c>
      <c r="Q2946" t="s">
        <v>1477</v>
      </c>
      <c r="R2946" t="s">
        <v>168</v>
      </c>
      <c r="S2946" t="s">
        <v>57</v>
      </c>
      <c r="T2946" t="s">
        <v>438</v>
      </c>
      <c r="U2946" t="s">
        <v>138</v>
      </c>
      <c r="V2946" t="s">
        <v>251</v>
      </c>
      <c r="W2946" t="s">
        <v>63</v>
      </c>
      <c r="X2946" t="s">
        <v>67</v>
      </c>
      <c r="Y2946" t="s">
        <v>396</v>
      </c>
      <c r="Z2946" t="s">
        <v>59</v>
      </c>
      <c r="AA2946" t="s">
        <v>64</v>
      </c>
      <c r="AB2946" t="s">
        <v>853</v>
      </c>
      <c r="AC2946" t="s">
        <v>66</v>
      </c>
      <c r="AD2946" t="s">
        <v>138</v>
      </c>
      <c r="AE2946" t="s">
        <v>448</v>
      </c>
      <c r="AF2946" t="s">
        <v>281</v>
      </c>
      <c r="AG2946" t="s">
        <v>1089</v>
      </c>
      <c r="AH2946" t="s">
        <v>472</v>
      </c>
      <c r="AI2946" t="s">
        <v>263</v>
      </c>
      <c r="AJ2946" t="s">
        <v>59</v>
      </c>
      <c r="AK2946" t="s">
        <v>73</v>
      </c>
      <c r="AL2946" t="s">
        <v>125</v>
      </c>
      <c r="AM2946" t="s">
        <v>75</v>
      </c>
      <c r="AN2946" t="s">
        <v>76</v>
      </c>
      <c r="AO2946" t="s">
        <v>290</v>
      </c>
      <c r="AP2946" t="s">
        <v>566</v>
      </c>
      <c r="AQ2946" t="s">
        <v>121</v>
      </c>
      <c r="AR2946" t="s">
        <v>67</v>
      </c>
      <c r="AS2946" t="s">
        <v>54</v>
      </c>
      <c r="AT2946" t="s">
        <v>73</v>
      </c>
      <c r="AU2946" t="s">
        <v>107</v>
      </c>
      <c r="AV2946" t="s">
        <v>5341</v>
      </c>
    </row>
    <row r="2947" spans="1:48" hidden="1" x14ac:dyDescent="0.3">
      <c r="A2947" t="s">
        <v>14191</v>
      </c>
      <c r="B2947" t="s">
        <v>14192</v>
      </c>
      <c r="C2947" s="1" t="str">
        <f t="shared" si="484"/>
        <v>21:0975</v>
      </c>
      <c r="D2947" s="1" t="str">
        <f t="shared" si="485"/>
        <v>21:0110</v>
      </c>
      <c r="E2947" t="s">
        <v>14193</v>
      </c>
      <c r="F2947" t="s">
        <v>14194</v>
      </c>
      <c r="H2947">
        <v>60.616079300000003</v>
      </c>
      <c r="I2947">
        <v>-98.651215500000006</v>
      </c>
      <c r="J2947" s="1" t="str">
        <f t="shared" si="486"/>
        <v>NGR lake sediment grab sample</v>
      </c>
      <c r="K2947" s="1" t="str">
        <f t="shared" si="487"/>
        <v>&lt;177 micron (NGR)</v>
      </c>
      <c r="L2947">
        <v>69</v>
      </c>
      <c r="M2947" t="s">
        <v>354</v>
      </c>
      <c r="N2947">
        <v>1361</v>
      </c>
      <c r="O2947" t="s">
        <v>103</v>
      </c>
      <c r="P2947" t="s">
        <v>54</v>
      </c>
      <c r="Q2947" t="s">
        <v>523</v>
      </c>
      <c r="R2947" t="s">
        <v>281</v>
      </c>
      <c r="S2947" t="s">
        <v>57</v>
      </c>
      <c r="T2947" t="s">
        <v>262</v>
      </c>
      <c r="U2947" t="s">
        <v>138</v>
      </c>
      <c r="V2947" t="s">
        <v>691</v>
      </c>
      <c r="W2947" t="s">
        <v>171</v>
      </c>
      <c r="X2947" t="s">
        <v>74</v>
      </c>
      <c r="Y2947" t="s">
        <v>421</v>
      </c>
      <c r="Z2947" t="s">
        <v>127</v>
      </c>
      <c r="AA2947" t="s">
        <v>64</v>
      </c>
      <c r="AB2947" t="s">
        <v>438</v>
      </c>
      <c r="AC2947" t="s">
        <v>66</v>
      </c>
      <c r="AD2947" t="s">
        <v>178</v>
      </c>
      <c r="AE2947" t="s">
        <v>526</v>
      </c>
      <c r="AF2947" t="s">
        <v>290</v>
      </c>
      <c r="AG2947" t="s">
        <v>365</v>
      </c>
      <c r="AH2947" t="s">
        <v>780</v>
      </c>
      <c r="AI2947" t="s">
        <v>143</v>
      </c>
      <c r="AJ2947" t="s">
        <v>1125</v>
      </c>
      <c r="AK2947" t="s">
        <v>73</v>
      </c>
      <c r="AL2947" t="s">
        <v>103</v>
      </c>
      <c r="AM2947" t="s">
        <v>125</v>
      </c>
      <c r="AN2947" t="s">
        <v>76</v>
      </c>
      <c r="AO2947" t="s">
        <v>481</v>
      </c>
      <c r="AP2947" t="s">
        <v>2741</v>
      </c>
      <c r="AQ2947" t="s">
        <v>12010</v>
      </c>
      <c r="AR2947" t="s">
        <v>67</v>
      </c>
      <c r="AS2947" t="s">
        <v>54</v>
      </c>
      <c r="AT2947" t="s">
        <v>73</v>
      </c>
      <c r="AU2947" t="s">
        <v>107</v>
      </c>
      <c r="AV2947" t="s">
        <v>14195</v>
      </c>
    </row>
    <row r="2948" spans="1:48" hidden="1" x14ac:dyDescent="0.3">
      <c r="A2948" t="s">
        <v>14196</v>
      </c>
      <c r="B2948" t="s">
        <v>14197</v>
      </c>
      <c r="C2948" s="1" t="str">
        <f t="shared" si="484"/>
        <v>21:0975</v>
      </c>
      <c r="D2948" s="1" t="str">
        <f t="shared" si="485"/>
        <v>21:0110</v>
      </c>
      <c r="E2948" t="s">
        <v>14198</v>
      </c>
      <c r="F2948" t="s">
        <v>14199</v>
      </c>
      <c r="H2948">
        <v>60.284192900000001</v>
      </c>
      <c r="I2948">
        <v>-98.174794700000007</v>
      </c>
      <c r="J2948" s="1" t="str">
        <f t="shared" si="486"/>
        <v>NGR lake sediment grab sample</v>
      </c>
      <c r="K2948" s="1" t="str">
        <f t="shared" si="487"/>
        <v>&lt;177 micron (NGR)</v>
      </c>
      <c r="L2948">
        <v>70</v>
      </c>
      <c r="M2948" t="s">
        <v>52</v>
      </c>
      <c r="N2948">
        <v>1362</v>
      </c>
      <c r="O2948" t="s">
        <v>151</v>
      </c>
      <c r="P2948" t="s">
        <v>54</v>
      </c>
      <c r="Q2948" t="s">
        <v>262</v>
      </c>
      <c r="R2948" t="s">
        <v>69</v>
      </c>
      <c r="S2948" t="s">
        <v>57</v>
      </c>
      <c r="T2948" t="s">
        <v>219</v>
      </c>
      <c r="U2948" t="s">
        <v>117</v>
      </c>
      <c r="V2948" t="s">
        <v>356</v>
      </c>
      <c r="W2948" t="s">
        <v>103</v>
      </c>
      <c r="X2948" t="s">
        <v>67</v>
      </c>
      <c r="Y2948" t="s">
        <v>171</v>
      </c>
      <c r="Z2948" t="s">
        <v>67</v>
      </c>
      <c r="AA2948" t="s">
        <v>64</v>
      </c>
      <c r="AB2948" t="s">
        <v>890</v>
      </c>
      <c r="AC2948" t="s">
        <v>66</v>
      </c>
      <c r="AD2948" t="s">
        <v>67</v>
      </c>
      <c r="AE2948" t="s">
        <v>472</v>
      </c>
      <c r="AF2948" t="s">
        <v>104</v>
      </c>
      <c r="AG2948" t="s">
        <v>57</v>
      </c>
      <c r="AH2948" t="s">
        <v>780</v>
      </c>
      <c r="AI2948" t="s">
        <v>448</v>
      </c>
      <c r="AJ2948" t="s">
        <v>87</v>
      </c>
      <c r="AK2948" t="s">
        <v>73</v>
      </c>
      <c r="AL2948" t="s">
        <v>103</v>
      </c>
      <c r="AM2948" t="s">
        <v>103</v>
      </c>
      <c r="AN2948" t="s">
        <v>76</v>
      </c>
      <c r="AO2948" t="s">
        <v>138</v>
      </c>
      <c r="AP2948" t="s">
        <v>8164</v>
      </c>
      <c r="AQ2948" t="s">
        <v>514</v>
      </c>
      <c r="AR2948" t="s">
        <v>67</v>
      </c>
      <c r="AS2948" t="s">
        <v>54</v>
      </c>
      <c r="AT2948" t="s">
        <v>73</v>
      </c>
      <c r="AU2948" t="s">
        <v>107</v>
      </c>
      <c r="AV2948" t="s">
        <v>14200</v>
      </c>
    </row>
    <row r="2949" spans="1:48" hidden="1" x14ac:dyDescent="0.3">
      <c r="A2949" t="s">
        <v>14201</v>
      </c>
      <c r="B2949" t="s">
        <v>14202</v>
      </c>
      <c r="C2949" s="1" t="str">
        <f t="shared" si="484"/>
        <v>21:0975</v>
      </c>
      <c r="D2949" s="1" t="str">
        <f t="shared" si="485"/>
        <v>21:0110</v>
      </c>
      <c r="E2949" t="s">
        <v>14203</v>
      </c>
      <c r="F2949" t="s">
        <v>14204</v>
      </c>
      <c r="H2949">
        <v>60.584171699999999</v>
      </c>
      <c r="I2949">
        <v>-98.659170900000007</v>
      </c>
      <c r="J2949" s="1" t="str">
        <f t="shared" si="486"/>
        <v>NGR lake sediment grab sample</v>
      </c>
      <c r="K2949" s="1" t="str">
        <f t="shared" si="487"/>
        <v>&lt;177 micron (NGR)</v>
      </c>
      <c r="L2949">
        <v>70</v>
      </c>
      <c r="M2949" t="s">
        <v>86</v>
      </c>
      <c r="N2949">
        <v>1363</v>
      </c>
      <c r="O2949" t="s">
        <v>103</v>
      </c>
      <c r="P2949" t="s">
        <v>54</v>
      </c>
      <c r="Q2949" t="s">
        <v>462</v>
      </c>
      <c r="R2949" t="s">
        <v>616</v>
      </c>
      <c r="S2949" t="s">
        <v>57</v>
      </c>
      <c r="T2949" t="s">
        <v>277</v>
      </c>
      <c r="U2949" t="s">
        <v>96</v>
      </c>
      <c r="V2949" t="s">
        <v>436</v>
      </c>
      <c r="W2949" t="s">
        <v>302</v>
      </c>
      <c r="X2949" t="s">
        <v>67</v>
      </c>
      <c r="Y2949" t="s">
        <v>157</v>
      </c>
      <c r="Z2949" t="s">
        <v>62</v>
      </c>
      <c r="AA2949" t="s">
        <v>64</v>
      </c>
      <c r="AB2949" t="s">
        <v>291</v>
      </c>
      <c r="AC2949" t="s">
        <v>66</v>
      </c>
      <c r="AD2949" t="s">
        <v>59</v>
      </c>
      <c r="AE2949" t="s">
        <v>1807</v>
      </c>
      <c r="AF2949" t="s">
        <v>281</v>
      </c>
      <c r="AG2949" t="s">
        <v>251</v>
      </c>
      <c r="AH2949" t="s">
        <v>780</v>
      </c>
      <c r="AI2949" t="s">
        <v>211</v>
      </c>
      <c r="AJ2949" t="s">
        <v>102</v>
      </c>
      <c r="AK2949" t="s">
        <v>73</v>
      </c>
      <c r="AL2949" t="s">
        <v>103</v>
      </c>
      <c r="AM2949" t="s">
        <v>177</v>
      </c>
      <c r="AN2949" t="s">
        <v>76</v>
      </c>
      <c r="AO2949" t="s">
        <v>9630</v>
      </c>
      <c r="AP2949" t="s">
        <v>274</v>
      </c>
      <c r="AQ2949" t="s">
        <v>10055</v>
      </c>
      <c r="AR2949" t="s">
        <v>67</v>
      </c>
      <c r="AS2949" t="s">
        <v>54</v>
      </c>
      <c r="AT2949" t="s">
        <v>73</v>
      </c>
      <c r="AU2949" t="s">
        <v>107</v>
      </c>
      <c r="AV2949" t="s">
        <v>7391</v>
      </c>
    </row>
    <row r="2950" spans="1:48" hidden="1" x14ac:dyDescent="0.3">
      <c r="A2950" t="s">
        <v>14205</v>
      </c>
      <c r="B2950" t="s">
        <v>14206</v>
      </c>
      <c r="C2950" s="1" t="str">
        <f t="shared" si="484"/>
        <v>21:0975</v>
      </c>
      <c r="D2950" s="1" t="str">
        <f t="shared" si="485"/>
        <v>21:0110</v>
      </c>
      <c r="E2950" t="s">
        <v>14207</v>
      </c>
      <c r="F2950" t="s">
        <v>14208</v>
      </c>
      <c r="H2950">
        <v>60.550386099999997</v>
      </c>
      <c r="I2950">
        <v>-98.656063000000003</v>
      </c>
      <c r="J2950" s="1" t="str">
        <f t="shared" si="486"/>
        <v>NGR lake sediment grab sample</v>
      </c>
      <c r="K2950" s="1" t="str">
        <f t="shared" si="487"/>
        <v>&lt;177 micron (NGR)</v>
      </c>
      <c r="L2950">
        <v>70</v>
      </c>
      <c r="M2950" t="s">
        <v>149</v>
      </c>
      <c r="N2950">
        <v>1364</v>
      </c>
      <c r="O2950" t="s">
        <v>103</v>
      </c>
      <c r="P2950" t="s">
        <v>54</v>
      </c>
      <c r="Q2950" t="s">
        <v>1210</v>
      </c>
      <c r="R2950" t="s">
        <v>121</v>
      </c>
      <c r="S2950" t="s">
        <v>57</v>
      </c>
      <c r="T2950" t="s">
        <v>58</v>
      </c>
      <c r="U2950" t="s">
        <v>59</v>
      </c>
      <c r="V2950" t="s">
        <v>190</v>
      </c>
      <c r="W2950" t="s">
        <v>79</v>
      </c>
      <c r="X2950" t="s">
        <v>62</v>
      </c>
      <c r="Y2950" t="s">
        <v>205</v>
      </c>
      <c r="Z2950" t="s">
        <v>138</v>
      </c>
      <c r="AA2950" t="s">
        <v>64</v>
      </c>
      <c r="AB2950" t="s">
        <v>223</v>
      </c>
      <c r="AC2950" t="s">
        <v>66</v>
      </c>
      <c r="AD2950" t="s">
        <v>59</v>
      </c>
      <c r="AE2950" t="s">
        <v>171</v>
      </c>
      <c r="AF2950" t="s">
        <v>76</v>
      </c>
      <c r="AG2950" t="s">
        <v>252</v>
      </c>
      <c r="AH2950" t="s">
        <v>780</v>
      </c>
      <c r="AI2950" t="s">
        <v>709</v>
      </c>
      <c r="AJ2950" t="s">
        <v>402</v>
      </c>
      <c r="AK2950" t="s">
        <v>73</v>
      </c>
      <c r="AL2950" t="s">
        <v>125</v>
      </c>
      <c r="AM2950" t="s">
        <v>177</v>
      </c>
      <c r="AN2950" t="s">
        <v>76</v>
      </c>
      <c r="AO2950" t="s">
        <v>134</v>
      </c>
      <c r="AP2950" t="s">
        <v>225</v>
      </c>
      <c r="AQ2950" t="s">
        <v>134</v>
      </c>
      <c r="AR2950" t="s">
        <v>67</v>
      </c>
      <c r="AS2950" t="s">
        <v>54</v>
      </c>
      <c r="AT2950" t="s">
        <v>73</v>
      </c>
      <c r="AU2950" t="s">
        <v>107</v>
      </c>
      <c r="AV2950" t="s">
        <v>14209</v>
      </c>
    </row>
    <row r="2951" spans="1:48" hidden="1" x14ac:dyDescent="0.3">
      <c r="A2951" t="s">
        <v>14210</v>
      </c>
      <c r="B2951" t="s">
        <v>14211</v>
      </c>
      <c r="C2951" s="1" t="str">
        <f t="shared" si="484"/>
        <v>21:0975</v>
      </c>
      <c r="D2951" s="1" t="str">
        <f t="shared" si="485"/>
        <v>21:0110</v>
      </c>
      <c r="E2951" t="s">
        <v>14212</v>
      </c>
      <c r="F2951" t="s">
        <v>14213</v>
      </c>
      <c r="H2951">
        <v>60.517525499999998</v>
      </c>
      <c r="I2951">
        <v>-98.633007199999994</v>
      </c>
      <c r="J2951" s="1" t="str">
        <f t="shared" si="486"/>
        <v>NGR lake sediment grab sample</v>
      </c>
      <c r="K2951" s="1" t="str">
        <f t="shared" si="487"/>
        <v>&lt;177 micron (NGR)</v>
      </c>
      <c r="L2951">
        <v>70</v>
      </c>
      <c r="M2951" t="s">
        <v>165</v>
      </c>
      <c r="N2951">
        <v>1365</v>
      </c>
      <c r="O2951" t="s">
        <v>103</v>
      </c>
      <c r="P2951" t="s">
        <v>54</v>
      </c>
      <c r="Q2951" t="s">
        <v>248</v>
      </c>
      <c r="R2951" t="s">
        <v>151</v>
      </c>
      <c r="S2951" t="s">
        <v>57</v>
      </c>
      <c r="T2951" t="s">
        <v>152</v>
      </c>
      <c r="U2951" t="s">
        <v>96</v>
      </c>
      <c r="V2951" t="s">
        <v>99</v>
      </c>
      <c r="W2951" t="s">
        <v>68</v>
      </c>
      <c r="X2951" t="s">
        <v>74</v>
      </c>
      <c r="Y2951" t="s">
        <v>157</v>
      </c>
      <c r="Z2951" t="s">
        <v>67</v>
      </c>
      <c r="AA2951" t="s">
        <v>64</v>
      </c>
      <c r="AB2951" t="s">
        <v>153</v>
      </c>
      <c r="AC2951" t="s">
        <v>66</v>
      </c>
      <c r="AD2951" t="s">
        <v>67</v>
      </c>
      <c r="AE2951" t="s">
        <v>472</v>
      </c>
      <c r="AF2951" t="s">
        <v>92</v>
      </c>
      <c r="AG2951" t="s">
        <v>92</v>
      </c>
      <c r="AH2951" t="s">
        <v>780</v>
      </c>
      <c r="AI2951" t="s">
        <v>276</v>
      </c>
      <c r="AJ2951" t="s">
        <v>159</v>
      </c>
      <c r="AK2951" t="s">
        <v>73</v>
      </c>
      <c r="AL2951" t="s">
        <v>103</v>
      </c>
      <c r="AM2951" t="s">
        <v>103</v>
      </c>
      <c r="AN2951" t="s">
        <v>76</v>
      </c>
      <c r="AO2951" t="s">
        <v>514</v>
      </c>
      <c r="AP2951" t="s">
        <v>8164</v>
      </c>
      <c r="AQ2951" t="s">
        <v>176</v>
      </c>
      <c r="AR2951" t="s">
        <v>67</v>
      </c>
      <c r="AS2951" t="s">
        <v>54</v>
      </c>
      <c r="AT2951" t="s">
        <v>73</v>
      </c>
      <c r="AU2951" t="s">
        <v>107</v>
      </c>
      <c r="AV2951" t="s">
        <v>8191</v>
      </c>
    </row>
    <row r="2952" spans="1:48" hidden="1" x14ac:dyDescent="0.3">
      <c r="A2952" t="s">
        <v>14214</v>
      </c>
      <c r="B2952" t="s">
        <v>14215</v>
      </c>
      <c r="C2952" s="1" t="str">
        <f t="shared" si="484"/>
        <v>21:0975</v>
      </c>
      <c r="D2952" s="1" t="str">
        <f t="shared" si="485"/>
        <v>21:0110</v>
      </c>
      <c r="E2952" t="s">
        <v>14216</v>
      </c>
      <c r="F2952" t="s">
        <v>14217</v>
      </c>
      <c r="H2952">
        <v>60.478710599999999</v>
      </c>
      <c r="I2952">
        <v>-98.639649899999995</v>
      </c>
      <c r="J2952" s="1" t="str">
        <f t="shared" si="486"/>
        <v>NGR lake sediment grab sample</v>
      </c>
      <c r="K2952" s="1" t="str">
        <f t="shared" si="487"/>
        <v>&lt;177 micron (NGR)</v>
      </c>
      <c r="L2952">
        <v>70</v>
      </c>
      <c r="M2952" t="s">
        <v>185</v>
      </c>
      <c r="N2952">
        <v>1366</v>
      </c>
      <c r="O2952" t="s">
        <v>103</v>
      </c>
      <c r="P2952" t="s">
        <v>54</v>
      </c>
      <c r="Q2952" t="s">
        <v>218</v>
      </c>
      <c r="R2952" t="s">
        <v>281</v>
      </c>
      <c r="S2952" t="s">
        <v>57</v>
      </c>
      <c r="T2952" t="s">
        <v>339</v>
      </c>
      <c r="U2952" t="s">
        <v>117</v>
      </c>
      <c r="V2952" t="s">
        <v>65</v>
      </c>
      <c r="W2952" t="s">
        <v>276</v>
      </c>
      <c r="X2952" t="s">
        <v>67</v>
      </c>
      <c r="Y2952" t="s">
        <v>421</v>
      </c>
      <c r="Z2952" t="s">
        <v>138</v>
      </c>
      <c r="AA2952" t="s">
        <v>64</v>
      </c>
      <c r="AB2952" t="s">
        <v>317</v>
      </c>
      <c r="AC2952" t="s">
        <v>66</v>
      </c>
      <c r="AD2952" t="s">
        <v>62</v>
      </c>
      <c r="AE2952" t="s">
        <v>5900</v>
      </c>
      <c r="AF2952" t="s">
        <v>264</v>
      </c>
      <c r="AG2952" t="s">
        <v>58</v>
      </c>
      <c r="AH2952" t="s">
        <v>780</v>
      </c>
      <c r="AI2952" t="s">
        <v>709</v>
      </c>
      <c r="AJ2952" t="s">
        <v>193</v>
      </c>
      <c r="AK2952" t="s">
        <v>73</v>
      </c>
      <c r="AL2952" t="s">
        <v>157</v>
      </c>
      <c r="AM2952" t="s">
        <v>224</v>
      </c>
      <c r="AN2952" t="s">
        <v>76</v>
      </c>
      <c r="AO2952" t="s">
        <v>592</v>
      </c>
      <c r="AP2952" t="s">
        <v>566</v>
      </c>
      <c r="AQ2952" t="s">
        <v>692</v>
      </c>
      <c r="AR2952" t="s">
        <v>67</v>
      </c>
      <c r="AS2952" t="s">
        <v>54</v>
      </c>
      <c r="AT2952" t="s">
        <v>73</v>
      </c>
      <c r="AU2952" t="s">
        <v>107</v>
      </c>
      <c r="AV2952" t="s">
        <v>14218</v>
      </c>
    </row>
    <row r="2953" spans="1:48" hidden="1" x14ac:dyDescent="0.3">
      <c r="A2953" t="s">
        <v>14219</v>
      </c>
      <c r="B2953" t="s">
        <v>14220</v>
      </c>
      <c r="C2953" s="1" t="str">
        <f t="shared" si="484"/>
        <v>21:0975</v>
      </c>
      <c r="D2953" s="1" t="str">
        <f t="shared" si="485"/>
        <v>21:0110</v>
      </c>
      <c r="E2953" t="s">
        <v>14221</v>
      </c>
      <c r="F2953" t="s">
        <v>14222</v>
      </c>
      <c r="H2953">
        <v>60.411086500000003</v>
      </c>
      <c r="I2953">
        <v>-98.644574399999996</v>
      </c>
      <c r="J2953" s="1" t="str">
        <f t="shared" si="486"/>
        <v>NGR lake sediment grab sample</v>
      </c>
      <c r="K2953" s="1" t="str">
        <f t="shared" si="487"/>
        <v>&lt;177 micron (NGR)</v>
      </c>
      <c r="L2953">
        <v>70</v>
      </c>
      <c r="M2953" t="s">
        <v>200</v>
      </c>
      <c r="N2953">
        <v>1367</v>
      </c>
      <c r="O2953" t="s">
        <v>103</v>
      </c>
      <c r="P2953" t="s">
        <v>54</v>
      </c>
      <c r="Q2953" t="s">
        <v>2145</v>
      </c>
      <c r="R2953" t="s">
        <v>90</v>
      </c>
      <c r="S2953" t="s">
        <v>57</v>
      </c>
      <c r="T2953" t="s">
        <v>698</v>
      </c>
      <c r="U2953" t="s">
        <v>88</v>
      </c>
      <c r="V2953" t="s">
        <v>65</v>
      </c>
      <c r="W2953" t="s">
        <v>220</v>
      </c>
      <c r="X2953" t="s">
        <v>67</v>
      </c>
      <c r="Y2953" t="s">
        <v>62</v>
      </c>
      <c r="Z2953" t="s">
        <v>170</v>
      </c>
      <c r="AA2953" t="s">
        <v>64</v>
      </c>
      <c r="AB2953" t="s">
        <v>381</v>
      </c>
      <c r="AC2953" t="s">
        <v>66</v>
      </c>
      <c r="AD2953" t="s">
        <v>67</v>
      </c>
      <c r="AE2953" t="s">
        <v>154</v>
      </c>
      <c r="AF2953" t="s">
        <v>357</v>
      </c>
      <c r="AG2953" t="s">
        <v>60</v>
      </c>
      <c r="AH2953" t="s">
        <v>780</v>
      </c>
      <c r="AI2953" t="s">
        <v>72</v>
      </c>
      <c r="AJ2953" t="s">
        <v>327</v>
      </c>
      <c r="AK2953" t="s">
        <v>73</v>
      </c>
      <c r="AL2953" t="s">
        <v>177</v>
      </c>
      <c r="AM2953" t="s">
        <v>103</v>
      </c>
      <c r="AN2953" t="s">
        <v>76</v>
      </c>
      <c r="AO2953" t="s">
        <v>1073</v>
      </c>
      <c r="AP2953" t="s">
        <v>656</v>
      </c>
      <c r="AQ2953" t="s">
        <v>104</v>
      </c>
      <c r="AR2953" t="s">
        <v>74</v>
      </c>
      <c r="AS2953" t="s">
        <v>54</v>
      </c>
      <c r="AT2953" t="s">
        <v>73</v>
      </c>
      <c r="AU2953" t="s">
        <v>107</v>
      </c>
      <c r="AV2953" t="s">
        <v>14223</v>
      </c>
    </row>
    <row r="2954" spans="1:48" hidden="1" x14ac:dyDescent="0.3">
      <c r="A2954" t="s">
        <v>14224</v>
      </c>
      <c r="B2954" t="s">
        <v>14225</v>
      </c>
      <c r="C2954" s="1" t="str">
        <f t="shared" si="484"/>
        <v>21:0975</v>
      </c>
      <c r="D2954" s="1" t="str">
        <f t="shared" si="485"/>
        <v>21:0110</v>
      </c>
      <c r="E2954" t="s">
        <v>14226</v>
      </c>
      <c r="F2954" t="s">
        <v>14227</v>
      </c>
      <c r="H2954">
        <v>60.377213599999997</v>
      </c>
      <c r="I2954">
        <v>-98.649568500000001</v>
      </c>
      <c r="J2954" s="1" t="str">
        <f t="shared" si="486"/>
        <v>NGR lake sediment grab sample</v>
      </c>
      <c r="K2954" s="1" t="str">
        <f t="shared" si="487"/>
        <v>&lt;177 micron (NGR)</v>
      </c>
      <c r="L2954">
        <v>70</v>
      </c>
      <c r="M2954" t="s">
        <v>217</v>
      </c>
      <c r="N2954">
        <v>1368</v>
      </c>
      <c r="O2954" t="s">
        <v>103</v>
      </c>
      <c r="P2954" t="s">
        <v>54</v>
      </c>
      <c r="Q2954" t="s">
        <v>521</v>
      </c>
      <c r="R2954" t="s">
        <v>357</v>
      </c>
      <c r="S2954" t="s">
        <v>57</v>
      </c>
      <c r="T2954" t="s">
        <v>142</v>
      </c>
      <c r="U2954" t="s">
        <v>117</v>
      </c>
      <c r="V2954" t="s">
        <v>381</v>
      </c>
      <c r="W2954" t="s">
        <v>137</v>
      </c>
      <c r="X2954" t="s">
        <v>74</v>
      </c>
      <c r="Y2954" t="s">
        <v>302</v>
      </c>
      <c r="Z2954" t="s">
        <v>59</v>
      </c>
      <c r="AA2954" t="s">
        <v>64</v>
      </c>
      <c r="AB2954" t="s">
        <v>691</v>
      </c>
      <c r="AC2954" t="s">
        <v>66</v>
      </c>
      <c r="AD2954" t="s">
        <v>54</v>
      </c>
      <c r="AE2954" t="s">
        <v>302</v>
      </c>
      <c r="AF2954" t="s">
        <v>90</v>
      </c>
      <c r="AG2954" t="s">
        <v>304</v>
      </c>
      <c r="AH2954" t="s">
        <v>780</v>
      </c>
      <c r="AI2954" t="s">
        <v>201</v>
      </c>
      <c r="AJ2954" t="s">
        <v>87</v>
      </c>
      <c r="AK2954" t="s">
        <v>73</v>
      </c>
      <c r="AL2954" t="s">
        <v>125</v>
      </c>
      <c r="AM2954" t="s">
        <v>103</v>
      </c>
      <c r="AN2954" t="s">
        <v>76</v>
      </c>
      <c r="AO2954" t="s">
        <v>92</v>
      </c>
      <c r="AP2954" t="s">
        <v>656</v>
      </c>
      <c r="AQ2954" t="s">
        <v>92</v>
      </c>
      <c r="AR2954" t="s">
        <v>67</v>
      </c>
      <c r="AS2954" t="s">
        <v>54</v>
      </c>
      <c r="AT2954" t="s">
        <v>73</v>
      </c>
      <c r="AU2954" t="s">
        <v>107</v>
      </c>
      <c r="AV2954" t="s">
        <v>192</v>
      </c>
    </row>
    <row r="2955" spans="1:48" hidden="1" x14ac:dyDescent="0.3">
      <c r="A2955" t="s">
        <v>14228</v>
      </c>
      <c r="B2955" t="s">
        <v>14229</v>
      </c>
      <c r="C2955" s="1" t="str">
        <f t="shared" si="484"/>
        <v>21:0975</v>
      </c>
      <c r="D2955" s="1" t="str">
        <f t="shared" si="485"/>
        <v>21:0110</v>
      </c>
      <c r="E2955" t="s">
        <v>14230</v>
      </c>
      <c r="F2955" t="s">
        <v>14231</v>
      </c>
      <c r="H2955">
        <v>60.346465999999999</v>
      </c>
      <c r="I2955">
        <v>-98.638067500000005</v>
      </c>
      <c r="J2955" s="1" t="str">
        <f t="shared" si="486"/>
        <v>NGR lake sediment grab sample</v>
      </c>
      <c r="K2955" s="1" t="str">
        <f t="shared" si="487"/>
        <v>&lt;177 micron (NGR)</v>
      </c>
      <c r="L2955">
        <v>70</v>
      </c>
      <c r="M2955" t="s">
        <v>113</v>
      </c>
      <c r="N2955">
        <v>1369</v>
      </c>
      <c r="O2955" t="s">
        <v>103</v>
      </c>
      <c r="P2955" t="s">
        <v>54</v>
      </c>
      <c r="Q2955" t="s">
        <v>470</v>
      </c>
      <c r="R2955" t="s">
        <v>92</v>
      </c>
      <c r="S2955" t="s">
        <v>57</v>
      </c>
      <c r="T2955" t="s">
        <v>167</v>
      </c>
      <c r="U2955" t="s">
        <v>57</v>
      </c>
      <c r="V2955" t="s">
        <v>236</v>
      </c>
      <c r="W2955" t="s">
        <v>220</v>
      </c>
      <c r="X2955" t="s">
        <v>67</v>
      </c>
      <c r="Y2955" t="s">
        <v>95</v>
      </c>
      <c r="Z2955" t="s">
        <v>117</v>
      </c>
      <c r="AA2955" t="s">
        <v>64</v>
      </c>
      <c r="AB2955" t="s">
        <v>65</v>
      </c>
      <c r="AC2955" t="s">
        <v>66</v>
      </c>
      <c r="AD2955" t="s">
        <v>170</v>
      </c>
      <c r="AE2955" t="s">
        <v>4168</v>
      </c>
      <c r="AF2955" t="s">
        <v>203</v>
      </c>
      <c r="AG2955" t="s">
        <v>58</v>
      </c>
      <c r="AH2955" t="s">
        <v>780</v>
      </c>
      <c r="AI2955" t="s">
        <v>56</v>
      </c>
      <c r="AJ2955" t="s">
        <v>340</v>
      </c>
      <c r="AK2955" t="s">
        <v>73</v>
      </c>
      <c r="AL2955" t="s">
        <v>74</v>
      </c>
      <c r="AM2955" t="s">
        <v>75</v>
      </c>
      <c r="AN2955" t="s">
        <v>76</v>
      </c>
      <c r="AO2955" t="s">
        <v>281</v>
      </c>
      <c r="AP2955" t="s">
        <v>414</v>
      </c>
      <c r="AQ2955" t="s">
        <v>290</v>
      </c>
      <c r="AR2955" t="s">
        <v>74</v>
      </c>
      <c r="AS2955" t="s">
        <v>54</v>
      </c>
      <c r="AT2955" t="s">
        <v>73</v>
      </c>
      <c r="AU2955" t="s">
        <v>107</v>
      </c>
      <c r="AV2955" t="s">
        <v>4789</v>
      </c>
    </row>
    <row r="2956" spans="1:48" hidden="1" x14ac:dyDescent="0.3">
      <c r="A2956" t="s">
        <v>14232</v>
      </c>
      <c r="B2956" t="s">
        <v>14233</v>
      </c>
      <c r="C2956" s="1" t="str">
        <f t="shared" si="484"/>
        <v>21:0975</v>
      </c>
      <c r="D2956" s="1" t="str">
        <f t="shared" si="485"/>
        <v>21:0110</v>
      </c>
      <c r="E2956" t="s">
        <v>14230</v>
      </c>
      <c r="F2956" t="s">
        <v>14234</v>
      </c>
      <c r="H2956">
        <v>60.346465999999999</v>
      </c>
      <c r="I2956">
        <v>-98.638067500000005</v>
      </c>
      <c r="J2956" s="1" t="str">
        <f t="shared" si="486"/>
        <v>NGR lake sediment grab sample</v>
      </c>
      <c r="K2956" s="1" t="str">
        <f t="shared" si="487"/>
        <v>&lt;177 micron (NGR)</v>
      </c>
      <c r="L2956">
        <v>70</v>
      </c>
      <c r="M2956" t="s">
        <v>132</v>
      </c>
      <c r="N2956">
        <v>1370</v>
      </c>
      <c r="O2956" t="s">
        <v>103</v>
      </c>
      <c r="P2956" t="s">
        <v>54</v>
      </c>
      <c r="Q2956" t="s">
        <v>1477</v>
      </c>
      <c r="R2956" t="s">
        <v>92</v>
      </c>
      <c r="S2956" t="s">
        <v>57</v>
      </c>
      <c r="T2956" t="s">
        <v>1089</v>
      </c>
      <c r="U2956" t="s">
        <v>57</v>
      </c>
      <c r="V2956" t="s">
        <v>492</v>
      </c>
      <c r="W2956" t="s">
        <v>79</v>
      </c>
      <c r="X2956" t="s">
        <v>74</v>
      </c>
      <c r="Y2956" t="s">
        <v>137</v>
      </c>
      <c r="Z2956" t="s">
        <v>117</v>
      </c>
      <c r="AA2956" t="s">
        <v>64</v>
      </c>
      <c r="AB2956" t="s">
        <v>139</v>
      </c>
      <c r="AC2956" t="s">
        <v>66</v>
      </c>
      <c r="AD2956" t="s">
        <v>96</v>
      </c>
      <c r="AE2956" t="s">
        <v>4168</v>
      </c>
      <c r="AF2956" t="s">
        <v>178</v>
      </c>
      <c r="AG2956" t="s">
        <v>152</v>
      </c>
      <c r="AH2956" t="s">
        <v>780</v>
      </c>
      <c r="AI2956" t="s">
        <v>336</v>
      </c>
      <c r="AJ2956" t="s">
        <v>156</v>
      </c>
      <c r="AK2956" t="s">
        <v>73</v>
      </c>
      <c r="AL2956" t="s">
        <v>74</v>
      </c>
      <c r="AM2956" t="s">
        <v>75</v>
      </c>
      <c r="AN2956" t="s">
        <v>76</v>
      </c>
      <c r="AO2956" t="s">
        <v>281</v>
      </c>
      <c r="AP2956" t="s">
        <v>126</v>
      </c>
      <c r="AQ2956" t="s">
        <v>77</v>
      </c>
      <c r="AR2956" t="s">
        <v>67</v>
      </c>
      <c r="AS2956" t="s">
        <v>54</v>
      </c>
      <c r="AT2956" t="s">
        <v>91</v>
      </c>
      <c r="AU2956" t="s">
        <v>107</v>
      </c>
      <c r="AV2956" t="s">
        <v>10840</v>
      </c>
    </row>
    <row r="2957" spans="1:48" hidden="1" x14ac:dyDescent="0.3">
      <c r="A2957" t="s">
        <v>14235</v>
      </c>
      <c r="B2957" t="s">
        <v>14236</v>
      </c>
      <c r="C2957" s="1" t="str">
        <f t="shared" si="484"/>
        <v>21:0975</v>
      </c>
      <c r="D2957" s="1" t="str">
        <f t="shared" si="485"/>
        <v>21:0110</v>
      </c>
      <c r="E2957" t="s">
        <v>14237</v>
      </c>
      <c r="F2957" t="s">
        <v>14238</v>
      </c>
      <c r="H2957">
        <v>60.294164199999997</v>
      </c>
      <c r="I2957">
        <v>-98.711714799999996</v>
      </c>
      <c r="J2957" s="1" t="str">
        <f t="shared" si="486"/>
        <v>NGR lake sediment grab sample</v>
      </c>
      <c r="K2957" s="1" t="str">
        <f t="shared" si="487"/>
        <v>&lt;177 micron (NGR)</v>
      </c>
      <c r="L2957">
        <v>70</v>
      </c>
      <c r="M2957" t="s">
        <v>246</v>
      </c>
      <c r="N2957">
        <v>1371</v>
      </c>
      <c r="O2957" t="s">
        <v>103</v>
      </c>
      <c r="P2957" t="s">
        <v>117</v>
      </c>
      <c r="Q2957" t="s">
        <v>115</v>
      </c>
      <c r="R2957" t="s">
        <v>92</v>
      </c>
      <c r="S2957" t="s">
        <v>57</v>
      </c>
      <c r="T2957" t="s">
        <v>380</v>
      </c>
      <c r="U2957" t="s">
        <v>138</v>
      </c>
      <c r="V2957" t="s">
        <v>192</v>
      </c>
      <c r="W2957" t="s">
        <v>355</v>
      </c>
      <c r="X2957" t="s">
        <v>67</v>
      </c>
      <c r="Y2957" t="s">
        <v>396</v>
      </c>
      <c r="Z2957" t="s">
        <v>138</v>
      </c>
      <c r="AA2957" t="s">
        <v>64</v>
      </c>
      <c r="AB2957" t="s">
        <v>691</v>
      </c>
      <c r="AC2957" t="s">
        <v>66</v>
      </c>
      <c r="AD2957" t="s">
        <v>96</v>
      </c>
      <c r="AE2957" t="s">
        <v>3515</v>
      </c>
      <c r="AF2957" t="s">
        <v>290</v>
      </c>
      <c r="AG2957" t="s">
        <v>152</v>
      </c>
      <c r="AH2957" t="s">
        <v>780</v>
      </c>
      <c r="AI2957" t="s">
        <v>388</v>
      </c>
      <c r="AJ2957" t="s">
        <v>159</v>
      </c>
      <c r="AK2957" t="s">
        <v>73</v>
      </c>
      <c r="AL2957" t="s">
        <v>157</v>
      </c>
      <c r="AM2957" t="s">
        <v>103</v>
      </c>
      <c r="AN2957" t="s">
        <v>76</v>
      </c>
      <c r="AO2957" t="s">
        <v>104</v>
      </c>
      <c r="AP2957" t="s">
        <v>414</v>
      </c>
      <c r="AQ2957" t="s">
        <v>586</v>
      </c>
      <c r="AR2957" t="s">
        <v>67</v>
      </c>
      <c r="AS2957" t="s">
        <v>54</v>
      </c>
      <c r="AT2957" t="s">
        <v>73</v>
      </c>
      <c r="AU2957" t="s">
        <v>107</v>
      </c>
      <c r="AV2957" t="s">
        <v>14239</v>
      </c>
    </row>
    <row r="2958" spans="1:48" hidden="1" x14ac:dyDescent="0.3">
      <c r="A2958" t="s">
        <v>14240</v>
      </c>
      <c r="B2958" t="s">
        <v>14241</v>
      </c>
      <c r="C2958" s="1" t="str">
        <f t="shared" si="484"/>
        <v>21:0975</v>
      </c>
      <c r="D2958" s="1" t="str">
        <f>HYPERLINK("https://geochem.nrcan.gc.ca/cdogs/content/svy/svy_e.htm", "")</f>
        <v/>
      </c>
      <c r="G2958" s="1" t="str">
        <f>HYPERLINK("https://geochem.nrcan.gc.ca/cdogs/content/cr_/cr_00161_e.htm", "161")</f>
        <v>161</v>
      </c>
      <c r="J2958" t="s">
        <v>230</v>
      </c>
      <c r="K2958" t="s">
        <v>231</v>
      </c>
      <c r="L2958">
        <v>70</v>
      </c>
      <c r="M2958" t="s">
        <v>232</v>
      </c>
      <c r="N2958">
        <v>1372</v>
      </c>
      <c r="O2958" t="s">
        <v>56</v>
      </c>
      <c r="P2958" t="s">
        <v>54</v>
      </c>
      <c r="Q2958" t="s">
        <v>656</v>
      </c>
      <c r="R2958" t="s">
        <v>157</v>
      </c>
      <c r="S2958" t="s">
        <v>57</v>
      </c>
      <c r="T2958" t="s">
        <v>561</v>
      </c>
      <c r="U2958" t="s">
        <v>168</v>
      </c>
      <c r="V2958" t="s">
        <v>58</v>
      </c>
      <c r="W2958" t="s">
        <v>346</v>
      </c>
      <c r="X2958" t="s">
        <v>74</v>
      </c>
      <c r="Y2958" t="s">
        <v>136</v>
      </c>
      <c r="Z2958" t="s">
        <v>178</v>
      </c>
      <c r="AA2958" t="s">
        <v>64</v>
      </c>
      <c r="AB2958" t="s">
        <v>492</v>
      </c>
      <c r="AC2958" t="s">
        <v>224</v>
      </c>
      <c r="AD2958" t="s">
        <v>67</v>
      </c>
      <c r="AE2958" t="s">
        <v>8989</v>
      </c>
      <c r="AF2958" t="s">
        <v>69</v>
      </c>
      <c r="AG2958" t="s">
        <v>725</v>
      </c>
      <c r="AH2958" t="s">
        <v>157</v>
      </c>
      <c r="AI2958" t="s">
        <v>290</v>
      </c>
      <c r="AJ2958" t="s">
        <v>382</v>
      </c>
      <c r="AK2958" t="s">
        <v>73</v>
      </c>
      <c r="AL2958" t="s">
        <v>238</v>
      </c>
      <c r="AM2958" t="s">
        <v>74</v>
      </c>
      <c r="AN2958" t="s">
        <v>76</v>
      </c>
      <c r="AO2958" t="s">
        <v>178</v>
      </c>
      <c r="AP2958" t="s">
        <v>813</v>
      </c>
      <c r="AQ2958" t="s">
        <v>254</v>
      </c>
      <c r="AR2958" t="s">
        <v>62</v>
      </c>
      <c r="AS2958" t="s">
        <v>170</v>
      </c>
      <c r="AT2958" t="s">
        <v>73</v>
      </c>
      <c r="AU2958" t="s">
        <v>2374</v>
      </c>
      <c r="AV2958" t="s">
        <v>12098</v>
      </c>
    </row>
    <row r="2959" spans="1:48" hidden="1" x14ac:dyDescent="0.3">
      <c r="A2959" t="s">
        <v>14242</v>
      </c>
      <c r="B2959" t="s">
        <v>14243</v>
      </c>
      <c r="C2959" s="1" t="str">
        <f t="shared" si="484"/>
        <v>21:0975</v>
      </c>
      <c r="D2959" s="1" t="str">
        <f t="shared" ref="D2959:D2971" si="488">HYPERLINK("https://geochem.nrcan.gc.ca/cdogs/content/svy/svy210110_e.htm", "21:0110")</f>
        <v>21:0110</v>
      </c>
      <c r="E2959" t="s">
        <v>14244</v>
      </c>
      <c r="F2959" t="s">
        <v>14245</v>
      </c>
      <c r="H2959">
        <v>60.242504500000003</v>
      </c>
      <c r="I2959">
        <v>-98.657247299999995</v>
      </c>
      <c r="J2959" s="1" t="str">
        <f t="shared" ref="J2959:J2971" si="489">HYPERLINK("https://geochem.nrcan.gc.ca/cdogs/content/kwd/kwd020027_e.htm", "NGR lake sediment grab sample")</f>
        <v>NGR lake sediment grab sample</v>
      </c>
      <c r="K2959" s="1" t="str">
        <f t="shared" ref="K2959:K2971" si="490">HYPERLINK("https://geochem.nrcan.gc.ca/cdogs/content/kwd/kwd080006_e.htm", "&lt;177 micron (NGR)")</f>
        <v>&lt;177 micron (NGR)</v>
      </c>
      <c r="L2959">
        <v>70</v>
      </c>
      <c r="M2959" t="s">
        <v>260</v>
      </c>
      <c r="N2959">
        <v>1373</v>
      </c>
      <c r="O2959" t="s">
        <v>103</v>
      </c>
      <c r="P2959" t="s">
        <v>54</v>
      </c>
      <c r="Q2959" t="s">
        <v>462</v>
      </c>
      <c r="R2959" t="s">
        <v>151</v>
      </c>
      <c r="S2959" t="s">
        <v>57</v>
      </c>
      <c r="T2959" t="s">
        <v>277</v>
      </c>
      <c r="U2959" t="s">
        <v>96</v>
      </c>
      <c r="V2959" t="s">
        <v>190</v>
      </c>
      <c r="W2959" t="s">
        <v>171</v>
      </c>
      <c r="X2959" t="s">
        <v>62</v>
      </c>
      <c r="Y2959" t="s">
        <v>157</v>
      </c>
      <c r="Z2959" t="s">
        <v>62</v>
      </c>
      <c r="AA2959" t="s">
        <v>64</v>
      </c>
      <c r="AB2959" t="s">
        <v>250</v>
      </c>
      <c r="AC2959" t="s">
        <v>66</v>
      </c>
      <c r="AD2959" t="s">
        <v>54</v>
      </c>
      <c r="AE2959" t="s">
        <v>3778</v>
      </c>
      <c r="AF2959" t="s">
        <v>347</v>
      </c>
      <c r="AG2959" t="s">
        <v>264</v>
      </c>
      <c r="AH2959" t="s">
        <v>780</v>
      </c>
      <c r="AI2959" t="s">
        <v>136</v>
      </c>
      <c r="AJ2959" t="s">
        <v>265</v>
      </c>
      <c r="AK2959" t="s">
        <v>73</v>
      </c>
      <c r="AL2959" t="s">
        <v>224</v>
      </c>
      <c r="AM2959" t="s">
        <v>75</v>
      </c>
      <c r="AN2959" t="s">
        <v>76</v>
      </c>
      <c r="AO2959" t="s">
        <v>178</v>
      </c>
      <c r="AP2959" t="s">
        <v>900</v>
      </c>
      <c r="AQ2959" t="s">
        <v>290</v>
      </c>
      <c r="AR2959" t="s">
        <v>67</v>
      </c>
      <c r="AS2959" t="s">
        <v>54</v>
      </c>
      <c r="AT2959" t="s">
        <v>73</v>
      </c>
      <c r="AU2959" t="s">
        <v>107</v>
      </c>
      <c r="AV2959" t="s">
        <v>14246</v>
      </c>
    </row>
    <row r="2960" spans="1:48" hidden="1" x14ac:dyDescent="0.3">
      <c r="A2960" t="s">
        <v>14247</v>
      </c>
      <c r="B2960" t="s">
        <v>14248</v>
      </c>
      <c r="C2960" s="1" t="str">
        <f t="shared" si="484"/>
        <v>21:0975</v>
      </c>
      <c r="D2960" s="1" t="str">
        <f t="shared" si="488"/>
        <v>21:0110</v>
      </c>
      <c r="E2960" t="s">
        <v>14249</v>
      </c>
      <c r="F2960" t="s">
        <v>14250</v>
      </c>
      <c r="H2960">
        <v>60.2627752</v>
      </c>
      <c r="I2960">
        <v>-98.598225799999994</v>
      </c>
      <c r="J2960" s="1" t="str">
        <f t="shared" si="489"/>
        <v>NGR lake sediment grab sample</v>
      </c>
      <c r="K2960" s="1" t="str">
        <f t="shared" si="490"/>
        <v>&lt;177 micron (NGR)</v>
      </c>
      <c r="L2960">
        <v>70</v>
      </c>
      <c r="M2960" t="s">
        <v>273</v>
      </c>
      <c r="N2960">
        <v>1374</v>
      </c>
      <c r="O2960" t="s">
        <v>103</v>
      </c>
      <c r="P2960" t="s">
        <v>54</v>
      </c>
      <c r="Q2960" t="s">
        <v>643</v>
      </c>
      <c r="R2960" t="s">
        <v>691</v>
      </c>
      <c r="S2960" t="s">
        <v>57</v>
      </c>
      <c r="T2960" t="s">
        <v>489</v>
      </c>
      <c r="U2960" t="s">
        <v>88</v>
      </c>
      <c r="V2960" t="s">
        <v>223</v>
      </c>
      <c r="W2960" t="s">
        <v>302</v>
      </c>
      <c r="X2960" t="s">
        <v>62</v>
      </c>
      <c r="Y2960" t="s">
        <v>220</v>
      </c>
      <c r="Z2960" t="s">
        <v>127</v>
      </c>
      <c r="AA2960" t="s">
        <v>64</v>
      </c>
      <c r="AB2960" t="s">
        <v>262</v>
      </c>
      <c r="AC2960" t="s">
        <v>70</v>
      </c>
      <c r="AD2960" t="s">
        <v>436</v>
      </c>
      <c r="AE2960" t="s">
        <v>125</v>
      </c>
      <c r="AF2960" t="s">
        <v>436</v>
      </c>
      <c r="AG2960" t="s">
        <v>890</v>
      </c>
      <c r="AH2960" t="s">
        <v>780</v>
      </c>
      <c r="AI2960" t="s">
        <v>240</v>
      </c>
      <c r="AJ2960" t="s">
        <v>14251</v>
      </c>
      <c r="AK2960" t="s">
        <v>73</v>
      </c>
      <c r="AL2960" t="s">
        <v>103</v>
      </c>
      <c r="AM2960" t="s">
        <v>238</v>
      </c>
      <c r="AN2960" t="s">
        <v>76</v>
      </c>
      <c r="AO2960" t="s">
        <v>1530</v>
      </c>
      <c r="AP2960" t="s">
        <v>194</v>
      </c>
      <c r="AQ2960" t="s">
        <v>14252</v>
      </c>
      <c r="AR2960" t="s">
        <v>62</v>
      </c>
      <c r="AS2960" t="s">
        <v>170</v>
      </c>
      <c r="AT2960" t="s">
        <v>91</v>
      </c>
      <c r="AU2960" t="s">
        <v>107</v>
      </c>
      <c r="AV2960" t="s">
        <v>6062</v>
      </c>
    </row>
    <row r="2961" spans="1:48" hidden="1" x14ac:dyDescent="0.3">
      <c r="A2961" t="s">
        <v>14253</v>
      </c>
      <c r="B2961" t="s">
        <v>14254</v>
      </c>
      <c r="C2961" s="1" t="str">
        <f t="shared" si="484"/>
        <v>21:0975</v>
      </c>
      <c r="D2961" s="1" t="str">
        <f t="shared" si="488"/>
        <v>21:0110</v>
      </c>
      <c r="E2961" t="s">
        <v>14255</v>
      </c>
      <c r="F2961" t="s">
        <v>14256</v>
      </c>
      <c r="H2961">
        <v>60.252955200000002</v>
      </c>
      <c r="I2961">
        <v>-98.523150799999996</v>
      </c>
      <c r="J2961" s="1" t="str">
        <f t="shared" si="489"/>
        <v>NGR lake sediment grab sample</v>
      </c>
      <c r="K2961" s="1" t="str">
        <f t="shared" si="490"/>
        <v>&lt;177 micron (NGR)</v>
      </c>
      <c r="L2961">
        <v>70</v>
      </c>
      <c r="M2961" t="s">
        <v>289</v>
      </c>
      <c r="N2961">
        <v>1375</v>
      </c>
      <c r="O2961" t="s">
        <v>103</v>
      </c>
      <c r="P2961" t="s">
        <v>54</v>
      </c>
      <c r="Q2961" t="s">
        <v>643</v>
      </c>
      <c r="R2961" t="s">
        <v>121</v>
      </c>
      <c r="S2961" t="s">
        <v>57</v>
      </c>
      <c r="T2961" t="s">
        <v>91</v>
      </c>
      <c r="U2961" t="s">
        <v>57</v>
      </c>
      <c r="V2961" t="s">
        <v>69</v>
      </c>
      <c r="W2961" t="s">
        <v>68</v>
      </c>
      <c r="X2961" t="s">
        <v>67</v>
      </c>
      <c r="Y2961" t="s">
        <v>68</v>
      </c>
      <c r="Z2961" t="s">
        <v>62</v>
      </c>
      <c r="AA2961" t="s">
        <v>64</v>
      </c>
      <c r="AB2961" t="s">
        <v>221</v>
      </c>
      <c r="AC2961" t="s">
        <v>66</v>
      </c>
      <c r="AD2961" t="s">
        <v>758</v>
      </c>
      <c r="AE2961" t="s">
        <v>2236</v>
      </c>
      <c r="AF2961" t="s">
        <v>203</v>
      </c>
      <c r="AG2961" t="s">
        <v>99</v>
      </c>
      <c r="AH2961" t="s">
        <v>780</v>
      </c>
      <c r="AI2961" t="s">
        <v>79</v>
      </c>
      <c r="AJ2961" t="s">
        <v>338</v>
      </c>
      <c r="AK2961" t="s">
        <v>73</v>
      </c>
      <c r="AL2961" t="s">
        <v>103</v>
      </c>
      <c r="AM2961" t="s">
        <v>75</v>
      </c>
      <c r="AN2961" t="s">
        <v>76</v>
      </c>
      <c r="AO2961" t="s">
        <v>178</v>
      </c>
      <c r="AP2961" t="s">
        <v>863</v>
      </c>
      <c r="AQ2961" t="s">
        <v>14257</v>
      </c>
      <c r="AR2961" t="s">
        <v>67</v>
      </c>
      <c r="AS2961" t="s">
        <v>54</v>
      </c>
      <c r="AT2961" t="s">
        <v>73</v>
      </c>
      <c r="AU2961" t="s">
        <v>107</v>
      </c>
      <c r="AV2961" t="s">
        <v>5669</v>
      </c>
    </row>
    <row r="2962" spans="1:48" hidden="1" x14ac:dyDescent="0.3">
      <c r="A2962" t="s">
        <v>14258</v>
      </c>
      <c r="B2962" t="s">
        <v>14259</v>
      </c>
      <c r="C2962" s="1" t="str">
        <f t="shared" si="484"/>
        <v>21:0975</v>
      </c>
      <c r="D2962" s="1" t="str">
        <f t="shared" si="488"/>
        <v>21:0110</v>
      </c>
      <c r="E2962" t="s">
        <v>14260</v>
      </c>
      <c r="F2962" t="s">
        <v>14261</v>
      </c>
      <c r="H2962">
        <v>60.258011199999999</v>
      </c>
      <c r="I2962">
        <v>-98.468922199999994</v>
      </c>
      <c r="J2962" s="1" t="str">
        <f t="shared" si="489"/>
        <v>NGR lake sediment grab sample</v>
      </c>
      <c r="K2962" s="1" t="str">
        <f t="shared" si="490"/>
        <v>&lt;177 micron (NGR)</v>
      </c>
      <c r="L2962">
        <v>70</v>
      </c>
      <c r="M2962" t="s">
        <v>301</v>
      </c>
      <c r="N2962">
        <v>1376</v>
      </c>
      <c r="O2962" t="s">
        <v>103</v>
      </c>
      <c r="P2962" t="s">
        <v>54</v>
      </c>
      <c r="Q2962" t="s">
        <v>115</v>
      </c>
      <c r="R2962" t="s">
        <v>356</v>
      </c>
      <c r="S2962" t="s">
        <v>57</v>
      </c>
      <c r="T2962" t="s">
        <v>462</v>
      </c>
      <c r="U2962" t="s">
        <v>117</v>
      </c>
      <c r="V2962" t="s">
        <v>223</v>
      </c>
      <c r="W2962" t="s">
        <v>170</v>
      </c>
      <c r="X2962" t="s">
        <v>74</v>
      </c>
      <c r="Y2962" t="s">
        <v>63</v>
      </c>
      <c r="Z2962" t="s">
        <v>59</v>
      </c>
      <c r="AA2962" t="s">
        <v>64</v>
      </c>
      <c r="AB2962" t="s">
        <v>152</v>
      </c>
      <c r="AC2962" t="s">
        <v>70</v>
      </c>
      <c r="AD2962" t="s">
        <v>282</v>
      </c>
      <c r="AE2962" t="s">
        <v>448</v>
      </c>
      <c r="AF2962" t="s">
        <v>550</v>
      </c>
      <c r="AG2962" t="s">
        <v>152</v>
      </c>
      <c r="AH2962" t="s">
        <v>780</v>
      </c>
      <c r="AI2962" t="s">
        <v>138</v>
      </c>
      <c r="AJ2962" t="s">
        <v>1554</v>
      </c>
      <c r="AK2962" t="s">
        <v>73</v>
      </c>
      <c r="AL2962" t="s">
        <v>74</v>
      </c>
      <c r="AM2962" t="s">
        <v>526</v>
      </c>
      <c r="AN2962" t="s">
        <v>76</v>
      </c>
      <c r="AO2962" t="s">
        <v>586</v>
      </c>
      <c r="AP2962" t="s">
        <v>225</v>
      </c>
      <c r="AQ2962" t="s">
        <v>14262</v>
      </c>
      <c r="AR2962" t="s">
        <v>62</v>
      </c>
      <c r="AS2962" t="s">
        <v>170</v>
      </c>
      <c r="AT2962" t="s">
        <v>447</v>
      </c>
      <c r="AU2962" t="s">
        <v>107</v>
      </c>
      <c r="AV2962" t="s">
        <v>14263</v>
      </c>
    </row>
    <row r="2963" spans="1:48" hidden="1" x14ac:dyDescent="0.3">
      <c r="A2963" t="s">
        <v>14264</v>
      </c>
      <c r="B2963" t="s">
        <v>14265</v>
      </c>
      <c r="C2963" s="1" t="str">
        <f t="shared" si="484"/>
        <v>21:0975</v>
      </c>
      <c r="D2963" s="1" t="str">
        <f t="shared" si="488"/>
        <v>21:0110</v>
      </c>
      <c r="E2963" t="s">
        <v>14266</v>
      </c>
      <c r="F2963" t="s">
        <v>14267</v>
      </c>
      <c r="H2963">
        <v>60.255638300000001</v>
      </c>
      <c r="I2963">
        <v>-98.406824299999997</v>
      </c>
      <c r="J2963" s="1" t="str">
        <f t="shared" si="489"/>
        <v>NGR lake sediment grab sample</v>
      </c>
      <c r="K2963" s="1" t="str">
        <f t="shared" si="490"/>
        <v>&lt;177 micron (NGR)</v>
      </c>
      <c r="L2963">
        <v>70</v>
      </c>
      <c r="M2963" t="s">
        <v>314</v>
      </c>
      <c r="N2963">
        <v>1377</v>
      </c>
      <c r="O2963" t="s">
        <v>103</v>
      </c>
      <c r="P2963" t="s">
        <v>54</v>
      </c>
      <c r="Q2963" t="s">
        <v>552</v>
      </c>
      <c r="R2963" t="s">
        <v>104</v>
      </c>
      <c r="S2963" t="s">
        <v>57</v>
      </c>
      <c r="T2963" t="s">
        <v>135</v>
      </c>
      <c r="U2963" t="s">
        <v>57</v>
      </c>
      <c r="V2963" t="s">
        <v>69</v>
      </c>
      <c r="W2963" t="s">
        <v>302</v>
      </c>
      <c r="X2963" t="s">
        <v>74</v>
      </c>
      <c r="Y2963" t="s">
        <v>206</v>
      </c>
      <c r="Z2963" t="s">
        <v>127</v>
      </c>
      <c r="AA2963" t="s">
        <v>64</v>
      </c>
      <c r="AB2963" t="s">
        <v>428</v>
      </c>
      <c r="AC2963" t="s">
        <v>66</v>
      </c>
      <c r="AD2963" t="s">
        <v>138</v>
      </c>
      <c r="AE2963" t="s">
        <v>68</v>
      </c>
      <c r="AF2963" t="s">
        <v>116</v>
      </c>
      <c r="AG2963" t="s">
        <v>93</v>
      </c>
      <c r="AH2963" t="s">
        <v>780</v>
      </c>
      <c r="AI2963" t="s">
        <v>211</v>
      </c>
      <c r="AJ2963" t="s">
        <v>348</v>
      </c>
      <c r="AK2963" t="s">
        <v>73</v>
      </c>
      <c r="AL2963" t="s">
        <v>75</v>
      </c>
      <c r="AM2963" t="s">
        <v>125</v>
      </c>
      <c r="AN2963" t="s">
        <v>76</v>
      </c>
      <c r="AO2963" t="s">
        <v>92</v>
      </c>
      <c r="AP2963" t="s">
        <v>954</v>
      </c>
      <c r="AQ2963" t="s">
        <v>6613</v>
      </c>
      <c r="AR2963" t="s">
        <v>67</v>
      </c>
      <c r="AS2963" t="s">
        <v>54</v>
      </c>
      <c r="AT2963" t="s">
        <v>73</v>
      </c>
      <c r="AU2963" t="s">
        <v>107</v>
      </c>
      <c r="AV2963" t="s">
        <v>6963</v>
      </c>
    </row>
    <row r="2964" spans="1:48" hidden="1" x14ac:dyDescent="0.3">
      <c r="A2964" t="s">
        <v>14268</v>
      </c>
      <c r="B2964" t="s">
        <v>14269</v>
      </c>
      <c r="C2964" s="1" t="str">
        <f t="shared" si="484"/>
        <v>21:0975</v>
      </c>
      <c r="D2964" s="1" t="str">
        <f t="shared" si="488"/>
        <v>21:0110</v>
      </c>
      <c r="E2964" t="s">
        <v>14270</v>
      </c>
      <c r="F2964" t="s">
        <v>14271</v>
      </c>
      <c r="H2964">
        <v>60.266062599999998</v>
      </c>
      <c r="I2964">
        <v>-98.310029599999993</v>
      </c>
      <c r="J2964" s="1" t="str">
        <f t="shared" si="489"/>
        <v>NGR lake sediment grab sample</v>
      </c>
      <c r="K2964" s="1" t="str">
        <f t="shared" si="490"/>
        <v>&lt;177 micron (NGR)</v>
      </c>
      <c r="L2964">
        <v>70</v>
      </c>
      <c r="M2964" t="s">
        <v>324</v>
      </c>
      <c r="N2964">
        <v>1378</v>
      </c>
      <c r="O2964" t="s">
        <v>103</v>
      </c>
      <c r="P2964" t="s">
        <v>54</v>
      </c>
      <c r="Q2964" t="s">
        <v>1128</v>
      </c>
      <c r="R2964" t="s">
        <v>290</v>
      </c>
      <c r="S2964" t="s">
        <v>57</v>
      </c>
      <c r="T2964" t="s">
        <v>248</v>
      </c>
      <c r="U2964" t="s">
        <v>57</v>
      </c>
      <c r="V2964" t="s">
        <v>251</v>
      </c>
      <c r="W2964" t="s">
        <v>421</v>
      </c>
      <c r="X2964" t="s">
        <v>62</v>
      </c>
      <c r="Y2964" t="s">
        <v>74</v>
      </c>
      <c r="Z2964" t="s">
        <v>170</v>
      </c>
      <c r="AA2964" t="s">
        <v>64</v>
      </c>
      <c r="AB2964" t="s">
        <v>250</v>
      </c>
      <c r="AC2964" t="s">
        <v>66</v>
      </c>
      <c r="AD2964" t="s">
        <v>758</v>
      </c>
      <c r="AE2964" t="s">
        <v>1547</v>
      </c>
      <c r="AF2964" t="s">
        <v>76</v>
      </c>
      <c r="AG2964" t="s">
        <v>236</v>
      </c>
      <c r="AH2964" t="s">
        <v>780</v>
      </c>
      <c r="AI2964" t="s">
        <v>143</v>
      </c>
      <c r="AJ2964" t="s">
        <v>480</v>
      </c>
      <c r="AK2964" t="s">
        <v>73</v>
      </c>
      <c r="AL2964" t="s">
        <v>177</v>
      </c>
      <c r="AM2964" t="s">
        <v>157</v>
      </c>
      <c r="AN2964" t="s">
        <v>76</v>
      </c>
      <c r="AO2964" t="s">
        <v>281</v>
      </c>
      <c r="AP2964" t="s">
        <v>1980</v>
      </c>
      <c r="AQ2964" t="s">
        <v>11738</v>
      </c>
      <c r="AR2964" t="s">
        <v>67</v>
      </c>
      <c r="AS2964" t="s">
        <v>170</v>
      </c>
      <c r="AT2964" t="s">
        <v>73</v>
      </c>
      <c r="AU2964" t="s">
        <v>107</v>
      </c>
      <c r="AV2964" t="s">
        <v>14246</v>
      </c>
    </row>
    <row r="2965" spans="1:48" hidden="1" x14ac:dyDescent="0.3">
      <c r="A2965" t="s">
        <v>14272</v>
      </c>
      <c r="B2965" t="s">
        <v>14273</v>
      </c>
      <c r="C2965" s="1" t="str">
        <f t="shared" si="484"/>
        <v>21:0975</v>
      </c>
      <c r="D2965" s="1" t="str">
        <f t="shared" si="488"/>
        <v>21:0110</v>
      </c>
      <c r="E2965" t="s">
        <v>14274</v>
      </c>
      <c r="F2965" t="s">
        <v>14275</v>
      </c>
      <c r="H2965">
        <v>60.256021500000003</v>
      </c>
      <c r="I2965">
        <v>-98.2595958</v>
      </c>
      <c r="J2965" s="1" t="str">
        <f t="shared" si="489"/>
        <v>NGR lake sediment grab sample</v>
      </c>
      <c r="K2965" s="1" t="str">
        <f t="shared" si="490"/>
        <v>&lt;177 micron (NGR)</v>
      </c>
      <c r="L2965">
        <v>70</v>
      </c>
      <c r="M2965" t="s">
        <v>335</v>
      </c>
      <c r="N2965">
        <v>1379</v>
      </c>
      <c r="O2965" t="s">
        <v>103</v>
      </c>
      <c r="P2965" t="s">
        <v>54</v>
      </c>
      <c r="Q2965" t="s">
        <v>364</v>
      </c>
      <c r="R2965" t="s">
        <v>282</v>
      </c>
      <c r="S2965" t="s">
        <v>57</v>
      </c>
      <c r="T2965" t="s">
        <v>277</v>
      </c>
      <c r="U2965" t="s">
        <v>138</v>
      </c>
      <c r="V2965" t="s">
        <v>691</v>
      </c>
      <c r="W2965" t="s">
        <v>68</v>
      </c>
      <c r="X2965" t="s">
        <v>62</v>
      </c>
      <c r="Y2965" t="s">
        <v>238</v>
      </c>
      <c r="Z2965" t="s">
        <v>62</v>
      </c>
      <c r="AA2965" t="s">
        <v>64</v>
      </c>
      <c r="AB2965" t="s">
        <v>365</v>
      </c>
      <c r="AC2965" t="s">
        <v>66</v>
      </c>
      <c r="AD2965" t="s">
        <v>54</v>
      </c>
      <c r="AE2965" t="s">
        <v>2039</v>
      </c>
      <c r="AF2965" t="s">
        <v>178</v>
      </c>
      <c r="AG2965" t="s">
        <v>290</v>
      </c>
      <c r="AH2965" t="s">
        <v>780</v>
      </c>
      <c r="AI2965" t="s">
        <v>205</v>
      </c>
      <c r="AJ2965" t="s">
        <v>102</v>
      </c>
      <c r="AK2965" t="s">
        <v>73</v>
      </c>
      <c r="AL2965" t="s">
        <v>103</v>
      </c>
      <c r="AM2965" t="s">
        <v>75</v>
      </c>
      <c r="AN2965" t="s">
        <v>76</v>
      </c>
      <c r="AO2965" t="s">
        <v>203</v>
      </c>
      <c r="AP2965" t="s">
        <v>115</v>
      </c>
      <c r="AQ2965" t="s">
        <v>104</v>
      </c>
      <c r="AR2965" t="s">
        <v>67</v>
      </c>
      <c r="AS2965" t="s">
        <v>54</v>
      </c>
      <c r="AT2965" t="s">
        <v>73</v>
      </c>
      <c r="AU2965" t="s">
        <v>107</v>
      </c>
      <c r="AV2965" t="s">
        <v>4650</v>
      </c>
    </row>
    <row r="2966" spans="1:48" hidden="1" x14ac:dyDescent="0.3">
      <c r="A2966" t="s">
        <v>14276</v>
      </c>
      <c r="B2966" t="s">
        <v>14277</v>
      </c>
      <c r="C2966" s="1" t="str">
        <f t="shared" si="484"/>
        <v>21:0975</v>
      </c>
      <c r="D2966" s="1" t="str">
        <f t="shared" si="488"/>
        <v>21:0110</v>
      </c>
      <c r="E2966" t="s">
        <v>14278</v>
      </c>
      <c r="F2966" t="s">
        <v>14279</v>
      </c>
      <c r="H2966">
        <v>60.247618099999997</v>
      </c>
      <c r="I2966">
        <v>-98.205431500000003</v>
      </c>
      <c r="J2966" s="1" t="str">
        <f t="shared" si="489"/>
        <v>NGR lake sediment grab sample</v>
      </c>
      <c r="K2966" s="1" t="str">
        <f t="shared" si="490"/>
        <v>&lt;177 micron (NGR)</v>
      </c>
      <c r="L2966">
        <v>70</v>
      </c>
      <c r="M2966" t="s">
        <v>354</v>
      </c>
      <c r="N2966">
        <v>1380</v>
      </c>
      <c r="O2966" t="s">
        <v>203</v>
      </c>
      <c r="P2966" t="s">
        <v>54</v>
      </c>
      <c r="Q2966" t="s">
        <v>437</v>
      </c>
      <c r="R2966" t="s">
        <v>90</v>
      </c>
      <c r="S2966" t="s">
        <v>57</v>
      </c>
      <c r="T2966" t="s">
        <v>219</v>
      </c>
      <c r="U2966" t="s">
        <v>57</v>
      </c>
      <c r="V2966" t="s">
        <v>2740</v>
      </c>
      <c r="W2966" t="s">
        <v>224</v>
      </c>
      <c r="X2966" t="s">
        <v>67</v>
      </c>
      <c r="Y2966" t="s">
        <v>238</v>
      </c>
      <c r="Z2966" t="s">
        <v>74</v>
      </c>
      <c r="AA2966" t="s">
        <v>64</v>
      </c>
      <c r="AB2966" t="s">
        <v>478</v>
      </c>
      <c r="AC2966" t="s">
        <v>66</v>
      </c>
      <c r="AD2966" t="s">
        <v>67</v>
      </c>
      <c r="AE2966" t="s">
        <v>3832</v>
      </c>
      <c r="AF2966" t="s">
        <v>104</v>
      </c>
      <c r="AG2966" t="s">
        <v>290</v>
      </c>
      <c r="AH2966" t="s">
        <v>472</v>
      </c>
      <c r="AI2966" t="s">
        <v>171</v>
      </c>
      <c r="AJ2966" t="s">
        <v>193</v>
      </c>
      <c r="AK2966" t="s">
        <v>73</v>
      </c>
      <c r="AL2966" t="s">
        <v>103</v>
      </c>
      <c r="AM2966" t="s">
        <v>103</v>
      </c>
      <c r="AN2966" t="s">
        <v>76</v>
      </c>
      <c r="AO2966" t="s">
        <v>306</v>
      </c>
      <c r="AP2966" t="s">
        <v>8164</v>
      </c>
      <c r="AQ2966" t="s">
        <v>226</v>
      </c>
      <c r="AR2966" t="s">
        <v>67</v>
      </c>
      <c r="AS2966" t="s">
        <v>54</v>
      </c>
      <c r="AT2966" t="s">
        <v>73</v>
      </c>
      <c r="AU2966" t="s">
        <v>107</v>
      </c>
      <c r="AV2966" t="s">
        <v>11733</v>
      </c>
    </row>
    <row r="2967" spans="1:48" hidden="1" x14ac:dyDescent="0.3">
      <c r="A2967" t="s">
        <v>14280</v>
      </c>
      <c r="B2967" t="s">
        <v>14281</v>
      </c>
      <c r="C2967" s="1" t="str">
        <f t="shared" si="484"/>
        <v>21:0975</v>
      </c>
      <c r="D2967" s="1" t="str">
        <f t="shared" si="488"/>
        <v>21:0110</v>
      </c>
      <c r="E2967" t="s">
        <v>14198</v>
      </c>
      <c r="F2967" t="s">
        <v>14282</v>
      </c>
      <c r="H2967">
        <v>60.284192900000001</v>
      </c>
      <c r="I2967">
        <v>-98.174794700000007</v>
      </c>
      <c r="J2967" s="1" t="str">
        <f t="shared" si="489"/>
        <v>NGR lake sediment grab sample</v>
      </c>
      <c r="K2967" s="1" t="str">
        <f t="shared" si="490"/>
        <v>&lt;177 micron (NGR)</v>
      </c>
      <c r="L2967">
        <v>70</v>
      </c>
      <c r="M2967" t="s">
        <v>345</v>
      </c>
      <c r="N2967">
        <v>1381</v>
      </c>
      <c r="O2967" t="s">
        <v>90</v>
      </c>
      <c r="P2967" t="s">
        <v>54</v>
      </c>
      <c r="Q2967" t="s">
        <v>91</v>
      </c>
      <c r="R2967" t="s">
        <v>141</v>
      </c>
      <c r="S2967" t="s">
        <v>57</v>
      </c>
      <c r="T2967" t="s">
        <v>561</v>
      </c>
      <c r="U2967" t="s">
        <v>59</v>
      </c>
      <c r="V2967" t="s">
        <v>550</v>
      </c>
      <c r="W2967" t="s">
        <v>103</v>
      </c>
      <c r="X2967" t="s">
        <v>74</v>
      </c>
      <c r="Y2967" t="s">
        <v>171</v>
      </c>
      <c r="Z2967" t="s">
        <v>67</v>
      </c>
      <c r="AA2967" t="s">
        <v>64</v>
      </c>
      <c r="AB2967" t="s">
        <v>575</v>
      </c>
      <c r="AC2967" t="s">
        <v>66</v>
      </c>
      <c r="AD2967" t="s">
        <v>67</v>
      </c>
      <c r="AE2967" t="s">
        <v>10670</v>
      </c>
      <c r="AF2967" t="s">
        <v>76</v>
      </c>
      <c r="AG2967" t="s">
        <v>57</v>
      </c>
      <c r="AH2967" t="s">
        <v>780</v>
      </c>
      <c r="AI2967" t="s">
        <v>448</v>
      </c>
      <c r="AJ2967" t="s">
        <v>193</v>
      </c>
      <c r="AK2967" t="s">
        <v>73</v>
      </c>
      <c r="AL2967" t="s">
        <v>103</v>
      </c>
      <c r="AM2967" t="s">
        <v>103</v>
      </c>
      <c r="AN2967" t="s">
        <v>76</v>
      </c>
      <c r="AO2967" t="s">
        <v>159</v>
      </c>
      <c r="AP2967" t="s">
        <v>8164</v>
      </c>
      <c r="AQ2967" t="s">
        <v>348</v>
      </c>
      <c r="AR2967" t="s">
        <v>67</v>
      </c>
      <c r="AS2967" t="s">
        <v>54</v>
      </c>
      <c r="AT2967" t="s">
        <v>73</v>
      </c>
      <c r="AU2967" t="s">
        <v>107</v>
      </c>
      <c r="AV2967" t="s">
        <v>1490</v>
      </c>
    </row>
    <row r="2968" spans="1:48" hidden="1" x14ac:dyDescent="0.3">
      <c r="A2968" t="s">
        <v>14283</v>
      </c>
      <c r="B2968" t="s">
        <v>14284</v>
      </c>
      <c r="C2968" s="1" t="str">
        <f t="shared" si="484"/>
        <v>21:0975</v>
      </c>
      <c r="D2968" s="1" t="str">
        <f t="shared" si="488"/>
        <v>21:0110</v>
      </c>
      <c r="E2968" t="s">
        <v>14285</v>
      </c>
      <c r="F2968" t="s">
        <v>14286</v>
      </c>
      <c r="H2968">
        <v>60.278185000000001</v>
      </c>
      <c r="I2968">
        <v>-98.377377300000006</v>
      </c>
      <c r="J2968" s="1" t="str">
        <f t="shared" si="489"/>
        <v>NGR lake sediment grab sample</v>
      </c>
      <c r="K2968" s="1" t="str">
        <f t="shared" si="490"/>
        <v>&lt;177 micron (NGR)</v>
      </c>
      <c r="L2968">
        <v>71</v>
      </c>
      <c r="M2968" t="s">
        <v>1936</v>
      </c>
      <c r="N2968">
        <v>1382</v>
      </c>
      <c r="O2968" t="s">
        <v>103</v>
      </c>
      <c r="P2968" t="s">
        <v>54</v>
      </c>
      <c r="Q2968" t="s">
        <v>643</v>
      </c>
      <c r="R2968" t="s">
        <v>116</v>
      </c>
      <c r="S2968" t="s">
        <v>57</v>
      </c>
      <c r="T2968" t="s">
        <v>437</v>
      </c>
      <c r="U2968" t="s">
        <v>59</v>
      </c>
      <c r="V2968" t="s">
        <v>356</v>
      </c>
      <c r="W2968" t="s">
        <v>526</v>
      </c>
      <c r="X2968" t="s">
        <v>62</v>
      </c>
      <c r="Y2968" t="s">
        <v>206</v>
      </c>
      <c r="Z2968" t="s">
        <v>62</v>
      </c>
      <c r="AA2968" t="s">
        <v>64</v>
      </c>
      <c r="AB2968" t="s">
        <v>91</v>
      </c>
      <c r="AC2968" t="s">
        <v>66</v>
      </c>
      <c r="AD2968" t="s">
        <v>583</v>
      </c>
      <c r="AE2968" t="s">
        <v>3908</v>
      </c>
      <c r="AF2968" t="s">
        <v>69</v>
      </c>
      <c r="AG2968" t="s">
        <v>381</v>
      </c>
      <c r="AH2968" t="s">
        <v>780</v>
      </c>
      <c r="AI2968" t="s">
        <v>276</v>
      </c>
      <c r="AJ2968" t="s">
        <v>1389</v>
      </c>
      <c r="AK2968" t="s">
        <v>73</v>
      </c>
      <c r="AL2968" t="s">
        <v>103</v>
      </c>
      <c r="AM2968" t="s">
        <v>206</v>
      </c>
      <c r="AN2968" t="s">
        <v>76</v>
      </c>
      <c r="AO2968" t="s">
        <v>77</v>
      </c>
      <c r="AP2968" t="s">
        <v>395</v>
      </c>
      <c r="AQ2968" t="s">
        <v>14287</v>
      </c>
      <c r="AR2968" t="s">
        <v>67</v>
      </c>
      <c r="AS2968" t="s">
        <v>170</v>
      </c>
      <c r="AT2968" t="s">
        <v>73</v>
      </c>
      <c r="AU2968" t="s">
        <v>107</v>
      </c>
      <c r="AV2968" t="s">
        <v>14288</v>
      </c>
    </row>
    <row r="2969" spans="1:48" hidden="1" x14ac:dyDescent="0.3">
      <c r="A2969" t="s">
        <v>14289</v>
      </c>
      <c r="B2969" t="s">
        <v>14290</v>
      </c>
      <c r="C2969" s="1" t="str">
        <f t="shared" si="484"/>
        <v>21:0975</v>
      </c>
      <c r="D2969" s="1" t="str">
        <f t="shared" si="488"/>
        <v>21:0110</v>
      </c>
      <c r="E2969" t="s">
        <v>14291</v>
      </c>
      <c r="F2969" t="s">
        <v>14292</v>
      </c>
      <c r="H2969">
        <v>60.283582299999999</v>
      </c>
      <c r="I2969">
        <v>-98.273203199999998</v>
      </c>
      <c r="J2969" s="1" t="str">
        <f t="shared" si="489"/>
        <v>NGR lake sediment grab sample</v>
      </c>
      <c r="K2969" s="1" t="str">
        <f t="shared" si="490"/>
        <v>&lt;177 micron (NGR)</v>
      </c>
      <c r="L2969">
        <v>71</v>
      </c>
      <c r="M2969" t="s">
        <v>86</v>
      </c>
      <c r="N2969">
        <v>1383</v>
      </c>
      <c r="O2969" t="s">
        <v>103</v>
      </c>
      <c r="P2969" t="s">
        <v>54</v>
      </c>
      <c r="Q2969" t="s">
        <v>437</v>
      </c>
      <c r="R2969" t="s">
        <v>116</v>
      </c>
      <c r="S2969" t="s">
        <v>57</v>
      </c>
      <c r="T2969" t="s">
        <v>80</v>
      </c>
      <c r="U2969" t="s">
        <v>96</v>
      </c>
      <c r="V2969" t="s">
        <v>616</v>
      </c>
      <c r="W2969" t="s">
        <v>103</v>
      </c>
      <c r="X2969" t="s">
        <v>170</v>
      </c>
      <c r="Y2969" t="s">
        <v>346</v>
      </c>
      <c r="Z2969" t="s">
        <v>74</v>
      </c>
      <c r="AA2969" t="s">
        <v>64</v>
      </c>
      <c r="AB2969" t="s">
        <v>315</v>
      </c>
      <c r="AC2969" t="s">
        <v>66</v>
      </c>
      <c r="AD2969" t="s">
        <v>67</v>
      </c>
      <c r="AE2969" t="s">
        <v>4301</v>
      </c>
      <c r="AF2969" t="s">
        <v>76</v>
      </c>
      <c r="AG2969" t="s">
        <v>104</v>
      </c>
      <c r="AH2969" t="s">
        <v>780</v>
      </c>
      <c r="AI2969" t="s">
        <v>137</v>
      </c>
      <c r="AJ2969" t="s">
        <v>1050</v>
      </c>
      <c r="AK2969" t="s">
        <v>73</v>
      </c>
      <c r="AL2969" t="s">
        <v>103</v>
      </c>
      <c r="AM2969" t="s">
        <v>157</v>
      </c>
      <c r="AN2969" t="s">
        <v>76</v>
      </c>
      <c r="AO2969" t="s">
        <v>348</v>
      </c>
      <c r="AP2969" t="s">
        <v>8164</v>
      </c>
      <c r="AQ2969" t="s">
        <v>134</v>
      </c>
      <c r="AR2969" t="s">
        <v>67</v>
      </c>
      <c r="AS2969" t="s">
        <v>170</v>
      </c>
      <c r="AT2969" t="s">
        <v>73</v>
      </c>
      <c r="AU2969" t="s">
        <v>107</v>
      </c>
      <c r="AV2969" t="s">
        <v>14293</v>
      </c>
    </row>
    <row r="2970" spans="1:48" hidden="1" x14ac:dyDescent="0.3">
      <c r="A2970" t="s">
        <v>14294</v>
      </c>
      <c r="B2970" t="s">
        <v>14295</v>
      </c>
      <c r="C2970" s="1" t="str">
        <f t="shared" si="484"/>
        <v>21:0975</v>
      </c>
      <c r="D2970" s="1" t="str">
        <f t="shared" si="488"/>
        <v>21:0110</v>
      </c>
      <c r="E2970" t="s">
        <v>14296</v>
      </c>
      <c r="F2970" t="s">
        <v>14297</v>
      </c>
      <c r="H2970">
        <v>60.2757954</v>
      </c>
      <c r="I2970">
        <v>-98.3345384</v>
      </c>
      <c r="J2970" s="1" t="str">
        <f t="shared" si="489"/>
        <v>NGR lake sediment grab sample</v>
      </c>
      <c r="K2970" s="1" t="str">
        <f t="shared" si="490"/>
        <v>&lt;177 micron (NGR)</v>
      </c>
      <c r="L2970">
        <v>71</v>
      </c>
      <c r="M2970" t="s">
        <v>149</v>
      </c>
      <c r="N2970">
        <v>1384</v>
      </c>
      <c r="O2970" t="s">
        <v>103</v>
      </c>
      <c r="P2970" t="s">
        <v>54</v>
      </c>
      <c r="Q2970" t="s">
        <v>560</v>
      </c>
      <c r="R2970" t="s">
        <v>116</v>
      </c>
      <c r="S2970" t="s">
        <v>57</v>
      </c>
      <c r="T2970" t="s">
        <v>135</v>
      </c>
      <c r="U2970" t="s">
        <v>57</v>
      </c>
      <c r="V2970" t="s">
        <v>187</v>
      </c>
      <c r="W2970" t="s">
        <v>302</v>
      </c>
      <c r="X2970" t="s">
        <v>67</v>
      </c>
      <c r="Y2970" t="s">
        <v>125</v>
      </c>
      <c r="Z2970" t="s">
        <v>62</v>
      </c>
      <c r="AA2970" t="s">
        <v>64</v>
      </c>
      <c r="AB2970" t="s">
        <v>139</v>
      </c>
      <c r="AC2970" t="s">
        <v>66</v>
      </c>
      <c r="AD2970" t="s">
        <v>138</v>
      </c>
      <c r="AE2970" t="s">
        <v>668</v>
      </c>
      <c r="AF2970" t="s">
        <v>76</v>
      </c>
      <c r="AG2970" t="s">
        <v>139</v>
      </c>
      <c r="AH2970" t="s">
        <v>780</v>
      </c>
      <c r="AI2970" t="s">
        <v>220</v>
      </c>
      <c r="AJ2970" t="s">
        <v>318</v>
      </c>
      <c r="AK2970" t="s">
        <v>73</v>
      </c>
      <c r="AL2970" t="s">
        <v>177</v>
      </c>
      <c r="AM2970" t="s">
        <v>177</v>
      </c>
      <c r="AN2970" t="s">
        <v>76</v>
      </c>
      <c r="AO2970" t="s">
        <v>92</v>
      </c>
      <c r="AP2970" t="s">
        <v>261</v>
      </c>
      <c r="AQ2970" t="s">
        <v>9494</v>
      </c>
      <c r="AR2970" t="s">
        <v>67</v>
      </c>
      <c r="AS2970" t="s">
        <v>170</v>
      </c>
      <c r="AT2970" t="s">
        <v>73</v>
      </c>
      <c r="AU2970" t="s">
        <v>107</v>
      </c>
      <c r="AV2970" t="s">
        <v>14298</v>
      </c>
    </row>
    <row r="2971" spans="1:48" hidden="1" x14ac:dyDescent="0.3">
      <c r="A2971" t="s">
        <v>14299</v>
      </c>
      <c r="B2971" t="s">
        <v>14300</v>
      </c>
      <c r="C2971" s="1" t="str">
        <f t="shared" si="484"/>
        <v>21:0975</v>
      </c>
      <c r="D2971" s="1" t="str">
        <f t="shared" si="488"/>
        <v>21:0110</v>
      </c>
      <c r="E2971" t="s">
        <v>14285</v>
      </c>
      <c r="F2971" t="s">
        <v>14301</v>
      </c>
      <c r="H2971">
        <v>60.278185000000001</v>
      </c>
      <c r="I2971">
        <v>-98.377377300000006</v>
      </c>
      <c r="J2971" s="1" t="str">
        <f t="shared" si="489"/>
        <v>NGR lake sediment grab sample</v>
      </c>
      <c r="K2971" s="1" t="str">
        <f t="shared" si="490"/>
        <v>&lt;177 micron (NGR)</v>
      </c>
      <c r="L2971">
        <v>71</v>
      </c>
      <c r="M2971" t="s">
        <v>1969</v>
      </c>
      <c r="N2971">
        <v>1385</v>
      </c>
      <c r="O2971" t="s">
        <v>103</v>
      </c>
      <c r="P2971" t="s">
        <v>54</v>
      </c>
      <c r="Q2971" t="s">
        <v>275</v>
      </c>
      <c r="R2971" t="s">
        <v>116</v>
      </c>
      <c r="S2971" t="s">
        <v>57</v>
      </c>
      <c r="T2971" t="s">
        <v>635</v>
      </c>
      <c r="U2971" t="s">
        <v>117</v>
      </c>
      <c r="V2971" t="s">
        <v>97</v>
      </c>
      <c r="W2971" t="s">
        <v>396</v>
      </c>
      <c r="X2971" t="s">
        <v>62</v>
      </c>
      <c r="Y2971" t="s">
        <v>302</v>
      </c>
      <c r="Z2971" t="s">
        <v>170</v>
      </c>
      <c r="AA2971" t="s">
        <v>64</v>
      </c>
      <c r="AB2971" t="s">
        <v>562</v>
      </c>
      <c r="AC2971" t="s">
        <v>155</v>
      </c>
      <c r="AD2971" t="s">
        <v>117</v>
      </c>
      <c r="AE2971" t="s">
        <v>2106</v>
      </c>
      <c r="AF2971" t="s">
        <v>282</v>
      </c>
      <c r="AG2971" t="s">
        <v>471</v>
      </c>
      <c r="AH2971" t="s">
        <v>780</v>
      </c>
      <c r="AI2971" t="s">
        <v>327</v>
      </c>
      <c r="AJ2971" t="s">
        <v>645</v>
      </c>
      <c r="AK2971" t="s">
        <v>73</v>
      </c>
      <c r="AL2971" t="s">
        <v>224</v>
      </c>
      <c r="AM2971" t="s">
        <v>238</v>
      </c>
      <c r="AN2971" t="s">
        <v>76</v>
      </c>
      <c r="AO2971" t="s">
        <v>290</v>
      </c>
      <c r="AP2971" t="s">
        <v>736</v>
      </c>
      <c r="AQ2971" t="s">
        <v>629</v>
      </c>
      <c r="AR2971" t="s">
        <v>74</v>
      </c>
      <c r="AS2971" t="s">
        <v>96</v>
      </c>
      <c r="AT2971" t="s">
        <v>73</v>
      </c>
      <c r="AU2971" t="s">
        <v>107</v>
      </c>
      <c r="AV2971" t="s">
        <v>9230</v>
      </c>
    </row>
    <row r="2972" spans="1:48" hidden="1" x14ac:dyDescent="0.3">
      <c r="A2972" t="s">
        <v>14302</v>
      </c>
      <c r="B2972" t="s">
        <v>14303</v>
      </c>
      <c r="C2972" s="1" t="str">
        <f t="shared" si="484"/>
        <v>21:0975</v>
      </c>
      <c r="D2972" s="1" t="str">
        <f>HYPERLINK("https://geochem.nrcan.gc.ca/cdogs/content/svy/svy_e.htm", "")</f>
        <v/>
      </c>
      <c r="G2972" s="1" t="str">
        <f>HYPERLINK("https://geochem.nrcan.gc.ca/cdogs/content/cr_/cr_00160_e.htm", "160")</f>
        <v>160</v>
      </c>
      <c r="J2972" t="s">
        <v>230</v>
      </c>
      <c r="K2972" t="s">
        <v>231</v>
      </c>
      <c r="L2972">
        <v>71</v>
      </c>
      <c r="M2972" t="s">
        <v>232</v>
      </c>
      <c r="N2972">
        <v>1386</v>
      </c>
      <c r="O2972" t="s">
        <v>168</v>
      </c>
      <c r="P2972" t="s">
        <v>54</v>
      </c>
      <c r="Q2972" t="s">
        <v>656</v>
      </c>
      <c r="R2972" t="s">
        <v>125</v>
      </c>
      <c r="S2972" t="s">
        <v>57</v>
      </c>
      <c r="T2972" t="s">
        <v>207</v>
      </c>
      <c r="U2972" t="s">
        <v>168</v>
      </c>
      <c r="V2972" t="s">
        <v>380</v>
      </c>
      <c r="W2972" t="s">
        <v>205</v>
      </c>
      <c r="X2972" t="s">
        <v>67</v>
      </c>
      <c r="Y2972" t="s">
        <v>211</v>
      </c>
      <c r="Z2972" t="s">
        <v>88</v>
      </c>
      <c r="AA2972" t="s">
        <v>64</v>
      </c>
      <c r="AB2972" t="s">
        <v>478</v>
      </c>
      <c r="AC2972" t="s">
        <v>155</v>
      </c>
      <c r="AD2972" t="s">
        <v>67</v>
      </c>
      <c r="AE2972" t="s">
        <v>5111</v>
      </c>
      <c r="AF2972" t="s">
        <v>151</v>
      </c>
      <c r="AG2972" t="s">
        <v>326</v>
      </c>
      <c r="AH2972" t="s">
        <v>68</v>
      </c>
      <c r="AI2972" t="s">
        <v>281</v>
      </c>
      <c r="AJ2972" t="s">
        <v>114</v>
      </c>
      <c r="AK2972" t="s">
        <v>73</v>
      </c>
      <c r="AL2972" t="s">
        <v>74</v>
      </c>
      <c r="AM2972" t="s">
        <v>125</v>
      </c>
      <c r="AN2972" t="s">
        <v>76</v>
      </c>
      <c r="AO2972" t="s">
        <v>203</v>
      </c>
      <c r="AP2972" t="s">
        <v>1434</v>
      </c>
      <c r="AQ2972" t="s">
        <v>127</v>
      </c>
      <c r="AR2972" t="s">
        <v>74</v>
      </c>
      <c r="AS2972" t="s">
        <v>170</v>
      </c>
      <c r="AT2972" t="s">
        <v>91</v>
      </c>
      <c r="AU2972" t="s">
        <v>107</v>
      </c>
      <c r="AV2972" t="s">
        <v>11152</v>
      </c>
    </row>
    <row r="2973" spans="1:48" hidden="1" x14ac:dyDescent="0.3">
      <c r="A2973" t="s">
        <v>14304</v>
      </c>
      <c r="B2973" t="s">
        <v>14305</v>
      </c>
      <c r="C2973" s="1" t="str">
        <f t="shared" si="484"/>
        <v>21:0975</v>
      </c>
      <c r="D2973" s="1" t="str">
        <f t="shared" ref="D2973:D2997" si="491">HYPERLINK("https://geochem.nrcan.gc.ca/cdogs/content/svy/svy210110_e.htm", "21:0110")</f>
        <v>21:0110</v>
      </c>
      <c r="E2973" t="s">
        <v>14285</v>
      </c>
      <c r="F2973" t="s">
        <v>14306</v>
      </c>
      <c r="H2973">
        <v>60.278185000000001</v>
      </c>
      <c r="I2973">
        <v>-98.377377300000006</v>
      </c>
      <c r="J2973" s="1" t="str">
        <f t="shared" ref="J2973:J2997" si="492">HYPERLINK("https://geochem.nrcan.gc.ca/cdogs/content/kwd/kwd020027_e.htm", "NGR lake sediment grab sample")</f>
        <v>NGR lake sediment grab sample</v>
      </c>
      <c r="K2973" s="1" t="str">
        <f t="shared" ref="K2973:K2997" si="493">HYPERLINK("https://geochem.nrcan.gc.ca/cdogs/content/kwd/kwd080006_e.htm", "&lt;177 micron (NGR)")</f>
        <v>&lt;177 micron (NGR)</v>
      </c>
      <c r="L2973">
        <v>71</v>
      </c>
      <c r="M2973" t="s">
        <v>1961</v>
      </c>
      <c r="N2973">
        <v>1387</v>
      </c>
      <c r="O2973" t="s">
        <v>206</v>
      </c>
      <c r="P2973" t="s">
        <v>54</v>
      </c>
      <c r="Q2973" t="s">
        <v>593</v>
      </c>
      <c r="R2973" t="s">
        <v>121</v>
      </c>
      <c r="S2973" t="s">
        <v>57</v>
      </c>
      <c r="T2973" t="s">
        <v>593</v>
      </c>
      <c r="U2973" t="s">
        <v>117</v>
      </c>
      <c r="V2973" t="s">
        <v>478</v>
      </c>
      <c r="W2973" t="s">
        <v>157</v>
      </c>
      <c r="X2973" t="s">
        <v>67</v>
      </c>
      <c r="Y2973" t="s">
        <v>396</v>
      </c>
      <c r="Z2973" t="s">
        <v>62</v>
      </c>
      <c r="AA2973" t="s">
        <v>64</v>
      </c>
      <c r="AB2973" t="s">
        <v>248</v>
      </c>
      <c r="AC2973" t="s">
        <v>238</v>
      </c>
      <c r="AD2973" t="s">
        <v>168</v>
      </c>
      <c r="AE2973" t="s">
        <v>779</v>
      </c>
      <c r="AF2973" t="s">
        <v>99</v>
      </c>
      <c r="AG2973" t="s">
        <v>192</v>
      </c>
      <c r="AH2973" t="s">
        <v>780</v>
      </c>
      <c r="AI2973" t="s">
        <v>94</v>
      </c>
      <c r="AJ2973" t="s">
        <v>9693</v>
      </c>
      <c r="AK2973" t="s">
        <v>73</v>
      </c>
      <c r="AL2973" t="s">
        <v>103</v>
      </c>
      <c r="AM2973" t="s">
        <v>238</v>
      </c>
      <c r="AN2973" t="s">
        <v>76</v>
      </c>
      <c r="AO2973" t="s">
        <v>281</v>
      </c>
      <c r="AP2973" t="s">
        <v>387</v>
      </c>
      <c r="AQ2973" t="s">
        <v>367</v>
      </c>
      <c r="AR2973" t="s">
        <v>67</v>
      </c>
      <c r="AS2973" t="s">
        <v>127</v>
      </c>
      <c r="AT2973" t="s">
        <v>562</v>
      </c>
      <c r="AU2973" t="s">
        <v>107</v>
      </c>
      <c r="AV2973" t="s">
        <v>14307</v>
      </c>
    </row>
    <row r="2974" spans="1:48" hidden="1" x14ac:dyDescent="0.3">
      <c r="A2974" t="s">
        <v>14308</v>
      </c>
      <c r="B2974" t="s">
        <v>14309</v>
      </c>
      <c r="C2974" s="1" t="str">
        <f t="shared" si="484"/>
        <v>21:0975</v>
      </c>
      <c r="D2974" s="1" t="str">
        <f t="shared" si="491"/>
        <v>21:0110</v>
      </c>
      <c r="E2974" t="s">
        <v>14310</v>
      </c>
      <c r="F2974" t="s">
        <v>14311</v>
      </c>
      <c r="H2974">
        <v>60.333350199999998</v>
      </c>
      <c r="I2974">
        <v>-98.374874899999995</v>
      </c>
      <c r="J2974" s="1" t="str">
        <f t="shared" si="492"/>
        <v>NGR lake sediment grab sample</v>
      </c>
      <c r="K2974" s="1" t="str">
        <f t="shared" si="493"/>
        <v>&lt;177 micron (NGR)</v>
      </c>
      <c r="L2974">
        <v>71</v>
      </c>
      <c r="M2974" t="s">
        <v>165</v>
      </c>
      <c r="N2974">
        <v>1388</v>
      </c>
      <c r="O2974" t="s">
        <v>103</v>
      </c>
      <c r="P2974" t="s">
        <v>54</v>
      </c>
      <c r="Q2974" t="s">
        <v>315</v>
      </c>
      <c r="R2974" t="s">
        <v>264</v>
      </c>
      <c r="S2974" t="s">
        <v>57</v>
      </c>
      <c r="T2974" t="s">
        <v>462</v>
      </c>
      <c r="U2974" t="s">
        <v>138</v>
      </c>
      <c r="V2974" t="s">
        <v>251</v>
      </c>
      <c r="W2974" t="s">
        <v>177</v>
      </c>
      <c r="X2974" t="s">
        <v>67</v>
      </c>
      <c r="Y2974" t="s">
        <v>224</v>
      </c>
      <c r="Z2974" t="s">
        <v>67</v>
      </c>
      <c r="AA2974" t="s">
        <v>64</v>
      </c>
      <c r="AB2974" t="s">
        <v>277</v>
      </c>
      <c r="AC2974" t="s">
        <v>66</v>
      </c>
      <c r="AD2974" t="s">
        <v>758</v>
      </c>
      <c r="AE2974" t="s">
        <v>70</v>
      </c>
      <c r="AF2974" t="s">
        <v>168</v>
      </c>
      <c r="AG2974" t="s">
        <v>178</v>
      </c>
      <c r="AH2974" t="s">
        <v>780</v>
      </c>
      <c r="AI2974" t="s">
        <v>276</v>
      </c>
      <c r="AJ2974" t="s">
        <v>104</v>
      </c>
      <c r="AK2974" t="s">
        <v>73</v>
      </c>
      <c r="AL2974" t="s">
        <v>103</v>
      </c>
      <c r="AM2974" t="s">
        <v>526</v>
      </c>
      <c r="AN2974" t="s">
        <v>76</v>
      </c>
      <c r="AO2974" t="s">
        <v>1430</v>
      </c>
      <c r="AP2974" t="s">
        <v>8164</v>
      </c>
      <c r="AQ2974" t="s">
        <v>1875</v>
      </c>
      <c r="AR2974" t="s">
        <v>67</v>
      </c>
      <c r="AS2974" t="s">
        <v>170</v>
      </c>
      <c r="AT2974" t="s">
        <v>73</v>
      </c>
      <c r="AU2974" t="s">
        <v>107</v>
      </c>
      <c r="AV2974" t="s">
        <v>14312</v>
      </c>
    </row>
    <row r="2975" spans="1:48" hidden="1" x14ac:dyDescent="0.3">
      <c r="A2975" t="s">
        <v>14313</v>
      </c>
      <c r="B2975" t="s">
        <v>14314</v>
      </c>
      <c r="C2975" s="1" t="str">
        <f t="shared" si="484"/>
        <v>21:0975</v>
      </c>
      <c r="D2975" s="1" t="str">
        <f t="shared" si="491"/>
        <v>21:0110</v>
      </c>
      <c r="E2975" t="s">
        <v>14315</v>
      </c>
      <c r="F2975" t="s">
        <v>14316</v>
      </c>
      <c r="H2975">
        <v>60.3172462</v>
      </c>
      <c r="I2975">
        <v>-98.329728399999993</v>
      </c>
      <c r="J2975" s="1" t="str">
        <f t="shared" si="492"/>
        <v>NGR lake sediment grab sample</v>
      </c>
      <c r="K2975" s="1" t="str">
        <f t="shared" si="493"/>
        <v>&lt;177 micron (NGR)</v>
      </c>
      <c r="L2975">
        <v>71</v>
      </c>
      <c r="M2975" t="s">
        <v>185</v>
      </c>
      <c r="N2975">
        <v>1389</v>
      </c>
      <c r="O2975" t="s">
        <v>103</v>
      </c>
      <c r="P2975" t="s">
        <v>54</v>
      </c>
      <c r="Q2975" t="s">
        <v>364</v>
      </c>
      <c r="R2975" t="s">
        <v>616</v>
      </c>
      <c r="S2975" t="s">
        <v>57</v>
      </c>
      <c r="T2975" t="s">
        <v>315</v>
      </c>
      <c r="U2975" t="s">
        <v>57</v>
      </c>
      <c r="V2975" t="s">
        <v>187</v>
      </c>
      <c r="W2975" t="s">
        <v>396</v>
      </c>
      <c r="X2975" t="s">
        <v>74</v>
      </c>
      <c r="Y2975" t="s">
        <v>157</v>
      </c>
      <c r="Z2975" t="s">
        <v>74</v>
      </c>
      <c r="AA2975" t="s">
        <v>64</v>
      </c>
      <c r="AB2975" t="s">
        <v>169</v>
      </c>
      <c r="AC2975" t="s">
        <v>70</v>
      </c>
      <c r="AD2975" t="s">
        <v>104</v>
      </c>
      <c r="AE2975" t="s">
        <v>224</v>
      </c>
      <c r="AF2975" t="s">
        <v>282</v>
      </c>
      <c r="AG2975" t="s">
        <v>691</v>
      </c>
      <c r="AH2975" t="s">
        <v>780</v>
      </c>
      <c r="AI2975" t="s">
        <v>170</v>
      </c>
      <c r="AJ2975" t="s">
        <v>4253</v>
      </c>
      <c r="AK2975" t="s">
        <v>73</v>
      </c>
      <c r="AL2975" t="s">
        <v>224</v>
      </c>
      <c r="AM2975" t="s">
        <v>396</v>
      </c>
      <c r="AN2975" t="s">
        <v>76</v>
      </c>
      <c r="AO2975" t="s">
        <v>290</v>
      </c>
      <c r="AP2975" t="s">
        <v>325</v>
      </c>
      <c r="AQ2975" t="s">
        <v>356</v>
      </c>
      <c r="AR2975" t="s">
        <v>74</v>
      </c>
      <c r="AS2975" t="s">
        <v>138</v>
      </c>
      <c r="AT2975" t="s">
        <v>91</v>
      </c>
      <c r="AU2975" t="s">
        <v>107</v>
      </c>
      <c r="AV2975" t="s">
        <v>544</v>
      </c>
    </row>
    <row r="2976" spans="1:48" hidden="1" x14ac:dyDescent="0.3">
      <c r="A2976" t="s">
        <v>14317</v>
      </c>
      <c r="B2976" t="s">
        <v>14318</v>
      </c>
      <c r="C2976" s="1" t="str">
        <f t="shared" si="484"/>
        <v>21:0975</v>
      </c>
      <c r="D2976" s="1" t="str">
        <f t="shared" si="491"/>
        <v>21:0110</v>
      </c>
      <c r="E2976" t="s">
        <v>14319</v>
      </c>
      <c r="F2976" t="s">
        <v>14320</v>
      </c>
      <c r="H2976">
        <v>60.325394000000003</v>
      </c>
      <c r="I2976">
        <v>-98.257714199999995</v>
      </c>
      <c r="J2976" s="1" t="str">
        <f t="shared" si="492"/>
        <v>NGR lake sediment grab sample</v>
      </c>
      <c r="K2976" s="1" t="str">
        <f t="shared" si="493"/>
        <v>&lt;177 micron (NGR)</v>
      </c>
      <c r="L2976">
        <v>71</v>
      </c>
      <c r="M2976" t="s">
        <v>200</v>
      </c>
      <c r="N2976">
        <v>1390</v>
      </c>
      <c r="O2976" t="s">
        <v>103</v>
      </c>
      <c r="P2976" t="s">
        <v>54</v>
      </c>
      <c r="Q2976" t="s">
        <v>135</v>
      </c>
      <c r="R2976" t="s">
        <v>90</v>
      </c>
      <c r="S2976" t="s">
        <v>57</v>
      </c>
      <c r="T2976" t="s">
        <v>479</v>
      </c>
      <c r="U2976" t="s">
        <v>57</v>
      </c>
      <c r="V2976" t="s">
        <v>2740</v>
      </c>
      <c r="W2976" t="s">
        <v>103</v>
      </c>
      <c r="X2976" t="s">
        <v>62</v>
      </c>
      <c r="Y2976" t="s">
        <v>238</v>
      </c>
      <c r="Z2976" t="s">
        <v>67</v>
      </c>
      <c r="AA2976" t="s">
        <v>64</v>
      </c>
      <c r="AB2976" t="s">
        <v>152</v>
      </c>
      <c r="AC2976" t="s">
        <v>66</v>
      </c>
      <c r="AD2976" t="s">
        <v>67</v>
      </c>
      <c r="AE2976" t="s">
        <v>9038</v>
      </c>
      <c r="AF2976" t="s">
        <v>76</v>
      </c>
      <c r="AG2976" t="s">
        <v>138</v>
      </c>
      <c r="AH2976" t="s">
        <v>780</v>
      </c>
      <c r="AI2976" t="s">
        <v>302</v>
      </c>
      <c r="AJ2976" t="s">
        <v>4080</v>
      </c>
      <c r="AK2976" t="s">
        <v>73</v>
      </c>
      <c r="AL2976" t="s">
        <v>103</v>
      </c>
      <c r="AM2976" t="s">
        <v>75</v>
      </c>
      <c r="AN2976" t="s">
        <v>76</v>
      </c>
      <c r="AO2976" t="s">
        <v>124</v>
      </c>
      <c r="AP2976" t="s">
        <v>8164</v>
      </c>
      <c r="AQ2976" t="s">
        <v>226</v>
      </c>
      <c r="AR2976" t="s">
        <v>67</v>
      </c>
      <c r="AS2976" t="s">
        <v>54</v>
      </c>
      <c r="AT2976" t="s">
        <v>73</v>
      </c>
      <c r="AU2976" t="s">
        <v>107</v>
      </c>
      <c r="AV2976" t="s">
        <v>14321</v>
      </c>
    </row>
    <row r="2977" spans="1:48" hidden="1" x14ac:dyDescent="0.3">
      <c r="A2977" t="s">
        <v>14322</v>
      </c>
      <c r="B2977" t="s">
        <v>14323</v>
      </c>
      <c r="C2977" s="1" t="str">
        <f t="shared" si="484"/>
        <v>21:0975</v>
      </c>
      <c r="D2977" s="1" t="str">
        <f t="shared" si="491"/>
        <v>21:0110</v>
      </c>
      <c r="E2977" t="s">
        <v>14324</v>
      </c>
      <c r="F2977" t="s">
        <v>14325</v>
      </c>
      <c r="H2977">
        <v>60.356399199999998</v>
      </c>
      <c r="I2977">
        <v>-98.248109499999998</v>
      </c>
      <c r="J2977" s="1" t="str">
        <f t="shared" si="492"/>
        <v>NGR lake sediment grab sample</v>
      </c>
      <c r="K2977" s="1" t="str">
        <f t="shared" si="493"/>
        <v>&lt;177 micron (NGR)</v>
      </c>
      <c r="L2977">
        <v>71</v>
      </c>
      <c r="M2977" t="s">
        <v>217</v>
      </c>
      <c r="N2977">
        <v>1391</v>
      </c>
      <c r="O2977" t="s">
        <v>103</v>
      </c>
      <c r="P2977" t="s">
        <v>54</v>
      </c>
      <c r="Q2977" t="s">
        <v>479</v>
      </c>
      <c r="R2977" t="s">
        <v>550</v>
      </c>
      <c r="S2977" t="s">
        <v>57</v>
      </c>
      <c r="T2977" t="s">
        <v>541</v>
      </c>
      <c r="U2977" t="s">
        <v>282</v>
      </c>
      <c r="V2977" t="s">
        <v>223</v>
      </c>
      <c r="W2977" t="s">
        <v>302</v>
      </c>
      <c r="X2977" t="s">
        <v>96</v>
      </c>
      <c r="Y2977" t="s">
        <v>104</v>
      </c>
      <c r="Z2977" t="s">
        <v>62</v>
      </c>
      <c r="AA2977" t="s">
        <v>64</v>
      </c>
      <c r="AB2977" t="s">
        <v>14326</v>
      </c>
      <c r="AC2977" t="s">
        <v>75</v>
      </c>
      <c r="AD2977" t="s">
        <v>170</v>
      </c>
      <c r="AE2977" t="s">
        <v>6996</v>
      </c>
      <c r="AF2977" t="s">
        <v>121</v>
      </c>
      <c r="AG2977" t="s">
        <v>281</v>
      </c>
      <c r="AH2977" t="s">
        <v>780</v>
      </c>
      <c r="AI2977" t="s">
        <v>106</v>
      </c>
      <c r="AJ2977" t="s">
        <v>121</v>
      </c>
      <c r="AK2977" t="s">
        <v>73</v>
      </c>
      <c r="AL2977" t="s">
        <v>103</v>
      </c>
      <c r="AM2977" t="s">
        <v>526</v>
      </c>
      <c r="AN2977" t="s">
        <v>76</v>
      </c>
      <c r="AO2977" t="s">
        <v>104</v>
      </c>
      <c r="AP2977" t="s">
        <v>337</v>
      </c>
      <c r="AQ2977" t="s">
        <v>338</v>
      </c>
      <c r="AR2977" t="s">
        <v>74</v>
      </c>
      <c r="AS2977" t="s">
        <v>170</v>
      </c>
      <c r="AT2977" t="s">
        <v>91</v>
      </c>
      <c r="AU2977" t="s">
        <v>107</v>
      </c>
      <c r="AV2977" t="s">
        <v>2928</v>
      </c>
    </row>
    <row r="2978" spans="1:48" hidden="1" x14ac:dyDescent="0.3">
      <c r="A2978" t="s">
        <v>14327</v>
      </c>
      <c r="B2978" t="s">
        <v>14328</v>
      </c>
      <c r="C2978" s="1" t="str">
        <f t="shared" si="484"/>
        <v>21:0975</v>
      </c>
      <c r="D2978" s="1" t="str">
        <f t="shared" si="491"/>
        <v>21:0110</v>
      </c>
      <c r="E2978" t="s">
        <v>14329</v>
      </c>
      <c r="F2978" t="s">
        <v>14330</v>
      </c>
      <c r="H2978">
        <v>60.355590499999998</v>
      </c>
      <c r="I2978">
        <v>-98.314495899999997</v>
      </c>
      <c r="J2978" s="1" t="str">
        <f t="shared" si="492"/>
        <v>NGR lake sediment grab sample</v>
      </c>
      <c r="K2978" s="1" t="str">
        <f t="shared" si="493"/>
        <v>&lt;177 micron (NGR)</v>
      </c>
      <c r="L2978">
        <v>71</v>
      </c>
      <c r="M2978" t="s">
        <v>246</v>
      </c>
      <c r="N2978">
        <v>1392</v>
      </c>
      <c r="O2978" t="s">
        <v>103</v>
      </c>
      <c r="P2978" t="s">
        <v>54</v>
      </c>
      <c r="Q2978" t="s">
        <v>275</v>
      </c>
      <c r="R2978" t="s">
        <v>69</v>
      </c>
      <c r="S2978" t="s">
        <v>57</v>
      </c>
      <c r="T2978" t="s">
        <v>562</v>
      </c>
      <c r="U2978" t="s">
        <v>57</v>
      </c>
      <c r="V2978" t="s">
        <v>223</v>
      </c>
      <c r="W2978" t="s">
        <v>421</v>
      </c>
      <c r="X2978" t="s">
        <v>62</v>
      </c>
      <c r="Y2978" t="s">
        <v>143</v>
      </c>
      <c r="Z2978" t="s">
        <v>127</v>
      </c>
      <c r="AA2978" t="s">
        <v>64</v>
      </c>
      <c r="AB2978" t="s">
        <v>438</v>
      </c>
      <c r="AC2978" t="s">
        <v>177</v>
      </c>
      <c r="AD2978" t="s">
        <v>104</v>
      </c>
      <c r="AE2978" t="s">
        <v>74</v>
      </c>
      <c r="AF2978" t="s">
        <v>76</v>
      </c>
      <c r="AG2978" t="s">
        <v>65</v>
      </c>
      <c r="AH2978" t="s">
        <v>780</v>
      </c>
      <c r="AI2978" t="s">
        <v>96</v>
      </c>
      <c r="AJ2978" t="s">
        <v>281</v>
      </c>
      <c r="AK2978" t="s">
        <v>73</v>
      </c>
      <c r="AL2978" t="s">
        <v>157</v>
      </c>
      <c r="AM2978" t="s">
        <v>137</v>
      </c>
      <c r="AN2978" t="s">
        <v>76</v>
      </c>
      <c r="AO2978" t="s">
        <v>2021</v>
      </c>
      <c r="AP2978" t="s">
        <v>194</v>
      </c>
      <c r="AQ2978" t="s">
        <v>6613</v>
      </c>
      <c r="AR2978" t="s">
        <v>62</v>
      </c>
      <c r="AS2978" t="s">
        <v>117</v>
      </c>
      <c r="AT2978" t="s">
        <v>91</v>
      </c>
      <c r="AU2978" t="s">
        <v>107</v>
      </c>
      <c r="AV2978" t="s">
        <v>195</v>
      </c>
    </row>
    <row r="2979" spans="1:48" hidden="1" x14ac:dyDescent="0.3">
      <c r="A2979" t="s">
        <v>14331</v>
      </c>
      <c r="B2979" t="s">
        <v>14332</v>
      </c>
      <c r="C2979" s="1" t="str">
        <f t="shared" si="484"/>
        <v>21:0975</v>
      </c>
      <c r="D2979" s="1" t="str">
        <f t="shared" si="491"/>
        <v>21:0110</v>
      </c>
      <c r="E2979" t="s">
        <v>14333</v>
      </c>
      <c r="F2979" t="s">
        <v>14334</v>
      </c>
      <c r="H2979">
        <v>60.352502399999999</v>
      </c>
      <c r="I2979">
        <v>-98.365338300000005</v>
      </c>
      <c r="J2979" s="1" t="str">
        <f t="shared" si="492"/>
        <v>NGR lake sediment grab sample</v>
      </c>
      <c r="K2979" s="1" t="str">
        <f t="shared" si="493"/>
        <v>&lt;177 micron (NGR)</v>
      </c>
      <c r="L2979">
        <v>71</v>
      </c>
      <c r="M2979" t="s">
        <v>260</v>
      </c>
      <c r="N2979">
        <v>1393</v>
      </c>
      <c r="O2979" t="s">
        <v>103</v>
      </c>
      <c r="P2979" t="s">
        <v>54</v>
      </c>
      <c r="Q2979" t="s">
        <v>235</v>
      </c>
      <c r="R2979" t="s">
        <v>141</v>
      </c>
      <c r="S2979" t="s">
        <v>57</v>
      </c>
      <c r="T2979" t="s">
        <v>248</v>
      </c>
      <c r="U2979" t="s">
        <v>57</v>
      </c>
      <c r="V2979" t="s">
        <v>282</v>
      </c>
      <c r="W2979" t="s">
        <v>103</v>
      </c>
      <c r="X2979" t="s">
        <v>67</v>
      </c>
      <c r="Y2979" t="s">
        <v>157</v>
      </c>
      <c r="Z2979" t="s">
        <v>67</v>
      </c>
      <c r="AA2979" t="s">
        <v>64</v>
      </c>
      <c r="AB2979" t="s">
        <v>365</v>
      </c>
      <c r="AC2979" t="s">
        <v>66</v>
      </c>
      <c r="AD2979" t="s">
        <v>57</v>
      </c>
      <c r="AE2979" t="s">
        <v>9038</v>
      </c>
      <c r="AF2979" t="s">
        <v>76</v>
      </c>
      <c r="AG2979" t="s">
        <v>57</v>
      </c>
      <c r="AH2979" t="s">
        <v>780</v>
      </c>
      <c r="AI2979" t="s">
        <v>302</v>
      </c>
      <c r="AJ2979" t="s">
        <v>201</v>
      </c>
      <c r="AK2979" t="s">
        <v>73</v>
      </c>
      <c r="AL2979" t="s">
        <v>103</v>
      </c>
      <c r="AM2979" t="s">
        <v>103</v>
      </c>
      <c r="AN2979" t="s">
        <v>8623</v>
      </c>
      <c r="AO2979" t="s">
        <v>203</v>
      </c>
      <c r="AP2979" t="s">
        <v>8164</v>
      </c>
      <c r="AQ2979" t="s">
        <v>2776</v>
      </c>
      <c r="AR2979" t="s">
        <v>67</v>
      </c>
      <c r="AS2979" t="s">
        <v>54</v>
      </c>
      <c r="AT2979" t="s">
        <v>73</v>
      </c>
      <c r="AU2979" t="s">
        <v>107</v>
      </c>
      <c r="AV2979" t="s">
        <v>8535</v>
      </c>
    </row>
    <row r="2980" spans="1:48" hidden="1" x14ac:dyDescent="0.3">
      <c r="A2980" t="s">
        <v>14335</v>
      </c>
      <c r="B2980" t="s">
        <v>14336</v>
      </c>
      <c r="C2980" s="1" t="str">
        <f t="shared" si="484"/>
        <v>21:0975</v>
      </c>
      <c r="D2980" s="1" t="str">
        <f t="shared" si="491"/>
        <v>21:0110</v>
      </c>
      <c r="E2980" t="s">
        <v>14337</v>
      </c>
      <c r="F2980" t="s">
        <v>14338</v>
      </c>
      <c r="H2980">
        <v>60.385373600000001</v>
      </c>
      <c r="I2980">
        <v>-98.393994800000002</v>
      </c>
      <c r="J2980" s="1" t="str">
        <f t="shared" si="492"/>
        <v>NGR lake sediment grab sample</v>
      </c>
      <c r="K2980" s="1" t="str">
        <f t="shared" si="493"/>
        <v>&lt;177 micron (NGR)</v>
      </c>
      <c r="L2980">
        <v>71</v>
      </c>
      <c r="M2980" t="s">
        <v>273</v>
      </c>
      <c r="N2980">
        <v>1394</v>
      </c>
      <c r="O2980" t="s">
        <v>103</v>
      </c>
      <c r="P2980" t="s">
        <v>54</v>
      </c>
      <c r="Q2980" t="s">
        <v>642</v>
      </c>
      <c r="R2980" t="s">
        <v>178</v>
      </c>
      <c r="S2980" t="s">
        <v>57</v>
      </c>
      <c r="T2980" t="s">
        <v>219</v>
      </c>
      <c r="U2980" t="s">
        <v>57</v>
      </c>
      <c r="V2980" t="s">
        <v>492</v>
      </c>
      <c r="W2980" t="s">
        <v>355</v>
      </c>
      <c r="X2980" t="s">
        <v>74</v>
      </c>
      <c r="Y2980" t="s">
        <v>171</v>
      </c>
      <c r="Z2980" t="s">
        <v>138</v>
      </c>
      <c r="AA2980" t="s">
        <v>64</v>
      </c>
      <c r="AB2980" t="s">
        <v>189</v>
      </c>
      <c r="AC2980" t="s">
        <v>66</v>
      </c>
      <c r="AD2980" t="s">
        <v>96</v>
      </c>
      <c r="AE2980" t="s">
        <v>8338</v>
      </c>
      <c r="AF2980" t="s">
        <v>92</v>
      </c>
      <c r="AG2980" t="s">
        <v>152</v>
      </c>
      <c r="AH2980" t="s">
        <v>780</v>
      </c>
      <c r="AI2980" t="s">
        <v>87</v>
      </c>
      <c r="AJ2980" t="s">
        <v>124</v>
      </c>
      <c r="AK2980" t="s">
        <v>73</v>
      </c>
      <c r="AL2980" t="s">
        <v>74</v>
      </c>
      <c r="AM2980" t="s">
        <v>75</v>
      </c>
      <c r="AN2980" t="s">
        <v>76</v>
      </c>
      <c r="AO2980" t="s">
        <v>281</v>
      </c>
      <c r="AP2980" t="s">
        <v>566</v>
      </c>
      <c r="AQ2980" t="s">
        <v>6428</v>
      </c>
      <c r="AR2980" t="s">
        <v>67</v>
      </c>
      <c r="AS2980" t="s">
        <v>54</v>
      </c>
      <c r="AT2980" t="s">
        <v>73</v>
      </c>
      <c r="AU2980" t="s">
        <v>107</v>
      </c>
      <c r="AV2980" t="s">
        <v>11931</v>
      </c>
    </row>
    <row r="2981" spans="1:48" hidden="1" x14ac:dyDescent="0.3">
      <c r="A2981" t="s">
        <v>14339</v>
      </c>
      <c r="B2981" t="s">
        <v>14340</v>
      </c>
      <c r="C2981" s="1" t="str">
        <f t="shared" si="484"/>
        <v>21:0975</v>
      </c>
      <c r="D2981" s="1" t="str">
        <f t="shared" si="491"/>
        <v>21:0110</v>
      </c>
      <c r="E2981" t="s">
        <v>14341</v>
      </c>
      <c r="F2981" t="s">
        <v>14342</v>
      </c>
      <c r="H2981">
        <v>60.380774700000003</v>
      </c>
      <c r="I2981">
        <v>-98.3299272</v>
      </c>
      <c r="J2981" s="1" t="str">
        <f t="shared" si="492"/>
        <v>NGR lake sediment grab sample</v>
      </c>
      <c r="K2981" s="1" t="str">
        <f t="shared" si="493"/>
        <v>&lt;177 micron (NGR)</v>
      </c>
      <c r="L2981">
        <v>71</v>
      </c>
      <c r="M2981" t="s">
        <v>289</v>
      </c>
      <c r="N2981">
        <v>1395</v>
      </c>
      <c r="O2981" t="s">
        <v>103</v>
      </c>
      <c r="P2981" t="s">
        <v>54</v>
      </c>
      <c r="Q2981" t="s">
        <v>541</v>
      </c>
      <c r="R2981" t="s">
        <v>121</v>
      </c>
      <c r="S2981" t="s">
        <v>57</v>
      </c>
      <c r="T2981" t="s">
        <v>277</v>
      </c>
      <c r="U2981" t="s">
        <v>117</v>
      </c>
      <c r="V2981" t="s">
        <v>478</v>
      </c>
      <c r="W2981" t="s">
        <v>171</v>
      </c>
      <c r="X2981" t="s">
        <v>74</v>
      </c>
      <c r="Y2981" t="s">
        <v>211</v>
      </c>
      <c r="Z2981" t="s">
        <v>96</v>
      </c>
      <c r="AA2981" t="s">
        <v>64</v>
      </c>
      <c r="AB2981" t="s">
        <v>250</v>
      </c>
      <c r="AC2981" t="s">
        <v>173</v>
      </c>
      <c r="AD2981" t="s">
        <v>138</v>
      </c>
      <c r="AE2981" t="s">
        <v>421</v>
      </c>
      <c r="AF2981" t="s">
        <v>77</v>
      </c>
      <c r="AG2981" t="s">
        <v>428</v>
      </c>
      <c r="AH2981" t="s">
        <v>780</v>
      </c>
      <c r="AI2981" t="s">
        <v>254</v>
      </c>
      <c r="AJ2981" t="s">
        <v>150</v>
      </c>
      <c r="AK2981" t="s">
        <v>73</v>
      </c>
      <c r="AL2981" t="s">
        <v>177</v>
      </c>
      <c r="AM2981" t="s">
        <v>157</v>
      </c>
      <c r="AN2981" t="s">
        <v>76</v>
      </c>
      <c r="AO2981" t="s">
        <v>290</v>
      </c>
      <c r="AP2981" t="s">
        <v>2033</v>
      </c>
      <c r="AQ2981" t="s">
        <v>134</v>
      </c>
      <c r="AR2981" t="s">
        <v>67</v>
      </c>
      <c r="AS2981" t="s">
        <v>170</v>
      </c>
      <c r="AT2981" t="s">
        <v>73</v>
      </c>
      <c r="AU2981" t="s">
        <v>107</v>
      </c>
      <c r="AV2981" t="s">
        <v>10344</v>
      </c>
    </row>
    <row r="2982" spans="1:48" hidden="1" x14ac:dyDescent="0.3">
      <c r="A2982" t="s">
        <v>14343</v>
      </c>
      <c r="B2982" t="s">
        <v>14344</v>
      </c>
      <c r="C2982" s="1" t="str">
        <f t="shared" si="484"/>
        <v>21:0975</v>
      </c>
      <c r="D2982" s="1" t="str">
        <f t="shared" si="491"/>
        <v>21:0110</v>
      </c>
      <c r="E2982" t="s">
        <v>14345</v>
      </c>
      <c r="F2982" t="s">
        <v>14346</v>
      </c>
      <c r="H2982">
        <v>60.397974300000001</v>
      </c>
      <c r="I2982">
        <v>-98.227949499999994</v>
      </c>
      <c r="J2982" s="1" t="str">
        <f t="shared" si="492"/>
        <v>NGR lake sediment grab sample</v>
      </c>
      <c r="K2982" s="1" t="str">
        <f t="shared" si="493"/>
        <v>&lt;177 micron (NGR)</v>
      </c>
      <c r="L2982">
        <v>71</v>
      </c>
      <c r="M2982" t="s">
        <v>301</v>
      </c>
      <c r="N2982">
        <v>1396</v>
      </c>
      <c r="O2982" t="s">
        <v>103</v>
      </c>
      <c r="P2982" t="s">
        <v>54</v>
      </c>
      <c r="Q2982" t="s">
        <v>593</v>
      </c>
      <c r="R2982" t="s">
        <v>264</v>
      </c>
      <c r="S2982" t="s">
        <v>57</v>
      </c>
      <c r="T2982" t="s">
        <v>652</v>
      </c>
      <c r="U2982" t="s">
        <v>59</v>
      </c>
      <c r="V2982" t="s">
        <v>264</v>
      </c>
      <c r="W2982" t="s">
        <v>206</v>
      </c>
      <c r="X2982" t="s">
        <v>138</v>
      </c>
      <c r="Y2982" t="s">
        <v>206</v>
      </c>
      <c r="Z2982" t="s">
        <v>62</v>
      </c>
      <c r="AA2982" t="s">
        <v>64</v>
      </c>
      <c r="AB2982" t="s">
        <v>14347</v>
      </c>
      <c r="AC2982" t="s">
        <v>155</v>
      </c>
      <c r="AD2982" t="s">
        <v>67</v>
      </c>
      <c r="AE2982" t="s">
        <v>4301</v>
      </c>
      <c r="AF2982" t="s">
        <v>357</v>
      </c>
      <c r="AG2982" t="s">
        <v>168</v>
      </c>
      <c r="AH2982" t="s">
        <v>780</v>
      </c>
      <c r="AI2982" t="s">
        <v>94</v>
      </c>
      <c r="AJ2982" t="s">
        <v>1638</v>
      </c>
      <c r="AK2982" t="s">
        <v>73</v>
      </c>
      <c r="AL2982" t="s">
        <v>103</v>
      </c>
      <c r="AM2982" t="s">
        <v>526</v>
      </c>
      <c r="AN2982" t="s">
        <v>76</v>
      </c>
      <c r="AO2982" t="s">
        <v>203</v>
      </c>
      <c r="AP2982" t="s">
        <v>202</v>
      </c>
      <c r="AQ2982" t="s">
        <v>254</v>
      </c>
      <c r="AR2982" t="s">
        <v>67</v>
      </c>
      <c r="AS2982" t="s">
        <v>170</v>
      </c>
      <c r="AT2982" t="s">
        <v>73</v>
      </c>
      <c r="AU2982" t="s">
        <v>107</v>
      </c>
      <c r="AV2982" t="s">
        <v>14348</v>
      </c>
    </row>
    <row r="2983" spans="1:48" hidden="1" x14ac:dyDescent="0.3">
      <c r="A2983" t="s">
        <v>14349</v>
      </c>
      <c r="B2983" t="s">
        <v>14350</v>
      </c>
      <c r="C2983" s="1" t="str">
        <f t="shared" si="484"/>
        <v>21:0975</v>
      </c>
      <c r="D2983" s="1" t="str">
        <f t="shared" si="491"/>
        <v>21:0110</v>
      </c>
      <c r="E2983" t="s">
        <v>14351</v>
      </c>
      <c r="F2983" t="s">
        <v>14352</v>
      </c>
      <c r="H2983">
        <v>60.408037899999997</v>
      </c>
      <c r="I2983">
        <v>-98.241670200000002</v>
      </c>
      <c r="J2983" s="1" t="str">
        <f t="shared" si="492"/>
        <v>NGR lake sediment grab sample</v>
      </c>
      <c r="K2983" s="1" t="str">
        <f t="shared" si="493"/>
        <v>&lt;177 micron (NGR)</v>
      </c>
      <c r="L2983">
        <v>71</v>
      </c>
      <c r="M2983" t="s">
        <v>314</v>
      </c>
      <c r="N2983">
        <v>1397</v>
      </c>
      <c r="O2983" t="s">
        <v>103</v>
      </c>
      <c r="P2983" t="s">
        <v>54</v>
      </c>
      <c r="Q2983" t="s">
        <v>552</v>
      </c>
      <c r="R2983" t="s">
        <v>189</v>
      </c>
      <c r="S2983" t="s">
        <v>57</v>
      </c>
      <c r="T2983" t="s">
        <v>80</v>
      </c>
      <c r="U2983" t="s">
        <v>203</v>
      </c>
      <c r="V2983" t="s">
        <v>617</v>
      </c>
      <c r="W2983" t="s">
        <v>346</v>
      </c>
      <c r="X2983" t="s">
        <v>127</v>
      </c>
      <c r="Y2983" t="s">
        <v>254</v>
      </c>
      <c r="Z2983" t="s">
        <v>127</v>
      </c>
      <c r="AA2983" t="s">
        <v>64</v>
      </c>
      <c r="AB2983" t="s">
        <v>277</v>
      </c>
      <c r="AC2983" t="s">
        <v>155</v>
      </c>
      <c r="AD2983" t="s">
        <v>758</v>
      </c>
      <c r="AE2983" t="s">
        <v>1340</v>
      </c>
      <c r="AF2983" t="s">
        <v>77</v>
      </c>
      <c r="AG2983" t="s">
        <v>890</v>
      </c>
      <c r="AH2983" t="s">
        <v>780</v>
      </c>
      <c r="AI2983" t="s">
        <v>87</v>
      </c>
      <c r="AJ2983" t="s">
        <v>12430</v>
      </c>
      <c r="AK2983" t="s">
        <v>73</v>
      </c>
      <c r="AL2983" t="s">
        <v>177</v>
      </c>
      <c r="AM2983" t="s">
        <v>238</v>
      </c>
      <c r="AN2983" t="s">
        <v>76</v>
      </c>
      <c r="AO2983" t="s">
        <v>77</v>
      </c>
      <c r="AP2983" t="s">
        <v>234</v>
      </c>
      <c r="AQ2983" t="s">
        <v>168</v>
      </c>
      <c r="AR2983" t="s">
        <v>67</v>
      </c>
      <c r="AS2983" t="s">
        <v>170</v>
      </c>
      <c r="AT2983" t="s">
        <v>73</v>
      </c>
      <c r="AU2983" t="s">
        <v>107</v>
      </c>
      <c r="AV2983" t="s">
        <v>10043</v>
      </c>
    </row>
    <row r="2984" spans="1:48" hidden="1" x14ac:dyDescent="0.3">
      <c r="A2984" t="s">
        <v>14353</v>
      </c>
      <c r="B2984" t="s">
        <v>14354</v>
      </c>
      <c r="C2984" s="1" t="str">
        <f t="shared" si="484"/>
        <v>21:0975</v>
      </c>
      <c r="D2984" s="1" t="str">
        <f t="shared" si="491"/>
        <v>21:0110</v>
      </c>
      <c r="E2984" t="s">
        <v>14355</v>
      </c>
      <c r="F2984" t="s">
        <v>14356</v>
      </c>
      <c r="H2984">
        <v>60.411259600000001</v>
      </c>
      <c r="I2984">
        <v>-98.319478200000006</v>
      </c>
      <c r="J2984" s="1" t="str">
        <f t="shared" si="492"/>
        <v>NGR lake sediment grab sample</v>
      </c>
      <c r="K2984" s="1" t="str">
        <f t="shared" si="493"/>
        <v>&lt;177 micron (NGR)</v>
      </c>
      <c r="L2984">
        <v>71</v>
      </c>
      <c r="M2984" t="s">
        <v>324</v>
      </c>
      <c r="N2984">
        <v>1398</v>
      </c>
      <c r="O2984" t="s">
        <v>103</v>
      </c>
      <c r="P2984" t="s">
        <v>54</v>
      </c>
      <c r="Q2984" t="s">
        <v>1583</v>
      </c>
      <c r="R2984" t="s">
        <v>290</v>
      </c>
      <c r="S2984" t="s">
        <v>57</v>
      </c>
      <c r="T2984" t="s">
        <v>279</v>
      </c>
      <c r="U2984" t="s">
        <v>96</v>
      </c>
      <c r="V2984" t="s">
        <v>691</v>
      </c>
      <c r="W2984" t="s">
        <v>63</v>
      </c>
      <c r="X2984" t="s">
        <v>67</v>
      </c>
      <c r="Y2984" t="s">
        <v>448</v>
      </c>
      <c r="Z2984" t="s">
        <v>96</v>
      </c>
      <c r="AA2984" t="s">
        <v>64</v>
      </c>
      <c r="AB2984" t="s">
        <v>93</v>
      </c>
      <c r="AC2984" t="s">
        <v>66</v>
      </c>
      <c r="AD2984" t="s">
        <v>127</v>
      </c>
      <c r="AE2984" t="s">
        <v>171</v>
      </c>
      <c r="AF2984" t="s">
        <v>203</v>
      </c>
      <c r="AG2984" t="s">
        <v>235</v>
      </c>
      <c r="AH2984" t="s">
        <v>780</v>
      </c>
      <c r="AI2984" t="s">
        <v>292</v>
      </c>
      <c r="AJ2984" t="s">
        <v>114</v>
      </c>
      <c r="AK2984" t="s">
        <v>73</v>
      </c>
      <c r="AL2984" t="s">
        <v>177</v>
      </c>
      <c r="AM2984" t="s">
        <v>75</v>
      </c>
      <c r="AN2984" t="s">
        <v>76</v>
      </c>
      <c r="AO2984" t="s">
        <v>92</v>
      </c>
      <c r="AP2984" t="s">
        <v>105</v>
      </c>
      <c r="AQ2984" t="s">
        <v>92</v>
      </c>
      <c r="AR2984" t="s">
        <v>74</v>
      </c>
      <c r="AS2984" t="s">
        <v>54</v>
      </c>
      <c r="AT2984" t="s">
        <v>91</v>
      </c>
      <c r="AU2984" t="s">
        <v>107</v>
      </c>
      <c r="AV2984" t="s">
        <v>6634</v>
      </c>
    </row>
    <row r="2985" spans="1:48" hidden="1" x14ac:dyDescent="0.3">
      <c r="A2985" t="s">
        <v>14357</v>
      </c>
      <c r="B2985" t="s">
        <v>14358</v>
      </c>
      <c r="C2985" s="1" t="str">
        <f t="shared" si="484"/>
        <v>21:0975</v>
      </c>
      <c r="D2985" s="1" t="str">
        <f t="shared" si="491"/>
        <v>21:0110</v>
      </c>
      <c r="E2985" t="s">
        <v>14359</v>
      </c>
      <c r="F2985" t="s">
        <v>14360</v>
      </c>
      <c r="H2985">
        <v>60.410735299999999</v>
      </c>
      <c r="I2985">
        <v>-98.393105300000002</v>
      </c>
      <c r="J2985" s="1" t="str">
        <f t="shared" si="492"/>
        <v>NGR lake sediment grab sample</v>
      </c>
      <c r="K2985" s="1" t="str">
        <f t="shared" si="493"/>
        <v>&lt;177 micron (NGR)</v>
      </c>
      <c r="L2985">
        <v>71</v>
      </c>
      <c r="M2985" t="s">
        <v>335</v>
      </c>
      <c r="N2985">
        <v>1399</v>
      </c>
      <c r="O2985" t="s">
        <v>103</v>
      </c>
      <c r="P2985" t="s">
        <v>54</v>
      </c>
      <c r="Q2985" t="s">
        <v>2374</v>
      </c>
      <c r="R2985" t="s">
        <v>281</v>
      </c>
      <c r="S2985" t="s">
        <v>57</v>
      </c>
      <c r="T2985" t="s">
        <v>58</v>
      </c>
      <c r="U2985" t="s">
        <v>168</v>
      </c>
      <c r="V2985" t="s">
        <v>381</v>
      </c>
      <c r="W2985" t="s">
        <v>448</v>
      </c>
      <c r="X2985" t="s">
        <v>74</v>
      </c>
      <c r="Y2985" t="s">
        <v>63</v>
      </c>
      <c r="Z2985" t="s">
        <v>96</v>
      </c>
      <c r="AA2985" t="s">
        <v>64</v>
      </c>
      <c r="AB2985" t="s">
        <v>725</v>
      </c>
      <c r="AC2985" t="s">
        <v>173</v>
      </c>
      <c r="AD2985" t="s">
        <v>54</v>
      </c>
      <c r="AE2985" t="s">
        <v>302</v>
      </c>
      <c r="AF2985" t="s">
        <v>282</v>
      </c>
      <c r="AG2985" t="s">
        <v>427</v>
      </c>
      <c r="AH2985" t="s">
        <v>780</v>
      </c>
      <c r="AI2985" t="s">
        <v>96</v>
      </c>
      <c r="AJ2985" t="s">
        <v>340</v>
      </c>
      <c r="AK2985" t="s">
        <v>73</v>
      </c>
      <c r="AL2985" t="s">
        <v>125</v>
      </c>
      <c r="AM2985" t="s">
        <v>75</v>
      </c>
      <c r="AN2985" t="s">
        <v>76</v>
      </c>
      <c r="AO2985" t="s">
        <v>92</v>
      </c>
      <c r="AP2985" t="s">
        <v>234</v>
      </c>
      <c r="AQ2985" t="s">
        <v>761</v>
      </c>
      <c r="AR2985" t="s">
        <v>67</v>
      </c>
      <c r="AS2985" t="s">
        <v>62</v>
      </c>
      <c r="AT2985" t="s">
        <v>58</v>
      </c>
      <c r="AU2985" t="s">
        <v>107</v>
      </c>
      <c r="AV2985" t="s">
        <v>3640</v>
      </c>
    </row>
    <row r="2986" spans="1:48" hidden="1" x14ac:dyDescent="0.3">
      <c r="A2986" t="s">
        <v>14361</v>
      </c>
      <c r="B2986" t="s">
        <v>14362</v>
      </c>
      <c r="C2986" s="1" t="str">
        <f t="shared" si="484"/>
        <v>21:0975</v>
      </c>
      <c r="D2986" s="1" t="str">
        <f t="shared" si="491"/>
        <v>21:0110</v>
      </c>
      <c r="E2986" t="s">
        <v>14363</v>
      </c>
      <c r="F2986" t="s">
        <v>14364</v>
      </c>
      <c r="H2986">
        <v>60.45279</v>
      </c>
      <c r="I2986">
        <v>-98.373087900000002</v>
      </c>
      <c r="J2986" s="1" t="str">
        <f t="shared" si="492"/>
        <v>NGR lake sediment grab sample</v>
      </c>
      <c r="K2986" s="1" t="str">
        <f t="shared" si="493"/>
        <v>&lt;177 micron (NGR)</v>
      </c>
      <c r="L2986">
        <v>71</v>
      </c>
      <c r="M2986" t="s">
        <v>354</v>
      </c>
      <c r="N2986">
        <v>1400</v>
      </c>
      <c r="O2986" t="s">
        <v>103</v>
      </c>
      <c r="P2986" t="s">
        <v>54</v>
      </c>
      <c r="Q2986" t="s">
        <v>561</v>
      </c>
      <c r="R2986" t="s">
        <v>69</v>
      </c>
      <c r="S2986" t="s">
        <v>57</v>
      </c>
      <c r="T2986" t="s">
        <v>316</v>
      </c>
      <c r="U2986" t="s">
        <v>57</v>
      </c>
      <c r="V2986" t="s">
        <v>357</v>
      </c>
      <c r="W2986" t="s">
        <v>103</v>
      </c>
      <c r="X2986" t="s">
        <v>67</v>
      </c>
      <c r="Y2986" t="s">
        <v>177</v>
      </c>
      <c r="Z2986" t="s">
        <v>67</v>
      </c>
      <c r="AA2986" t="s">
        <v>64</v>
      </c>
      <c r="AB2986" t="s">
        <v>356</v>
      </c>
      <c r="AC2986" t="s">
        <v>66</v>
      </c>
      <c r="AD2986" t="s">
        <v>67</v>
      </c>
      <c r="AE2986" t="s">
        <v>10528</v>
      </c>
      <c r="AF2986" t="s">
        <v>92</v>
      </c>
      <c r="AG2986" t="s">
        <v>57</v>
      </c>
      <c r="AH2986" t="s">
        <v>780</v>
      </c>
      <c r="AI2986" t="s">
        <v>396</v>
      </c>
      <c r="AJ2986" t="s">
        <v>127</v>
      </c>
      <c r="AK2986" t="s">
        <v>73</v>
      </c>
      <c r="AL2986" t="s">
        <v>103</v>
      </c>
      <c r="AM2986" t="s">
        <v>103</v>
      </c>
      <c r="AN2986" t="s">
        <v>76</v>
      </c>
      <c r="AO2986" t="s">
        <v>106</v>
      </c>
      <c r="AP2986" t="s">
        <v>8164</v>
      </c>
      <c r="AQ2986" t="s">
        <v>402</v>
      </c>
      <c r="AR2986" t="s">
        <v>67</v>
      </c>
      <c r="AS2986" t="s">
        <v>54</v>
      </c>
      <c r="AT2986" t="s">
        <v>73</v>
      </c>
      <c r="AU2986" t="s">
        <v>107</v>
      </c>
      <c r="AV2986" t="s">
        <v>9616</v>
      </c>
    </row>
    <row r="2987" spans="1:48" hidden="1" x14ac:dyDescent="0.3">
      <c r="A2987" t="s">
        <v>14365</v>
      </c>
      <c r="B2987" t="s">
        <v>14366</v>
      </c>
      <c r="C2987" s="1" t="str">
        <f t="shared" si="484"/>
        <v>21:0975</v>
      </c>
      <c r="D2987" s="1" t="str">
        <f t="shared" si="491"/>
        <v>21:0110</v>
      </c>
      <c r="E2987" t="s">
        <v>14367</v>
      </c>
      <c r="F2987" t="s">
        <v>14368</v>
      </c>
      <c r="H2987">
        <v>60.448616000000001</v>
      </c>
      <c r="I2987">
        <v>-98.341651900000002</v>
      </c>
      <c r="J2987" s="1" t="str">
        <f t="shared" si="492"/>
        <v>NGR lake sediment grab sample</v>
      </c>
      <c r="K2987" s="1" t="str">
        <f t="shared" si="493"/>
        <v>&lt;177 micron (NGR)</v>
      </c>
      <c r="L2987">
        <v>71</v>
      </c>
      <c r="M2987" t="s">
        <v>2031</v>
      </c>
      <c r="N2987">
        <v>1401</v>
      </c>
      <c r="O2987" t="s">
        <v>103</v>
      </c>
      <c r="P2987" t="s">
        <v>54</v>
      </c>
      <c r="Q2987" t="s">
        <v>2145</v>
      </c>
      <c r="R2987" t="s">
        <v>134</v>
      </c>
      <c r="S2987" t="s">
        <v>57</v>
      </c>
      <c r="T2987" t="s">
        <v>152</v>
      </c>
      <c r="U2987" t="s">
        <v>117</v>
      </c>
      <c r="V2987" t="s">
        <v>615</v>
      </c>
      <c r="W2987" t="s">
        <v>421</v>
      </c>
      <c r="X2987" t="s">
        <v>62</v>
      </c>
      <c r="Y2987" t="s">
        <v>137</v>
      </c>
      <c r="Z2987" t="s">
        <v>127</v>
      </c>
      <c r="AA2987" t="s">
        <v>64</v>
      </c>
      <c r="AB2987" t="s">
        <v>725</v>
      </c>
      <c r="AC2987" t="s">
        <v>66</v>
      </c>
      <c r="AD2987" t="s">
        <v>96</v>
      </c>
      <c r="AE2987" t="s">
        <v>526</v>
      </c>
      <c r="AF2987" t="s">
        <v>381</v>
      </c>
      <c r="AG2987" t="s">
        <v>411</v>
      </c>
      <c r="AH2987" t="s">
        <v>780</v>
      </c>
      <c r="AI2987" t="s">
        <v>263</v>
      </c>
      <c r="AJ2987" t="s">
        <v>340</v>
      </c>
      <c r="AK2987" t="s">
        <v>73</v>
      </c>
      <c r="AL2987" t="s">
        <v>125</v>
      </c>
      <c r="AM2987" t="s">
        <v>177</v>
      </c>
      <c r="AN2987" t="s">
        <v>76</v>
      </c>
      <c r="AO2987" t="s">
        <v>92</v>
      </c>
      <c r="AP2987" t="s">
        <v>234</v>
      </c>
      <c r="AQ2987" t="s">
        <v>151</v>
      </c>
      <c r="AR2987" t="s">
        <v>67</v>
      </c>
      <c r="AS2987" t="s">
        <v>62</v>
      </c>
      <c r="AT2987" t="s">
        <v>73</v>
      </c>
      <c r="AU2987" t="s">
        <v>107</v>
      </c>
      <c r="AV2987" t="s">
        <v>14369</v>
      </c>
    </row>
    <row r="2988" spans="1:48" hidden="1" x14ac:dyDescent="0.3">
      <c r="A2988" t="s">
        <v>14370</v>
      </c>
      <c r="B2988" t="s">
        <v>14371</v>
      </c>
      <c r="C2988" s="1" t="str">
        <f t="shared" si="484"/>
        <v>21:0975</v>
      </c>
      <c r="D2988" s="1" t="str">
        <f t="shared" si="491"/>
        <v>21:0110</v>
      </c>
      <c r="E2988" t="s">
        <v>14372</v>
      </c>
      <c r="F2988" t="s">
        <v>14373</v>
      </c>
      <c r="H2988">
        <v>60.507874999999999</v>
      </c>
      <c r="I2988">
        <v>-98.265502100000006</v>
      </c>
      <c r="J2988" s="1" t="str">
        <f t="shared" si="492"/>
        <v>NGR lake sediment grab sample</v>
      </c>
      <c r="K2988" s="1" t="str">
        <f t="shared" si="493"/>
        <v>&lt;177 micron (NGR)</v>
      </c>
      <c r="L2988">
        <v>72</v>
      </c>
      <c r="M2988" t="s">
        <v>52</v>
      </c>
      <c r="N2988">
        <v>1402</v>
      </c>
      <c r="O2988" t="s">
        <v>526</v>
      </c>
      <c r="P2988" t="s">
        <v>54</v>
      </c>
      <c r="Q2988" t="s">
        <v>437</v>
      </c>
      <c r="R2988" t="s">
        <v>317</v>
      </c>
      <c r="S2988" t="s">
        <v>57</v>
      </c>
      <c r="T2988" t="s">
        <v>100</v>
      </c>
      <c r="U2988" t="s">
        <v>203</v>
      </c>
      <c r="V2988" t="s">
        <v>90</v>
      </c>
      <c r="W2988" t="s">
        <v>75</v>
      </c>
      <c r="X2988" t="s">
        <v>67</v>
      </c>
      <c r="Y2988" t="s">
        <v>709</v>
      </c>
      <c r="Z2988" t="s">
        <v>62</v>
      </c>
      <c r="AA2988" t="s">
        <v>64</v>
      </c>
      <c r="AB2988" t="s">
        <v>381</v>
      </c>
      <c r="AC2988" t="s">
        <v>66</v>
      </c>
      <c r="AD2988" t="s">
        <v>67</v>
      </c>
      <c r="AE2988" t="s">
        <v>5585</v>
      </c>
      <c r="AF2988" t="s">
        <v>134</v>
      </c>
      <c r="AG2988" t="s">
        <v>134</v>
      </c>
      <c r="AH2988" t="s">
        <v>780</v>
      </c>
      <c r="AI2988" t="s">
        <v>276</v>
      </c>
      <c r="AJ2988" t="s">
        <v>327</v>
      </c>
      <c r="AK2988" t="s">
        <v>73</v>
      </c>
      <c r="AL2988" t="s">
        <v>103</v>
      </c>
      <c r="AM2988" t="s">
        <v>103</v>
      </c>
      <c r="AN2988" t="s">
        <v>76</v>
      </c>
      <c r="AO2988" t="s">
        <v>72</v>
      </c>
      <c r="AP2988" t="s">
        <v>1216</v>
      </c>
      <c r="AQ2988" t="s">
        <v>193</v>
      </c>
      <c r="AR2988" t="s">
        <v>67</v>
      </c>
      <c r="AS2988" t="s">
        <v>54</v>
      </c>
      <c r="AT2988" t="s">
        <v>73</v>
      </c>
      <c r="AU2988" t="s">
        <v>107</v>
      </c>
      <c r="AV2988" t="s">
        <v>14374</v>
      </c>
    </row>
    <row r="2989" spans="1:48" hidden="1" x14ac:dyDescent="0.3">
      <c r="A2989" t="s">
        <v>14375</v>
      </c>
      <c r="B2989" t="s">
        <v>14376</v>
      </c>
      <c r="C2989" s="1" t="str">
        <f t="shared" si="484"/>
        <v>21:0975</v>
      </c>
      <c r="D2989" s="1" t="str">
        <f t="shared" si="491"/>
        <v>21:0110</v>
      </c>
      <c r="E2989" t="s">
        <v>14377</v>
      </c>
      <c r="F2989" t="s">
        <v>14378</v>
      </c>
      <c r="H2989">
        <v>60.451659399999997</v>
      </c>
      <c r="I2989">
        <v>-98.270808299999999</v>
      </c>
      <c r="J2989" s="1" t="str">
        <f t="shared" si="492"/>
        <v>NGR lake sediment grab sample</v>
      </c>
      <c r="K2989" s="1" t="str">
        <f t="shared" si="493"/>
        <v>&lt;177 micron (NGR)</v>
      </c>
      <c r="L2989">
        <v>72</v>
      </c>
      <c r="M2989" t="s">
        <v>86</v>
      </c>
      <c r="N2989">
        <v>1403</v>
      </c>
      <c r="O2989" t="s">
        <v>103</v>
      </c>
      <c r="P2989" t="s">
        <v>54</v>
      </c>
      <c r="Q2989" t="s">
        <v>539</v>
      </c>
      <c r="R2989" t="s">
        <v>134</v>
      </c>
      <c r="S2989" t="s">
        <v>57</v>
      </c>
      <c r="T2989" t="s">
        <v>152</v>
      </c>
      <c r="U2989" t="s">
        <v>57</v>
      </c>
      <c r="V2989" t="s">
        <v>381</v>
      </c>
      <c r="W2989" t="s">
        <v>448</v>
      </c>
      <c r="X2989" t="s">
        <v>74</v>
      </c>
      <c r="Y2989" t="s">
        <v>68</v>
      </c>
      <c r="Z2989" t="s">
        <v>127</v>
      </c>
      <c r="AA2989" t="s">
        <v>64</v>
      </c>
      <c r="AB2989" t="s">
        <v>97</v>
      </c>
      <c r="AC2989" t="s">
        <v>66</v>
      </c>
      <c r="AD2989" t="s">
        <v>67</v>
      </c>
      <c r="AE2989" t="s">
        <v>238</v>
      </c>
      <c r="AF2989" t="s">
        <v>281</v>
      </c>
      <c r="AG2989" t="s">
        <v>427</v>
      </c>
      <c r="AH2989" t="s">
        <v>780</v>
      </c>
      <c r="AI2989" t="s">
        <v>193</v>
      </c>
      <c r="AJ2989" t="s">
        <v>429</v>
      </c>
      <c r="AK2989" t="s">
        <v>73</v>
      </c>
      <c r="AL2989" t="s">
        <v>125</v>
      </c>
      <c r="AM2989" t="s">
        <v>75</v>
      </c>
      <c r="AN2989" t="s">
        <v>76</v>
      </c>
      <c r="AO2989" t="s">
        <v>92</v>
      </c>
      <c r="AP2989" t="s">
        <v>2033</v>
      </c>
      <c r="AQ2989" t="s">
        <v>168</v>
      </c>
      <c r="AR2989" t="s">
        <v>67</v>
      </c>
      <c r="AS2989" t="s">
        <v>54</v>
      </c>
      <c r="AT2989" t="s">
        <v>73</v>
      </c>
      <c r="AU2989" t="s">
        <v>107</v>
      </c>
      <c r="AV2989" t="s">
        <v>4700</v>
      </c>
    </row>
    <row r="2990" spans="1:48" hidden="1" x14ac:dyDescent="0.3">
      <c r="A2990" t="s">
        <v>14379</v>
      </c>
      <c r="B2990" t="s">
        <v>14380</v>
      </c>
      <c r="C2990" s="1" t="str">
        <f t="shared" si="484"/>
        <v>21:0975</v>
      </c>
      <c r="D2990" s="1" t="str">
        <f t="shared" si="491"/>
        <v>21:0110</v>
      </c>
      <c r="E2990" t="s">
        <v>14381</v>
      </c>
      <c r="F2990" t="s">
        <v>14382</v>
      </c>
      <c r="H2990">
        <v>60.477006000000003</v>
      </c>
      <c r="I2990">
        <v>-98.255940600000002</v>
      </c>
      <c r="J2990" s="1" t="str">
        <f t="shared" si="492"/>
        <v>NGR lake sediment grab sample</v>
      </c>
      <c r="K2990" s="1" t="str">
        <f t="shared" si="493"/>
        <v>&lt;177 micron (NGR)</v>
      </c>
      <c r="L2990">
        <v>72</v>
      </c>
      <c r="M2990" t="s">
        <v>149</v>
      </c>
      <c r="N2990">
        <v>1404</v>
      </c>
      <c r="O2990" t="s">
        <v>103</v>
      </c>
      <c r="P2990" t="s">
        <v>138</v>
      </c>
      <c r="Q2990" t="s">
        <v>91</v>
      </c>
      <c r="R2990" t="s">
        <v>436</v>
      </c>
      <c r="S2990" t="s">
        <v>57</v>
      </c>
      <c r="T2990" t="s">
        <v>492</v>
      </c>
      <c r="U2990" t="s">
        <v>57</v>
      </c>
      <c r="V2990" t="s">
        <v>151</v>
      </c>
      <c r="W2990" t="s">
        <v>103</v>
      </c>
      <c r="X2990" t="s">
        <v>67</v>
      </c>
      <c r="Y2990" t="s">
        <v>157</v>
      </c>
      <c r="Z2990" t="s">
        <v>67</v>
      </c>
      <c r="AA2990" t="s">
        <v>64</v>
      </c>
      <c r="AB2990" t="s">
        <v>357</v>
      </c>
      <c r="AC2990" t="s">
        <v>66</v>
      </c>
      <c r="AD2990" t="s">
        <v>67</v>
      </c>
      <c r="AE2990" t="s">
        <v>7472</v>
      </c>
      <c r="AF2990" t="s">
        <v>92</v>
      </c>
      <c r="AG2990" t="s">
        <v>138</v>
      </c>
      <c r="AH2990" t="s">
        <v>780</v>
      </c>
      <c r="AI2990" t="s">
        <v>68</v>
      </c>
      <c r="AJ2990" t="s">
        <v>355</v>
      </c>
      <c r="AK2990" t="s">
        <v>73</v>
      </c>
      <c r="AL2990" t="s">
        <v>103</v>
      </c>
      <c r="AM2990" t="s">
        <v>103</v>
      </c>
      <c r="AN2990" t="s">
        <v>76</v>
      </c>
      <c r="AO2990" t="s">
        <v>136</v>
      </c>
      <c r="AP2990" t="s">
        <v>8164</v>
      </c>
      <c r="AQ2990" t="s">
        <v>205</v>
      </c>
      <c r="AR2990" t="s">
        <v>67</v>
      </c>
      <c r="AS2990" t="s">
        <v>54</v>
      </c>
      <c r="AT2990" t="s">
        <v>73</v>
      </c>
      <c r="AU2990" t="s">
        <v>107</v>
      </c>
      <c r="AV2990" t="s">
        <v>13727</v>
      </c>
    </row>
    <row r="2991" spans="1:48" hidden="1" x14ac:dyDescent="0.3">
      <c r="A2991" t="s">
        <v>14383</v>
      </c>
      <c r="B2991" t="s">
        <v>14384</v>
      </c>
      <c r="C2991" s="1" t="str">
        <f t="shared" si="484"/>
        <v>21:0975</v>
      </c>
      <c r="D2991" s="1" t="str">
        <f t="shared" si="491"/>
        <v>21:0110</v>
      </c>
      <c r="E2991" t="s">
        <v>14385</v>
      </c>
      <c r="F2991" t="s">
        <v>14386</v>
      </c>
      <c r="H2991">
        <v>60.479931100000002</v>
      </c>
      <c r="I2991">
        <v>-98.333703400000005</v>
      </c>
      <c r="J2991" s="1" t="str">
        <f t="shared" si="492"/>
        <v>NGR lake sediment grab sample</v>
      </c>
      <c r="K2991" s="1" t="str">
        <f t="shared" si="493"/>
        <v>&lt;177 micron (NGR)</v>
      </c>
      <c r="L2991">
        <v>72</v>
      </c>
      <c r="M2991" t="s">
        <v>113</v>
      </c>
      <c r="N2991">
        <v>1405</v>
      </c>
      <c r="O2991" t="s">
        <v>103</v>
      </c>
      <c r="P2991" t="s">
        <v>54</v>
      </c>
      <c r="Q2991" t="s">
        <v>573</v>
      </c>
      <c r="R2991" t="s">
        <v>121</v>
      </c>
      <c r="S2991" t="s">
        <v>57</v>
      </c>
      <c r="T2991" t="s">
        <v>139</v>
      </c>
      <c r="U2991" t="s">
        <v>96</v>
      </c>
      <c r="V2991" t="s">
        <v>303</v>
      </c>
      <c r="W2991" t="s">
        <v>238</v>
      </c>
      <c r="X2991" t="s">
        <v>67</v>
      </c>
      <c r="Y2991" t="s">
        <v>526</v>
      </c>
      <c r="Z2991" t="s">
        <v>170</v>
      </c>
      <c r="AA2991" t="s">
        <v>64</v>
      </c>
      <c r="AB2991" t="s">
        <v>141</v>
      </c>
      <c r="AC2991" t="s">
        <v>66</v>
      </c>
      <c r="AD2991" t="s">
        <v>67</v>
      </c>
      <c r="AE2991" t="s">
        <v>779</v>
      </c>
      <c r="AF2991" t="s">
        <v>282</v>
      </c>
      <c r="AG2991" t="s">
        <v>317</v>
      </c>
      <c r="AH2991" t="s">
        <v>780</v>
      </c>
      <c r="AI2991" t="s">
        <v>127</v>
      </c>
      <c r="AJ2991" t="s">
        <v>94</v>
      </c>
      <c r="AK2991" t="s">
        <v>73</v>
      </c>
      <c r="AL2991" t="s">
        <v>103</v>
      </c>
      <c r="AM2991" t="s">
        <v>103</v>
      </c>
      <c r="AN2991" t="s">
        <v>76</v>
      </c>
      <c r="AO2991" t="s">
        <v>440</v>
      </c>
      <c r="AP2991" t="s">
        <v>954</v>
      </c>
      <c r="AQ2991" t="s">
        <v>143</v>
      </c>
      <c r="AR2991" t="s">
        <v>67</v>
      </c>
      <c r="AS2991" t="s">
        <v>54</v>
      </c>
      <c r="AT2991" t="s">
        <v>73</v>
      </c>
      <c r="AU2991" t="s">
        <v>107</v>
      </c>
      <c r="AV2991" t="s">
        <v>2928</v>
      </c>
    </row>
    <row r="2992" spans="1:48" hidden="1" x14ac:dyDescent="0.3">
      <c r="A2992" t="s">
        <v>14387</v>
      </c>
      <c r="B2992" t="s">
        <v>14388</v>
      </c>
      <c r="C2992" s="1" t="str">
        <f t="shared" si="484"/>
        <v>21:0975</v>
      </c>
      <c r="D2992" s="1" t="str">
        <f t="shared" si="491"/>
        <v>21:0110</v>
      </c>
      <c r="E2992" t="s">
        <v>14385</v>
      </c>
      <c r="F2992" t="s">
        <v>14389</v>
      </c>
      <c r="H2992">
        <v>60.479931100000002</v>
      </c>
      <c r="I2992">
        <v>-98.333703400000005</v>
      </c>
      <c r="J2992" s="1" t="str">
        <f t="shared" si="492"/>
        <v>NGR lake sediment grab sample</v>
      </c>
      <c r="K2992" s="1" t="str">
        <f t="shared" si="493"/>
        <v>&lt;177 micron (NGR)</v>
      </c>
      <c r="L2992">
        <v>72</v>
      </c>
      <c r="M2992" t="s">
        <v>132</v>
      </c>
      <c r="N2992">
        <v>1406</v>
      </c>
      <c r="O2992" t="s">
        <v>103</v>
      </c>
      <c r="P2992" t="s">
        <v>54</v>
      </c>
      <c r="Q2992" t="s">
        <v>1128</v>
      </c>
      <c r="R2992" t="s">
        <v>121</v>
      </c>
      <c r="S2992" t="s">
        <v>57</v>
      </c>
      <c r="T2992" t="s">
        <v>119</v>
      </c>
      <c r="U2992" t="s">
        <v>138</v>
      </c>
      <c r="V2992" t="s">
        <v>264</v>
      </c>
      <c r="W2992" t="s">
        <v>206</v>
      </c>
      <c r="X2992" t="s">
        <v>67</v>
      </c>
      <c r="Y2992" t="s">
        <v>238</v>
      </c>
      <c r="Z2992" t="s">
        <v>62</v>
      </c>
      <c r="AA2992" t="s">
        <v>64</v>
      </c>
      <c r="AB2992" t="s">
        <v>282</v>
      </c>
      <c r="AC2992" t="s">
        <v>66</v>
      </c>
      <c r="AD2992" t="s">
        <v>67</v>
      </c>
      <c r="AE2992" t="s">
        <v>943</v>
      </c>
      <c r="AF2992" t="s">
        <v>281</v>
      </c>
      <c r="AG2992" t="s">
        <v>616</v>
      </c>
      <c r="AH2992" t="s">
        <v>780</v>
      </c>
      <c r="AI2992" t="s">
        <v>327</v>
      </c>
      <c r="AJ2992" t="s">
        <v>211</v>
      </c>
      <c r="AK2992" t="s">
        <v>73</v>
      </c>
      <c r="AL2992" t="s">
        <v>103</v>
      </c>
      <c r="AM2992" t="s">
        <v>103</v>
      </c>
      <c r="AN2992" t="s">
        <v>76</v>
      </c>
      <c r="AO2992" t="s">
        <v>429</v>
      </c>
      <c r="AP2992" t="s">
        <v>247</v>
      </c>
      <c r="AQ2992" t="s">
        <v>143</v>
      </c>
      <c r="AR2992" t="s">
        <v>67</v>
      </c>
      <c r="AS2992" t="s">
        <v>54</v>
      </c>
      <c r="AT2992" t="s">
        <v>73</v>
      </c>
      <c r="AU2992" t="s">
        <v>107</v>
      </c>
      <c r="AV2992" t="s">
        <v>14390</v>
      </c>
    </row>
    <row r="2993" spans="1:48" hidden="1" x14ac:dyDescent="0.3">
      <c r="A2993" t="s">
        <v>14391</v>
      </c>
      <c r="B2993" t="s">
        <v>14392</v>
      </c>
      <c r="C2993" s="1" t="str">
        <f t="shared" si="484"/>
        <v>21:0975</v>
      </c>
      <c r="D2993" s="1" t="str">
        <f t="shared" si="491"/>
        <v>21:0110</v>
      </c>
      <c r="E2993" t="s">
        <v>14393</v>
      </c>
      <c r="F2993" t="s">
        <v>14394</v>
      </c>
      <c r="H2993">
        <v>60.477221</v>
      </c>
      <c r="I2993">
        <v>-98.388406500000002</v>
      </c>
      <c r="J2993" s="1" t="str">
        <f t="shared" si="492"/>
        <v>NGR lake sediment grab sample</v>
      </c>
      <c r="K2993" s="1" t="str">
        <f t="shared" si="493"/>
        <v>&lt;177 micron (NGR)</v>
      </c>
      <c r="L2993">
        <v>72</v>
      </c>
      <c r="M2993" t="s">
        <v>165</v>
      </c>
      <c r="N2993">
        <v>1407</v>
      </c>
      <c r="O2993" t="s">
        <v>103</v>
      </c>
      <c r="P2993" t="s">
        <v>54</v>
      </c>
      <c r="Q2993" t="s">
        <v>1216</v>
      </c>
      <c r="R2993" t="s">
        <v>151</v>
      </c>
      <c r="S2993" t="s">
        <v>57</v>
      </c>
      <c r="T2993" t="s">
        <v>207</v>
      </c>
      <c r="U2993" t="s">
        <v>88</v>
      </c>
      <c r="V2993" t="s">
        <v>615</v>
      </c>
      <c r="W2993" t="s">
        <v>220</v>
      </c>
      <c r="X2993" t="s">
        <v>67</v>
      </c>
      <c r="Y2993" t="s">
        <v>327</v>
      </c>
      <c r="Z2993" t="s">
        <v>138</v>
      </c>
      <c r="AA2993" t="s">
        <v>64</v>
      </c>
      <c r="AB2993" t="s">
        <v>478</v>
      </c>
      <c r="AC2993" t="s">
        <v>70</v>
      </c>
      <c r="AD2993" t="s">
        <v>138</v>
      </c>
      <c r="AE2993" t="s">
        <v>3289</v>
      </c>
      <c r="AF2993" t="s">
        <v>116</v>
      </c>
      <c r="AG2993" t="s">
        <v>58</v>
      </c>
      <c r="AH2993" t="s">
        <v>780</v>
      </c>
      <c r="AI2993" t="s">
        <v>305</v>
      </c>
      <c r="AJ2993" t="s">
        <v>56</v>
      </c>
      <c r="AK2993" t="s">
        <v>73</v>
      </c>
      <c r="AL2993" t="s">
        <v>125</v>
      </c>
      <c r="AM2993" t="s">
        <v>75</v>
      </c>
      <c r="AN2993" t="s">
        <v>76</v>
      </c>
      <c r="AO2993" t="s">
        <v>178</v>
      </c>
      <c r="AP2993" t="s">
        <v>225</v>
      </c>
      <c r="AQ2993" t="s">
        <v>514</v>
      </c>
      <c r="AR2993" t="s">
        <v>62</v>
      </c>
      <c r="AS2993" t="s">
        <v>54</v>
      </c>
      <c r="AT2993" t="s">
        <v>277</v>
      </c>
      <c r="AU2993" t="s">
        <v>107</v>
      </c>
      <c r="AV2993" t="s">
        <v>8324</v>
      </c>
    </row>
    <row r="2994" spans="1:48" hidden="1" x14ac:dyDescent="0.3">
      <c r="A2994" t="s">
        <v>14395</v>
      </c>
      <c r="B2994" t="s">
        <v>14396</v>
      </c>
      <c r="C2994" s="1" t="str">
        <f t="shared" si="484"/>
        <v>21:0975</v>
      </c>
      <c r="D2994" s="1" t="str">
        <f t="shared" si="491"/>
        <v>21:0110</v>
      </c>
      <c r="E2994" t="s">
        <v>14397</v>
      </c>
      <c r="F2994" t="s">
        <v>14398</v>
      </c>
      <c r="H2994">
        <v>60.510593</v>
      </c>
      <c r="I2994">
        <v>-98.376213699999994</v>
      </c>
      <c r="J2994" s="1" t="str">
        <f t="shared" si="492"/>
        <v>NGR lake sediment grab sample</v>
      </c>
      <c r="K2994" s="1" t="str">
        <f t="shared" si="493"/>
        <v>&lt;177 micron (NGR)</v>
      </c>
      <c r="L2994">
        <v>72</v>
      </c>
      <c r="M2994" t="s">
        <v>185</v>
      </c>
      <c r="N2994">
        <v>1408</v>
      </c>
      <c r="O2994" t="s">
        <v>103</v>
      </c>
      <c r="P2994" t="s">
        <v>54</v>
      </c>
      <c r="Q2994" t="s">
        <v>505</v>
      </c>
      <c r="R2994" t="s">
        <v>141</v>
      </c>
      <c r="S2994" t="s">
        <v>57</v>
      </c>
      <c r="T2994" t="s">
        <v>142</v>
      </c>
      <c r="U2994" t="s">
        <v>96</v>
      </c>
      <c r="V2994" t="s">
        <v>99</v>
      </c>
      <c r="W2994" t="s">
        <v>526</v>
      </c>
      <c r="X2994" t="s">
        <v>74</v>
      </c>
      <c r="Y2994" t="s">
        <v>526</v>
      </c>
      <c r="Z2994" t="s">
        <v>170</v>
      </c>
      <c r="AA2994" t="s">
        <v>64</v>
      </c>
      <c r="AB2994" t="s">
        <v>471</v>
      </c>
      <c r="AC2994" t="s">
        <v>66</v>
      </c>
      <c r="AD2994" t="s">
        <v>67</v>
      </c>
      <c r="AE2994" t="s">
        <v>2187</v>
      </c>
      <c r="AF2994" t="s">
        <v>104</v>
      </c>
      <c r="AG2994" t="s">
        <v>890</v>
      </c>
      <c r="AH2994" t="s">
        <v>780</v>
      </c>
      <c r="AI2994" t="s">
        <v>127</v>
      </c>
      <c r="AJ2994" t="s">
        <v>292</v>
      </c>
      <c r="AK2994" t="s">
        <v>73</v>
      </c>
      <c r="AL2994" t="s">
        <v>103</v>
      </c>
      <c r="AM2994" t="s">
        <v>103</v>
      </c>
      <c r="AN2994" t="s">
        <v>76</v>
      </c>
      <c r="AO2994" t="s">
        <v>102</v>
      </c>
      <c r="AP2994" t="s">
        <v>1980</v>
      </c>
      <c r="AQ2994" t="s">
        <v>116</v>
      </c>
      <c r="AR2994" t="s">
        <v>67</v>
      </c>
      <c r="AS2994" t="s">
        <v>54</v>
      </c>
      <c r="AT2994" t="s">
        <v>73</v>
      </c>
      <c r="AU2994" t="s">
        <v>107</v>
      </c>
      <c r="AV2994" t="s">
        <v>14399</v>
      </c>
    </row>
    <row r="2995" spans="1:48" hidden="1" x14ac:dyDescent="0.3">
      <c r="A2995" t="s">
        <v>14400</v>
      </c>
      <c r="B2995" t="s">
        <v>14401</v>
      </c>
      <c r="C2995" s="1" t="str">
        <f t="shared" ref="C2995:C3058" si="494">HYPERLINK("https://geochem.nrcan.gc.ca/cdogs/content/bdl/bdl210975_e.htm", "21:0975")</f>
        <v>21:0975</v>
      </c>
      <c r="D2995" s="1" t="str">
        <f t="shared" si="491"/>
        <v>21:0110</v>
      </c>
      <c r="E2995" t="s">
        <v>14402</v>
      </c>
      <c r="F2995" t="s">
        <v>14403</v>
      </c>
      <c r="H2995">
        <v>60.510877100000002</v>
      </c>
      <c r="I2995">
        <v>-98.315094000000002</v>
      </c>
      <c r="J2995" s="1" t="str">
        <f t="shared" si="492"/>
        <v>NGR lake sediment grab sample</v>
      </c>
      <c r="K2995" s="1" t="str">
        <f t="shared" si="493"/>
        <v>&lt;177 micron (NGR)</v>
      </c>
      <c r="L2995">
        <v>72</v>
      </c>
      <c r="M2995" t="s">
        <v>200</v>
      </c>
      <c r="N2995">
        <v>1409</v>
      </c>
      <c r="O2995" t="s">
        <v>68</v>
      </c>
      <c r="P2995" t="s">
        <v>62</v>
      </c>
      <c r="Q2995" t="s">
        <v>364</v>
      </c>
      <c r="R2995" t="s">
        <v>141</v>
      </c>
      <c r="S2995" t="s">
        <v>57</v>
      </c>
      <c r="T2995" t="s">
        <v>236</v>
      </c>
      <c r="U2995" t="s">
        <v>59</v>
      </c>
      <c r="V2995" t="s">
        <v>141</v>
      </c>
      <c r="W2995" t="s">
        <v>396</v>
      </c>
      <c r="X2995" t="s">
        <v>67</v>
      </c>
      <c r="Y2995" t="s">
        <v>157</v>
      </c>
      <c r="Z2995" t="s">
        <v>62</v>
      </c>
      <c r="AA2995" t="s">
        <v>64</v>
      </c>
      <c r="AB2995" t="s">
        <v>121</v>
      </c>
      <c r="AC2995" t="s">
        <v>66</v>
      </c>
      <c r="AD2995" t="s">
        <v>67</v>
      </c>
      <c r="AE2995" t="s">
        <v>7527</v>
      </c>
      <c r="AF2995" t="s">
        <v>178</v>
      </c>
      <c r="AG2995" t="s">
        <v>77</v>
      </c>
      <c r="AH2995" t="s">
        <v>780</v>
      </c>
      <c r="AI2995" t="s">
        <v>136</v>
      </c>
      <c r="AJ2995" t="s">
        <v>137</v>
      </c>
      <c r="AK2995" t="s">
        <v>73</v>
      </c>
      <c r="AL2995" t="s">
        <v>103</v>
      </c>
      <c r="AM2995" t="s">
        <v>103</v>
      </c>
      <c r="AN2995" t="s">
        <v>76</v>
      </c>
      <c r="AO2995" t="s">
        <v>240</v>
      </c>
      <c r="AP2995" t="s">
        <v>435</v>
      </c>
      <c r="AQ2995" t="s">
        <v>328</v>
      </c>
      <c r="AR2995" t="s">
        <v>67</v>
      </c>
      <c r="AS2995" t="s">
        <v>54</v>
      </c>
      <c r="AT2995" t="s">
        <v>73</v>
      </c>
      <c r="AU2995" t="s">
        <v>107</v>
      </c>
      <c r="AV2995" t="s">
        <v>1755</v>
      </c>
    </row>
    <row r="2996" spans="1:48" hidden="1" x14ac:dyDescent="0.3">
      <c r="A2996" t="s">
        <v>14404</v>
      </c>
      <c r="B2996" t="s">
        <v>14405</v>
      </c>
      <c r="C2996" s="1" t="str">
        <f t="shared" si="494"/>
        <v>21:0975</v>
      </c>
      <c r="D2996" s="1" t="str">
        <f t="shared" si="491"/>
        <v>21:0110</v>
      </c>
      <c r="E2996" t="s">
        <v>14372</v>
      </c>
      <c r="F2996" t="s">
        <v>14406</v>
      </c>
      <c r="H2996">
        <v>60.507874999999999</v>
      </c>
      <c r="I2996">
        <v>-98.265502100000006</v>
      </c>
      <c r="J2996" s="1" t="str">
        <f t="shared" si="492"/>
        <v>NGR lake sediment grab sample</v>
      </c>
      <c r="K2996" s="1" t="str">
        <f t="shared" si="493"/>
        <v>&lt;177 micron (NGR)</v>
      </c>
      <c r="L2996">
        <v>72</v>
      </c>
      <c r="M2996" t="s">
        <v>345</v>
      </c>
      <c r="N2996">
        <v>1410</v>
      </c>
      <c r="O2996" t="s">
        <v>302</v>
      </c>
      <c r="P2996" t="s">
        <v>54</v>
      </c>
      <c r="Q2996" t="s">
        <v>479</v>
      </c>
      <c r="R2996" t="s">
        <v>99</v>
      </c>
      <c r="S2996" t="s">
        <v>57</v>
      </c>
      <c r="T2996" t="s">
        <v>175</v>
      </c>
      <c r="U2996" t="s">
        <v>168</v>
      </c>
      <c r="V2996" t="s">
        <v>347</v>
      </c>
      <c r="W2996" t="s">
        <v>75</v>
      </c>
      <c r="X2996" t="s">
        <v>67</v>
      </c>
      <c r="Y2996" t="s">
        <v>156</v>
      </c>
      <c r="Z2996" t="s">
        <v>62</v>
      </c>
      <c r="AA2996" t="s">
        <v>64</v>
      </c>
      <c r="AB2996" t="s">
        <v>691</v>
      </c>
      <c r="AC2996" t="s">
        <v>173</v>
      </c>
      <c r="AD2996" t="s">
        <v>67</v>
      </c>
      <c r="AE2996" t="s">
        <v>2933</v>
      </c>
      <c r="AF2996" t="s">
        <v>77</v>
      </c>
      <c r="AG2996" t="s">
        <v>281</v>
      </c>
      <c r="AH2996" t="s">
        <v>780</v>
      </c>
      <c r="AI2996" t="s">
        <v>170</v>
      </c>
      <c r="AJ2996" t="s">
        <v>143</v>
      </c>
      <c r="AK2996" t="s">
        <v>73</v>
      </c>
      <c r="AL2996" t="s">
        <v>103</v>
      </c>
      <c r="AM2996" t="s">
        <v>103</v>
      </c>
      <c r="AN2996" t="s">
        <v>76</v>
      </c>
      <c r="AO2996" t="s">
        <v>71</v>
      </c>
      <c r="AP2996" t="s">
        <v>446</v>
      </c>
      <c r="AQ2996" t="s">
        <v>193</v>
      </c>
      <c r="AR2996" t="s">
        <v>67</v>
      </c>
      <c r="AS2996" t="s">
        <v>54</v>
      </c>
      <c r="AT2996" t="s">
        <v>73</v>
      </c>
      <c r="AU2996" t="s">
        <v>107</v>
      </c>
      <c r="AV2996" t="s">
        <v>10599</v>
      </c>
    </row>
    <row r="2997" spans="1:48" hidden="1" x14ac:dyDescent="0.3">
      <c r="A2997" t="s">
        <v>14407</v>
      </c>
      <c r="B2997" t="s">
        <v>14408</v>
      </c>
      <c r="C2997" s="1" t="str">
        <f t="shared" si="494"/>
        <v>21:0975</v>
      </c>
      <c r="D2997" s="1" t="str">
        <f t="shared" si="491"/>
        <v>21:0110</v>
      </c>
      <c r="E2997" t="s">
        <v>14409</v>
      </c>
      <c r="F2997" t="s">
        <v>14410</v>
      </c>
      <c r="H2997">
        <v>60.534047800000003</v>
      </c>
      <c r="I2997">
        <v>-98.249181899999996</v>
      </c>
      <c r="J2997" s="1" t="str">
        <f t="shared" si="492"/>
        <v>NGR lake sediment grab sample</v>
      </c>
      <c r="K2997" s="1" t="str">
        <f t="shared" si="493"/>
        <v>&lt;177 micron (NGR)</v>
      </c>
      <c r="L2997">
        <v>72</v>
      </c>
      <c r="M2997" t="s">
        <v>217</v>
      </c>
      <c r="N2997">
        <v>1411</v>
      </c>
      <c r="O2997" t="s">
        <v>396</v>
      </c>
      <c r="P2997" t="s">
        <v>54</v>
      </c>
      <c r="Q2997" t="s">
        <v>562</v>
      </c>
      <c r="R2997" t="s">
        <v>192</v>
      </c>
      <c r="S2997" t="s">
        <v>57</v>
      </c>
      <c r="T2997" t="s">
        <v>152</v>
      </c>
      <c r="U2997" t="s">
        <v>117</v>
      </c>
      <c r="V2997" t="s">
        <v>99</v>
      </c>
      <c r="W2997" t="s">
        <v>103</v>
      </c>
      <c r="X2997" t="s">
        <v>74</v>
      </c>
      <c r="Y2997" t="s">
        <v>170</v>
      </c>
      <c r="Z2997" t="s">
        <v>67</v>
      </c>
      <c r="AA2997" t="s">
        <v>64</v>
      </c>
      <c r="AB2997" t="s">
        <v>65</v>
      </c>
      <c r="AC2997" t="s">
        <v>66</v>
      </c>
      <c r="AD2997" t="s">
        <v>67</v>
      </c>
      <c r="AE2997" t="s">
        <v>9933</v>
      </c>
      <c r="AF2997" t="s">
        <v>116</v>
      </c>
      <c r="AG2997" t="s">
        <v>57</v>
      </c>
      <c r="AH2997" t="s">
        <v>780</v>
      </c>
      <c r="AI2997" t="s">
        <v>346</v>
      </c>
      <c r="AJ2997" t="s">
        <v>692</v>
      </c>
      <c r="AK2997" t="s">
        <v>73</v>
      </c>
      <c r="AL2997" t="s">
        <v>103</v>
      </c>
      <c r="AM2997" t="s">
        <v>103</v>
      </c>
      <c r="AN2997" t="s">
        <v>76</v>
      </c>
      <c r="AO2997" t="s">
        <v>439</v>
      </c>
      <c r="AP2997" t="s">
        <v>8164</v>
      </c>
      <c r="AQ2997" t="s">
        <v>348</v>
      </c>
      <c r="AR2997" t="s">
        <v>67</v>
      </c>
      <c r="AS2997" t="s">
        <v>54</v>
      </c>
      <c r="AT2997" t="s">
        <v>73</v>
      </c>
      <c r="AU2997" t="s">
        <v>107</v>
      </c>
      <c r="AV2997" t="s">
        <v>5373</v>
      </c>
    </row>
    <row r="2998" spans="1:48" hidden="1" x14ac:dyDescent="0.3">
      <c r="A2998" t="s">
        <v>14411</v>
      </c>
      <c r="B2998" t="s">
        <v>14412</v>
      </c>
      <c r="C2998" s="1" t="str">
        <f t="shared" si="494"/>
        <v>21:0975</v>
      </c>
      <c r="D2998" s="1" t="str">
        <f>HYPERLINK("https://geochem.nrcan.gc.ca/cdogs/content/svy/svy_e.htm", "")</f>
        <v/>
      </c>
      <c r="G2998" s="1" t="str">
        <f>HYPERLINK("https://geochem.nrcan.gc.ca/cdogs/content/cr_/cr_00161_e.htm", "161")</f>
        <v>161</v>
      </c>
      <c r="J2998" t="s">
        <v>230</v>
      </c>
      <c r="K2998" t="s">
        <v>231</v>
      </c>
      <c r="L2998">
        <v>72</v>
      </c>
      <c r="M2998" t="s">
        <v>232</v>
      </c>
      <c r="N2998">
        <v>1412</v>
      </c>
      <c r="O2998" t="s">
        <v>233</v>
      </c>
      <c r="P2998" t="s">
        <v>127</v>
      </c>
      <c r="Q2998" t="s">
        <v>105</v>
      </c>
      <c r="R2998" t="s">
        <v>103</v>
      </c>
      <c r="S2998" t="s">
        <v>57</v>
      </c>
      <c r="T2998" t="s">
        <v>604</v>
      </c>
      <c r="U2998" t="s">
        <v>168</v>
      </c>
      <c r="V2998" t="s">
        <v>561</v>
      </c>
      <c r="W2998" t="s">
        <v>95</v>
      </c>
      <c r="X2998" t="s">
        <v>62</v>
      </c>
      <c r="Y2998" t="s">
        <v>118</v>
      </c>
      <c r="Z2998" t="s">
        <v>178</v>
      </c>
      <c r="AA2998" t="s">
        <v>64</v>
      </c>
      <c r="AB2998" t="s">
        <v>236</v>
      </c>
      <c r="AC2998" t="s">
        <v>75</v>
      </c>
      <c r="AD2998" t="s">
        <v>67</v>
      </c>
      <c r="AE2998" t="s">
        <v>355</v>
      </c>
      <c r="AF2998" t="s">
        <v>357</v>
      </c>
      <c r="AG2998" t="s">
        <v>615</v>
      </c>
      <c r="AH2998" t="s">
        <v>125</v>
      </c>
      <c r="AI2998" t="s">
        <v>134</v>
      </c>
      <c r="AJ2998" t="s">
        <v>123</v>
      </c>
      <c r="AK2998" t="s">
        <v>73</v>
      </c>
      <c r="AL2998" t="s">
        <v>68</v>
      </c>
      <c r="AM2998" t="s">
        <v>157</v>
      </c>
      <c r="AN2998" t="s">
        <v>76</v>
      </c>
      <c r="AO2998" t="s">
        <v>92</v>
      </c>
      <c r="AP2998" t="s">
        <v>879</v>
      </c>
      <c r="AQ2998" t="s">
        <v>106</v>
      </c>
      <c r="AR2998" t="s">
        <v>62</v>
      </c>
      <c r="AS2998" t="s">
        <v>127</v>
      </c>
      <c r="AT2998" t="s">
        <v>152</v>
      </c>
      <c r="AU2998" t="s">
        <v>2145</v>
      </c>
      <c r="AV2998" t="s">
        <v>8251</v>
      </c>
    </row>
    <row r="2999" spans="1:48" hidden="1" x14ac:dyDescent="0.3">
      <c r="A2999" t="s">
        <v>14413</v>
      </c>
      <c r="B2999" t="s">
        <v>14414</v>
      </c>
      <c r="C2999" s="1" t="str">
        <f t="shared" si="494"/>
        <v>21:0975</v>
      </c>
      <c r="D2999" s="1" t="str">
        <f t="shared" ref="D2999:D3013" si="495">HYPERLINK("https://geochem.nrcan.gc.ca/cdogs/content/svy/svy210110_e.htm", "21:0110")</f>
        <v>21:0110</v>
      </c>
      <c r="E2999" t="s">
        <v>14415</v>
      </c>
      <c r="F2999" t="s">
        <v>14416</v>
      </c>
      <c r="H2999">
        <v>60.543716699999997</v>
      </c>
      <c r="I2999">
        <v>-98.380224100000007</v>
      </c>
      <c r="J2999" s="1" t="str">
        <f t="shared" ref="J2999:J3013" si="496">HYPERLINK("https://geochem.nrcan.gc.ca/cdogs/content/kwd/kwd020027_e.htm", "NGR lake sediment grab sample")</f>
        <v>NGR lake sediment grab sample</v>
      </c>
      <c r="K2999" s="1" t="str">
        <f t="shared" ref="K2999:K3013" si="497">HYPERLINK("https://geochem.nrcan.gc.ca/cdogs/content/kwd/kwd080006_e.htm", "&lt;177 micron (NGR)")</f>
        <v>&lt;177 micron (NGR)</v>
      </c>
      <c r="L2999">
        <v>72</v>
      </c>
      <c r="M2999" t="s">
        <v>246</v>
      </c>
      <c r="N2999">
        <v>1413</v>
      </c>
      <c r="O2999" t="s">
        <v>103</v>
      </c>
      <c r="P2999" t="s">
        <v>54</v>
      </c>
      <c r="Q2999" t="s">
        <v>291</v>
      </c>
      <c r="R2999" t="s">
        <v>187</v>
      </c>
      <c r="S2999" t="s">
        <v>57</v>
      </c>
      <c r="T2999" t="s">
        <v>593</v>
      </c>
      <c r="U2999" t="s">
        <v>117</v>
      </c>
      <c r="V2999" t="s">
        <v>357</v>
      </c>
      <c r="W2999" t="s">
        <v>103</v>
      </c>
      <c r="X2999" t="s">
        <v>74</v>
      </c>
      <c r="Y2999" t="s">
        <v>157</v>
      </c>
      <c r="Z2999" t="s">
        <v>67</v>
      </c>
      <c r="AA2999" t="s">
        <v>64</v>
      </c>
      <c r="AB2999" t="s">
        <v>152</v>
      </c>
      <c r="AC2999" t="s">
        <v>66</v>
      </c>
      <c r="AD2999" t="s">
        <v>67</v>
      </c>
      <c r="AE2999" t="s">
        <v>14417</v>
      </c>
      <c r="AF2999" t="s">
        <v>290</v>
      </c>
      <c r="AG2999" t="s">
        <v>57</v>
      </c>
      <c r="AH2999" t="s">
        <v>780</v>
      </c>
      <c r="AI2999" t="s">
        <v>211</v>
      </c>
      <c r="AJ2999" t="s">
        <v>480</v>
      </c>
      <c r="AK2999" t="s">
        <v>73</v>
      </c>
      <c r="AL2999" t="s">
        <v>103</v>
      </c>
      <c r="AM2999" t="s">
        <v>125</v>
      </c>
      <c r="AN2999" t="s">
        <v>76</v>
      </c>
      <c r="AO2999" t="s">
        <v>281</v>
      </c>
      <c r="AP2999" t="s">
        <v>8164</v>
      </c>
      <c r="AQ2999" t="s">
        <v>92</v>
      </c>
      <c r="AR2999" t="s">
        <v>67</v>
      </c>
      <c r="AS2999" t="s">
        <v>62</v>
      </c>
      <c r="AT2999" t="s">
        <v>73</v>
      </c>
      <c r="AU2999" t="s">
        <v>107</v>
      </c>
      <c r="AV2999" t="s">
        <v>9910</v>
      </c>
    </row>
    <row r="3000" spans="1:48" hidden="1" x14ac:dyDescent="0.3">
      <c r="A3000" t="s">
        <v>14418</v>
      </c>
      <c r="B3000" t="s">
        <v>14419</v>
      </c>
      <c r="C3000" s="1" t="str">
        <f t="shared" si="494"/>
        <v>21:0975</v>
      </c>
      <c r="D3000" s="1" t="str">
        <f t="shared" si="495"/>
        <v>21:0110</v>
      </c>
      <c r="E3000" t="s">
        <v>14420</v>
      </c>
      <c r="F3000" t="s">
        <v>14421</v>
      </c>
      <c r="H3000">
        <v>60.582650200000003</v>
      </c>
      <c r="I3000">
        <v>-98.361428000000004</v>
      </c>
      <c r="J3000" s="1" t="str">
        <f t="shared" si="496"/>
        <v>NGR lake sediment grab sample</v>
      </c>
      <c r="K3000" s="1" t="str">
        <f t="shared" si="497"/>
        <v>&lt;177 micron (NGR)</v>
      </c>
      <c r="L3000">
        <v>72</v>
      </c>
      <c r="M3000" t="s">
        <v>260</v>
      </c>
      <c r="N3000">
        <v>1414</v>
      </c>
      <c r="O3000" t="s">
        <v>103</v>
      </c>
      <c r="P3000" t="s">
        <v>54</v>
      </c>
      <c r="Q3000" t="s">
        <v>558</v>
      </c>
      <c r="R3000" t="s">
        <v>290</v>
      </c>
      <c r="S3000" t="s">
        <v>57</v>
      </c>
      <c r="T3000" t="s">
        <v>175</v>
      </c>
      <c r="U3000" t="s">
        <v>57</v>
      </c>
      <c r="V3000" t="s">
        <v>251</v>
      </c>
      <c r="W3000" t="s">
        <v>448</v>
      </c>
      <c r="X3000" t="s">
        <v>74</v>
      </c>
      <c r="Y3000" t="s">
        <v>74</v>
      </c>
      <c r="Z3000" t="s">
        <v>96</v>
      </c>
      <c r="AA3000" t="s">
        <v>64</v>
      </c>
      <c r="AB3000" t="s">
        <v>251</v>
      </c>
      <c r="AC3000" t="s">
        <v>173</v>
      </c>
      <c r="AD3000" t="s">
        <v>67</v>
      </c>
      <c r="AE3000" t="s">
        <v>421</v>
      </c>
      <c r="AF3000" t="s">
        <v>104</v>
      </c>
      <c r="AG3000" t="s">
        <v>204</v>
      </c>
      <c r="AH3000" t="s">
        <v>780</v>
      </c>
      <c r="AI3000" t="s">
        <v>292</v>
      </c>
      <c r="AJ3000" t="s">
        <v>709</v>
      </c>
      <c r="AK3000" t="s">
        <v>73</v>
      </c>
      <c r="AL3000" t="s">
        <v>75</v>
      </c>
      <c r="AM3000" t="s">
        <v>103</v>
      </c>
      <c r="AN3000" t="s">
        <v>76</v>
      </c>
      <c r="AO3000" t="s">
        <v>203</v>
      </c>
      <c r="AP3000" t="s">
        <v>105</v>
      </c>
      <c r="AQ3000" t="s">
        <v>306</v>
      </c>
      <c r="AR3000" t="s">
        <v>67</v>
      </c>
      <c r="AS3000" t="s">
        <v>54</v>
      </c>
      <c r="AT3000" t="s">
        <v>73</v>
      </c>
      <c r="AU3000" t="s">
        <v>107</v>
      </c>
      <c r="AV3000" t="s">
        <v>14422</v>
      </c>
    </row>
    <row r="3001" spans="1:48" hidden="1" x14ac:dyDescent="0.3">
      <c r="A3001" t="s">
        <v>14423</v>
      </c>
      <c r="B3001" t="s">
        <v>14424</v>
      </c>
      <c r="C3001" s="1" t="str">
        <f t="shared" si="494"/>
        <v>21:0975</v>
      </c>
      <c r="D3001" s="1" t="str">
        <f t="shared" si="495"/>
        <v>21:0110</v>
      </c>
      <c r="E3001" t="s">
        <v>14425</v>
      </c>
      <c r="F3001" t="s">
        <v>14426</v>
      </c>
      <c r="H3001">
        <v>60.592748899999997</v>
      </c>
      <c r="I3001">
        <v>-98.313779800000006</v>
      </c>
      <c r="J3001" s="1" t="str">
        <f t="shared" si="496"/>
        <v>NGR lake sediment grab sample</v>
      </c>
      <c r="K3001" s="1" t="str">
        <f t="shared" si="497"/>
        <v>&lt;177 micron (NGR)</v>
      </c>
      <c r="L3001">
        <v>72</v>
      </c>
      <c r="M3001" t="s">
        <v>273</v>
      </c>
      <c r="N3001">
        <v>1415</v>
      </c>
      <c r="O3001" t="s">
        <v>103</v>
      </c>
      <c r="P3001" t="s">
        <v>54</v>
      </c>
      <c r="Q3001" t="s">
        <v>539</v>
      </c>
      <c r="R3001" t="s">
        <v>14427</v>
      </c>
      <c r="S3001" t="s">
        <v>57</v>
      </c>
      <c r="T3001" t="s">
        <v>152</v>
      </c>
      <c r="U3001" t="s">
        <v>281</v>
      </c>
      <c r="V3001" t="s">
        <v>725</v>
      </c>
      <c r="W3001" t="s">
        <v>448</v>
      </c>
      <c r="X3001" t="s">
        <v>74</v>
      </c>
      <c r="Y3001" t="s">
        <v>211</v>
      </c>
      <c r="Z3001" t="s">
        <v>138</v>
      </c>
      <c r="AA3001" t="s">
        <v>64</v>
      </c>
      <c r="AB3001" t="s">
        <v>411</v>
      </c>
      <c r="AC3001" t="s">
        <v>66</v>
      </c>
      <c r="AD3001" t="s">
        <v>117</v>
      </c>
      <c r="AE3001" t="s">
        <v>238</v>
      </c>
      <c r="AF3001" t="s">
        <v>151</v>
      </c>
      <c r="AG3001" t="s">
        <v>853</v>
      </c>
      <c r="AH3001" t="s">
        <v>780</v>
      </c>
      <c r="AI3001" t="s">
        <v>709</v>
      </c>
      <c r="AJ3001" t="s">
        <v>439</v>
      </c>
      <c r="AK3001" t="s">
        <v>73</v>
      </c>
      <c r="AL3001" t="s">
        <v>75</v>
      </c>
      <c r="AM3001" t="s">
        <v>157</v>
      </c>
      <c r="AN3001" t="s">
        <v>76</v>
      </c>
      <c r="AO3001" t="s">
        <v>104</v>
      </c>
      <c r="AP3001" t="s">
        <v>566</v>
      </c>
      <c r="AQ3001" t="s">
        <v>116</v>
      </c>
      <c r="AR3001" t="s">
        <v>62</v>
      </c>
      <c r="AS3001" t="s">
        <v>170</v>
      </c>
      <c r="AT3001" t="s">
        <v>152</v>
      </c>
      <c r="AU3001" t="s">
        <v>107</v>
      </c>
      <c r="AV3001" t="s">
        <v>14428</v>
      </c>
    </row>
    <row r="3002" spans="1:48" hidden="1" x14ac:dyDescent="0.3">
      <c r="A3002" t="s">
        <v>14429</v>
      </c>
      <c r="B3002" t="s">
        <v>14430</v>
      </c>
      <c r="C3002" s="1" t="str">
        <f t="shared" si="494"/>
        <v>21:0975</v>
      </c>
      <c r="D3002" s="1" t="str">
        <f t="shared" si="495"/>
        <v>21:0110</v>
      </c>
      <c r="E3002" t="s">
        <v>14431</v>
      </c>
      <c r="F3002" t="s">
        <v>14432</v>
      </c>
      <c r="H3002">
        <v>60.582133900000002</v>
      </c>
      <c r="I3002">
        <v>-98.249872499999995</v>
      </c>
      <c r="J3002" s="1" t="str">
        <f t="shared" si="496"/>
        <v>NGR lake sediment grab sample</v>
      </c>
      <c r="K3002" s="1" t="str">
        <f t="shared" si="497"/>
        <v>&lt;177 micron (NGR)</v>
      </c>
      <c r="L3002">
        <v>72</v>
      </c>
      <c r="M3002" t="s">
        <v>289</v>
      </c>
      <c r="N3002">
        <v>1416</v>
      </c>
      <c r="O3002" t="s">
        <v>103</v>
      </c>
      <c r="P3002" t="s">
        <v>54</v>
      </c>
      <c r="Q3002" t="s">
        <v>248</v>
      </c>
      <c r="R3002" t="s">
        <v>121</v>
      </c>
      <c r="S3002" t="s">
        <v>57</v>
      </c>
      <c r="T3002" t="s">
        <v>562</v>
      </c>
      <c r="U3002" t="s">
        <v>57</v>
      </c>
      <c r="V3002" t="s">
        <v>187</v>
      </c>
      <c r="W3002" t="s">
        <v>206</v>
      </c>
      <c r="X3002" t="s">
        <v>62</v>
      </c>
      <c r="Y3002" t="s">
        <v>75</v>
      </c>
      <c r="Z3002" t="s">
        <v>74</v>
      </c>
      <c r="AA3002" t="s">
        <v>64</v>
      </c>
      <c r="AB3002" t="s">
        <v>135</v>
      </c>
      <c r="AC3002" t="s">
        <v>66</v>
      </c>
      <c r="AD3002" t="s">
        <v>758</v>
      </c>
      <c r="AE3002" t="s">
        <v>2032</v>
      </c>
      <c r="AF3002" t="s">
        <v>141</v>
      </c>
      <c r="AG3002" t="s">
        <v>116</v>
      </c>
      <c r="AH3002" t="s">
        <v>780</v>
      </c>
      <c r="AI3002" t="s">
        <v>118</v>
      </c>
      <c r="AJ3002" t="s">
        <v>366</v>
      </c>
      <c r="AK3002" t="s">
        <v>73</v>
      </c>
      <c r="AL3002" t="s">
        <v>103</v>
      </c>
      <c r="AM3002" t="s">
        <v>125</v>
      </c>
      <c r="AN3002" t="s">
        <v>76</v>
      </c>
      <c r="AO3002" t="s">
        <v>104</v>
      </c>
      <c r="AP3002" t="s">
        <v>218</v>
      </c>
      <c r="AQ3002" t="s">
        <v>99</v>
      </c>
      <c r="AR3002" t="s">
        <v>67</v>
      </c>
      <c r="AS3002" t="s">
        <v>54</v>
      </c>
      <c r="AT3002" t="s">
        <v>73</v>
      </c>
      <c r="AU3002" t="s">
        <v>107</v>
      </c>
      <c r="AV3002" t="s">
        <v>507</v>
      </c>
    </row>
    <row r="3003" spans="1:48" hidden="1" x14ac:dyDescent="0.3">
      <c r="A3003" t="s">
        <v>14433</v>
      </c>
      <c r="B3003" t="s">
        <v>14434</v>
      </c>
      <c r="C3003" s="1" t="str">
        <f t="shared" si="494"/>
        <v>21:0975</v>
      </c>
      <c r="D3003" s="1" t="str">
        <f t="shared" si="495"/>
        <v>21:0110</v>
      </c>
      <c r="E3003" t="s">
        <v>14435</v>
      </c>
      <c r="F3003" t="s">
        <v>14436</v>
      </c>
      <c r="H3003">
        <v>60.570852700000003</v>
      </c>
      <c r="I3003">
        <v>-98.177485000000004</v>
      </c>
      <c r="J3003" s="1" t="str">
        <f t="shared" si="496"/>
        <v>NGR lake sediment grab sample</v>
      </c>
      <c r="K3003" s="1" t="str">
        <f t="shared" si="497"/>
        <v>&lt;177 micron (NGR)</v>
      </c>
      <c r="L3003">
        <v>72</v>
      </c>
      <c r="M3003" t="s">
        <v>301</v>
      </c>
      <c r="N3003">
        <v>1417</v>
      </c>
      <c r="O3003" t="s">
        <v>220</v>
      </c>
      <c r="P3003" t="s">
        <v>54</v>
      </c>
      <c r="Q3003" t="s">
        <v>489</v>
      </c>
      <c r="R3003" t="s">
        <v>575</v>
      </c>
      <c r="S3003" t="s">
        <v>57</v>
      </c>
      <c r="T3003" t="s">
        <v>315</v>
      </c>
      <c r="U3003" t="s">
        <v>168</v>
      </c>
      <c r="V3003" t="s">
        <v>167</v>
      </c>
      <c r="W3003" t="s">
        <v>220</v>
      </c>
      <c r="X3003" t="s">
        <v>62</v>
      </c>
      <c r="Y3003" t="s">
        <v>95</v>
      </c>
      <c r="Z3003" t="s">
        <v>170</v>
      </c>
      <c r="AA3003" t="s">
        <v>64</v>
      </c>
      <c r="AB3003" t="s">
        <v>291</v>
      </c>
      <c r="AC3003" t="s">
        <v>171</v>
      </c>
      <c r="AD3003" t="s">
        <v>76</v>
      </c>
      <c r="AE3003" t="s">
        <v>74</v>
      </c>
      <c r="AF3003" t="s">
        <v>187</v>
      </c>
      <c r="AG3003" t="s">
        <v>65</v>
      </c>
      <c r="AH3003" t="s">
        <v>173</v>
      </c>
      <c r="AI3003" t="s">
        <v>292</v>
      </c>
      <c r="AJ3003" t="s">
        <v>168</v>
      </c>
      <c r="AK3003" t="s">
        <v>73</v>
      </c>
      <c r="AL3003" t="s">
        <v>125</v>
      </c>
      <c r="AM3003" t="s">
        <v>177</v>
      </c>
      <c r="AN3003" t="s">
        <v>14437</v>
      </c>
      <c r="AO3003" t="s">
        <v>168</v>
      </c>
      <c r="AP3003" t="s">
        <v>234</v>
      </c>
      <c r="AQ3003" t="s">
        <v>14438</v>
      </c>
      <c r="AR3003" t="s">
        <v>170</v>
      </c>
      <c r="AS3003" t="s">
        <v>54</v>
      </c>
      <c r="AT3003" t="s">
        <v>58</v>
      </c>
      <c r="AU3003" t="s">
        <v>107</v>
      </c>
      <c r="AV3003" t="s">
        <v>3173</v>
      </c>
    </row>
    <row r="3004" spans="1:48" hidden="1" x14ac:dyDescent="0.3">
      <c r="A3004" t="s">
        <v>14439</v>
      </c>
      <c r="B3004" t="s">
        <v>14440</v>
      </c>
      <c r="C3004" s="1" t="str">
        <f t="shared" si="494"/>
        <v>21:0975</v>
      </c>
      <c r="D3004" s="1" t="str">
        <f t="shared" si="495"/>
        <v>21:0110</v>
      </c>
      <c r="E3004" t="s">
        <v>14441</v>
      </c>
      <c r="F3004" t="s">
        <v>14442</v>
      </c>
      <c r="H3004">
        <v>60.603092500000002</v>
      </c>
      <c r="I3004">
        <v>-98.182745299999993</v>
      </c>
      <c r="J3004" s="1" t="str">
        <f t="shared" si="496"/>
        <v>NGR lake sediment grab sample</v>
      </c>
      <c r="K3004" s="1" t="str">
        <f t="shared" si="497"/>
        <v>&lt;177 micron (NGR)</v>
      </c>
      <c r="L3004">
        <v>72</v>
      </c>
      <c r="M3004" t="s">
        <v>314</v>
      </c>
      <c r="N3004">
        <v>1418</v>
      </c>
      <c r="O3004" t="s">
        <v>103</v>
      </c>
      <c r="P3004" t="s">
        <v>54</v>
      </c>
      <c r="Q3004" t="s">
        <v>3719</v>
      </c>
      <c r="R3004" t="s">
        <v>190</v>
      </c>
      <c r="S3004" t="s">
        <v>57</v>
      </c>
      <c r="T3004" t="s">
        <v>277</v>
      </c>
      <c r="U3004" t="s">
        <v>104</v>
      </c>
      <c r="V3004" t="s">
        <v>890</v>
      </c>
      <c r="W3004" t="s">
        <v>62</v>
      </c>
      <c r="X3004" t="s">
        <v>62</v>
      </c>
      <c r="Y3004" t="s">
        <v>168</v>
      </c>
      <c r="Z3004" t="s">
        <v>96</v>
      </c>
      <c r="AA3004" t="s">
        <v>64</v>
      </c>
      <c r="AB3004" t="s">
        <v>97</v>
      </c>
      <c r="AC3004" t="s">
        <v>70</v>
      </c>
      <c r="AD3004" t="s">
        <v>616</v>
      </c>
      <c r="AE3004" t="s">
        <v>421</v>
      </c>
      <c r="AF3004" t="s">
        <v>104</v>
      </c>
      <c r="AG3004" t="s">
        <v>380</v>
      </c>
      <c r="AH3004" t="s">
        <v>780</v>
      </c>
      <c r="AI3004" t="s">
        <v>159</v>
      </c>
      <c r="AJ3004" t="s">
        <v>102</v>
      </c>
      <c r="AK3004" t="s">
        <v>73</v>
      </c>
      <c r="AL3004" t="s">
        <v>75</v>
      </c>
      <c r="AM3004" t="s">
        <v>157</v>
      </c>
      <c r="AN3004" t="s">
        <v>76</v>
      </c>
      <c r="AO3004" t="s">
        <v>104</v>
      </c>
      <c r="AP3004" t="s">
        <v>105</v>
      </c>
      <c r="AQ3004" t="s">
        <v>134</v>
      </c>
      <c r="AR3004" t="s">
        <v>96</v>
      </c>
      <c r="AS3004" t="s">
        <v>170</v>
      </c>
      <c r="AT3004" t="s">
        <v>364</v>
      </c>
      <c r="AU3004" t="s">
        <v>107</v>
      </c>
      <c r="AV3004" t="s">
        <v>14443</v>
      </c>
    </row>
    <row r="3005" spans="1:48" hidden="1" x14ac:dyDescent="0.3">
      <c r="A3005" t="s">
        <v>14444</v>
      </c>
      <c r="B3005" t="s">
        <v>14445</v>
      </c>
      <c r="C3005" s="1" t="str">
        <f t="shared" si="494"/>
        <v>21:0975</v>
      </c>
      <c r="D3005" s="1" t="str">
        <f t="shared" si="495"/>
        <v>21:0110</v>
      </c>
      <c r="E3005" t="s">
        <v>14446</v>
      </c>
      <c r="F3005" t="s">
        <v>14447</v>
      </c>
      <c r="H3005">
        <v>60.610253</v>
      </c>
      <c r="I3005">
        <v>-98.246168699999998</v>
      </c>
      <c r="J3005" s="1" t="str">
        <f t="shared" si="496"/>
        <v>NGR lake sediment grab sample</v>
      </c>
      <c r="K3005" s="1" t="str">
        <f t="shared" si="497"/>
        <v>&lt;177 micron (NGR)</v>
      </c>
      <c r="L3005">
        <v>72</v>
      </c>
      <c r="M3005" t="s">
        <v>324</v>
      </c>
      <c r="N3005">
        <v>1419</v>
      </c>
      <c r="O3005" t="s">
        <v>103</v>
      </c>
      <c r="P3005" t="s">
        <v>54</v>
      </c>
      <c r="Q3005" t="s">
        <v>731</v>
      </c>
      <c r="R3005" t="s">
        <v>203</v>
      </c>
      <c r="S3005" t="s">
        <v>57</v>
      </c>
      <c r="T3005" t="s">
        <v>249</v>
      </c>
      <c r="U3005" t="s">
        <v>59</v>
      </c>
      <c r="V3005" t="s">
        <v>221</v>
      </c>
      <c r="W3005" t="s">
        <v>211</v>
      </c>
      <c r="X3005" t="s">
        <v>74</v>
      </c>
      <c r="Y3005" t="s">
        <v>137</v>
      </c>
      <c r="Z3005" t="s">
        <v>117</v>
      </c>
      <c r="AA3005" t="s">
        <v>64</v>
      </c>
      <c r="AB3005" t="s">
        <v>303</v>
      </c>
      <c r="AC3005" t="s">
        <v>173</v>
      </c>
      <c r="AD3005" t="s">
        <v>96</v>
      </c>
      <c r="AE3005" t="s">
        <v>1678</v>
      </c>
      <c r="AF3005" t="s">
        <v>151</v>
      </c>
      <c r="AG3005" t="s">
        <v>91</v>
      </c>
      <c r="AH3005" t="s">
        <v>472</v>
      </c>
      <c r="AI3005" t="s">
        <v>402</v>
      </c>
      <c r="AJ3005" t="s">
        <v>114</v>
      </c>
      <c r="AK3005" t="s">
        <v>73</v>
      </c>
      <c r="AL3005" t="s">
        <v>68</v>
      </c>
      <c r="AM3005" t="s">
        <v>177</v>
      </c>
      <c r="AN3005" t="s">
        <v>76</v>
      </c>
      <c r="AO3005" t="s">
        <v>178</v>
      </c>
      <c r="AP3005" t="s">
        <v>267</v>
      </c>
      <c r="AQ3005" t="s">
        <v>77</v>
      </c>
      <c r="AR3005" t="s">
        <v>74</v>
      </c>
      <c r="AS3005" t="s">
        <v>54</v>
      </c>
      <c r="AT3005" t="s">
        <v>73</v>
      </c>
      <c r="AU3005" t="s">
        <v>593</v>
      </c>
      <c r="AV3005" t="s">
        <v>1799</v>
      </c>
    </row>
    <row r="3006" spans="1:48" hidden="1" x14ac:dyDescent="0.3">
      <c r="A3006" t="s">
        <v>14448</v>
      </c>
      <c r="B3006" t="s">
        <v>14449</v>
      </c>
      <c r="C3006" s="1" t="str">
        <f t="shared" si="494"/>
        <v>21:0975</v>
      </c>
      <c r="D3006" s="1" t="str">
        <f t="shared" si="495"/>
        <v>21:0110</v>
      </c>
      <c r="E3006" t="s">
        <v>14450</v>
      </c>
      <c r="F3006" t="s">
        <v>14451</v>
      </c>
      <c r="H3006">
        <v>60.5986738</v>
      </c>
      <c r="I3006">
        <v>-98.304852699999998</v>
      </c>
      <c r="J3006" s="1" t="str">
        <f t="shared" si="496"/>
        <v>NGR lake sediment grab sample</v>
      </c>
      <c r="K3006" s="1" t="str">
        <f t="shared" si="497"/>
        <v>&lt;177 micron (NGR)</v>
      </c>
      <c r="L3006">
        <v>72</v>
      </c>
      <c r="M3006" t="s">
        <v>335</v>
      </c>
      <c r="N3006">
        <v>1420</v>
      </c>
      <c r="O3006" t="s">
        <v>103</v>
      </c>
      <c r="P3006" t="s">
        <v>54</v>
      </c>
      <c r="Q3006" t="s">
        <v>315</v>
      </c>
      <c r="R3006" t="s">
        <v>236</v>
      </c>
      <c r="S3006" t="s">
        <v>57</v>
      </c>
      <c r="T3006" t="s">
        <v>262</v>
      </c>
      <c r="U3006" t="s">
        <v>178</v>
      </c>
      <c r="V3006" t="s">
        <v>236</v>
      </c>
      <c r="W3006" t="s">
        <v>448</v>
      </c>
      <c r="X3006" t="s">
        <v>62</v>
      </c>
      <c r="Y3006" t="s">
        <v>263</v>
      </c>
      <c r="Z3006" t="s">
        <v>62</v>
      </c>
      <c r="AA3006" t="s">
        <v>64</v>
      </c>
      <c r="AB3006" t="s">
        <v>438</v>
      </c>
      <c r="AC3006" t="s">
        <v>155</v>
      </c>
      <c r="AD3006" t="s">
        <v>127</v>
      </c>
      <c r="AE3006" t="s">
        <v>7527</v>
      </c>
      <c r="AF3006" t="s">
        <v>134</v>
      </c>
      <c r="AG3006" t="s">
        <v>77</v>
      </c>
      <c r="AH3006" t="s">
        <v>780</v>
      </c>
      <c r="AI3006" t="s">
        <v>193</v>
      </c>
      <c r="AJ3006" t="s">
        <v>592</v>
      </c>
      <c r="AK3006" t="s">
        <v>73</v>
      </c>
      <c r="AL3006" t="s">
        <v>103</v>
      </c>
      <c r="AM3006" t="s">
        <v>75</v>
      </c>
      <c r="AN3006" t="s">
        <v>76</v>
      </c>
      <c r="AO3006" t="s">
        <v>203</v>
      </c>
      <c r="AP3006" t="s">
        <v>133</v>
      </c>
      <c r="AQ3006" t="s">
        <v>156</v>
      </c>
      <c r="AR3006" t="s">
        <v>67</v>
      </c>
      <c r="AS3006" t="s">
        <v>170</v>
      </c>
      <c r="AT3006" t="s">
        <v>91</v>
      </c>
      <c r="AU3006" t="s">
        <v>107</v>
      </c>
      <c r="AV3006" t="s">
        <v>5064</v>
      </c>
    </row>
    <row r="3007" spans="1:48" hidden="1" x14ac:dyDescent="0.3">
      <c r="A3007" t="s">
        <v>14452</v>
      </c>
      <c r="B3007" t="s">
        <v>14453</v>
      </c>
      <c r="C3007" s="1" t="str">
        <f t="shared" si="494"/>
        <v>21:0975</v>
      </c>
      <c r="D3007" s="1" t="str">
        <f t="shared" si="495"/>
        <v>21:0110</v>
      </c>
      <c r="E3007" t="s">
        <v>14454</v>
      </c>
      <c r="F3007" t="s">
        <v>14455</v>
      </c>
      <c r="H3007">
        <v>60.612345900000001</v>
      </c>
      <c r="I3007">
        <v>-98.386963600000001</v>
      </c>
      <c r="J3007" s="1" t="str">
        <f t="shared" si="496"/>
        <v>NGR lake sediment grab sample</v>
      </c>
      <c r="K3007" s="1" t="str">
        <f t="shared" si="497"/>
        <v>&lt;177 micron (NGR)</v>
      </c>
      <c r="L3007">
        <v>72</v>
      </c>
      <c r="M3007" t="s">
        <v>354</v>
      </c>
      <c r="N3007">
        <v>1421</v>
      </c>
      <c r="O3007" t="s">
        <v>103</v>
      </c>
      <c r="P3007" t="s">
        <v>54</v>
      </c>
      <c r="Q3007" t="s">
        <v>248</v>
      </c>
      <c r="R3007" t="s">
        <v>616</v>
      </c>
      <c r="S3007" t="s">
        <v>57</v>
      </c>
      <c r="T3007" t="s">
        <v>316</v>
      </c>
      <c r="U3007" t="s">
        <v>59</v>
      </c>
      <c r="V3007" t="s">
        <v>90</v>
      </c>
      <c r="W3007" t="s">
        <v>75</v>
      </c>
      <c r="X3007" t="s">
        <v>74</v>
      </c>
      <c r="Y3007" t="s">
        <v>62</v>
      </c>
      <c r="Z3007" t="s">
        <v>67</v>
      </c>
      <c r="AA3007" t="s">
        <v>64</v>
      </c>
      <c r="AB3007" t="s">
        <v>264</v>
      </c>
      <c r="AC3007" t="s">
        <v>66</v>
      </c>
      <c r="AD3007" t="s">
        <v>67</v>
      </c>
      <c r="AE3007" t="s">
        <v>8754</v>
      </c>
      <c r="AF3007" t="s">
        <v>203</v>
      </c>
      <c r="AG3007" t="s">
        <v>203</v>
      </c>
      <c r="AH3007" t="s">
        <v>780</v>
      </c>
      <c r="AI3007" t="s">
        <v>137</v>
      </c>
      <c r="AJ3007" t="s">
        <v>136</v>
      </c>
      <c r="AK3007" t="s">
        <v>73</v>
      </c>
      <c r="AL3007" t="s">
        <v>103</v>
      </c>
      <c r="AM3007" t="s">
        <v>103</v>
      </c>
      <c r="AN3007" t="s">
        <v>76</v>
      </c>
      <c r="AO3007" t="s">
        <v>336</v>
      </c>
      <c r="AP3007" t="s">
        <v>8164</v>
      </c>
      <c r="AQ3007" t="s">
        <v>159</v>
      </c>
      <c r="AR3007" t="s">
        <v>67</v>
      </c>
      <c r="AS3007" t="s">
        <v>54</v>
      </c>
      <c r="AT3007" t="s">
        <v>73</v>
      </c>
      <c r="AU3007" t="s">
        <v>107</v>
      </c>
      <c r="AV3007" t="s">
        <v>11454</v>
      </c>
    </row>
    <row r="3008" spans="1:48" hidden="1" x14ac:dyDescent="0.3">
      <c r="A3008" t="s">
        <v>14456</v>
      </c>
      <c r="B3008" t="s">
        <v>14457</v>
      </c>
      <c r="C3008" s="1" t="str">
        <f t="shared" si="494"/>
        <v>21:0975</v>
      </c>
      <c r="D3008" s="1" t="str">
        <f t="shared" si="495"/>
        <v>21:0110</v>
      </c>
      <c r="E3008" t="s">
        <v>14458</v>
      </c>
      <c r="F3008" t="s">
        <v>14459</v>
      </c>
      <c r="H3008">
        <v>60.6396066</v>
      </c>
      <c r="I3008">
        <v>-98.224474799999996</v>
      </c>
      <c r="J3008" s="1" t="str">
        <f t="shared" si="496"/>
        <v>NGR lake sediment grab sample</v>
      </c>
      <c r="K3008" s="1" t="str">
        <f t="shared" si="497"/>
        <v>&lt;177 micron (NGR)</v>
      </c>
      <c r="L3008">
        <v>73</v>
      </c>
      <c r="M3008" t="s">
        <v>1936</v>
      </c>
      <c r="N3008">
        <v>1422</v>
      </c>
      <c r="O3008" t="s">
        <v>75</v>
      </c>
      <c r="P3008" t="s">
        <v>54</v>
      </c>
      <c r="Q3008" t="s">
        <v>89</v>
      </c>
      <c r="R3008" t="s">
        <v>413</v>
      </c>
      <c r="S3008" t="s">
        <v>57</v>
      </c>
      <c r="T3008" t="s">
        <v>380</v>
      </c>
      <c r="U3008" t="s">
        <v>168</v>
      </c>
      <c r="V3008" t="s">
        <v>189</v>
      </c>
      <c r="W3008" t="s">
        <v>170</v>
      </c>
      <c r="X3008" t="s">
        <v>74</v>
      </c>
      <c r="Y3008" t="s">
        <v>276</v>
      </c>
      <c r="Z3008" t="s">
        <v>117</v>
      </c>
      <c r="AA3008" t="s">
        <v>64</v>
      </c>
      <c r="AB3008" t="s">
        <v>264</v>
      </c>
      <c r="AC3008" t="s">
        <v>173</v>
      </c>
      <c r="AD3008" t="s">
        <v>67</v>
      </c>
      <c r="AE3008" t="s">
        <v>346</v>
      </c>
      <c r="AF3008" t="s">
        <v>281</v>
      </c>
      <c r="AG3008" t="s">
        <v>152</v>
      </c>
      <c r="AH3008" t="s">
        <v>780</v>
      </c>
      <c r="AI3008" t="s">
        <v>156</v>
      </c>
      <c r="AJ3008" t="s">
        <v>692</v>
      </c>
      <c r="AK3008" t="s">
        <v>73</v>
      </c>
      <c r="AL3008" t="s">
        <v>68</v>
      </c>
      <c r="AM3008" t="s">
        <v>75</v>
      </c>
      <c r="AN3008" t="s">
        <v>76</v>
      </c>
      <c r="AO3008" t="s">
        <v>203</v>
      </c>
      <c r="AP3008" t="s">
        <v>179</v>
      </c>
      <c r="AQ3008" t="s">
        <v>413</v>
      </c>
      <c r="AR3008" t="s">
        <v>62</v>
      </c>
      <c r="AS3008" t="s">
        <v>54</v>
      </c>
      <c r="AT3008" t="s">
        <v>73</v>
      </c>
      <c r="AU3008" t="s">
        <v>107</v>
      </c>
      <c r="AV3008" t="s">
        <v>3015</v>
      </c>
    </row>
    <row r="3009" spans="1:48" hidden="1" x14ac:dyDescent="0.3">
      <c r="A3009" t="s">
        <v>14460</v>
      </c>
      <c r="B3009" t="s">
        <v>14461</v>
      </c>
      <c r="C3009" s="1" t="str">
        <f t="shared" si="494"/>
        <v>21:0975</v>
      </c>
      <c r="D3009" s="1" t="str">
        <f t="shared" si="495"/>
        <v>21:0110</v>
      </c>
      <c r="E3009" t="s">
        <v>14462</v>
      </c>
      <c r="F3009" t="s">
        <v>14463</v>
      </c>
      <c r="H3009">
        <v>60.6438104</v>
      </c>
      <c r="I3009">
        <v>-98.355061199999994</v>
      </c>
      <c r="J3009" s="1" t="str">
        <f t="shared" si="496"/>
        <v>NGR lake sediment grab sample</v>
      </c>
      <c r="K3009" s="1" t="str">
        <f t="shared" si="497"/>
        <v>&lt;177 micron (NGR)</v>
      </c>
      <c r="L3009">
        <v>73</v>
      </c>
      <c r="M3009" t="s">
        <v>86</v>
      </c>
      <c r="N3009">
        <v>1423</v>
      </c>
      <c r="O3009" t="s">
        <v>103</v>
      </c>
      <c r="P3009" t="s">
        <v>54</v>
      </c>
      <c r="Q3009" t="s">
        <v>1295</v>
      </c>
      <c r="R3009" t="s">
        <v>478</v>
      </c>
      <c r="S3009" t="s">
        <v>57</v>
      </c>
      <c r="T3009" t="s">
        <v>277</v>
      </c>
      <c r="U3009" t="s">
        <v>203</v>
      </c>
      <c r="V3009" t="s">
        <v>303</v>
      </c>
      <c r="W3009" t="s">
        <v>95</v>
      </c>
      <c r="X3009" t="s">
        <v>62</v>
      </c>
      <c r="Y3009" t="s">
        <v>137</v>
      </c>
      <c r="Z3009" t="s">
        <v>170</v>
      </c>
      <c r="AA3009" t="s">
        <v>64</v>
      </c>
      <c r="AB3009" t="s">
        <v>380</v>
      </c>
      <c r="AC3009" t="s">
        <v>66</v>
      </c>
      <c r="AD3009" t="s">
        <v>203</v>
      </c>
      <c r="AE3009" t="s">
        <v>68</v>
      </c>
      <c r="AF3009" t="s">
        <v>90</v>
      </c>
      <c r="AG3009" t="s">
        <v>236</v>
      </c>
      <c r="AH3009" t="s">
        <v>780</v>
      </c>
      <c r="AI3009" t="s">
        <v>338</v>
      </c>
      <c r="AJ3009" t="s">
        <v>208</v>
      </c>
      <c r="AK3009" t="s">
        <v>73</v>
      </c>
      <c r="AL3009" t="s">
        <v>75</v>
      </c>
      <c r="AM3009" t="s">
        <v>177</v>
      </c>
      <c r="AN3009" t="s">
        <v>76</v>
      </c>
      <c r="AO3009" t="s">
        <v>178</v>
      </c>
      <c r="AP3009" t="s">
        <v>105</v>
      </c>
      <c r="AQ3009" t="s">
        <v>104</v>
      </c>
      <c r="AR3009" t="s">
        <v>74</v>
      </c>
      <c r="AS3009" t="s">
        <v>62</v>
      </c>
      <c r="AT3009" t="s">
        <v>152</v>
      </c>
      <c r="AU3009" t="s">
        <v>107</v>
      </c>
      <c r="AV3009" t="s">
        <v>14464</v>
      </c>
    </row>
    <row r="3010" spans="1:48" hidden="1" x14ac:dyDescent="0.3">
      <c r="A3010" t="s">
        <v>14465</v>
      </c>
      <c r="B3010" t="s">
        <v>14466</v>
      </c>
      <c r="C3010" s="1" t="str">
        <f t="shared" si="494"/>
        <v>21:0975</v>
      </c>
      <c r="D3010" s="1" t="str">
        <f t="shared" si="495"/>
        <v>21:0110</v>
      </c>
      <c r="E3010" t="s">
        <v>14458</v>
      </c>
      <c r="F3010" t="s">
        <v>14467</v>
      </c>
      <c r="H3010">
        <v>60.6396066</v>
      </c>
      <c r="I3010">
        <v>-98.224474799999996</v>
      </c>
      <c r="J3010" s="1" t="str">
        <f t="shared" si="496"/>
        <v>NGR lake sediment grab sample</v>
      </c>
      <c r="K3010" s="1" t="str">
        <f t="shared" si="497"/>
        <v>&lt;177 micron (NGR)</v>
      </c>
      <c r="L3010">
        <v>73</v>
      </c>
      <c r="M3010" t="s">
        <v>1969</v>
      </c>
      <c r="N3010">
        <v>1424</v>
      </c>
      <c r="O3010" t="s">
        <v>103</v>
      </c>
      <c r="P3010" t="s">
        <v>54</v>
      </c>
      <c r="Q3010" t="s">
        <v>410</v>
      </c>
      <c r="R3010" t="s">
        <v>139</v>
      </c>
      <c r="S3010" t="s">
        <v>57</v>
      </c>
      <c r="T3010" t="s">
        <v>698</v>
      </c>
      <c r="U3010" t="s">
        <v>168</v>
      </c>
      <c r="V3010" t="s">
        <v>890</v>
      </c>
      <c r="W3010" t="s">
        <v>205</v>
      </c>
      <c r="X3010" t="s">
        <v>67</v>
      </c>
      <c r="Y3010" t="s">
        <v>62</v>
      </c>
      <c r="Z3010" t="s">
        <v>138</v>
      </c>
      <c r="AA3010" t="s">
        <v>64</v>
      </c>
      <c r="AB3010" t="s">
        <v>251</v>
      </c>
      <c r="AC3010" t="s">
        <v>66</v>
      </c>
      <c r="AD3010" t="s">
        <v>170</v>
      </c>
      <c r="AE3010" t="s">
        <v>448</v>
      </c>
      <c r="AF3010" t="s">
        <v>357</v>
      </c>
      <c r="AG3010" t="s">
        <v>58</v>
      </c>
      <c r="AH3010" t="s">
        <v>780</v>
      </c>
      <c r="AI3010" t="s">
        <v>138</v>
      </c>
      <c r="AJ3010" t="s">
        <v>692</v>
      </c>
      <c r="AK3010" t="s">
        <v>73</v>
      </c>
      <c r="AL3010" t="s">
        <v>157</v>
      </c>
      <c r="AM3010" t="s">
        <v>224</v>
      </c>
      <c r="AN3010" t="s">
        <v>76</v>
      </c>
      <c r="AO3010" t="s">
        <v>168</v>
      </c>
      <c r="AP3010" t="s">
        <v>179</v>
      </c>
      <c r="AQ3010" t="s">
        <v>178</v>
      </c>
      <c r="AR3010" t="s">
        <v>62</v>
      </c>
      <c r="AS3010" t="s">
        <v>54</v>
      </c>
      <c r="AT3010" t="s">
        <v>73</v>
      </c>
      <c r="AU3010" t="s">
        <v>107</v>
      </c>
      <c r="AV3010" t="s">
        <v>14468</v>
      </c>
    </row>
    <row r="3011" spans="1:48" hidden="1" x14ac:dyDescent="0.3">
      <c r="A3011" t="s">
        <v>14469</v>
      </c>
      <c r="B3011" t="s">
        <v>14470</v>
      </c>
      <c r="C3011" s="1" t="str">
        <f t="shared" si="494"/>
        <v>21:0975</v>
      </c>
      <c r="D3011" s="1" t="str">
        <f t="shared" si="495"/>
        <v>21:0110</v>
      </c>
      <c r="E3011" t="s">
        <v>14458</v>
      </c>
      <c r="F3011" t="s">
        <v>14471</v>
      </c>
      <c r="H3011">
        <v>60.6396066</v>
      </c>
      <c r="I3011">
        <v>-98.224474799999996</v>
      </c>
      <c r="J3011" s="1" t="str">
        <f t="shared" si="496"/>
        <v>NGR lake sediment grab sample</v>
      </c>
      <c r="K3011" s="1" t="str">
        <f t="shared" si="497"/>
        <v>&lt;177 micron (NGR)</v>
      </c>
      <c r="L3011">
        <v>73</v>
      </c>
      <c r="M3011" t="s">
        <v>1961</v>
      </c>
      <c r="N3011">
        <v>1425</v>
      </c>
      <c r="O3011" t="s">
        <v>526</v>
      </c>
      <c r="P3011" t="s">
        <v>54</v>
      </c>
      <c r="Q3011" t="s">
        <v>55</v>
      </c>
      <c r="R3011" t="s">
        <v>265</v>
      </c>
      <c r="S3011" t="s">
        <v>57</v>
      </c>
      <c r="T3011" t="s">
        <v>100</v>
      </c>
      <c r="U3011" t="s">
        <v>88</v>
      </c>
      <c r="V3011" t="s">
        <v>492</v>
      </c>
      <c r="W3011" t="s">
        <v>79</v>
      </c>
      <c r="X3011" t="s">
        <v>74</v>
      </c>
      <c r="Y3011" t="s">
        <v>346</v>
      </c>
      <c r="Z3011" t="s">
        <v>59</v>
      </c>
      <c r="AA3011" t="s">
        <v>64</v>
      </c>
      <c r="AB3011" t="s">
        <v>192</v>
      </c>
      <c r="AC3011" t="s">
        <v>173</v>
      </c>
      <c r="AD3011" t="s">
        <v>67</v>
      </c>
      <c r="AE3011" t="s">
        <v>4743</v>
      </c>
      <c r="AF3011" t="s">
        <v>77</v>
      </c>
      <c r="AG3011" t="s">
        <v>91</v>
      </c>
      <c r="AH3011" t="s">
        <v>173</v>
      </c>
      <c r="AI3011" t="s">
        <v>124</v>
      </c>
      <c r="AJ3011" t="s">
        <v>692</v>
      </c>
      <c r="AK3011" t="s">
        <v>73</v>
      </c>
      <c r="AL3011" t="s">
        <v>68</v>
      </c>
      <c r="AM3011" t="s">
        <v>75</v>
      </c>
      <c r="AN3011" t="s">
        <v>76</v>
      </c>
      <c r="AO3011" t="s">
        <v>203</v>
      </c>
      <c r="AP3011" t="s">
        <v>283</v>
      </c>
      <c r="AQ3011" t="s">
        <v>413</v>
      </c>
      <c r="AR3011" t="s">
        <v>62</v>
      </c>
      <c r="AS3011" t="s">
        <v>54</v>
      </c>
      <c r="AT3011" t="s">
        <v>73</v>
      </c>
      <c r="AU3011" t="s">
        <v>107</v>
      </c>
      <c r="AV3011" t="s">
        <v>3763</v>
      </c>
    </row>
    <row r="3012" spans="1:48" hidden="1" x14ac:dyDescent="0.3">
      <c r="A3012" t="s">
        <v>14472</v>
      </c>
      <c r="B3012" t="s">
        <v>14473</v>
      </c>
      <c r="C3012" s="1" t="str">
        <f t="shared" si="494"/>
        <v>21:0975</v>
      </c>
      <c r="D3012" s="1" t="str">
        <f t="shared" si="495"/>
        <v>21:0110</v>
      </c>
      <c r="E3012" t="s">
        <v>14474</v>
      </c>
      <c r="F3012" t="s">
        <v>14475</v>
      </c>
      <c r="H3012">
        <v>60.641601100000003</v>
      </c>
      <c r="I3012">
        <v>-98.188333</v>
      </c>
      <c r="J3012" s="1" t="str">
        <f t="shared" si="496"/>
        <v>NGR lake sediment grab sample</v>
      </c>
      <c r="K3012" s="1" t="str">
        <f t="shared" si="497"/>
        <v>&lt;177 micron (NGR)</v>
      </c>
      <c r="L3012">
        <v>73</v>
      </c>
      <c r="M3012" t="s">
        <v>149</v>
      </c>
      <c r="N3012">
        <v>1426</v>
      </c>
      <c r="O3012" t="s">
        <v>206</v>
      </c>
      <c r="P3012" t="s">
        <v>54</v>
      </c>
      <c r="Q3012" t="s">
        <v>562</v>
      </c>
      <c r="R3012" t="s">
        <v>134</v>
      </c>
      <c r="S3012" t="s">
        <v>57</v>
      </c>
      <c r="T3012" t="s">
        <v>60</v>
      </c>
      <c r="U3012" t="s">
        <v>138</v>
      </c>
      <c r="V3012" t="s">
        <v>2740</v>
      </c>
      <c r="W3012" t="s">
        <v>224</v>
      </c>
      <c r="X3012" t="s">
        <v>67</v>
      </c>
      <c r="Y3012" t="s">
        <v>302</v>
      </c>
      <c r="Z3012" t="s">
        <v>67</v>
      </c>
      <c r="AA3012" t="s">
        <v>64</v>
      </c>
      <c r="AB3012" t="s">
        <v>99</v>
      </c>
      <c r="AC3012" t="s">
        <v>66</v>
      </c>
      <c r="AD3012" t="s">
        <v>54</v>
      </c>
      <c r="AE3012" t="s">
        <v>2032</v>
      </c>
      <c r="AF3012" t="s">
        <v>76</v>
      </c>
      <c r="AG3012" t="s">
        <v>104</v>
      </c>
      <c r="AH3012" t="s">
        <v>780</v>
      </c>
      <c r="AI3012" t="s">
        <v>137</v>
      </c>
      <c r="AJ3012" t="s">
        <v>170</v>
      </c>
      <c r="AK3012" t="s">
        <v>73</v>
      </c>
      <c r="AL3012" t="s">
        <v>103</v>
      </c>
      <c r="AM3012" t="s">
        <v>103</v>
      </c>
      <c r="AN3012" t="s">
        <v>76</v>
      </c>
      <c r="AO3012" t="s">
        <v>127</v>
      </c>
      <c r="AP3012" t="s">
        <v>1158</v>
      </c>
      <c r="AQ3012" t="s">
        <v>134</v>
      </c>
      <c r="AR3012" t="s">
        <v>67</v>
      </c>
      <c r="AS3012" t="s">
        <v>54</v>
      </c>
      <c r="AT3012" t="s">
        <v>73</v>
      </c>
      <c r="AU3012" t="s">
        <v>107</v>
      </c>
      <c r="AV3012" t="s">
        <v>3971</v>
      </c>
    </row>
    <row r="3013" spans="1:48" hidden="1" x14ac:dyDescent="0.3">
      <c r="A3013" t="s">
        <v>14476</v>
      </c>
      <c r="B3013" t="s">
        <v>14477</v>
      </c>
      <c r="C3013" s="1" t="str">
        <f t="shared" si="494"/>
        <v>21:0975</v>
      </c>
      <c r="D3013" s="1" t="str">
        <f t="shared" si="495"/>
        <v>21:0110</v>
      </c>
      <c r="E3013" t="s">
        <v>14478</v>
      </c>
      <c r="F3013" t="s">
        <v>14479</v>
      </c>
      <c r="H3013">
        <v>60.680177</v>
      </c>
      <c r="I3013">
        <v>-98.202297799999997</v>
      </c>
      <c r="J3013" s="1" t="str">
        <f t="shared" si="496"/>
        <v>NGR lake sediment grab sample</v>
      </c>
      <c r="K3013" s="1" t="str">
        <f t="shared" si="497"/>
        <v>&lt;177 micron (NGR)</v>
      </c>
      <c r="L3013">
        <v>73</v>
      </c>
      <c r="M3013" t="s">
        <v>165</v>
      </c>
      <c r="N3013">
        <v>1427</v>
      </c>
      <c r="O3013" t="s">
        <v>63</v>
      </c>
      <c r="P3013" t="s">
        <v>54</v>
      </c>
      <c r="Q3013" t="s">
        <v>643</v>
      </c>
      <c r="R3013" t="s">
        <v>281</v>
      </c>
      <c r="S3013" t="s">
        <v>57</v>
      </c>
      <c r="T3013" t="s">
        <v>91</v>
      </c>
      <c r="U3013" t="s">
        <v>59</v>
      </c>
      <c r="V3013" t="s">
        <v>99</v>
      </c>
      <c r="W3013" t="s">
        <v>177</v>
      </c>
      <c r="X3013" t="s">
        <v>62</v>
      </c>
      <c r="Y3013" t="s">
        <v>220</v>
      </c>
      <c r="Z3013" t="s">
        <v>74</v>
      </c>
      <c r="AA3013" t="s">
        <v>64</v>
      </c>
      <c r="AB3013" t="s">
        <v>853</v>
      </c>
      <c r="AC3013" t="s">
        <v>66</v>
      </c>
      <c r="AD3013" t="s">
        <v>170</v>
      </c>
      <c r="AE3013" t="s">
        <v>3792</v>
      </c>
      <c r="AF3013" t="s">
        <v>134</v>
      </c>
      <c r="AG3013" t="s">
        <v>290</v>
      </c>
      <c r="AH3013" t="s">
        <v>780</v>
      </c>
      <c r="AI3013" t="s">
        <v>118</v>
      </c>
      <c r="AJ3013" t="s">
        <v>156</v>
      </c>
      <c r="AK3013" t="s">
        <v>73</v>
      </c>
      <c r="AL3013" t="s">
        <v>103</v>
      </c>
      <c r="AM3013" t="s">
        <v>224</v>
      </c>
      <c r="AN3013" t="s">
        <v>76</v>
      </c>
      <c r="AO3013" t="s">
        <v>101</v>
      </c>
      <c r="AP3013" t="s">
        <v>403</v>
      </c>
      <c r="AQ3013" t="s">
        <v>168</v>
      </c>
      <c r="AR3013" t="s">
        <v>67</v>
      </c>
      <c r="AS3013" t="s">
        <v>54</v>
      </c>
      <c r="AT3013" t="s">
        <v>73</v>
      </c>
      <c r="AU3013" t="s">
        <v>107</v>
      </c>
      <c r="AV3013" t="s">
        <v>9587</v>
      </c>
    </row>
    <row r="3014" spans="1:48" hidden="1" x14ac:dyDescent="0.3">
      <c r="A3014" t="s">
        <v>14480</v>
      </c>
      <c r="B3014" t="s">
        <v>14481</v>
      </c>
      <c r="C3014" s="1" t="str">
        <f t="shared" si="494"/>
        <v>21:0975</v>
      </c>
      <c r="D3014" s="1" t="str">
        <f>HYPERLINK("https://geochem.nrcan.gc.ca/cdogs/content/svy/svy_e.htm", "")</f>
        <v/>
      </c>
      <c r="G3014" s="1" t="str">
        <f>HYPERLINK("https://geochem.nrcan.gc.ca/cdogs/content/cr_/cr_00161_e.htm", "161")</f>
        <v>161</v>
      </c>
      <c r="J3014" t="s">
        <v>230</v>
      </c>
      <c r="K3014" t="s">
        <v>231</v>
      </c>
      <c r="L3014">
        <v>73</v>
      </c>
      <c r="M3014" t="s">
        <v>232</v>
      </c>
      <c r="N3014">
        <v>1428</v>
      </c>
      <c r="O3014" t="s">
        <v>709</v>
      </c>
      <c r="P3014" t="s">
        <v>54</v>
      </c>
      <c r="Q3014" t="s">
        <v>105</v>
      </c>
      <c r="R3014" t="s">
        <v>177</v>
      </c>
      <c r="S3014" t="s">
        <v>57</v>
      </c>
      <c r="T3014" t="s">
        <v>293</v>
      </c>
      <c r="U3014" t="s">
        <v>88</v>
      </c>
      <c r="V3014" t="s">
        <v>454</v>
      </c>
      <c r="W3014" t="s">
        <v>346</v>
      </c>
      <c r="X3014" t="s">
        <v>62</v>
      </c>
      <c r="Y3014" t="s">
        <v>308</v>
      </c>
      <c r="Z3014" t="s">
        <v>178</v>
      </c>
      <c r="AA3014" t="s">
        <v>64</v>
      </c>
      <c r="AB3014" t="s">
        <v>890</v>
      </c>
      <c r="AC3014" t="s">
        <v>224</v>
      </c>
      <c r="AD3014" t="s">
        <v>67</v>
      </c>
      <c r="AE3014" t="s">
        <v>237</v>
      </c>
      <c r="AF3014" t="s">
        <v>141</v>
      </c>
      <c r="AG3014" t="s">
        <v>60</v>
      </c>
      <c r="AH3014" t="s">
        <v>157</v>
      </c>
      <c r="AI3014" t="s">
        <v>290</v>
      </c>
      <c r="AJ3014" t="s">
        <v>348</v>
      </c>
      <c r="AK3014" t="s">
        <v>73</v>
      </c>
      <c r="AL3014" t="s">
        <v>68</v>
      </c>
      <c r="AM3014" t="s">
        <v>74</v>
      </c>
      <c r="AN3014" t="s">
        <v>76</v>
      </c>
      <c r="AO3014" t="s">
        <v>92</v>
      </c>
      <c r="AP3014" t="s">
        <v>813</v>
      </c>
      <c r="AQ3014" t="s">
        <v>254</v>
      </c>
      <c r="AR3014" t="s">
        <v>170</v>
      </c>
      <c r="AS3014" t="s">
        <v>170</v>
      </c>
      <c r="AT3014" t="s">
        <v>73</v>
      </c>
      <c r="AU3014" t="s">
        <v>652</v>
      </c>
      <c r="AV3014" t="s">
        <v>11376</v>
      </c>
    </row>
    <row r="3015" spans="1:48" hidden="1" x14ac:dyDescent="0.3">
      <c r="A3015" t="s">
        <v>14482</v>
      </c>
      <c r="B3015" t="s">
        <v>14483</v>
      </c>
      <c r="C3015" s="1" t="str">
        <f t="shared" si="494"/>
        <v>21:0975</v>
      </c>
      <c r="D3015" s="1" t="str">
        <f t="shared" ref="D3015:D3032" si="498">HYPERLINK("https://geochem.nrcan.gc.ca/cdogs/content/svy/svy210110_e.htm", "21:0110")</f>
        <v>21:0110</v>
      </c>
      <c r="E3015" t="s">
        <v>14484</v>
      </c>
      <c r="F3015" t="s">
        <v>14485</v>
      </c>
      <c r="H3015">
        <v>60.688428399999999</v>
      </c>
      <c r="I3015">
        <v>-98.250453300000004</v>
      </c>
      <c r="J3015" s="1" t="str">
        <f t="shared" ref="J3015:J3032" si="499">HYPERLINK("https://geochem.nrcan.gc.ca/cdogs/content/kwd/kwd020027_e.htm", "NGR lake sediment grab sample")</f>
        <v>NGR lake sediment grab sample</v>
      </c>
      <c r="K3015" s="1" t="str">
        <f t="shared" ref="K3015:K3032" si="500">HYPERLINK("https://geochem.nrcan.gc.ca/cdogs/content/kwd/kwd080006_e.htm", "&lt;177 micron (NGR)")</f>
        <v>&lt;177 micron (NGR)</v>
      </c>
      <c r="L3015">
        <v>73</v>
      </c>
      <c r="M3015" t="s">
        <v>185</v>
      </c>
      <c r="N3015">
        <v>1429</v>
      </c>
      <c r="O3015" t="s">
        <v>125</v>
      </c>
      <c r="P3015" t="s">
        <v>54</v>
      </c>
      <c r="Q3015" t="s">
        <v>549</v>
      </c>
      <c r="R3015" t="s">
        <v>77</v>
      </c>
      <c r="S3015" t="s">
        <v>57</v>
      </c>
      <c r="T3015" t="s">
        <v>188</v>
      </c>
      <c r="U3015" t="s">
        <v>117</v>
      </c>
      <c r="V3015" t="s">
        <v>192</v>
      </c>
      <c r="W3015" t="s">
        <v>171</v>
      </c>
      <c r="X3015" t="s">
        <v>74</v>
      </c>
      <c r="Y3015" t="s">
        <v>302</v>
      </c>
      <c r="Z3015" t="s">
        <v>127</v>
      </c>
      <c r="AA3015" t="s">
        <v>64</v>
      </c>
      <c r="AB3015" t="s">
        <v>119</v>
      </c>
      <c r="AC3015" t="s">
        <v>66</v>
      </c>
      <c r="AD3015" t="s">
        <v>127</v>
      </c>
      <c r="AE3015" t="s">
        <v>396</v>
      </c>
      <c r="AF3015" t="s">
        <v>116</v>
      </c>
      <c r="AG3015" t="s">
        <v>725</v>
      </c>
      <c r="AH3015" t="s">
        <v>780</v>
      </c>
      <c r="AI3015" t="s">
        <v>226</v>
      </c>
      <c r="AJ3015" t="s">
        <v>209</v>
      </c>
      <c r="AK3015" t="s">
        <v>73</v>
      </c>
      <c r="AL3015" t="s">
        <v>103</v>
      </c>
      <c r="AM3015" t="s">
        <v>103</v>
      </c>
      <c r="AN3015" t="s">
        <v>76</v>
      </c>
      <c r="AO3015" t="s">
        <v>168</v>
      </c>
      <c r="AP3015" t="s">
        <v>2741</v>
      </c>
      <c r="AQ3015" t="s">
        <v>156</v>
      </c>
      <c r="AR3015" t="s">
        <v>67</v>
      </c>
      <c r="AS3015" t="s">
        <v>54</v>
      </c>
      <c r="AT3015" t="s">
        <v>73</v>
      </c>
      <c r="AU3015" t="s">
        <v>107</v>
      </c>
      <c r="AV3015" t="s">
        <v>14158</v>
      </c>
    </row>
    <row r="3016" spans="1:48" hidden="1" x14ac:dyDescent="0.3">
      <c r="A3016" t="s">
        <v>14486</v>
      </c>
      <c r="B3016" t="s">
        <v>14487</v>
      </c>
      <c r="C3016" s="1" t="str">
        <f t="shared" si="494"/>
        <v>21:0975</v>
      </c>
      <c r="D3016" s="1" t="str">
        <f t="shared" si="498"/>
        <v>21:0110</v>
      </c>
      <c r="E3016" t="s">
        <v>14488</v>
      </c>
      <c r="F3016" t="s">
        <v>14489</v>
      </c>
      <c r="H3016">
        <v>60.678660899999997</v>
      </c>
      <c r="I3016">
        <v>-98.333843400000006</v>
      </c>
      <c r="J3016" s="1" t="str">
        <f t="shared" si="499"/>
        <v>NGR lake sediment grab sample</v>
      </c>
      <c r="K3016" s="1" t="str">
        <f t="shared" si="500"/>
        <v>&lt;177 micron (NGR)</v>
      </c>
      <c r="L3016">
        <v>73</v>
      </c>
      <c r="M3016" t="s">
        <v>200</v>
      </c>
      <c r="N3016">
        <v>1430</v>
      </c>
      <c r="O3016" t="s">
        <v>103</v>
      </c>
      <c r="P3016" t="s">
        <v>54</v>
      </c>
      <c r="Q3016" t="s">
        <v>277</v>
      </c>
      <c r="R3016" t="s">
        <v>141</v>
      </c>
      <c r="S3016" t="s">
        <v>57</v>
      </c>
      <c r="T3016" t="s">
        <v>404</v>
      </c>
      <c r="U3016" t="s">
        <v>96</v>
      </c>
      <c r="V3016" t="s">
        <v>357</v>
      </c>
      <c r="W3016" t="s">
        <v>224</v>
      </c>
      <c r="X3016" t="s">
        <v>74</v>
      </c>
      <c r="Y3016" t="s">
        <v>206</v>
      </c>
      <c r="Z3016" t="s">
        <v>67</v>
      </c>
      <c r="AA3016" t="s">
        <v>64</v>
      </c>
      <c r="AB3016" t="s">
        <v>492</v>
      </c>
      <c r="AC3016" t="s">
        <v>66</v>
      </c>
      <c r="AD3016" t="s">
        <v>62</v>
      </c>
      <c r="AE3016" t="s">
        <v>8614</v>
      </c>
      <c r="AF3016" t="s">
        <v>178</v>
      </c>
      <c r="AG3016" t="s">
        <v>88</v>
      </c>
      <c r="AH3016" t="s">
        <v>780</v>
      </c>
      <c r="AI3016" t="s">
        <v>346</v>
      </c>
      <c r="AJ3016" t="s">
        <v>201</v>
      </c>
      <c r="AK3016" t="s">
        <v>73</v>
      </c>
      <c r="AL3016" t="s">
        <v>103</v>
      </c>
      <c r="AM3016" t="s">
        <v>103</v>
      </c>
      <c r="AN3016" t="s">
        <v>76</v>
      </c>
      <c r="AO3016" t="s">
        <v>138</v>
      </c>
      <c r="AP3016" t="s">
        <v>8164</v>
      </c>
      <c r="AQ3016" t="s">
        <v>340</v>
      </c>
      <c r="AR3016" t="s">
        <v>67</v>
      </c>
      <c r="AS3016" t="s">
        <v>54</v>
      </c>
      <c r="AT3016" t="s">
        <v>73</v>
      </c>
      <c r="AU3016" t="s">
        <v>107</v>
      </c>
      <c r="AV3016" t="s">
        <v>14490</v>
      </c>
    </row>
    <row r="3017" spans="1:48" hidden="1" x14ac:dyDescent="0.3">
      <c r="A3017" t="s">
        <v>14491</v>
      </c>
      <c r="B3017" t="s">
        <v>14492</v>
      </c>
      <c r="C3017" s="1" t="str">
        <f t="shared" si="494"/>
        <v>21:0975</v>
      </c>
      <c r="D3017" s="1" t="str">
        <f t="shared" si="498"/>
        <v>21:0110</v>
      </c>
      <c r="E3017" t="s">
        <v>14493</v>
      </c>
      <c r="F3017" t="s">
        <v>14494</v>
      </c>
      <c r="H3017">
        <v>60.674220699999999</v>
      </c>
      <c r="I3017">
        <v>-98.401325400000005</v>
      </c>
      <c r="J3017" s="1" t="str">
        <f t="shared" si="499"/>
        <v>NGR lake sediment grab sample</v>
      </c>
      <c r="K3017" s="1" t="str">
        <f t="shared" si="500"/>
        <v>&lt;177 micron (NGR)</v>
      </c>
      <c r="L3017">
        <v>73</v>
      </c>
      <c r="M3017" t="s">
        <v>217</v>
      </c>
      <c r="N3017">
        <v>1431</v>
      </c>
      <c r="O3017" t="s">
        <v>103</v>
      </c>
      <c r="P3017" t="s">
        <v>54</v>
      </c>
      <c r="Q3017" t="s">
        <v>262</v>
      </c>
      <c r="R3017" t="s">
        <v>121</v>
      </c>
      <c r="S3017" t="s">
        <v>57</v>
      </c>
      <c r="T3017" t="s">
        <v>449</v>
      </c>
      <c r="U3017" t="s">
        <v>59</v>
      </c>
      <c r="V3017" t="s">
        <v>2740</v>
      </c>
      <c r="W3017" t="s">
        <v>103</v>
      </c>
      <c r="X3017" t="s">
        <v>74</v>
      </c>
      <c r="Y3017" t="s">
        <v>396</v>
      </c>
      <c r="Z3017" t="s">
        <v>67</v>
      </c>
      <c r="AA3017" t="s">
        <v>64</v>
      </c>
      <c r="AB3017" t="s">
        <v>190</v>
      </c>
      <c r="AC3017" t="s">
        <v>66</v>
      </c>
      <c r="AD3017" t="s">
        <v>67</v>
      </c>
      <c r="AE3017" t="s">
        <v>9038</v>
      </c>
      <c r="AF3017" t="s">
        <v>92</v>
      </c>
      <c r="AG3017" t="s">
        <v>57</v>
      </c>
      <c r="AH3017" t="s">
        <v>780</v>
      </c>
      <c r="AI3017" t="s">
        <v>302</v>
      </c>
      <c r="AJ3017" t="s">
        <v>292</v>
      </c>
      <c r="AK3017" t="s">
        <v>73</v>
      </c>
      <c r="AL3017" t="s">
        <v>103</v>
      </c>
      <c r="AM3017" t="s">
        <v>103</v>
      </c>
      <c r="AN3017" t="s">
        <v>76</v>
      </c>
      <c r="AO3017" t="s">
        <v>193</v>
      </c>
      <c r="AP3017" t="s">
        <v>8164</v>
      </c>
      <c r="AQ3017" t="s">
        <v>61</v>
      </c>
      <c r="AR3017" t="s">
        <v>67</v>
      </c>
      <c r="AS3017" t="s">
        <v>54</v>
      </c>
      <c r="AT3017" t="s">
        <v>73</v>
      </c>
      <c r="AU3017" t="s">
        <v>107</v>
      </c>
      <c r="AV3017" t="s">
        <v>4876</v>
      </c>
    </row>
    <row r="3018" spans="1:48" hidden="1" x14ac:dyDescent="0.3">
      <c r="A3018" t="s">
        <v>14495</v>
      </c>
      <c r="B3018" t="s">
        <v>14496</v>
      </c>
      <c r="C3018" s="1" t="str">
        <f t="shared" si="494"/>
        <v>21:0975</v>
      </c>
      <c r="D3018" s="1" t="str">
        <f t="shared" si="498"/>
        <v>21:0110</v>
      </c>
      <c r="E3018" t="s">
        <v>14497</v>
      </c>
      <c r="F3018" t="s">
        <v>14498</v>
      </c>
      <c r="H3018">
        <v>60.710021599999997</v>
      </c>
      <c r="I3018">
        <v>-98.368667299999998</v>
      </c>
      <c r="J3018" s="1" t="str">
        <f t="shared" si="499"/>
        <v>NGR lake sediment grab sample</v>
      </c>
      <c r="K3018" s="1" t="str">
        <f t="shared" si="500"/>
        <v>&lt;177 micron (NGR)</v>
      </c>
      <c r="L3018">
        <v>73</v>
      </c>
      <c r="M3018" t="s">
        <v>246</v>
      </c>
      <c r="N3018">
        <v>1432</v>
      </c>
      <c r="O3018" t="s">
        <v>103</v>
      </c>
      <c r="P3018" t="s">
        <v>54</v>
      </c>
      <c r="Q3018" t="s">
        <v>549</v>
      </c>
      <c r="R3018" t="s">
        <v>141</v>
      </c>
      <c r="S3018" t="s">
        <v>57</v>
      </c>
      <c r="T3018" t="s">
        <v>1089</v>
      </c>
      <c r="U3018" t="s">
        <v>92</v>
      </c>
      <c r="V3018" t="s">
        <v>97</v>
      </c>
      <c r="W3018" t="s">
        <v>171</v>
      </c>
      <c r="X3018" t="s">
        <v>74</v>
      </c>
      <c r="Y3018" t="s">
        <v>205</v>
      </c>
      <c r="Z3018" t="s">
        <v>170</v>
      </c>
      <c r="AA3018" t="s">
        <v>64</v>
      </c>
      <c r="AB3018" t="s">
        <v>119</v>
      </c>
      <c r="AC3018" t="s">
        <v>66</v>
      </c>
      <c r="AD3018" t="s">
        <v>117</v>
      </c>
      <c r="AE3018" t="s">
        <v>206</v>
      </c>
      <c r="AF3018" t="s">
        <v>317</v>
      </c>
      <c r="AG3018" t="s">
        <v>615</v>
      </c>
      <c r="AH3018" t="s">
        <v>780</v>
      </c>
      <c r="AI3018" t="s">
        <v>209</v>
      </c>
      <c r="AJ3018" t="s">
        <v>124</v>
      </c>
      <c r="AK3018" t="s">
        <v>73</v>
      </c>
      <c r="AL3018" t="s">
        <v>103</v>
      </c>
      <c r="AM3018" t="s">
        <v>224</v>
      </c>
      <c r="AN3018" t="s">
        <v>76</v>
      </c>
      <c r="AO3018" t="s">
        <v>280</v>
      </c>
      <c r="AP3018" t="s">
        <v>234</v>
      </c>
      <c r="AQ3018" t="s">
        <v>318</v>
      </c>
      <c r="AR3018" t="s">
        <v>74</v>
      </c>
      <c r="AS3018" t="s">
        <v>54</v>
      </c>
      <c r="AT3018" t="s">
        <v>58</v>
      </c>
      <c r="AU3018" t="s">
        <v>107</v>
      </c>
      <c r="AV3018" t="s">
        <v>13698</v>
      </c>
    </row>
    <row r="3019" spans="1:48" hidden="1" x14ac:dyDescent="0.3">
      <c r="A3019" t="s">
        <v>14499</v>
      </c>
      <c r="B3019" t="s">
        <v>14500</v>
      </c>
      <c r="C3019" s="1" t="str">
        <f t="shared" si="494"/>
        <v>21:0975</v>
      </c>
      <c r="D3019" s="1" t="str">
        <f t="shared" si="498"/>
        <v>21:0110</v>
      </c>
      <c r="E3019" t="s">
        <v>14501</v>
      </c>
      <c r="F3019" t="s">
        <v>14502</v>
      </c>
      <c r="H3019">
        <v>60.721339200000003</v>
      </c>
      <c r="I3019">
        <v>-98.259253400000006</v>
      </c>
      <c r="J3019" s="1" t="str">
        <f t="shared" si="499"/>
        <v>NGR lake sediment grab sample</v>
      </c>
      <c r="K3019" s="1" t="str">
        <f t="shared" si="500"/>
        <v>&lt;177 micron (NGR)</v>
      </c>
      <c r="L3019">
        <v>73</v>
      </c>
      <c r="M3019" t="s">
        <v>260</v>
      </c>
      <c r="N3019">
        <v>1433</v>
      </c>
      <c r="O3019" t="s">
        <v>103</v>
      </c>
      <c r="P3019" t="s">
        <v>54</v>
      </c>
      <c r="Q3019" t="s">
        <v>489</v>
      </c>
      <c r="R3019" t="s">
        <v>116</v>
      </c>
      <c r="S3019" t="s">
        <v>57</v>
      </c>
      <c r="T3019" t="s">
        <v>365</v>
      </c>
      <c r="U3019" t="s">
        <v>138</v>
      </c>
      <c r="V3019" t="s">
        <v>347</v>
      </c>
      <c r="W3019" t="s">
        <v>68</v>
      </c>
      <c r="X3019" t="s">
        <v>67</v>
      </c>
      <c r="Y3019" t="s">
        <v>238</v>
      </c>
      <c r="Z3019" t="s">
        <v>62</v>
      </c>
      <c r="AA3019" t="s">
        <v>64</v>
      </c>
      <c r="AB3019" t="s">
        <v>251</v>
      </c>
      <c r="AC3019" t="s">
        <v>66</v>
      </c>
      <c r="AD3019" t="s">
        <v>67</v>
      </c>
      <c r="AE3019" t="s">
        <v>125</v>
      </c>
      <c r="AF3019" t="s">
        <v>116</v>
      </c>
      <c r="AG3019" t="s">
        <v>381</v>
      </c>
      <c r="AH3019" t="s">
        <v>780</v>
      </c>
      <c r="AI3019" t="s">
        <v>61</v>
      </c>
      <c r="AJ3019" t="s">
        <v>106</v>
      </c>
      <c r="AK3019" t="s">
        <v>73</v>
      </c>
      <c r="AL3019" t="s">
        <v>103</v>
      </c>
      <c r="AM3019" t="s">
        <v>103</v>
      </c>
      <c r="AN3019" t="s">
        <v>76</v>
      </c>
      <c r="AO3019" t="s">
        <v>138</v>
      </c>
      <c r="AP3019" t="s">
        <v>830</v>
      </c>
      <c r="AQ3019" t="s">
        <v>61</v>
      </c>
      <c r="AR3019" t="s">
        <v>67</v>
      </c>
      <c r="AS3019" t="s">
        <v>54</v>
      </c>
      <c r="AT3019" t="s">
        <v>73</v>
      </c>
      <c r="AU3019" t="s">
        <v>107</v>
      </c>
      <c r="AV3019" t="s">
        <v>12921</v>
      </c>
    </row>
    <row r="3020" spans="1:48" hidden="1" x14ac:dyDescent="0.3">
      <c r="A3020" t="s">
        <v>14503</v>
      </c>
      <c r="B3020" t="s">
        <v>14504</v>
      </c>
      <c r="C3020" s="1" t="str">
        <f t="shared" si="494"/>
        <v>21:0975</v>
      </c>
      <c r="D3020" s="1" t="str">
        <f t="shared" si="498"/>
        <v>21:0110</v>
      </c>
      <c r="E3020" t="s">
        <v>14505</v>
      </c>
      <c r="F3020" t="s">
        <v>14506</v>
      </c>
      <c r="H3020">
        <v>60.724598899999997</v>
      </c>
      <c r="I3020">
        <v>-98.206179700000007</v>
      </c>
      <c r="J3020" s="1" t="str">
        <f t="shared" si="499"/>
        <v>NGR lake sediment grab sample</v>
      </c>
      <c r="K3020" s="1" t="str">
        <f t="shared" si="500"/>
        <v>&lt;177 micron (NGR)</v>
      </c>
      <c r="L3020">
        <v>73</v>
      </c>
      <c r="M3020" t="s">
        <v>273</v>
      </c>
      <c r="N3020">
        <v>1434</v>
      </c>
      <c r="O3020" t="s">
        <v>103</v>
      </c>
      <c r="P3020" t="s">
        <v>54</v>
      </c>
      <c r="Q3020" t="s">
        <v>262</v>
      </c>
      <c r="R3020" t="s">
        <v>121</v>
      </c>
      <c r="S3020" t="s">
        <v>57</v>
      </c>
      <c r="T3020" t="s">
        <v>277</v>
      </c>
      <c r="U3020" t="s">
        <v>138</v>
      </c>
      <c r="V3020" t="s">
        <v>691</v>
      </c>
      <c r="W3020" t="s">
        <v>118</v>
      </c>
      <c r="X3020" t="s">
        <v>74</v>
      </c>
      <c r="Y3020" t="s">
        <v>177</v>
      </c>
      <c r="Z3020" t="s">
        <v>67</v>
      </c>
      <c r="AA3020" t="s">
        <v>64</v>
      </c>
      <c r="AB3020" t="s">
        <v>698</v>
      </c>
      <c r="AC3020" t="s">
        <v>66</v>
      </c>
      <c r="AD3020" t="s">
        <v>127</v>
      </c>
      <c r="AE3020" t="s">
        <v>3492</v>
      </c>
      <c r="AF3020" t="s">
        <v>151</v>
      </c>
      <c r="AG3020" t="s">
        <v>116</v>
      </c>
      <c r="AH3020" t="s">
        <v>780</v>
      </c>
      <c r="AI3020" t="s">
        <v>143</v>
      </c>
      <c r="AJ3020" t="s">
        <v>413</v>
      </c>
      <c r="AK3020" t="s">
        <v>73</v>
      </c>
      <c r="AL3020" t="s">
        <v>103</v>
      </c>
      <c r="AM3020" t="s">
        <v>75</v>
      </c>
      <c r="AN3020" t="s">
        <v>76</v>
      </c>
      <c r="AO3020" t="s">
        <v>92</v>
      </c>
      <c r="AP3020" t="s">
        <v>642</v>
      </c>
      <c r="AQ3020" t="s">
        <v>281</v>
      </c>
      <c r="AR3020" t="s">
        <v>67</v>
      </c>
      <c r="AS3020" t="s">
        <v>54</v>
      </c>
      <c r="AT3020" t="s">
        <v>73</v>
      </c>
      <c r="AU3020" t="s">
        <v>107</v>
      </c>
      <c r="AV3020" t="s">
        <v>14507</v>
      </c>
    </row>
    <row r="3021" spans="1:48" hidden="1" x14ac:dyDescent="0.3">
      <c r="A3021" t="s">
        <v>14508</v>
      </c>
      <c r="B3021" t="s">
        <v>14509</v>
      </c>
      <c r="C3021" s="1" t="str">
        <f t="shared" si="494"/>
        <v>21:0975</v>
      </c>
      <c r="D3021" s="1" t="str">
        <f t="shared" si="498"/>
        <v>21:0110</v>
      </c>
      <c r="E3021" t="s">
        <v>14510</v>
      </c>
      <c r="F3021" t="s">
        <v>14511</v>
      </c>
      <c r="H3021">
        <v>60.744739099999997</v>
      </c>
      <c r="I3021">
        <v>-98.1709374</v>
      </c>
      <c r="J3021" s="1" t="str">
        <f t="shared" si="499"/>
        <v>NGR lake sediment grab sample</v>
      </c>
      <c r="K3021" s="1" t="str">
        <f t="shared" si="500"/>
        <v>&lt;177 micron (NGR)</v>
      </c>
      <c r="L3021">
        <v>73</v>
      </c>
      <c r="M3021" t="s">
        <v>289</v>
      </c>
      <c r="N3021">
        <v>1435</v>
      </c>
      <c r="O3021" t="s">
        <v>238</v>
      </c>
      <c r="P3021" t="s">
        <v>54</v>
      </c>
      <c r="Q3021" t="s">
        <v>2374</v>
      </c>
      <c r="R3021" t="s">
        <v>69</v>
      </c>
      <c r="S3021" t="s">
        <v>57</v>
      </c>
      <c r="T3021" t="s">
        <v>1089</v>
      </c>
      <c r="U3021" t="s">
        <v>104</v>
      </c>
      <c r="V3021" t="s">
        <v>303</v>
      </c>
      <c r="W3021" t="s">
        <v>171</v>
      </c>
      <c r="X3021" t="s">
        <v>74</v>
      </c>
      <c r="Y3021" t="s">
        <v>63</v>
      </c>
      <c r="Z3021" t="s">
        <v>170</v>
      </c>
      <c r="AA3021" t="s">
        <v>64</v>
      </c>
      <c r="AB3021" t="s">
        <v>223</v>
      </c>
      <c r="AC3021" t="s">
        <v>66</v>
      </c>
      <c r="AD3021" t="s">
        <v>59</v>
      </c>
      <c r="AE3021" t="s">
        <v>238</v>
      </c>
      <c r="AF3021" t="s">
        <v>99</v>
      </c>
      <c r="AG3021" t="s">
        <v>853</v>
      </c>
      <c r="AH3021" t="s">
        <v>472</v>
      </c>
      <c r="AI3021" t="s">
        <v>709</v>
      </c>
      <c r="AJ3021" t="s">
        <v>59</v>
      </c>
      <c r="AK3021" t="s">
        <v>73</v>
      </c>
      <c r="AL3021" t="s">
        <v>103</v>
      </c>
      <c r="AM3021" t="s">
        <v>75</v>
      </c>
      <c r="AN3021" t="s">
        <v>76</v>
      </c>
      <c r="AO3021" t="s">
        <v>104</v>
      </c>
      <c r="AP3021" t="s">
        <v>2033</v>
      </c>
      <c r="AQ3021" t="s">
        <v>389</v>
      </c>
      <c r="AR3021" t="s">
        <v>74</v>
      </c>
      <c r="AS3021" t="s">
        <v>54</v>
      </c>
      <c r="AT3021" t="s">
        <v>73</v>
      </c>
      <c r="AU3021" t="s">
        <v>107</v>
      </c>
      <c r="AV3021" t="s">
        <v>910</v>
      </c>
    </row>
    <row r="3022" spans="1:48" hidden="1" x14ac:dyDescent="0.3">
      <c r="A3022" t="s">
        <v>14512</v>
      </c>
      <c r="B3022" t="s">
        <v>14513</v>
      </c>
      <c r="C3022" s="1" t="str">
        <f t="shared" si="494"/>
        <v>21:0975</v>
      </c>
      <c r="D3022" s="1" t="str">
        <f t="shared" si="498"/>
        <v>21:0110</v>
      </c>
      <c r="E3022" t="s">
        <v>14514</v>
      </c>
      <c r="F3022" t="s">
        <v>14515</v>
      </c>
      <c r="H3022">
        <v>60.734391299999999</v>
      </c>
      <c r="I3022">
        <v>-98.266892400000003</v>
      </c>
      <c r="J3022" s="1" t="str">
        <f t="shared" si="499"/>
        <v>NGR lake sediment grab sample</v>
      </c>
      <c r="K3022" s="1" t="str">
        <f t="shared" si="500"/>
        <v>&lt;177 micron (NGR)</v>
      </c>
      <c r="L3022">
        <v>73</v>
      </c>
      <c r="M3022" t="s">
        <v>301</v>
      </c>
      <c r="N3022">
        <v>1436</v>
      </c>
      <c r="O3022" t="s">
        <v>103</v>
      </c>
      <c r="P3022" t="s">
        <v>54</v>
      </c>
      <c r="Q3022" t="s">
        <v>505</v>
      </c>
      <c r="R3022" t="s">
        <v>69</v>
      </c>
      <c r="S3022" t="s">
        <v>57</v>
      </c>
      <c r="T3022" t="s">
        <v>167</v>
      </c>
      <c r="U3022" t="s">
        <v>117</v>
      </c>
      <c r="V3022" t="s">
        <v>119</v>
      </c>
      <c r="W3022" t="s">
        <v>396</v>
      </c>
      <c r="X3022" t="s">
        <v>74</v>
      </c>
      <c r="Y3022" t="s">
        <v>421</v>
      </c>
      <c r="Z3022" t="s">
        <v>170</v>
      </c>
      <c r="AA3022" t="s">
        <v>64</v>
      </c>
      <c r="AB3022" t="s">
        <v>65</v>
      </c>
      <c r="AC3022" t="s">
        <v>66</v>
      </c>
      <c r="AD3022" t="s">
        <v>67</v>
      </c>
      <c r="AE3022" t="s">
        <v>543</v>
      </c>
      <c r="AF3022" t="s">
        <v>347</v>
      </c>
      <c r="AG3022" t="s">
        <v>575</v>
      </c>
      <c r="AH3022" t="s">
        <v>780</v>
      </c>
      <c r="AI3022" t="s">
        <v>201</v>
      </c>
      <c r="AJ3022" t="s">
        <v>71</v>
      </c>
      <c r="AK3022" t="s">
        <v>73</v>
      </c>
      <c r="AL3022" t="s">
        <v>103</v>
      </c>
      <c r="AM3022" t="s">
        <v>103</v>
      </c>
      <c r="AN3022" t="s">
        <v>76</v>
      </c>
      <c r="AO3022" t="s">
        <v>150</v>
      </c>
      <c r="AP3022" t="s">
        <v>2033</v>
      </c>
      <c r="AQ3022" t="s">
        <v>87</v>
      </c>
      <c r="AR3022" t="s">
        <v>74</v>
      </c>
      <c r="AS3022" t="s">
        <v>54</v>
      </c>
      <c r="AT3022" t="s">
        <v>73</v>
      </c>
      <c r="AU3022" t="s">
        <v>107</v>
      </c>
      <c r="AV3022" t="s">
        <v>1616</v>
      </c>
    </row>
    <row r="3023" spans="1:48" hidden="1" x14ac:dyDescent="0.3">
      <c r="A3023" t="s">
        <v>14516</v>
      </c>
      <c r="B3023" t="s">
        <v>14517</v>
      </c>
      <c r="C3023" s="1" t="str">
        <f t="shared" si="494"/>
        <v>21:0975</v>
      </c>
      <c r="D3023" s="1" t="str">
        <f t="shared" si="498"/>
        <v>21:0110</v>
      </c>
      <c r="E3023" t="s">
        <v>14518</v>
      </c>
      <c r="F3023" t="s">
        <v>14519</v>
      </c>
      <c r="H3023">
        <v>60.740290700000003</v>
      </c>
      <c r="I3023">
        <v>-98.307346600000002</v>
      </c>
      <c r="J3023" s="1" t="str">
        <f t="shared" si="499"/>
        <v>NGR lake sediment grab sample</v>
      </c>
      <c r="K3023" s="1" t="str">
        <f t="shared" si="500"/>
        <v>&lt;177 micron (NGR)</v>
      </c>
      <c r="L3023">
        <v>73</v>
      </c>
      <c r="M3023" t="s">
        <v>314</v>
      </c>
      <c r="N3023">
        <v>1437</v>
      </c>
      <c r="O3023" t="s">
        <v>103</v>
      </c>
      <c r="P3023" t="s">
        <v>54</v>
      </c>
      <c r="Q3023" t="s">
        <v>364</v>
      </c>
      <c r="R3023" t="s">
        <v>471</v>
      </c>
      <c r="S3023" t="s">
        <v>57</v>
      </c>
      <c r="T3023" t="s">
        <v>304</v>
      </c>
      <c r="U3023" t="s">
        <v>138</v>
      </c>
      <c r="V3023" t="s">
        <v>436</v>
      </c>
      <c r="W3023" t="s">
        <v>68</v>
      </c>
      <c r="X3023" t="s">
        <v>62</v>
      </c>
      <c r="Y3023" t="s">
        <v>68</v>
      </c>
      <c r="Z3023" t="s">
        <v>62</v>
      </c>
      <c r="AA3023" t="s">
        <v>64</v>
      </c>
      <c r="AB3023" t="s">
        <v>478</v>
      </c>
      <c r="AC3023" t="s">
        <v>66</v>
      </c>
      <c r="AD3023" t="s">
        <v>67</v>
      </c>
      <c r="AE3023" t="s">
        <v>2078</v>
      </c>
      <c r="AF3023" t="s">
        <v>104</v>
      </c>
      <c r="AG3023" t="s">
        <v>116</v>
      </c>
      <c r="AH3023" t="s">
        <v>780</v>
      </c>
      <c r="AI3023" t="s">
        <v>94</v>
      </c>
      <c r="AJ3023" t="s">
        <v>336</v>
      </c>
      <c r="AK3023" t="s">
        <v>73</v>
      </c>
      <c r="AL3023" t="s">
        <v>103</v>
      </c>
      <c r="AM3023" t="s">
        <v>103</v>
      </c>
      <c r="AN3023" t="s">
        <v>76</v>
      </c>
      <c r="AO3023" t="s">
        <v>59</v>
      </c>
      <c r="AP3023" t="s">
        <v>218</v>
      </c>
      <c r="AQ3023" t="s">
        <v>709</v>
      </c>
      <c r="AR3023" t="s">
        <v>67</v>
      </c>
      <c r="AS3023" t="s">
        <v>54</v>
      </c>
      <c r="AT3023" t="s">
        <v>73</v>
      </c>
      <c r="AU3023" t="s">
        <v>107</v>
      </c>
      <c r="AV3023" t="s">
        <v>14520</v>
      </c>
    </row>
    <row r="3024" spans="1:48" hidden="1" x14ac:dyDescent="0.3">
      <c r="A3024" t="s">
        <v>14521</v>
      </c>
      <c r="B3024" t="s">
        <v>14522</v>
      </c>
      <c r="C3024" s="1" t="str">
        <f t="shared" si="494"/>
        <v>21:0975</v>
      </c>
      <c r="D3024" s="1" t="str">
        <f t="shared" si="498"/>
        <v>21:0110</v>
      </c>
      <c r="E3024" t="s">
        <v>14523</v>
      </c>
      <c r="F3024" t="s">
        <v>14524</v>
      </c>
      <c r="H3024">
        <v>60.738416399999998</v>
      </c>
      <c r="I3024">
        <v>-98.373409300000006</v>
      </c>
      <c r="J3024" s="1" t="str">
        <f t="shared" si="499"/>
        <v>NGR lake sediment grab sample</v>
      </c>
      <c r="K3024" s="1" t="str">
        <f t="shared" si="500"/>
        <v>&lt;177 micron (NGR)</v>
      </c>
      <c r="L3024">
        <v>73</v>
      </c>
      <c r="M3024" t="s">
        <v>324</v>
      </c>
      <c r="N3024">
        <v>1438</v>
      </c>
      <c r="O3024" t="s">
        <v>206</v>
      </c>
      <c r="P3024" t="s">
        <v>54</v>
      </c>
      <c r="Q3024" t="s">
        <v>395</v>
      </c>
      <c r="R3024" t="s">
        <v>292</v>
      </c>
      <c r="S3024" t="s">
        <v>57</v>
      </c>
      <c r="T3024" t="s">
        <v>223</v>
      </c>
      <c r="U3024" t="s">
        <v>59</v>
      </c>
      <c r="V3024" t="s">
        <v>303</v>
      </c>
      <c r="W3024" t="s">
        <v>95</v>
      </c>
      <c r="X3024" t="s">
        <v>67</v>
      </c>
      <c r="Y3024" t="s">
        <v>238</v>
      </c>
      <c r="Z3024" t="s">
        <v>138</v>
      </c>
      <c r="AA3024" t="s">
        <v>64</v>
      </c>
      <c r="AB3024" t="s">
        <v>616</v>
      </c>
      <c r="AC3024" t="s">
        <v>66</v>
      </c>
      <c r="AD3024" t="s">
        <v>67</v>
      </c>
      <c r="AE3024" t="s">
        <v>8882</v>
      </c>
      <c r="AF3024" t="s">
        <v>104</v>
      </c>
      <c r="AG3024" t="s">
        <v>152</v>
      </c>
      <c r="AH3024" t="s">
        <v>173</v>
      </c>
      <c r="AI3024" t="s">
        <v>72</v>
      </c>
      <c r="AJ3024" t="s">
        <v>106</v>
      </c>
      <c r="AK3024" t="s">
        <v>73</v>
      </c>
      <c r="AL3024" t="s">
        <v>157</v>
      </c>
      <c r="AM3024" t="s">
        <v>103</v>
      </c>
      <c r="AN3024" t="s">
        <v>76</v>
      </c>
      <c r="AO3024" t="s">
        <v>413</v>
      </c>
      <c r="AP3024" t="s">
        <v>283</v>
      </c>
      <c r="AQ3024" t="s">
        <v>308</v>
      </c>
      <c r="AR3024" t="s">
        <v>74</v>
      </c>
      <c r="AS3024" t="s">
        <v>54</v>
      </c>
      <c r="AT3024" t="s">
        <v>73</v>
      </c>
      <c r="AU3024" t="s">
        <v>107</v>
      </c>
      <c r="AV3024" t="s">
        <v>14525</v>
      </c>
    </row>
    <row r="3025" spans="1:48" hidden="1" x14ac:dyDescent="0.3">
      <c r="A3025" t="s">
        <v>14526</v>
      </c>
      <c r="B3025" t="s">
        <v>14527</v>
      </c>
      <c r="C3025" s="1" t="str">
        <f t="shared" si="494"/>
        <v>21:0975</v>
      </c>
      <c r="D3025" s="1" t="str">
        <f t="shared" si="498"/>
        <v>21:0110</v>
      </c>
      <c r="E3025" t="s">
        <v>14528</v>
      </c>
      <c r="F3025" t="s">
        <v>14529</v>
      </c>
      <c r="H3025">
        <v>60.777080699999999</v>
      </c>
      <c r="I3025">
        <v>-98.360572500000004</v>
      </c>
      <c r="J3025" s="1" t="str">
        <f t="shared" si="499"/>
        <v>NGR lake sediment grab sample</v>
      </c>
      <c r="K3025" s="1" t="str">
        <f t="shared" si="500"/>
        <v>&lt;177 micron (NGR)</v>
      </c>
      <c r="L3025">
        <v>73</v>
      </c>
      <c r="M3025" t="s">
        <v>335</v>
      </c>
      <c r="N3025">
        <v>1439</v>
      </c>
      <c r="O3025" t="s">
        <v>103</v>
      </c>
      <c r="P3025" t="s">
        <v>54</v>
      </c>
      <c r="Q3025" t="s">
        <v>541</v>
      </c>
      <c r="R3025" t="s">
        <v>90</v>
      </c>
      <c r="S3025" t="s">
        <v>57</v>
      </c>
      <c r="T3025" t="s">
        <v>326</v>
      </c>
      <c r="U3025" t="s">
        <v>88</v>
      </c>
      <c r="V3025" t="s">
        <v>65</v>
      </c>
      <c r="W3025" t="s">
        <v>302</v>
      </c>
      <c r="X3025" t="s">
        <v>74</v>
      </c>
      <c r="Y3025" t="s">
        <v>421</v>
      </c>
      <c r="Z3025" t="s">
        <v>170</v>
      </c>
      <c r="AA3025" t="s">
        <v>64</v>
      </c>
      <c r="AB3025" t="s">
        <v>264</v>
      </c>
      <c r="AC3025" t="s">
        <v>66</v>
      </c>
      <c r="AD3025" t="s">
        <v>54</v>
      </c>
      <c r="AE3025" t="s">
        <v>238</v>
      </c>
      <c r="AF3025" t="s">
        <v>436</v>
      </c>
      <c r="AG3025" t="s">
        <v>93</v>
      </c>
      <c r="AH3025" t="s">
        <v>780</v>
      </c>
      <c r="AI3025" t="s">
        <v>209</v>
      </c>
      <c r="AJ3025" t="s">
        <v>254</v>
      </c>
      <c r="AK3025" t="s">
        <v>73</v>
      </c>
      <c r="AL3025" t="s">
        <v>103</v>
      </c>
      <c r="AM3025" t="s">
        <v>103</v>
      </c>
      <c r="AN3025" t="s">
        <v>76</v>
      </c>
      <c r="AO3025" t="s">
        <v>440</v>
      </c>
      <c r="AP3025" t="s">
        <v>566</v>
      </c>
      <c r="AQ3025" t="s">
        <v>338</v>
      </c>
      <c r="AR3025" t="s">
        <v>67</v>
      </c>
      <c r="AS3025" t="s">
        <v>54</v>
      </c>
      <c r="AT3025" t="s">
        <v>73</v>
      </c>
      <c r="AU3025" t="s">
        <v>107</v>
      </c>
      <c r="AV3025" t="s">
        <v>14530</v>
      </c>
    </row>
    <row r="3026" spans="1:48" hidden="1" x14ac:dyDescent="0.3">
      <c r="A3026" t="s">
        <v>14531</v>
      </c>
      <c r="B3026" t="s">
        <v>14532</v>
      </c>
      <c r="C3026" s="1" t="str">
        <f t="shared" si="494"/>
        <v>21:0975</v>
      </c>
      <c r="D3026" s="1" t="str">
        <f t="shared" si="498"/>
        <v>21:0110</v>
      </c>
      <c r="E3026" t="s">
        <v>14533</v>
      </c>
      <c r="F3026" t="s">
        <v>14534</v>
      </c>
      <c r="H3026">
        <v>60.799043699999999</v>
      </c>
      <c r="I3026">
        <v>-98.456743599999996</v>
      </c>
      <c r="J3026" s="1" t="str">
        <f t="shared" si="499"/>
        <v>NGR lake sediment grab sample</v>
      </c>
      <c r="K3026" s="1" t="str">
        <f t="shared" si="500"/>
        <v>&lt;177 micron (NGR)</v>
      </c>
      <c r="L3026">
        <v>73</v>
      </c>
      <c r="M3026" t="s">
        <v>354</v>
      </c>
      <c r="N3026">
        <v>1440</v>
      </c>
      <c r="O3026" t="s">
        <v>103</v>
      </c>
      <c r="P3026" t="s">
        <v>54</v>
      </c>
      <c r="Q3026" t="s">
        <v>643</v>
      </c>
      <c r="R3026" t="s">
        <v>616</v>
      </c>
      <c r="S3026" t="s">
        <v>57</v>
      </c>
      <c r="T3026" t="s">
        <v>454</v>
      </c>
      <c r="U3026" t="s">
        <v>59</v>
      </c>
      <c r="V3026" t="s">
        <v>550</v>
      </c>
      <c r="W3026" t="s">
        <v>125</v>
      </c>
      <c r="X3026" t="s">
        <v>67</v>
      </c>
      <c r="Y3026" t="s">
        <v>157</v>
      </c>
      <c r="Z3026" t="s">
        <v>67</v>
      </c>
      <c r="AA3026" t="s">
        <v>64</v>
      </c>
      <c r="AB3026" t="s">
        <v>890</v>
      </c>
      <c r="AC3026" t="s">
        <v>66</v>
      </c>
      <c r="AD3026" t="s">
        <v>67</v>
      </c>
      <c r="AE3026" t="s">
        <v>10367</v>
      </c>
      <c r="AF3026" t="s">
        <v>104</v>
      </c>
      <c r="AG3026" t="s">
        <v>141</v>
      </c>
      <c r="AH3026" t="s">
        <v>780</v>
      </c>
      <c r="AI3026" t="s">
        <v>136</v>
      </c>
      <c r="AJ3026" t="s">
        <v>156</v>
      </c>
      <c r="AK3026" t="s">
        <v>73</v>
      </c>
      <c r="AL3026" t="s">
        <v>103</v>
      </c>
      <c r="AM3026" t="s">
        <v>75</v>
      </c>
      <c r="AN3026" t="s">
        <v>76</v>
      </c>
      <c r="AO3026" t="s">
        <v>168</v>
      </c>
      <c r="AP3026" t="s">
        <v>4241</v>
      </c>
      <c r="AQ3026" t="s">
        <v>336</v>
      </c>
      <c r="AR3026" t="s">
        <v>67</v>
      </c>
      <c r="AS3026" t="s">
        <v>54</v>
      </c>
      <c r="AT3026" t="s">
        <v>73</v>
      </c>
      <c r="AU3026" t="s">
        <v>107</v>
      </c>
      <c r="AV3026" t="s">
        <v>14535</v>
      </c>
    </row>
    <row r="3027" spans="1:48" hidden="1" x14ac:dyDescent="0.3">
      <c r="A3027" t="s">
        <v>14536</v>
      </c>
      <c r="B3027" t="s">
        <v>14537</v>
      </c>
      <c r="C3027" s="1" t="str">
        <f t="shared" si="494"/>
        <v>21:0975</v>
      </c>
      <c r="D3027" s="1" t="str">
        <f t="shared" si="498"/>
        <v>21:0110</v>
      </c>
      <c r="E3027" t="s">
        <v>14538</v>
      </c>
      <c r="F3027" t="s">
        <v>14539</v>
      </c>
      <c r="H3027">
        <v>60.831002499999997</v>
      </c>
      <c r="I3027">
        <v>-98.586673500000003</v>
      </c>
      <c r="J3027" s="1" t="str">
        <f t="shared" si="499"/>
        <v>NGR lake sediment grab sample</v>
      </c>
      <c r="K3027" s="1" t="str">
        <f t="shared" si="500"/>
        <v>&lt;177 micron (NGR)</v>
      </c>
      <c r="L3027">
        <v>73</v>
      </c>
      <c r="M3027" t="s">
        <v>2031</v>
      </c>
      <c r="N3027">
        <v>1441</v>
      </c>
      <c r="O3027" t="s">
        <v>103</v>
      </c>
      <c r="P3027" t="s">
        <v>54</v>
      </c>
      <c r="Q3027" t="s">
        <v>410</v>
      </c>
      <c r="R3027" t="s">
        <v>104</v>
      </c>
      <c r="S3027" t="s">
        <v>57</v>
      </c>
      <c r="T3027" t="s">
        <v>411</v>
      </c>
      <c r="U3027" t="s">
        <v>96</v>
      </c>
      <c r="V3027" t="s">
        <v>189</v>
      </c>
      <c r="W3027" t="s">
        <v>137</v>
      </c>
      <c r="X3027" t="s">
        <v>74</v>
      </c>
      <c r="Y3027" t="s">
        <v>526</v>
      </c>
      <c r="Z3027" t="s">
        <v>96</v>
      </c>
      <c r="AA3027" t="s">
        <v>64</v>
      </c>
      <c r="AB3027" t="s">
        <v>356</v>
      </c>
      <c r="AC3027" t="s">
        <v>66</v>
      </c>
      <c r="AD3027" t="s">
        <v>67</v>
      </c>
      <c r="AE3027" t="s">
        <v>171</v>
      </c>
      <c r="AF3027" t="s">
        <v>290</v>
      </c>
      <c r="AG3027" t="s">
        <v>58</v>
      </c>
      <c r="AH3027" t="s">
        <v>780</v>
      </c>
      <c r="AI3027" t="s">
        <v>336</v>
      </c>
      <c r="AJ3027" t="s">
        <v>292</v>
      </c>
      <c r="AK3027" t="s">
        <v>73</v>
      </c>
      <c r="AL3027" t="s">
        <v>177</v>
      </c>
      <c r="AM3027" t="s">
        <v>103</v>
      </c>
      <c r="AN3027" t="s">
        <v>76</v>
      </c>
      <c r="AO3027" t="s">
        <v>102</v>
      </c>
      <c r="AP3027" t="s">
        <v>225</v>
      </c>
      <c r="AQ3027" t="s">
        <v>143</v>
      </c>
      <c r="AR3027" t="s">
        <v>67</v>
      </c>
      <c r="AS3027" t="s">
        <v>54</v>
      </c>
      <c r="AT3027" t="s">
        <v>73</v>
      </c>
      <c r="AU3027" t="s">
        <v>107</v>
      </c>
      <c r="AV3027" t="s">
        <v>3432</v>
      </c>
    </row>
    <row r="3028" spans="1:48" hidden="1" x14ac:dyDescent="0.3">
      <c r="A3028" t="s">
        <v>14540</v>
      </c>
      <c r="B3028" t="s">
        <v>14541</v>
      </c>
      <c r="C3028" s="1" t="str">
        <f t="shared" si="494"/>
        <v>21:0975</v>
      </c>
      <c r="D3028" s="1" t="str">
        <f t="shared" si="498"/>
        <v>21:0110</v>
      </c>
      <c r="E3028" t="s">
        <v>14542</v>
      </c>
      <c r="F3028" t="s">
        <v>14543</v>
      </c>
      <c r="H3028">
        <v>60.667340600000003</v>
      </c>
      <c r="I3028">
        <v>-98.462149699999998</v>
      </c>
      <c r="J3028" s="1" t="str">
        <f t="shared" si="499"/>
        <v>NGR lake sediment grab sample</v>
      </c>
      <c r="K3028" s="1" t="str">
        <f t="shared" si="500"/>
        <v>&lt;177 micron (NGR)</v>
      </c>
      <c r="L3028">
        <v>74</v>
      </c>
      <c r="M3028" t="s">
        <v>52</v>
      </c>
      <c r="N3028">
        <v>1442</v>
      </c>
      <c r="O3028" t="s">
        <v>157</v>
      </c>
      <c r="P3028" t="s">
        <v>54</v>
      </c>
      <c r="Q3028" t="s">
        <v>337</v>
      </c>
      <c r="R3028" t="s">
        <v>71</v>
      </c>
      <c r="S3028" t="s">
        <v>57</v>
      </c>
      <c r="T3028" t="s">
        <v>326</v>
      </c>
      <c r="U3028" t="s">
        <v>59</v>
      </c>
      <c r="V3028" t="s">
        <v>221</v>
      </c>
      <c r="W3028" t="s">
        <v>205</v>
      </c>
      <c r="X3028" t="s">
        <v>67</v>
      </c>
      <c r="Y3028" t="s">
        <v>171</v>
      </c>
      <c r="Z3028" t="s">
        <v>96</v>
      </c>
      <c r="AA3028" t="s">
        <v>64</v>
      </c>
      <c r="AB3028" t="s">
        <v>356</v>
      </c>
      <c r="AC3028" t="s">
        <v>173</v>
      </c>
      <c r="AD3028" t="s">
        <v>67</v>
      </c>
      <c r="AE3028" t="s">
        <v>171</v>
      </c>
      <c r="AF3028" t="s">
        <v>77</v>
      </c>
      <c r="AG3028" t="s">
        <v>58</v>
      </c>
      <c r="AH3028" t="s">
        <v>173</v>
      </c>
      <c r="AI3028" t="s">
        <v>101</v>
      </c>
      <c r="AJ3028" t="s">
        <v>87</v>
      </c>
      <c r="AK3028" t="s">
        <v>73</v>
      </c>
      <c r="AL3028" t="s">
        <v>74</v>
      </c>
      <c r="AM3028" t="s">
        <v>103</v>
      </c>
      <c r="AN3028" t="s">
        <v>76</v>
      </c>
      <c r="AO3028" t="s">
        <v>373</v>
      </c>
      <c r="AP3028" t="s">
        <v>295</v>
      </c>
      <c r="AQ3028" t="s">
        <v>143</v>
      </c>
      <c r="AR3028" t="s">
        <v>67</v>
      </c>
      <c r="AS3028" t="s">
        <v>54</v>
      </c>
      <c r="AT3028" t="s">
        <v>73</v>
      </c>
      <c r="AU3028" t="s">
        <v>107</v>
      </c>
      <c r="AV3028" t="s">
        <v>14544</v>
      </c>
    </row>
    <row r="3029" spans="1:48" hidden="1" x14ac:dyDescent="0.3">
      <c r="A3029" t="s">
        <v>14545</v>
      </c>
      <c r="B3029" t="s">
        <v>14546</v>
      </c>
      <c r="C3029" s="1" t="str">
        <f t="shared" si="494"/>
        <v>21:0975</v>
      </c>
      <c r="D3029" s="1" t="str">
        <f t="shared" si="498"/>
        <v>21:0110</v>
      </c>
      <c r="E3029" t="s">
        <v>14547</v>
      </c>
      <c r="F3029" t="s">
        <v>14548</v>
      </c>
      <c r="H3029">
        <v>60.836295700000001</v>
      </c>
      <c r="I3029">
        <v>-98.648374899999993</v>
      </c>
      <c r="J3029" s="1" t="str">
        <f t="shared" si="499"/>
        <v>NGR lake sediment grab sample</v>
      </c>
      <c r="K3029" s="1" t="str">
        <f t="shared" si="500"/>
        <v>&lt;177 micron (NGR)</v>
      </c>
      <c r="L3029">
        <v>74</v>
      </c>
      <c r="M3029" t="s">
        <v>86</v>
      </c>
      <c r="N3029">
        <v>1443</v>
      </c>
      <c r="O3029" t="s">
        <v>103</v>
      </c>
      <c r="P3029" t="s">
        <v>54</v>
      </c>
      <c r="Q3029" t="s">
        <v>1216</v>
      </c>
      <c r="R3029" t="s">
        <v>356</v>
      </c>
      <c r="S3029" t="s">
        <v>57</v>
      </c>
      <c r="T3029" t="s">
        <v>167</v>
      </c>
      <c r="U3029" t="s">
        <v>117</v>
      </c>
      <c r="V3029" t="s">
        <v>303</v>
      </c>
      <c r="W3029" t="s">
        <v>421</v>
      </c>
      <c r="X3029" t="s">
        <v>62</v>
      </c>
      <c r="Y3029" t="s">
        <v>137</v>
      </c>
      <c r="Z3029" t="s">
        <v>127</v>
      </c>
      <c r="AA3029" t="s">
        <v>64</v>
      </c>
      <c r="AB3029" t="s">
        <v>139</v>
      </c>
      <c r="AC3029" t="s">
        <v>66</v>
      </c>
      <c r="AD3029" t="s">
        <v>117</v>
      </c>
      <c r="AE3029" t="s">
        <v>206</v>
      </c>
      <c r="AF3029" t="s">
        <v>134</v>
      </c>
      <c r="AG3029" t="s">
        <v>175</v>
      </c>
      <c r="AH3029" t="s">
        <v>780</v>
      </c>
      <c r="AI3029" t="s">
        <v>53</v>
      </c>
      <c r="AJ3029" t="s">
        <v>124</v>
      </c>
      <c r="AK3029" t="s">
        <v>73</v>
      </c>
      <c r="AL3029" t="s">
        <v>177</v>
      </c>
      <c r="AM3029" t="s">
        <v>75</v>
      </c>
      <c r="AN3029" t="s">
        <v>76</v>
      </c>
      <c r="AO3029" t="s">
        <v>203</v>
      </c>
      <c r="AP3029" t="s">
        <v>225</v>
      </c>
      <c r="AQ3029" t="s">
        <v>178</v>
      </c>
      <c r="AR3029" t="s">
        <v>62</v>
      </c>
      <c r="AS3029" t="s">
        <v>54</v>
      </c>
      <c r="AT3029" t="s">
        <v>152</v>
      </c>
      <c r="AU3029" t="s">
        <v>107</v>
      </c>
      <c r="AV3029" t="s">
        <v>14549</v>
      </c>
    </row>
    <row r="3030" spans="1:48" hidden="1" x14ac:dyDescent="0.3">
      <c r="A3030" t="s">
        <v>14550</v>
      </c>
      <c r="B3030" t="s">
        <v>14551</v>
      </c>
      <c r="C3030" s="1" t="str">
        <f t="shared" si="494"/>
        <v>21:0975</v>
      </c>
      <c r="D3030" s="1" t="str">
        <f t="shared" si="498"/>
        <v>21:0110</v>
      </c>
      <c r="E3030" t="s">
        <v>14552</v>
      </c>
      <c r="F3030" t="s">
        <v>14553</v>
      </c>
      <c r="H3030">
        <v>60.795172999999998</v>
      </c>
      <c r="I3030">
        <v>-98.579052099999998</v>
      </c>
      <c r="J3030" s="1" t="str">
        <f t="shared" si="499"/>
        <v>NGR lake sediment grab sample</v>
      </c>
      <c r="K3030" s="1" t="str">
        <f t="shared" si="500"/>
        <v>&lt;177 micron (NGR)</v>
      </c>
      <c r="L3030">
        <v>74</v>
      </c>
      <c r="M3030" t="s">
        <v>149</v>
      </c>
      <c r="N3030">
        <v>1444</v>
      </c>
      <c r="O3030" t="s">
        <v>103</v>
      </c>
      <c r="P3030" t="s">
        <v>54</v>
      </c>
      <c r="Q3030" t="s">
        <v>505</v>
      </c>
      <c r="R3030" t="s">
        <v>99</v>
      </c>
      <c r="S3030" t="s">
        <v>57</v>
      </c>
      <c r="T3030" t="s">
        <v>152</v>
      </c>
      <c r="U3030" t="s">
        <v>357</v>
      </c>
      <c r="V3030" t="s">
        <v>890</v>
      </c>
      <c r="W3030" t="s">
        <v>526</v>
      </c>
      <c r="X3030" t="s">
        <v>74</v>
      </c>
      <c r="Y3030" t="s">
        <v>209</v>
      </c>
      <c r="Z3030" t="s">
        <v>170</v>
      </c>
      <c r="AA3030" t="s">
        <v>64</v>
      </c>
      <c r="AB3030" t="s">
        <v>93</v>
      </c>
      <c r="AC3030" t="s">
        <v>70</v>
      </c>
      <c r="AD3030" t="s">
        <v>62</v>
      </c>
      <c r="AE3030" t="s">
        <v>543</v>
      </c>
      <c r="AF3030" t="s">
        <v>281</v>
      </c>
      <c r="AG3030" t="s">
        <v>575</v>
      </c>
      <c r="AH3030" t="s">
        <v>780</v>
      </c>
      <c r="AI3030" t="s">
        <v>201</v>
      </c>
      <c r="AJ3030" t="s">
        <v>114</v>
      </c>
      <c r="AK3030" t="s">
        <v>73</v>
      </c>
      <c r="AL3030" t="s">
        <v>103</v>
      </c>
      <c r="AM3030" t="s">
        <v>103</v>
      </c>
      <c r="AN3030" t="s">
        <v>76</v>
      </c>
      <c r="AO3030" t="s">
        <v>168</v>
      </c>
      <c r="AP3030" t="s">
        <v>1980</v>
      </c>
      <c r="AQ3030" t="s">
        <v>168</v>
      </c>
      <c r="AR3030" t="s">
        <v>67</v>
      </c>
      <c r="AS3030" t="s">
        <v>62</v>
      </c>
      <c r="AT3030" t="s">
        <v>73</v>
      </c>
      <c r="AU3030" t="s">
        <v>107</v>
      </c>
      <c r="AV3030" t="s">
        <v>14554</v>
      </c>
    </row>
    <row r="3031" spans="1:48" hidden="1" x14ac:dyDescent="0.3">
      <c r="A3031" t="s">
        <v>14555</v>
      </c>
      <c r="B3031" t="s">
        <v>14556</v>
      </c>
      <c r="C3031" s="1" t="str">
        <f t="shared" si="494"/>
        <v>21:0975</v>
      </c>
      <c r="D3031" s="1" t="str">
        <f t="shared" si="498"/>
        <v>21:0110</v>
      </c>
      <c r="E3031" t="s">
        <v>14557</v>
      </c>
      <c r="F3031" t="s">
        <v>14558</v>
      </c>
      <c r="H3031">
        <v>60.807842399999998</v>
      </c>
      <c r="I3031">
        <v>-98.535696099999996</v>
      </c>
      <c r="J3031" s="1" t="str">
        <f t="shared" si="499"/>
        <v>NGR lake sediment grab sample</v>
      </c>
      <c r="K3031" s="1" t="str">
        <f t="shared" si="500"/>
        <v>&lt;177 micron (NGR)</v>
      </c>
      <c r="L3031">
        <v>74</v>
      </c>
      <c r="M3031" t="s">
        <v>165</v>
      </c>
      <c r="N3031">
        <v>1445</v>
      </c>
      <c r="O3031" t="s">
        <v>75</v>
      </c>
      <c r="P3031" t="s">
        <v>54</v>
      </c>
      <c r="Q3031" t="s">
        <v>676</v>
      </c>
      <c r="R3031" t="s">
        <v>178</v>
      </c>
      <c r="S3031" t="s">
        <v>57</v>
      </c>
      <c r="T3031" t="s">
        <v>142</v>
      </c>
      <c r="U3031" t="s">
        <v>117</v>
      </c>
      <c r="V3031" t="s">
        <v>236</v>
      </c>
      <c r="W3031" t="s">
        <v>276</v>
      </c>
      <c r="X3031" t="s">
        <v>67</v>
      </c>
      <c r="Y3031" t="s">
        <v>302</v>
      </c>
      <c r="Z3031" t="s">
        <v>96</v>
      </c>
      <c r="AA3031" t="s">
        <v>64</v>
      </c>
      <c r="AB3031" t="s">
        <v>691</v>
      </c>
      <c r="AC3031" t="s">
        <v>66</v>
      </c>
      <c r="AD3031" t="s">
        <v>67</v>
      </c>
      <c r="AE3031" t="s">
        <v>62</v>
      </c>
      <c r="AF3031" t="s">
        <v>77</v>
      </c>
      <c r="AG3031" t="s">
        <v>58</v>
      </c>
      <c r="AH3031" t="s">
        <v>780</v>
      </c>
      <c r="AI3031" t="s">
        <v>124</v>
      </c>
      <c r="AJ3031" t="s">
        <v>233</v>
      </c>
      <c r="AK3031" t="s">
        <v>73</v>
      </c>
      <c r="AL3031" t="s">
        <v>125</v>
      </c>
      <c r="AM3031" t="s">
        <v>103</v>
      </c>
      <c r="AN3031" t="s">
        <v>76</v>
      </c>
      <c r="AO3031" t="s">
        <v>168</v>
      </c>
      <c r="AP3031" t="s">
        <v>307</v>
      </c>
      <c r="AQ3031" t="s">
        <v>439</v>
      </c>
      <c r="AR3031" t="s">
        <v>67</v>
      </c>
      <c r="AS3031" t="s">
        <v>54</v>
      </c>
      <c r="AT3031" t="s">
        <v>73</v>
      </c>
      <c r="AU3031" t="s">
        <v>107</v>
      </c>
      <c r="AV3031" t="s">
        <v>14559</v>
      </c>
    </row>
    <row r="3032" spans="1:48" hidden="1" x14ac:dyDescent="0.3">
      <c r="A3032" t="s">
        <v>14560</v>
      </c>
      <c r="B3032" t="s">
        <v>14561</v>
      </c>
      <c r="C3032" s="1" t="str">
        <f t="shared" si="494"/>
        <v>21:0975</v>
      </c>
      <c r="D3032" s="1" t="str">
        <f t="shared" si="498"/>
        <v>21:0110</v>
      </c>
      <c r="E3032" t="s">
        <v>14562</v>
      </c>
      <c r="F3032" t="s">
        <v>14563</v>
      </c>
      <c r="H3032">
        <v>60.774135100000002</v>
      </c>
      <c r="I3032">
        <v>-98.434473100000005</v>
      </c>
      <c r="J3032" s="1" t="str">
        <f t="shared" si="499"/>
        <v>NGR lake sediment grab sample</v>
      </c>
      <c r="K3032" s="1" t="str">
        <f t="shared" si="500"/>
        <v>&lt;177 micron (NGR)</v>
      </c>
      <c r="L3032">
        <v>74</v>
      </c>
      <c r="M3032" t="s">
        <v>185</v>
      </c>
      <c r="N3032">
        <v>1446</v>
      </c>
      <c r="O3032" t="s">
        <v>125</v>
      </c>
      <c r="P3032" t="s">
        <v>54</v>
      </c>
      <c r="Q3032" t="s">
        <v>652</v>
      </c>
      <c r="R3032" t="s">
        <v>282</v>
      </c>
      <c r="S3032" t="s">
        <v>57</v>
      </c>
      <c r="T3032" t="s">
        <v>152</v>
      </c>
      <c r="U3032" t="s">
        <v>178</v>
      </c>
      <c r="V3032" t="s">
        <v>65</v>
      </c>
      <c r="W3032" t="s">
        <v>206</v>
      </c>
      <c r="X3032" t="s">
        <v>62</v>
      </c>
      <c r="Y3032" t="s">
        <v>302</v>
      </c>
      <c r="Z3032" t="s">
        <v>170</v>
      </c>
      <c r="AA3032" t="s">
        <v>64</v>
      </c>
      <c r="AB3032" t="s">
        <v>172</v>
      </c>
      <c r="AC3032" t="s">
        <v>66</v>
      </c>
      <c r="AD3032" t="s">
        <v>138</v>
      </c>
      <c r="AE3032" t="s">
        <v>864</v>
      </c>
      <c r="AF3032" t="s">
        <v>290</v>
      </c>
      <c r="AG3032" t="s">
        <v>575</v>
      </c>
      <c r="AH3032" t="s">
        <v>780</v>
      </c>
      <c r="AI3032" t="s">
        <v>692</v>
      </c>
      <c r="AJ3032" t="s">
        <v>156</v>
      </c>
      <c r="AK3032" t="s">
        <v>73</v>
      </c>
      <c r="AL3032" t="s">
        <v>103</v>
      </c>
      <c r="AM3032" t="s">
        <v>103</v>
      </c>
      <c r="AN3032" t="s">
        <v>76</v>
      </c>
      <c r="AO3032" t="s">
        <v>168</v>
      </c>
      <c r="AP3032" t="s">
        <v>2033</v>
      </c>
      <c r="AQ3032" t="s">
        <v>382</v>
      </c>
      <c r="AR3032" t="s">
        <v>74</v>
      </c>
      <c r="AS3032" t="s">
        <v>54</v>
      </c>
      <c r="AT3032" t="s">
        <v>152</v>
      </c>
      <c r="AU3032" t="s">
        <v>107</v>
      </c>
      <c r="AV3032" t="s">
        <v>1175</v>
      </c>
    </row>
    <row r="3033" spans="1:48" hidden="1" x14ac:dyDescent="0.3">
      <c r="A3033" t="s">
        <v>14564</v>
      </c>
      <c r="B3033" t="s">
        <v>14565</v>
      </c>
      <c r="C3033" s="1" t="str">
        <f t="shared" si="494"/>
        <v>21:0975</v>
      </c>
      <c r="D3033" s="1" t="str">
        <f>HYPERLINK("https://geochem.nrcan.gc.ca/cdogs/content/svy/svy_e.htm", "")</f>
        <v/>
      </c>
      <c r="G3033" s="1" t="str">
        <f>HYPERLINK("https://geochem.nrcan.gc.ca/cdogs/content/cr_/cr_00128_e.htm", "128")</f>
        <v>128</v>
      </c>
      <c r="J3033" t="s">
        <v>230</v>
      </c>
      <c r="K3033" t="s">
        <v>231</v>
      </c>
      <c r="L3033">
        <v>74</v>
      </c>
      <c r="M3033" t="s">
        <v>232</v>
      </c>
      <c r="N3033">
        <v>1447</v>
      </c>
      <c r="O3033" t="s">
        <v>104</v>
      </c>
      <c r="P3033" t="s">
        <v>54</v>
      </c>
      <c r="Q3033" t="s">
        <v>275</v>
      </c>
      <c r="R3033" t="s">
        <v>139</v>
      </c>
      <c r="S3033" t="s">
        <v>57</v>
      </c>
      <c r="T3033" t="s">
        <v>221</v>
      </c>
      <c r="U3033" t="s">
        <v>104</v>
      </c>
      <c r="V3033" t="s">
        <v>890</v>
      </c>
      <c r="W3033" t="s">
        <v>206</v>
      </c>
      <c r="X3033" t="s">
        <v>74</v>
      </c>
      <c r="Y3033" t="s">
        <v>211</v>
      </c>
      <c r="Z3033" t="s">
        <v>127</v>
      </c>
      <c r="AA3033" t="s">
        <v>64</v>
      </c>
      <c r="AB3033" t="s">
        <v>69</v>
      </c>
      <c r="AC3033" t="s">
        <v>177</v>
      </c>
      <c r="AD3033" t="s">
        <v>758</v>
      </c>
      <c r="AE3033" t="s">
        <v>584</v>
      </c>
      <c r="AF3033" t="s">
        <v>616</v>
      </c>
      <c r="AG3033" t="s">
        <v>90</v>
      </c>
      <c r="AH3033" t="s">
        <v>421</v>
      </c>
      <c r="AI3033" t="s">
        <v>117</v>
      </c>
      <c r="AJ3033" t="s">
        <v>240</v>
      </c>
      <c r="AK3033" t="s">
        <v>73</v>
      </c>
      <c r="AL3033" t="s">
        <v>103</v>
      </c>
      <c r="AM3033" t="s">
        <v>177</v>
      </c>
      <c r="AN3033" t="s">
        <v>76</v>
      </c>
      <c r="AO3033" t="s">
        <v>226</v>
      </c>
      <c r="AP3033" t="s">
        <v>307</v>
      </c>
      <c r="AQ3033" t="s">
        <v>1716</v>
      </c>
      <c r="AR3033" t="s">
        <v>67</v>
      </c>
      <c r="AS3033" t="s">
        <v>62</v>
      </c>
      <c r="AT3033" t="s">
        <v>643</v>
      </c>
      <c r="AU3033" t="s">
        <v>107</v>
      </c>
      <c r="AV3033" t="s">
        <v>11882</v>
      </c>
    </row>
    <row r="3034" spans="1:48" hidden="1" x14ac:dyDescent="0.3">
      <c r="A3034" t="s">
        <v>14566</v>
      </c>
      <c r="B3034" t="s">
        <v>14567</v>
      </c>
      <c r="C3034" s="1" t="str">
        <f t="shared" si="494"/>
        <v>21:0975</v>
      </c>
      <c r="D3034" s="1" t="str">
        <f t="shared" ref="D3034:D3050" si="501">HYPERLINK("https://geochem.nrcan.gc.ca/cdogs/content/svy/svy210110_e.htm", "21:0110")</f>
        <v>21:0110</v>
      </c>
      <c r="E3034" t="s">
        <v>14568</v>
      </c>
      <c r="F3034" t="s">
        <v>14569</v>
      </c>
      <c r="H3034">
        <v>60.7432169</v>
      </c>
      <c r="I3034">
        <v>-98.433293399999997</v>
      </c>
      <c r="J3034" s="1" t="str">
        <f t="shared" ref="J3034:J3050" si="502">HYPERLINK("https://geochem.nrcan.gc.ca/cdogs/content/kwd/kwd020027_e.htm", "NGR lake sediment grab sample")</f>
        <v>NGR lake sediment grab sample</v>
      </c>
      <c r="K3034" s="1" t="str">
        <f t="shared" ref="K3034:K3050" si="503">HYPERLINK("https://geochem.nrcan.gc.ca/cdogs/content/kwd/kwd080006_e.htm", "&lt;177 micron (NGR)")</f>
        <v>&lt;177 micron (NGR)</v>
      </c>
      <c r="L3034">
        <v>74</v>
      </c>
      <c r="M3034" t="s">
        <v>113</v>
      </c>
      <c r="N3034">
        <v>1448</v>
      </c>
      <c r="O3034" t="s">
        <v>103</v>
      </c>
      <c r="P3034" t="s">
        <v>54</v>
      </c>
      <c r="Q3034" t="s">
        <v>775</v>
      </c>
      <c r="R3034" t="s">
        <v>282</v>
      </c>
      <c r="S3034" t="s">
        <v>57</v>
      </c>
      <c r="T3034" t="s">
        <v>438</v>
      </c>
      <c r="U3034" t="s">
        <v>88</v>
      </c>
      <c r="V3034" t="s">
        <v>339</v>
      </c>
      <c r="W3034" t="s">
        <v>396</v>
      </c>
      <c r="X3034" t="s">
        <v>74</v>
      </c>
      <c r="Y3034" t="s">
        <v>302</v>
      </c>
      <c r="Z3034" t="s">
        <v>127</v>
      </c>
      <c r="AA3034" t="s">
        <v>64</v>
      </c>
      <c r="AB3034" t="s">
        <v>139</v>
      </c>
      <c r="AC3034" t="s">
        <v>66</v>
      </c>
      <c r="AD3034" t="s">
        <v>54</v>
      </c>
      <c r="AE3034" t="s">
        <v>526</v>
      </c>
      <c r="AF3034" t="s">
        <v>281</v>
      </c>
      <c r="AG3034" t="s">
        <v>236</v>
      </c>
      <c r="AH3034" t="s">
        <v>780</v>
      </c>
      <c r="AI3034" t="s">
        <v>72</v>
      </c>
      <c r="AJ3034" t="s">
        <v>338</v>
      </c>
      <c r="AK3034" t="s">
        <v>73</v>
      </c>
      <c r="AL3034" t="s">
        <v>103</v>
      </c>
      <c r="AM3034" t="s">
        <v>224</v>
      </c>
      <c r="AN3034" t="s">
        <v>76</v>
      </c>
      <c r="AO3034" t="s">
        <v>1073</v>
      </c>
      <c r="AP3034" t="s">
        <v>225</v>
      </c>
      <c r="AQ3034" t="s">
        <v>336</v>
      </c>
      <c r="AR3034" t="s">
        <v>74</v>
      </c>
      <c r="AS3034" t="s">
        <v>54</v>
      </c>
      <c r="AT3034" t="s">
        <v>73</v>
      </c>
      <c r="AU3034" t="s">
        <v>107</v>
      </c>
      <c r="AV3034" t="s">
        <v>13825</v>
      </c>
    </row>
    <row r="3035" spans="1:48" hidden="1" x14ac:dyDescent="0.3">
      <c r="A3035" t="s">
        <v>14570</v>
      </c>
      <c r="B3035" t="s">
        <v>14571</v>
      </c>
      <c r="C3035" s="1" t="str">
        <f t="shared" si="494"/>
        <v>21:0975</v>
      </c>
      <c r="D3035" s="1" t="str">
        <f t="shared" si="501"/>
        <v>21:0110</v>
      </c>
      <c r="E3035" t="s">
        <v>14568</v>
      </c>
      <c r="F3035" t="s">
        <v>14572</v>
      </c>
      <c r="H3035">
        <v>60.7432169</v>
      </c>
      <c r="I3035">
        <v>-98.433293399999997</v>
      </c>
      <c r="J3035" s="1" t="str">
        <f t="shared" si="502"/>
        <v>NGR lake sediment grab sample</v>
      </c>
      <c r="K3035" s="1" t="str">
        <f t="shared" si="503"/>
        <v>&lt;177 micron (NGR)</v>
      </c>
      <c r="L3035">
        <v>74</v>
      </c>
      <c r="M3035" t="s">
        <v>132</v>
      </c>
      <c r="N3035">
        <v>1449</v>
      </c>
      <c r="O3035" t="s">
        <v>103</v>
      </c>
      <c r="P3035" t="s">
        <v>54</v>
      </c>
      <c r="Q3035" t="s">
        <v>549</v>
      </c>
      <c r="R3035" t="s">
        <v>347</v>
      </c>
      <c r="S3035" t="s">
        <v>57</v>
      </c>
      <c r="T3035" t="s">
        <v>1089</v>
      </c>
      <c r="U3035" t="s">
        <v>203</v>
      </c>
      <c r="V3035" t="s">
        <v>190</v>
      </c>
      <c r="W3035" t="s">
        <v>302</v>
      </c>
      <c r="X3035" t="s">
        <v>67</v>
      </c>
      <c r="Y3035" t="s">
        <v>63</v>
      </c>
      <c r="Z3035" t="s">
        <v>127</v>
      </c>
      <c r="AA3035" t="s">
        <v>64</v>
      </c>
      <c r="AB3035" t="s">
        <v>139</v>
      </c>
      <c r="AC3035" t="s">
        <v>66</v>
      </c>
      <c r="AD3035" t="s">
        <v>96</v>
      </c>
      <c r="AE3035" t="s">
        <v>206</v>
      </c>
      <c r="AF3035" t="s">
        <v>141</v>
      </c>
      <c r="AG3035" t="s">
        <v>139</v>
      </c>
      <c r="AH3035" t="s">
        <v>780</v>
      </c>
      <c r="AI3035" t="s">
        <v>306</v>
      </c>
      <c r="AJ3035" t="s">
        <v>709</v>
      </c>
      <c r="AK3035" t="s">
        <v>73</v>
      </c>
      <c r="AL3035" t="s">
        <v>75</v>
      </c>
      <c r="AM3035" t="s">
        <v>103</v>
      </c>
      <c r="AN3035" t="s">
        <v>76</v>
      </c>
      <c r="AO3035" t="s">
        <v>150</v>
      </c>
      <c r="AP3035" t="s">
        <v>105</v>
      </c>
      <c r="AQ3035" t="s">
        <v>209</v>
      </c>
      <c r="AR3035" t="s">
        <v>67</v>
      </c>
      <c r="AS3035" t="s">
        <v>54</v>
      </c>
      <c r="AT3035" t="s">
        <v>73</v>
      </c>
      <c r="AU3035" t="s">
        <v>107</v>
      </c>
      <c r="AV3035" t="s">
        <v>3833</v>
      </c>
    </row>
    <row r="3036" spans="1:48" hidden="1" x14ac:dyDescent="0.3">
      <c r="A3036" t="s">
        <v>14573</v>
      </c>
      <c r="B3036" t="s">
        <v>14574</v>
      </c>
      <c r="C3036" s="1" t="str">
        <f t="shared" si="494"/>
        <v>21:0975</v>
      </c>
      <c r="D3036" s="1" t="str">
        <f t="shared" si="501"/>
        <v>21:0110</v>
      </c>
      <c r="E3036" t="s">
        <v>14575</v>
      </c>
      <c r="F3036" t="s">
        <v>14576</v>
      </c>
      <c r="H3036">
        <v>60.703143900000001</v>
      </c>
      <c r="I3036">
        <v>-98.452391700000007</v>
      </c>
      <c r="J3036" s="1" t="str">
        <f t="shared" si="502"/>
        <v>NGR lake sediment grab sample</v>
      </c>
      <c r="K3036" s="1" t="str">
        <f t="shared" si="503"/>
        <v>&lt;177 micron (NGR)</v>
      </c>
      <c r="L3036">
        <v>74</v>
      </c>
      <c r="M3036" t="s">
        <v>200</v>
      </c>
      <c r="N3036">
        <v>1450</v>
      </c>
      <c r="O3036" t="s">
        <v>103</v>
      </c>
      <c r="P3036" t="s">
        <v>54</v>
      </c>
      <c r="Q3036" t="s">
        <v>2145</v>
      </c>
      <c r="R3036" t="s">
        <v>347</v>
      </c>
      <c r="S3036" t="s">
        <v>57</v>
      </c>
      <c r="T3036" t="s">
        <v>207</v>
      </c>
      <c r="U3036" t="s">
        <v>117</v>
      </c>
      <c r="V3036" t="s">
        <v>236</v>
      </c>
      <c r="W3036" t="s">
        <v>125</v>
      </c>
      <c r="X3036" t="s">
        <v>67</v>
      </c>
      <c r="Y3036" t="s">
        <v>526</v>
      </c>
      <c r="Z3036" t="s">
        <v>62</v>
      </c>
      <c r="AA3036" t="s">
        <v>64</v>
      </c>
      <c r="AB3036" t="s">
        <v>478</v>
      </c>
      <c r="AC3036" t="s">
        <v>66</v>
      </c>
      <c r="AD3036" t="s">
        <v>67</v>
      </c>
      <c r="AE3036" t="s">
        <v>68</v>
      </c>
      <c r="AF3036" t="s">
        <v>76</v>
      </c>
      <c r="AG3036" t="s">
        <v>189</v>
      </c>
      <c r="AH3036" t="s">
        <v>780</v>
      </c>
      <c r="AI3036" t="s">
        <v>201</v>
      </c>
      <c r="AJ3036" t="s">
        <v>159</v>
      </c>
      <c r="AK3036" t="s">
        <v>73</v>
      </c>
      <c r="AL3036" t="s">
        <v>103</v>
      </c>
      <c r="AM3036" t="s">
        <v>224</v>
      </c>
      <c r="AN3036" t="s">
        <v>76</v>
      </c>
      <c r="AO3036" t="s">
        <v>208</v>
      </c>
      <c r="AP3036" t="s">
        <v>234</v>
      </c>
      <c r="AQ3036" t="s">
        <v>233</v>
      </c>
      <c r="AR3036" t="s">
        <v>67</v>
      </c>
      <c r="AS3036" t="s">
        <v>54</v>
      </c>
      <c r="AT3036" t="s">
        <v>262</v>
      </c>
      <c r="AU3036" t="s">
        <v>107</v>
      </c>
      <c r="AV3036" t="s">
        <v>11733</v>
      </c>
    </row>
    <row r="3037" spans="1:48" hidden="1" x14ac:dyDescent="0.3">
      <c r="A3037" t="s">
        <v>14577</v>
      </c>
      <c r="B3037" t="s">
        <v>14578</v>
      </c>
      <c r="C3037" s="1" t="str">
        <f t="shared" si="494"/>
        <v>21:0975</v>
      </c>
      <c r="D3037" s="1" t="str">
        <f t="shared" si="501"/>
        <v>21:0110</v>
      </c>
      <c r="E3037" t="s">
        <v>14542</v>
      </c>
      <c r="F3037" t="s">
        <v>14579</v>
      </c>
      <c r="H3037">
        <v>60.667340600000003</v>
      </c>
      <c r="I3037">
        <v>-98.462149699999998</v>
      </c>
      <c r="J3037" s="1" t="str">
        <f t="shared" si="502"/>
        <v>NGR lake sediment grab sample</v>
      </c>
      <c r="K3037" s="1" t="str">
        <f t="shared" si="503"/>
        <v>&lt;177 micron (NGR)</v>
      </c>
      <c r="L3037">
        <v>74</v>
      </c>
      <c r="M3037" t="s">
        <v>345</v>
      </c>
      <c r="N3037">
        <v>1451</v>
      </c>
      <c r="O3037" t="s">
        <v>74</v>
      </c>
      <c r="P3037" t="s">
        <v>54</v>
      </c>
      <c r="Q3037" t="s">
        <v>836</v>
      </c>
      <c r="R3037" t="s">
        <v>440</v>
      </c>
      <c r="S3037" t="s">
        <v>57</v>
      </c>
      <c r="T3037" t="s">
        <v>223</v>
      </c>
      <c r="U3037" t="s">
        <v>117</v>
      </c>
      <c r="V3037" t="s">
        <v>339</v>
      </c>
      <c r="W3037" t="s">
        <v>205</v>
      </c>
      <c r="X3037" t="s">
        <v>67</v>
      </c>
      <c r="Y3037" t="s">
        <v>171</v>
      </c>
      <c r="Z3037" t="s">
        <v>96</v>
      </c>
      <c r="AA3037" t="s">
        <v>64</v>
      </c>
      <c r="AB3037" t="s">
        <v>99</v>
      </c>
      <c r="AC3037" t="s">
        <v>66</v>
      </c>
      <c r="AD3037" t="s">
        <v>67</v>
      </c>
      <c r="AE3037" t="s">
        <v>171</v>
      </c>
      <c r="AF3037" t="s">
        <v>317</v>
      </c>
      <c r="AG3037" t="s">
        <v>152</v>
      </c>
      <c r="AH3037" t="s">
        <v>70</v>
      </c>
      <c r="AI3037" t="s">
        <v>340</v>
      </c>
      <c r="AJ3037" t="s">
        <v>233</v>
      </c>
      <c r="AK3037" t="s">
        <v>73</v>
      </c>
      <c r="AL3037" t="s">
        <v>74</v>
      </c>
      <c r="AM3037" t="s">
        <v>103</v>
      </c>
      <c r="AN3037" t="s">
        <v>76</v>
      </c>
      <c r="AO3037" t="s">
        <v>1073</v>
      </c>
      <c r="AP3037" t="s">
        <v>837</v>
      </c>
      <c r="AQ3037" t="s">
        <v>106</v>
      </c>
      <c r="AR3037" t="s">
        <v>74</v>
      </c>
      <c r="AS3037" t="s">
        <v>54</v>
      </c>
      <c r="AT3037" t="s">
        <v>73</v>
      </c>
      <c r="AU3037" t="s">
        <v>107</v>
      </c>
      <c r="AV3037" t="s">
        <v>1912</v>
      </c>
    </row>
    <row r="3038" spans="1:48" hidden="1" x14ac:dyDescent="0.3">
      <c r="A3038" t="s">
        <v>14580</v>
      </c>
      <c r="B3038" t="s">
        <v>14581</v>
      </c>
      <c r="C3038" s="1" t="str">
        <f t="shared" si="494"/>
        <v>21:0975</v>
      </c>
      <c r="D3038" s="1" t="str">
        <f t="shared" si="501"/>
        <v>21:0110</v>
      </c>
      <c r="E3038" t="s">
        <v>14582</v>
      </c>
      <c r="F3038" t="s">
        <v>14583</v>
      </c>
      <c r="H3038">
        <v>60.647807899999997</v>
      </c>
      <c r="I3038">
        <v>-98.445724200000001</v>
      </c>
      <c r="J3038" s="1" t="str">
        <f t="shared" si="502"/>
        <v>NGR lake sediment grab sample</v>
      </c>
      <c r="K3038" s="1" t="str">
        <f t="shared" si="503"/>
        <v>&lt;177 micron (NGR)</v>
      </c>
      <c r="L3038">
        <v>74</v>
      </c>
      <c r="M3038" t="s">
        <v>217</v>
      </c>
      <c r="N3038">
        <v>1452</v>
      </c>
      <c r="O3038" t="s">
        <v>103</v>
      </c>
      <c r="P3038" t="s">
        <v>54</v>
      </c>
      <c r="Q3038" t="s">
        <v>275</v>
      </c>
      <c r="R3038" t="s">
        <v>381</v>
      </c>
      <c r="S3038" t="s">
        <v>57</v>
      </c>
      <c r="T3038" t="s">
        <v>561</v>
      </c>
      <c r="U3038" t="s">
        <v>88</v>
      </c>
      <c r="V3038" t="s">
        <v>65</v>
      </c>
      <c r="W3038" t="s">
        <v>421</v>
      </c>
      <c r="X3038" t="s">
        <v>67</v>
      </c>
      <c r="Y3038" t="s">
        <v>448</v>
      </c>
      <c r="Z3038" t="s">
        <v>170</v>
      </c>
      <c r="AA3038" t="s">
        <v>64</v>
      </c>
      <c r="AB3038" t="s">
        <v>189</v>
      </c>
      <c r="AC3038" t="s">
        <v>66</v>
      </c>
      <c r="AD3038" t="s">
        <v>170</v>
      </c>
      <c r="AE3038" t="s">
        <v>278</v>
      </c>
      <c r="AF3038" t="s">
        <v>116</v>
      </c>
      <c r="AG3038" t="s">
        <v>471</v>
      </c>
      <c r="AH3038" t="s">
        <v>780</v>
      </c>
      <c r="AI3038" t="s">
        <v>254</v>
      </c>
      <c r="AJ3038" t="s">
        <v>692</v>
      </c>
      <c r="AK3038" t="s">
        <v>73</v>
      </c>
      <c r="AL3038" t="s">
        <v>103</v>
      </c>
      <c r="AM3038" t="s">
        <v>103</v>
      </c>
      <c r="AN3038" t="s">
        <v>76</v>
      </c>
      <c r="AO3038" t="s">
        <v>168</v>
      </c>
      <c r="AP3038" t="s">
        <v>2033</v>
      </c>
      <c r="AQ3038" t="s">
        <v>233</v>
      </c>
      <c r="AR3038" t="s">
        <v>67</v>
      </c>
      <c r="AS3038" t="s">
        <v>54</v>
      </c>
      <c r="AT3038" t="s">
        <v>91</v>
      </c>
      <c r="AU3038" t="s">
        <v>107</v>
      </c>
      <c r="AV3038" t="s">
        <v>14584</v>
      </c>
    </row>
    <row r="3039" spans="1:48" hidden="1" x14ac:dyDescent="0.3">
      <c r="A3039" t="s">
        <v>14585</v>
      </c>
      <c r="B3039" t="s">
        <v>14586</v>
      </c>
      <c r="C3039" s="1" t="str">
        <f t="shared" si="494"/>
        <v>21:0975</v>
      </c>
      <c r="D3039" s="1" t="str">
        <f t="shared" si="501"/>
        <v>21:0110</v>
      </c>
      <c r="E3039" t="s">
        <v>14587</v>
      </c>
      <c r="F3039" t="s">
        <v>14588</v>
      </c>
      <c r="H3039">
        <v>60.620921799999998</v>
      </c>
      <c r="I3039">
        <v>-98.434107800000007</v>
      </c>
      <c r="J3039" s="1" t="str">
        <f t="shared" si="502"/>
        <v>NGR lake sediment grab sample</v>
      </c>
      <c r="K3039" s="1" t="str">
        <f t="shared" si="503"/>
        <v>&lt;177 micron (NGR)</v>
      </c>
      <c r="L3039">
        <v>74</v>
      </c>
      <c r="M3039" t="s">
        <v>246</v>
      </c>
      <c r="N3039">
        <v>1453</v>
      </c>
      <c r="O3039" t="s">
        <v>103</v>
      </c>
      <c r="P3039" t="s">
        <v>62</v>
      </c>
      <c r="Q3039" t="s">
        <v>91</v>
      </c>
      <c r="R3039" t="s">
        <v>347</v>
      </c>
      <c r="S3039" t="s">
        <v>57</v>
      </c>
      <c r="T3039" t="s">
        <v>550</v>
      </c>
      <c r="U3039" t="s">
        <v>57</v>
      </c>
      <c r="V3039" t="s">
        <v>2740</v>
      </c>
      <c r="W3039" t="s">
        <v>103</v>
      </c>
      <c r="X3039" t="s">
        <v>67</v>
      </c>
      <c r="Y3039" t="s">
        <v>157</v>
      </c>
      <c r="Z3039" t="s">
        <v>67</v>
      </c>
      <c r="AA3039" t="s">
        <v>64</v>
      </c>
      <c r="AB3039" t="s">
        <v>121</v>
      </c>
      <c r="AC3039" t="s">
        <v>66</v>
      </c>
      <c r="AD3039" t="s">
        <v>67</v>
      </c>
      <c r="AE3039" t="s">
        <v>9456</v>
      </c>
      <c r="AF3039" t="s">
        <v>76</v>
      </c>
      <c r="AG3039" t="s">
        <v>117</v>
      </c>
      <c r="AH3039" t="s">
        <v>780</v>
      </c>
      <c r="AI3039" t="s">
        <v>421</v>
      </c>
      <c r="AJ3039" t="s">
        <v>95</v>
      </c>
      <c r="AK3039" t="s">
        <v>73</v>
      </c>
      <c r="AL3039" t="s">
        <v>103</v>
      </c>
      <c r="AM3039" t="s">
        <v>103</v>
      </c>
      <c r="AN3039" t="s">
        <v>76</v>
      </c>
      <c r="AO3039" t="s">
        <v>127</v>
      </c>
      <c r="AP3039" t="s">
        <v>8164</v>
      </c>
      <c r="AQ3039" t="s">
        <v>61</v>
      </c>
      <c r="AR3039" t="s">
        <v>67</v>
      </c>
      <c r="AS3039" t="s">
        <v>54</v>
      </c>
      <c r="AT3039" t="s">
        <v>73</v>
      </c>
      <c r="AU3039" t="s">
        <v>107</v>
      </c>
      <c r="AV3039" t="s">
        <v>10393</v>
      </c>
    </row>
    <row r="3040" spans="1:48" hidden="1" x14ac:dyDescent="0.3">
      <c r="A3040" t="s">
        <v>14589</v>
      </c>
      <c r="B3040" t="s">
        <v>14590</v>
      </c>
      <c r="C3040" s="1" t="str">
        <f t="shared" si="494"/>
        <v>21:0975</v>
      </c>
      <c r="D3040" s="1" t="str">
        <f t="shared" si="501"/>
        <v>21:0110</v>
      </c>
      <c r="E3040" t="s">
        <v>14591</v>
      </c>
      <c r="F3040" t="s">
        <v>14592</v>
      </c>
      <c r="H3040">
        <v>60.583914200000002</v>
      </c>
      <c r="I3040">
        <v>-98.439062899999996</v>
      </c>
      <c r="J3040" s="1" t="str">
        <f t="shared" si="502"/>
        <v>NGR lake sediment grab sample</v>
      </c>
      <c r="K3040" s="1" t="str">
        <f t="shared" si="503"/>
        <v>&lt;177 micron (NGR)</v>
      </c>
      <c r="L3040">
        <v>74</v>
      </c>
      <c r="M3040" t="s">
        <v>260</v>
      </c>
      <c r="N3040">
        <v>1454</v>
      </c>
      <c r="O3040" t="s">
        <v>103</v>
      </c>
      <c r="P3040" t="s">
        <v>54</v>
      </c>
      <c r="Q3040" t="s">
        <v>364</v>
      </c>
      <c r="R3040" t="s">
        <v>121</v>
      </c>
      <c r="S3040" t="s">
        <v>57</v>
      </c>
      <c r="T3040" t="s">
        <v>277</v>
      </c>
      <c r="U3040" t="s">
        <v>138</v>
      </c>
      <c r="V3040" t="s">
        <v>151</v>
      </c>
      <c r="W3040" t="s">
        <v>224</v>
      </c>
      <c r="X3040" t="s">
        <v>67</v>
      </c>
      <c r="Y3040" t="s">
        <v>137</v>
      </c>
      <c r="Z3040" t="s">
        <v>67</v>
      </c>
      <c r="AA3040" t="s">
        <v>64</v>
      </c>
      <c r="AB3040" t="s">
        <v>380</v>
      </c>
      <c r="AC3040" t="s">
        <v>66</v>
      </c>
      <c r="AD3040" t="s">
        <v>54</v>
      </c>
      <c r="AE3040" t="s">
        <v>3838</v>
      </c>
      <c r="AF3040" t="s">
        <v>203</v>
      </c>
      <c r="AG3040" t="s">
        <v>117</v>
      </c>
      <c r="AH3040" t="s">
        <v>780</v>
      </c>
      <c r="AI3040" t="s">
        <v>276</v>
      </c>
      <c r="AJ3040" t="s">
        <v>138</v>
      </c>
      <c r="AK3040" t="s">
        <v>73</v>
      </c>
      <c r="AL3040" t="s">
        <v>103</v>
      </c>
      <c r="AM3040" t="s">
        <v>224</v>
      </c>
      <c r="AN3040" t="s">
        <v>76</v>
      </c>
      <c r="AO3040" t="s">
        <v>72</v>
      </c>
      <c r="AP3040" t="s">
        <v>1210</v>
      </c>
      <c r="AQ3040" t="s">
        <v>104</v>
      </c>
      <c r="AR3040" t="s">
        <v>67</v>
      </c>
      <c r="AS3040" t="s">
        <v>54</v>
      </c>
      <c r="AT3040" t="s">
        <v>73</v>
      </c>
      <c r="AU3040" t="s">
        <v>107</v>
      </c>
      <c r="AV3040" t="s">
        <v>14593</v>
      </c>
    </row>
    <row r="3041" spans="1:48" hidden="1" x14ac:dyDescent="0.3">
      <c r="A3041" t="s">
        <v>14594</v>
      </c>
      <c r="B3041" t="s">
        <v>14595</v>
      </c>
      <c r="C3041" s="1" t="str">
        <f t="shared" si="494"/>
        <v>21:0975</v>
      </c>
      <c r="D3041" s="1" t="str">
        <f t="shared" si="501"/>
        <v>21:0110</v>
      </c>
      <c r="E3041" t="s">
        <v>14596</v>
      </c>
      <c r="F3041" t="s">
        <v>14597</v>
      </c>
      <c r="H3041">
        <v>60.548642800000003</v>
      </c>
      <c r="I3041">
        <v>-98.436264800000004</v>
      </c>
      <c r="J3041" s="1" t="str">
        <f t="shared" si="502"/>
        <v>NGR lake sediment grab sample</v>
      </c>
      <c r="K3041" s="1" t="str">
        <f t="shared" si="503"/>
        <v>&lt;177 micron (NGR)</v>
      </c>
      <c r="L3041">
        <v>74</v>
      </c>
      <c r="M3041" t="s">
        <v>273</v>
      </c>
      <c r="N3041">
        <v>1455</v>
      </c>
      <c r="O3041" t="s">
        <v>103</v>
      </c>
      <c r="P3041" t="s">
        <v>54</v>
      </c>
      <c r="Q3041" t="s">
        <v>364</v>
      </c>
      <c r="R3041" t="s">
        <v>151</v>
      </c>
      <c r="S3041" t="s">
        <v>57</v>
      </c>
      <c r="T3041" t="s">
        <v>293</v>
      </c>
      <c r="U3041" t="s">
        <v>117</v>
      </c>
      <c r="V3041" t="s">
        <v>616</v>
      </c>
      <c r="W3041" t="s">
        <v>177</v>
      </c>
      <c r="X3041" t="s">
        <v>67</v>
      </c>
      <c r="Y3041" t="s">
        <v>62</v>
      </c>
      <c r="Z3041" t="s">
        <v>74</v>
      </c>
      <c r="AA3041" t="s">
        <v>64</v>
      </c>
      <c r="AB3041" t="s">
        <v>522</v>
      </c>
      <c r="AC3041" t="s">
        <v>66</v>
      </c>
      <c r="AD3041" t="s">
        <v>67</v>
      </c>
      <c r="AE3041" t="s">
        <v>98</v>
      </c>
      <c r="AF3041" t="s">
        <v>77</v>
      </c>
      <c r="AG3041" t="s">
        <v>436</v>
      </c>
      <c r="AH3041" t="s">
        <v>780</v>
      </c>
      <c r="AI3041" t="s">
        <v>61</v>
      </c>
      <c r="AJ3041" t="s">
        <v>201</v>
      </c>
      <c r="AK3041" t="s">
        <v>73</v>
      </c>
      <c r="AL3041" t="s">
        <v>103</v>
      </c>
      <c r="AM3041" t="s">
        <v>224</v>
      </c>
      <c r="AN3041" t="s">
        <v>76</v>
      </c>
      <c r="AO3041" t="s">
        <v>265</v>
      </c>
      <c r="AP3041" t="s">
        <v>435</v>
      </c>
      <c r="AQ3041" t="s">
        <v>203</v>
      </c>
      <c r="AR3041" t="s">
        <v>67</v>
      </c>
      <c r="AS3041" t="s">
        <v>62</v>
      </c>
      <c r="AT3041" t="s">
        <v>73</v>
      </c>
      <c r="AU3041" t="s">
        <v>107</v>
      </c>
      <c r="AV3041" t="s">
        <v>11564</v>
      </c>
    </row>
    <row r="3042" spans="1:48" hidden="1" x14ac:dyDescent="0.3">
      <c r="A3042" t="s">
        <v>14598</v>
      </c>
      <c r="B3042" t="s">
        <v>14599</v>
      </c>
      <c r="C3042" s="1" t="str">
        <f t="shared" si="494"/>
        <v>21:0975</v>
      </c>
      <c r="D3042" s="1" t="str">
        <f t="shared" si="501"/>
        <v>21:0110</v>
      </c>
      <c r="E3042" t="s">
        <v>14600</v>
      </c>
      <c r="F3042" t="s">
        <v>14601</v>
      </c>
      <c r="H3042">
        <v>60.525816300000002</v>
      </c>
      <c r="I3042">
        <v>-98.452967700000002</v>
      </c>
      <c r="J3042" s="1" t="str">
        <f t="shared" si="502"/>
        <v>NGR lake sediment grab sample</v>
      </c>
      <c r="K3042" s="1" t="str">
        <f t="shared" si="503"/>
        <v>&lt;177 micron (NGR)</v>
      </c>
      <c r="L3042">
        <v>74</v>
      </c>
      <c r="M3042" t="s">
        <v>289</v>
      </c>
      <c r="N3042">
        <v>1456</v>
      </c>
      <c r="O3042" t="s">
        <v>103</v>
      </c>
      <c r="P3042" t="s">
        <v>54</v>
      </c>
      <c r="Q3042" t="s">
        <v>1814</v>
      </c>
      <c r="R3042" t="s">
        <v>141</v>
      </c>
      <c r="S3042" t="s">
        <v>57</v>
      </c>
      <c r="T3042" t="s">
        <v>91</v>
      </c>
      <c r="U3042" t="s">
        <v>203</v>
      </c>
      <c r="V3042" t="s">
        <v>478</v>
      </c>
      <c r="W3042" t="s">
        <v>238</v>
      </c>
      <c r="X3042" t="s">
        <v>74</v>
      </c>
      <c r="Y3042" t="s">
        <v>62</v>
      </c>
      <c r="Z3042" t="s">
        <v>127</v>
      </c>
      <c r="AA3042" t="s">
        <v>64</v>
      </c>
      <c r="AB3042" t="s">
        <v>339</v>
      </c>
      <c r="AC3042" t="s">
        <v>70</v>
      </c>
      <c r="AD3042" t="s">
        <v>170</v>
      </c>
      <c r="AE3042" t="s">
        <v>206</v>
      </c>
      <c r="AF3042" t="s">
        <v>281</v>
      </c>
      <c r="AG3042" t="s">
        <v>236</v>
      </c>
      <c r="AH3042" t="s">
        <v>780</v>
      </c>
      <c r="AI3042" t="s">
        <v>692</v>
      </c>
      <c r="AJ3042" t="s">
        <v>306</v>
      </c>
      <c r="AK3042" t="s">
        <v>73</v>
      </c>
      <c r="AL3042" t="s">
        <v>103</v>
      </c>
      <c r="AM3042" t="s">
        <v>103</v>
      </c>
      <c r="AN3042" t="s">
        <v>76</v>
      </c>
      <c r="AO3042" t="s">
        <v>168</v>
      </c>
      <c r="AP3042" t="s">
        <v>2741</v>
      </c>
      <c r="AQ3042" t="s">
        <v>123</v>
      </c>
      <c r="AR3042" t="s">
        <v>138</v>
      </c>
      <c r="AS3042" t="s">
        <v>62</v>
      </c>
      <c r="AT3042" t="s">
        <v>152</v>
      </c>
      <c r="AU3042" t="s">
        <v>107</v>
      </c>
      <c r="AV3042" t="s">
        <v>14602</v>
      </c>
    </row>
    <row r="3043" spans="1:48" hidden="1" x14ac:dyDescent="0.3">
      <c r="A3043" t="s">
        <v>14603</v>
      </c>
      <c r="B3043" t="s">
        <v>14604</v>
      </c>
      <c r="C3043" s="1" t="str">
        <f t="shared" si="494"/>
        <v>21:0975</v>
      </c>
      <c r="D3043" s="1" t="str">
        <f t="shared" si="501"/>
        <v>21:0110</v>
      </c>
      <c r="E3043" t="s">
        <v>14605</v>
      </c>
      <c r="F3043" t="s">
        <v>14606</v>
      </c>
      <c r="H3043">
        <v>60.485256</v>
      </c>
      <c r="I3043">
        <v>-98.461057199999999</v>
      </c>
      <c r="J3043" s="1" t="str">
        <f t="shared" si="502"/>
        <v>NGR lake sediment grab sample</v>
      </c>
      <c r="K3043" s="1" t="str">
        <f t="shared" si="503"/>
        <v>&lt;177 micron (NGR)</v>
      </c>
      <c r="L3043">
        <v>74</v>
      </c>
      <c r="M3043" t="s">
        <v>301</v>
      </c>
      <c r="N3043">
        <v>1457</v>
      </c>
      <c r="O3043" t="s">
        <v>103</v>
      </c>
      <c r="P3043" t="s">
        <v>54</v>
      </c>
      <c r="Q3043" t="s">
        <v>775</v>
      </c>
      <c r="R3043" t="s">
        <v>104</v>
      </c>
      <c r="S3043" t="s">
        <v>57</v>
      </c>
      <c r="T3043" t="s">
        <v>326</v>
      </c>
      <c r="U3043" t="s">
        <v>59</v>
      </c>
      <c r="V3043" t="s">
        <v>522</v>
      </c>
      <c r="W3043" t="s">
        <v>302</v>
      </c>
      <c r="X3043" t="s">
        <v>67</v>
      </c>
      <c r="Y3043" t="s">
        <v>238</v>
      </c>
      <c r="Z3043" t="s">
        <v>96</v>
      </c>
      <c r="AA3043" t="s">
        <v>64</v>
      </c>
      <c r="AB3043" t="s">
        <v>691</v>
      </c>
      <c r="AC3043" t="s">
        <v>66</v>
      </c>
      <c r="AD3043" t="s">
        <v>67</v>
      </c>
      <c r="AE3043" t="s">
        <v>302</v>
      </c>
      <c r="AF3043" t="s">
        <v>192</v>
      </c>
      <c r="AG3043" t="s">
        <v>412</v>
      </c>
      <c r="AH3043" t="s">
        <v>780</v>
      </c>
      <c r="AI3043" t="s">
        <v>388</v>
      </c>
      <c r="AJ3043" t="s">
        <v>240</v>
      </c>
      <c r="AK3043" t="s">
        <v>73</v>
      </c>
      <c r="AL3043" t="s">
        <v>224</v>
      </c>
      <c r="AM3043" t="s">
        <v>103</v>
      </c>
      <c r="AN3043" t="s">
        <v>76</v>
      </c>
      <c r="AO3043" t="s">
        <v>88</v>
      </c>
      <c r="AP3043" t="s">
        <v>234</v>
      </c>
      <c r="AQ3043" t="s">
        <v>101</v>
      </c>
      <c r="AR3043" t="s">
        <v>67</v>
      </c>
      <c r="AS3043" t="s">
        <v>54</v>
      </c>
      <c r="AT3043" t="s">
        <v>73</v>
      </c>
      <c r="AU3043" t="s">
        <v>107</v>
      </c>
      <c r="AV3043" t="s">
        <v>14607</v>
      </c>
    </row>
    <row r="3044" spans="1:48" hidden="1" x14ac:dyDescent="0.3">
      <c r="A3044" t="s">
        <v>14608</v>
      </c>
      <c r="B3044" t="s">
        <v>14609</v>
      </c>
      <c r="C3044" s="1" t="str">
        <f t="shared" si="494"/>
        <v>21:0975</v>
      </c>
      <c r="D3044" s="1" t="str">
        <f t="shared" si="501"/>
        <v>21:0110</v>
      </c>
      <c r="E3044" t="s">
        <v>14610</v>
      </c>
      <c r="F3044" t="s">
        <v>14611</v>
      </c>
      <c r="H3044">
        <v>60.452826100000003</v>
      </c>
      <c r="I3044">
        <v>-98.443999000000005</v>
      </c>
      <c r="J3044" s="1" t="str">
        <f t="shared" si="502"/>
        <v>NGR lake sediment grab sample</v>
      </c>
      <c r="K3044" s="1" t="str">
        <f t="shared" si="503"/>
        <v>&lt;177 micron (NGR)</v>
      </c>
      <c r="L3044">
        <v>74</v>
      </c>
      <c r="M3044" t="s">
        <v>314</v>
      </c>
      <c r="N3044">
        <v>1458</v>
      </c>
      <c r="O3044" t="s">
        <v>103</v>
      </c>
      <c r="P3044" t="s">
        <v>54</v>
      </c>
      <c r="Q3044" t="s">
        <v>562</v>
      </c>
      <c r="R3044" t="s">
        <v>251</v>
      </c>
      <c r="S3044" t="s">
        <v>57</v>
      </c>
      <c r="T3044" t="s">
        <v>303</v>
      </c>
      <c r="U3044" t="s">
        <v>138</v>
      </c>
      <c r="V3044" t="s">
        <v>347</v>
      </c>
      <c r="W3044" t="s">
        <v>75</v>
      </c>
      <c r="X3044" t="s">
        <v>67</v>
      </c>
      <c r="Y3044" t="s">
        <v>74</v>
      </c>
      <c r="Z3044" t="s">
        <v>67</v>
      </c>
      <c r="AA3044" t="s">
        <v>64</v>
      </c>
      <c r="AB3044" t="s">
        <v>282</v>
      </c>
      <c r="AC3044" t="s">
        <v>66</v>
      </c>
      <c r="AD3044" t="s">
        <v>54</v>
      </c>
      <c r="AE3044" t="s">
        <v>3492</v>
      </c>
      <c r="AF3044" t="s">
        <v>76</v>
      </c>
      <c r="AG3044" t="s">
        <v>96</v>
      </c>
      <c r="AH3044" t="s">
        <v>780</v>
      </c>
      <c r="AI3044" t="s">
        <v>95</v>
      </c>
      <c r="AJ3044" t="s">
        <v>276</v>
      </c>
      <c r="AK3044" t="s">
        <v>73</v>
      </c>
      <c r="AL3044" t="s">
        <v>103</v>
      </c>
      <c r="AM3044" t="s">
        <v>103</v>
      </c>
      <c r="AN3044" t="s">
        <v>76</v>
      </c>
      <c r="AO3044" t="s">
        <v>96</v>
      </c>
      <c r="AP3044" t="s">
        <v>8164</v>
      </c>
      <c r="AQ3044" t="s">
        <v>123</v>
      </c>
      <c r="AR3044" t="s">
        <v>67</v>
      </c>
      <c r="AS3044" t="s">
        <v>54</v>
      </c>
      <c r="AT3044" t="s">
        <v>73</v>
      </c>
      <c r="AU3044" t="s">
        <v>107</v>
      </c>
      <c r="AV3044" t="s">
        <v>10625</v>
      </c>
    </row>
    <row r="3045" spans="1:48" hidden="1" x14ac:dyDescent="0.3">
      <c r="A3045" t="s">
        <v>14612</v>
      </c>
      <c r="B3045" t="s">
        <v>14613</v>
      </c>
      <c r="C3045" s="1" t="str">
        <f t="shared" si="494"/>
        <v>21:0975</v>
      </c>
      <c r="D3045" s="1" t="str">
        <f t="shared" si="501"/>
        <v>21:0110</v>
      </c>
      <c r="E3045" t="s">
        <v>14614</v>
      </c>
      <c r="F3045" t="s">
        <v>14615</v>
      </c>
      <c r="H3045">
        <v>60.416721299999999</v>
      </c>
      <c r="I3045">
        <v>-98.456945000000005</v>
      </c>
      <c r="J3045" s="1" t="str">
        <f t="shared" si="502"/>
        <v>NGR lake sediment grab sample</v>
      </c>
      <c r="K3045" s="1" t="str">
        <f t="shared" si="503"/>
        <v>&lt;177 micron (NGR)</v>
      </c>
      <c r="L3045">
        <v>74</v>
      </c>
      <c r="M3045" t="s">
        <v>324</v>
      </c>
      <c r="N3045">
        <v>1459</v>
      </c>
      <c r="O3045" t="s">
        <v>103</v>
      </c>
      <c r="P3045" t="s">
        <v>54</v>
      </c>
      <c r="Q3045" t="s">
        <v>447</v>
      </c>
      <c r="R3045" t="s">
        <v>550</v>
      </c>
      <c r="S3045" t="s">
        <v>57</v>
      </c>
      <c r="T3045" t="s">
        <v>437</v>
      </c>
      <c r="U3045" t="s">
        <v>59</v>
      </c>
      <c r="V3045" t="s">
        <v>725</v>
      </c>
      <c r="W3045" t="s">
        <v>238</v>
      </c>
      <c r="X3045" t="s">
        <v>67</v>
      </c>
      <c r="Y3045" t="s">
        <v>157</v>
      </c>
      <c r="Z3045" t="s">
        <v>62</v>
      </c>
      <c r="AA3045" t="s">
        <v>64</v>
      </c>
      <c r="AB3045" t="s">
        <v>293</v>
      </c>
      <c r="AC3045" t="s">
        <v>66</v>
      </c>
      <c r="AD3045" t="s">
        <v>758</v>
      </c>
      <c r="AE3045" t="s">
        <v>1807</v>
      </c>
      <c r="AF3045" t="s">
        <v>134</v>
      </c>
      <c r="AG3045" t="s">
        <v>187</v>
      </c>
      <c r="AH3045" t="s">
        <v>780</v>
      </c>
      <c r="AI3045" t="s">
        <v>363</v>
      </c>
      <c r="AJ3045" t="s">
        <v>1395</v>
      </c>
      <c r="AK3045" t="s">
        <v>73</v>
      </c>
      <c r="AL3045" t="s">
        <v>103</v>
      </c>
      <c r="AM3045" t="s">
        <v>125</v>
      </c>
      <c r="AN3045" t="s">
        <v>76</v>
      </c>
      <c r="AO3045" t="s">
        <v>515</v>
      </c>
      <c r="AP3045" t="s">
        <v>337</v>
      </c>
      <c r="AQ3045" t="s">
        <v>9494</v>
      </c>
      <c r="AR3045" t="s">
        <v>67</v>
      </c>
      <c r="AS3045" t="s">
        <v>170</v>
      </c>
      <c r="AT3045" t="s">
        <v>73</v>
      </c>
      <c r="AU3045" t="s">
        <v>107</v>
      </c>
      <c r="AV3045" t="s">
        <v>14616</v>
      </c>
    </row>
    <row r="3046" spans="1:48" hidden="1" x14ac:dyDescent="0.3">
      <c r="A3046" t="s">
        <v>14617</v>
      </c>
      <c r="B3046" t="s">
        <v>14618</v>
      </c>
      <c r="C3046" s="1" t="str">
        <f t="shared" si="494"/>
        <v>21:0975</v>
      </c>
      <c r="D3046" s="1" t="str">
        <f t="shared" si="501"/>
        <v>21:0110</v>
      </c>
      <c r="E3046" t="s">
        <v>14619</v>
      </c>
      <c r="F3046" t="s">
        <v>14620</v>
      </c>
      <c r="H3046">
        <v>60.385990499999998</v>
      </c>
      <c r="I3046">
        <v>-98.438463999999996</v>
      </c>
      <c r="J3046" s="1" t="str">
        <f t="shared" si="502"/>
        <v>NGR lake sediment grab sample</v>
      </c>
      <c r="K3046" s="1" t="str">
        <f t="shared" si="503"/>
        <v>&lt;177 micron (NGR)</v>
      </c>
      <c r="L3046">
        <v>74</v>
      </c>
      <c r="M3046" t="s">
        <v>335</v>
      </c>
      <c r="N3046">
        <v>1460</v>
      </c>
      <c r="O3046" t="s">
        <v>103</v>
      </c>
      <c r="P3046" t="s">
        <v>54</v>
      </c>
      <c r="Q3046" t="s">
        <v>1128</v>
      </c>
      <c r="R3046" t="s">
        <v>90</v>
      </c>
      <c r="S3046" t="s">
        <v>57</v>
      </c>
      <c r="T3046" t="s">
        <v>277</v>
      </c>
      <c r="U3046" t="s">
        <v>168</v>
      </c>
      <c r="V3046" t="s">
        <v>189</v>
      </c>
      <c r="W3046" t="s">
        <v>68</v>
      </c>
      <c r="X3046" t="s">
        <v>74</v>
      </c>
      <c r="Y3046" t="s">
        <v>206</v>
      </c>
      <c r="Z3046" t="s">
        <v>127</v>
      </c>
      <c r="AA3046" t="s">
        <v>64</v>
      </c>
      <c r="AB3046" t="s">
        <v>326</v>
      </c>
      <c r="AC3046" t="s">
        <v>66</v>
      </c>
      <c r="AD3046" t="s">
        <v>127</v>
      </c>
      <c r="AE3046" t="s">
        <v>68</v>
      </c>
      <c r="AF3046" t="s">
        <v>141</v>
      </c>
      <c r="AG3046" t="s">
        <v>478</v>
      </c>
      <c r="AH3046" t="s">
        <v>780</v>
      </c>
      <c r="AI3046" t="s">
        <v>327</v>
      </c>
      <c r="AJ3046" t="s">
        <v>348</v>
      </c>
      <c r="AK3046" t="s">
        <v>73</v>
      </c>
      <c r="AL3046" t="s">
        <v>103</v>
      </c>
      <c r="AM3046" t="s">
        <v>177</v>
      </c>
      <c r="AN3046" t="s">
        <v>76</v>
      </c>
      <c r="AO3046" t="s">
        <v>178</v>
      </c>
      <c r="AP3046" t="s">
        <v>1980</v>
      </c>
      <c r="AQ3046" t="s">
        <v>357</v>
      </c>
      <c r="AR3046" t="s">
        <v>67</v>
      </c>
      <c r="AS3046" t="s">
        <v>62</v>
      </c>
      <c r="AT3046" t="s">
        <v>73</v>
      </c>
      <c r="AU3046" t="s">
        <v>107</v>
      </c>
      <c r="AV3046" t="s">
        <v>10822</v>
      </c>
    </row>
    <row r="3047" spans="1:48" hidden="1" x14ac:dyDescent="0.3">
      <c r="A3047" t="s">
        <v>14621</v>
      </c>
      <c r="B3047" t="s">
        <v>14622</v>
      </c>
      <c r="C3047" s="1" t="str">
        <f t="shared" si="494"/>
        <v>21:0975</v>
      </c>
      <c r="D3047" s="1" t="str">
        <f t="shared" si="501"/>
        <v>21:0110</v>
      </c>
      <c r="E3047" t="s">
        <v>14623</v>
      </c>
      <c r="F3047" t="s">
        <v>14624</v>
      </c>
      <c r="H3047">
        <v>60.362037600000001</v>
      </c>
      <c r="I3047">
        <v>-98.452127399999995</v>
      </c>
      <c r="J3047" s="1" t="str">
        <f t="shared" si="502"/>
        <v>NGR lake sediment grab sample</v>
      </c>
      <c r="K3047" s="1" t="str">
        <f t="shared" si="503"/>
        <v>&lt;177 micron (NGR)</v>
      </c>
      <c r="L3047">
        <v>74</v>
      </c>
      <c r="M3047" t="s">
        <v>354</v>
      </c>
      <c r="N3047">
        <v>1461</v>
      </c>
      <c r="O3047" t="s">
        <v>103</v>
      </c>
      <c r="P3047" t="s">
        <v>54</v>
      </c>
      <c r="Q3047" t="s">
        <v>437</v>
      </c>
      <c r="R3047" t="s">
        <v>381</v>
      </c>
      <c r="S3047" t="s">
        <v>57</v>
      </c>
      <c r="T3047" t="s">
        <v>315</v>
      </c>
      <c r="U3047" t="s">
        <v>138</v>
      </c>
      <c r="V3047" t="s">
        <v>221</v>
      </c>
      <c r="W3047" t="s">
        <v>206</v>
      </c>
      <c r="X3047" t="s">
        <v>62</v>
      </c>
      <c r="Y3047" t="s">
        <v>61</v>
      </c>
      <c r="Z3047" t="s">
        <v>74</v>
      </c>
      <c r="AA3047" t="s">
        <v>64</v>
      </c>
      <c r="AB3047" t="s">
        <v>122</v>
      </c>
      <c r="AC3047" t="s">
        <v>66</v>
      </c>
      <c r="AD3047" t="s">
        <v>90</v>
      </c>
      <c r="AE3047" t="s">
        <v>5846</v>
      </c>
      <c r="AF3047" t="s">
        <v>121</v>
      </c>
      <c r="AG3047" t="s">
        <v>616</v>
      </c>
      <c r="AH3047" t="s">
        <v>780</v>
      </c>
      <c r="AI3047" t="s">
        <v>61</v>
      </c>
      <c r="AJ3047" t="s">
        <v>102</v>
      </c>
      <c r="AK3047" t="s">
        <v>73</v>
      </c>
      <c r="AL3047" t="s">
        <v>103</v>
      </c>
      <c r="AM3047" t="s">
        <v>177</v>
      </c>
      <c r="AN3047" t="s">
        <v>76</v>
      </c>
      <c r="AO3047" t="s">
        <v>281</v>
      </c>
      <c r="AP3047" t="s">
        <v>218</v>
      </c>
      <c r="AQ3047" t="s">
        <v>478</v>
      </c>
      <c r="AR3047" t="s">
        <v>67</v>
      </c>
      <c r="AS3047" t="s">
        <v>170</v>
      </c>
      <c r="AT3047" t="s">
        <v>152</v>
      </c>
      <c r="AU3047" t="s">
        <v>107</v>
      </c>
      <c r="AV3047" t="s">
        <v>9501</v>
      </c>
    </row>
    <row r="3048" spans="1:48" hidden="1" x14ac:dyDescent="0.3">
      <c r="A3048" t="s">
        <v>14625</v>
      </c>
      <c r="B3048" t="s">
        <v>14626</v>
      </c>
      <c r="C3048" s="1" t="str">
        <f t="shared" si="494"/>
        <v>21:0975</v>
      </c>
      <c r="D3048" s="1" t="str">
        <f t="shared" si="501"/>
        <v>21:0110</v>
      </c>
      <c r="E3048" t="s">
        <v>14627</v>
      </c>
      <c r="F3048" t="s">
        <v>14628</v>
      </c>
      <c r="H3048">
        <v>60.220474000000003</v>
      </c>
      <c r="I3048">
        <v>-98.846995899999996</v>
      </c>
      <c r="J3048" s="1" t="str">
        <f t="shared" si="502"/>
        <v>NGR lake sediment grab sample</v>
      </c>
      <c r="K3048" s="1" t="str">
        <f t="shared" si="503"/>
        <v>&lt;177 micron (NGR)</v>
      </c>
      <c r="L3048">
        <v>75</v>
      </c>
      <c r="M3048" t="s">
        <v>52</v>
      </c>
      <c r="N3048">
        <v>1462</v>
      </c>
      <c r="O3048" t="s">
        <v>103</v>
      </c>
      <c r="P3048" t="s">
        <v>54</v>
      </c>
      <c r="Q3048" t="s">
        <v>997</v>
      </c>
      <c r="R3048" t="s">
        <v>282</v>
      </c>
      <c r="S3048" t="s">
        <v>57</v>
      </c>
      <c r="T3048" t="s">
        <v>91</v>
      </c>
      <c r="U3048" t="s">
        <v>117</v>
      </c>
      <c r="V3048" t="s">
        <v>492</v>
      </c>
      <c r="W3048" t="s">
        <v>79</v>
      </c>
      <c r="X3048" t="s">
        <v>67</v>
      </c>
      <c r="Y3048" t="s">
        <v>61</v>
      </c>
      <c r="Z3048" t="s">
        <v>138</v>
      </c>
      <c r="AA3048" t="s">
        <v>64</v>
      </c>
      <c r="AB3048" t="s">
        <v>853</v>
      </c>
      <c r="AC3048" t="s">
        <v>66</v>
      </c>
      <c r="AD3048" t="s">
        <v>127</v>
      </c>
      <c r="AE3048" t="s">
        <v>302</v>
      </c>
      <c r="AF3048" t="s">
        <v>121</v>
      </c>
      <c r="AG3048" t="s">
        <v>235</v>
      </c>
      <c r="AH3048" t="s">
        <v>780</v>
      </c>
      <c r="AI3048" t="s">
        <v>71</v>
      </c>
      <c r="AJ3048" t="s">
        <v>440</v>
      </c>
      <c r="AK3048" t="s">
        <v>73</v>
      </c>
      <c r="AL3048" t="s">
        <v>157</v>
      </c>
      <c r="AM3048" t="s">
        <v>125</v>
      </c>
      <c r="AN3048" t="s">
        <v>76</v>
      </c>
      <c r="AO3048" t="s">
        <v>77</v>
      </c>
      <c r="AP3048" t="s">
        <v>126</v>
      </c>
      <c r="AQ3048" t="s">
        <v>1638</v>
      </c>
      <c r="AR3048" t="s">
        <v>74</v>
      </c>
      <c r="AS3048" t="s">
        <v>54</v>
      </c>
      <c r="AT3048" t="s">
        <v>437</v>
      </c>
      <c r="AU3048" t="s">
        <v>107</v>
      </c>
      <c r="AV3048" t="s">
        <v>14629</v>
      </c>
    </row>
    <row r="3049" spans="1:48" hidden="1" x14ac:dyDescent="0.3">
      <c r="A3049" t="s">
        <v>14630</v>
      </c>
      <c r="B3049" t="s">
        <v>14631</v>
      </c>
      <c r="C3049" s="1" t="str">
        <f t="shared" si="494"/>
        <v>21:0975</v>
      </c>
      <c r="D3049" s="1" t="str">
        <f t="shared" si="501"/>
        <v>21:0110</v>
      </c>
      <c r="E3049" t="s">
        <v>14632</v>
      </c>
      <c r="F3049" t="s">
        <v>14633</v>
      </c>
      <c r="H3049">
        <v>60.317022700000003</v>
      </c>
      <c r="I3049">
        <v>-98.440627500000005</v>
      </c>
      <c r="J3049" s="1" t="str">
        <f t="shared" si="502"/>
        <v>NGR lake sediment grab sample</v>
      </c>
      <c r="K3049" s="1" t="str">
        <f t="shared" si="503"/>
        <v>&lt;177 micron (NGR)</v>
      </c>
      <c r="L3049">
        <v>75</v>
      </c>
      <c r="M3049" t="s">
        <v>113</v>
      </c>
      <c r="N3049">
        <v>1463</v>
      </c>
      <c r="O3049" t="s">
        <v>103</v>
      </c>
      <c r="P3049" t="s">
        <v>54</v>
      </c>
      <c r="Q3049" t="s">
        <v>80</v>
      </c>
      <c r="R3049" t="s">
        <v>691</v>
      </c>
      <c r="S3049" t="s">
        <v>57</v>
      </c>
      <c r="T3049" t="s">
        <v>275</v>
      </c>
      <c r="U3049" t="s">
        <v>117</v>
      </c>
      <c r="V3049" t="s">
        <v>221</v>
      </c>
      <c r="W3049" t="s">
        <v>206</v>
      </c>
      <c r="X3049" t="s">
        <v>170</v>
      </c>
      <c r="Y3049" t="s">
        <v>63</v>
      </c>
      <c r="Z3049" t="s">
        <v>170</v>
      </c>
      <c r="AA3049" t="s">
        <v>64</v>
      </c>
      <c r="AB3049" t="s">
        <v>262</v>
      </c>
      <c r="AC3049" t="s">
        <v>177</v>
      </c>
      <c r="AD3049" t="s">
        <v>121</v>
      </c>
      <c r="AE3049" t="s">
        <v>3374</v>
      </c>
      <c r="AF3049" t="s">
        <v>282</v>
      </c>
      <c r="AG3049" t="s">
        <v>264</v>
      </c>
      <c r="AH3049" t="s">
        <v>780</v>
      </c>
      <c r="AI3049" t="s">
        <v>127</v>
      </c>
      <c r="AJ3049" t="s">
        <v>1753</v>
      </c>
      <c r="AK3049" t="s">
        <v>73</v>
      </c>
      <c r="AL3049" t="s">
        <v>177</v>
      </c>
      <c r="AM3049" t="s">
        <v>62</v>
      </c>
      <c r="AN3049" t="s">
        <v>9518</v>
      </c>
      <c r="AO3049" t="s">
        <v>1716</v>
      </c>
      <c r="AP3049" t="s">
        <v>1980</v>
      </c>
      <c r="AQ3049" t="s">
        <v>9462</v>
      </c>
      <c r="AR3049" t="s">
        <v>67</v>
      </c>
      <c r="AS3049" t="s">
        <v>138</v>
      </c>
      <c r="AT3049" t="s">
        <v>152</v>
      </c>
      <c r="AU3049" t="s">
        <v>107</v>
      </c>
      <c r="AV3049" t="s">
        <v>6684</v>
      </c>
    </row>
    <row r="3050" spans="1:48" hidden="1" x14ac:dyDescent="0.3">
      <c r="A3050" t="s">
        <v>14634</v>
      </c>
      <c r="B3050" t="s">
        <v>14635</v>
      </c>
      <c r="C3050" s="1" t="str">
        <f t="shared" si="494"/>
        <v>21:0975</v>
      </c>
      <c r="D3050" s="1" t="str">
        <f t="shared" si="501"/>
        <v>21:0110</v>
      </c>
      <c r="E3050" t="s">
        <v>14632</v>
      </c>
      <c r="F3050" t="s">
        <v>14636</v>
      </c>
      <c r="H3050">
        <v>60.317022700000003</v>
      </c>
      <c r="I3050">
        <v>-98.440627500000005</v>
      </c>
      <c r="J3050" s="1" t="str">
        <f t="shared" si="502"/>
        <v>NGR lake sediment grab sample</v>
      </c>
      <c r="K3050" s="1" t="str">
        <f t="shared" si="503"/>
        <v>&lt;177 micron (NGR)</v>
      </c>
      <c r="L3050">
        <v>75</v>
      </c>
      <c r="M3050" t="s">
        <v>132</v>
      </c>
      <c r="N3050">
        <v>1464</v>
      </c>
      <c r="O3050" t="s">
        <v>103</v>
      </c>
      <c r="P3050" t="s">
        <v>54</v>
      </c>
      <c r="Q3050" t="s">
        <v>275</v>
      </c>
      <c r="R3050" t="s">
        <v>356</v>
      </c>
      <c r="S3050" t="s">
        <v>57</v>
      </c>
      <c r="T3050" t="s">
        <v>635</v>
      </c>
      <c r="U3050" t="s">
        <v>117</v>
      </c>
      <c r="V3050" t="s">
        <v>326</v>
      </c>
      <c r="W3050" t="s">
        <v>302</v>
      </c>
      <c r="X3050" t="s">
        <v>62</v>
      </c>
      <c r="Y3050" t="s">
        <v>95</v>
      </c>
      <c r="Z3050" t="s">
        <v>127</v>
      </c>
      <c r="AA3050" t="s">
        <v>64</v>
      </c>
      <c r="AB3050" t="s">
        <v>248</v>
      </c>
      <c r="AC3050" t="s">
        <v>125</v>
      </c>
      <c r="AD3050" t="s">
        <v>281</v>
      </c>
      <c r="AE3050" t="s">
        <v>174</v>
      </c>
      <c r="AF3050" t="s">
        <v>290</v>
      </c>
      <c r="AG3050" t="s">
        <v>139</v>
      </c>
      <c r="AH3050" t="s">
        <v>780</v>
      </c>
      <c r="AI3050" t="s">
        <v>226</v>
      </c>
      <c r="AJ3050" t="s">
        <v>12430</v>
      </c>
      <c r="AK3050" t="s">
        <v>73</v>
      </c>
      <c r="AL3050" t="s">
        <v>103</v>
      </c>
      <c r="AM3050" t="s">
        <v>448</v>
      </c>
      <c r="AN3050" t="s">
        <v>76</v>
      </c>
      <c r="AO3050" t="s">
        <v>5392</v>
      </c>
      <c r="AP3050" t="s">
        <v>194</v>
      </c>
      <c r="AQ3050" t="s">
        <v>14637</v>
      </c>
      <c r="AR3050" t="s">
        <v>67</v>
      </c>
      <c r="AS3050" t="s">
        <v>138</v>
      </c>
      <c r="AT3050" t="s">
        <v>152</v>
      </c>
      <c r="AU3050" t="s">
        <v>107</v>
      </c>
      <c r="AV3050" t="s">
        <v>14638</v>
      </c>
    </row>
    <row r="3051" spans="1:48" hidden="1" x14ac:dyDescent="0.3">
      <c r="A3051" t="s">
        <v>14639</v>
      </c>
      <c r="B3051" t="s">
        <v>14640</v>
      </c>
      <c r="C3051" s="1" t="str">
        <f t="shared" si="494"/>
        <v>21:0975</v>
      </c>
      <c r="D3051" s="1" t="str">
        <f>HYPERLINK("https://geochem.nrcan.gc.ca/cdogs/content/svy/svy_e.htm", "")</f>
        <v/>
      </c>
      <c r="G3051" s="1" t="str">
        <f>HYPERLINK("https://geochem.nrcan.gc.ca/cdogs/content/cr_/cr_00161_e.htm", "161")</f>
        <v>161</v>
      </c>
      <c r="J3051" t="s">
        <v>230</v>
      </c>
      <c r="K3051" t="s">
        <v>231</v>
      </c>
      <c r="L3051">
        <v>75</v>
      </c>
      <c r="M3051" t="s">
        <v>232</v>
      </c>
      <c r="N3051">
        <v>1465</v>
      </c>
      <c r="O3051" t="s">
        <v>201</v>
      </c>
      <c r="P3051" t="s">
        <v>54</v>
      </c>
      <c r="Q3051" t="s">
        <v>105</v>
      </c>
      <c r="R3051" t="s">
        <v>224</v>
      </c>
      <c r="S3051" t="s">
        <v>57</v>
      </c>
      <c r="T3051" t="s">
        <v>219</v>
      </c>
      <c r="U3051" t="s">
        <v>88</v>
      </c>
      <c r="V3051" t="s">
        <v>58</v>
      </c>
      <c r="W3051" t="s">
        <v>346</v>
      </c>
      <c r="X3051" t="s">
        <v>62</v>
      </c>
      <c r="Y3051" t="s">
        <v>136</v>
      </c>
      <c r="Z3051" t="s">
        <v>178</v>
      </c>
      <c r="AA3051" t="s">
        <v>64</v>
      </c>
      <c r="AB3051" t="s">
        <v>189</v>
      </c>
      <c r="AC3051" t="s">
        <v>224</v>
      </c>
      <c r="AD3051" t="s">
        <v>67</v>
      </c>
      <c r="AE3051" t="s">
        <v>8052</v>
      </c>
      <c r="AF3051" t="s">
        <v>151</v>
      </c>
      <c r="AG3051" t="s">
        <v>93</v>
      </c>
      <c r="AH3051" t="s">
        <v>157</v>
      </c>
      <c r="AI3051" t="s">
        <v>290</v>
      </c>
      <c r="AJ3051" t="s">
        <v>382</v>
      </c>
      <c r="AK3051" t="s">
        <v>73</v>
      </c>
      <c r="AL3051" t="s">
        <v>68</v>
      </c>
      <c r="AM3051" t="s">
        <v>68</v>
      </c>
      <c r="AN3051" t="s">
        <v>76</v>
      </c>
      <c r="AO3051" t="s">
        <v>92</v>
      </c>
      <c r="AP3051" t="s">
        <v>813</v>
      </c>
      <c r="AQ3051" t="s">
        <v>254</v>
      </c>
      <c r="AR3051" t="s">
        <v>62</v>
      </c>
      <c r="AS3051" t="s">
        <v>127</v>
      </c>
      <c r="AT3051" t="s">
        <v>91</v>
      </c>
      <c r="AU3051" t="s">
        <v>488</v>
      </c>
      <c r="AV3051" t="s">
        <v>14641</v>
      </c>
    </row>
    <row r="3052" spans="1:48" hidden="1" x14ac:dyDescent="0.3">
      <c r="A3052" t="s">
        <v>14642</v>
      </c>
      <c r="B3052" t="s">
        <v>14643</v>
      </c>
      <c r="C3052" s="1" t="str">
        <f t="shared" si="494"/>
        <v>21:0975</v>
      </c>
      <c r="D3052" s="1" t="str">
        <f t="shared" ref="D3052:D3071" si="504">HYPERLINK("https://geochem.nrcan.gc.ca/cdogs/content/svy/svy210110_e.htm", "21:0110")</f>
        <v>21:0110</v>
      </c>
      <c r="E3052" t="s">
        <v>14644</v>
      </c>
      <c r="F3052" t="s">
        <v>14645</v>
      </c>
      <c r="H3052">
        <v>60.289163600000002</v>
      </c>
      <c r="I3052">
        <v>-98.447815000000006</v>
      </c>
      <c r="J3052" s="1" t="str">
        <f t="shared" ref="J3052:J3071" si="505">HYPERLINK("https://geochem.nrcan.gc.ca/cdogs/content/kwd/kwd020027_e.htm", "NGR lake sediment grab sample")</f>
        <v>NGR lake sediment grab sample</v>
      </c>
      <c r="K3052" s="1" t="str">
        <f t="shared" ref="K3052:K3071" si="506">HYPERLINK("https://geochem.nrcan.gc.ca/cdogs/content/kwd/kwd080006_e.htm", "&lt;177 micron (NGR)")</f>
        <v>&lt;177 micron (NGR)</v>
      </c>
      <c r="L3052">
        <v>75</v>
      </c>
      <c r="M3052" t="s">
        <v>86</v>
      </c>
      <c r="N3052">
        <v>1466</v>
      </c>
      <c r="O3052" t="s">
        <v>103</v>
      </c>
      <c r="P3052" t="s">
        <v>54</v>
      </c>
      <c r="Q3052" t="s">
        <v>420</v>
      </c>
      <c r="R3052" t="s">
        <v>357</v>
      </c>
      <c r="S3052" t="s">
        <v>57</v>
      </c>
      <c r="T3052" t="s">
        <v>1814</v>
      </c>
      <c r="U3052" t="s">
        <v>92</v>
      </c>
      <c r="V3052" t="s">
        <v>175</v>
      </c>
      <c r="W3052" t="s">
        <v>276</v>
      </c>
      <c r="X3052" t="s">
        <v>62</v>
      </c>
      <c r="Y3052" t="s">
        <v>388</v>
      </c>
      <c r="Z3052" t="s">
        <v>59</v>
      </c>
      <c r="AA3052" t="s">
        <v>64</v>
      </c>
      <c r="AB3052" t="s">
        <v>315</v>
      </c>
      <c r="AC3052" t="s">
        <v>157</v>
      </c>
      <c r="AD3052" t="s">
        <v>104</v>
      </c>
      <c r="AE3052" t="s">
        <v>171</v>
      </c>
      <c r="AF3052" t="s">
        <v>436</v>
      </c>
      <c r="AG3052" t="s">
        <v>438</v>
      </c>
      <c r="AH3052" t="s">
        <v>780</v>
      </c>
      <c r="AI3052" t="s">
        <v>156</v>
      </c>
      <c r="AJ3052" t="s">
        <v>10987</v>
      </c>
      <c r="AK3052" t="s">
        <v>73</v>
      </c>
      <c r="AL3052" t="s">
        <v>68</v>
      </c>
      <c r="AM3052" t="s">
        <v>171</v>
      </c>
      <c r="AN3052" t="s">
        <v>76</v>
      </c>
      <c r="AO3052" t="s">
        <v>8919</v>
      </c>
      <c r="AP3052" t="s">
        <v>414</v>
      </c>
      <c r="AQ3052" t="s">
        <v>14646</v>
      </c>
      <c r="AR3052" t="s">
        <v>74</v>
      </c>
      <c r="AS3052" t="s">
        <v>96</v>
      </c>
      <c r="AT3052" t="s">
        <v>437</v>
      </c>
      <c r="AU3052" t="s">
        <v>107</v>
      </c>
      <c r="AV3052" t="s">
        <v>14647</v>
      </c>
    </row>
    <row r="3053" spans="1:48" hidden="1" x14ac:dyDescent="0.3">
      <c r="A3053" t="s">
        <v>14648</v>
      </c>
      <c r="B3053" t="s">
        <v>14649</v>
      </c>
      <c r="C3053" s="1" t="str">
        <f t="shared" si="494"/>
        <v>21:0975</v>
      </c>
      <c r="D3053" s="1" t="str">
        <f t="shared" si="504"/>
        <v>21:0110</v>
      </c>
      <c r="E3053" t="s">
        <v>14627</v>
      </c>
      <c r="F3053" t="s">
        <v>14650</v>
      </c>
      <c r="H3053">
        <v>60.220474000000003</v>
      </c>
      <c r="I3053">
        <v>-98.846995899999996</v>
      </c>
      <c r="J3053" s="1" t="str">
        <f t="shared" si="505"/>
        <v>NGR lake sediment grab sample</v>
      </c>
      <c r="K3053" s="1" t="str">
        <f t="shared" si="506"/>
        <v>&lt;177 micron (NGR)</v>
      </c>
      <c r="L3053">
        <v>75</v>
      </c>
      <c r="M3053" t="s">
        <v>345</v>
      </c>
      <c r="N3053">
        <v>1467</v>
      </c>
      <c r="O3053" t="s">
        <v>103</v>
      </c>
      <c r="P3053" t="s">
        <v>54</v>
      </c>
      <c r="Q3053" t="s">
        <v>997</v>
      </c>
      <c r="R3053" t="s">
        <v>141</v>
      </c>
      <c r="S3053" t="s">
        <v>57</v>
      </c>
      <c r="T3053" t="s">
        <v>91</v>
      </c>
      <c r="U3053" t="s">
        <v>117</v>
      </c>
      <c r="V3053" t="s">
        <v>575</v>
      </c>
      <c r="W3053" t="s">
        <v>211</v>
      </c>
      <c r="X3053" t="s">
        <v>74</v>
      </c>
      <c r="Y3053" t="s">
        <v>308</v>
      </c>
      <c r="Z3053" t="s">
        <v>138</v>
      </c>
      <c r="AA3053" t="s">
        <v>64</v>
      </c>
      <c r="AB3053" t="s">
        <v>428</v>
      </c>
      <c r="AC3053" t="s">
        <v>66</v>
      </c>
      <c r="AD3053" t="s">
        <v>59</v>
      </c>
      <c r="AE3053" t="s">
        <v>302</v>
      </c>
      <c r="AF3053" t="s">
        <v>357</v>
      </c>
      <c r="AG3053" t="s">
        <v>561</v>
      </c>
      <c r="AH3053" t="s">
        <v>780</v>
      </c>
      <c r="AI3053" t="s">
        <v>156</v>
      </c>
      <c r="AJ3053" t="s">
        <v>102</v>
      </c>
      <c r="AK3053" t="s">
        <v>73</v>
      </c>
      <c r="AL3053" t="s">
        <v>177</v>
      </c>
      <c r="AM3053" t="s">
        <v>125</v>
      </c>
      <c r="AN3053" t="s">
        <v>76</v>
      </c>
      <c r="AO3053" t="s">
        <v>77</v>
      </c>
      <c r="AP3053" t="s">
        <v>307</v>
      </c>
      <c r="AQ3053" t="s">
        <v>1753</v>
      </c>
      <c r="AR3053" t="s">
        <v>74</v>
      </c>
      <c r="AS3053" t="s">
        <v>54</v>
      </c>
      <c r="AT3053" t="s">
        <v>437</v>
      </c>
      <c r="AU3053" t="s">
        <v>107</v>
      </c>
      <c r="AV3053" t="s">
        <v>7514</v>
      </c>
    </row>
    <row r="3054" spans="1:48" hidden="1" x14ac:dyDescent="0.3">
      <c r="A3054" t="s">
        <v>14651</v>
      </c>
      <c r="B3054" t="s">
        <v>14652</v>
      </c>
      <c r="C3054" s="1" t="str">
        <f t="shared" si="494"/>
        <v>21:0975</v>
      </c>
      <c r="D3054" s="1" t="str">
        <f t="shared" si="504"/>
        <v>21:0110</v>
      </c>
      <c r="E3054" t="s">
        <v>14653</v>
      </c>
      <c r="F3054" t="s">
        <v>14654</v>
      </c>
      <c r="H3054">
        <v>60.226247999999998</v>
      </c>
      <c r="I3054">
        <v>-98.772214000000005</v>
      </c>
      <c r="J3054" s="1" t="str">
        <f t="shared" si="505"/>
        <v>NGR lake sediment grab sample</v>
      </c>
      <c r="K3054" s="1" t="str">
        <f t="shared" si="506"/>
        <v>&lt;177 micron (NGR)</v>
      </c>
      <c r="L3054">
        <v>75</v>
      </c>
      <c r="M3054" t="s">
        <v>149</v>
      </c>
      <c r="N3054">
        <v>1468</v>
      </c>
      <c r="O3054" t="s">
        <v>75</v>
      </c>
      <c r="P3054" t="s">
        <v>54</v>
      </c>
      <c r="Q3054" t="s">
        <v>558</v>
      </c>
      <c r="R3054" t="s">
        <v>290</v>
      </c>
      <c r="S3054" t="s">
        <v>57</v>
      </c>
      <c r="T3054" t="s">
        <v>277</v>
      </c>
      <c r="U3054" t="s">
        <v>88</v>
      </c>
      <c r="V3054" t="s">
        <v>478</v>
      </c>
      <c r="W3054" t="s">
        <v>94</v>
      </c>
      <c r="X3054" t="s">
        <v>62</v>
      </c>
      <c r="Y3054" t="s">
        <v>96</v>
      </c>
      <c r="Z3054" t="s">
        <v>96</v>
      </c>
      <c r="AA3054" t="s">
        <v>64</v>
      </c>
      <c r="AB3054" t="s">
        <v>853</v>
      </c>
      <c r="AC3054" t="s">
        <v>66</v>
      </c>
      <c r="AD3054" t="s">
        <v>77</v>
      </c>
      <c r="AE3054" t="s">
        <v>526</v>
      </c>
      <c r="AF3054" t="s">
        <v>290</v>
      </c>
      <c r="AG3054" t="s">
        <v>175</v>
      </c>
      <c r="AH3054" t="s">
        <v>780</v>
      </c>
      <c r="AI3054" t="s">
        <v>156</v>
      </c>
      <c r="AJ3054" t="s">
        <v>440</v>
      </c>
      <c r="AK3054" t="s">
        <v>73</v>
      </c>
      <c r="AL3054" t="s">
        <v>125</v>
      </c>
      <c r="AM3054" t="s">
        <v>125</v>
      </c>
      <c r="AN3054" t="s">
        <v>76</v>
      </c>
      <c r="AO3054" t="s">
        <v>134</v>
      </c>
      <c r="AP3054" t="s">
        <v>566</v>
      </c>
      <c r="AQ3054" t="s">
        <v>90</v>
      </c>
      <c r="AR3054" t="s">
        <v>62</v>
      </c>
      <c r="AS3054" t="s">
        <v>62</v>
      </c>
      <c r="AT3054" t="s">
        <v>248</v>
      </c>
      <c r="AU3054" t="s">
        <v>107</v>
      </c>
      <c r="AV3054" t="s">
        <v>14655</v>
      </c>
    </row>
    <row r="3055" spans="1:48" hidden="1" x14ac:dyDescent="0.3">
      <c r="A3055" t="s">
        <v>14656</v>
      </c>
      <c r="B3055" t="s">
        <v>14657</v>
      </c>
      <c r="C3055" s="1" t="str">
        <f t="shared" si="494"/>
        <v>21:0975</v>
      </c>
      <c r="D3055" s="1" t="str">
        <f t="shared" si="504"/>
        <v>21:0110</v>
      </c>
      <c r="E3055" t="s">
        <v>14658</v>
      </c>
      <c r="F3055" t="s">
        <v>14659</v>
      </c>
      <c r="H3055">
        <v>60.267212399999998</v>
      </c>
      <c r="I3055">
        <v>-98.713110700000001</v>
      </c>
      <c r="J3055" s="1" t="str">
        <f t="shared" si="505"/>
        <v>NGR lake sediment grab sample</v>
      </c>
      <c r="K3055" s="1" t="str">
        <f t="shared" si="506"/>
        <v>&lt;177 micron (NGR)</v>
      </c>
      <c r="L3055">
        <v>75</v>
      </c>
      <c r="M3055" t="s">
        <v>165</v>
      </c>
      <c r="N3055">
        <v>1469</v>
      </c>
      <c r="O3055" t="s">
        <v>103</v>
      </c>
      <c r="P3055" t="s">
        <v>54</v>
      </c>
      <c r="Q3055" t="s">
        <v>248</v>
      </c>
      <c r="R3055" t="s">
        <v>139</v>
      </c>
      <c r="S3055" t="s">
        <v>57</v>
      </c>
      <c r="T3055" t="s">
        <v>562</v>
      </c>
      <c r="U3055" t="s">
        <v>88</v>
      </c>
      <c r="V3055" t="s">
        <v>356</v>
      </c>
      <c r="W3055" t="s">
        <v>125</v>
      </c>
      <c r="X3055" t="s">
        <v>67</v>
      </c>
      <c r="Y3055" t="s">
        <v>157</v>
      </c>
      <c r="Z3055" t="s">
        <v>67</v>
      </c>
      <c r="AA3055" t="s">
        <v>64</v>
      </c>
      <c r="AB3055" t="s">
        <v>204</v>
      </c>
      <c r="AC3055" t="s">
        <v>66</v>
      </c>
      <c r="AD3055" t="s">
        <v>170</v>
      </c>
      <c r="AE3055" t="s">
        <v>4301</v>
      </c>
      <c r="AF3055" t="s">
        <v>104</v>
      </c>
      <c r="AG3055" t="s">
        <v>178</v>
      </c>
      <c r="AH3055" t="s">
        <v>780</v>
      </c>
      <c r="AI3055" t="s">
        <v>205</v>
      </c>
      <c r="AJ3055" t="s">
        <v>328</v>
      </c>
      <c r="AK3055" t="s">
        <v>73</v>
      </c>
      <c r="AL3055" t="s">
        <v>103</v>
      </c>
      <c r="AM3055" t="s">
        <v>177</v>
      </c>
      <c r="AN3055" t="s">
        <v>76</v>
      </c>
      <c r="AO3055" t="s">
        <v>104</v>
      </c>
      <c r="AP3055" t="s">
        <v>1210</v>
      </c>
      <c r="AQ3055" t="s">
        <v>121</v>
      </c>
      <c r="AR3055" t="s">
        <v>62</v>
      </c>
      <c r="AS3055" t="s">
        <v>54</v>
      </c>
      <c r="AT3055" t="s">
        <v>73</v>
      </c>
      <c r="AU3055" t="s">
        <v>107</v>
      </c>
      <c r="AV3055" t="s">
        <v>8585</v>
      </c>
    </row>
    <row r="3056" spans="1:48" hidden="1" x14ac:dyDescent="0.3">
      <c r="A3056" t="s">
        <v>14660</v>
      </c>
      <c r="B3056" t="s">
        <v>14661</v>
      </c>
      <c r="C3056" s="1" t="str">
        <f t="shared" si="494"/>
        <v>21:0975</v>
      </c>
      <c r="D3056" s="1" t="str">
        <f t="shared" si="504"/>
        <v>21:0110</v>
      </c>
      <c r="E3056" t="s">
        <v>14662</v>
      </c>
      <c r="F3056" t="s">
        <v>14663</v>
      </c>
      <c r="H3056">
        <v>60.283820200000001</v>
      </c>
      <c r="I3056">
        <v>-98.563461799999999</v>
      </c>
      <c r="J3056" s="1" t="str">
        <f t="shared" si="505"/>
        <v>NGR lake sediment grab sample</v>
      </c>
      <c r="K3056" s="1" t="str">
        <f t="shared" si="506"/>
        <v>&lt;177 micron (NGR)</v>
      </c>
      <c r="L3056">
        <v>75</v>
      </c>
      <c r="M3056" t="s">
        <v>185</v>
      </c>
      <c r="N3056">
        <v>1470</v>
      </c>
      <c r="O3056" t="s">
        <v>103</v>
      </c>
      <c r="P3056" t="s">
        <v>54</v>
      </c>
      <c r="Q3056" t="s">
        <v>1814</v>
      </c>
      <c r="R3056" t="s">
        <v>436</v>
      </c>
      <c r="S3056" t="s">
        <v>57</v>
      </c>
      <c r="T3056" t="s">
        <v>489</v>
      </c>
      <c r="U3056" t="s">
        <v>117</v>
      </c>
      <c r="V3056" t="s">
        <v>326</v>
      </c>
      <c r="W3056" t="s">
        <v>62</v>
      </c>
      <c r="X3056" t="s">
        <v>67</v>
      </c>
      <c r="Y3056" t="s">
        <v>448</v>
      </c>
      <c r="Z3056" t="s">
        <v>170</v>
      </c>
      <c r="AA3056" t="s">
        <v>64</v>
      </c>
      <c r="AB3056" t="s">
        <v>262</v>
      </c>
      <c r="AC3056" t="s">
        <v>173</v>
      </c>
      <c r="AD3056" t="s">
        <v>203</v>
      </c>
      <c r="AE3056" t="s">
        <v>74</v>
      </c>
      <c r="AF3056" t="s">
        <v>90</v>
      </c>
      <c r="AG3056" t="s">
        <v>221</v>
      </c>
      <c r="AH3056" t="s">
        <v>780</v>
      </c>
      <c r="AI3056" t="s">
        <v>240</v>
      </c>
      <c r="AJ3056" t="s">
        <v>1569</v>
      </c>
      <c r="AK3056" t="s">
        <v>73</v>
      </c>
      <c r="AL3056" t="s">
        <v>177</v>
      </c>
      <c r="AM3056" t="s">
        <v>396</v>
      </c>
      <c r="AN3056" t="s">
        <v>76</v>
      </c>
      <c r="AO3056" t="s">
        <v>1808</v>
      </c>
      <c r="AP3056" t="s">
        <v>1980</v>
      </c>
      <c r="AQ3056" t="s">
        <v>2770</v>
      </c>
      <c r="AR3056" t="s">
        <v>67</v>
      </c>
      <c r="AS3056" t="s">
        <v>96</v>
      </c>
      <c r="AT3056" t="s">
        <v>315</v>
      </c>
      <c r="AU3056" t="s">
        <v>107</v>
      </c>
      <c r="AV3056" t="s">
        <v>14664</v>
      </c>
    </row>
    <row r="3057" spans="1:48" hidden="1" x14ac:dyDescent="0.3">
      <c r="A3057" t="s">
        <v>14665</v>
      </c>
      <c r="B3057" t="s">
        <v>14666</v>
      </c>
      <c r="C3057" s="1" t="str">
        <f t="shared" si="494"/>
        <v>21:0975</v>
      </c>
      <c r="D3057" s="1" t="str">
        <f t="shared" si="504"/>
        <v>21:0110</v>
      </c>
      <c r="E3057" t="s">
        <v>14667</v>
      </c>
      <c r="F3057" t="s">
        <v>14668</v>
      </c>
      <c r="H3057">
        <v>60.318882100000003</v>
      </c>
      <c r="I3057">
        <v>-98.513931900000003</v>
      </c>
      <c r="J3057" s="1" t="str">
        <f t="shared" si="505"/>
        <v>NGR lake sediment grab sample</v>
      </c>
      <c r="K3057" s="1" t="str">
        <f t="shared" si="506"/>
        <v>&lt;177 micron (NGR)</v>
      </c>
      <c r="L3057">
        <v>75</v>
      </c>
      <c r="M3057" t="s">
        <v>200</v>
      </c>
      <c r="N3057">
        <v>1471</v>
      </c>
      <c r="O3057" t="s">
        <v>103</v>
      </c>
      <c r="P3057" t="s">
        <v>54</v>
      </c>
      <c r="Q3057" t="s">
        <v>1814</v>
      </c>
      <c r="R3057" t="s">
        <v>347</v>
      </c>
      <c r="S3057" t="s">
        <v>57</v>
      </c>
      <c r="T3057" t="s">
        <v>643</v>
      </c>
      <c r="U3057" t="s">
        <v>138</v>
      </c>
      <c r="V3057" t="s">
        <v>58</v>
      </c>
      <c r="W3057" t="s">
        <v>526</v>
      </c>
      <c r="X3057" t="s">
        <v>67</v>
      </c>
      <c r="Y3057" t="s">
        <v>63</v>
      </c>
      <c r="Z3057" t="s">
        <v>127</v>
      </c>
      <c r="AA3057" t="s">
        <v>64</v>
      </c>
      <c r="AB3057" t="s">
        <v>248</v>
      </c>
      <c r="AC3057" t="s">
        <v>396</v>
      </c>
      <c r="AD3057" t="s">
        <v>190</v>
      </c>
      <c r="AE3057" t="s">
        <v>174</v>
      </c>
      <c r="AF3057" t="s">
        <v>141</v>
      </c>
      <c r="AG3057" t="s">
        <v>615</v>
      </c>
      <c r="AH3057" t="s">
        <v>780</v>
      </c>
      <c r="AI3057" t="s">
        <v>106</v>
      </c>
      <c r="AJ3057" t="s">
        <v>14669</v>
      </c>
      <c r="AK3057" t="s">
        <v>73</v>
      </c>
      <c r="AL3057" t="s">
        <v>125</v>
      </c>
      <c r="AM3057" t="s">
        <v>62</v>
      </c>
      <c r="AN3057" t="s">
        <v>14670</v>
      </c>
      <c r="AO3057" t="s">
        <v>5084</v>
      </c>
      <c r="AP3057" t="s">
        <v>1980</v>
      </c>
      <c r="AQ3057" t="s">
        <v>11827</v>
      </c>
      <c r="AR3057" t="s">
        <v>74</v>
      </c>
      <c r="AS3057" t="s">
        <v>59</v>
      </c>
      <c r="AT3057" t="s">
        <v>73</v>
      </c>
      <c r="AU3057" t="s">
        <v>107</v>
      </c>
      <c r="AV3057" t="s">
        <v>13960</v>
      </c>
    </row>
    <row r="3058" spans="1:48" hidden="1" x14ac:dyDescent="0.3">
      <c r="A3058" t="s">
        <v>14671</v>
      </c>
      <c r="B3058" t="s">
        <v>14672</v>
      </c>
      <c r="C3058" s="1" t="str">
        <f t="shared" si="494"/>
        <v>21:0975</v>
      </c>
      <c r="D3058" s="1" t="str">
        <f t="shared" si="504"/>
        <v>21:0110</v>
      </c>
      <c r="E3058" t="s">
        <v>14673</v>
      </c>
      <c r="F3058" t="s">
        <v>14674</v>
      </c>
      <c r="H3058">
        <v>60.355739100000001</v>
      </c>
      <c r="I3058">
        <v>-98.506133000000005</v>
      </c>
      <c r="J3058" s="1" t="str">
        <f t="shared" si="505"/>
        <v>NGR lake sediment grab sample</v>
      </c>
      <c r="K3058" s="1" t="str">
        <f t="shared" si="506"/>
        <v>&lt;177 micron (NGR)</v>
      </c>
      <c r="L3058">
        <v>75</v>
      </c>
      <c r="M3058" t="s">
        <v>217</v>
      </c>
      <c r="N3058">
        <v>1472</v>
      </c>
      <c r="O3058" t="s">
        <v>103</v>
      </c>
      <c r="P3058" t="s">
        <v>54</v>
      </c>
      <c r="Q3058" t="s">
        <v>55</v>
      </c>
      <c r="R3058" t="s">
        <v>290</v>
      </c>
      <c r="S3058" t="s">
        <v>57</v>
      </c>
      <c r="T3058" t="s">
        <v>315</v>
      </c>
      <c r="U3058" t="s">
        <v>88</v>
      </c>
      <c r="V3058" t="s">
        <v>725</v>
      </c>
      <c r="W3058" t="s">
        <v>136</v>
      </c>
      <c r="X3058" t="s">
        <v>62</v>
      </c>
      <c r="Y3058" t="s">
        <v>61</v>
      </c>
      <c r="Z3058" t="s">
        <v>59</v>
      </c>
      <c r="AA3058" t="s">
        <v>64</v>
      </c>
      <c r="AB3058" t="s">
        <v>326</v>
      </c>
      <c r="AC3058" t="s">
        <v>66</v>
      </c>
      <c r="AD3058" t="s">
        <v>117</v>
      </c>
      <c r="AE3058" t="s">
        <v>3102</v>
      </c>
      <c r="AF3058" t="s">
        <v>616</v>
      </c>
      <c r="AG3058" t="s">
        <v>91</v>
      </c>
      <c r="AH3058" t="s">
        <v>780</v>
      </c>
      <c r="AI3058" t="s">
        <v>328</v>
      </c>
      <c r="AJ3058" t="s">
        <v>373</v>
      </c>
      <c r="AK3058" t="s">
        <v>73</v>
      </c>
      <c r="AL3058" t="s">
        <v>68</v>
      </c>
      <c r="AM3058" t="s">
        <v>125</v>
      </c>
      <c r="AN3058" t="s">
        <v>76</v>
      </c>
      <c r="AO3058" t="s">
        <v>116</v>
      </c>
      <c r="AP3058" t="s">
        <v>158</v>
      </c>
      <c r="AQ3058" t="s">
        <v>10073</v>
      </c>
      <c r="AR3058" t="s">
        <v>74</v>
      </c>
      <c r="AS3058" t="s">
        <v>170</v>
      </c>
      <c r="AT3058" t="s">
        <v>315</v>
      </c>
      <c r="AU3058" t="s">
        <v>107</v>
      </c>
      <c r="AV3058" t="s">
        <v>8295</v>
      </c>
    </row>
    <row r="3059" spans="1:48" hidden="1" x14ac:dyDescent="0.3">
      <c r="A3059" t="s">
        <v>14675</v>
      </c>
      <c r="B3059" t="s">
        <v>14676</v>
      </c>
      <c r="C3059" s="1" t="str">
        <f t="shared" ref="C3059:C3122" si="507">HYPERLINK("https://geochem.nrcan.gc.ca/cdogs/content/bdl/bdl210975_e.htm", "21:0975")</f>
        <v>21:0975</v>
      </c>
      <c r="D3059" s="1" t="str">
        <f t="shared" si="504"/>
        <v>21:0110</v>
      </c>
      <c r="E3059" t="s">
        <v>14677</v>
      </c>
      <c r="F3059" t="s">
        <v>14678</v>
      </c>
      <c r="H3059">
        <v>60.374415200000001</v>
      </c>
      <c r="I3059">
        <v>-98.518326299999998</v>
      </c>
      <c r="J3059" s="1" t="str">
        <f t="shared" si="505"/>
        <v>NGR lake sediment grab sample</v>
      </c>
      <c r="K3059" s="1" t="str">
        <f t="shared" si="506"/>
        <v>&lt;177 micron (NGR)</v>
      </c>
      <c r="L3059">
        <v>75</v>
      </c>
      <c r="M3059" t="s">
        <v>246</v>
      </c>
      <c r="N3059">
        <v>1473</v>
      </c>
      <c r="O3059" t="s">
        <v>103</v>
      </c>
      <c r="P3059" t="s">
        <v>54</v>
      </c>
      <c r="Q3059" t="s">
        <v>462</v>
      </c>
      <c r="R3059" t="s">
        <v>187</v>
      </c>
      <c r="S3059" t="s">
        <v>57</v>
      </c>
      <c r="T3059" t="s">
        <v>562</v>
      </c>
      <c r="U3059" t="s">
        <v>88</v>
      </c>
      <c r="V3059" t="s">
        <v>381</v>
      </c>
      <c r="W3059" t="s">
        <v>302</v>
      </c>
      <c r="X3059" t="s">
        <v>62</v>
      </c>
      <c r="Y3059" t="s">
        <v>302</v>
      </c>
      <c r="Z3059" t="s">
        <v>170</v>
      </c>
      <c r="AA3059" t="s">
        <v>64</v>
      </c>
      <c r="AB3059" t="s">
        <v>207</v>
      </c>
      <c r="AC3059" t="s">
        <v>66</v>
      </c>
      <c r="AD3059" t="s">
        <v>127</v>
      </c>
      <c r="AE3059" t="s">
        <v>779</v>
      </c>
      <c r="AF3059" t="s">
        <v>282</v>
      </c>
      <c r="AG3059" t="s">
        <v>192</v>
      </c>
      <c r="AH3059" t="s">
        <v>780</v>
      </c>
      <c r="AI3059" t="s">
        <v>127</v>
      </c>
      <c r="AJ3059" t="s">
        <v>168</v>
      </c>
      <c r="AK3059" t="s">
        <v>73</v>
      </c>
      <c r="AL3059" t="s">
        <v>103</v>
      </c>
      <c r="AM3059" t="s">
        <v>157</v>
      </c>
      <c r="AN3059" t="s">
        <v>76</v>
      </c>
      <c r="AO3059" t="s">
        <v>290</v>
      </c>
      <c r="AP3059" t="s">
        <v>1980</v>
      </c>
      <c r="AQ3059" t="s">
        <v>1039</v>
      </c>
      <c r="AR3059" t="s">
        <v>67</v>
      </c>
      <c r="AS3059" t="s">
        <v>62</v>
      </c>
      <c r="AT3059" t="s">
        <v>73</v>
      </c>
      <c r="AU3059" t="s">
        <v>107</v>
      </c>
      <c r="AV3059" t="s">
        <v>10757</v>
      </c>
    </row>
    <row r="3060" spans="1:48" hidden="1" x14ac:dyDescent="0.3">
      <c r="A3060" t="s">
        <v>14679</v>
      </c>
      <c r="B3060" t="s">
        <v>14680</v>
      </c>
      <c r="C3060" s="1" t="str">
        <f t="shared" si="507"/>
        <v>21:0975</v>
      </c>
      <c r="D3060" s="1" t="str">
        <f t="shared" si="504"/>
        <v>21:0110</v>
      </c>
      <c r="E3060" t="s">
        <v>14681</v>
      </c>
      <c r="F3060" t="s">
        <v>14682</v>
      </c>
      <c r="H3060">
        <v>60.412113099999999</v>
      </c>
      <c r="I3060">
        <v>-98.495256299999994</v>
      </c>
      <c r="J3060" s="1" t="str">
        <f t="shared" si="505"/>
        <v>NGR lake sediment grab sample</v>
      </c>
      <c r="K3060" s="1" t="str">
        <f t="shared" si="506"/>
        <v>&lt;177 micron (NGR)</v>
      </c>
      <c r="L3060">
        <v>75</v>
      </c>
      <c r="M3060" t="s">
        <v>260</v>
      </c>
      <c r="N3060">
        <v>1474</v>
      </c>
      <c r="O3060" t="s">
        <v>103</v>
      </c>
      <c r="P3060" t="s">
        <v>54</v>
      </c>
      <c r="Q3060" t="s">
        <v>186</v>
      </c>
      <c r="R3060" t="s">
        <v>347</v>
      </c>
      <c r="S3060" t="s">
        <v>57</v>
      </c>
      <c r="T3060" t="s">
        <v>207</v>
      </c>
      <c r="U3060" t="s">
        <v>117</v>
      </c>
      <c r="V3060" t="s">
        <v>478</v>
      </c>
      <c r="W3060" t="s">
        <v>220</v>
      </c>
      <c r="X3060" t="s">
        <v>67</v>
      </c>
      <c r="Y3060" t="s">
        <v>302</v>
      </c>
      <c r="Z3060" t="s">
        <v>96</v>
      </c>
      <c r="AA3060" t="s">
        <v>64</v>
      </c>
      <c r="AB3060" t="s">
        <v>190</v>
      </c>
      <c r="AC3060" t="s">
        <v>66</v>
      </c>
      <c r="AD3060" t="s">
        <v>127</v>
      </c>
      <c r="AE3060" t="s">
        <v>171</v>
      </c>
      <c r="AF3060" t="s">
        <v>141</v>
      </c>
      <c r="AG3060" t="s">
        <v>1089</v>
      </c>
      <c r="AH3060" t="s">
        <v>780</v>
      </c>
      <c r="AI3060" t="s">
        <v>209</v>
      </c>
      <c r="AJ3060" t="s">
        <v>709</v>
      </c>
      <c r="AK3060" t="s">
        <v>73</v>
      </c>
      <c r="AL3060" t="s">
        <v>125</v>
      </c>
      <c r="AM3060" t="s">
        <v>75</v>
      </c>
      <c r="AN3060" t="s">
        <v>76</v>
      </c>
      <c r="AO3060" t="s">
        <v>104</v>
      </c>
      <c r="AP3060" t="s">
        <v>307</v>
      </c>
      <c r="AQ3060" t="s">
        <v>11739</v>
      </c>
      <c r="AR3060" t="s">
        <v>74</v>
      </c>
      <c r="AS3060" t="s">
        <v>54</v>
      </c>
      <c r="AT3060" t="s">
        <v>73</v>
      </c>
      <c r="AU3060" t="s">
        <v>107</v>
      </c>
      <c r="AV3060" t="s">
        <v>12092</v>
      </c>
    </row>
    <row r="3061" spans="1:48" hidden="1" x14ac:dyDescent="0.3">
      <c r="A3061" t="s">
        <v>14683</v>
      </c>
      <c r="B3061" t="s">
        <v>14684</v>
      </c>
      <c r="C3061" s="1" t="str">
        <f t="shared" si="507"/>
        <v>21:0975</v>
      </c>
      <c r="D3061" s="1" t="str">
        <f t="shared" si="504"/>
        <v>21:0110</v>
      </c>
      <c r="E3061" t="s">
        <v>14685</v>
      </c>
      <c r="F3061" t="s">
        <v>14686</v>
      </c>
      <c r="H3061">
        <v>60.450626499999998</v>
      </c>
      <c r="I3061">
        <v>-98.5355919</v>
      </c>
      <c r="J3061" s="1" t="str">
        <f t="shared" si="505"/>
        <v>NGR lake sediment grab sample</v>
      </c>
      <c r="K3061" s="1" t="str">
        <f t="shared" si="506"/>
        <v>&lt;177 micron (NGR)</v>
      </c>
      <c r="L3061">
        <v>75</v>
      </c>
      <c r="M3061" t="s">
        <v>273</v>
      </c>
      <c r="N3061">
        <v>1475</v>
      </c>
      <c r="O3061" t="s">
        <v>103</v>
      </c>
      <c r="P3061" t="s">
        <v>54</v>
      </c>
      <c r="Q3061" t="s">
        <v>1295</v>
      </c>
      <c r="R3061" t="s">
        <v>890</v>
      </c>
      <c r="S3061" t="s">
        <v>57</v>
      </c>
      <c r="T3061" t="s">
        <v>119</v>
      </c>
      <c r="U3061" t="s">
        <v>92</v>
      </c>
      <c r="V3061" t="s">
        <v>141</v>
      </c>
      <c r="W3061" t="s">
        <v>396</v>
      </c>
      <c r="X3061" t="s">
        <v>67</v>
      </c>
      <c r="Y3061" t="s">
        <v>526</v>
      </c>
      <c r="Z3061" t="s">
        <v>170</v>
      </c>
      <c r="AA3061" t="s">
        <v>64</v>
      </c>
      <c r="AB3061" t="s">
        <v>347</v>
      </c>
      <c r="AC3061" t="s">
        <v>66</v>
      </c>
      <c r="AD3061" t="s">
        <v>583</v>
      </c>
      <c r="AE3061" t="s">
        <v>1090</v>
      </c>
      <c r="AF3061" t="s">
        <v>251</v>
      </c>
      <c r="AG3061" t="s">
        <v>189</v>
      </c>
      <c r="AH3061" t="s">
        <v>780</v>
      </c>
      <c r="AI3061" t="s">
        <v>327</v>
      </c>
      <c r="AJ3061" t="s">
        <v>79</v>
      </c>
      <c r="AK3061" t="s">
        <v>73</v>
      </c>
      <c r="AL3061" t="s">
        <v>103</v>
      </c>
      <c r="AM3061" t="s">
        <v>103</v>
      </c>
      <c r="AN3061" t="s">
        <v>76</v>
      </c>
      <c r="AO3061" t="s">
        <v>439</v>
      </c>
      <c r="AP3061" t="s">
        <v>234</v>
      </c>
      <c r="AQ3061" t="s">
        <v>1252</v>
      </c>
      <c r="AR3061" t="s">
        <v>74</v>
      </c>
      <c r="AS3061" t="s">
        <v>54</v>
      </c>
      <c r="AT3061" t="s">
        <v>73</v>
      </c>
      <c r="AU3061" t="s">
        <v>107</v>
      </c>
      <c r="AV3061" t="s">
        <v>14687</v>
      </c>
    </row>
    <row r="3062" spans="1:48" hidden="1" x14ac:dyDescent="0.3">
      <c r="A3062" t="s">
        <v>14688</v>
      </c>
      <c r="B3062" t="s">
        <v>14689</v>
      </c>
      <c r="C3062" s="1" t="str">
        <f t="shared" si="507"/>
        <v>21:0975</v>
      </c>
      <c r="D3062" s="1" t="str">
        <f t="shared" si="504"/>
        <v>21:0110</v>
      </c>
      <c r="E3062" t="s">
        <v>14690</v>
      </c>
      <c r="F3062" t="s">
        <v>14691</v>
      </c>
      <c r="H3062">
        <v>60.513452299999997</v>
      </c>
      <c r="I3062">
        <v>-98.510761799999997</v>
      </c>
      <c r="J3062" s="1" t="str">
        <f t="shared" si="505"/>
        <v>NGR lake sediment grab sample</v>
      </c>
      <c r="K3062" s="1" t="str">
        <f t="shared" si="506"/>
        <v>&lt;177 micron (NGR)</v>
      </c>
      <c r="L3062">
        <v>75</v>
      </c>
      <c r="M3062" t="s">
        <v>289</v>
      </c>
      <c r="N3062">
        <v>1476</v>
      </c>
      <c r="O3062" t="s">
        <v>103</v>
      </c>
      <c r="P3062" t="s">
        <v>54</v>
      </c>
      <c r="Q3062" t="s">
        <v>725</v>
      </c>
      <c r="R3062" t="s">
        <v>290</v>
      </c>
      <c r="S3062" t="s">
        <v>57</v>
      </c>
      <c r="T3062" t="s">
        <v>575</v>
      </c>
      <c r="U3062" t="s">
        <v>57</v>
      </c>
      <c r="V3062" t="s">
        <v>2740</v>
      </c>
      <c r="W3062" t="s">
        <v>103</v>
      </c>
      <c r="X3062" t="s">
        <v>67</v>
      </c>
      <c r="Y3062" t="s">
        <v>125</v>
      </c>
      <c r="Z3062" t="s">
        <v>67</v>
      </c>
      <c r="AA3062" t="s">
        <v>64</v>
      </c>
      <c r="AB3062" t="s">
        <v>357</v>
      </c>
      <c r="AC3062" t="s">
        <v>66</v>
      </c>
      <c r="AD3062" t="s">
        <v>67</v>
      </c>
      <c r="AE3062" t="s">
        <v>8540</v>
      </c>
      <c r="AF3062" t="s">
        <v>168</v>
      </c>
      <c r="AG3062" t="s">
        <v>57</v>
      </c>
      <c r="AH3062" t="s">
        <v>780</v>
      </c>
      <c r="AI3062" t="s">
        <v>421</v>
      </c>
      <c r="AJ3062" t="s">
        <v>276</v>
      </c>
      <c r="AK3062" t="s">
        <v>73</v>
      </c>
      <c r="AL3062" t="s">
        <v>103</v>
      </c>
      <c r="AM3062" t="s">
        <v>103</v>
      </c>
      <c r="AN3062" t="s">
        <v>76</v>
      </c>
      <c r="AO3062" t="s">
        <v>170</v>
      </c>
      <c r="AP3062" t="s">
        <v>8164</v>
      </c>
      <c r="AQ3062" t="s">
        <v>168</v>
      </c>
      <c r="AR3062" t="s">
        <v>67</v>
      </c>
      <c r="AS3062" t="s">
        <v>54</v>
      </c>
      <c r="AT3062" t="s">
        <v>73</v>
      </c>
      <c r="AU3062" t="s">
        <v>107</v>
      </c>
      <c r="AV3062" t="s">
        <v>10951</v>
      </c>
    </row>
    <row r="3063" spans="1:48" hidden="1" x14ac:dyDescent="0.3">
      <c r="A3063" t="s">
        <v>14692</v>
      </c>
      <c r="B3063" t="s">
        <v>14693</v>
      </c>
      <c r="C3063" s="1" t="str">
        <f t="shared" si="507"/>
        <v>21:0975</v>
      </c>
      <c r="D3063" s="1" t="str">
        <f t="shared" si="504"/>
        <v>21:0110</v>
      </c>
      <c r="E3063" t="s">
        <v>14694</v>
      </c>
      <c r="F3063" t="s">
        <v>14695</v>
      </c>
      <c r="H3063">
        <v>60.547607800000002</v>
      </c>
      <c r="I3063">
        <v>-98.515787799999998</v>
      </c>
      <c r="J3063" s="1" t="str">
        <f t="shared" si="505"/>
        <v>NGR lake sediment grab sample</v>
      </c>
      <c r="K3063" s="1" t="str">
        <f t="shared" si="506"/>
        <v>&lt;177 micron (NGR)</v>
      </c>
      <c r="L3063">
        <v>75</v>
      </c>
      <c r="M3063" t="s">
        <v>301</v>
      </c>
      <c r="N3063">
        <v>1477</v>
      </c>
      <c r="O3063" t="s">
        <v>103</v>
      </c>
      <c r="P3063" t="s">
        <v>54</v>
      </c>
      <c r="Q3063" t="s">
        <v>152</v>
      </c>
      <c r="R3063" t="s">
        <v>317</v>
      </c>
      <c r="S3063" t="s">
        <v>57</v>
      </c>
      <c r="T3063" t="s">
        <v>404</v>
      </c>
      <c r="U3063" t="s">
        <v>138</v>
      </c>
      <c r="V3063" t="s">
        <v>471</v>
      </c>
      <c r="W3063" t="s">
        <v>206</v>
      </c>
      <c r="X3063" t="s">
        <v>67</v>
      </c>
      <c r="Y3063" t="s">
        <v>74</v>
      </c>
      <c r="Z3063" t="s">
        <v>74</v>
      </c>
      <c r="AA3063" t="s">
        <v>64</v>
      </c>
      <c r="AB3063" t="s">
        <v>471</v>
      </c>
      <c r="AC3063" t="s">
        <v>66</v>
      </c>
      <c r="AD3063" t="s">
        <v>54</v>
      </c>
      <c r="AE3063" t="s">
        <v>5585</v>
      </c>
      <c r="AF3063" t="s">
        <v>151</v>
      </c>
      <c r="AG3063" t="s">
        <v>290</v>
      </c>
      <c r="AH3063" t="s">
        <v>780</v>
      </c>
      <c r="AI3063" t="s">
        <v>61</v>
      </c>
      <c r="AJ3063" t="s">
        <v>388</v>
      </c>
      <c r="AK3063" t="s">
        <v>73</v>
      </c>
      <c r="AL3063" t="s">
        <v>103</v>
      </c>
      <c r="AM3063" t="s">
        <v>103</v>
      </c>
      <c r="AN3063" t="s">
        <v>76</v>
      </c>
      <c r="AO3063" t="s">
        <v>59</v>
      </c>
      <c r="AP3063" t="s">
        <v>166</v>
      </c>
      <c r="AQ3063" t="s">
        <v>178</v>
      </c>
      <c r="AR3063" t="s">
        <v>67</v>
      </c>
      <c r="AS3063" t="s">
        <v>54</v>
      </c>
      <c r="AT3063" t="s">
        <v>73</v>
      </c>
      <c r="AU3063" t="s">
        <v>107</v>
      </c>
      <c r="AV3063" t="s">
        <v>10220</v>
      </c>
    </row>
    <row r="3064" spans="1:48" hidden="1" x14ac:dyDescent="0.3">
      <c r="A3064" t="s">
        <v>14696</v>
      </c>
      <c r="B3064" t="s">
        <v>14697</v>
      </c>
      <c r="C3064" s="1" t="str">
        <f t="shared" si="507"/>
        <v>21:0975</v>
      </c>
      <c r="D3064" s="1" t="str">
        <f t="shared" si="504"/>
        <v>21:0110</v>
      </c>
      <c r="E3064" t="s">
        <v>14698</v>
      </c>
      <c r="F3064" t="s">
        <v>14699</v>
      </c>
      <c r="H3064">
        <v>60.567340700000003</v>
      </c>
      <c r="I3064">
        <v>-98.540538699999999</v>
      </c>
      <c r="J3064" s="1" t="str">
        <f t="shared" si="505"/>
        <v>NGR lake sediment grab sample</v>
      </c>
      <c r="K3064" s="1" t="str">
        <f t="shared" si="506"/>
        <v>&lt;177 micron (NGR)</v>
      </c>
      <c r="L3064">
        <v>75</v>
      </c>
      <c r="M3064" t="s">
        <v>314</v>
      </c>
      <c r="N3064">
        <v>1478</v>
      </c>
      <c r="O3064" t="s">
        <v>103</v>
      </c>
      <c r="P3064" t="s">
        <v>54</v>
      </c>
      <c r="Q3064" t="s">
        <v>1583</v>
      </c>
      <c r="R3064" t="s">
        <v>277</v>
      </c>
      <c r="S3064" t="s">
        <v>57</v>
      </c>
      <c r="T3064" t="s">
        <v>315</v>
      </c>
      <c r="U3064" t="s">
        <v>141</v>
      </c>
      <c r="V3064" t="s">
        <v>223</v>
      </c>
      <c r="W3064" t="s">
        <v>327</v>
      </c>
      <c r="X3064" t="s">
        <v>74</v>
      </c>
      <c r="Y3064" t="s">
        <v>382</v>
      </c>
      <c r="Z3064" t="s">
        <v>96</v>
      </c>
      <c r="AA3064" t="s">
        <v>64</v>
      </c>
      <c r="AB3064" t="s">
        <v>427</v>
      </c>
      <c r="AC3064" t="s">
        <v>70</v>
      </c>
      <c r="AD3064" t="s">
        <v>168</v>
      </c>
      <c r="AE3064" t="s">
        <v>421</v>
      </c>
      <c r="AF3064" t="s">
        <v>119</v>
      </c>
      <c r="AG3064" t="s">
        <v>175</v>
      </c>
      <c r="AH3064" t="s">
        <v>780</v>
      </c>
      <c r="AI3064" t="s">
        <v>305</v>
      </c>
      <c r="AJ3064" t="s">
        <v>88</v>
      </c>
      <c r="AK3064" t="s">
        <v>73</v>
      </c>
      <c r="AL3064" t="s">
        <v>74</v>
      </c>
      <c r="AM3064" t="s">
        <v>74</v>
      </c>
      <c r="AN3064" t="s">
        <v>76</v>
      </c>
      <c r="AO3064" t="s">
        <v>290</v>
      </c>
      <c r="AP3064" t="s">
        <v>225</v>
      </c>
      <c r="AQ3064" t="s">
        <v>3898</v>
      </c>
      <c r="AR3064" t="s">
        <v>67</v>
      </c>
      <c r="AS3064" t="s">
        <v>170</v>
      </c>
      <c r="AT3064" t="s">
        <v>315</v>
      </c>
      <c r="AU3064" t="s">
        <v>107</v>
      </c>
      <c r="AV3064" t="s">
        <v>2084</v>
      </c>
    </row>
    <row r="3065" spans="1:48" hidden="1" x14ac:dyDescent="0.3">
      <c r="A3065" t="s">
        <v>14700</v>
      </c>
      <c r="B3065" t="s">
        <v>14701</v>
      </c>
      <c r="C3065" s="1" t="str">
        <f t="shared" si="507"/>
        <v>21:0975</v>
      </c>
      <c r="D3065" s="1" t="str">
        <f t="shared" si="504"/>
        <v>21:0110</v>
      </c>
      <c r="E3065" t="s">
        <v>14702</v>
      </c>
      <c r="F3065" t="s">
        <v>14703</v>
      </c>
      <c r="H3065">
        <v>60.617663100000001</v>
      </c>
      <c r="I3065">
        <v>-98.509292799999997</v>
      </c>
      <c r="J3065" s="1" t="str">
        <f t="shared" si="505"/>
        <v>NGR lake sediment grab sample</v>
      </c>
      <c r="K3065" s="1" t="str">
        <f t="shared" si="506"/>
        <v>&lt;177 micron (NGR)</v>
      </c>
      <c r="L3065">
        <v>75</v>
      </c>
      <c r="M3065" t="s">
        <v>324</v>
      </c>
      <c r="N3065">
        <v>1479</v>
      </c>
      <c r="O3065" t="s">
        <v>103</v>
      </c>
      <c r="P3065" t="s">
        <v>54</v>
      </c>
      <c r="Q3065" t="s">
        <v>447</v>
      </c>
      <c r="R3065" t="s">
        <v>550</v>
      </c>
      <c r="S3065" t="s">
        <v>57</v>
      </c>
      <c r="T3065" t="s">
        <v>277</v>
      </c>
      <c r="U3065" t="s">
        <v>88</v>
      </c>
      <c r="V3065" t="s">
        <v>317</v>
      </c>
      <c r="W3065" t="s">
        <v>206</v>
      </c>
      <c r="X3065" t="s">
        <v>74</v>
      </c>
      <c r="Y3065" t="s">
        <v>206</v>
      </c>
      <c r="Z3065" t="s">
        <v>62</v>
      </c>
      <c r="AA3065" t="s">
        <v>64</v>
      </c>
      <c r="AB3065" t="s">
        <v>853</v>
      </c>
      <c r="AC3065" t="s">
        <v>66</v>
      </c>
      <c r="AD3065" t="s">
        <v>92</v>
      </c>
      <c r="AE3065" t="s">
        <v>1159</v>
      </c>
      <c r="AF3065" t="s">
        <v>69</v>
      </c>
      <c r="AG3065" t="s">
        <v>436</v>
      </c>
      <c r="AH3065" t="s">
        <v>780</v>
      </c>
      <c r="AI3065" t="s">
        <v>127</v>
      </c>
      <c r="AJ3065" t="s">
        <v>101</v>
      </c>
      <c r="AK3065" t="s">
        <v>73</v>
      </c>
      <c r="AL3065" t="s">
        <v>103</v>
      </c>
      <c r="AM3065" t="s">
        <v>75</v>
      </c>
      <c r="AN3065" t="s">
        <v>76</v>
      </c>
      <c r="AO3065" t="s">
        <v>203</v>
      </c>
      <c r="AP3065" t="s">
        <v>836</v>
      </c>
      <c r="AQ3065" t="s">
        <v>265</v>
      </c>
      <c r="AR3065" t="s">
        <v>67</v>
      </c>
      <c r="AS3065" t="s">
        <v>54</v>
      </c>
      <c r="AT3065" t="s">
        <v>73</v>
      </c>
      <c r="AU3065" t="s">
        <v>107</v>
      </c>
      <c r="AV3065" t="s">
        <v>14704</v>
      </c>
    </row>
    <row r="3066" spans="1:48" hidden="1" x14ac:dyDescent="0.3">
      <c r="A3066" t="s">
        <v>14705</v>
      </c>
      <c r="B3066" t="s">
        <v>14706</v>
      </c>
      <c r="C3066" s="1" t="str">
        <f t="shared" si="507"/>
        <v>21:0975</v>
      </c>
      <c r="D3066" s="1" t="str">
        <f t="shared" si="504"/>
        <v>21:0110</v>
      </c>
      <c r="E3066" t="s">
        <v>14707</v>
      </c>
      <c r="F3066" t="s">
        <v>14708</v>
      </c>
      <c r="H3066">
        <v>60.640467100000002</v>
      </c>
      <c r="I3066">
        <v>-98.499091199999995</v>
      </c>
      <c r="J3066" s="1" t="str">
        <f t="shared" si="505"/>
        <v>NGR lake sediment grab sample</v>
      </c>
      <c r="K3066" s="1" t="str">
        <f t="shared" si="506"/>
        <v>&lt;177 micron (NGR)</v>
      </c>
      <c r="L3066">
        <v>75</v>
      </c>
      <c r="M3066" t="s">
        <v>335</v>
      </c>
      <c r="N3066">
        <v>1480</v>
      </c>
      <c r="O3066" t="s">
        <v>103</v>
      </c>
      <c r="P3066" t="s">
        <v>54</v>
      </c>
      <c r="Q3066" t="s">
        <v>560</v>
      </c>
      <c r="R3066" t="s">
        <v>99</v>
      </c>
      <c r="S3066" t="s">
        <v>57</v>
      </c>
      <c r="T3066" t="s">
        <v>91</v>
      </c>
      <c r="U3066" t="s">
        <v>178</v>
      </c>
      <c r="V3066" t="s">
        <v>221</v>
      </c>
      <c r="W3066" t="s">
        <v>205</v>
      </c>
      <c r="X3066" t="s">
        <v>67</v>
      </c>
      <c r="Y3066" t="s">
        <v>355</v>
      </c>
      <c r="Z3066" t="s">
        <v>170</v>
      </c>
      <c r="AA3066" t="s">
        <v>64</v>
      </c>
      <c r="AB3066" t="s">
        <v>853</v>
      </c>
      <c r="AC3066" t="s">
        <v>70</v>
      </c>
      <c r="AD3066" t="s">
        <v>96</v>
      </c>
      <c r="AE3066" t="s">
        <v>154</v>
      </c>
      <c r="AF3066" t="s">
        <v>90</v>
      </c>
      <c r="AG3066" t="s">
        <v>550</v>
      </c>
      <c r="AH3066" t="s">
        <v>780</v>
      </c>
      <c r="AI3066" t="s">
        <v>114</v>
      </c>
      <c r="AJ3066" t="s">
        <v>340</v>
      </c>
      <c r="AK3066" t="s">
        <v>73</v>
      </c>
      <c r="AL3066" t="s">
        <v>103</v>
      </c>
      <c r="AM3066" t="s">
        <v>103</v>
      </c>
      <c r="AN3066" t="s">
        <v>76</v>
      </c>
      <c r="AO3066" t="s">
        <v>168</v>
      </c>
      <c r="AP3066" t="s">
        <v>234</v>
      </c>
      <c r="AQ3066" t="s">
        <v>96</v>
      </c>
      <c r="AR3066" t="s">
        <v>67</v>
      </c>
      <c r="AS3066" t="s">
        <v>54</v>
      </c>
      <c r="AT3066" t="s">
        <v>152</v>
      </c>
      <c r="AU3066" t="s">
        <v>107</v>
      </c>
      <c r="AV3066" t="s">
        <v>2532</v>
      </c>
    </row>
    <row r="3067" spans="1:48" hidden="1" x14ac:dyDescent="0.3">
      <c r="A3067" t="s">
        <v>14709</v>
      </c>
      <c r="B3067" t="s">
        <v>14710</v>
      </c>
      <c r="C3067" s="1" t="str">
        <f t="shared" si="507"/>
        <v>21:0975</v>
      </c>
      <c r="D3067" s="1" t="str">
        <f t="shared" si="504"/>
        <v>21:0110</v>
      </c>
      <c r="E3067" t="s">
        <v>14711</v>
      </c>
      <c r="F3067" t="s">
        <v>14712</v>
      </c>
      <c r="H3067">
        <v>60.680542600000003</v>
      </c>
      <c r="I3067">
        <v>-98.532425599999996</v>
      </c>
      <c r="J3067" s="1" t="str">
        <f t="shared" si="505"/>
        <v>NGR lake sediment grab sample</v>
      </c>
      <c r="K3067" s="1" t="str">
        <f t="shared" si="506"/>
        <v>&lt;177 micron (NGR)</v>
      </c>
      <c r="L3067">
        <v>75</v>
      </c>
      <c r="M3067" t="s">
        <v>354</v>
      </c>
      <c r="N3067">
        <v>1481</v>
      </c>
      <c r="O3067" t="s">
        <v>103</v>
      </c>
      <c r="P3067" t="s">
        <v>54</v>
      </c>
      <c r="Q3067" t="s">
        <v>364</v>
      </c>
      <c r="R3067" t="s">
        <v>69</v>
      </c>
      <c r="S3067" t="s">
        <v>57</v>
      </c>
      <c r="T3067" t="s">
        <v>427</v>
      </c>
      <c r="U3067" t="s">
        <v>203</v>
      </c>
      <c r="V3067" t="s">
        <v>381</v>
      </c>
      <c r="W3067" t="s">
        <v>396</v>
      </c>
      <c r="X3067" t="s">
        <v>67</v>
      </c>
      <c r="Y3067" t="s">
        <v>448</v>
      </c>
      <c r="Z3067" t="s">
        <v>62</v>
      </c>
      <c r="AA3067" t="s">
        <v>64</v>
      </c>
      <c r="AB3067" t="s">
        <v>381</v>
      </c>
      <c r="AC3067" t="s">
        <v>66</v>
      </c>
      <c r="AD3067" t="s">
        <v>67</v>
      </c>
      <c r="AE3067" t="s">
        <v>3778</v>
      </c>
      <c r="AF3067" t="s">
        <v>616</v>
      </c>
      <c r="AG3067" t="s">
        <v>290</v>
      </c>
      <c r="AH3067" t="s">
        <v>780</v>
      </c>
      <c r="AI3067" t="s">
        <v>254</v>
      </c>
      <c r="AJ3067" t="s">
        <v>61</v>
      </c>
      <c r="AK3067" t="s">
        <v>73</v>
      </c>
      <c r="AL3067" t="s">
        <v>103</v>
      </c>
      <c r="AM3067" t="s">
        <v>103</v>
      </c>
      <c r="AN3067" t="s">
        <v>76</v>
      </c>
      <c r="AO3067" t="s">
        <v>156</v>
      </c>
      <c r="AP3067" t="s">
        <v>325</v>
      </c>
      <c r="AQ3067" t="s">
        <v>226</v>
      </c>
      <c r="AR3067" t="s">
        <v>67</v>
      </c>
      <c r="AS3067" t="s">
        <v>54</v>
      </c>
      <c r="AT3067" t="s">
        <v>73</v>
      </c>
      <c r="AU3067" t="s">
        <v>107</v>
      </c>
      <c r="AV3067" t="s">
        <v>11569</v>
      </c>
    </row>
    <row r="3068" spans="1:48" hidden="1" x14ac:dyDescent="0.3">
      <c r="A3068" t="s">
        <v>14713</v>
      </c>
      <c r="B3068" t="s">
        <v>14714</v>
      </c>
      <c r="C3068" s="1" t="str">
        <f t="shared" si="507"/>
        <v>21:0975</v>
      </c>
      <c r="D3068" s="1" t="str">
        <f t="shared" si="504"/>
        <v>21:0110</v>
      </c>
      <c r="E3068" t="s">
        <v>14715</v>
      </c>
      <c r="F3068" t="s">
        <v>14716</v>
      </c>
      <c r="H3068">
        <v>60.349716700000002</v>
      </c>
      <c r="I3068">
        <v>-98.591625399999998</v>
      </c>
      <c r="J3068" s="1" t="str">
        <f t="shared" si="505"/>
        <v>NGR lake sediment grab sample</v>
      </c>
      <c r="K3068" s="1" t="str">
        <f t="shared" si="506"/>
        <v>&lt;177 micron (NGR)</v>
      </c>
      <c r="L3068">
        <v>76</v>
      </c>
      <c r="M3068" t="s">
        <v>52</v>
      </c>
      <c r="N3068">
        <v>1482</v>
      </c>
      <c r="O3068" t="s">
        <v>103</v>
      </c>
      <c r="P3068" t="s">
        <v>54</v>
      </c>
      <c r="Q3068" t="s">
        <v>89</v>
      </c>
      <c r="R3068" t="s">
        <v>114</v>
      </c>
      <c r="S3068" t="s">
        <v>57</v>
      </c>
      <c r="T3068" t="s">
        <v>412</v>
      </c>
      <c r="U3068" t="s">
        <v>96</v>
      </c>
      <c r="V3068" t="s">
        <v>471</v>
      </c>
      <c r="W3068" t="s">
        <v>170</v>
      </c>
      <c r="X3068" t="s">
        <v>67</v>
      </c>
      <c r="Y3068" t="s">
        <v>302</v>
      </c>
      <c r="Z3068" t="s">
        <v>138</v>
      </c>
      <c r="AA3068" t="s">
        <v>64</v>
      </c>
      <c r="AB3068" t="s">
        <v>550</v>
      </c>
      <c r="AC3068" t="s">
        <v>66</v>
      </c>
      <c r="AD3068" t="s">
        <v>54</v>
      </c>
      <c r="AE3068" t="s">
        <v>8618</v>
      </c>
      <c r="AF3068" t="s">
        <v>104</v>
      </c>
      <c r="AG3068" t="s">
        <v>277</v>
      </c>
      <c r="AH3068" t="s">
        <v>780</v>
      </c>
      <c r="AI3068" t="s">
        <v>56</v>
      </c>
      <c r="AJ3068" t="s">
        <v>201</v>
      </c>
      <c r="AK3068" t="s">
        <v>73</v>
      </c>
      <c r="AL3068" t="s">
        <v>68</v>
      </c>
      <c r="AM3068" t="s">
        <v>103</v>
      </c>
      <c r="AN3068" t="s">
        <v>76</v>
      </c>
      <c r="AO3068" t="s">
        <v>178</v>
      </c>
      <c r="AP3068" t="s">
        <v>126</v>
      </c>
      <c r="AQ3068" t="s">
        <v>203</v>
      </c>
      <c r="AR3068" t="s">
        <v>67</v>
      </c>
      <c r="AS3068" t="s">
        <v>54</v>
      </c>
      <c r="AT3068" t="s">
        <v>73</v>
      </c>
      <c r="AU3068" t="s">
        <v>107</v>
      </c>
      <c r="AV3068" t="s">
        <v>7750</v>
      </c>
    </row>
    <row r="3069" spans="1:48" hidden="1" x14ac:dyDescent="0.3">
      <c r="A3069" t="s">
        <v>14717</v>
      </c>
      <c r="B3069" t="s">
        <v>14718</v>
      </c>
      <c r="C3069" s="1" t="str">
        <f t="shared" si="507"/>
        <v>21:0975</v>
      </c>
      <c r="D3069" s="1" t="str">
        <f t="shared" si="504"/>
        <v>21:0110</v>
      </c>
      <c r="E3069" t="s">
        <v>14719</v>
      </c>
      <c r="F3069" t="s">
        <v>14720</v>
      </c>
      <c r="H3069">
        <v>60.7059833</v>
      </c>
      <c r="I3069">
        <v>-98.513478800000001</v>
      </c>
      <c r="J3069" s="1" t="str">
        <f t="shared" si="505"/>
        <v>NGR lake sediment grab sample</v>
      </c>
      <c r="K3069" s="1" t="str">
        <f t="shared" si="506"/>
        <v>&lt;177 micron (NGR)</v>
      </c>
      <c r="L3069">
        <v>76</v>
      </c>
      <c r="M3069" t="s">
        <v>86</v>
      </c>
      <c r="N3069">
        <v>1483</v>
      </c>
      <c r="O3069" t="s">
        <v>103</v>
      </c>
      <c r="P3069" t="s">
        <v>54</v>
      </c>
      <c r="Q3069" t="s">
        <v>643</v>
      </c>
      <c r="R3069" t="s">
        <v>190</v>
      </c>
      <c r="S3069" t="s">
        <v>57</v>
      </c>
      <c r="T3069" t="s">
        <v>427</v>
      </c>
      <c r="U3069" t="s">
        <v>88</v>
      </c>
      <c r="V3069" t="s">
        <v>187</v>
      </c>
      <c r="W3069" t="s">
        <v>125</v>
      </c>
      <c r="X3069" t="s">
        <v>67</v>
      </c>
      <c r="Y3069" t="s">
        <v>396</v>
      </c>
      <c r="Z3069" t="s">
        <v>62</v>
      </c>
      <c r="AA3069" t="s">
        <v>64</v>
      </c>
      <c r="AB3069" t="s">
        <v>190</v>
      </c>
      <c r="AC3069" t="s">
        <v>66</v>
      </c>
      <c r="AD3069" t="s">
        <v>170</v>
      </c>
      <c r="AE3069" t="s">
        <v>3162</v>
      </c>
      <c r="AF3069" t="s">
        <v>357</v>
      </c>
      <c r="AG3069" t="s">
        <v>282</v>
      </c>
      <c r="AH3069" t="s">
        <v>780</v>
      </c>
      <c r="AI3069" t="s">
        <v>226</v>
      </c>
      <c r="AJ3069" t="s">
        <v>709</v>
      </c>
      <c r="AK3069" t="s">
        <v>73</v>
      </c>
      <c r="AL3069" t="s">
        <v>103</v>
      </c>
      <c r="AM3069" t="s">
        <v>103</v>
      </c>
      <c r="AN3069" t="s">
        <v>76</v>
      </c>
      <c r="AO3069" t="s">
        <v>150</v>
      </c>
      <c r="AP3069" t="s">
        <v>194</v>
      </c>
      <c r="AQ3069" t="s">
        <v>709</v>
      </c>
      <c r="AR3069" t="s">
        <v>67</v>
      </c>
      <c r="AS3069" t="s">
        <v>54</v>
      </c>
      <c r="AT3069" t="s">
        <v>73</v>
      </c>
      <c r="AU3069" t="s">
        <v>107</v>
      </c>
      <c r="AV3069" t="s">
        <v>6062</v>
      </c>
    </row>
    <row r="3070" spans="1:48" hidden="1" x14ac:dyDescent="0.3">
      <c r="A3070" t="s">
        <v>14721</v>
      </c>
      <c r="B3070" t="s">
        <v>14722</v>
      </c>
      <c r="C3070" s="1" t="str">
        <f t="shared" si="507"/>
        <v>21:0975</v>
      </c>
      <c r="D3070" s="1" t="str">
        <f t="shared" si="504"/>
        <v>21:0110</v>
      </c>
      <c r="E3070" t="s">
        <v>14723</v>
      </c>
      <c r="F3070" t="s">
        <v>14724</v>
      </c>
      <c r="H3070">
        <v>60.747412599999997</v>
      </c>
      <c r="I3070">
        <v>-98.492287399999995</v>
      </c>
      <c r="J3070" s="1" t="str">
        <f t="shared" si="505"/>
        <v>NGR lake sediment grab sample</v>
      </c>
      <c r="K3070" s="1" t="str">
        <f t="shared" si="506"/>
        <v>&lt;177 micron (NGR)</v>
      </c>
      <c r="L3070">
        <v>76</v>
      </c>
      <c r="M3070" t="s">
        <v>149</v>
      </c>
      <c r="N3070">
        <v>1484</v>
      </c>
      <c r="O3070" t="s">
        <v>103</v>
      </c>
      <c r="P3070" t="s">
        <v>54</v>
      </c>
      <c r="Q3070" t="s">
        <v>523</v>
      </c>
      <c r="R3070" t="s">
        <v>317</v>
      </c>
      <c r="S3070" t="s">
        <v>57</v>
      </c>
      <c r="T3070" t="s">
        <v>152</v>
      </c>
      <c r="U3070" t="s">
        <v>59</v>
      </c>
      <c r="V3070" t="s">
        <v>236</v>
      </c>
      <c r="W3070" t="s">
        <v>238</v>
      </c>
      <c r="X3070" t="s">
        <v>74</v>
      </c>
      <c r="Y3070" t="s">
        <v>136</v>
      </c>
      <c r="Z3070" t="s">
        <v>170</v>
      </c>
      <c r="AA3070" t="s">
        <v>64</v>
      </c>
      <c r="AB3070" t="s">
        <v>221</v>
      </c>
      <c r="AC3070" t="s">
        <v>66</v>
      </c>
      <c r="AD3070" t="s">
        <v>758</v>
      </c>
      <c r="AE3070" t="s">
        <v>864</v>
      </c>
      <c r="AF3070" t="s">
        <v>77</v>
      </c>
      <c r="AG3070" t="s">
        <v>890</v>
      </c>
      <c r="AH3070" t="s">
        <v>780</v>
      </c>
      <c r="AI3070" t="s">
        <v>159</v>
      </c>
      <c r="AJ3070" t="s">
        <v>402</v>
      </c>
      <c r="AK3070" t="s">
        <v>73</v>
      </c>
      <c r="AL3070" t="s">
        <v>224</v>
      </c>
      <c r="AM3070" t="s">
        <v>177</v>
      </c>
      <c r="AN3070" t="s">
        <v>76</v>
      </c>
      <c r="AO3070" t="s">
        <v>92</v>
      </c>
      <c r="AP3070" t="s">
        <v>105</v>
      </c>
      <c r="AQ3070" t="s">
        <v>138</v>
      </c>
      <c r="AR3070" t="s">
        <v>74</v>
      </c>
      <c r="AS3070" t="s">
        <v>62</v>
      </c>
      <c r="AT3070" t="s">
        <v>73</v>
      </c>
      <c r="AU3070" t="s">
        <v>107</v>
      </c>
      <c r="AV3070" t="s">
        <v>13811</v>
      </c>
    </row>
    <row r="3071" spans="1:48" hidden="1" x14ac:dyDescent="0.3">
      <c r="A3071" t="s">
        <v>14725</v>
      </c>
      <c r="B3071" t="s">
        <v>14726</v>
      </c>
      <c r="C3071" s="1" t="str">
        <f t="shared" si="507"/>
        <v>21:0975</v>
      </c>
      <c r="D3071" s="1" t="str">
        <f t="shared" si="504"/>
        <v>21:0110</v>
      </c>
      <c r="E3071" t="s">
        <v>14727</v>
      </c>
      <c r="F3071" t="s">
        <v>14728</v>
      </c>
      <c r="H3071">
        <v>60.767503900000001</v>
      </c>
      <c r="I3071">
        <v>-98.498742800000002</v>
      </c>
      <c r="J3071" s="1" t="str">
        <f t="shared" si="505"/>
        <v>NGR lake sediment grab sample</v>
      </c>
      <c r="K3071" s="1" t="str">
        <f t="shared" si="506"/>
        <v>&lt;177 micron (NGR)</v>
      </c>
      <c r="L3071">
        <v>76</v>
      </c>
      <c r="M3071" t="s">
        <v>165</v>
      </c>
      <c r="N3071">
        <v>1485</v>
      </c>
      <c r="O3071" t="s">
        <v>103</v>
      </c>
      <c r="P3071" t="s">
        <v>54</v>
      </c>
      <c r="Q3071" t="s">
        <v>1227</v>
      </c>
      <c r="R3071" t="s">
        <v>121</v>
      </c>
      <c r="S3071" t="s">
        <v>57</v>
      </c>
      <c r="T3071" t="s">
        <v>604</v>
      </c>
      <c r="U3071" t="s">
        <v>88</v>
      </c>
      <c r="V3071" t="s">
        <v>478</v>
      </c>
      <c r="W3071" t="s">
        <v>448</v>
      </c>
      <c r="X3071" t="s">
        <v>74</v>
      </c>
      <c r="Y3071" t="s">
        <v>205</v>
      </c>
      <c r="Z3071" t="s">
        <v>127</v>
      </c>
      <c r="AA3071" t="s">
        <v>64</v>
      </c>
      <c r="AB3071" t="s">
        <v>478</v>
      </c>
      <c r="AC3071" t="s">
        <v>66</v>
      </c>
      <c r="AD3071" t="s">
        <v>67</v>
      </c>
      <c r="AE3071" t="s">
        <v>526</v>
      </c>
      <c r="AF3071" t="s">
        <v>104</v>
      </c>
      <c r="AG3071" t="s">
        <v>100</v>
      </c>
      <c r="AH3071" t="s">
        <v>780</v>
      </c>
      <c r="AI3071" t="s">
        <v>338</v>
      </c>
      <c r="AJ3071" t="s">
        <v>53</v>
      </c>
      <c r="AK3071" t="s">
        <v>73</v>
      </c>
      <c r="AL3071" t="s">
        <v>75</v>
      </c>
      <c r="AM3071" t="s">
        <v>75</v>
      </c>
      <c r="AN3071" t="s">
        <v>76</v>
      </c>
      <c r="AO3071" t="s">
        <v>203</v>
      </c>
      <c r="AP3071" t="s">
        <v>126</v>
      </c>
      <c r="AQ3071" t="s">
        <v>709</v>
      </c>
      <c r="AR3071" t="s">
        <v>67</v>
      </c>
      <c r="AS3071" t="s">
        <v>54</v>
      </c>
      <c r="AT3071" t="s">
        <v>73</v>
      </c>
      <c r="AU3071" t="s">
        <v>107</v>
      </c>
      <c r="AV3071" t="s">
        <v>14729</v>
      </c>
    </row>
    <row r="3072" spans="1:48" hidden="1" x14ac:dyDescent="0.3">
      <c r="A3072" t="s">
        <v>14730</v>
      </c>
      <c r="B3072" t="s">
        <v>14731</v>
      </c>
      <c r="C3072" s="1" t="str">
        <f t="shared" si="507"/>
        <v>21:0975</v>
      </c>
      <c r="D3072" s="1" t="str">
        <f>HYPERLINK("https://geochem.nrcan.gc.ca/cdogs/content/svy/svy_e.htm", "")</f>
        <v/>
      </c>
      <c r="G3072" s="1" t="str">
        <f>HYPERLINK("https://geochem.nrcan.gc.ca/cdogs/content/cr_/cr_00161_e.htm", "161")</f>
        <v>161</v>
      </c>
      <c r="J3072" t="s">
        <v>230</v>
      </c>
      <c r="K3072" t="s">
        <v>231</v>
      </c>
      <c r="L3072">
        <v>76</v>
      </c>
      <c r="M3072" t="s">
        <v>232</v>
      </c>
      <c r="N3072">
        <v>1486</v>
      </c>
      <c r="O3072" t="s">
        <v>201</v>
      </c>
      <c r="P3072" t="s">
        <v>54</v>
      </c>
      <c r="Q3072" t="s">
        <v>105</v>
      </c>
      <c r="R3072" t="s">
        <v>103</v>
      </c>
      <c r="S3072" t="s">
        <v>57</v>
      </c>
      <c r="T3072" t="s">
        <v>219</v>
      </c>
      <c r="U3072" t="s">
        <v>59</v>
      </c>
      <c r="V3072" t="s">
        <v>449</v>
      </c>
      <c r="W3072" t="s">
        <v>346</v>
      </c>
      <c r="X3072" t="s">
        <v>74</v>
      </c>
      <c r="Y3072" t="s">
        <v>211</v>
      </c>
      <c r="Z3072" t="s">
        <v>178</v>
      </c>
      <c r="AA3072" t="s">
        <v>64</v>
      </c>
      <c r="AB3072" t="s">
        <v>575</v>
      </c>
      <c r="AC3072" t="s">
        <v>155</v>
      </c>
      <c r="AD3072" t="s">
        <v>67</v>
      </c>
      <c r="AE3072" t="s">
        <v>5814</v>
      </c>
      <c r="AF3072" t="s">
        <v>99</v>
      </c>
      <c r="AG3072" t="s">
        <v>60</v>
      </c>
      <c r="AH3072" t="s">
        <v>125</v>
      </c>
      <c r="AI3072" t="s">
        <v>281</v>
      </c>
      <c r="AJ3072" t="s">
        <v>402</v>
      </c>
      <c r="AK3072" t="s">
        <v>73</v>
      </c>
      <c r="AL3072" t="s">
        <v>206</v>
      </c>
      <c r="AM3072" t="s">
        <v>157</v>
      </c>
      <c r="AN3072" t="s">
        <v>76</v>
      </c>
      <c r="AO3072" t="s">
        <v>92</v>
      </c>
      <c r="AP3072" t="s">
        <v>813</v>
      </c>
      <c r="AQ3072" t="s">
        <v>254</v>
      </c>
      <c r="AR3072" t="s">
        <v>62</v>
      </c>
      <c r="AS3072" t="s">
        <v>170</v>
      </c>
      <c r="AT3072" t="s">
        <v>73</v>
      </c>
      <c r="AU3072" t="s">
        <v>539</v>
      </c>
      <c r="AV3072" t="s">
        <v>14732</v>
      </c>
    </row>
    <row r="3073" spans="1:48" hidden="1" x14ac:dyDescent="0.3">
      <c r="A3073" t="s">
        <v>14733</v>
      </c>
      <c r="B3073" t="s">
        <v>14734</v>
      </c>
      <c r="C3073" s="1" t="str">
        <f t="shared" si="507"/>
        <v>21:0975</v>
      </c>
      <c r="D3073" s="1" t="str">
        <f t="shared" ref="D3073:D3089" si="508">HYPERLINK("https://geochem.nrcan.gc.ca/cdogs/content/svy/svy210110_e.htm", "21:0110")</f>
        <v>21:0110</v>
      </c>
      <c r="E3073" t="s">
        <v>14735</v>
      </c>
      <c r="F3073" t="s">
        <v>14736</v>
      </c>
      <c r="H3073">
        <v>60.782677300000003</v>
      </c>
      <c r="I3073">
        <v>-98.568454700000004</v>
      </c>
      <c r="J3073" s="1" t="str">
        <f t="shared" ref="J3073:J3089" si="509">HYPERLINK("https://geochem.nrcan.gc.ca/cdogs/content/kwd/kwd020027_e.htm", "NGR lake sediment grab sample")</f>
        <v>NGR lake sediment grab sample</v>
      </c>
      <c r="K3073" s="1" t="str">
        <f t="shared" ref="K3073:K3089" si="510">HYPERLINK("https://geochem.nrcan.gc.ca/cdogs/content/kwd/kwd080006_e.htm", "&lt;177 micron (NGR)")</f>
        <v>&lt;177 micron (NGR)</v>
      </c>
      <c r="L3073">
        <v>76</v>
      </c>
      <c r="M3073" t="s">
        <v>185</v>
      </c>
      <c r="N3073">
        <v>1487</v>
      </c>
      <c r="O3073" t="s">
        <v>103</v>
      </c>
      <c r="P3073" t="s">
        <v>54</v>
      </c>
      <c r="Q3073" t="s">
        <v>505</v>
      </c>
      <c r="R3073" t="s">
        <v>691</v>
      </c>
      <c r="S3073" t="s">
        <v>57</v>
      </c>
      <c r="T3073" t="s">
        <v>249</v>
      </c>
      <c r="U3073" t="s">
        <v>168</v>
      </c>
      <c r="V3073" t="s">
        <v>478</v>
      </c>
      <c r="W3073" t="s">
        <v>396</v>
      </c>
      <c r="X3073" t="s">
        <v>74</v>
      </c>
      <c r="Y3073" t="s">
        <v>448</v>
      </c>
      <c r="Z3073" t="s">
        <v>170</v>
      </c>
      <c r="AA3073" t="s">
        <v>64</v>
      </c>
      <c r="AB3073" t="s">
        <v>615</v>
      </c>
      <c r="AC3073" t="s">
        <v>173</v>
      </c>
      <c r="AD3073" t="s">
        <v>67</v>
      </c>
      <c r="AE3073" t="s">
        <v>125</v>
      </c>
      <c r="AF3073" t="s">
        <v>90</v>
      </c>
      <c r="AG3073" t="s">
        <v>575</v>
      </c>
      <c r="AH3073" t="s">
        <v>780</v>
      </c>
      <c r="AI3073" t="s">
        <v>254</v>
      </c>
      <c r="AJ3073" t="s">
        <v>114</v>
      </c>
      <c r="AK3073" t="s">
        <v>73</v>
      </c>
      <c r="AL3073" t="s">
        <v>103</v>
      </c>
      <c r="AM3073" t="s">
        <v>224</v>
      </c>
      <c r="AN3073" t="s">
        <v>76</v>
      </c>
      <c r="AO3073" t="s">
        <v>168</v>
      </c>
      <c r="AP3073" t="s">
        <v>2033</v>
      </c>
      <c r="AQ3073" t="s">
        <v>306</v>
      </c>
      <c r="AR3073" t="s">
        <v>67</v>
      </c>
      <c r="AS3073" t="s">
        <v>54</v>
      </c>
      <c r="AT3073" t="s">
        <v>73</v>
      </c>
      <c r="AU3073" t="s">
        <v>107</v>
      </c>
      <c r="AV3073" t="s">
        <v>12470</v>
      </c>
    </row>
    <row r="3074" spans="1:48" hidden="1" x14ac:dyDescent="0.3">
      <c r="A3074" t="s">
        <v>14737</v>
      </c>
      <c r="B3074" t="s">
        <v>14738</v>
      </c>
      <c r="C3074" s="1" t="str">
        <f t="shared" si="507"/>
        <v>21:0975</v>
      </c>
      <c r="D3074" s="1" t="str">
        <f t="shared" si="508"/>
        <v>21:0110</v>
      </c>
      <c r="E3074" t="s">
        <v>14739</v>
      </c>
      <c r="F3074" t="s">
        <v>14740</v>
      </c>
      <c r="H3074">
        <v>60.742740900000001</v>
      </c>
      <c r="I3074">
        <v>-98.591349300000005</v>
      </c>
      <c r="J3074" s="1" t="str">
        <f t="shared" si="509"/>
        <v>NGR lake sediment grab sample</v>
      </c>
      <c r="K3074" s="1" t="str">
        <f t="shared" si="510"/>
        <v>&lt;177 micron (NGR)</v>
      </c>
      <c r="L3074">
        <v>76</v>
      </c>
      <c r="M3074" t="s">
        <v>113</v>
      </c>
      <c r="N3074">
        <v>1488</v>
      </c>
      <c r="O3074" t="s">
        <v>103</v>
      </c>
      <c r="P3074" t="s">
        <v>54</v>
      </c>
      <c r="Q3074" t="s">
        <v>489</v>
      </c>
      <c r="R3074" t="s">
        <v>317</v>
      </c>
      <c r="S3074" t="s">
        <v>57</v>
      </c>
      <c r="T3074" t="s">
        <v>91</v>
      </c>
      <c r="U3074" t="s">
        <v>138</v>
      </c>
      <c r="V3074" t="s">
        <v>356</v>
      </c>
      <c r="W3074" t="s">
        <v>125</v>
      </c>
      <c r="X3074" t="s">
        <v>74</v>
      </c>
      <c r="Y3074" t="s">
        <v>74</v>
      </c>
      <c r="Z3074" t="s">
        <v>62</v>
      </c>
      <c r="AA3074" t="s">
        <v>64</v>
      </c>
      <c r="AB3074" t="s">
        <v>853</v>
      </c>
      <c r="AC3074" t="s">
        <v>66</v>
      </c>
      <c r="AD3074" t="s">
        <v>67</v>
      </c>
      <c r="AE3074" t="s">
        <v>1911</v>
      </c>
      <c r="AF3074" t="s">
        <v>92</v>
      </c>
      <c r="AG3074" t="s">
        <v>356</v>
      </c>
      <c r="AH3074" t="s">
        <v>780</v>
      </c>
      <c r="AI3074" t="s">
        <v>308</v>
      </c>
      <c r="AJ3074" t="s">
        <v>413</v>
      </c>
      <c r="AK3074" t="s">
        <v>73</v>
      </c>
      <c r="AL3074" t="s">
        <v>103</v>
      </c>
      <c r="AM3074" t="s">
        <v>75</v>
      </c>
      <c r="AN3074" t="s">
        <v>76</v>
      </c>
      <c r="AO3074" t="s">
        <v>92</v>
      </c>
      <c r="AP3074" t="s">
        <v>247</v>
      </c>
      <c r="AQ3074" t="s">
        <v>102</v>
      </c>
      <c r="AR3074" t="s">
        <v>67</v>
      </c>
      <c r="AS3074" t="s">
        <v>54</v>
      </c>
      <c r="AT3074" t="s">
        <v>73</v>
      </c>
      <c r="AU3074" t="s">
        <v>107</v>
      </c>
      <c r="AV3074" t="s">
        <v>14741</v>
      </c>
    </row>
    <row r="3075" spans="1:48" hidden="1" x14ac:dyDescent="0.3">
      <c r="A3075" t="s">
        <v>14742</v>
      </c>
      <c r="B3075" t="s">
        <v>14743</v>
      </c>
      <c r="C3075" s="1" t="str">
        <f t="shared" si="507"/>
        <v>21:0975</v>
      </c>
      <c r="D3075" s="1" t="str">
        <f t="shared" si="508"/>
        <v>21:0110</v>
      </c>
      <c r="E3075" t="s">
        <v>14739</v>
      </c>
      <c r="F3075" t="s">
        <v>14744</v>
      </c>
      <c r="H3075">
        <v>60.742740900000001</v>
      </c>
      <c r="I3075">
        <v>-98.591349300000005</v>
      </c>
      <c r="J3075" s="1" t="str">
        <f t="shared" si="509"/>
        <v>NGR lake sediment grab sample</v>
      </c>
      <c r="K3075" s="1" t="str">
        <f t="shared" si="510"/>
        <v>&lt;177 micron (NGR)</v>
      </c>
      <c r="L3075">
        <v>76</v>
      </c>
      <c r="M3075" t="s">
        <v>132</v>
      </c>
      <c r="N3075">
        <v>1489</v>
      </c>
      <c r="O3075" t="s">
        <v>103</v>
      </c>
      <c r="P3075" t="s">
        <v>54</v>
      </c>
      <c r="Q3075" t="s">
        <v>802</v>
      </c>
      <c r="R3075" t="s">
        <v>141</v>
      </c>
      <c r="S3075" t="s">
        <v>57</v>
      </c>
      <c r="T3075" t="s">
        <v>152</v>
      </c>
      <c r="U3075" t="s">
        <v>138</v>
      </c>
      <c r="V3075" t="s">
        <v>187</v>
      </c>
      <c r="W3075" t="s">
        <v>68</v>
      </c>
      <c r="X3075" t="s">
        <v>74</v>
      </c>
      <c r="Y3075" t="s">
        <v>74</v>
      </c>
      <c r="Z3075" t="s">
        <v>170</v>
      </c>
      <c r="AA3075" t="s">
        <v>64</v>
      </c>
      <c r="AB3075" t="s">
        <v>60</v>
      </c>
      <c r="AC3075" t="s">
        <v>173</v>
      </c>
      <c r="AD3075" t="s">
        <v>67</v>
      </c>
      <c r="AE3075" t="s">
        <v>125</v>
      </c>
      <c r="AF3075" t="s">
        <v>77</v>
      </c>
      <c r="AG3075" t="s">
        <v>492</v>
      </c>
      <c r="AH3075" t="s">
        <v>780</v>
      </c>
      <c r="AI3075" t="s">
        <v>327</v>
      </c>
      <c r="AJ3075" t="s">
        <v>382</v>
      </c>
      <c r="AK3075" t="s">
        <v>73</v>
      </c>
      <c r="AL3075" t="s">
        <v>103</v>
      </c>
      <c r="AM3075" t="s">
        <v>177</v>
      </c>
      <c r="AN3075" t="s">
        <v>76</v>
      </c>
      <c r="AO3075" t="s">
        <v>92</v>
      </c>
      <c r="AP3075" t="s">
        <v>1980</v>
      </c>
      <c r="AQ3075" t="s">
        <v>328</v>
      </c>
      <c r="AR3075" t="s">
        <v>67</v>
      </c>
      <c r="AS3075" t="s">
        <v>54</v>
      </c>
      <c r="AT3075" t="s">
        <v>73</v>
      </c>
      <c r="AU3075" t="s">
        <v>107</v>
      </c>
      <c r="AV3075" t="s">
        <v>8405</v>
      </c>
    </row>
    <row r="3076" spans="1:48" hidden="1" x14ac:dyDescent="0.3">
      <c r="A3076" t="s">
        <v>14745</v>
      </c>
      <c r="B3076" t="s">
        <v>14746</v>
      </c>
      <c r="C3076" s="1" t="str">
        <f t="shared" si="507"/>
        <v>21:0975</v>
      </c>
      <c r="D3076" s="1" t="str">
        <f t="shared" si="508"/>
        <v>21:0110</v>
      </c>
      <c r="E3076" t="s">
        <v>14747</v>
      </c>
      <c r="F3076" t="s">
        <v>14748</v>
      </c>
      <c r="H3076">
        <v>60.707388700000003</v>
      </c>
      <c r="I3076">
        <v>-98.556255800000002</v>
      </c>
      <c r="J3076" s="1" t="str">
        <f t="shared" si="509"/>
        <v>NGR lake sediment grab sample</v>
      </c>
      <c r="K3076" s="1" t="str">
        <f t="shared" si="510"/>
        <v>&lt;177 micron (NGR)</v>
      </c>
      <c r="L3076">
        <v>76</v>
      </c>
      <c r="M3076" t="s">
        <v>200</v>
      </c>
      <c r="N3076">
        <v>1490</v>
      </c>
      <c r="O3076" t="s">
        <v>103</v>
      </c>
      <c r="P3076" t="s">
        <v>54</v>
      </c>
      <c r="Q3076" t="s">
        <v>1158</v>
      </c>
      <c r="R3076" t="s">
        <v>251</v>
      </c>
      <c r="S3076" t="s">
        <v>57</v>
      </c>
      <c r="T3076" t="s">
        <v>58</v>
      </c>
      <c r="U3076" t="s">
        <v>117</v>
      </c>
      <c r="V3076" t="s">
        <v>890</v>
      </c>
      <c r="W3076" t="s">
        <v>62</v>
      </c>
      <c r="X3076" t="s">
        <v>74</v>
      </c>
      <c r="Y3076" t="s">
        <v>302</v>
      </c>
      <c r="Z3076" t="s">
        <v>127</v>
      </c>
      <c r="AA3076" t="s">
        <v>64</v>
      </c>
      <c r="AB3076" t="s">
        <v>172</v>
      </c>
      <c r="AC3076" t="s">
        <v>66</v>
      </c>
      <c r="AD3076" t="s">
        <v>96</v>
      </c>
      <c r="AE3076" t="s">
        <v>206</v>
      </c>
      <c r="AF3076" t="s">
        <v>281</v>
      </c>
      <c r="AG3076" t="s">
        <v>412</v>
      </c>
      <c r="AH3076" t="s">
        <v>780</v>
      </c>
      <c r="AI3076" t="s">
        <v>209</v>
      </c>
      <c r="AJ3076" t="s">
        <v>329</v>
      </c>
      <c r="AK3076" t="s">
        <v>73</v>
      </c>
      <c r="AL3076" t="s">
        <v>75</v>
      </c>
      <c r="AM3076" t="s">
        <v>75</v>
      </c>
      <c r="AN3076" t="s">
        <v>76</v>
      </c>
      <c r="AO3076" t="s">
        <v>104</v>
      </c>
      <c r="AP3076" t="s">
        <v>225</v>
      </c>
      <c r="AQ3076" t="s">
        <v>134</v>
      </c>
      <c r="AR3076" t="s">
        <v>74</v>
      </c>
      <c r="AS3076" t="s">
        <v>54</v>
      </c>
      <c r="AT3076" t="s">
        <v>152</v>
      </c>
      <c r="AU3076" t="s">
        <v>107</v>
      </c>
      <c r="AV3076" t="s">
        <v>12972</v>
      </c>
    </row>
    <row r="3077" spans="1:48" hidden="1" x14ac:dyDescent="0.3">
      <c r="A3077" t="s">
        <v>14749</v>
      </c>
      <c r="B3077" t="s">
        <v>14750</v>
      </c>
      <c r="C3077" s="1" t="str">
        <f t="shared" si="507"/>
        <v>21:0975</v>
      </c>
      <c r="D3077" s="1" t="str">
        <f t="shared" si="508"/>
        <v>21:0110</v>
      </c>
      <c r="E3077" t="s">
        <v>14751</v>
      </c>
      <c r="F3077" t="s">
        <v>14752</v>
      </c>
      <c r="H3077">
        <v>60.677363399999997</v>
      </c>
      <c r="I3077">
        <v>-98.578177199999999</v>
      </c>
      <c r="J3077" s="1" t="str">
        <f t="shared" si="509"/>
        <v>NGR lake sediment grab sample</v>
      </c>
      <c r="K3077" s="1" t="str">
        <f t="shared" si="510"/>
        <v>&lt;177 micron (NGR)</v>
      </c>
      <c r="L3077">
        <v>76</v>
      </c>
      <c r="M3077" t="s">
        <v>217</v>
      </c>
      <c r="N3077">
        <v>1491</v>
      </c>
      <c r="O3077" t="s">
        <v>103</v>
      </c>
      <c r="P3077" t="s">
        <v>54</v>
      </c>
      <c r="Q3077" t="s">
        <v>539</v>
      </c>
      <c r="R3077" t="s">
        <v>14753</v>
      </c>
      <c r="S3077" t="s">
        <v>57</v>
      </c>
      <c r="T3077" t="s">
        <v>277</v>
      </c>
      <c r="U3077" t="s">
        <v>347</v>
      </c>
      <c r="V3077" t="s">
        <v>725</v>
      </c>
      <c r="W3077" t="s">
        <v>62</v>
      </c>
      <c r="X3077" t="s">
        <v>67</v>
      </c>
      <c r="Y3077" t="s">
        <v>63</v>
      </c>
      <c r="Z3077" t="s">
        <v>127</v>
      </c>
      <c r="AA3077" t="s">
        <v>64</v>
      </c>
      <c r="AB3077" t="s">
        <v>698</v>
      </c>
      <c r="AC3077" t="s">
        <v>66</v>
      </c>
      <c r="AD3077" t="s">
        <v>290</v>
      </c>
      <c r="AE3077" t="s">
        <v>74</v>
      </c>
      <c r="AF3077" t="s">
        <v>92</v>
      </c>
      <c r="AG3077" t="s">
        <v>411</v>
      </c>
      <c r="AH3077" t="s">
        <v>780</v>
      </c>
      <c r="AI3077" t="s">
        <v>56</v>
      </c>
      <c r="AJ3077" t="s">
        <v>2699</v>
      </c>
      <c r="AK3077" t="s">
        <v>73</v>
      </c>
      <c r="AL3077" t="s">
        <v>103</v>
      </c>
      <c r="AM3077" t="s">
        <v>68</v>
      </c>
      <c r="AN3077" t="s">
        <v>10145</v>
      </c>
      <c r="AO3077" t="s">
        <v>116</v>
      </c>
      <c r="AP3077" t="s">
        <v>656</v>
      </c>
      <c r="AQ3077" t="s">
        <v>1515</v>
      </c>
      <c r="AR3077" t="s">
        <v>62</v>
      </c>
      <c r="AS3077" t="s">
        <v>54</v>
      </c>
      <c r="AT3077" t="s">
        <v>73</v>
      </c>
      <c r="AU3077" t="s">
        <v>107</v>
      </c>
      <c r="AV3077" t="s">
        <v>13577</v>
      </c>
    </row>
    <row r="3078" spans="1:48" hidden="1" x14ac:dyDescent="0.3">
      <c r="A3078" t="s">
        <v>14754</v>
      </c>
      <c r="B3078" t="s">
        <v>14755</v>
      </c>
      <c r="C3078" s="1" t="str">
        <f t="shared" si="507"/>
        <v>21:0975</v>
      </c>
      <c r="D3078" s="1" t="str">
        <f t="shared" si="508"/>
        <v>21:0110</v>
      </c>
      <c r="E3078" t="s">
        <v>14756</v>
      </c>
      <c r="F3078" t="s">
        <v>14757</v>
      </c>
      <c r="H3078">
        <v>60.645257399999998</v>
      </c>
      <c r="I3078">
        <v>-98.572983600000001</v>
      </c>
      <c r="J3078" s="1" t="str">
        <f t="shared" si="509"/>
        <v>NGR lake sediment grab sample</v>
      </c>
      <c r="K3078" s="1" t="str">
        <f t="shared" si="510"/>
        <v>&lt;177 micron (NGR)</v>
      </c>
      <c r="L3078">
        <v>76</v>
      </c>
      <c r="M3078" t="s">
        <v>246</v>
      </c>
      <c r="N3078">
        <v>1492</v>
      </c>
      <c r="O3078" t="s">
        <v>103</v>
      </c>
      <c r="P3078" t="s">
        <v>54</v>
      </c>
      <c r="Q3078" t="s">
        <v>115</v>
      </c>
      <c r="R3078" t="s">
        <v>178</v>
      </c>
      <c r="S3078" t="s">
        <v>57</v>
      </c>
      <c r="T3078" t="s">
        <v>698</v>
      </c>
      <c r="U3078" t="s">
        <v>59</v>
      </c>
      <c r="V3078" t="s">
        <v>151</v>
      </c>
      <c r="W3078" t="s">
        <v>62</v>
      </c>
      <c r="X3078" t="s">
        <v>67</v>
      </c>
      <c r="Y3078" t="s">
        <v>137</v>
      </c>
      <c r="Z3078" t="s">
        <v>96</v>
      </c>
      <c r="AA3078" t="s">
        <v>64</v>
      </c>
      <c r="AB3078" t="s">
        <v>192</v>
      </c>
      <c r="AC3078" t="s">
        <v>66</v>
      </c>
      <c r="AD3078" t="s">
        <v>168</v>
      </c>
      <c r="AE3078" t="s">
        <v>171</v>
      </c>
      <c r="AF3078" t="s">
        <v>76</v>
      </c>
      <c r="AG3078" t="s">
        <v>293</v>
      </c>
      <c r="AH3078" t="s">
        <v>780</v>
      </c>
      <c r="AI3078" t="s">
        <v>127</v>
      </c>
      <c r="AJ3078" t="s">
        <v>254</v>
      </c>
      <c r="AK3078" t="s">
        <v>73</v>
      </c>
      <c r="AL3078" t="s">
        <v>177</v>
      </c>
      <c r="AM3078" t="s">
        <v>224</v>
      </c>
      <c r="AN3078" t="s">
        <v>76</v>
      </c>
      <c r="AO3078" t="s">
        <v>168</v>
      </c>
      <c r="AP3078" t="s">
        <v>234</v>
      </c>
      <c r="AQ3078" t="s">
        <v>168</v>
      </c>
      <c r="AR3078" t="s">
        <v>62</v>
      </c>
      <c r="AS3078" t="s">
        <v>54</v>
      </c>
      <c r="AT3078" t="s">
        <v>73</v>
      </c>
      <c r="AU3078" t="s">
        <v>107</v>
      </c>
      <c r="AV3078" t="s">
        <v>14758</v>
      </c>
    </row>
    <row r="3079" spans="1:48" hidden="1" x14ac:dyDescent="0.3">
      <c r="A3079" t="s">
        <v>14759</v>
      </c>
      <c r="B3079" t="s">
        <v>14760</v>
      </c>
      <c r="C3079" s="1" t="str">
        <f t="shared" si="507"/>
        <v>21:0975</v>
      </c>
      <c r="D3079" s="1" t="str">
        <f t="shared" si="508"/>
        <v>21:0110</v>
      </c>
      <c r="E3079" t="s">
        <v>14761</v>
      </c>
      <c r="F3079" t="s">
        <v>14762</v>
      </c>
      <c r="H3079">
        <v>60.617527799999998</v>
      </c>
      <c r="I3079">
        <v>-98.586139700000004</v>
      </c>
      <c r="J3079" s="1" t="str">
        <f t="shared" si="509"/>
        <v>NGR lake sediment grab sample</v>
      </c>
      <c r="K3079" s="1" t="str">
        <f t="shared" si="510"/>
        <v>&lt;177 micron (NGR)</v>
      </c>
      <c r="L3079">
        <v>76</v>
      </c>
      <c r="M3079" t="s">
        <v>260</v>
      </c>
      <c r="N3079">
        <v>1493</v>
      </c>
      <c r="O3079" t="s">
        <v>103</v>
      </c>
      <c r="P3079" t="s">
        <v>54</v>
      </c>
      <c r="Q3079" t="s">
        <v>539</v>
      </c>
      <c r="R3079" t="s">
        <v>134</v>
      </c>
      <c r="S3079" t="s">
        <v>57</v>
      </c>
      <c r="T3079" t="s">
        <v>152</v>
      </c>
      <c r="U3079" t="s">
        <v>96</v>
      </c>
      <c r="V3079" t="s">
        <v>192</v>
      </c>
      <c r="W3079" t="s">
        <v>95</v>
      </c>
      <c r="X3079" t="s">
        <v>74</v>
      </c>
      <c r="Y3079" t="s">
        <v>238</v>
      </c>
      <c r="Z3079" t="s">
        <v>96</v>
      </c>
      <c r="AA3079" t="s">
        <v>64</v>
      </c>
      <c r="AB3079" t="s">
        <v>223</v>
      </c>
      <c r="AC3079" t="s">
        <v>66</v>
      </c>
      <c r="AD3079" t="s">
        <v>138</v>
      </c>
      <c r="AE3079" t="s">
        <v>421</v>
      </c>
      <c r="AF3079" t="s">
        <v>76</v>
      </c>
      <c r="AG3079" t="s">
        <v>250</v>
      </c>
      <c r="AH3079" t="s">
        <v>780</v>
      </c>
      <c r="AI3079" t="s">
        <v>292</v>
      </c>
      <c r="AJ3079" t="s">
        <v>53</v>
      </c>
      <c r="AK3079" t="s">
        <v>73</v>
      </c>
      <c r="AL3079" t="s">
        <v>75</v>
      </c>
      <c r="AM3079" t="s">
        <v>75</v>
      </c>
      <c r="AN3079" t="s">
        <v>76</v>
      </c>
      <c r="AO3079" t="s">
        <v>77</v>
      </c>
      <c r="AP3079" t="s">
        <v>105</v>
      </c>
      <c r="AQ3079" t="s">
        <v>1199</v>
      </c>
      <c r="AR3079" t="s">
        <v>67</v>
      </c>
      <c r="AS3079" t="s">
        <v>54</v>
      </c>
      <c r="AT3079" t="s">
        <v>73</v>
      </c>
      <c r="AU3079" t="s">
        <v>107</v>
      </c>
      <c r="AV3079" t="s">
        <v>1040</v>
      </c>
    </row>
    <row r="3080" spans="1:48" hidden="1" x14ac:dyDescent="0.3">
      <c r="A3080" t="s">
        <v>14763</v>
      </c>
      <c r="B3080" t="s">
        <v>14764</v>
      </c>
      <c r="C3080" s="1" t="str">
        <f t="shared" si="507"/>
        <v>21:0975</v>
      </c>
      <c r="D3080" s="1" t="str">
        <f t="shared" si="508"/>
        <v>21:0110</v>
      </c>
      <c r="E3080" t="s">
        <v>14765</v>
      </c>
      <c r="F3080" t="s">
        <v>14766</v>
      </c>
      <c r="H3080">
        <v>60.589049099999997</v>
      </c>
      <c r="I3080">
        <v>-98.583784600000001</v>
      </c>
      <c r="J3080" s="1" t="str">
        <f t="shared" si="509"/>
        <v>NGR lake sediment grab sample</v>
      </c>
      <c r="K3080" s="1" t="str">
        <f t="shared" si="510"/>
        <v>&lt;177 micron (NGR)</v>
      </c>
      <c r="L3080">
        <v>76</v>
      </c>
      <c r="M3080" t="s">
        <v>273</v>
      </c>
      <c r="N3080">
        <v>1494</v>
      </c>
      <c r="O3080" t="s">
        <v>103</v>
      </c>
      <c r="P3080" t="s">
        <v>54</v>
      </c>
      <c r="Q3080" t="s">
        <v>523</v>
      </c>
      <c r="R3080" t="s">
        <v>347</v>
      </c>
      <c r="S3080" t="s">
        <v>57</v>
      </c>
      <c r="T3080" t="s">
        <v>91</v>
      </c>
      <c r="U3080" t="s">
        <v>117</v>
      </c>
      <c r="V3080" t="s">
        <v>93</v>
      </c>
      <c r="W3080" t="s">
        <v>211</v>
      </c>
      <c r="X3080" t="s">
        <v>74</v>
      </c>
      <c r="Y3080" t="s">
        <v>136</v>
      </c>
      <c r="Z3080" t="s">
        <v>96</v>
      </c>
      <c r="AA3080" t="s">
        <v>64</v>
      </c>
      <c r="AB3080" t="s">
        <v>60</v>
      </c>
      <c r="AC3080" t="s">
        <v>66</v>
      </c>
      <c r="AD3080" t="s">
        <v>59</v>
      </c>
      <c r="AE3080" t="s">
        <v>526</v>
      </c>
      <c r="AF3080" t="s">
        <v>281</v>
      </c>
      <c r="AG3080" t="s">
        <v>122</v>
      </c>
      <c r="AH3080" t="s">
        <v>780</v>
      </c>
      <c r="AI3080" t="s">
        <v>209</v>
      </c>
      <c r="AJ3080" t="s">
        <v>514</v>
      </c>
      <c r="AK3080" t="s">
        <v>73</v>
      </c>
      <c r="AL3080" t="s">
        <v>157</v>
      </c>
      <c r="AM3080" t="s">
        <v>177</v>
      </c>
      <c r="AN3080" t="s">
        <v>76</v>
      </c>
      <c r="AO3080" t="s">
        <v>134</v>
      </c>
      <c r="AP3080" t="s">
        <v>225</v>
      </c>
      <c r="AQ3080" t="s">
        <v>290</v>
      </c>
      <c r="AR3080" t="s">
        <v>74</v>
      </c>
      <c r="AS3080" t="s">
        <v>62</v>
      </c>
      <c r="AT3080" t="s">
        <v>91</v>
      </c>
      <c r="AU3080" t="s">
        <v>107</v>
      </c>
      <c r="AV3080" t="s">
        <v>12991</v>
      </c>
    </row>
    <row r="3081" spans="1:48" hidden="1" x14ac:dyDescent="0.3">
      <c r="A3081" t="s">
        <v>14767</v>
      </c>
      <c r="B3081" t="s">
        <v>14768</v>
      </c>
      <c r="C3081" s="1" t="str">
        <f t="shared" si="507"/>
        <v>21:0975</v>
      </c>
      <c r="D3081" s="1" t="str">
        <f t="shared" si="508"/>
        <v>21:0110</v>
      </c>
      <c r="E3081" t="s">
        <v>14769</v>
      </c>
      <c r="F3081" t="s">
        <v>14770</v>
      </c>
      <c r="H3081">
        <v>60.550086700000001</v>
      </c>
      <c r="I3081">
        <v>-98.576828899999995</v>
      </c>
      <c r="J3081" s="1" t="str">
        <f t="shared" si="509"/>
        <v>NGR lake sediment grab sample</v>
      </c>
      <c r="K3081" s="1" t="str">
        <f t="shared" si="510"/>
        <v>&lt;177 micron (NGR)</v>
      </c>
      <c r="L3081">
        <v>76</v>
      </c>
      <c r="M3081" t="s">
        <v>289</v>
      </c>
      <c r="N3081">
        <v>1495</v>
      </c>
      <c r="O3081" t="s">
        <v>103</v>
      </c>
      <c r="P3081" t="s">
        <v>54</v>
      </c>
      <c r="Q3081" t="s">
        <v>593</v>
      </c>
      <c r="R3081" t="s">
        <v>436</v>
      </c>
      <c r="S3081" t="s">
        <v>57</v>
      </c>
      <c r="T3081" t="s">
        <v>135</v>
      </c>
      <c r="U3081" t="s">
        <v>57</v>
      </c>
      <c r="V3081" t="s">
        <v>2740</v>
      </c>
      <c r="W3081" t="s">
        <v>220</v>
      </c>
      <c r="X3081" t="s">
        <v>67</v>
      </c>
      <c r="Y3081" t="s">
        <v>125</v>
      </c>
      <c r="Z3081" t="s">
        <v>62</v>
      </c>
      <c r="AA3081" t="s">
        <v>64</v>
      </c>
      <c r="AB3081" t="s">
        <v>65</v>
      </c>
      <c r="AC3081" t="s">
        <v>66</v>
      </c>
      <c r="AD3081" t="s">
        <v>67</v>
      </c>
      <c r="AE3081" t="s">
        <v>1023</v>
      </c>
      <c r="AF3081" t="s">
        <v>290</v>
      </c>
      <c r="AG3081" t="s">
        <v>192</v>
      </c>
      <c r="AH3081" t="s">
        <v>780</v>
      </c>
      <c r="AI3081" t="s">
        <v>211</v>
      </c>
      <c r="AJ3081" t="s">
        <v>329</v>
      </c>
      <c r="AK3081" t="s">
        <v>73</v>
      </c>
      <c r="AL3081" t="s">
        <v>103</v>
      </c>
      <c r="AM3081" t="s">
        <v>75</v>
      </c>
      <c r="AN3081" t="s">
        <v>76</v>
      </c>
      <c r="AO3081" t="s">
        <v>92</v>
      </c>
      <c r="AP3081" t="s">
        <v>731</v>
      </c>
      <c r="AQ3081" t="s">
        <v>203</v>
      </c>
      <c r="AR3081" t="s">
        <v>67</v>
      </c>
      <c r="AS3081" t="s">
        <v>54</v>
      </c>
      <c r="AT3081" t="s">
        <v>73</v>
      </c>
      <c r="AU3081" t="s">
        <v>107</v>
      </c>
      <c r="AV3081" t="s">
        <v>14771</v>
      </c>
    </row>
    <row r="3082" spans="1:48" hidden="1" x14ac:dyDescent="0.3">
      <c r="A3082" t="s">
        <v>14772</v>
      </c>
      <c r="B3082" t="s">
        <v>14773</v>
      </c>
      <c r="C3082" s="1" t="str">
        <f t="shared" si="507"/>
        <v>21:0975</v>
      </c>
      <c r="D3082" s="1" t="str">
        <f t="shared" si="508"/>
        <v>21:0110</v>
      </c>
      <c r="E3082" t="s">
        <v>14774</v>
      </c>
      <c r="F3082" t="s">
        <v>14775</v>
      </c>
      <c r="H3082">
        <v>60.522657299999999</v>
      </c>
      <c r="I3082">
        <v>-98.576987000000003</v>
      </c>
      <c r="J3082" s="1" t="str">
        <f t="shared" si="509"/>
        <v>NGR lake sediment grab sample</v>
      </c>
      <c r="K3082" s="1" t="str">
        <f t="shared" si="510"/>
        <v>&lt;177 micron (NGR)</v>
      </c>
      <c r="L3082">
        <v>76</v>
      </c>
      <c r="M3082" t="s">
        <v>301</v>
      </c>
      <c r="N3082">
        <v>1496</v>
      </c>
      <c r="O3082" t="s">
        <v>103</v>
      </c>
      <c r="P3082" t="s">
        <v>54</v>
      </c>
      <c r="Q3082" t="s">
        <v>573</v>
      </c>
      <c r="R3082" t="s">
        <v>187</v>
      </c>
      <c r="S3082" t="s">
        <v>57</v>
      </c>
      <c r="T3082" t="s">
        <v>152</v>
      </c>
      <c r="U3082" t="s">
        <v>59</v>
      </c>
      <c r="V3082" t="s">
        <v>190</v>
      </c>
      <c r="W3082" t="s">
        <v>396</v>
      </c>
      <c r="X3082" t="s">
        <v>67</v>
      </c>
      <c r="Y3082" t="s">
        <v>68</v>
      </c>
      <c r="Z3082" t="s">
        <v>170</v>
      </c>
      <c r="AA3082" t="s">
        <v>64</v>
      </c>
      <c r="AB3082" t="s">
        <v>119</v>
      </c>
      <c r="AC3082" t="s">
        <v>66</v>
      </c>
      <c r="AD3082" t="s">
        <v>127</v>
      </c>
      <c r="AE3082" t="s">
        <v>74</v>
      </c>
      <c r="AF3082" t="s">
        <v>290</v>
      </c>
      <c r="AG3082" t="s">
        <v>522</v>
      </c>
      <c r="AH3082" t="s">
        <v>780</v>
      </c>
      <c r="AI3082" t="s">
        <v>127</v>
      </c>
      <c r="AJ3082" t="s">
        <v>72</v>
      </c>
      <c r="AK3082" t="s">
        <v>73</v>
      </c>
      <c r="AL3082" t="s">
        <v>103</v>
      </c>
      <c r="AM3082" t="s">
        <v>75</v>
      </c>
      <c r="AN3082" t="s">
        <v>76</v>
      </c>
      <c r="AO3082" t="s">
        <v>92</v>
      </c>
      <c r="AP3082" t="s">
        <v>1980</v>
      </c>
      <c r="AQ3082" t="s">
        <v>176</v>
      </c>
      <c r="AR3082" t="s">
        <v>62</v>
      </c>
      <c r="AS3082" t="s">
        <v>54</v>
      </c>
      <c r="AT3082" t="s">
        <v>262</v>
      </c>
      <c r="AU3082" t="s">
        <v>107</v>
      </c>
      <c r="AV3082" t="s">
        <v>14776</v>
      </c>
    </row>
    <row r="3083" spans="1:48" hidden="1" x14ac:dyDescent="0.3">
      <c r="A3083" t="s">
        <v>14777</v>
      </c>
      <c r="B3083" t="s">
        <v>14778</v>
      </c>
      <c r="C3083" s="1" t="str">
        <f t="shared" si="507"/>
        <v>21:0975</v>
      </c>
      <c r="D3083" s="1" t="str">
        <f t="shared" si="508"/>
        <v>21:0110</v>
      </c>
      <c r="E3083" t="s">
        <v>14779</v>
      </c>
      <c r="F3083" t="s">
        <v>14780</v>
      </c>
      <c r="H3083">
        <v>60.491840000000003</v>
      </c>
      <c r="I3083">
        <v>-98.579136099999999</v>
      </c>
      <c r="J3083" s="1" t="str">
        <f t="shared" si="509"/>
        <v>NGR lake sediment grab sample</v>
      </c>
      <c r="K3083" s="1" t="str">
        <f t="shared" si="510"/>
        <v>&lt;177 micron (NGR)</v>
      </c>
      <c r="L3083">
        <v>76</v>
      </c>
      <c r="M3083" t="s">
        <v>314</v>
      </c>
      <c r="N3083">
        <v>1497</v>
      </c>
      <c r="O3083" t="s">
        <v>103</v>
      </c>
      <c r="P3083" t="s">
        <v>54</v>
      </c>
      <c r="Q3083" t="s">
        <v>643</v>
      </c>
      <c r="R3083" t="s">
        <v>347</v>
      </c>
      <c r="S3083" t="s">
        <v>57</v>
      </c>
      <c r="T3083" t="s">
        <v>135</v>
      </c>
      <c r="U3083" t="s">
        <v>88</v>
      </c>
      <c r="V3083" t="s">
        <v>192</v>
      </c>
      <c r="W3083" t="s">
        <v>238</v>
      </c>
      <c r="X3083" t="s">
        <v>67</v>
      </c>
      <c r="Y3083" t="s">
        <v>171</v>
      </c>
      <c r="Z3083" t="s">
        <v>62</v>
      </c>
      <c r="AA3083" t="s">
        <v>64</v>
      </c>
      <c r="AB3083" t="s">
        <v>522</v>
      </c>
      <c r="AC3083" t="s">
        <v>66</v>
      </c>
      <c r="AD3083" t="s">
        <v>54</v>
      </c>
      <c r="AE3083" t="s">
        <v>174</v>
      </c>
      <c r="AF3083" t="s">
        <v>282</v>
      </c>
      <c r="AG3083" t="s">
        <v>192</v>
      </c>
      <c r="AH3083" t="s">
        <v>780</v>
      </c>
      <c r="AI3083" t="s">
        <v>96</v>
      </c>
      <c r="AJ3083" t="s">
        <v>201</v>
      </c>
      <c r="AK3083" t="s">
        <v>73</v>
      </c>
      <c r="AL3083" t="s">
        <v>103</v>
      </c>
      <c r="AM3083" t="s">
        <v>103</v>
      </c>
      <c r="AN3083" t="s">
        <v>76</v>
      </c>
      <c r="AO3083" t="s">
        <v>150</v>
      </c>
      <c r="AP3083" t="s">
        <v>4241</v>
      </c>
      <c r="AQ3083" t="s">
        <v>514</v>
      </c>
      <c r="AR3083" t="s">
        <v>67</v>
      </c>
      <c r="AS3083" t="s">
        <v>54</v>
      </c>
      <c r="AT3083" t="s">
        <v>73</v>
      </c>
      <c r="AU3083" t="s">
        <v>107</v>
      </c>
      <c r="AV3083" t="s">
        <v>2237</v>
      </c>
    </row>
    <row r="3084" spans="1:48" hidden="1" x14ac:dyDescent="0.3">
      <c r="A3084" t="s">
        <v>14781</v>
      </c>
      <c r="B3084" t="s">
        <v>14782</v>
      </c>
      <c r="C3084" s="1" t="str">
        <f t="shared" si="507"/>
        <v>21:0975</v>
      </c>
      <c r="D3084" s="1" t="str">
        <f t="shared" si="508"/>
        <v>21:0110</v>
      </c>
      <c r="E3084" t="s">
        <v>14783</v>
      </c>
      <c r="F3084" t="s">
        <v>14784</v>
      </c>
      <c r="H3084">
        <v>60.461720200000002</v>
      </c>
      <c r="I3084">
        <v>-98.603909400000006</v>
      </c>
      <c r="J3084" s="1" t="str">
        <f t="shared" si="509"/>
        <v>NGR lake sediment grab sample</v>
      </c>
      <c r="K3084" s="1" t="str">
        <f t="shared" si="510"/>
        <v>&lt;177 micron (NGR)</v>
      </c>
      <c r="L3084">
        <v>76</v>
      </c>
      <c r="M3084" t="s">
        <v>324</v>
      </c>
      <c r="N3084">
        <v>1498</v>
      </c>
      <c r="O3084" t="s">
        <v>103</v>
      </c>
      <c r="P3084" t="s">
        <v>54</v>
      </c>
      <c r="Q3084" t="s">
        <v>447</v>
      </c>
      <c r="R3084" t="s">
        <v>121</v>
      </c>
      <c r="S3084" t="s">
        <v>57</v>
      </c>
      <c r="T3084" t="s">
        <v>264</v>
      </c>
      <c r="U3084" t="s">
        <v>134</v>
      </c>
      <c r="V3084" t="s">
        <v>275</v>
      </c>
      <c r="W3084" t="s">
        <v>355</v>
      </c>
      <c r="X3084" t="s">
        <v>67</v>
      </c>
      <c r="Y3084" t="s">
        <v>206</v>
      </c>
      <c r="Z3084" t="s">
        <v>74</v>
      </c>
      <c r="AA3084" t="s">
        <v>64</v>
      </c>
      <c r="AB3084" t="s">
        <v>134</v>
      </c>
      <c r="AC3084" t="s">
        <v>66</v>
      </c>
      <c r="AD3084" t="s">
        <v>67</v>
      </c>
      <c r="AE3084" t="s">
        <v>98</v>
      </c>
      <c r="AF3084" t="s">
        <v>505</v>
      </c>
      <c r="AG3084" t="s">
        <v>99</v>
      </c>
      <c r="AH3084" t="s">
        <v>780</v>
      </c>
      <c r="AI3084" t="s">
        <v>143</v>
      </c>
      <c r="AJ3084" t="s">
        <v>62</v>
      </c>
      <c r="AK3084" t="s">
        <v>73</v>
      </c>
      <c r="AL3084" t="s">
        <v>103</v>
      </c>
      <c r="AM3084" t="s">
        <v>103</v>
      </c>
      <c r="AN3084" t="s">
        <v>76</v>
      </c>
      <c r="AO3084" t="s">
        <v>233</v>
      </c>
      <c r="AP3084" t="s">
        <v>325</v>
      </c>
      <c r="AQ3084" t="s">
        <v>106</v>
      </c>
      <c r="AR3084" t="s">
        <v>67</v>
      </c>
      <c r="AS3084" t="s">
        <v>54</v>
      </c>
      <c r="AT3084" t="s">
        <v>73</v>
      </c>
      <c r="AU3084" t="s">
        <v>107</v>
      </c>
      <c r="AV3084" t="s">
        <v>10349</v>
      </c>
    </row>
    <row r="3085" spans="1:48" hidden="1" x14ac:dyDescent="0.3">
      <c r="A3085" t="s">
        <v>14785</v>
      </c>
      <c r="B3085" t="s">
        <v>14786</v>
      </c>
      <c r="C3085" s="1" t="str">
        <f t="shared" si="507"/>
        <v>21:0975</v>
      </c>
      <c r="D3085" s="1" t="str">
        <f t="shared" si="508"/>
        <v>21:0110</v>
      </c>
      <c r="E3085" t="s">
        <v>14787</v>
      </c>
      <c r="F3085" t="s">
        <v>14788</v>
      </c>
      <c r="H3085">
        <v>60.431013999999998</v>
      </c>
      <c r="I3085">
        <v>-98.580868100000004</v>
      </c>
      <c r="J3085" s="1" t="str">
        <f t="shared" si="509"/>
        <v>NGR lake sediment grab sample</v>
      </c>
      <c r="K3085" s="1" t="str">
        <f t="shared" si="510"/>
        <v>&lt;177 micron (NGR)</v>
      </c>
      <c r="L3085">
        <v>76</v>
      </c>
      <c r="M3085" t="s">
        <v>335</v>
      </c>
      <c r="N3085">
        <v>1499</v>
      </c>
      <c r="O3085" t="s">
        <v>103</v>
      </c>
      <c r="P3085" t="s">
        <v>54</v>
      </c>
      <c r="Q3085" t="s">
        <v>997</v>
      </c>
      <c r="R3085" t="s">
        <v>90</v>
      </c>
      <c r="S3085" t="s">
        <v>57</v>
      </c>
      <c r="T3085" t="s">
        <v>153</v>
      </c>
      <c r="U3085" t="s">
        <v>96</v>
      </c>
      <c r="V3085" t="s">
        <v>190</v>
      </c>
      <c r="W3085" t="s">
        <v>62</v>
      </c>
      <c r="X3085" t="s">
        <v>67</v>
      </c>
      <c r="Y3085" t="s">
        <v>396</v>
      </c>
      <c r="Z3085" t="s">
        <v>170</v>
      </c>
      <c r="AA3085" t="s">
        <v>64</v>
      </c>
      <c r="AB3085" t="s">
        <v>187</v>
      </c>
      <c r="AC3085" t="s">
        <v>66</v>
      </c>
      <c r="AD3085" t="s">
        <v>67</v>
      </c>
      <c r="AE3085" t="s">
        <v>206</v>
      </c>
      <c r="AF3085" t="s">
        <v>77</v>
      </c>
      <c r="AG3085" t="s">
        <v>221</v>
      </c>
      <c r="AH3085" t="s">
        <v>780</v>
      </c>
      <c r="AI3085" t="s">
        <v>96</v>
      </c>
      <c r="AJ3085" t="s">
        <v>61</v>
      </c>
      <c r="AK3085" t="s">
        <v>73</v>
      </c>
      <c r="AL3085" t="s">
        <v>75</v>
      </c>
      <c r="AM3085" t="s">
        <v>103</v>
      </c>
      <c r="AN3085" t="s">
        <v>76</v>
      </c>
      <c r="AO3085" t="s">
        <v>514</v>
      </c>
      <c r="AP3085" t="s">
        <v>2033</v>
      </c>
      <c r="AQ3085" t="s">
        <v>168</v>
      </c>
      <c r="AR3085" t="s">
        <v>67</v>
      </c>
      <c r="AS3085" t="s">
        <v>54</v>
      </c>
      <c r="AT3085" t="s">
        <v>73</v>
      </c>
      <c r="AU3085" t="s">
        <v>107</v>
      </c>
      <c r="AV3085" t="s">
        <v>14789</v>
      </c>
    </row>
    <row r="3086" spans="1:48" hidden="1" x14ac:dyDescent="0.3">
      <c r="A3086" t="s">
        <v>14790</v>
      </c>
      <c r="B3086" t="s">
        <v>14791</v>
      </c>
      <c r="C3086" s="1" t="str">
        <f t="shared" si="507"/>
        <v>21:0975</v>
      </c>
      <c r="D3086" s="1" t="str">
        <f t="shared" si="508"/>
        <v>21:0110</v>
      </c>
      <c r="E3086" t="s">
        <v>14792</v>
      </c>
      <c r="F3086" t="s">
        <v>14793</v>
      </c>
      <c r="H3086">
        <v>60.395826499999998</v>
      </c>
      <c r="I3086">
        <v>-98.575387300000003</v>
      </c>
      <c r="J3086" s="1" t="str">
        <f t="shared" si="509"/>
        <v>NGR lake sediment grab sample</v>
      </c>
      <c r="K3086" s="1" t="str">
        <f t="shared" si="510"/>
        <v>&lt;177 micron (NGR)</v>
      </c>
      <c r="L3086">
        <v>76</v>
      </c>
      <c r="M3086" t="s">
        <v>354</v>
      </c>
      <c r="N3086">
        <v>1500</v>
      </c>
      <c r="O3086" t="s">
        <v>103</v>
      </c>
      <c r="P3086" t="s">
        <v>54</v>
      </c>
      <c r="Q3086" t="s">
        <v>2374</v>
      </c>
      <c r="R3086" t="s">
        <v>281</v>
      </c>
      <c r="S3086" t="s">
        <v>57</v>
      </c>
      <c r="T3086" t="s">
        <v>250</v>
      </c>
      <c r="U3086" t="s">
        <v>57</v>
      </c>
      <c r="V3086" t="s">
        <v>151</v>
      </c>
      <c r="W3086" t="s">
        <v>125</v>
      </c>
      <c r="X3086" t="s">
        <v>67</v>
      </c>
      <c r="Y3086" t="s">
        <v>526</v>
      </c>
      <c r="Z3086" t="s">
        <v>170</v>
      </c>
      <c r="AA3086" t="s">
        <v>64</v>
      </c>
      <c r="AB3086" t="s">
        <v>478</v>
      </c>
      <c r="AC3086" t="s">
        <v>66</v>
      </c>
      <c r="AD3086" t="s">
        <v>54</v>
      </c>
      <c r="AE3086" t="s">
        <v>2106</v>
      </c>
      <c r="AF3086" t="s">
        <v>281</v>
      </c>
      <c r="AG3086" t="s">
        <v>317</v>
      </c>
      <c r="AH3086" t="s">
        <v>780</v>
      </c>
      <c r="AI3086" t="s">
        <v>94</v>
      </c>
      <c r="AJ3086" t="s">
        <v>226</v>
      </c>
      <c r="AK3086" t="s">
        <v>73</v>
      </c>
      <c r="AL3086" t="s">
        <v>103</v>
      </c>
      <c r="AM3086" t="s">
        <v>103</v>
      </c>
      <c r="AN3086" t="s">
        <v>76</v>
      </c>
      <c r="AO3086" t="s">
        <v>290</v>
      </c>
      <c r="AP3086" t="s">
        <v>572</v>
      </c>
      <c r="AQ3086" t="s">
        <v>1430</v>
      </c>
      <c r="AR3086" t="s">
        <v>67</v>
      </c>
      <c r="AS3086" t="s">
        <v>54</v>
      </c>
      <c r="AT3086" t="s">
        <v>73</v>
      </c>
      <c r="AU3086" t="s">
        <v>107</v>
      </c>
      <c r="AV3086" t="s">
        <v>11195</v>
      </c>
    </row>
    <row r="3087" spans="1:48" hidden="1" x14ac:dyDescent="0.3">
      <c r="A3087" t="s">
        <v>14794</v>
      </c>
      <c r="B3087" t="s">
        <v>14795</v>
      </c>
      <c r="C3087" s="1" t="str">
        <f t="shared" si="507"/>
        <v>21:0975</v>
      </c>
      <c r="D3087" s="1" t="str">
        <f t="shared" si="508"/>
        <v>21:0110</v>
      </c>
      <c r="E3087" t="s">
        <v>14715</v>
      </c>
      <c r="F3087" t="s">
        <v>14796</v>
      </c>
      <c r="H3087">
        <v>60.349716700000002</v>
      </c>
      <c r="I3087">
        <v>-98.591625399999998</v>
      </c>
      <c r="J3087" s="1" t="str">
        <f t="shared" si="509"/>
        <v>NGR lake sediment grab sample</v>
      </c>
      <c r="K3087" s="1" t="str">
        <f t="shared" si="510"/>
        <v>&lt;177 micron (NGR)</v>
      </c>
      <c r="L3087">
        <v>76</v>
      </c>
      <c r="M3087" t="s">
        <v>345</v>
      </c>
      <c r="N3087">
        <v>1501</v>
      </c>
      <c r="O3087" t="s">
        <v>526</v>
      </c>
      <c r="P3087" t="s">
        <v>54</v>
      </c>
      <c r="Q3087" t="s">
        <v>731</v>
      </c>
      <c r="R3087" t="s">
        <v>280</v>
      </c>
      <c r="S3087" t="s">
        <v>57</v>
      </c>
      <c r="T3087" t="s">
        <v>207</v>
      </c>
      <c r="U3087" t="s">
        <v>138</v>
      </c>
      <c r="V3087" t="s">
        <v>890</v>
      </c>
      <c r="W3087" t="s">
        <v>170</v>
      </c>
      <c r="X3087" t="s">
        <v>74</v>
      </c>
      <c r="Y3087" t="s">
        <v>448</v>
      </c>
      <c r="Z3087" t="s">
        <v>59</v>
      </c>
      <c r="AA3087" t="s">
        <v>64</v>
      </c>
      <c r="AB3087" t="s">
        <v>575</v>
      </c>
      <c r="AC3087" t="s">
        <v>66</v>
      </c>
      <c r="AD3087" t="s">
        <v>170</v>
      </c>
      <c r="AE3087" t="s">
        <v>3970</v>
      </c>
      <c r="AF3087" t="s">
        <v>436</v>
      </c>
      <c r="AG3087" t="s">
        <v>277</v>
      </c>
      <c r="AH3087" t="s">
        <v>472</v>
      </c>
      <c r="AI3087" t="s">
        <v>305</v>
      </c>
      <c r="AJ3087" t="s">
        <v>709</v>
      </c>
      <c r="AK3087" t="s">
        <v>73</v>
      </c>
      <c r="AL3087" t="s">
        <v>74</v>
      </c>
      <c r="AM3087" t="s">
        <v>177</v>
      </c>
      <c r="AN3087" t="s">
        <v>76</v>
      </c>
      <c r="AO3087" t="s">
        <v>104</v>
      </c>
      <c r="AP3087" t="s">
        <v>179</v>
      </c>
      <c r="AQ3087" t="s">
        <v>104</v>
      </c>
      <c r="AR3087" t="s">
        <v>62</v>
      </c>
      <c r="AS3087" t="s">
        <v>54</v>
      </c>
      <c r="AT3087" t="s">
        <v>73</v>
      </c>
      <c r="AU3087" t="s">
        <v>560</v>
      </c>
      <c r="AV3087" t="s">
        <v>2706</v>
      </c>
    </row>
    <row r="3088" spans="1:48" hidden="1" x14ac:dyDescent="0.3">
      <c r="A3088" t="s">
        <v>14797</v>
      </c>
      <c r="B3088" t="s">
        <v>14798</v>
      </c>
      <c r="C3088" s="1" t="str">
        <f t="shared" si="507"/>
        <v>21:0975</v>
      </c>
      <c r="D3088" s="1" t="str">
        <f t="shared" si="508"/>
        <v>21:0110</v>
      </c>
      <c r="E3088" t="s">
        <v>14799</v>
      </c>
      <c r="F3088" t="s">
        <v>14800</v>
      </c>
      <c r="H3088">
        <v>60.253160299999998</v>
      </c>
      <c r="I3088">
        <v>-98.789930799999993</v>
      </c>
      <c r="J3088" s="1" t="str">
        <f t="shared" si="509"/>
        <v>NGR lake sediment grab sample</v>
      </c>
      <c r="K3088" s="1" t="str">
        <f t="shared" si="510"/>
        <v>&lt;177 micron (NGR)</v>
      </c>
      <c r="L3088">
        <v>77</v>
      </c>
      <c r="M3088" t="s">
        <v>52</v>
      </c>
      <c r="N3088">
        <v>1502</v>
      </c>
      <c r="O3088" t="s">
        <v>103</v>
      </c>
      <c r="P3088" t="s">
        <v>54</v>
      </c>
      <c r="Q3088" t="s">
        <v>552</v>
      </c>
      <c r="R3088" t="s">
        <v>121</v>
      </c>
      <c r="S3088" t="s">
        <v>57</v>
      </c>
      <c r="T3088" t="s">
        <v>428</v>
      </c>
      <c r="U3088" t="s">
        <v>96</v>
      </c>
      <c r="V3088" t="s">
        <v>381</v>
      </c>
      <c r="W3088" t="s">
        <v>95</v>
      </c>
      <c r="X3088" t="s">
        <v>67</v>
      </c>
      <c r="Y3088" t="s">
        <v>302</v>
      </c>
      <c r="Z3088" t="s">
        <v>170</v>
      </c>
      <c r="AA3088" t="s">
        <v>64</v>
      </c>
      <c r="AB3088" t="s">
        <v>890</v>
      </c>
      <c r="AC3088" t="s">
        <v>66</v>
      </c>
      <c r="AD3088" t="s">
        <v>67</v>
      </c>
      <c r="AE3088" t="s">
        <v>74</v>
      </c>
      <c r="AF3088" t="s">
        <v>290</v>
      </c>
      <c r="AG3088" t="s">
        <v>60</v>
      </c>
      <c r="AH3088" t="s">
        <v>780</v>
      </c>
      <c r="AI3088" t="s">
        <v>327</v>
      </c>
      <c r="AJ3088" t="s">
        <v>709</v>
      </c>
      <c r="AK3088" t="s">
        <v>73</v>
      </c>
      <c r="AL3088" t="s">
        <v>75</v>
      </c>
      <c r="AM3088" t="s">
        <v>224</v>
      </c>
      <c r="AN3088" t="s">
        <v>76</v>
      </c>
      <c r="AO3088" t="s">
        <v>104</v>
      </c>
      <c r="AP3088" t="s">
        <v>2741</v>
      </c>
      <c r="AQ3088" t="s">
        <v>168</v>
      </c>
      <c r="AR3088" t="s">
        <v>67</v>
      </c>
      <c r="AS3088" t="s">
        <v>54</v>
      </c>
      <c r="AT3088" t="s">
        <v>73</v>
      </c>
      <c r="AU3088" t="s">
        <v>107</v>
      </c>
      <c r="AV3088" t="s">
        <v>14801</v>
      </c>
    </row>
    <row r="3089" spans="1:48" hidden="1" x14ac:dyDescent="0.3">
      <c r="A3089" t="s">
        <v>14802</v>
      </c>
      <c r="B3089" t="s">
        <v>14803</v>
      </c>
      <c r="C3089" s="1" t="str">
        <f t="shared" si="507"/>
        <v>21:0975</v>
      </c>
      <c r="D3089" s="1" t="str">
        <f t="shared" si="508"/>
        <v>21:0110</v>
      </c>
      <c r="E3089" t="s">
        <v>14799</v>
      </c>
      <c r="F3089" t="s">
        <v>14804</v>
      </c>
      <c r="H3089">
        <v>60.253160299999998</v>
      </c>
      <c r="I3089">
        <v>-98.789930799999993</v>
      </c>
      <c r="J3089" s="1" t="str">
        <f t="shared" si="509"/>
        <v>NGR lake sediment grab sample</v>
      </c>
      <c r="K3089" s="1" t="str">
        <f t="shared" si="510"/>
        <v>&lt;177 micron (NGR)</v>
      </c>
      <c r="L3089">
        <v>77</v>
      </c>
      <c r="M3089" t="s">
        <v>345</v>
      </c>
      <c r="N3089">
        <v>1503</v>
      </c>
      <c r="O3089" t="s">
        <v>103</v>
      </c>
      <c r="P3089" t="s">
        <v>54</v>
      </c>
      <c r="Q3089" t="s">
        <v>802</v>
      </c>
      <c r="R3089" t="s">
        <v>357</v>
      </c>
      <c r="S3089" t="s">
        <v>57</v>
      </c>
      <c r="T3089" t="s">
        <v>169</v>
      </c>
      <c r="U3089" t="s">
        <v>57</v>
      </c>
      <c r="V3089" t="s">
        <v>381</v>
      </c>
      <c r="W3089" t="s">
        <v>171</v>
      </c>
      <c r="X3089" t="s">
        <v>67</v>
      </c>
      <c r="Y3089" t="s">
        <v>302</v>
      </c>
      <c r="Z3089" t="s">
        <v>170</v>
      </c>
      <c r="AA3089" t="s">
        <v>64</v>
      </c>
      <c r="AB3089" t="s">
        <v>890</v>
      </c>
      <c r="AC3089" t="s">
        <v>66</v>
      </c>
      <c r="AD3089" t="s">
        <v>138</v>
      </c>
      <c r="AE3089" t="s">
        <v>174</v>
      </c>
      <c r="AF3089" t="s">
        <v>76</v>
      </c>
      <c r="AG3089" t="s">
        <v>411</v>
      </c>
      <c r="AH3089" t="s">
        <v>780</v>
      </c>
      <c r="AI3089" t="s">
        <v>363</v>
      </c>
      <c r="AJ3089" t="s">
        <v>338</v>
      </c>
      <c r="AK3089" t="s">
        <v>73</v>
      </c>
      <c r="AL3089" t="s">
        <v>177</v>
      </c>
      <c r="AM3089" t="s">
        <v>224</v>
      </c>
      <c r="AN3089" t="s">
        <v>76</v>
      </c>
      <c r="AO3089" t="s">
        <v>104</v>
      </c>
      <c r="AP3089" t="s">
        <v>234</v>
      </c>
      <c r="AQ3089" t="s">
        <v>203</v>
      </c>
      <c r="AR3089" t="s">
        <v>74</v>
      </c>
      <c r="AS3089" t="s">
        <v>54</v>
      </c>
      <c r="AT3089" t="s">
        <v>73</v>
      </c>
      <c r="AU3089" t="s">
        <v>107</v>
      </c>
      <c r="AV3089" t="s">
        <v>11314</v>
      </c>
    </row>
    <row r="3090" spans="1:48" hidden="1" x14ac:dyDescent="0.3">
      <c r="A3090" t="s">
        <v>14805</v>
      </c>
      <c r="B3090" t="s">
        <v>14806</v>
      </c>
      <c r="C3090" s="1" t="str">
        <f t="shared" si="507"/>
        <v>21:0975</v>
      </c>
      <c r="D3090" s="1" t="str">
        <f>HYPERLINK("https://geochem.nrcan.gc.ca/cdogs/content/svy/svy_e.htm", "")</f>
        <v/>
      </c>
      <c r="G3090" s="1" t="str">
        <f>HYPERLINK("https://geochem.nrcan.gc.ca/cdogs/content/cr_/cr_00160_e.htm", "160")</f>
        <v>160</v>
      </c>
      <c r="J3090" t="s">
        <v>230</v>
      </c>
      <c r="K3090" t="s">
        <v>231</v>
      </c>
      <c r="L3090">
        <v>77</v>
      </c>
      <c r="M3090" t="s">
        <v>232</v>
      </c>
      <c r="N3090">
        <v>1504</v>
      </c>
      <c r="O3090" t="s">
        <v>168</v>
      </c>
      <c r="P3090" t="s">
        <v>54</v>
      </c>
      <c r="Q3090" t="s">
        <v>656</v>
      </c>
      <c r="R3090" t="s">
        <v>75</v>
      </c>
      <c r="S3090" t="s">
        <v>57</v>
      </c>
      <c r="T3090" t="s">
        <v>291</v>
      </c>
      <c r="U3090" t="s">
        <v>88</v>
      </c>
      <c r="V3090" t="s">
        <v>142</v>
      </c>
      <c r="W3090" t="s">
        <v>205</v>
      </c>
      <c r="X3090" t="s">
        <v>74</v>
      </c>
      <c r="Y3090" t="s">
        <v>79</v>
      </c>
      <c r="Z3090" t="s">
        <v>168</v>
      </c>
      <c r="AA3090" t="s">
        <v>64</v>
      </c>
      <c r="AB3090" t="s">
        <v>890</v>
      </c>
      <c r="AC3090" t="s">
        <v>155</v>
      </c>
      <c r="AD3090" t="s">
        <v>67</v>
      </c>
      <c r="AE3090" t="s">
        <v>2386</v>
      </c>
      <c r="AF3090" t="s">
        <v>121</v>
      </c>
      <c r="AG3090" t="s">
        <v>175</v>
      </c>
      <c r="AH3090" t="s">
        <v>68</v>
      </c>
      <c r="AI3090" t="s">
        <v>104</v>
      </c>
      <c r="AJ3090" t="s">
        <v>59</v>
      </c>
      <c r="AK3090" t="s">
        <v>73</v>
      </c>
      <c r="AL3090" t="s">
        <v>206</v>
      </c>
      <c r="AM3090" t="s">
        <v>125</v>
      </c>
      <c r="AN3090" t="s">
        <v>76</v>
      </c>
      <c r="AO3090" t="s">
        <v>92</v>
      </c>
      <c r="AP3090" t="s">
        <v>813</v>
      </c>
      <c r="AQ3090" t="s">
        <v>240</v>
      </c>
      <c r="AR3090" t="s">
        <v>74</v>
      </c>
      <c r="AS3090" t="s">
        <v>170</v>
      </c>
      <c r="AT3090" t="s">
        <v>73</v>
      </c>
      <c r="AU3090" t="s">
        <v>107</v>
      </c>
      <c r="AV3090" t="s">
        <v>14807</v>
      </c>
    </row>
    <row r="3091" spans="1:48" hidden="1" x14ac:dyDescent="0.3">
      <c r="A3091" t="s">
        <v>14808</v>
      </c>
      <c r="B3091" t="s">
        <v>14809</v>
      </c>
      <c r="C3091" s="1" t="str">
        <f t="shared" si="507"/>
        <v>21:0975</v>
      </c>
      <c r="D3091" s="1" t="str">
        <f t="shared" ref="D3091:D3101" si="511">HYPERLINK("https://geochem.nrcan.gc.ca/cdogs/content/svy/svy210110_e.htm", "21:0110")</f>
        <v>21:0110</v>
      </c>
      <c r="E3091" t="s">
        <v>14810</v>
      </c>
      <c r="F3091" t="s">
        <v>14811</v>
      </c>
      <c r="H3091">
        <v>60.124151400000002</v>
      </c>
      <c r="I3091">
        <v>-99.027281500000001</v>
      </c>
      <c r="J3091" s="1" t="str">
        <f t="shared" ref="J3091:J3101" si="512">HYPERLINK("https://geochem.nrcan.gc.ca/cdogs/content/kwd/kwd020027_e.htm", "NGR lake sediment grab sample")</f>
        <v>NGR lake sediment grab sample</v>
      </c>
      <c r="K3091" s="1" t="str">
        <f t="shared" ref="K3091:K3101" si="513">HYPERLINK("https://geochem.nrcan.gc.ca/cdogs/content/kwd/kwd080006_e.htm", "&lt;177 micron (NGR)")</f>
        <v>&lt;177 micron (NGR)</v>
      </c>
      <c r="L3091">
        <v>78</v>
      </c>
      <c r="M3091" t="s">
        <v>1936</v>
      </c>
      <c r="N3091">
        <v>1505</v>
      </c>
      <c r="O3091" t="s">
        <v>206</v>
      </c>
      <c r="P3091" t="s">
        <v>54</v>
      </c>
      <c r="Q3091" t="s">
        <v>462</v>
      </c>
      <c r="R3091" t="s">
        <v>187</v>
      </c>
      <c r="S3091" t="s">
        <v>57</v>
      </c>
      <c r="T3091" t="s">
        <v>404</v>
      </c>
      <c r="U3091" t="s">
        <v>203</v>
      </c>
      <c r="V3091" t="s">
        <v>151</v>
      </c>
      <c r="W3091" t="s">
        <v>171</v>
      </c>
      <c r="X3091" t="s">
        <v>74</v>
      </c>
      <c r="Y3091" t="s">
        <v>396</v>
      </c>
      <c r="Z3091" t="s">
        <v>62</v>
      </c>
      <c r="AA3091" t="s">
        <v>64</v>
      </c>
      <c r="AB3091" t="s">
        <v>575</v>
      </c>
      <c r="AC3091" t="s">
        <v>66</v>
      </c>
      <c r="AD3091" t="s">
        <v>127</v>
      </c>
      <c r="AE3091" t="s">
        <v>584</v>
      </c>
      <c r="AF3091" t="s">
        <v>347</v>
      </c>
      <c r="AG3091" t="s">
        <v>223</v>
      </c>
      <c r="AH3091" t="s">
        <v>780</v>
      </c>
      <c r="AI3091" t="s">
        <v>127</v>
      </c>
      <c r="AJ3091" t="s">
        <v>59</v>
      </c>
      <c r="AK3091" t="s">
        <v>73</v>
      </c>
      <c r="AL3091" t="s">
        <v>224</v>
      </c>
      <c r="AM3091" t="s">
        <v>177</v>
      </c>
      <c r="AN3091" t="s">
        <v>76</v>
      </c>
      <c r="AO3091" t="s">
        <v>104</v>
      </c>
      <c r="AP3091" t="s">
        <v>2033</v>
      </c>
      <c r="AQ3091" t="s">
        <v>203</v>
      </c>
      <c r="AR3091" t="s">
        <v>67</v>
      </c>
      <c r="AS3091" t="s">
        <v>54</v>
      </c>
      <c r="AT3091" t="s">
        <v>73</v>
      </c>
      <c r="AU3091" t="s">
        <v>107</v>
      </c>
      <c r="AV3091" t="s">
        <v>14812</v>
      </c>
    </row>
    <row r="3092" spans="1:48" hidden="1" x14ac:dyDescent="0.3">
      <c r="A3092" t="s">
        <v>14813</v>
      </c>
      <c r="B3092" t="s">
        <v>14814</v>
      </c>
      <c r="C3092" s="1" t="str">
        <f t="shared" si="507"/>
        <v>21:0975</v>
      </c>
      <c r="D3092" s="1" t="str">
        <f t="shared" si="511"/>
        <v>21:0110</v>
      </c>
      <c r="E3092" t="s">
        <v>14815</v>
      </c>
      <c r="F3092" t="s">
        <v>14816</v>
      </c>
      <c r="H3092">
        <v>60.152891500000003</v>
      </c>
      <c r="I3092">
        <v>-99.035030899999995</v>
      </c>
      <c r="J3092" s="1" t="str">
        <f t="shared" si="512"/>
        <v>NGR lake sediment grab sample</v>
      </c>
      <c r="K3092" s="1" t="str">
        <f t="shared" si="513"/>
        <v>&lt;177 micron (NGR)</v>
      </c>
      <c r="L3092">
        <v>78</v>
      </c>
      <c r="M3092" t="s">
        <v>86</v>
      </c>
      <c r="N3092">
        <v>1506</v>
      </c>
      <c r="O3092" t="s">
        <v>75</v>
      </c>
      <c r="P3092" t="s">
        <v>54</v>
      </c>
      <c r="Q3092" t="s">
        <v>624</v>
      </c>
      <c r="R3092" t="s">
        <v>117</v>
      </c>
      <c r="S3092" t="s">
        <v>57</v>
      </c>
      <c r="T3092" t="s">
        <v>204</v>
      </c>
      <c r="U3092" t="s">
        <v>117</v>
      </c>
      <c r="V3092" t="s">
        <v>282</v>
      </c>
      <c r="W3092" t="s">
        <v>136</v>
      </c>
      <c r="X3092" t="s">
        <v>67</v>
      </c>
      <c r="Y3092" t="s">
        <v>62</v>
      </c>
      <c r="Z3092" t="s">
        <v>138</v>
      </c>
      <c r="AA3092" t="s">
        <v>64</v>
      </c>
      <c r="AB3092" t="s">
        <v>471</v>
      </c>
      <c r="AC3092" t="s">
        <v>173</v>
      </c>
      <c r="AD3092" t="s">
        <v>96</v>
      </c>
      <c r="AE3092" t="s">
        <v>448</v>
      </c>
      <c r="AF3092" t="s">
        <v>290</v>
      </c>
      <c r="AG3092" t="s">
        <v>152</v>
      </c>
      <c r="AH3092" t="s">
        <v>780</v>
      </c>
      <c r="AI3092" t="s">
        <v>305</v>
      </c>
      <c r="AJ3092" t="s">
        <v>338</v>
      </c>
      <c r="AK3092" t="s">
        <v>73</v>
      </c>
      <c r="AL3092" t="s">
        <v>157</v>
      </c>
      <c r="AM3092" t="s">
        <v>75</v>
      </c>
      <c r="AN3092" t="s">
        <v>76</v>
      </c>
      <c r="AO3092" t="s">
        <v>77</v>
      </c>
      <c r="AP3092" t="s">
        <v>307</v>
      </c>
      <c r="AQ3092" t="s">
        <v>318</v>
      </c>
      <c r="AR3092" t="s">
        <v>67</v>
      </c>
      <c r="AS3092" t="s">
        <v>54</v>
      </c>
      <c r="AT3092" t="s">
        <v>73</v>
      </c>
      <c r="AU3092" t="s">
        <v>107</v>
      </c>
      <c r="AV3092" t="s">
        <v>212</v>
      </c>
    </row>
    <row r="3093" spans="1:48" hidden="1" x14ac:dyDescent="0.3">
      <c r="A3093" t="s">
        <v>14817</v>
      </c>
      <c r="B3093" t="s">
        <v>14818</v>
      </c>
      <c r="C3093" s="1" t="str">
        <f t="shared" si="507"/>
        <v>21:0975</v>
      </c>
      <c r="D3093" s="1" t="str">
        <f t="shared" si="511"/>
        <v>21:0110</v>
      </c>
      <c r="E3093" t="s">
        <v>14810</v>
      </c>
      <c r="F3093" t="s">
        <v>14819</v>
      </c>
      <c r="H3093">
        <v>60.124151400000002</v>
      </c>
      <c r="I3093">
        <v>-99.027281500000001</v>
      </c>
      <c r="J3093" s="1" t="str">
        <f t="shared" si="512"/>
        <v>NGR lake sediment grab sample</v>
      </c>
      <c r="K3093" s="1" t="str">
        <f t="shared" si="513"/>
        <v>&lt;177 micron (NGR)</v>
      </c>
      <c r="L3093">
        <v>78</v>
      </c>
      <c r="M3093" t="s">
        <v>1961</v>
      </c>
      <c r="N3093">
        <v>1507</v>
      </c>
      <c r="O3093" t="s">
        <v>238</v>
      </c>
      <c r="P3093" t="s">
        <v>54</v>
      </c>
      <c r="Q3093" t="s">
        <v>560</v>
      </c>
      <c r="R3093" t="s">
        <v>187</v>
      </c>
      <c r="S3093" t="s">
        <v>57</v>
      </c>
      <c r="T3093" t="s">
        <v>561</v>
      </c>
      <c r="U3093" t="s">
        <v>88</v>
      </c>
      <c r="V3093" t="s">
        <v>151</v>
      </c>
      <c r="W3093" t="s">
        <v>171</v>
      </c>
      <c r="X3093" t="s">
        <v>74</v>
      </c>
      <c r="Y3093" t="s">
        <v>421</v>
      </c>
      <c r="Z3093" t="s">
        <v>62</v>
      </c>
      <c r="AA3093" t="s">
        <v>64</v>
      </c>
      <c r="AB3093" t="s">
        <v>478</v>
      </c>
      <c r="AC3093" t="s">
        <v>66</v>
      </c>
      <c r="AD3093" t="s">
        <v>127</v>
      </c>
      <c r="AE3093" t="s">
        <v>222</v>
      </c>
      <c r="AF3093" t="s">
        <v>178</v>
      </c>
      <c r="AG3093" t="s">
        <v>223</v>
      </c>
      <c r="AH3093" t="s">
        <v>780</v>
      </c>
      <c r="AI3093" t="s">
        <v>254</v>
      </c>
      <c r="AJ3093" t="s">
        <v>72</v>
      </c>
      <c r="AK3093" t="s">
        <v>73</v>
      </c>
      <c r="AL3093" t="s">
        <v>75</v>
      </c>
      <c r="AM3093" t="s">
        <v>125</v>
      </c>
      <c r="AN3093" t="s">
        <v>76</v>
      </c>
      <c r="AO3093" t="s">
        <v>178</v>
      </c>
      <c r="AP3093" t="s">
        <v>2033</v>
      </c>
      <c r="AQ3093" t="s">
        <v>168</v>
      </c>
      <c r="AR3093" t="s">
        <v>67</v>
      </c>
      <c r="AS3093" t="s">
        <v>54</v>
      </c>
      <c r="AT3093" t="s">
        <v>73</v>
      </c>
      <c r="AU3093" t="s">
        <v>107</v>
      </c>
      <c r="AV3093" t="s">
        <v>14820</v>
      </c>
    </row>
    <row r="3094" spans="1:48" hidden="1" x14ac:dyDescent="0.3">
      <c r="A3094" t="s">
        <v>14821</v>
      </c>
      <c r="B3094" t="s">
        <v>14822</v>
      </c>
      <c r="C3094" s="1" t="str">
        <f t="shared" si="507"/>
        <v>21:0975</v>
      </c>
      <c r="D3094" s="1" t="str">
        <f t="shared" si="511"/>
        <v>21:0110</v>
      </c>
      <c r="E3094" t="s">
        <v>14810</v>
      </c>
      <c r="F3094" t="s">
        <v>14823</v>
      </c>
      <c r="H3094">
        <v>60.124151400000002</v>
      </c>
      <c r="I3094">
        <v>-99.027281500000001</v>
      </c>
      <c r="J3094" s="1" t="str">
        <f t="shared" si="512"/>
        <v>NGR lake sediment grab sample</v>
      </c>
      <c r="K3094" s="1" t="str">
        <f t="shared" si="513"/>
        <v>&lt;177 micron (NGR)</v>
      </c>
      <c r="L3094">
        <v>78</v>
      </c>
      <c r="M3094" t="s">
        <v>1969</v>
      </c>
      <c r="N3094">
        <v>1508</v>
      </c>
      <c r="O3094" t="s">
        <v>68</v>
      </c>
      <c r="P3094" t="s">
        <v>62</v>
      </c>
      <c r="Q3094" t="s">
        <v>275</v>
      </c>
      <c r="R3094" t="s">
        <v>317</v>
      </c>
      <c r="S3094" t="s">
        <v>57</v>
      </c>
      <c r="T3094" t="s">
        <v>449</v>
      </c>
      <c r="U3094" t="s">
        <v>117</v>
      </c>
      <c r="V3094" t="s">
        <v>356</v>
      </c>
      <c r="W3094" t="s">
        <v>302</v>
      </c>
      <c r="X3094" t="s">
        <v>67</v>
      </c>
      <c r="Y3094" t="s">
        <v>171</v>
      </c>
      <c r="Z3094" t="s">
        <v>62</v>
      </c>
      <c r="AA3094" t="s">
        <v>64</v>
      </c>
      <c r="AB3094" t="s">
        <v>890</v>
      </c>
      <c r="AC3094" t="s">
        <v>173</v>
      </c>
      <c r="AD3094" t="s">
        <v>170</v>
      </c>
      <c r="AE3094" t="s">
        <v>606</v>
      </c>
      <c r="AF3094" t="s">
        <v>121</v>
      </c>
      <c r="AG3094" t="s">
        <v>411</v>
      </c>
      <c r="AH3094" t="s">
        <v>780</v>
      </c>
      <c r="AI3094" t="s">
        <v>87</v>
      </c>
      <c r="AJ3094" t="s">
        <v>53</v>
      </c>
      <c r="AK3094" t="s">
        <v>73</v>
      </c>
      <c r="AL3094" t="s">
        <v>224</v>
      </c>
      <c r="AM3094" t="s">
        <v>75</v>
      </c>
      <c r="AN3094" t="s">
        <v>76</v>
      </c>
      <c r="AO3094" t="s">
        <v>92</v>
      </c>
      <c r="AP3094" t="s">
        <v>2033</v>
      </c>
      <c r="AQ3094" t="s">
        <v>168</v>
      </c>
      <c r="AR3094" t="s">
        <v>67</v>
      </c>
      <c r="AS3094" t="s">
        <v>62</v>
      </c>
      <c r="AT3094" t="s">
        <v>73</v>
      </c>
      <c r="AU3094" t="s">
        <v>107</v>
      </c>
      <c r="AV3094" t="s">
        <v>12166</v>
      </c>
    </row>
    <row r="3095" spans="1:48" hidden="1" x14ac:dyDescent="0.3">
      <c r="A3095" t="s">
        <v>14824</v>
      </c>
      <c r="B3095" t="s">
        <v>14825</v>
      </c>
      <c r="C3095" s="1" t="str">
        <f t="shared" si="507"/>
        <v>21:0975</v>
      </c>
      <c r="D3095" s="1" t="str">
        <f t="shared" si="511"/>
        <v>21:0110</v>
      </c>
      <c r="E3095" t="s">
        <v>14826</v>
      </c>
      <c r="F3095" t="s">
        <v>14827</v>
      </c>
      <c r="H3095">
        <v>60.102109599999999</v>
      </c>
      <c r="I3095">
        <v>-99.051561699999993</v>
      </c>
      <c r="J3095" s="1" t="str">
        <f t="shared" si="512"/>
        <v>NGR lake sediment grab sample</v>
      </c>
      <c r="K3095" s="1" t="str">
        <f t="shared" si="513"/>
        <v>&lt;177 micron (NGR)</v>
      </c>
      <c r="L3095">
        <v>78</v>
      </c>
      <c r="M3095" t="s">
        <v>149</v>
      </c>
      <c r="N3095">
        <v>1509</v>
      </c>
      <c r="O3095" t="s">
        <v>74</v>
      </c>
      <c r="P3095" t="s">
        <v>54</v>
      </c>
      <c r="Q3095" t="s">
        <v>489</v>
      </c>
      <c r="R3095" t="s">
        <v>471</v>
      </c>
      <c r="S3095" t="s">
        <v>57</v>
      </c>
      <c r="T3095" t="s">
        <v>304</v>
      </c>
      <c r="U3095" t="s">
        <v>117</v>
      </c>
      <c r="V3095" t="s">
        <v>264</v>
      </c>
      <c r="W3095" t="s">
        <v>62</v>
      </c>
      <c r="X3095" t="s">
        <v>67</v>
      </c>
      <c r="Y3095" t="s">
        <v>302</v>
      </c>
      <c r="Z3095" t="s">
        <v>62</v>
      </c>
      <c r="AA3095" t="s">
        <v>64</v>
      </c>
      <c r="AB3095" t="s">
        <v>550</v>
      </c>
      <c r="AC3095" t="s">
        <v>66</v>
      </c>
      <c r="AD3095" t="s">
        <v>170</v>
      </c>
      <c r="AE3095" t="s">
        <v>2106</v>
      </c>
      <c r="AF3095" t="s">
        <v>104</v>
      </c>
      <c r="AG3095" t="s">
        <v>153</v>
      </c>
      <c r="AH3095" t="s">
        <v>780</v>
      </c>
      <c r="AI3095" t="s">
        <v>336</v>
      </c>
      <c r="AJ3095" t="s">
        <v>201</v>
      </c>
      <c r="AK3095" t="s">
        <v>73</v>
      </c>
      <c r="AL3095" t="s">
        <v>75</v>
      </c>
      <c r="AM3095" t="s">
        <v>75</v>
      </c>
      <c r="AN3095" t="s">
        <v>76</v>
      </c>
      <c r="AO3095" t="s">
        <v>168</v>
      </c>
      <c r="AP3095" t="s">
        <v>105</v>
      </c>
      <c r="AQ3095" t="s">
        <v>71</v>
      </c>
      <c r="AR3095" t="s">
        <v>67</v>
      </c>
      <c r="AS3095" t="s">
        <v>54</v>
      </c>
      <c r="AT3095" t="s">
        <v>73</v>
      </c>
      <c r="AU3095" t="s">
        <v>107</v>
      </c>
      <c r="AV3095" t="s">
        <v>14828</v>
      </c>
    </row>
    <row r="3096" spans="1:48" hidden="1" x14ac:dyDescent="0.3">
      <c r="A3096" t="s">
        <v>14829</v>
      </c>
      <c r="B3096" t="s">
        <v>14830</v>
      </c>
      <c r="C3096" s="1" t="str">
        <f t="shared" si="507"/>
        <v>21:0975</v>
      </c>
      <c r="D3096" s="1" t="str">
        <f t="shared" si="511"/>
        <v>21:0110</v>
      </c>
      <c r="E3096" t="s">
        <v>14831</v>
      </c>
      <c r="F3096" t="s">
        <v>14832</v>
      </c>
      <c r="H3096">
        <v>60.068165</v>
      </c>
      <c r="I3096">
        <v>-99.034640400000001</v>
      </c>
      <c r="J3096" s="1" t="str">
        <f t="shared" si="512"/>
        <v>NGR lake sediment grab sample</v>
      </c>
      <c r="K3096" s="1" t="str">
        <f t="shared" si="513"/>
        <v>&lt;177 micron (NGR)</v>
      </c>
      <c r="L3096">
        <v>78</v>
      </c>
      <c r="M3096" t="s">
        <v>165</v>
      </c>
      <c r="N3096">
        <v>1510</v>
      </c>
      <c r="O3096" t="s">
        <v>157</v>
      </c>
      <c r="P3096" t="s">
        <v>54</v>
      </c>
      <c r="Q3096" t="s">
        <v>593</v>
      </c>
      <c r="R3096" t="s">
        <v>575</v>
      </c>
      <c r="S3096" t="s">
        <v>57</v>
      </c>
      <c r="T3096" t="s">
        <v>449</v>
      </c>
      <c r="U3096" t="s">
        <v>117</v>
      </c>
      <c r="V3096" t="s">
        <v>2740</v>
      </c>
      <c r="W3096" t="s">
        <v>302</v>
      </c>
      <c r="X3096" t="s">
        <v>67</v>
      </c>
      <c r="Y3096" t="s">
        <v>206</v>
      </c>
      <c r="Z3096" t="s">
        <v>74</v>
      </c>
      <c r="AA3096" t="s">
        <v>64</v>
      </c>
      <c r="AB3096" t="s">
        <v>890</v>
      </c>
      <c r="AC3096" t="s">
        <v>173</v>
      </c>
      <c r="AD3096" t="s">
        <v>170</v>
      </c>
      <c r="AE3096" t="s">
        <v>1658</v>
      </c>
      <c r="AF3096" t="s">
        <v>77</v>
      </c>
      <c r="AG3096" t="s">
        <v>691</v>
      </c>
      <c r="AH3096" t="s">
        <v>780</v>
      </c>
      <c r="AI3096" t="s">
        <v>127</v>
      </c>
      <c r="AJ3096" t="s">
        <v>209</v>
      </c>
      <c r="AK3096" t="s">
        <v>73</v>
      </c>
      <c r="AL3096" t="s">
        <v>103</v>
      </c>
      <c r="AM3096" t="s">
        <v>75</v>
      </c>
      <c r="AN3096" t="s">
        <v>76</v>
      </c>
      <c r="AO3096" t="s">
        <v>203</v>
      </c>
      <c r="AP3096" t="s">
        <v>4187</v>
      </c>
      <c r="AQ3096" t="s">
        <v>168</v>
      </c>
      <c r="AR3096" t="s">
        <v>67</v>
      </c>
      <c r="AS3096" t="s">
        <v>54</v>
      </c>
      <c r="AT3096" t="s">
        <v>73</v>
      </c>
      <c r="AU3096" t="s">
        <v>107</v>
      </c>
      <c r="AV3096" t="s">
        <v>14833</v>
      </c>
    </row>
    <row r="3097" spans="1:48" hidden="1" x14ac:dyDescent="0.3">
      <c r="A3097" t="s">
        <v>14834</v>
      </c>
      <c r="B3097" t="s">
        <v>14835</v>
      </c>
      <c r="C3097" s="1" t="str">
        <f t="shared" si="507"/>
        <v>21:0975</v>
      </c>
      <c r="D3097" s="1" t="str">
        <f t="shared" si="511"/>
        <v>21:0110</v>
      </c>
      <c r="E3097" t="s">
        <v>14836</v>
      </c>
      <c r="F3097" t="s">
        <v>14837</v>
      </c>
      <c r="H3097">
        <v>60.029385900000001</v>
      </c>
      <c r="I3097">
        <v>-99.026347200000004</v>
      </c>
      <c r="J3097" s="1" t="str">
        <f t="shared" si="512"/>
        <v>NGR lake sediment grab sample</v>
      </c>
      <c r="K3097" s="1" t="str">
        <f t="shared" si="513"/>
        <v>&lt;177 micron (NGR)</v>
      </c>
      <c r="L3097">
        <v>78</v>
      </c>
      <c r="M3097" t="s">
        <v>185</v>
      </c>
      <c r="N3097">
        <v>1511</v>
      </c>
      <c r="O3097" t="s">
        <v>526</v>
      </c>
      <c r="P3097" t="s">
        <v>54</v>
      </c>
      <c r="Q3097" t="s">
        <v>248</v>
      </c>
      <c r="R3097" t="s">
        <v>522</v>
      </c>
      <c r="S3097" t="s">
        <v>57</v>
      </c>
      <c r="T3097" t="s">
        <v>562</v>
      </c>
      <c r="U3097" t="s">
        <v>117</v>
      </c>
      <c r="V3097" t="s">
        <v>121</v>
      </c>
      <c r="W3097" t="s">
        <v>396</v>
      </c>
      <c r="X3097" t="s">
        <v>62</v>
      </c>
      <c r="Y3097" t="s">
        <v>211</v>
      </c>
      <c r="Z3097" t="s">
        <v>62</v>
      </c>
      <c r="AA3097" t="s">
        <v>64</v>
      </c>
      <c r="AB3097" t="s">
        <v>167</v>
      </c>
      <c r="AC3097" t="s">
        <v>224</v>
      </c>
      <c r="AD3097" t="s">
        <v>203</v>
      </c>
      <c r="AE3097" t="s">
        <v>3236</v>
      </c>
      <c r="AF3097" t="s">
        <v>281</v>
      </c>
      <c r="AG3097" t="s">
        <v>69</v>
      </c>
      <c r="AH3097" t="s">
        <v>780</v>
      </c>
      <c r="AI3097" t="s">
        <v>96</v>
      </c>
      <c r="AJ3097" t="s">
        <v>480</v>
      </c>
      <c r="AK3097" t="s">
        <v>73</v>
      </c>
      <c r="AL3097" t="s">
        <v>103</v>
      </c>
      <c r="AM3097" t="s">
        <v>206</v>
      </c>
      <c r="AN3097" t="s">
        <v>76</v>
      </c>
      <c r="AO3097" t="s">
        <v>116</v>
      </c>
      <c r="AP3097" t="s">
        <v>403</v>
      </c>
      <c r="AQ3097" t="s">
        <v>290</v>
      </c>
      <c r="AR3097" t="s">
        <v>67</v>
      </c>
      <c r="AS3097" t="s">
        <v>127</v>
      </c>
      <c r="AT3097" t="s">
        <v>315</v>
      </c>
      <c r="AU3097" t="s">
        <v>107</v>
      </c>
      <c r="AV3097" t="s">
        <v>11221</v>
      </c>
    </row>
    <row r="3098" spans="1:48" hidden="1" x14ac:dyDescent="0.3">
      <c r="A3098" t="s">
        <v>14838</v>
      </c>
      <c r="B3098" t="s">
        <v>14839</v>
      </c>
      <c r="C3098" s="1" t="str">
        <f t="shared" si="507"/>
        <v>21:0975</v>
      </c>
      <c r="D3098" s="1" t="str">
        <f t="shared" si="511"/>
        <v>21:0110</v>
      </c>
      <c r="E3098" t="s">
        <v>14840</v>
      </c>
      <c r="F3098" t="s">
        <v>14841</v>
      </c>
      <c r="H3098">
        <v>60.0054759</v>
      </c>
      <c r="I3098">
        <v>-99.016879599999996</v>
      </c>
      <c r="J3098" s="1" t="str">
        <f t="shared" si="512"/>
        <v>NGR lake sediment grab sample</v>
      </c>
      <c r="K3098" s="1" t="str">
        <f t="shared" si="513"/>
        <v>&lt;177 micron (NGR)</v>
      </c>
      <c r="L3098">
        <v>78</v>
      </c>
      <c r="M3098" t="s">
        <v>200</v>
      </c>
      <c r="N3098">
        <v>1512</v>
      </c>
      <c r="O3098" t="s">
        <v>238</v>
      </c>
      <c r="P3098" t="s">
        <v>54</v>
      </c>
      <c r="Q3098" t="s">
        <v>1158</v>
      </c>
      <c r="R3098" t="s">
        <v>134</v>
      </c>
      <c r="S3098" t="s">
        <v>57</v>
      </c>
      <c r="T3098" t="s">
        <v>562</v>
      </c>
      <c r="U3098" t="s">
        <v>59</v>
      </c>
      <c r="V3098" t="s">
        <v>90</v>
      </c>
      <c r="W3098" t="s">
        <v>63</v>
      </c>
      <c r="X3098" t="s">
        <v>62</v>
      </c>
      <c r="Y3098" t="s">
        <v>448</v>
      </c>
      <c r="Z3098" t="s">
        <v>138</v>
      </c>
      <c r="AA3098" t="s">
        <v>64</v>
      </c>
      <c r="AB3098" t="s">
        <v>58</v>
      </c>
      <c r="AC3098" t="s">
        <v>155</v>
      </c>
      <c r="AD3098" t="s">
        <v>104</v>
      </c>
      <c r="AE3098" t="s">
        <v>171</v>
      </c>
      <c r="AF3098" t="s">
        <v>90</v>
      </c>
      <c r="AG3098" t="s">
        <v>219</v>
      </c>
      <c r="AH3098" t="s">
        <v>472</v>
      </c>
      <c r="AI3098" t="s">
        <v>306</v>
      </c>
      <c r="AJ3098" t="s">
        <v>1715</v>
      </c>
      <c r="AK3098" t="s">
        <v>73</v>
      </c>
      <c r="AL3098" t="s">
        <v>75</v>
      </c>
      <c r="AM3098" t="s">
        <v>68</v>
      </c>
      <c r="AN3098" t="s">
        <v>76</v>
      </c>
      <c r="AO3098" t="s">
        <v>5364</v>
      </c>
      <c r="AP3098" t="s">
        <v>105</v>
      </c>
      <c r="AQ3098" t="s">
        <v>3466</v>
      </c>
      <c r="AR3098" t="s">
        <v>67</v>
      </c>
      <c r="AS3098" t="s">
        <v>127</v>
      </c>
      <c r="AT3098" t="s">
        <v>73</v>
      </c>
      <c r="AU3098" t="s">
        <v>107</v>
      </c>
      <c r="AV3098" t="s">
        <v>9783</v>
      </c>
    </row>
    <row r="3099" spans="1:48" hidden="1" x14ac:dyDescent="0.3">
      <c r="A3099" t="s">
        <v>14842</v>
      </c>
      <c r="B3099" t="s">
        <v>14843</v>
      </c>
      <c r="C3099" s="1" t="str">
        <f t="shared" si="507"/>
        <v>21:0975</v>
      </c>
      <c r="D3099" s="1" t="str">
        <f t="shared" si="511"/>
        <v>21:0110</v>
      </c>
      <c r="E3099" t="s">
        <v>14844</v>
      </c>
      <c r="F3099" t="s">
        <v>14845</v>
      </c>
      <c r="H3099">
        <v>60.012354799999997</v>
      </c>
      <c r="I3099">
        <v>-99.109177500000001</v>
      </c>
      <c r="J3099" s="1" t="str">
        <f t="shared" si="512"/>
        <v>NGR lake sediment grab sample</v>
      </c>
      <c r="K3099" s="1" t="str">
        <f t="shared" si="513"/>
        <v>&lt;177 micron (NGR)</v>
      </c>
      <c r="L3099">
        <v>78</v>
      </c>
      <c r="M3099" t="s">
        <v>217</v>
      </c>
      <c r="N3099">
        <v>1513</v>
      </c>
      <c r="O3099" t="s">
        <v>157</v>
      </c>
      <c r="P3099" t="s">
        <v>54</v>
      </c>
      <c r="Q3099" t="s">
        <v>315</v>
      </c>
      <c r="R3099" t="s">
        <v>282</v>
      </c>
      <c r="S3099" t="s">
        <v>57</v>
      </c>
      <c r="T3099" t="s">
        <v>152</v>
      </c>
      <c r="U3099" t="s">
        <v>57</v>
      </c>
      <c r="V3099" t="s">
        <v>282</v>
      </c>
      <c r="W3099" t="s">
        <v>68</v>
      </c>
      <c r="X3099" t="s">
        <v>74</v>
      </c>
      <c r="Y3099" t="s">
        <v>177</v>
      </c>
      <c r="Z3099" t="s">
        <v>67</v>
      </c>
      <c r="AA3099" t="s">
        <v>64</v>
      </c>
      <c r="AB3099" t="s">
        <v>172</v>
      </c>
      <c r="AC3099" t="s">
        <v>66</v>
      </c>
      <c r="AD3099" t="s">
        <v>127</v>
      </c>
      <c r="AE3099" t="s">
        <v>5473</v>
      </c>
      <c r="AF3099" t="s">
        <v>77</v>
      </c>
      <c r="AG3099" t="s">
        <v>121</v>
      </c>
      <c r="AH3099" t="s">
        <v>780</v>
      </c>
      <c r="AI3099" t="s">
        <v>220</v>
      </c>
      <c r="AJ3099" t="s">
        <v>402</v>
      </c>
      <c r="AK3099" t="s">
        <v>73</v>
      </c>
      <c r="AL3099" t="s">
        <v>103</v>
      </c>
      <c r="AM3099" t="s">
        <v>75</v>
      </c>
      <c r="AN3099" t="s">
        <v>76</v>
      </c>
      <c r="AO3099" t="s">
        <v>104</v>
      </c>
      <c r="AP3099" t="s">
        <v>997</v>
      </c>
      <c r="AQ3099" t="s">
        <v>104</v>
      </c>
      <c r="AR3099" t="s">
        <v>67</v>
      </c>
      <c r="AS3099" t="s">
        <v>62</v>
      </c>
      <c r="AT3099" t="s">
        <v>73</v>
      </c>
      <c r="AU3099" t="s">
        <v>107</v>
      </c>
      <c r="AV3099" t="s">
        <v>12802</v>
      </c>
    </row>
    <row r="3100" spans="1:48" hidden="1" x14ac:dyDescent="0.3">
      <c r="A3100" t="s">
        <v>14846</v>
      </c>
      <c r="B3100" t="s">
        <v>14847</v>
      </c>
      <c r="C3100" s="1" t="str">
        <f t="shared" si="507"/>
        <v>21:0975</v>
      </c>
      <c r="D3100" s="1" t="str">
        <f t="shared" si="511"/>
        <v>21:0110</v>
      </c>
      <c r="E3100" t="s">
        <v>14848</v>
      </c>
      <c r="F3100" t="s">
        <v>14849</v>
      </c>
      <c r="H3100">
        <v>60.010863000000001</v>
      </c>
      <c r="I3100">
        <v>-99.155264099999997</v>
      </c>
      <c r="J3100" s="1" t="str">
        <f t="shared" si="512"/>
        <v>NGR lake sediment grab sample</v>
      </c>
      <c r="K3100" s="1" t="str">
        <f t="shared" si="513"/>
        <v>&lt;177 micron (NGR)</v>
      </c>
      <c r="L3100">
        <v>78</v>
      </c>
      <c r="M3100" t="s">
        <v>246</v>
      </c>
      <c r="N3100">
        <v>1514</v>
      </c>
      <c r="O3100" t="s">
        <v>74</v>
      </c>
      <c r="P3100" t="s">
        <v>170</v>
      </c>
      <c r="Q3100" t="s">
        <v>437</v>
      </c>
      <c r="R3100" t="s">
        <v>264</v>
      </c>
      <c r="S3100" t="s">
        <v>57</v>
      </c>
      <c r="T3100" t="s">
        <v>2374</v>
      </c>
      <c r="U3100" t="s">
        <v>138</v>
      </c>
      <c r="V3100" t="s">
        <v>141</v>
      </c>
      <c r="W3100" t="s">
        <v>157</v>
      </c>
      <c r="X3100" t="s">
        <v>67</v>
      </c>
      <c r="Y3100" t="s">
        <v>206</v>
      </c>
      <c r="Z3100" t="s">
        <v>74</v>
      </c>
      <c r="AA3100" t="s">
        <v>64</v>
      </c>
      <c r="AB3100" t="s">
        <v>364</v>
      </c>
      <c r="AC3100" t="s">
        <v>224</v>
      </c>
      <c r="AD3100" t="s">
        <v>138</v>
      </c>
      <c r="AE3100" t="s">
        <v>2032</v>
      </c>
      <c r="AF3100" t="s">
        <v>92</v>
      </c>
      <c r="AG3100" t="s">
        <v>69</v>
      </c>
      <c r="AH3100" t="s">
        <v>780</v>
      </c>
      <c r="AI3100" t="s">
        <v>292</v>
      </c>
      <c r="AJ3100" t="s">
        <v>2021</v>
      </c>
      <c r="AK3100" t="s">
        <v>73</v>
      </c>
      <c r="AL3100" t="s">
        <v>103</v>
      </c>
      <c r="AM3100" t="s">
        <v>302</v>
      </c>
      <c r="AN3100" t="s">
        <v>76</v>
      </c>
      <c r="AO3100" t="s">
        <v>1204</v>
      </c>
      <c r="AP3100" t="s">
        <v>1477</v>
      </c>
      <c r="AQ3100" t="s">
        <v>709</v>
      </c>
      <c r="AR3100" t="s">
        <v>67</v>
      </c>
      <c r="AS3100" t="s">
        <v>170</v>
      </c>
      <c r="AT3100" t="s">
        <v>152</v>
      </c>
      <c r="AU3100" t="s">
        <v>107</v>
      </c>
      <c r="AV3100" t="s">
        <v>9289</v>
      </c>
    </row>
    <row r="3101" spans="1:48" hidden="1" x14ac:dyDescent="0.3">
      <c r="A3101" t="s">
        <v>14850</v>
      </c>
      <c r="B3101" t="s">
        <v>14851</v>
      </c>
      <c r="C3101" s="1" t="str">
        <f t="shared" si="507"/>
        <v>21:0975</v>
      </c>
      <c r="D3101" s="1" t="str">
        <f t="shared" si="511"/>
        <v>21:0110</v>
      </c>
      <c r="E3101" t="s">
        <v>14852</v>
      </c>
      <c r="F3101" t="s">
        <v>14853</v>
      </c>
      <c r="H3101">
        <v>60.004886399999997</v>
      </c>
      <c r="I3101">
        <v>-99.314462399999996</v>
      </c>
      <c r="J3101" s="1" t="str">
        <f t="shared" si="512"/>
        <v>NGR lake sediment grab sample</v>
      </c>
      <c r="K3101" s="1" t="str">
        <f t="shared" si="513"/>
        <v>&lt;177 micron (NGR)</v>
      </c>
      <c r="L3101">
        <v>78</v>
      </c>
      <c r="M3101" t="s">
        <v>260</v>
      </c>
      <c r="N3101">
        <v>1515</v>
      </c>
      <c r="O3101" t="s">
        <v>125</v>
      </c>
      <c r="P3101" t="s">
        <v>54</v>
      </c>
      <c r="Q3101" t="s">
        <v>558</v>
      </c>
      <c r="R3101" t="s">
        <v>471</v>
      </c>
      <c r="S3101" t="s">
        <v>57</v>
      </c>
      <c r="T3101" t="s">
        <v>58</v>
      </c>
      <c r="U3101" t="s">
        <v>59</v>
      </c>
      <c r="V3101" t="s">
        <v>282</v>
      </c>
      <c r="W3101" t="s">
        <v>220</v>
      </c>
      <c r="X3101" t="s">
        <v>74</v>
      </c>
      <c r="Y3101" t="s">
        <v>448</v>
      </c>
      <c r="Z3101" t="s">
        <v>127</v>
      </c>
      <c r="AA3101" t="s">
        <v>64</v>
      </c>
      <c r="AB3101" t="s">
        <v>853</v>
      </c>
      <c r="AC3101" t="s">
        <v>66</v>
      </c>
      <c r="AD3101" t="s">
        <v>88</v>
      </c>
      <c r="AE3101" t="s">
        <v>238</v>
      </c>
      <c r="AF3101" t="s">
        <v>76</v>
      </c>
      <c r="AG3101" t="s">
        <v>279</v>
      </c>
      <c r="AH3101" t="s">
        <v>780</v>
      </c>
      <c r="AI3101" t="s">
        <v>233</v>
      </c>
      <c r="AJ3101" t="s">
        <v>168</v>
      </c>
      <c r="AK3101" t="s">
        <v>73</v>
      </c>
      <c r="AL3101" t="s">
        <v>125</v>
      </c>
      <c r="AM3101" t="s">
        <v>68</v>
      </c>
      <c r="AN3101" t="s">
        <v>76</v>
      </c>
      <c r="AO3101" t="s">
        <v>134</v>
      </c>
      <c r="AP3101" t="s">
        <v>566</v>
      </c>
      <c r="AQ3101" t="s">
        <v>680</v>
      </c>
      <c r="AR3101" t="s">
        <v>127</v>
      </c>
      <c r="AS3101" t="s">
        <v>62</v>
      </c>
      <c r="AT3101" t="s">
        <v>73</v>
      </c>
      <c r="AU3101" t="s">
        <v>107</v>
      </c>
      <c r="AV3101" t="s">
        <v>14158</v>
      </c>
    </row>
    <row r="3102" spans="1:48" hidden="1" x14ac:dyDescent="0.3">
      <c r="A3102" t="s">
        <v>14854</v>
      </c>
      <c r="B3102" t="s">
        <v>14855</v>
      </c>
      <c r="C3102" s="1" t="str">
        <f t="shared" si="507"/>
        <v>21:0975</v>
      </c>
      <c r="D3102" s="1" t="str">
        <f>HYPERLINK("https://geochem.nrcan.gc.ca/cdogs/content/svy/svy_e.htm", "")</f>
        <v/>
      </c>
      <c r="G3102" s="1" t="str">
        <f>HYPERLINK("https://geochem.nrcan.gc.ca/cdogs/content/cr_/cr_00160_e.htm", "160")</f>
        <v>160</v>
      </c>
      <c r="J3102" t="s">
        <v>230</v>
      </c>
      <c r="K3102" t="s">
        <v>231</v>
      </c>
      <c r="L3102">
        <v>78</v>
      </c>
      <c r="M3102" t="s">
        <v>232</v>
      </c>
      <c r="N3102">
        <v>1516</v>
      </c>
      <c r="O3102" t="s">
        <v>168</v>
      </c>
      <c r="P3102" t="s">
        <v>96</v>
      </c>
      <c r="Q3102" t="s">
        <v>566</v>
      </c>
      <c r="R3102" t="s">
        <v>177</v>
      </c>
      <c r="S3102" t="s">
        <v>57</v>
      </c>
      <c r="T3102" t="s">
        <v>207</v>
      </c>
      <c r="U3102" t="s">
        <v>88</v>
      </c>
      <c r="V3102" t="s">
        <v>250</v>
      </c>
      <c r="W3102" t="s">
        <v>220</v>
      </c>
      <c r="X3102" t="s">
        <v>74</v>
      </c>
      <c r="Y3102" t="s">
        <v>170</v>
      </c>
      <c r="Z3102" t="s">
        <v>88</v>
      </c>
      <c r="AA3102" t="s">
        <v>64</v>
      </c>
      <c r="AB3102" t="s">
        <v>691</v>
      </c>
      <c r="AC3102" t="s">
        <v>155</v>
      </c>
      <c r="AD3102" t="s">
        <v>67</v>
      </c>
      <c r="AE3102" t="s">
        <v>137</v>
      </c>
      <c r="AF3102" t="s">
        <v>436</v>
      </c>
      <c r="AG3102" t="s">
        <v>169</v>
      </c>
      <c r="AH3102" t="s">
        <v>68</v>
      </c>
      <c r="AI3102" t="s">
        <v>178</v>
      </c>
      <c r="AJ3102" t="s">
        <v>340</v>
      </c>
      <c r="AK3102" t="s">
        <v>73</v>
      </c>
      <c r="AL3102" t="s">
        <v>206</v>
      </c>
      <c r="AM3102" t="s">
        <v>157</v>
      </c>
      <c r="AN3102" t="s">
        <v>76</v>
      </c>
      <c r="AO3102" t="s">
        <v>203</v>
      </c>
      <c r="AP3102" t="s">
        <v>239</v>
      </c>
      <c r="AQ3102" t="s">
        <v>292</v>
      </c>
      <c r="AR3102" t="s">
        <v>62</v>
      </c>
      <c r="AS3102" t="s">
        <v>170</v>
      </c>
      <c r="AT3102" t="s">
        <v>73</v>
      </c>
      <c r="AU3102" t="s">
        <v>107</v>
      </c>
      <c r="AV3102" t="s">
        <v>14856</v>
      </c>
    </row>
    <row r="3103" spans="1:48" hidden="1" x14ac:dyDescent="0.3">
      <c r="A3103" t="s">
        <v>14857</v>
      </c>
      <c r="B3103" t="s">
        <v>14858</v>
      </c>
      <c r="C3103" s="1" t="str">
        <f t="shared" si="507"/>
        <v>21:0975</v>
      </c>
      <c r="D3103" s="1" t="str">
        <f t="shared" ref="D3103:D3128" si="514">HYPERLINK("https://geochem.nrcan.gc.ca/cdogs/content/svy/svy210110_e.htm", "21:0110")</f>
        <v>21:0110</v>
      </c>
      <c r="E3103" t="s">
        <v>14859</v>
      </c>
      <c r="F3103" t="s">
        <v>14860</v>
      </c>
      <c r="H3103">
        <v>60.005982400000001</v>
      </c>
      <c r="I3103">
        <v>-99.366384400000001</v>
      </c>
      <c r="J3103" s="1" t="str">
        <f t="shared" ref="J3103:J3128" si="515">HYPERLINK("https://geochem.nrcan.gc.ca/cdogs/content/kwd/kwd020027_e.htm", "NGR lake sediment grab sample")</f>
        <v>NGR lake sediment grab sample</v>
      </c>
      <c r="K3103" s="1" t="str">
        <f t="shared" ref="K3103:K3128" si="516">HYPERLINK("https://geochem.nrcan.gc.ca/cdogs/content/kwd/kwd080006_e.htm", "&lt;177 micron (NGR)")</f>
        <v>&lt;177 micron (NGR)</v>
      </c>
      <c r="L3103">
        <v>78</v>
      </c>
      <c r="M3103" t="s">
        <v>273</v>
      </c>
      <c r="N3103">
        <v>1517</v>
      </c>
      <c r="O3103" t="s">
        <v>74</v>
      </c>
      <c r="P3103" t="s">
        <v>54</v>
      </c>
      <c r="Q3103" t="s">
        <v>133</v>
      </c>
      <c r="R3103" t="s">
        <v>356</v>
      </c>
      <c r="S3103" t="s">
        <v>57</v>
      </c>
      <c r="T3103" t="s">
        <v>315</v>
      </c>
      <c r="U3103" t="s">
        <v>117</v>
      </c>
      <c r="V3103" t="s">
        <v>192</v>
      </c>
      <c r="W3103" t="s">
        <v>226</v>
      </c>
      <c r="X3103" t="s">
        <v>67</v>
      </c>
      <c r="Y3103" t="s">
        <v>63</v>
      </c>
      <c r="Z3103" t="s">
        <v>96</v>
      </c>
      <c r="AA3103" t="s">
        <v>64</v>
      </c>
      <c r="AB3103" t="s">
        <v>412</v>
      </c>
      <c r="AC3103" t="s">
        <v>66</v>
      </c>
      <c r="AD3103" t="s">
        <v>88</v>
      </c>
      <c r="AE3103" t="s">
        <v>302</v>
      </c>
      <c r="AF3103" t="s">
        <v>121</v>
      </c>
      <c r="AG3103" t="s">
        <v>91</v>
      </c>
      <c r="AH3103" t="s">
        <v>780</v>
      </c>
      <c r="AI3103" t="s">
        <v>305</v>
      </c>
      <c r="AJ3103" t="s">
        <v>4080</v>
      </c>
      <c r="AK3103" t="s">
        <v>73</v>
      </c>
      <c r="AL3103" t="s">
        <v>526</v>
      </c>
      <c r="AM3103" t="s">
        <v>74</v>
      </c>
      <c r="AN3103" t="s">
        <v>76</v>
      </c>
      <c r="AO3103" t="s">
        <v>761</v>
      </c>
      <c r="AP3103" t="s">
        <v>158</v>
      </c>
      <c r="AQ3103" t="s">
        <v>5033</v>
      </c>
      <c r="AR3103" t="s">
        <v>62</v>
      </c>
      <c r="AS3103" t="s">
        <v>170</v>
      </c>
      <c r="AT3103" t="s">
        <v>58</v>
      </c>
      <c r="AU3103" t="s">
        <v>107</v>
      </c>
      <c r="AV3103" t="s">
        <v>14861</v>
      </c>
    </row>
    <row r="3104" spans="1:48" hidden="1" x14ac:dyDescent="0.3">
      <c r="A3104" t="s">
        <v>14862</v>
      </c>
      <c r="B3104" t="s">
        <v>14863</v>
      </c>
      <c r="C3104" s="1" t="str">
        <f t="shared" si="507"/>
        <v>21:0975</v>
      </c>
      <c r="D3104" s="1" t="str">
        <f t="shared" si="514"/>
        <v>21:0110</v>
      </c>
      <c r="E3104" t="s">
        <v>14864</v>
      </c>
      <c r="F3104" t="s">
        <v>14865</v>
      </c>
      <c r="H3104">
        <v>60.019600400000002</v>
      </c>
      <c r="I3104">
        <v>-99.364472300000003</v>
      </c>
      <c r="J3104" s="1" t="str">
        <f t="shared" si="515"/>
        <v>NGR lake sediment grab sample</v>
      </c>
      <c r="K3104" s="1" t="str">
        <f t="shared" si="516"/>
        <v>&lt;177 micron (NGR)</v>
      </c>
      <c r="L3104">
        <v>78</v>
      </c>
      <c r="M3104" t="s">
        <v>289</v>
      </c>
      <c r="N3104">
        <v>1518</v>
      </c>
      <c r="O3104" t="s">
        <v>206</v>
      </c>
      <c r="P3104" t="s">
        <v>54</v>
      </c>
      <c r="Q3104" t="s">
        <v>642</v>
      </c>
      <c r="R3104" t="s">
        <v>317</v>
      </c>
      <c r="S3104" t="s">
        <v>57</v>
      </c>
      <c r="T3104" t="s">
        <v>91</v>
      </c>
      <c r="U3104" t="s">
        <v>59</v>
      </c>
      <c r="V3104" t="s">
        <v>616</v>
      </c>
      <c r="W3104" t="s">
        <v>363</v>
      </c>
      <c r="X3104" t="s">
        <v>67</v>
      </c>
      <c r="Y3104" t="s">
        <v>62</v>
      </c>
      <c r="Z3104" t="s">
        <v>96</v>
      </c>
      <c r="AA3104" t="s">
        <v>64</v>
      </c>
      <c r="AB3104" t="s">
        <v>427</v>
      </c>
      <c r="AC3104" t="s">
        <v>66</v>
      </c>
      <c r="AD3104" t="s">
        <v>88</v>
      </c>
      <c r="AE3104" t="s">
        <v>302</v>
      </c>
      <c r="AF3104" t="s">
        <v>77</v>
      </c>
      <c r="AG3104" t="s">
        <v>152</v>
      </c>
      <c r="AH3104" t="s">
        <v>472</v>
      </c>
      <c r="AI3104" t="s">
        <v>53</v>
      </c>
      <c r="AJ3104" t="s">
        <v>2699</v>
      </c>
      <c r="AK3104" t="s">
        <v>73</v>
      </c>
      <c r="AL3104" t="s">
        <v>526</v>
      </c>
      <c r="AM3104" t="s">
        <v>68</v>
      </c>
      <c r="AN3104" t="s">
        <v>76</v>
      </c>
      <c r="AO3104" t="s">
        <v>5052</v>
      </c>
      <c r="AP3104" t="s">
        <v>210</v>
      </c>
      <c r="AQ3104" t="s">
        <v>11042</v>
      </c>
      <c r="AR3104" t="s">
        <v>170</v>
      </c>
      <c r="AS3104" t="s">
        <v>170</v>
      </c>
      <c r="AT3104" t="s">
        <v>73</v>
      </c>
      <c r="AU3104" t="s">
        <v>593</v>
      </c>
      <c r="AV3104" t="s">
        <v>6022</v>
      </c>
    </row>
    <row r="3105" spans="1:48" hidden="1" x14ac:dyDescent="0.3">
      <c r="A3105" t="s">
        <v>14866</v>
      </c>
      <c r="B3105" t="s">
        <v>14867</v>
      </c>
      <c r="C3105" s="1" t="str">
        <f t="shared" si="507"/>
        <v>21:0975</v>
      </c>
      <c r="D3105" s="1" t="str">
        <f t="shared" si="514"/>
        <v>21:0110</v>
      </c>
      <c r="E3105" t="s">
        <v>14868</v>
      </c>
      <c r="F3105" t="s">
        <v>14869</v>
      </c>
      <c r="H3105">
        <v>60.031807899999997</v>
      </c>
      <c r="I3105">
        <v>-99.420291399999996</v>
      </c>
      <c r="J3105" s="1" t="str">
        <f t="shared" si="515"/>
        <v>NGR lake sediment grab sample</v>
      </c>
      <c r="K3105" s="1" t="str">
        <f t="shared" si="516"/>
        <v>&lt;177 micron (NGR)</v>
      </c>
      <c r="L3105">
        <v>78</v>
      </c>
      <c r="M3105" t="s">
        <v>301</v>
      </c>
      <c r="N3105">
        <v>1519</v>
      </c>
      <c r="O3105" t="s">
        <v>103</v>
      </c>
      <c r="P3105" t="s">
        <v>54</v>
      </c>
      <c r="Q3105" t="s">
        <v>435</v>
      </c>
      <c r="R3105" t="s">
        <v>94</v>
      </c>
      <c r="S3105" t="s">
        <v>57</v>
      </c>
      <c r="T3105" t="s">
        <v>492</v>
      </c>
      <c r="U3105" t="s">
        <v>57</v>
      </c>
      <c r="V3105" t="s">
        <v>2740</v>
      </c>
      <c r="W3105" t="s">
        <v>346</v>
      </c>
      <c r="X3105" t="s">
        <v>67</v>
      </c>
      <c r="Y3105" t="s">
        <v>157</v>
      </c>
      <c r="Z3105" t="s">
        <v>96</v>
      </c>
      <c r="AA3105" t="s">
        <v>64</v>
      </c>
      <c r="AB3105" t="s">
        <v>347</v>
      </c>
      <c r="AC3105" t="s">
        <v>66</v>
      </c>
      <c r="AD3105" t="s">
        <v>62</v>
      </c>
      <c r="AE3105" t="s">
        <v>812</v>
      </c>
      <c r="AF3105" t="s">
        <v>76</v>
      </c>
      <c r="AG3105" t="s">
        <v>91</v>
      </c>
      <c r="AH3105" t="s">
        <v>780</v>
      </c>
      <c r="AI3105" t="s">
        <v>79</v>
      </c>
      <c r="AJ3105" t="s">
        <v>363</v>
      </c>
      <c r="AK3105" t="s">
        <v>73</v>
      </c>
      <c r="AL3105" t="s">
        <v>75</v>
      </c>
      <c r="AM3105" t="s">
        <v>103</v>
      </c>
      <c r="AN3105" t="s">
        <v>76</v>
      </c>
      <c r="AO3105" t="s">
        <v>168</v>
      </c>
      <c r="AP3105" t="s">
        <v>194</v>
      </c>
      <c r="AQ3105" t="s">
        <v>56</v>
      </c>
      <c r="AR3105" t="s">
        <v>67</v>
      </c>
      <c r="AS3105" t="s">
        <v>54</v>
      </c>
      <c r="AT3105" t="s">
        <v>73</v>
      </c>
      <c r="AU3105" t="s">
        <v>107</v>
      </c>
      <c r="AV3105" t="s">
        <v>14870</v>
      </c>
    </row>
    <row r="3106" spans="1:48" hidden="1" x14ac:dyDescent="0.3">
      <c r="A3106" t="s">
        <v>14871</v>
      </c>
      <c r="B3106" t="s">
        <v>14872</v>
      </c>
      <c r="C3106" s="1" t="str">
        <f t="shared" si="507"/>
        <v>21:0975</v>
      </c>
      <c r="D3106" s="1" t="str">
        <f t="shared" si="514"/>
        <v>21:0110</v>
      </c>
      <c r="E3106" t="s">
        <v>14873</v>
      </c>
      <c r="F3106" t="s">
        <v>14874</v>
      </c>
      <c r="H3106">
        <v>60.028148799999997</v>
      </c>
      <c r="I3106">
        <v>-99.512923200000003</v>
      </c>
      <c r="J3106" s="1" t="str">
        <f t="shared" si="515"/>
        <v>NGR lake sediment grab sample</v>
      </c>
      <c r="K3106" s="1" t="str">
        <f t="shared" si="516"/>
        <v>&lt;177 micron (NGR)</v>
      </c>
      <c r="L3106">
        <v>78</v>
      </c>
      <c r="M3106" t="s">
        <v>314</v>
      </c>
      <c r="N3106">
        <v>1520</v>
      </c>
      <c r="O3106" t="s">
        <v>355</v>
      </c>
      <c r="P3106" t="s">
        <v>170</v>
      </c>
      <c r="Q3106" t="s">
        <v>248</v>
      </c>
      <c r="R3106" t="s">
        <v>192</v>
      </c>
      <c r="S3106" t="s">
        <v>57</v>
      </c>
      <c r="T3106" t="s">
        <v>293</v>
      </c>
      <c r="U3106" t="s">
        <v>88</v>
      </c>
      <c r="V3106" t="s">
        <v>2740</v>
      </c>
      <c r="W3106" t="s">
        <v>526</v>
      </c>
      <c r="X3106" t="s">
        <v>67</v>
      </c>
      <c r="Y3106" t="s">
        <v>68</v>
      </c>
      <c r="Z3106" t="s">
        <v>67</v>
      </c>
      <c r="AA3106" t="s">
        <v>64</v>
      </c>
      <c r="AB3106" t="s">
        <v>303</v>
      </c>
      <c r="AC3106" t="s">
        <v>66</v>
      </c>
      <c r="AD3106" t="s">
        <v>203</v>
      </c>
      <c r="AE3106" t="s">
        <v>3989</v>
      </c>
      <c r="AF3106" t="s">
        <v>121</v>
      </c>
      <c r="AG3106" t="s">
        <v>436</v>
      </c>
      <c r="AH3106" t="s">
        <v>472</v>
      </c>
      <c r="AI3106" t="s">
        <v>308</v>
      </c>
      <c r="AJ3106" t="s">
        <v>692</v>
      </c>
      <c r="AK3106" t="s">
        <v>73</v>
      </c>
      <c r="AL3106" t="s">
        <v>103</v>
      </c>
      <c r="AM3106" t="s">
        <v>103</v>
      </c>
      <c r="AN3106" t="s">
        <v>76</v>
      </c>
      <c r="AO3106" t="s">
        <v>280</v>
      </c>
      <c r="AP3106" t="s">
        <v>435</v>
      </c>
      <c r="AQ3106" t="s">
        <v>926</v>
      </c>
      <c r="AR3106" t="s">
        <v>74</v>
      </c>
      <c r="AS3106" t="s">
        <v>54</v>
      </c>
      <c r="AT3106" t="s">
        <v>277</v>
      </c>
      <c r="AU3106" t="s">
        <v>107</v>
      </c>
      <c r="AV3106" t="s">
        <v>7649</v>
      </c>
    </row>
    <row r="3107" spans="1:48" hidden="1" x14ac:dyDescent="0.3">
      <c r="A3107" t="s">
        <v>14875</v>
      </c>
      <c r="B3107" t="s">
        <v>14876</v>
      </c>
      <c r="C3107" s="1" t="str">
        <f t="shared" si="507"/>
        <v>21:0975</v>
      </c>
      <c r="D3107" s="1" t="str">
        <f t="shared" si="514"/>
        <v>21:0110</v>
      </c>
      <c r="E3107" t="s">
        <v>14877</v>
      </c>
      <c r="F3107" t="s">
        <v>14878</v>
      </c>
      <c r="H3107">
        <v>60.026228699999997</v>
      </c>
      <c r="I3107">
        <v>-99.571548399999998</v>
      </c>
      <c r="J3107" s="1" t="str">
        <f t="shared" si="515"/>
        <v>NGR lake sediment grab sample</v>
      </c>
      <c r="K3107" s="1" t="str">
        <f t="shared" si="516"/>
        <v>&lt;177 micron (NGR)</v>
      </c>
      <c r="L3107">
        <v>78</v>
      </c>
      <c r="M3107" t="s">
        <v>324</v>
      </c>
      <c r="N3107">
        <v>1521</v>
      </c>
      <c r="O3107" t="s">
        <v>238</v>
      </c>
      <c r="P3107" t="s">
        <v>54</v>
      </c>
      <c r="Q3107" t="s">
        <v>1210</v>
      </c>
      <c r="R3107" t="s">
        <v>436</v>
      </c>
      <c r="S3107" t="s">
        <v>57</v>
      </c>
      <c r="T3107" t="s">
        <v>279</v>
      </c>
      <c r="U3107" t="s">
        <v>203</v>
      </c>
      <c r="V3107" t="s">
        <v>264</v>
      </c>
      <c r="W3107" t="s">
        <v>94</v>
      </c>
      <c r="X3107" t="s">
        <v>67</v>
      </c>
      <c r="Y3107" t="s">
        <v>205</v>
      </c>
      <c r="Z3107" t="s">
        <v>138</v>
      </c>
      <c r="AA3107" t="s">
        <v>64</v>
      </c>
      <c r="AB3107" t="s">
        <v>236</v>
      </c>
      <c r="AC3107" t="s">
        <v>173</v>
      </c>
      <c r="AD3107" t="s">
        <v>138</v>
      </c>
      <c r="AE3107" t="s">
        <v>171</v>
      </c>
      <c r="AF3107" t="s">
        <v>134</v>
      </c>
      <c r="AG3107" t="s">
        <v>152</v>
      </c>
      <c r="AH3107" t="s">
        <v>780</v>
      </c>
      <c r="AI3107" t="s">
        <v>59</v>
      </c>
      <c r="AJ3107" t="s">
        <v>318</v>
      </c>
      <c r="AK3107" t="s">
        <v>73</v>
      </c>
      <c r="AL3107" t="s">
        <v>74</v>
      </c>
      <c r="AM3107" t="s">
        <v>125</v>
      </c>
      <c r="AN3107" t="s">
        <v>76</v>
      </c>
      <c r="AO3107" t="s">
        <v>77</v>
      </c>
      <c r="AP3107" t="s">
        <v>126</v>
      </c>
      <c r="AQ3107" t="s">
        <v>290</v>
      </c>
      <c r="AR3107" t="s">
        <v>127</v>
      </c>
      <c r="AS3107" t="s">
        <v>170</v>
      </c>
      <c r="AT3107" t="s">
        <v>152</v>
      </c>
      <c r="AU3107" t="s">
        <v>107</v>
      </c>
      <c r="AV3107" t="s">
        <v>6380</v>
      </c>
    </row>
    <row r="3108" spans="1:48" hidden="1" x14ac:dyDescent="0.3">
      <c r="A3108" t="s">
        <v>14879</v>
      </c>
      <c r="B3108" t="s">
        <v>14880</v>
      </c>
      <c r="C3108" s="1" t="str">
        <f t="shared" si="507"/>
        <v>21:0975</v>
      </c>
      <c r="D3108" s="1" t="str">
        <f t="shared" si="514"/>
        <v>21:0110</v>
      </c>
      <c r="E3108" t="s">
        <v>14881</v>
      </c>
      <c r="F3108" t="s">
        <v>14882</v>
      </c>
      <c r="H3108">
        <v>60.024073299999998</v>
      </c>
      <c r="I3108">
        <v>-99.621281400000001</v>
      </c>
      <c r="J3108" s="1" t="str">
        <f t="shared" si="515"/>
        <v>NGR lake sediment grab sample</v>
      </c>
      <c r="K3108" s="1" t="str">
        <f t="shared" si="516"/>
        <v>&lt;177 micron (NGR)</v>
      </c>
      <c r="L3108">
        <v>78</v>
      </c>
      <c r="M3108" t="s">
        <v>335</v>
      </c>
      <c r="N3108">
        <v>1522</v>
      </c>
      <c r="O3108" t="s">
        <v>220</v>
      </c>
      <c r="P3108" t="s">
        <v>54</v>
      </c>
      <c r="Q3108" t="s">
        <v>261</v>
      </c>
      <c r="R3108" t="s">
        <v>373</v>
      </c>
      <c r="S3108" t="s">
        <v>57</v>
      </c>
      <c r="T3108" t="s">
        <v>91</v>
      </c>
      <c r="U3108" t="s">
        <v>168</v>
      </c>
      <c r="V3108" t="s">
        <v>411</v>
      </c>
      <c r="W3108" t="s">
        <v>709</v>
      </c>
      <c r="X3108" t="s">
        <v>74</v>
      </c>
      <c r="Y3108" t="s">
        <v>63</v>
      </c>
      <c r="Z3108" t="s">
        <v>59</v>
      </c>
      <c r="AA3108" t="s">
        <v>64</v>
      </c>
      <c r="AB3108" t="s">
        <v>339</v>
      </c>
      <c r="AC3108" t="s">
        <v>66</v>
      </c>
      <c r="AD3108" t="s">
        <v>59</v>
      </c>
      <c r="AE3108" t="s">
        <v>8338</v>
      </c>
      <c r="AF3108" t="s">
        <v>151</v>
      </c>
      <c r="AG3108" t="s">
        <v>562</v>
      </c>
      <c r="AH3108" t="s">
        <v>173</v>
      </c>
      <c r="AI3108" t="s">
        <v>373</v>
      </c>
      <c r="AJ3108" t="s">
        <v>265</v>
      </c>
      <c r="AK3108" t="s">
        <v>73</v>
      </c>
      <c r="AL3108" t="s">
        <v>421</v>
      </c>
      <c r="AM3108" t="s">
        <v>74</v>
      </c>
      <c r="AN3108" t="s">
        <v>76</v>
      </c>
      <c r="AO3108" t="s">
        <v>266</v>
      </c>
      <c r="AP3108" t="s">
        <v>78</v>
      </c>
      <c r="AQ3108" t="s">
        <v>8951</v>
      </c>
      <c r="AR3108" t="s">
        <v>67</v>
      </c>
      <c r="AS3108" t="s">
        <v>62</v>
      </c>
      <c r="AT3108" t="s">
        <v>73</v>
      </c>
      <c r="AU3108" t="s">
        <v>107</v>
      </c>
      <c r="AV3108" t="s">
        <v>11922</v>
      </c>
    </row>
    <row r="3109" spans="1:48" hidden="1" x14ac:dyDescent="0.3">
      <c r="A3109" t="s">
        <v>14883</v>
      </c>
      <c r="B3109" t="s">
        <v>14884</v>
      </c>
      <c r="C3109" s="1" t="str">
        <f t="shared" si="507"/>
        <v>21:0975</v>
      </c>
      <c r="D3109" s="1" t="str">
        <f t="shared" si="514"/>
        <v>21:0110</v>
      </c>
      <c r="E3109" t="s">
        <v>14885</v>
      </c>
      <c r="F3109" t="s">
        <v>14886</v>
      </c>
      <c r="H3109">
        <v>60.027683500000002</v>
      </c>
      <c r="I3109">
        <v>-99.677764300000007</v>
      </c>
      <c r="J3109" s="1" t="str">
        <f t="shared" si="515"/>
        <v>NGR lake sediment grab sample</v>
      </c>
      <c r="K3109" s="1" t="str">
        <f t="shared" si="516"/>
        <v>&lt;177 micron (NGR)</v>
      </c>
      <c r="L3109">
        <v>78</v>
      </c>
      <c r="M3109" t="s">
        <v>354</v>
      </c>
      <c r="N3109">
        <v>1523</v>
      </c>
      <c r="O3109" t="s">
        <v>136</v>
      </c>
      <c r="P3109" t="s">
        <v>170</v>
      </c>
      <c r="Q3109" t="s">
        <v>435</v>
      </c>
      <c r="R3109" t="s">
        <v>691</v>
      </c>
      <c r="S3109" t="s">
        <v>57</v>
      </c>
      <c r="T3109" t="s">
        <v>561</v>
      </c>
      <c r="U3109" t="s">
        <v>117</v>
      </c>
      <c r="V3109" t="s">
        <v>890</v>
      </c>
      <c r="W3109" t="s">
        <v>233</v>
      </c>
      <c r="X3109" t="s">
        <v>62</v>
      </c>
      <c r="Y3109" t="s">
        <v>346</v>
      </c>
      <c r="Z3109" t="s">
        <v>138</v>
      </c>
      <c r="AA3109" t="s">
        <v>64</v>
      </c>
      <c r="AB3109" t="s">
        <v>615</v>
      </c>
      <c r="AC3109" t="s">
        <v>66</v>
      </c>
      <c r="AD3109" t="s">
        <v>170</v>
      </c>
      <c r="AE3109" t="s">
        <v>421</v>
      </c>
      <c r="AF3109" t="s">
        <v>290</v>
      </c>
      <c r="AG3109" t="s">
        <v>91</v>
      </c>
      <c r="AH3109" t="s">
        <v>173</v>
      </c>
      <c r="AI3109" t="s">
        <v>101</v>
      </c>
      <c r="AJ3109" t="s">
        <v>429</v>
      </c>
      <c r="AK3109" t="s">
        <v>73</v>
      </c>
      <c r="AL3109" t="s">
        <v>68</v>
      </c>
      <c r="AM3109" t="s">
        <v>125</v>
      </c>
      <c r="AN3109" t="s">
        <v>76</v>
      </c>
      <c r="AO3109" t="s">
        <v>134</v>
      </c>
      <c r="AP3109" t="s">
        <v>283</v>
      </c>
      <c r="AQ3109" t="s">
        <v>4559</v>
      </c>
      <c r="AR3109" t="s">
        <v>62</v>
      </c>
      <c r="AS3109" t="s">
        <v>170</v>
      </c>
      <c r="AT3109" t="s">
        <v>73</v>
      </c>
      <c r="AU3109" t="s">
        <v>107</v>
      </c>
      <c r="AV3109" t="s">
        <v>2411</v>
      </c>
    </row>
    <row r="3110" spans="1:48" hidden="1" x14ac:dyDescent="0.3">
      <c r="A3110" t="s">
        <v>14887</v>
      </c>
      <c r="B3110" t="s">
        <v>14888</v>
      </c>
      <c r="C3110" s="1" t="str">
        <f t="shared" si="507"/>
        <v>21:0975</v>
      </c>
      <c r="D3110" s="1" t="str">
        <f t="shared" si="514"/>
        <v>21:0110</v>
      </c>
      <c r="E3110" t="s">
        <v>14889</v>
      </c>
      <c r="F3110" t="s">
        <v>14890</v>
      </c>
      <c r="H3110">
        <v>60.022989799999998</v>
      </c>
      <c r="I3110">
        <v>-99.750313599999998</v>
      </c>
      <c r="J3110" s="1" t="str">
        <f t="shared" si="515"/>
        <v>NGR lake sediment grab sample</v>
      </c>
      <c r="K3110" s="1" t="str">
        <f t="shared" si="516"/>
        <v>&lt;177 micron (NGR)</v>
      </c>
      <c r="L3110">
        <v>78</v>
      </c>
      <c r="M3110" t="s">
        <v>2031</v>
      </c>
      <c r="N3110">
        <v>1524</v>
      </c>
      <c r="O3110" t="s">
        <v>292</v>
      </c>
      <c r="P3110" t="s">
        <v>54</v>
      </c>
      <c r="Q3110" t="s">
        <v>115</v>
      </c>
      <c r="R3110" t="s">
        <v>326</v>
      </c>
      <c r="S3110" t="s">
        <v>57</v>
      </c>
      <c r="T3110" t="s">
        <v>291</v>
      </c>
      <c r="U3110" t="s">
        <v>168</v>
      </c>
      <c r="V3110" t="s">
        <v>69</v>
      </c>
      <c r="W3110" t="s">
        <v>240</v>
      </c>
      <c r="X3110" t="s">
        <v>74</v>
      </c>
      <c r="Y3110" t="s">
        <v>171</v>
      </c>
      <c r="Z3110" t="s">
        <v>96</v>
      </c>
      <c r="AA3110" t="s">
        <v>64</v>
      </c>
      <c r="AB3110" t="s">
        <v>471</v>
      </c>
      <c r="AC3110" t="s">
        <v>66</v>
      </c>
      <c r="AD3110" t="s">
        <v>138</v>
      </c>
      <c r="AE3110" t="s">
        <v>448</v>
      </c>
      <c r="AF3110" t="s">
        <v>121</v>
      </c>
      <c r="AG3110" t="s">
        <v>277</v>
      </c>
      <c r="AH3110" t="s">
        <v>472</v>
      </c>
      <c r="AI3110" t="s">
        <v>338</v>
      </c>
      <c r="AJ3110" t="s">
        <v>209</v>
      </c>
      <c r="AK3110" t="s">
        <v>73</v>
      </c>
      <c r="AL3110" t="s">
        <v>157</v>
      </c>
      <c r="AM3110" t="s">
        <v>75</v>
      </c>
      <c r="AN3110" t="s">
        <v>76</v>
      </c>
      <c r="AO3110" t="s">
        <v>104</v>
      </c>
      <c r="AP3110" t="s">
        <v>225</v>
      </c>
      <c r="AQ3110" t="s">
        <v>116</v>
      </c>
      <c r="AR3110" t="s">
        <v>74</v>
      </c>
      <c r="AS3110" t="s">
        <v>54</v>
      </c>
      <c r="AT3110" t="s">
        <v>73</v>
      </c>
      <c r="AU3110" t="s">
        <v>107</v>
      </c>
      <c r="AV3110" t="s">
        <v>14891</v>
      </c>
    </row>
    <row r="3111" spans="1:48" hidden="1" x14ac:dyDescent="0.3">
      <c r="A3111" t="s">
        <v>14892</v>
      </c>
      <c r="B3111" t="s">
        <v>14893</v>
      </c>
      <c r="C3111" s="1" t="str">
        <f t="shared" si="507"/>
        <v>21:0975</v>
      </c>
      <c r="D3111" s="1" t="str">
        <f t="shared" si="514"/>
        <v>21:0110</v>
      </c>
      <c r="E3111" t="s">
        <v>14894</v>
      </c>
      <c r="F3111" t="s">
        <v>14895</v>
      </c>
      <c r="H3111">
        <v>60.0596988</v>
      </c>
      <c r="I3111">
        <v>-99.545203299999997</v>
      </c>
      <c r="J3111" s="1" t="str">
        <f t="shared" si="515"/>
        <v>NGR lake sediment grab sample</v>
      </c>
      <c r="K3111" s="1" t="str">
        <f t="shared" si="516"/>
        <v>&lt;177 micron (NGR)</v>
      </c>
      <c r="L3111">
        <v>79</v>
      </c>
      <c r="M3111" t="s">
        <v>52</v>
      </c>
      <c r="N3111">
        <v>1525</v>
      </c>
      <c r="O3111" t="s">
        <v>421</v>
      </c>
      <c r="P3111" t="s">
        <v>170</v>
      </c>
      <c r="Q3111" t="s">
        <v>152</v>
      </c>
      <c r="R3111" t="s">
        <v>356</v>
      </c>
      <c r="S3111" t="s">
        <v>57</v>
      </c>
      <c r="T3111" t="s">
        <v>412</v>
      </c>
      <c r="U3111" t="s">
        <v>88</v>
      </c>
      <c r="V3111" t="s">
        <v>357</v>
      </c>
      <c r="W3111" t="s">
        <v>177</v>
      </c>
      <c r="X3111" t="s">
        <v>67</v>
      </c>
      <c r="Y3111" t="s">
        <v>448</v>
      </c>
      <c r="Z3111" t="s">
        <v>62</v>
      </c>
      <c r="AA3111" t="s">
        <v>64</v>
      </c>
      <c r="AB3111" t="s">
        <v>251</v>
      </c>
      <c r="AC3111" t="s">
        <v>66</v>
      </c>
      <c r="AD3111" t="s">
        <v>59</v>
      </c>
      <c r="AE3111" t="s">
        <v>8978</v>
      </c>
      <c r="AF3111" t="s">
        <v>121</v>
      </c>
      <c r="AG3111" t="s">
        <v>290</v>
      </c>
      <c r="AH3111" t="s">
        <v>472</v>
      </c>
      <c r="AI3111" t="s">
        <v>94</v>
      </c>
      <c r="AJ3111" t="s">
        <v>159</v>
      </c>
      <c r="AK3111" t="s">
        <v>73</v>
      </c>
      <c r="AL3111" t="s">
        <v>103</v>
      </c>
      <c r="AM3111" t="s">
        <v>75</v>
      </c>
      <c r="AN3111" t="s">
        <v>76</v>
      </c>
      <c r="AO3111" t="s">
        <v>280</v>
      </c>
      <c r="AP3111" t="s">
        <v>8164</v>
      </c>
      <c r="AQ3111" t="s">
        <v>290</v>
      </c>
      <c r="AR3111" t="s">
        <v>62</v>
      </c>
      <c r="AS3111" t="s">
        <v>54</v>
      </c>
      <c r="AT3111" t="s">
        <v>91</v>
      </c>
      <c r="AU3111" t="s">
        <v>107</v>
      </c>
      <c r="AV3111" t="s">
        <v>1198</v>
      </c>
    </row>
    <row r="3112" spans="1:48" hidden="1" x14ac:dyDescent="0.3">
      <c r="A3112" t="s">
        <v>14896</v>
      </c>
      <c r="B3112" t="s">
        <v>14897</v>
      </c>
      <c r="C3112" s="1" t="str">
        <f t="shared" si="507"/>
        <v>21:0975</v>
      </c>
      <c r="D3112" s="1" t="str">
        <f t="shared" si="514"/>
        <v>21:0110</v>
      </c>
      <c r="E3112" t="s">
        <v>14898</v>
      </c>
      <c r="F3112" t="s">
        <v>14899</v>
      </c>
      <c r="H3112">
        <v>60.025544500000002</v>
      </c>
      <c r="I3112">
        <v>-99.816168500000003</v>
      </c>
      <c r="J3112" s="1" t="str">
        <f t="shared" si="515"/>
        <v>NGR lake sediment grab sample</v>
      </c>
      <c r="K3112" s="1" t="str">
        <f t="shared" si="516"/>
        <v>&lt;177 micron (NGR)</v>
      </c>
      <c r="L3112">
        <v>79</v>
      </c>
      <c r="M3112" t="s">
        <v>86</v>
      </c>
      <c r="N3112">
        <v>1526</v>
      </c>
      <c r="O3112" t="s">
        <v>346</v>
      </c>
      <c r="P3112" t="s">
        <v>54</v>
      </c>
      <c r="Q3112" t="s">
        <v>1216</v>
      </c>
      <c r="R3112" t="s">
        <v>357</v>
      </c>
      <c r="S3112" t="s">
        <v>57</v>
      </c>
      <c r="T3112" t="s">
        <v>449</v>
      </c>
      <c r="U3112" t="s">
        <v>57</v>
      </c>
      <c r="V3112" t="s">
        <v>187</v>
      </c>
      <c r="W3112" t="s">
        <v>254</v>
      </c>
      <c r="X3112" t="s">
        <v>74</v>
      </c>
      <c r="Y3112" t="s">
        <v>302</v>
      </c>
      <c r="Z3112" t="s">
        <v>96</v>
      </c>
      <c r="AA3112" t="s">
        <v>64</v>
      </c>
      <c r="AB3112" t="s">
        <v>478</v>
      </c>
      <c r="AC3112" t="s">
        <v>66</v>
      </c>
      <c r="AD3112" t="s">
        <v>62</v>
      </c>
      <c r="AE3112" t="s">
        <v>3289</v>
      </c>
      <c r="AF3112" t="s">
        <v>203</v>
      </c>
      <c r="AG3112" t="s">
        <v>248</v>
      </c>
      <c r="AH3112" t="s">
        <v>173</v>
      </c>
      <c r="AI3112" t="s">
        <v>159</v>
      </c>
      <c r="AJ3112" t="s">
        <v>305</v>
      </c>
      <c r="AK3112" t="s">
        <v>73</v>
      </c>
      <c r="AL3112" t="s">
        <v>125</v>
      </c>
      <c r="AM3112" t="s">
        <v>177</v>
      </c>
      <c r="AN3112" t="s">
        <v>76</v>
      </c>
      <c r="AO3112" t="s">
        <v>77</v>
      </c>
      <c r="AP3112" t="s">
        <v>225</v>
      </c>
      <c r="AQ3112" t="s">
        <v>515</v>
      </c>
      <c r="AR3112" t="s">
        <v>62</v>
      </c>
      <c r="AS3112" t="s">
        <v>54</v>
      </c>
      <c r="AT3112" t="s">
        <v>73</v>
      </c>
      <c r="AU3112" t="s">
        <v>107</v>
      </c>
      <c r="AV3112" t="s">
        <v>5530</v>
      </c>
    </row>
    <row r="3113" spans="1:48" hidden="1" x14ac:dyDescent="0.3">
      <c r="A3113" t="s">
        <v>14900</v>
      </c>
      <c r="B3113" t="s">
        <v>14901</v>
      </c>
      <c r="C3113" s="1" t="str">
        <f t="shared" si="507"/>
        <v>21:0975</v>
      </c>
      <c r="D3113" s="1" t="str">
        <f t="shared" si="514"/>
        <v>21:0110</v>
      </c>
      <c r="E3113" t="s">
        <v>14902</v>
      </c>
      <c r="F3113" t="s">
        <v>14903</v>
      </c>
      <c r="H3113">
        <v>60.020796799999999</v>
      </c>
      <c r="I3113">
        <v>-99.944993600000004</v>
      </c>
      <c r="J3113" s="1" t="str">
        <f t="shared" si="515"/>
        <v>NGR lake sediment grab sample</v>
      </c>
      <c r="K3113" s="1" t="str">
        <f t="shared" si="516"/>
        <v>&lt;177 micron (NGR)</v>
      </c>
      <c r="L3113">
        <v>79</v>
      </c>
      <c r="M3113" t="s">
        <v>149</v>
      </c>
      <c r="N3113">
        <v>1527</v>
      </c>
      <c r="O3113" t="s">
        <v>193</v>
      </c>
      <c r="P3113" t="s">
        <v>54</v>
      </c>
      <c r="Q3113" t="s">
        <v>731</v>
      </c>
      <c r="R3113" t="s">
        <v>282</v>
      </c>
      <c r="S3113" t="s">
        <v>57</v>
      </c>
      <c r="T3113" t="s">
        <v>152</v>
      </c>
      <c r="U3113" t="s">
        <v>138</v>
      </c>
      <c r="V3113" t="s">
        <v>221</v>
      </c>
      <c r="W3113" t="s">
        <v>56</v>
      </c>
      <c r="X3113" t="s">
        <v>74</v>
      </c>
      <c r="Y3113" t="s">
        <v>94</v>
      </c>
      <c r="Z3113" t="s">
        <v>138</v>
      </c>
      <c r="AA3113" t="s">
        <v>64</v>
      </c>
      <c r="AB3113" t="s">
        <v>119</v>
      </c>
      <c r="AC3113" t="s">
        <v>66</v>
      </c>
      <c r="AD3113" t="s">
        <v>96</v>
      </c>
      <c r="AE3113" t="s">
        <v>448</v>
      </c>
      <c r="AF3113" t="s">
        <v>151</v>
      </c>
      <c r="AG3113" t="s">
        <v>315</v>
      </c>
      <c r="AH3113" t="s">
        <v>173</v>
      </c>
      <c r="AI3113" t="s">
        <v>429</v>
      </c>
      <c r="AJ3113" t="s">
        <v>117</v>
      </c>
      <c r="AK3113" t="s">
        <v>73</v>
      </c>
      <c r="AL3113" t="s">
        <v>526</v>
      </c>
      <c r="AM3113" t="s">
        <v>125</v>
      </c>
      <c r="AN3113" t="s">
        <v>76</v>
      </c>
      <c r="AO3113" t="s">
        <v>121</v>
      </c>
      <c r="AP3113" t="s">
        <v>295</v>
      </c>
      <c r="AQ3113" t="s">
        <v>795</v>
      </c>
      <c r="AR3113" t="s">
        <v>62</v>
      </c>
      <c r="AS3113" t="s">
        <v>54</v>
      </c>
      <c r="AT3113" t="s">
        <v>73</v>
      </c>
      <c r="AU3113" t="s">
        <v>107</v>
      </c>
      <c r="AV3113" t="s">
        <v>14904</v>
      </c>
    </row>
    <row r="3114" spans="1:48" hidden="1" x14ac:dyDescent="0.3">
      <c r="A3114" t="s">
        <v>14905</v>
      </c>
      <c r="B3114" t="s">
        <v>14906</v>
      </c>
      <c r="C3114" s="1" t="str">
        <f t="shared" si="507"/>
        <v>21:0975</v>
      </c>
      <c r="D3114" s="1" t="str">
        <f t="shared" si="514"/>
        <v>21:0110</v>
      </c>
      <c r="E3114" t="s">
        <v>14907</v>
      </c>
      <c r="F3114" t="s">
        <v>14908</v>
      </c>
      <c r="H3114">
        <v>60.058600300000002</v>
      </c>
      <c r="I3114">
        <v>-99.952769399999994</v>
      </c>
      <c r="J3114" s="1" t="str">
        <f t="shared" si="515"/>
        <v>NGR lake sediment grab sample</v>
      </c>
      <c r="K3114" s="1" t="str">
        <f t="shared" si="516"/>
        <v>&lt;177 micron (NGR)</v>
      </c>
      <c r="L3114">
        <v>79</v>
      </c>
      <c r="M3114" t="s">
        <v>165</v>
      </c>
      <c r="N3114">
        <v>1528</v>
      </c>
      <c r="O3114" t="s">
        <v>96</v>
      </c>
      <c r="P3114" t="s">
        <v>54</v>
      </c>
      <c r="Q3114" t="s">
        <v>521</v>
      </c>
      <c r="R3114" t="s">
        <v>14909</v>
      </c>
      <c r="S3114" t="s">
        <v>57</v>
      </c>
      <c r="T3114" t="s">
        <v>169</v>
      </c>
      <c r="U3114" t="s">
        <v>347</v>
      </c>
      <c r="V3114" t="s">
        <v>251</v>
      </c>
      <c r="W3114" t="s">
        <v>233</v>
      </c>
      <c r="X3114" t="s">
        <v>67</v>
      </c>
      <c r="Y3114" t="s">
        <v>62</v>
      </c>
      <c r="Z3114" t="s">
        <v>127</v>
      </c>
      <c r="AA3114" t="s">
        <v>64</v>
      </c>
      <c r="AB3114" t="s">
        <v>492</v>
      </c>
      <c r="AC3114" t="s">
        <v>66</v>
      </c>
      <c r="AD3114" t="s">
        <v>104</v>
      </c>
      <c r="AE3114" t="s">
        <v>238</v>
      </c>
      <c r="AF3114" t="s">
        <v>178</v>
      </c>
      <c r="AG3114" t="s">
        <v>1089</v>
      </c>
      <c r="AH3114" t="s">
        <v>780</v>
      </c>
      <c r="AI3114" t="s">
        <v>305</v>
      </c>
      <c r="AJ3114" t="s">
        <v>402</v>
      </c>
      <c r="AK3114" t="s">
        <v>73</v>
      </c>
      <c r="AL3114" t="s">
        <v>74</v>
      </c>
      <c r="AM3114" t="s">
        <v>125</v>
      </c>
      <c r="AN3114" t="s">
        <v>76</v>
      </c>
      <c r="AO3114" t="s">
        <v>290</v>
      </c>
      <c r="AP3114" t="s">
        <v>210</v>
      </c>
      <c r="AQ3114" t="s">
        <v>5626</v>
      </c>
      <c r="AR3114" t="s">
        <v>62</v>
      </c>
      <c r="AS3114" t="s">
        <v>62</v>
      </c>
      <c r="AT3114" t="s">
        <v>73</v>
      </c>
      <c r="AU3114" t="s">
        <v>107</v>
      </c>
      <c r="AV3114" t="s">
        <v>587</v>
      </c>
    </row>
    <row r="3115" spans="1:48" hidden="1" x14ac:dyDescent="0.3">
      <c r="A3115" t="s">
        <v>14910</v>
      </c>
      <c r="B3115" t="s">
        <v>14911</v>
      </c>
      <c r="C3115" s="1" t="str">
        <f t="shared" si="507"/>
        <v>21:0975</v>
      </c>
      <c r="D3115" s="1" t="str">
        <f t="shared" si="514"/>
        <v>21:0110</v>
      </c>
      <c r="E3115" t="s">
        <v>14912</v>
      </c>
      <c r="F3115" t="s">
        <v>14913</v>
      </c>
      <c r="H3115">
        <v>60.049744599999997</v>
      </c>
      <c r="I3115">
        <v>-99.8291708</v>
      </c>
      <c r="J3115" s="1" t="str">
        <f t="shared" si="515"/>
        <v>NGR lake sediment grab sample</v>
      </c>
      <c r="K3115" s="1" t="str">
        <f t="shared" si="516"/>
        <v>&lt;177 micron (NGR)</v>
      </c>
      <c r="L3115">
        <v>79</v>
      </c>
      <c r="M3115" t="s">
        <v>185</v>
      </c>
      <c r="N3115">
        <v>1529</v>
      </c>
      <c r="O3115" t="s">
        <v>238</v>
      </c>
      <c r="P3115" t="s">
        <v>54</v>
      </c>
      <c r="Q3115" t="s">
        <v>624</v>
      </c>
      <c r="R3115" t="s">
        <v>104</v>
      </c>
      <c r="S3115" t="s">
        <v>57</v>
      </c>
      <c r="T3115" t="s">
        <v>449</v>
      </c>
      <c r="U3115" t="s">
        <v>138</v>
      </c>
      <c r="V3115" t="s">
        <v>356</v>
      </c>
      <c r="W3115" t="s">
        <v>226</v>
      </c>
      <c r="X3115" t="s">
        <v>67</v>
      </c>
      <c r="Y3115" t="s">
        <v>238</v>
      </c>
      <c r="Z3115" t="s">
        <v>96</v>
      </c>
      <c r="AA3115" t="s">
        <v>64</v>
      </c>
      <c r="AB3115" t="s">
        <v>190</v>
      </c>
      <c r="AC3115" t="s">
        <v>66</v>
      </c>
      <c r="AD3115" t="s">
        <v>62</v>
      </c>
      <c r="AE3115" t="s">
        <v>421</v>
      </c>
      <c r="AF3115" t="s">
        <v>77</v>
      </c>
      <c r="AG3115" t="s">
        <v>91</v>
      </c>
      <c r="AH3115" t="s">
        <v>173</v>
      </c>
      <c r="AI3115" t="s">
        <v>338</v>
      </c>
      <c r="AJ3115" t="s">
        <v>138</v>
      </c>
      <c r="AK3115" t="s">
        <v>73</v>
      </c>
      <c r="AL3115" t="s">
        <v>206</v>
      </c>
      <c r="AM3115" t="s">
        <v>75</v>
      </c>
      <c r="AN3115" t="s">
        <v>76</v>
      </c>
      <c r="AO3115" t="s">
        <v>281</v>
      </c>
      <c r="AP3115" t="s">
        <v>307</v>
      </c>
      <c r="AQ3115" t="s">
        <v>92</v>
      </c>
      <c r="AR3115" t="s">
        <v>62</v>
      </c>
      <c r="AS3115" t="s">
        <v>54</v>
      </c>
      <c r="AT3115" t="s">
        <v>73</v>
      </c>
      <c r="AU3115" t="s">
        <v>107</v>
      </c>
      <c r="AV3115" t="s">
        <v>14914</v>
      </c>
    </row>
    <row r="3116" spans="1:48" hidden="1" x14ac:dyDescent="0.3">
      <c r="A3116" t="s">
        <v>14915</v>
      </c>
      <c r="B3116" t="s">
        <v>14916</v>
      </c>
      <c r="C3116" s="1" t="str">
        <f t="shared" si="507"/>
        <v>21:0975</v>
      </c>
      <c r="D3116" s="1" t="str">
        <f t="shared" si="514"/>
        <v>21:0110</v>
      </c>
      <c r="E3116" t="s">
        <v>14917</v>
      </c>
      <c r="F3116" t="s">
        <v>14918</v>
      </c>
      <c r="H3116">
        <v>60.059493799999998</v>
      </c>
      <c r="I3116">
        <v>-99.756294499999996</v>
      </c>
      <c r="J3116" s="1" t="str">
        <f t="shared" si="515"/>
        <v>NGR lake sediment grab sample</v>
      </c>
      <c r="K3116" s="1" t="str">
        <f t="shared" si="516"/>
        <v>&lt;177 micron (NGR)</v>
      </c>
      <c r="L3116">
        <v>79</v>
      </c>
      <c r="M3116" t="s">
        <v>200</v>
      </c>
      <c r="N3116">
        <v>1530</v>
      </c>
      <c r="O3116" t="s">
        <v>68</v>
      </c>
      <c r="P3116" t="s">
        <v>54</v>
      </c>
      <c r="Q3116" t="s">
        <v>997</v>
      </c>
      <c r="R3116" t="s">
        <v>168</v>
      </c>
      <c r="S3116" t="s">
        <v>57</v>
      </c>
      <c r="T3116" t="s">
        <v>725</v>
      </c>
      <c r="U3116" t="s">
        <v>57</v>
      </c>
      <c r="V3116" t="s">
        <v>69</v>
      </c>
      <c r="W3116" t="s">
        <v>94</v>
      </c>
      <c r="X3116" t="s">
        <v>67</v>
      </c>
      <c r="Y3116" t="s">
        <v>74</v>
      </c>
      <c r="Z3116" t="s">
        <v>59</v>
      </c>
      <c r="AA3116" t="s">
        <v>64</v>
      </c>
      <c r="AB3116" t="s">
        <v>187</v>
      </c>
      <c r="AC3116" t="s">
        <v>173</v>
      </c>
      <c r="AD3116" t="s">
        <v>74</v>
      </c>
      <c r="AE3116" t="s">
        <v>7924</v>
      </c>
      <c r="AF3116" t="s">
        <v>203</v>
      </c>
      <c r="AG3116" t="s">
        <v>91</v>
      </c>
      <c r="AH3116" t="s">
        <v>780</v>
      </c>
      <c r="AI3116" t="s">
        <v>106</v>
      </c>
      <c r="AJ3116" t="s">
        <v>201</v>
      </c>
      <c r="AK3116" t="s">
        <v>73</v>
      </c>
      <c r="AL3116" t="s">
        <v>125</v>
      </c>
      <c r="AM3116" t="s">
        <v>224</v>
      </c>
      <c r="AN3116" t="s">
        <v>76</v>
      </c>
      <c r="AO3116" t="s">
        <v>92</v>
      </c>
      <c r="AP3116" t="s">
        <v>105</v>
      </c>
      <c r="AQ3116" t="s">
        <v>329</v>
      </c>
      <c r="AR3116" t="s">
        <v>67</v>
      </c>
      <c r="AS3116" t="s">
        <v>54</v>
      </c>
      <c r="AT3116" t="s">
        <v>73</v>
      </c>
      <c r="AU3116" t="s">
        <v>107</v>
      </c>
      <c r="AV3116" t="s">
        <v>14919</v>
      </c>
    </row>
    <row r="3117" spans="1:48" hidden="1" x14ac:dyDescent="0.3">
      <c r="A3117" t="s">
        <v>14920</v>
      </c>
      <c r="B3117" t="s">
        <v>14921</v>
      </c>
      <c r="C3117" s="1" t="str">
        <f t="shared" si="507"/>
        <v>21:0975</v>
      </c>
      <c r="D3117" s="1" t="str">
        <f t="shared" si="514"/>
        <v>21:0110</v>
      </c>
      <c r="E3117" t="s">
        <v>14922</v>
      </c>
      <c r="F3117" t="s">
        <v>14923</v>
      </c>
      <c r="H3117">
        <v>60.060547499999998</v>
      </c>
      <c r="I3117">
        <v>-99.686681800000002</v>
      </c>
      <c r="J3117" s="1" t="str">
        <f t="shared" si="515"/>
        <v>NGR lake sediment grab sample</v>
      </c>
      <c r="K3117" s="1" t="str">
        <f t="shared" si="516"/>
        <v>&lt;177 micron (NGR)</v>
      </c>
      <c r="L3117">
        <v>79</v>
      </c>
      <c r="M3117" t="s">
        <v>113</v>
      </c>
      <c r="N3117">
        <v>1531</v>
      </c>
      <c r="O3117" t="s">
        <v>63</v>
      </c>
      <c r="P3117" t="s">
        <v>54</v>
      </c>
      <c r="Q3117" t="s">
        <v>1134</v>
      </c>
      <c r="R3117" t="s">
        <v>14924</v>
      </c>
      <c r="S3117" t="s">
        <v>57</v>
      </c>
      <c r="T3117" t="s">
        <v>365</v>
      </c>
      <c r="U3117" t="s">
        <v>168</v>
      </c>
      <c r="V3117" t="s">
        <v>282</v>
      </c>
      <c r="W3117" t="s">
        <v>143</v>
      </c>
      <c r="X3117" t="s">
        <v>74</v>
      </c>
      <c r="Y3117" t="s">
        <v>396</v>
      </c>
      <c r="Z3117" t="s">
        <v>127</v>
      </c>
      <c r="AA3117" t="s">
        <v>64</v>
      </c>
      <c r="AB3117" t="s">
        <v>550</v>
      </c>
      <c r="AC3117" t="s">
        <v>66</v>
      </c>
      <c r="AD3117" t="s">
        <v>170</v>
      </c>
      <c r="AE3117" t="s">
        <v>62</v>
      </c>
      <c r="AF3117" t="s">
        <v>178</v>
      </c>
      <c r="AG3117" t="s">
        <v>315</v>
      </c>
      <c r="AH3117" t="s">
        <v>472</v>
      </c>
      <c r="AI3117" t="s">
        <v>96</v>
      </c>
      <c r="AJ3117" t="s">
        <v>233</v>
      </c>
      <c r="AK3117" t="s">
        <v>73</v>
      </c>
      <c r="AL3117" t="s">
        <v>125</v>
      </c>
      <c r="AM3117" t="s">
        <v>103</v>
      </c>
      <c r="AN3117" t="s">
        <v>76</v>
      </c>
      <c r="AO3117" t="s">
        <v>104</v>
      </c>
      <c r="AP3117" t="s">
        <v>656</v>
      </c>
      <c r="AQ3117" t="s">
        <v>104</v>
      </c>
      <c r="AR3117" t="s">
        <v>74</v>
      </c>
      <c r="AS3117" t="s">
        <v>54</v>
      </c>
      <c r="AT3117" t="s">
        <v>73</v>
      </c>
      <c r="AU3117" t="s">
        <v>107</v>
      </c>
      <c r="AV3117" t="s">
        <v>11931</v>
      </c>
    </row>
    <row r="3118" spans="1:48" hidden="1" x14ac:dyDescent="0.3">
      <c r="A3118" t="s">
        <v>14925</v>
      </c>
      <c r="B3118" t="s">
        <v>14926</v>
      </c>
      <c r="C3118" s="1" t="str">
        <f t="shared" si="507"/>
        <v>21:0975</v>
      </c>
      <c r="D3118" s="1" t="str">
        <f t="shared" si="514"/>
        <v>21:0110</v>
      </c>
      <c r="E3118" t="s">
        <v>14922</v>
      </c>
      <c r="F3118" t="s">
        <v>14927</v>
      </c>
      <c r="H3118">
        <v>60.060547499999998</v>
      </c>
      <c r="I3118">
        <v>-99.686681800000002</v>
      </c>
      <c r="J3118" s="1" t="str">
        <f t="shared" si="515"/>
        <v>NGR lake sediment grab sample</v>
      </c>
      <c r="K3118" s="1" t="str">
        <f t="shared" si="516"/>
        <v>&lt;177 micron (NGR)</v>
      </c>
      <c r="L3118">
        <v>79</v>
      </c>
      <c r="M3118" t="s">
        <v>132</v>
      </c>
      <c r="N3118">
        <v>1532</v>
      </c>
      <c r="O3118" t="s">
        <v>355</v>
      </c>
      <c r="P3118" t="s">
        <v>54</v>
      </c>
      <c r="Q3118" t="s">
        <v>470</v>
      </c>
      <c r="R3118" t="s">
        <v>14427</v>
      </c>
      <c r="S3118" t="s">
        <v>57</v>
      </c>
      <c r="T3118" t="s">
        <v>122</v>
      </c>
      <c r="U3118" t="s">
        <v>178</v>
      </c>
      <c r="V3118" t="s">
        <v>189</v>
      </c>
      <c r="W3118" t="s">
        <v>96</v>
      </c>
      <c r="X3118" t="s">
        <v>74</v>
      </c>
      <c r="Y3118" t="s">
        <v>421</v>
      </c>
      <c r="Z3118" t="s">
        <v>96</v>
      </c>
      <c r="AA3118" t="s">
        <v>64</v>
      </c>
      <c r="AB3118" t="s">
        <v>890</v>
      </c>
      <c r="AC3118" t="s">
        <v>66</v>
      </c>
      <c r="AD3118" t="s">
        <v>138</v>
      </c>
      <c r="AE3118" t="s">
        <v>171</v>
      </c>
      <c r="AF3118" t="s">
        <v>290</v>
      </c>
      <c r="AG3118" t="s">
        <v>277</v>
      </c>
      <c r="AH3118" t="s">
        <v>472</v>
      </c>
      <c r="AI3118" t="s">
        <v>340</v>
      </c>
      <c r="AJ3118" t="s">
        <v>138</v>
      </c>
      <c r="AK3118" t="s">
        <v>73</v>
      </c>
      <c r="AL3118" t="s">
        <v>125</v>
      </c>
      <c r="AM3118" t="s">
        <v>177</v>
      </c>
      <c r="AN3118" t="s">
        <v>76</v>
      </c>
      <c r="AO3118" t="s">
        <v>281</v>
      </c>
      <c r="AP3118" t="s">
        <v>225</v>
      </c>
      <c r="AQ3118" t="s">
        <v>290</v>
      </c>
      <c r="AR3118" t="s">
        <v>67</v>
      </c>
      <c r="AS3118" t="s">
        <v>54</v>
      </c>
      <c r="AT3118" t="s">
        <v>73</v>
      </c>
      <c r="AU3118" t="s">
        <v>107</v>
      </c>
      <c r="AV3118" t="s">
        <v>8736</v>
      </c>
    </row>
    <row r="3119" spans="1:48" hidden="1" x14ac:dyDescent="0.3">
      <c r="A3119" t="s">
        <v>14928</v>
      </c>
      <c r="B3119" t="s">
        <v>14929</v>
      </c>
      <c r="C3119" s="1" t="str">
        <f t="shared" si="507"/>
        <v>21:0975</v>
      </c>
      <c r="D3119" s="1" t="str">
        <f t="shared" si="514"/>
        <v>21:0110</v>
      </c>
      <c r="E3119" t="s">
        <v>14894</v>
      </c>
      <c r="F3119" t="s">
        <v>14930</v>
      </c>
      <c r="H3119">
        <v>60.0596988</v>
      </c>
      <c r="I3119">
        <v>-99.545203299999997</v>
      </c>
      <c r="J3119" s="1" t="str">
        <f t="shared" si="515"/>
        <v>NGR lake sediment grab sample</v>
      </c>
      <c r="K3119" s="1" t="str">
        <f t="shared" si="516"/>
        <v>&lt;177 micron (NGR)</v>
      </c>
      <c r="L3119">
        <v>79</v>
      </c>
      <c r="M3119" t="s">
        <v>345</v>
      </c>
      <c r="N3119">
        <v>1533</v>
      </c>
      <c r="O3119" t="s">
        <v>68</v>
      </c>
      <c r="P3119" t="s">
        <v>54</v>
      </c>
      <c r="Q3119" t="s">
        <v>58</v>
      </c>
      <c r="R3119" t="s">
        <v>356</v>
      </c>
      <c r="S3119" t="s">
        <v>57</v>
      </c>
      <c r="T3119" t="s">
        <v>304</v>
      </c>
      <c r="U3119" t="s">
        <v>117</v>
      </c>
      <c r="V3119" t="s">
        <v>2740</v>
      </c>
      <c r="W3119" t="s">
        <v>177</v>
      </c>
      <c r="X3119" t="s">
        <v>67</v>
      </c>
      <c r="Y3119" t="s">
        <v>137</v>
      </c>
      <c r="Z3119" t="s">
        <v>74</v>
      </c>
      <c r="AA3119" t="s">
        <v>64</v>
      </c>
      <c r="AB3119" t="s">
        <v>471</v>
      </c>
      <c r="AC3119" t="s">
        <v>66</v>
      </c>
      <c r="AD3119" t="s">
        <v>59</v>
      </c>
      <c r="AE3119" t="s">
        <v>2032</v>
      </c>
      <c r="AF3119" t="s">
        <v>77</v>
      </c>
      <c r="AG3119" t="s">
        <v>281</v>
      </c>
      <c r="AH3119" t="s">
        <v>780</v>
      </c>
      <c r="AI3119" t="s">
        <v>118</v>
      </c>
      <c r="AJ3119" t="s">
        <v>709</v>
      </c>
      <c r="AK3119" t="s">
        <v>73</v>
      </c>
      <c r="AL3119" t="s">
        <v>103</v>
      </c>
      <c r="AM3119" t="s">
        <v>177</v>
      </c>
      <c r="AN3119" t="s">
        <v>76</v>
      </c>
      <c r="AO3119" t="s">
        <v>102</v>
      </c>
      <c r="AP3119" t="s">
        <v>8164</v>
      </c>
      <c r="AQ3119" t="s">
        <v>290</v>
      </c>
      <c r="AR3119" t="s">
        <v>62</v>
      </c>
      <c r="AS3119" t="s">
        <v>170</v>
      </c>
      <c r="AT3119" t="s">
        <v>58</v>
      </c>
      <c r="AU3119" t="s">
        <v>107</v>
      </c>
      <c r="AV3119" t="s">
        <v>14293</v>
      </c>
    </row>
    <row r="3120" spans="1:48" hidden="1" x14ac:dyDescent="0.3">
      <c r="A3120" t="s">
        <v>14931</v>
      </c>
      <c r="B3120" t="s">
        <v>14932</v>
      </c>
      <c r="C3120" s="1" t="str">
        <f t="shared" si="507"/>
        <v>21:0975</v>
      </c>
      <c r="D3120" s="1" t="str">
        <f t="shared" si="514"/>
        <v>21:0110</v>
      </c>
      <c r="E3120" t="s">
        <v>14933</v>
      </c>
      <c r="F3120" t="s">
        <v>14934</v>
      </c>
      <c r="H3120">
        <v>60.051860499999997</v>
      </c>
      <c r="I3120">
        <v>-99.511351500000004</v>
      </c>
      <c r="J3120" s="1" t="str">
        <f t="shared" si="515"/>
        <v>NGR lake sediment grab sample</v>
      </c>
      <c r="K3120" s="1" t="str">
        <f t="shared" si="516"/>
        <v>&lt;177 micron (NGR)</v>
      </c>
      <c r="L3120">
        <v>79</v>
      </c>
      <c r="M3120" t="s">
        <v>217</v>
      </c>
      <c r="N3120">
        <v>1534</v>
      </c>
      <c r="O3120" t="s">
        <v>177</v>
      </c>
      <c r="P3120" t="s">
        <v>54</v>
      </c>
      <c r="Q3120" t="s">
        <v>558</v>
      </c>
      <c r="R3120" t="s">
        <v>282</v>
      </c>
      <c r="S3120" t="s">
        <v>57</v>
      </c>
      <c r="T3120" t="s">
        <v>91</v>
      </c>
      <c r="U3120" t="s">
        <v>117</v>
      </c>
      <c r="V3120" t="s">
        <v>471</v>
      </c>
      <c r="W3120" t="s">
        <v>170</v>
      </c>
      <c r="X3120" t="s">
        <v>74</v>
      </c>
      <c r="Y3120" t="s">
        <v>63</v>
      </c>
      <c r="Z3120" t="s">
        <v>96</v>
      </c>
      <c r="AA3120" t="s">
        <v>64</v>
      </c>
      <c r="AB3120" t="s">
        <v>326</v>
      </c>
      <c r="AC3120" t="s">
        <v>70</v>
      </c>
      <c r="AD3120" t="s">
        <v>96</v>
      </c>
      <c r="AE3120" t="s">
        <v>238</v>
      </c>
      <c r="AF3120" t="s">
        <v>77</v>
      </c>
      <c r="AG3120" t="s">
        <v>249</v>
      </c>
      <c r="AH3120" t="s">
        <v>472</v>
      </c>
      <c r="AI3120" t="s">
        <v>318</v>
      </c>
      <c r="AJ3120" t="s">
        <v>592</v>
      </c>
      <c r="AK3120" t="s">
        <v>73</v>
      </c>
      <c r="AL3120" t="s">
        <v>125</v>
      </c>
      <c r="AM3120" t="s">
        <v>68</v>
      </c>
      <c r="AN3120" t="s">
        <v>76</v>
      </c>
      <c r="AO3120" t="s">
        <v>290</v>
      </c>
      <c r="AP3120" t="s">
        <v>414</v>
      </c>
      <c r="AQ3120" t="s">
        <v>6581</v>
      </c>
      <c r="AR3120" t="s">
        <v>62</v>
      </c>
      <c r="AS3120" t="s">
        <v>127</v>
      </c>
      <c r="AT3120" t="s">
        <v>73</v>
      </c>
      <c r="AU3120" t="s">
        <v>107</v>
      </c>
      <c r="AV3120" t="s">
        <v>14935</v>
      </c>
    </row>
    <row r="3121" spans="1:48" hidden="1" x14ac:dyDescent="0.3">
      <c r="A3121" t="s">
        <v>14936</v>
      </c>
      <c r="B3121" t="s">
        <v>14937</v>
      </c>
      <c r="C3121" s="1" t="str">
        <f t="shared" si="507"/>
        <v>21:0975</v>
      </c>
      <c r="D3121" s="1" t="str">
        <f t="shared" si="514"/>
        <v>21:0110</v>
      </c>
      <c r="E3121" t="s">
        <v>14938</v>
      </c>
      <c r="F3121" t="s">
        <v>14939</v>
      </c>
      <c r="H3121">
        <v>60.048316399999997</v>
      </c>
      <c r="I3121">
        <v>-99.448904999999996</v>
      </c>
      <c r="J3121" s="1" t="str">
        <f t="shared" si="515"/>
        <v>NGR lake sediment grab sample</v>
      </c>
      <c r="K3121" s="1" t="str">
        <f t="shared" si="516"/>
        <v>&lt;177 micron (NGR)</v>
      </c>
      <c r="L3121">
        <v>79</v>
      </c>
      <c r="M3121" t="s">
        <v>246</v>
      </c>
      <c r="N3121">
        <v>1535</v>
      </c>
      <c r="O3121" t="s">
        <v>74</v>
      </c>
      <c r="P3121" t="s">
        <v>54</v>
      </c>
      <c r="Q3121" t="s">
        <v>731</v>
      </c>
      <c r="R3121" t="s">
        <v>355</v>
      </c>
      <c r="S3121" t="s">
        <v>57</v>
      </c>
      <c r="T3121" t="s">
        <v>122</v>
      </c>
      <c r="U3121" t="s">
        <v>88</v>
      </c>
      <c r="V3121" t="s">
        <v>192</v>
      </c>
      <c r="W3121" t="s">
        <v>226</v>
      </c>
      <c r="X3121" t="s">
        <v>74</v>
      </c>
      <c r="Y3121" t="s">
        <v>171</v>
      </c>
      <c r="Z3121" t="s">
        <v>59</v>
      </c>
      <c r="AA3121" t="s">
        <v>64</v>
      </c>
      <c r="AB3121" t="s">
        <v>190</v>
      </c>
      <c r="AC3121" t="s">
        <v>66</v>
      </c>
      <c r="AD3121" t="s">
        <v>117</v>
      </c>
      <c r="AE3121" t="s">
        <v>3848</v>
      </c>
      <c r="AF3121" t="s">
        <v>116</v>
      </c>
      <c r="AG3121" t="s">
        <v>262</v>
      </c>
      <c r="AH3121" t="s">
        <v>472</v>
      </c>
      <c r="AI3121" t="s">
        <v>71</v>
      </c>
      <c r="AJ3121" t="s">
        <v>156</v>
      </c>
      <c r="AK3121" t="s">
        <v>73</v>
      </c>
      <c r="AL3121" t="s">
        <v>238</v>
      </c>
      <c r="AM3121" t="s">
        <v>125</v>
      </c>
      <c r="AN3121" t="s">
        <v>76</v>
      </c>
      <c r="AO3121" t="s">
        <v>77</v>
      </c>
      <c r="AP3121" t="s">
        <v>295</v>
      </c>
      <c r="AQ3121" t="s">
        <v>281</v>
      </c>
      <c r="AR3121" t="s">
        <v>74</v>
      </c>
      <c r="AS3121" t="s">
        <v>54</v>
      </c>
      <c r="AT3121" t="s">
        <v>73</v>
      </c>
      <c r="AU3121" t="s">
        <v>107</v>
      </c>
      <c r="AV3121" t="s">
        <v>4456</v>
      </c>
    </row>
    <row r="3122" spans="1:48" hidden="1" x14ac:dyDescent="0.3">
      <c r="A3122" t="s">
        <v>14940</v>
      </c>
      <c r="B3122" t="s">
        <v>14941</v>
      </c>
      <c r="C3122" s="1" t="str">
        <f t="shared" si="507"/>
        <v>21:0975</v>
      </c>
      <c r="D3122" s="1" t="str">
        <f t="shared" si="514"/>
        <v>21:0110</v>
      </c>
      <c r="E3122" t="s">
        <v>14942</v>
      </c>
      <c r="F3122" t="s">
        <v>14943</v>
      </c>
      <c r="H3122">
        <v>60.052250700000002</v>
      </c>
      <c r="I3122">
        <v>-99.350718599999993</v>
      </c>
      <c r="J3122" s="1" t="str">
        <f t="shared" si="515"/>
        <v>NGR lake sediment grab sample</v>
      </c>
      <c r="K3122" s="1" t="str">
        <f t="shared" si="516"/>
        <v>&lt;177 micron (NGR)</v>
      </c>
      <c r="L3122">
        <v>79</v>
      </c>
      <c r="M3122" t="s">
        <v>260</v>
      </c>
      <c r="N3122">
        <v>1536</v>
      </c>
      <c r="O3122" t="s">
        <v>302</v>
      </c>
      <c r="P3122" t="s">
        <v>54</v>
      </c>
      <c r="Q3122" t="s">
        <v>603</v>
      </c>
      <c r="R3122" t="s">
        <v>691</v>
      </c>
      <c r="S3122" t="s">
        <v>57</v>
      </c>
      <c r="T3122" t="s">
        <v>315</v>
      </c>
      <c r="U3122" t="s">
        <v>117</v>
      </c>
      <c r="V3122" t="s">
        <v>436</v>
      </c>
      <c r="W3122" t="s">
        <v>95</v>
      </c>
      <c r="X3122" t="s">
        <v>62</v>
      </c>
      <c r="Y3122" t="s">
        <v>62</v>
      </c>
      <c r="Z3122" t="s">
        <v>96</v>
      </c>
      <c r="AA3122" t="s">
        <v>64</v>
      </c>
      <c r="AB3122" t="s">
        <v>698</v>
      </c>
      <c r="AC3122" t="s">
        <v>66</v>
      </c>
      <c r="AD3122" t="s">
        <v>203</v>
      </c>
      <c r="AE3122" t="s">
        <v>421</v>
      </c>
      <c r="AF3122" t="s">
        <v>281</v>
      </c>
      <c r="AG3122" t="s">
        <v>279</v>
      </c>
      <c r="AH3122" t="s">
        <v>780</v>
      </c>
      <c r="AI3122" t="s">
        <v>240</v>
      </c>
      <c r="AJ3122" t="s">
        <v>480</v>
      </c>
      <c r="AK3122" t="s">
        <v>73</v>
      </c>
      <c r="AL3122" t="s">
        <v>75</v>
      </c>
      <c r="AM3122" t="s">
        <v>68</v>
      </c>
      <c r="AN3122" t="s">
        <v>76</v>
      </c>
      <c r="AO3122" t="s">
        <v>1192</v>
      </c>
      <c r="AP3122" t="s">
        <v>2741</v>
      </c>
      <c r="AQ3122" t="s">
        <v>14944</v>
      </c>
      <c r="AR3122" t="s">
        <v>62</v>
      </c>
      <c r="AS3122" t="s">
        <v>170</v>
      </c>
      <c r="AT3122" t="s">
        <v>91</v>
      </c>
      <c r="AU3122" t="s">
        <v>107</v>
      </c>
      <c r="AV3122" t="s">
        <v>4490</v>
      </c>
    </row>
    <row r="3123" spans="1:48" hidden="1" x14ac:dyDescent="0.3">
      <c r="A3123" t="s">
        <v>14945</v>
      </c>
      <c r="B3123" t="s">
        <v>14946</v>
      </c>
      <c r="C3123" s="1" t="str">
        <f t="shared" ref="C3123:C3186" si="517">HYPERLINK("https://geochem.nrcan.gc.ca/cdogs/content/bdl/bdl210975_e.htm", "21:0975")</f>
        <v>21:0975</v>
      </c>
      <c r="D3123" s="1" t="str">
        <f t="shared" si="514"/>
        <v>21:0110</v>
      </c>
      <c r="E3123" t="s">
        <v>14947</v>
      </c>
      <c r="F3123" t="s">
        <v>14948</v>
      </c>
      <c r="H3123">
        <v>60.025588999999997</v>
      </c>
      <c r="I3123">
        <v>-99.223908100000003</v>
      </c>
      <c r="J3123" s="1" t="str">
        <f t="shared" si="515"/>
        <v>NGR lake sediment grab sample</v>
      </c>
      <c r="K3123" s="1" t="str">
        <f t="shared" si="516"/>
        <v>&lt;177 micron (NGR)</v>
      </c>
      <c r="L3123">
        <v>79</v>
      </c>
      <c r="M3123" t="s">
        <v>273</v>
      </c>
      <c r="N3123">
        <v>1537</v>
      </c>
      <c r="O3123" t="s">
        <v>68</v>
      </c>
      <c r="P3123" t="s">
        <v>54</v>
      </c>
      <c r="Q3123" t="s">
        <v>777</v>
      </c>
      <c r="R3123" t="s">
        <v>141</v>
      </c>
      <c r="S3123" t="s">
        <v>57</v>
      </c>
      <c r="T3123" t="s">
        <v>462</v>
      </c>
      <c r="U3123" t="s">
        <v>138</v>
      </c>
      <c r="V3123" t="s">
        <v>347</v>
      </c>
      <c r="W3123" t="s">
        <v>205</v>
      </c>
      <c r="X3123" t="s">
        <v>62</v>
      </c>
      <c r="Y3123" t="s">
        <v>205</v>
      </c>
      <c r="Z3123" t="s">
        <v>96</v>
      </c>
      <c r="AA3123" t="s">
        <v>64</v>
      </c>
      <c r="AB3123" t="s">
        <v>152</v>
      </c>
      <c r="AC3123" t="s">
        <v>155</v>
      </c>
      <c r="AD3123" t="s">
        <v>92</v>
      </c>
      <c r="AE3123" t="s">
        <v>238</v>
      </c>
      <c r="AF3123" t="s">
        <v>281</v>
      </c>
      <c r="AG3123" t="s">
        <v>1089</v>
      </c>
      <c r="AH3123" t="s">
        <v>472</v>
      </c>
      <c r="AI3123" t="s">
        <v>306</v>
      </c>
      <c r="AJ3123" t="s">
        <v>3066</v>
      </c>
      <c r="AK3123" t="s">
        <v>73</v>
      </c>
      <c r="AL3123" t="s">
        <v>74</v>
      </c>
      <c r="AM3123" t="s">
        <v>238</v>
      </c>
      <c r="AN3123" t="s">
        <v>76</v>
      </c>
      <c r="AO3123" t="s">
        <v>1341</v>
      </c>
      <c r="AP3123" t="s">
        <v>414</v>
      </c>
      <c r="AQ3123" t="s">
        <v>104</v>
      </c>
      <c r="AR3123" t="s">
        <v>74</v>
      </c>
      <c r="AS3123" t="s">
        <v>127</v>
      </c>
      <c r="AT3123" t="s">
        <v>73</v>
      </c>
      <c r="AU3123" t="s">
        <v>107</v>
      </c>
      <c r="AV3123" t="s">
        <v>11260</v>
      </c>
    </row>
    <row r="3124" spans="1:48" hidden="1" x14ac:dyDescent="0.3">
      <c r="A3124" t="s">
        <v>14949</v>
      </c>
      <c r="B3124" t="s">
        <v>14950</v>
      </c>
      <c r="C3124" s="1" t="str">
        <f t="shared" si="517"/>
        <v>21:0975</v>
      </c>
      <c r="D3124" s="1" t="str">
        <f t="shared" si="514"/>
        <v>21:0110</v>
      </c>
      <c r="E3124" t="s">
        <v>14951</v>
      </c>
      <c r="F3124" t="s">
        <v>14952</v>
      </c>
      <c r="H3124">
        <v>60.026347399999999</v>
      </c>
      <c r="I3124">
        <v>-99.159374</v>
      </c>
      <c r="J3124" s="1" t="str">
        <f t="shared" si="515"/>
        <v>NGR lake sediment grab sample</v>
      </c>
      <c r="K3124" s="1" t="str">
        <f t="shared" si="516"/>
        <v>&lt;177 micron (NGR)</v>
      </c>
      <c r="L3124">
        <v>79</v>
      </c>
      <c r="M3124" t="s">
        <v>289</v>
      </c>
      <c r="N3124">
        <v>1538</v>
      </c>
      <c r="O3124" t="s">
        <v>68</v>
      </c>
      <c r="P3124" t="s">
        <v>54</v>
      </c>
      <c r="Q3124" t="s">
        <v>133</v>
      </c>
      <c r="R3124" t="s">
        <v>92</v>
      </c>
      <c r="S3124" t="s">
        <v>57</v>
      </c>
      <c r="T3124" t="s">
        <v>152</v>
      </c>
      <c r="U3124" t="s">
        <v>168</v>
      </c>
      <c r="V3124" t="s">
        <v>251</v>
      </c>
      <c r="W3124" t="s">
        <v>308</v>
      </c>
      <c r="X3124" t="s">
        <v>67</v>
      </c>
      <c r="Y3124" t="s">
        <v>263</v>
      </c>
      <c r="Z3124" t="s">
        <v>138</v>
      </c>
      <c r="AA3124" t="s">
        <v>64</v>
      </c>
      <c r="AB3124" t="s">
        <v>119</v>
      </c>
      <c r="AC3124" t="s">
        <v>70</v>
      </c>
      <c r="AD3124" t="s">
        <v>127</v>
      </c>
      <c r="AE3124" t="s">
        <v>62</v>
      </c>
      <c r="AF3124" t="s">
        <v>121</v>
      </c>
      <c r="AG3124" t="s">
        <v>277</v>
      </c>
      <c r="AH3124" t="s">
        <v>472</v>
      </c>
      <c r="AI3124" t="s">
        <v>123</v>
      </c>
      <c r="AJ3124" t="s">
        <v>382</v>
      </c>
      <c r="AK3124" t="s">
        <v>73</v>
      </c>
      <c r="AL3124" t="s">
        <v>206</v>
      </c>
      <c r="AM3124" t="s">
        <v>125</v>
      </c>
      <c r="AN3124" t="s">
        <v>76</v>
      </c>
      <c r="AO3124" t="s">
        <v>134</v>
      </c>
      <c r="AP3124" t="s">
        <v>596</v>
      </c>
      <c r="AQ3124" t="s">
        <v>305</v>
      </c>
      <c r="AR3124" t="s">
        <v>67</v>
      </c>
      <c r="AS3124" t="s">
        <v>62</v>
      </c>
      <c r="AT3124" t="s">
        <v>73</v>
      </c>
      <c r="AU3124" t="s">
        <v>107</v>
      </c>
      <c r="AV3124" t="s">
        <v>14953</v>
      </c>
    </row>
    <row r="3125" spans="1:48" hidden="1" x14ac:dyDescent="0.3">
      <c r="A3125" t="s">
        <v>14954</v>
      </c>
      <c r="B3125" t="s">
        <v>14955</v>
      </c>
      <c r="C3125" s="1" t="str">
        <f t="shared" si="517"/>
        <v>21:0975</v>
      </c>
      <c r="D3125" s="1" t="str">
        <f t="shared" si="514"/>
        <v>21:0110</v>
      </c>
      <c r="E3125" t="s">
        <v>14956</v>
      </c>
      <c r="F3125" t="s">
        <v>14957</v>
      </c>
      <c r="H3125">
        <v>60.0285492</v>
      </c>
      <c r="I3125">
        <v>-99.133311699999993</v>
      </c>
      <c r="J3125" s="1" t="str">
        <f t="shared" si="515"/>
        <v>NGR lake sediment grab sample</v>
      </c>
      <c r="K3125" s="1" t="str">
        <f t="shared" si="516"/>
        <v>&lt;177 micron (NGR)</v>
      </c>
      <c r="L3125">
        <v>79</v>
      </c>
      <c r="M3125" t="s">
        <v>301</v>
      </c>
      <c r="N3125">
        <v>1539</v>
      </c>
      <c r="O3125" t="s">
        <v>157</v>
      </c>
      <c r="P3125" t="s">
        <v>54</v>
      </c>
      <c r="Q3125" t="s">
        <v>169</v>
      </c>
      <c r="R3125" t="s">
        <v>151</v>
      </c>
      <c r="S3125" t="s">
        <v>57</v>
      </c>
      <c r="T3125" t="s">
        <v>575</v>
      </c>
      <c r="U3125" t="s">
        <v>57</v>
      </c>
      <c r="V3125" t="s">
        <v>2740</v>
      </c>
      <c r="W3125" t="s">
        <v>103</v>
      </c>
      <c r="X3125" t="s">
        <v>67</v>
      </c>
      <c r="Y3125" t="s">
        <v>224</v>
      </c>
      <c r="Z3125" t="s">
        <v>67</v>
      </c>
      <c r="AA3125" t="s">
        <v>64</v>
      </c>
      <c r="AB3125" t="s">
        <v>290</v>
      </c>
      <c r="AC3125" t="s">
        <v>66</v>
      </c>
      <c r="AD3125" t="s">
        <v>96</v>
      </c>
      <c r="AE3125" t="s">
        <v>9933</v>
      </c>
      <c r="AF3125" t="s">
        <v>76</v>
      </c>
      <c r="AG3125" t="s">
        <v>57</v>
      </c>
      <c r="AH3125" t="s">
        <v>780</v>
      </c>
      <c r="AI3125" t="s">
        <v>238</v>
      </c>
      <c r="AJ3125" t="s">
        <v>136</v>
      </c>
      <c r="AK3125" t="s">
        <v>73</v>
      </c>
      <c r="AL3125" t="s">
        <v>103</v>
      </c>
      <c r="AM3125" t="s">
        <v>103</v>
      </c>
      <c r="AN3125" t="s">
        <v>76</v>
      </c>
      <c r="AO3125" t="s">
        <v>106</v>
      </c>
      <c r="AP3125" t="s">
        <v>8164</v>
      </c>
      <c r="AQ3125" t="s">
        <v>104</v>
      </c>
      <c r="AR3125" t="s">
        <v>67</v>
      </c>
      <c r="AS3125" t="s">
        <v>54</v>
      </c>
      <c r="AT3125" t="s">
        <v>73</v>
      </c>
      <c r="AU3125" t="s">
        <v>107</v>
      </c>
      <c r="AV3125" t="s">
        <v>11682</v>
      </c>
    </row>
    <row r="3126" spans="1:48" hidden="1" x14ac:dyDescent="0.3">
      <c r="A3126" t="s">
        <v>14958</v>
      </c>
      <c r="B3126" t="s">
        <v>14959</v>
      </c>
      <c r="C3126" s="1" t="str">
        <f t="shared" si="517"/>
        <v>21:0975</v>
      </c>
      <c r="D3126" s="1" t="str">
        <f t="shared" si="514"/>
        <v>21:0110</v>
      </c>
      <c r="E3126" t="s">
        <v>14960</v>
      </c>
      <c r="F3126" t="s">
        <v>14961</v>
      </c>
      <c r="H3126">
        <v>60.056993300000002</v>
      </c>
      <c r="I3126">
        <v>-99.093878700000005</v>
      </c>
      <c r="J3126" s="1" t="str">
        <f t="shared" si="515"/>
        <v>NGR lake sediment grab sample</v>
      </c>
      <c r="K3126" s="1" t="str">
        <f t="shared" si="516"/>
        <v>&lt;177 micron (NGR)</v>
      </c>
      <c r="L3126">
        <v>79</v>
      </c>
      <c r="M3126" t="s">
        <v>314</v>
      </c>
      <c r="N3126">
        <v>1540</v>
      </c>
      <c r="O3126" t="s">
        <v>125</v>
      </c>
      <c r="P3126" t="s">
        <v>54</v>
      </c>
      <c r="Q3126" t="s">
        <v>652</v>
      </c>
      <c r="R3126" t="s">
        <v>116</v>
      </c>
      <c r="S3126" t="s">
        <v>57</v>
      </c>
      <c r="T3126" t="s">
        <v>152</v>
      </c>
      <c r="U3126" t="s">
        <v>59</v>
      </c>
      <c r="V3126" t="s">
        <v>151</v>
      </c>
      <c r="W3126" t="s">
        <v>302</v>
      </c>
      <c r="X3126" t="s">
        <v>74</v>
      </c>
      <c r="Y3126" t="s">
        <v>448</v>
      </c>
      <c r="Z3126" t="s">
        <v>127</v>
      </c>
      <c r="AA3126" t="s">
        <v>64</v>
      </c>
      <c r="AB3126" t="s">
        <v>221</v>
      </c>
      <c r="AC3126" t="s">
        <v>66</v>
      </c>
      <c r="AD3126" t="s">
        <v>127</v>
      </c>
      <c r="AE3126" t="s">
        <v>526</v>
      </c>
      <c r="AF3126" t="s">
        <v>281</v>
      </c>
      <c r="AG3126" t="s">
        <v>100</v>
      </c>
      <c r="AH3126" t="s">
        <v>472</v>
      </c>
      <c r="AI3126" t="s">
        <v>159</v>
      </c>
      <c r="AJ3126" t="s">
        <v>382</v>
      </c>
      <c r="AK3126" t="s">
        <v>73</v>
      </c>
      <c r="AL3126" t="s">
        <v>75</v>
      </c>
      <c r="AM3126" t="s">
        <v>157</v>
      </c>
      <c r="AN3126" t="s">
        <v>76</v>
      </c>
      <c r="AO3126" t="s">
        <v>104</v>
      </c>
      <c r="AP3126" t="s">
        <v>656</v>
      </c>
      <c r="AQ3126" t="s">
        <v>92</v>
      </c>
      <c r="AR3126" t="s">
        <v>67</v>
      </c>
      <c r="AS3126" t="s">
        <v>62</v>
      </c>
      <c r="AT3126" t="s">
        <v>73</v>
      </c>
      <c r="AU3126" t="s">
        <v>107</v>
      </c>
      <c r="AV3126" t="s">
        <v>2094</v>
      </c>
    </row>
    <row r="3127" spans="1:48" hidden="1" x14ac:dyDescent="0.3">
      <c r="A3127" t="s">
        <v>14962</v>
      </c>
      <c r="B3127" t="s">
        <v>14963</v>
      </c>
      <c r="C3127" s="1" t="str">
        <f t="shared" si="517"/>
        <v>21:0975</v>
      </c>
      <c r="D3127" s="1" t="str">
        <f t="shared" si="514"/>
        <v>21:0110</v>
      </c>
      <c r="E3127" t="s">
        <v>14964</v>
      </c>
      <c r="F3127" t="s">
        <v>14965</v>
      </c>
      <c r="H3127">
        <v>60.093597500000001</v>
      </c>
      <c r="I3127">
        <v>-99.086106299999997</v>
      </c>
      <c r="J3127" s="1" t="str">
        <f t="shared" si="515"/>
        <v>NGR lake sediment grab sample</v>
      </c>
      <c r="K3127" s="1" t="str">
        <f t="shared" si="516"/>
        <v>&lt;177 micron (NGR)</v>
      </c>
      <c r="L3127">
        <v>79</v>
      </c>
      <c r="M3127" t="s">
        <v>324</v>
      </c>
      <c r="N3127">
        <v>1541</v>
      </c>
      <c r="O3127" t="s">
        <v>125</v>
      </c>
      <c r="P3127" t="s">
        <v>54</v>
      </c>
      <c r="Q3127" t="s">
        <v>558</v>
      </c>
      <c r="R3127" t="s">
        <v>281</v>
      </c>
      <c r="S3127" t="s">
        <v>57</v>
      </c>
      <c r="T3127" t="s">
        <v>152</v>
      </c>
      <c r="U3127" t="s">
        <v>117</v>
      </c>
      <c r="V3127" t="s">
        <v>550</v>
      </c>
      <c r="W3127" t="s">
        <v>205</v>
      </c>
      <c r="X3127" t="s">
        <v>67</v>
      </c>
      <c r="Y3127" t="s">
        <v>355</v>
      </c>
      <c r="Z3127" t="s">
        <v>138</v>
      </c>
      <c r="AA3127" t="s">
        <v>64</v>
      </c>
      <c r="AB3127" t="s">
        <v>172</v>
      </c>
      <c r="AC3127" t="s">
        <v>173</v>
      </c>
      <c r="AD3127" t="s">
        <v>62</v>
      </c>
      <c r="AE3127" t="s">
        <v>396</v>
      </c>
      <c r="AF3127" t="s">
        <v>290</v>
      </c>
      <c r="AG3127" t="s">
        <v>279</v>
      </c>
      <c r="AH3127" t="s">
        <v>780</v>
      </c>
      <c r="AI3127" t="s">
        <v>340</v>
      </c>
      <c r="AJ3127" t="s">
        <v>101</v>
      </c>
      <c r="AK3127" t="s">
        <v>73</v>
      </c>
      <c r="AL3127" t="s">
        <v>125</v>
      </c>
      <c r="AM3127" t="s">
        <v>177</v>
      </c>
      <c r="AN3127" t="s">
        <v>76</v>
      </c>
      <c r="AO3127" t="s">
        <v>77</v>
      </c>
      <c r="AP3127" t="s">
        <v>225</v>
      </c>
      <c r="AQ3127" t="s">
        <v>168</v>
      </c>
      <c r="AR3127" t="s">
        <v>67</v>
      </c>
      <c r="AS3127" t="s">
        <v>62</v>
      </c>
      <c r="AT3127" t="s">
        <v>73</v>
      </c>
      <c r="AU3127" t="s">
        <v>447</v>
      </c>
      <c r="AV3127" t="s">
        <v>14966</v>
      </c>
    </row>
    <row r="3128" spans="1:48" hidden="1" x14ac:dyDescent="0.3">
      <c r="A3128" t="s">
        <v>14967</v>
      </c>
      <c r="B3128" t="s">
        <v>14968</v>
      </c>
      <c r="C3128" s="1" t="str">
        <f t="shared" si="517"/>
        <v>21:0975</v>
      </c>
      <c r="D3128" s="1" t="str">
        <f t="shared" si="514"/>
        <v>21:0110</v>
      </c>
      <c r="E3128" t="s">
        <v>14969</v>
      </c>
      <c r="F3128" t="s">
        <v>14970</v>
      </c>
      <c r="H3128">
        <v>60.1267414</v>
      </c>
      <c r="I3128">
        <v>-99.096035400000005</v>
      </c>
      <c r="J3128" s="1" t="str">
        <f t="shared" si="515"/>
        <v>NGR lake sediment grab sample</v>
      </c>
      <c r="K3128" s="1" t="str">
        <f t="shared" si="516"/>
        <v>&lt;177 micron (NGR)</v>
      </c>
      <c r="L3128">
        <v>79</v>
      </c>
      <c r="M3128" t="s">
        <v>335</v>
      </c>
      <c r="N3128">
        <v>1542</v>
      </c>
      <c r="O3128" t="s">
        <v>79</v>
      </c>
      <c r="P3128" t="s">
        <v>54</v>
      </c>
      <c r="Q3128" t="s">
        <v>624</v>
      </c>
      <c r="R3128" t="s">
        <v>3380</v>
      </c>
      <c r="S3128" t="s">
        <v>57</v>
      </c>
      <c r="T3128" t="s">
        <v>315</v>
      </c>
      <c r="U3128" t="s">
        <v>134</v>
      </c>
      <c r="V3128" t="s">
        <v>190</v>
      </c>
      <c r="W3128" t="s">
        <v>118</v>
      </c>
      <c r="X3128" t="s">
        <v>62</v>
      </c>
      <c r="Y3128" t="s">
        <v>104</v>
      </c>
      <c r="Z3128" t="s">
        <v>127</v>
      </c>
      <c r="AA3128" t="s">
        <v>64</v>
      </c>
      <c r="AB3128" t="s">
        <v>122</v>
      </c>
      <c r="AC3128" t="s">
        <v>75</v>
      </c>
      <c r="AD3128" t="s">
        <v>69</v>
      </c>
      <c r="AE3128" t="s">
        <v>140</v>
      </c>
      <c r="AF3128" t="s">
        <v>151</v>
      </c>
      <c r="AG3128" t="s">
        <v>365</v>
      </c>
      <c r="AH3128" t="s">
        <v>780</v>
      </c>
      <c r="AI3128" t="s">
        <v>168</v>
      </c>
      <c r="AJ3128" t="s">
        <v>92</v>
      </c>
      <c r="AK3128" t="s">
        <v>73</v>
      </c>
      <c r="AL3128" t="s">
        <v>125</v>
      </c>
      <c r="AM3128" t="s">
        <v>526</v>
      </c>
      <c r="AN3128" t="s">
        <v>76</v>
      </c>
      <c r="AO3128" t="s">
        <v>578</v>
      </c>
      <c r="AP3128" t="s">
        <v>225</v>
      </c>
      <c r="AQ3128" t="s">
        <v>104</v>
      </c>
      <c r="AR3128" t="s">
        <v>74</v>
      </c>
      <c r="AS3128" t="s">
        <v>127</v>
      </c>
      <c r="AT3128" t="s">
        <v>562</v>
      </c>
      <c r="AU3128" t="s">
        <v>107</v>
      </c>
      <c r="AV3128" t="s">
        <v>14971</v>
      </c>
    </row>
    <row r="3129" spans="1:48" hidden="1" x14ac:dyDescent="0.3">
      <c r="A3129" t="s">
        <v>14972</v>
      </c>
      <c r="B3129" t="s">
        <v>14973</v>
      </c>
      <c r="C3129" s="1" t="str">
        <f t="shared" si="517"/>
        <v>21:0975</v>
      </c>
      <c r="D3129" s="1" t="str">
        <f>HYPERLINK("https://geochem.nrcan.gc.ca/cdogs/content/svy/svy_e.htm", "")</f>
        <v/>
      </c>
      <c r="G3129" s="1" t="str">
        <f>HYPERLINK("https://geochem.nrcan.gc.ca/cdogs/content/cr_/cr_00160_e.htm", "160")</f>
        <v>160</v>
      </c>
      <c r="J3129" t="s">
        <v>230</v>
      </c>
      <c r="K3129" t="s">
        <v>231</v>
      </c>
      <c r="L3129">
        <v>79</v>
      </c>
      <c r="M3129" t="s">
        <v>232</v>
      </c>
      <c r="N3129">
        <v>1543</v>
      </c>
      <c r="O3129" t="s">
        <v>168</v>
      </c>
      <c r="P3129" t="s">
        <v>117</v>
      </c>
      <c r="Q3129" t="s">
        <v>566</v>
      </c>
      <c r="R3129" t="s">
        <v>103</v>
      </c>
      <c r="S3129" t="s">
        <v>57</v>
      </c>
      <c r="T3129" t="s">
        <v>449</v>
      </c>
      <c r="U3129" t="s">
        <v>117</v>
      </c>
      <c r="V3129" t="s">
        <v>698</v>
      </c>
      <c r="W3129" t="s">
        <v>346</v>
      </c>
      <c r="X3129" t="s">
        <v>74</v>
      </c>
      <c r="Y3129" t="s">
        <v>170</v>
      </c>
      <c r="Z3129" t="s">
        <v>88</v>
      </c>
      <c r="AA3129" t="s">
        <v>64</v>
      </c>
      <c r="AB3129" t="s">
        <v>575</v>
      </c>
      <c r="AC3129" t="s">
        <v>224</v>
      </c>
      <c r="AD3129" t="s">
        <v>67</v>
      </c>
      <c r="AE3129" t="s">
        <v>7924</v>
      </c>
      <c r="AF3129" t="s">
        <v>116</v>
      </c>
      <c r="AG3129" t="s">
        <v>427</v>
      </c>
      <c r="AH3129" t="s">
        <v>68</v>
      </c>
      <c r="AI3129" t="s">
        <v>104</v>
      </c>
      <c r="AJ3129" t="s">
        <v>114</v>
      </c>
      <c r="AK3129" t="s">
        <v>73</v>
      </c>
      <c r="AL3129" t="s">
        <v>526</v>
      </c>
      <c r="AM3129" t="s">
        <v>74</v>
      </c>
      <c r="AN3129" t="s">
        <v>76</v>
      </c>
      <c r="AO3129" t="s">
        <v>203</v>
      </c>
      <c r="AP3129" t="s">
        <v>4339</v>
      </c>
      <c r="AQ3129" t="s">
        <v>193</v>
      </c>
      <c r="AR3129" t="s">
        <v>74</v>
      </c>
      <c r="AS3129" t="s">
        <v>127</v>
      </c>
      <c r="AT3129" t="s">
        <v>73</v>
      </c>
      <c r="AU3129" t="s">
        <v>643</v>
      </c>
      <c r="AV3129" t="s">
        <v>1192</v>
      </c>
    </row>
    <row r="3130" spans="1:48" hidden="1" x14ac:dyDescent="0.3">
      <c r="A3130" t="s">
        <v>14974</v>
      </c>
      <c r="B3130" t="s">
        <v>14975</v>
      </c>
      <c r="C3130" s="1" t="str">
        <f t="shared" si="517"/>
        <v>21:0975</v>
      </c>
      <c r="D3130" s="1" t="str">
        <f t="shared" ref="D3130:D3144" si="518">HYPERLINK("https://geochem.nrcan.gc.ca/cdogs/content/svy/svy210110_e.htm", "21:0110")</f>
        <v>21:0110</v>
      </c>
      <c r="E3130" t="s">
        <v>14976</v>
      </c>
      <c r="F3130" t="s">
        <v>14977</v>
      </c>
      <c r="H3130">
        <v>60.159197900000002</v>
      </c>
      <c r="I3130">
        <v>-99.1211153</v>
      </c>
      <c r="J3130" s="1" t="str">
        <f t="shared" ref="J3130:J3144" si="519">HYPERLINK("https://geochem.nrcan.gc.ca/cdogs/content/kwd/kwd020027_e.htm", "NGR lake sediment grab sample")</f>
        <v>NGR lake sediment grab sample</v>
      </c>
      <c r="K3130" s="1" t="str">
        <f t="shared" ref="K3130:K3144" si="520">HYPERLINK("https://geochem.nrcan.gc.ca/cdogs/content/kwd/kwd080006_e.htm", "&lt;177 micron (NGR)")</f>
        <v>&lt;177 micron (NGR)</v>
      </c>
      <c r="L3130">
        <v>79</v>
      </c>
      <c r="M3130" t="s">
        <v>354</v>
      </c>
      <c r="N3130">
        <v>1544</v>
      </c>
      <c r="O3130" t="s">
        <v>206</v>
      </c>
      <c r="P3130" t="s">
        <v>54</v>
      </c>
      <c r="Q3130" t="s">
        <v>775</v>
      </c>
      <c r="R3130" t="s">
        <v>616</v>
      </c>
      <c r="S3130" t="s">
        <v>57</v>
      </c>
      <c r="T3130" t="s">
        <v>152</v>
      </c>
      <c r="U3130" t="s">
        <v>88</v>
      </c>
      <c r="V3130" t="s">
        <v>492</v>
      </c>
      <c r="W3130" t="s">
        <v>79</v>
      </c>
      <c r="X3130" t="s">
        <v>74</v>
      </c>
      <c r="Y3130" t="s">
        <v>79</v>
      </c>
      <c r="Z3130" t="s">
        <v>127</v>
      </c>
      <c r="AA3130" t="s">
        <v>64</v>
      </c>
      <c r="AB3130" t="s">
        <v>60</v>
      </c>
      <c r="AC3130" t="s">
        <v>70</v>
      </c>
      <c r="AD3130" t="s">
        <v>59</v>
      </c>
      <c r="AE3130" t="s">
        <v>68</v>
      </c>
      <c r="AF3130" t="s">
        <v>357</v>
      </c>
      <c r="AG3130" t="s">
        <v>304</v>
      </c>
      <c r="AH3130" t="s">
        <v>780</v>
      </c>
      <c r="AI3130" t="s">
        <v>382</v>
      </c>
      <c r="AJ3130" t="s">
        <v>514</v>
      </c>
      <c r="AK3130" t="s">
        <v>73</v>
      </c>
      <c r="AL3130" t="s">
        <v>157</v>
      </c>
      <c r="AM3130" t="s">
        <v>157</v>
      </c>
      <c r="AN3130" t="s">
        <v>76</v>
      </c>
      <c r="AO3130" t="s">
        <v>116</v>
      </c>
      <c r="AP3130" t="s">
        <v>225</v>
      </c>
      <c r="AQ3130" t="s">
        <v>178</v>
      </c>
      <c r="AR3130" t="s">
        <v>62</v>
      </c>
      <c r="AS3130" t="s">
        <v>170</v>
      </c>
      <c r="AT3130" t="s">
        <v>315</v>
      </c>
      <c r="AU3130" t="s">
        <v>107</v>
      </c>
      <c r="AV3130" t="s">
        <v>4081</v>
      </c>
    </row>
    <row r="3131" spans="1:48" hidden="1" x14ac:dyDescent="0.3">
      <c r="A3131" t="s">
        <v>14978</v>
      </c>
      <c r="B3131" t="s">
        <v>14979</v>
      </c>
      <c r="C3131" s="1" t="str">
        <f t="shared" si="517"/>
        <v>21:0975</v>
      </c>
      <c r="D3131" s="1" t="str">
        <f t="shared" si="518"/>
        <v>21:0110</v>
      </c>
      <c r="E3131" t="s">
        <v>14980</v>
      </c>
      <c r="F3131" t="s">
        <v>14981</v>
      </c>
      <c r="H3131">
        <v>60.052866000000002</v>
      </c>
      <c r="I3131">
        <v>-99.245300200000003</v>
      </c>
      <c r="J3131" s="1" t="str">
        <f t="shared" si="519"/>
        <v>NGR lake sediment grab sample</v>
      </c>
      <c r="K3131" s="1" t="str">
        <f t="shared" si="520"/>
        <v>&lt;177 micron (NGR)</v>
      </c>
      <c r="L3131">
        <v>80</v>
      </c>
      <c r="M3131" t="s">
        <v>52</v>
      </c>
      <c r="N3131">
        <v>1545</v>
      </c>
      <c r="O3131" t="s">
        <v>177</v>
      </c>
      <c r="P3131" t="s">
        <v>54</v>
      </c>
      <c r="Q3131" t="s">
        <v>3299</v>
      </c>
      <c r="R3131" t="s">
        <v>178</v>
      </c>
      <c r="S3131" t="s">
        <v>57</v>
      </c>
      <c r="T3131" t="s">
        <v>562</v>
      </c>
      <c r="U3131" t="s">
        <v>57</v>
      </c>
      <c r="V3131" t="s">
        <v>2740</v>
      </c>
      <c r="W3131" t="s">
        <v>68</v>
      </c>
      <c r="X3131" t="s">
        <v>67</v>
      </c>
      <c r="Y3131" t="s">
        <v>224</v>
      </c>
      <c r="Z3131" t="s">
        <v>127</v>
      </c>
      <c r="AA3131" t="s">
        <v>64</v>
      </c>
      <c r="AB3131" t="s">
        <v>204</v>
      </c>
      <c r="AC3131" t="s">
        <v>66</v>
      </c>
      <c r="AD3131" t="s">
        <v>96</v>
      </c>
      <c r="AE3131" t="s">
        <v>1056</v>
      </c>
      <c r="AF3131" t="s">
        <v>76</v>
      </c>
      <c r="AG3131" t="s">
        <v>172</v>
      </c>
      <c r="AH3131" t="s">
        <v>780</v>
      </c>
      <c r="AI3131" t="s">
        <v>220</v>
      </c>
      <c r="AJ3131" t="s">
        <v>4253</v>
      </c>
      <c r="AK3131" t="s">
        <v>73</v>
      </c>
      <c r="AL3131" t="s">
        <v>103</v>
      </c>
      <c r="AM3131" t="s">
        <v>75</v>
      </c>
      <c r="AN3131" t="s">
        <v>76</v>
      </c>
      <c r="AO3131" t="s">
        <v>654</v>
      </c>
      <c r="AP3131" t="s">
        <v>202</v>
      </c>
      <c r="AQ3131" t="s">
        <v>265</v>
      </c>
      <c r="AR3131" t="s">
        <v>67</v>
      </c>
      <c r="AS3131" t="s">
        <v>54</v>
      </c>
      <c r="AT3131" t="s">
        <v>73</v>
      </c>
      <c r="AU3131" t="s">
        <v>107</v>
      </c>
      <c r="AV3131" t="s">
        <v>208</v>
      </c>
    </row>
    <row r="3132" spans="1:48" hidden="1" x14ac:dyDescent="0.3">
      <c r="A3132" t="s">
        <v>14982</v>
      </c>
      <c r="B3132" t="s">
        <v>14983</v>
      </c>
      <c r="C3132" s="1" t="str">
        <f t="shared" si="517"/>
        <v>21:0975</v>
      </c>
      <c r="D3132" s="1" t="str">
        <f t="shared" si="518"/>
        <v>21:0110</v>
      </c>
      <c r="E3132" t="s">
        <v>14984</v>
      </c>
      <c r="F3132" t="s">
        <v>14985</v>
      </c>
      <c r="H3132">
        <v>60.196921000000003</v>
      </c>
      <c r="I3132">
        <v>-99.118582500000002</v>
      </c>
      <c r="J3132" s="1" t="str">
        <f t="shared" si="519"/>
        <v>NGR lake sediment grab sample</v>
      </c>
      <c r="K3132" s="1" t="str">
        <f t="shared" si="520"/>
        <v>&lt;177 micron (NGR)</v>
      </c>
      <c r="L3132">
        <v>80</v>
      </c>
      <c r="M3132" t="s">
        <v>86</v>
      </c>
      <c r="N3132">
        <v>1546</v>
      </c>
      <c r="O3132" t="s">
        <v>526</v>
      </c>
      <c r="P3132" t="s">
        <v>54</v>
      </c>
      <c r="Q3132" t="s">
        <v>593</v>
      </c>
      <c r="R3132" t="s">
        <v>616</v>
      </c>
      <c r="S3132" t="s">
        <v>57</v>
      </c>
      <c r="T3132" t="s">
        <v>152</v>
      </c>
      <c r="U3132" t="s">
        <v>96</v>
      </c>
      <c r="V3132" t="s">
        <v>616</v>
      </c>
      <c r="W3132" t="s">
        <v>421</v>
      </c>
      <c r="X3132" t="s">
        <v>74</v>
      </c>
      <c r="Y3132" t="s">
        <v>157</v>
      </c>
      <c r="Z3132" t="s">
        <v>74</v>
      </c>
      <c r="AA3132" t="s">
        <v>64</v>
      </c>
      <c r="AB3132" t="s">
        <v>93</v>
      </c>
      <c r="AC3132" t="s">
        <v>173</v>
      </c>
      <c r="AD3132" t="s">
        <v>62</v>
      </c>
      <c r="AE3132" t="s">
        <v>2078</v>
      </c>
      <c r="AF3132" t="s">
        <v>104</v>
      </c>
      <c r="AG3132" t="s">
        <v>264</v>
      </c>
      <c r="AH3132" t="s">
        <v>780</v>
      </c>
      <c r="AI3132" t="s">
        <v>240</v>
      </c>
      <c r="AJ3132" t="s">
        <v>429</v>
      </c>
      <c r="AK3132" t="s">
        <v>73</v>
      </c>
      <c r="AL3132" t="s">
        <v>103</v>
      </c>
      <c r="AM3132" t="s">
        <v>177</v>
      </c>
      <c r="AN3132" t="s">
        <v>76</v>
      </c>
      <c r="AO3132" t="s">
        <v>281</v>
      </c>
      <c r="AP3132" t="s">
        <v>954</v>
      </c>
      <c r="AQ3132" t="s">
        <v>265</v>
      </c>
      <c r="AR3132" t="s">
        <v>67</v>
      </c>
      <c r="AS3132" t="s">
        <v>62</v>
      </c>
      <c r="AT3132" t="s">
        <v>73</v>
      </c>
      <c r="AU3132" t="s">
        <v>107</v>
      </c>
      <c r="AV3132" t="s">
        <v>116</v>
      </c>
    </row>
    <row r="3133" spans="1:48" hidden="1" x14ac:dyDescent="0.3">
      <c r="A3133" t="s">
        <v>14986</v>
      </c>
      <c r="B3133" t="s">
        <v>14987</v>
      </c>
      <c r="C3133" s="1" t="str">
        <f t="shared" si="517"/>
        <v>21:0975</v>
      </c>
      <c r="D3133" s="1" t="str">
        <f t="shared" si="518"/>
        <v>21:0110</v>
      </c>
      <c r="E3133" t="s">
        <v>14988</v>
      </c>
      <c r="F3133" t="s">
        <v>14989</v>
      </c>
      <c r="H3133">
        <v>60.209063999999998</v>
      </c>
      <c r="I3133">
        <v>-99.103776499999995</v>
      </c>
      <c r="J3133" s="1" t="str">
        <f t="shared" si="519"/>
        <v>NGR lake sediment grab sample</v>
      </c>
      <c r="K3133" s="1" t="str">
        <f t="shared" si="520"/>
        <v>&lt;177 micron (NGR)</v>
      </c>
      <c r="L3133">
        <v>80</v>
      </c>
      <c r="M3133" t="s">
        <v>149</v>
      </c>
      <c r="N3133">
        <v>1547</v>
      </c>
      <c r="O3133" t="s">
        <v>526</v>
      </c>
      <c r="P3133" t="s">
        <v>54</v>
      </c>
      <c r="Q3133" t="s">
        <v>558</v>
      </c>
      <c r="R3133" t="s">
        <v>282</v>
      </c>
      <c r="S3133" t="s">
        <v>57</v>
      </c>
      <c r="T3133" t="s">
        <v>91</v>
      </c>
      <c r="U3133" t="s">
        <v>88</v>
      </c>
      <c r="V3133" t="s">
        <v>264</v>
      </c>
      <c r="W3133" t="s">
        <v>355</v>
      </c>
      <c r="X3133" t="s">
        <v>62</v>
      </c>
      <c r="Y3133" t="s">
        <v>136</v>
      </c>
      <c r="Z3133" t="s">
        <v>96</v>
      </c>
      <c r="AA3133" t="s">
        <v>64</v>
      </c>
      <c r="AB3133" t="s">
        <v>853</v>
      </c>
      <c r="AC3133" t="s">
        <v>155</v>
      </c>
      <c r="AD3133" t="s">
        <v>59</v>
      </c>
      <c r="AE3133" t="s">
        <v>238</v>
      </c>
      <c r="AF3133" t="s">
        <v>90</v>
      </c>
      <c r="AG3133" t="s">
        <v>250</v>
      </c>
      <c r="AH3133" t="s">
        <v>780</v>
      </c>
      <c r="AI3133" t="s">
        <v>318</v>
      </c>
      <c r="AJ3133" t="s">
        <v>592</v>
      </c>
      <c r="AK3133" t="s">
        <v>73</v>
      </c>
      <c r="AL3133" t="s">
        <v>125</v>
      </c>
      <c r="AM3133" t="s">
        <v>74</v>
      </c>
      <c r="AN3133" t="s">
        <v>76</v>
      </c>
      <c r="AO3133" t="s">
        <v>116</v>
      </c>
      <c r="AP3133" t="s">
        <v>225</v>
      </c>
      <c r="AQ3133" t="s">
        <v>178</v>
      </c>
      <c r="AR3133" t="s">
        <v>74</v>
      </c>
      <c r="AS3133" t="s">
        <v>127</v>
      </c>
      <c r="AT3133" t="s">
        <v>91</v>
      </c>
      <c r="AU3133" t="s">
        <v>107</v>
      </c>
      <c r="AV3133" t="s">
        <v>3899</v>
      </c>
    </row>
    <row r="3134" spans="1:48" hidden="1" x14ac:dyDescent="0.3">
      <c r="A3134" t="s">
        <v>14990</v>
      </c>
      <c r="B3134" t="s">
        <v>14991</v>
      </c>
      <c r="C3134" s="1" t="str">
        <f t="shared" si="517"/>
        <v>21:0975</v>
      </c>
      <c r="D3134" s="1" t="str">
        <f t="shared" si="518"/>
        <v>21:0110</v>
      </c>
      <c r="E3134" t="s">
        <v>14992</v>
      </c>
      <c r="F3134" t="s">
        <v>14993</v>
      </c>
      <c r="H3134">
        <v>60.248449000000001</v>
      </c>
      <c r="I3134">
        <v>-98.980195300000005</v>
      </c>
      <c r="J3134" s="1" t="str">
        <f t="shared" si="519"/>
        <v>NGR lake sediment grab sample</v>
      </c>
      <c r="K3134" s="1" t="str">
        <f t="shared" si="520"/>
        <v>&lt;177 micron (NGR)</v>
      </c>
      <c r="L3134">
        <v>80</v>
      </c>
      <c r="M3134" t="s">
        <v>165</v>
      </c>
      <c r="N3134">
        <v>1548</v>
      </c>
      <c r="O3134" t="s">
        <v>396</v>
      </c>
      <c r="P3134" t="s">
        <v>54</v>
      </c>
      <c r="Q3134" t="s">
        <v>521</v>
      </c>
      <c r="R3134" t="s">
        <v>436</v>
      </c>
      <c r="S3134" t="s">
        <v>57</v>
      </c>
      <c r="T3134" t="s">
        <v>152</v>
      </c>
      <c r="U3134" t="s">
        <v>138</v>
      </c>
      <c r="V3134" t="s">
        <v>356</v>
      </c>
      <c r="W3134" t="s">
        <v>211</v>
      </c>
      <c r="X3134" t="s">
        <v>74</v>
      </c>
      <c r="Y3134" t="s">
        <v>276</v>
      </c>
      <c r="Z3134" t="s">
        <v>138</v>
      </c>
      <c r="AA3134" t="s">
        <v>64</v>
      </c>
      <c r="AB3134" t="s">
        <v>725</v>
      </c>
      <c r="AC3134" t="s">
        <v>70</v>
      </c>
      <c r="AD3134" t="s">
        <v>117</v>
      </c>
      <c r="AE3134" t="s">
        <v>302</v>
      </c>
      <c r="AF3134" t="s">
        <v>290</v>
      </c>
      <c r="AG3134" t="s">
        <v>58</v>
      </c>
      <c r="AH3134" t="s">
        <v>472</v>
      </c>
      <c r="AI3134" t="s">
        <v>101</v>
      </c>
      <c r="AJ3134" t="s">
        <v>440</v>
      </c>
      <c r="AK3134" t="s">
        <v>73</v>
      </c>
      <c r="AL3134" t="s">
        <v>74</v>
      </c>
      <c r="AM3134" t="s">
        <v>157</v>
      </c>
      <c r="AN3134" t="s">
        <v>76</v>
      </c>
      <c r="AO3134" t="s">
        <v>77</v>
      </c>
      <c r="AP3134" t="s">
        <v>414</v>
      </c>
      <c r="AQ3134" t="s">
        <v>104</v>
      </c>
      <c r="AR3134" t="s">
        <v>67</v>
      </c>
      <c r="AS3134" t="s">
        <v>170</v>
      </c>
      <c r="AT3134" t="s">
        <v>73</v>
      </c>
      <c r="AU3134" t="s">
        <v>107</v>
      </c>
      <c r="AV3134" t="s">
        <v>1186</v>
      </c>
    </row>
    <row r="3135" spans="1:48" hidden="1" x14ac:dyDescent="0.3">
      <c r="A3135" t="s">
        <v>14994</v>
      </c>
      <c r="B3135" t="s">
        <v>14995</v>
      </c>
      <c r="C3135" s="1" t="str">
        <f t="shared" si="517"/>
        <v>21:0975</v>
      </c>
      <c r="D3135" s="1" t="str">
        <f t="shared" si="518"/>
        <v>21:0110</v>
      </c>
      <c r="E3135" t="s">
        <v>14996</v>
      </c>
      <c r="F3135" t="s">
        <v>14997</v>
      </c>
      <c r="H3135">
        <v>60.248161799999998</v>
      </c>
      <c r="I3135">
        <v>-99.086484100000007</v>
      </c>
      <c r="J3135" s="1" t="str">
        <f t="shared" si="519"/>
        <v>NGR lake sediment grab sample</v>
      </c>
      <c r="K3135" s="1" t="str">
        <f t="shared" si="520"/>
        <v>&lt;177 micron (NGR)</v>
      </c>
      <c r="L3135">
        <v>80</v>
      </c>
      <c r="M3135" t="s">
        <v>185</v>
      </c>
      <c r="N3135">
        <v>1549</v>
      </c>
      <c r="O3135" t="s">
        <v>171</v>
      </c>
      <c r="P3135" t="s">
        <v>54</v>
      </c>
      <c r="Q3135" t="s">
        <v>1583</v>
      </c>
      <c r="R3135" t="s">
        <v>187</v>
      </c>
      <c r="S3135" t="s">
        <v>57</v>
      </c>
      <c r="T3135" t="s">
        <v>562</v>
      </c>
      <c r="U3135" t="s">
        <v>92</v>
      </c>
      <c r="V3135" t="s">
        <v>347</v>
      </c>
      <c r="W3135" t="s">
        <v>137</v>
      </c>
      <c r="X3135" t="s">
        <v>62</v>
      </c>
      <c r="Y3135" t="s">
        <v>220</v>
      </c>
      <c r="Z3135" t="s">
        <v>59</v>
      </c>
      <c r="AA3135" t="s">
        <v>64</v>
      </c>
      <c r="AB3135" t="s">
        <v>698</v>
      </c>
      <c r="AC3135" t="s">
        <v>70</v>
      </c>
      <c r="AD3135" t="s">
        <v>92</v>
      </c>
      <c r="AE3135" t="s">
        <v>171</v>
      </c>
      <c r="AF3135" t="s">
        <v>134</v>
      </c>
      <c r="AG3135" t="s">
        <v>279</v>
      </c>
      <c r="AH3135" t="s">
        <v>472</v>
      </c>
      <c r="AI3135" t="s">
        <v>114</v>
      </c>
      <c r="AJ3135" t="s">
        <v>168</v>
      </c>
      <c r="AK3135" t="s">
        <v>73</v>
      </c>
      <c r="AL3135" t="s">
        <v>125</v>
      </c>
      <c r="AM3135" t="s">
        <v>206</v>
      </c>
      <c r="AN3135" t="s">
        <v>76</v>
      </c>
      <c r="AO3135" t="s">
        <v>134</v>
      </c>
      <c r="AP3135" t="s">
        <v>566</v>
      </c>
      <c r="AQ3135" t="s">
        <v>290</v>
      </c>
      <c r="AR3135" t="s">
        <v>74</v>
      </c>
      <c r="AS3135" t="s">
        <v>127</v>
      </c>
      <c r="AT3135" t="s">
        <v>479</v>
      </c>
      <c r="AU3135" t="s">
        <v>107</v>
      </c>
      <c r="AV3135" t="s">
        <v>5659</v>
      </c>
    </row>
    <row r="3136" spans="1:48" hidden="1" x14ac:dyDescent="0.3">
      <c r="A3136" t="s">
        <v>14998</v>
      </c>
      <c r="B3136" t="s">
        <v>14999</v>
      </c>
      <c r="C3136" s="1" t="str">
        <f t="shared" si="517"/>
        <v>21:0975</v>
      </c>
      <c r="D3136" s="1" t="str">
        <f t="shared" si="518"/>
        <v>21:0110</v>
      </c>
      <c r="E3136" t="s">
        <v>15000</v>
      </c>
      <c r="F3136" t="s">
        <v>15001</v>
      </c>
      <c r="H3136">
        <v>60.214101499999998</v>
      </c>
      <c r="I3136">
        <v>-99.185700199999999</v>
      </c>
      <c r="J3136" s="1" t="str">
        <f t="shared" si="519"/>
        <v>NGR lake sediment grab sample</v>
      </c>
      <c r="K3136" s="1" t="str">
        <f t="shared" si="520"/>
        <v>&lt;177 micron (NGR)</v>
      </c>
      <c r="L3136">
        <v>80</v>
      </c>
      <c r="M3136" t="s">
        <v>113</v>
      </c>
      <c r="N3136">
        <v>1550</v>
      </c>
      <c r="O3136" t="s">
        <v>125</v>
      </c>
      <c r="P3136" t="s">
        <v>54</v>
      </c>
      <c r="Q3136" t="s">
        <v>1583</v>
      </c>
      <c r="R3136" t="s">
        <v>492</v>
      </c>
      <c r="S3136" t="s">
        <v>57</v>
      </c>
      <c r="T3136" t="s">
        <v>573</v>
      </c>
      <c r="U3136" t="s">
        <v>203</v>
      </c>
      <c r="V3136" t="s">
        <v>236</v>
      </c>
      <c r="W3136" t="s">
        <v>94</v>
      </c>
      <c r="X3136" t="s">
        <v>62</v>
      </c>
      <c r="Y3136" t="s">
        <v>211</v>
      </c>
      <c r="Z3136" t="s">
        <v>138</v>
      </c>
      <c r="AA3136" t="s">
        <v>64</v>
      </c>
      <c r="AB3136" t="s">
        <v>262</v>
      </c>
      <c r="AC3136" t="s">
        <v>70</v>
      </c>
      <c r="AD3136" t="s">
        <v>88</v>
      </c>
      <c r="AE3136" t="s">
        <v>526</v>
      </c>
      <c r="AF3136" t="s">
        <v>436</v>
      </c>
      <c r="AG3136" t="s">
        <v>58</v>
      </c>
      <c r="AH3136" t="s">
        <v>780</v>
      </c>
      <c r="AI3136" t="s">
        <v>265</v>
      </c>
      <c r="AJ3136" t="s">
        <v>544</v>
      </c>
      <c r="AK3136" t="s">
        <v>73</v>
      </c>
      <c r="AL3136" t="s">
        <v>125</v>
      </c>
      <c r="AM3136" t="s">
        <v>396</v>
      </c>
      <c r="AN3136" t="s">
        <v>76</v>
      </c>
      <c r="AO3136" t="s">
        <v>15002</v>
      </c>
      <c r="AP3136" t="s">
        <v>126</v>
      </c>
      <c r="AQ3136" t="s">
        <v>12056</v>
      </c>
      <c r="AR3136" t="s">
        <v>74</v>
      </c>
      <c r="AS3136" t="s">
        <v>127</v>
      </c>
      <c r="AT3136" t="s">
        <v>262</v>
      </c>
      <c r="AU3136" t="s">
        <v>107</v>
      </c>
      <c r="AV3136" t="s">
        <v>7131</v>
      </c>
    </row>
    <row r="3137" spans="1:48" hidden="1" x14ac:dyDescent="0.3">
      <c r="A3137" t="s">
        <v>15003</v>
      </c>
      <c r="B3137" t="s">
        <v>15004</v>
      </c>
      <c r="C3137" s="1" t="str">
        <f t="shared" si="517"/>
        <v>21:0975</v>
      </c>
      <c r="D3137" s="1" t="str">
        <f t="shared" si="518"/>
        <v>21:0110</v>
      </c>
      <c r="E3137" t="s">
        <v>15000</v>
      </c>
      <c r="F3137" t="s">
        <v>15005</v>
      </c>
      <c r="H3137">
        <v>60.214101499999998</v>
      </c>
      <c r="I3137">
        <v>-99.185700199999999</v>
      </c>
      <c r="J3137" s="1" t="str">
        <f t="shared" si="519"/>
        <v>NGR lake sediment grab sample</v>
      </c>
      <c r="K3137" s="1" t="str">
        <f t="shared" si="520"/>
        <v>&lt;177 micron (NGR)</v>
      </c>
      <c r="L3137">
        <v>80</v>
      </c>
      <c r="M3137" t="s">
        <v>132</v>
      </c>
      <c r="N3137">
        <v>1551</v>
      </c>
      <c r="O3137" t="s">
        <v>171</v>
      </c>
      <c r="P3137" t="s">
        <v>170</v>
      </c>
      <c r="Q3137" t="s">
        <v>275</v>
      </c>
      <c r="R3137" t="s">
        <v>1625</v>
      </c>
      <c r="S3137" t="s">
        <v>57</v>
      </c>
      <c r="T3137" t="s">
        <v>552</v>
      </c>
      <c r="U3137" t="s">
        <v>178</v>
      </c>
      <c r="V3137" t="s">
        <v>264</v>
      </c>
      <c r="W3137" t="s">
        <v>205</v>
      </c>
      <c r="X3137" t="s">
        <v>67</v>
      </c>
      <c r="Y3137" t="s">
        <v>143</v>
      </c>
      <c r="Z3137" t="s">
        <v>62</v>
      </c>
      <c r="AA3137" t="s">
        <v>64</v>
      </c>
      <c r="AB3137" t="s">
        <v>562</v>
      </c>
      <c r="AC3137" t="s">
        <v>70</v>
      </c>
      <c r="AD3137" t="s">
        <v>88</v>
      </c>
      <c r="AE3137" t="s">
        <v>98</v>
      </c>
      <c r="AF3137" t="s">
        <v>290</v>
      </c>
      <c r="AG3137" t="s">
        <v>93</v>
      </c>
      <c r="AH3137" t="s">
        <v>780</v>
      </c>
      <c r="AI3137" t="s">
        <v>280</v>
      </c>
      <c r="AJ3137" t="s">
        <v>116</v>
      </c>
      <c r="AK3137" t="s">
        <v>73</v>
      </c>
      <c r="AL3137" t="s">
        <v>224</v>
      </c>
      <c r="AM3137" t="s">
        <v>302</v>
      </c>
      <c r="AN3137" t="s">
        <v>76</v>
      </c>
      <c r="AO3137" t="s">
        <v>13106</v>
      </c>
      <c r="AP3137" t="s">
        <v>234</v>
      </c>
      <c r="AQ3137" t="s">
        <v>290</v>
      </c>
      <c r="AR3137" t="s">
        <v>67</v>
      </c>
      <c r="AS3137" t="s">
        <v>170</v>
      </c>
      <c r="AT3137" t="s">
        <v>364</v>
      </c>
      <c r="AU3137" t="s">
        <v>107</v>
      </c>
      <c r="AV3137" t="s">
        <v>5112</v>
      </c>
    </row>
    <row r="3138" spans="1:48" hidden="1" x14ac:dyDescent="0.3">
      <c r="A3138" t="s">
        <v>15006</v>
      </c>
      <c r="B3138" t="s">
        <v>15007</v>
      </c>
      <c r="C3138" s="1" t="str">
        <f t="shared" si="517"/>
        <v>21:0975</v>
      </c>
      <c r="D3138" s="1" t="str">
        <f t="shared" si="518"/>
        <v>21:0110</v>
      </c>
      <c r="E3138" t="s">
        <v>15008</v>
      </c>
      <c r="F3138" t="s">
        <v>15009</v>
      </c>
      <c r="H3138">
        <v>60.193904600000003</v>
      </c>
      <c r="I3138">
        <v>-99.167950099999999</v>
      </c>
      <c r="J3138" s="1" t="str">
        <f t="shared" si="519"/>
        <v>NGR lake sediment grab sample</v>
      </c>
      <c r="K3138" s="1" t="str">
        <f t="shared" si="520"/>
        <v>&lt;177 micron (NGR)</v>
      </c>
      <c r="L3138">
        <v>80</v>
      </c>
      <c r="M3138" t="s">
        <v>200</v>
      </c>
      <c r="N3138">
        <v>1552</v>
      </c>
      <c r="O3138" t="s">
        <v>302</v>
      </c>
      <c r="P3138" t="s">
        <v>54</v>
      </c>
      <c r="Q3138" t="s">
        <v>562</v>
      </c>
      <c r="R3138" t="s">
        <v>492</v>
      </c>
      <c r="S3138" t="s">
        <v>57</v>
      </c>
      <c r="T3138" t="s">
        <v>277</v>
      </c>
      <c r="U3138" t="s">
        <v>88</v>
      </c>
      <c r="V3138" t="s">
        <v>282</v>
      </c>
      <c r="W3138" t="s">
        <v>206</v>
      </c>
      <c r="X3138" t="s">
        <v>67</v>
      </c>
      <c r="Y3138" t="s">
        <v>238</v>
      </c>
      <c r="Z3138" t="s">
        <v>62</v>
      </c>
      <c r="AA3138" t="s">
        <v>64</v>
      </c>
      <c r="AB3138" t="s">
        <v>153</v>
      </c>
      <c r="AC3138" t="s">
        <v>66</v>
      </c>
      <c r="AD3138" t="s">
        <v>59</v>
      </c>
      <c r="AE3138" t="s">
        <v>3792</v>
      </c>
      <c r="AF3138" t="s">
        <v>92</v>
      </c>
      <c r="AG3138" t="s">
        <v>616</v>
      </c>
      <c r="AH3138" t="s">
        <v>780</v>
      </c>
      <c r="AI3138" t="s">
        <v>363</v>
      </c>
      <c r="AJ3138" t="s">
        <v>101</v>
      </c>
      <c r="AK3138" t="s">
        <v>73</v>
      </c>
      <c r="AL3138" t="s">
        <v>103</v>
      </c>
      <c r="AM3138" t="s">
        <v>177</v>
      </c>
      <c r="AN3138" t="s">
        <v>76</v>
      </c>
      <c r="AO3138" t="s">
        <v>104</v>
      </c>
      <c r="AP3138" t="s">
        <v>274</v>
      </c>
      <c r="AQ3138" t="s">
        <v>104</v>
      </c>
      <c r="AR3138" t="s">
        <v>67</v>
      </c>
      <c r="AS3138" t="s">
        <v>54</v>
      </c>
      <c r="AT3138" t="s">
        <v>73</v>
      </c>
      <c r="AU3138" t="s">
        <v>107</v>
      </c>
      <c r="AV3138" t="s">
        <v>1604</v>
      </c>
    </row>
    <row r="3139" spans="1:48" hidden="1" x14ac:dyDescent="0.3">
      <c r="A3139" t="s">
        <v>15010</v>
      </c>
      <c r="B3139" t="s">
        <v>15011</v>
      </c>
      <c r="C3139" s="1" t="str">
        <f t="shared" si="517"/>
        <v>21:0975</v>
      </c>
      <c r="D3139" s="1" t="str">
        <f t="shared" si="518"/>
        <v>21:0110</v>
      </c>
      <c r="E3139" t="s">
        <v>15012</v>
      </c>
      <c r="F3139" t="s">
        <v>15013</v>
      </c>
      <c r="H3139">
        <v>60.155815799999999</v>
      </c>
      <c r="I3139">
        <v>-99.174783700000006</v>
      </c>
      <c r="J3139" s="1" t="str">
        <f t="shared" si="519"/>
        <v>NGR lake sediment grab sample</v>
      </c>
      <c r="K3139" s="1" t="str">
        <f t="shared" si="520"/>
        <v>&lt;177 micron (NGR)</v>
      </c>
      <c r="L3139">
        <v>80</v>
      </c>
      <c r="M3139" t="s">
        <v>217</v>
      </c>
      <c r="N3139">
        <v>1553</v>
      </c>
      <c r="O3139" t="s">
        <v>68</v>
      </c>
      <c r="P3139" t="s">
        <v>54</v>
      </c>
      <c r="Q3139" t="s">
        <v>262</v>
      </c>
      <c r="R3139" t="s">
        <v>616</v>
      </c>
      <c r="S3139" t="s">
        <v>57</v>
      </c>
      <c r="T3139" t="s">
        <v>438</v>
      </c>
      <c r="U3139" t="s">
        <v>96</v>
      </c>
      <c r="V3139" t="s">
        <v>2740</v>
      </c>
      <c r="W3139" t="s">
        <v>396</v>
      </c>
      <c r="X3139" t="s">
        <v>67</v>
      </c>
      <c r="Y3139" t="s">
        <v>125</v>
      </c>
      <c r="Z3139" t="s">
        <v>67</v>
      </c>
      <c r="AA3139" t="s">
        <v>64</v>
      </c>
      <c r="AB3139" t="s">
        <v>236</v>
      </c>
      <c r="AC3139" t="s">
        <v>66</v>
      </c>
      <c r="AD3139" t="s">
        <v>170</v>
      </c>
      <c r="AE3139" t="s">
        <v>173</v>
      </c>
      <c r="AF3139" t="s">
        <v>104</v>
      </c>
      <c r="AG3139" t="s">
        <v>317</v>
      </c>
      <c r="AH3139" t="s">
        <v>780</v>
      </c>
      <c r="AI3139" t="s">
        <v>308</v>
      </c>
      <c r="AJ3139" t="s">
        <v>124</v>
      </c>
      <c r="AK3139" t="s">
        <v>73</v>
      </c>
      <c r="AL3139" t="s">
        <v>103</v>
      </c>
      <c r="AM3139" t="s">
        <v>75</v>
      </c>
      <c r="AN3139" t="s">
        <v>76</v>
      </c>
      <c r="AO3139" t="s">
        <v>92</v>
      </c>
      <c r="AP3139" t="s">
        <v>202</v>
      </c>
      <c r="AQ3139" t="s">
        <v>1125</v>
      </c>
      <c r="AR3139" t="s">
        <v>67</v>
      </c>
      <c r="AS3139" t="s">
        <v>54</v>
      </c>
      <c r="AT3139" t="s">
        <v>73</v>
      </c>
      <c r="AU3139" t="s">
        <v>107</v>
      </c>
      <c r="AV3139" t="s">
        <v>15014</v>
      </c>
    </row>
    <row r="3140" spans="1:48" hidden="1" x14ac:dyDescent="0.3">
      <c r="A3140" t="s">
        <v>15015</v>
      </c>
      <c r="B3140" t="s">
        <v>15016</v>
      </c>
      <c r="C3140" s="1" t="str">
        <f t="shared" si="517"/>
        <v>21:0975</v>
      </c>
      <c r="D3140" s="1" t="str">
        <f t="shared" si="518"/>
        <v>21:0110</v>
      </c>
      <c r="E3140" t="s">
        <v>15017</v>
      </c>
      <c r="F3140" t="s">
        <v>15018</v>
      </c>
      <c r="H3140">
        <v>60.126438700000001</v>
      </c>
      <c r="I3140">
        <v>-99.173118599999995</v>
      </c>
      <c r="J3140" s="1" t="str">
        <f t="shared" si="519"/>
        <v>NGR lake sediment grab sample</v>
      </c>
      <c r="K3140" s="1" t="str">
        <f t="shared" si="520"/>
        <v>&lt;177 micron (NGR)</v>
      </c>
      <c r="L3140">
        <v>80</v>
      </c>
      <c r="M3140" t="s">
        <v>246</v>
      </c>
      <c r="N3140">
        <v>1554</v>
      </c>
      <c r="O3140" t="s">
        <v>74</v>
      </c>
      <c r="P3140" t="s">
        <v>54</v>
      </c>
      <c r="Q3140" t="s">
        <v>1216</v>
      </c>
      <c r="R3140" t="s">
        <v>281</v>
      </c>
      <c r="S3140" t="s">
        <v>57</v>
      </c>
      <c r="T3140" t="s">
        <v>58</v>
      </c>
      <c r="U3140" t="s">
        <v>59</v>
      </c>
      <c r="V3140" t="s">
        <v>69</v>
      </c>
      <c r="W3140" t="s">
        <v>346</v>
      </c>
      <c r="X3140" t="s">
        <v>67</v>
      </c>
      <c r="Y3140" t="s">
        <v>62</v>
      </c>
      <c r="Z3140" t="s">
        <v>117</v>
      </c>
      <c r="AA3140" t="s">
        <v>64</v>
      </c>
      <c r="AB3140" t="s">
        <v>93</v>
      </c>
      <c r="AC3140" t="s">
        <v>70</v>
      </c>
      <c r="AD3140" t="s">
        <v>170</v>
      </c>
      <c r="AE3140" t="s">
        <v>2795</v>
      </c>
      <c r="AF3140" t="s">
        <v>203</v>
      </c>
      <c r="AG3140" t="s">
        <v>152</v>
      </c>
      <c r="AH3140" t="s">
        <v>780</v>
      </c>
      <c r="AI3140" t="s">
        <v>336</v>
      </c>
      <c r="AJ3140" t="s">
        <v>329</v>
      </c>
      <c r="AK3140" t="s">
        <v>73</v>
      </c>
      <c r="AL3140" t="s">
        <v>157</v>
      </c>
      <c r="AM3140" t="s">
        <v>177</v>
      </c>
      <c r="AN3140" t="s">
        <v>76</v>
      </c>
      <c r="AO3140" t="s">
        <v>134</v>
      </c>
      <c r="AP3140" t="s">
        <v>656</v>
      </c>
      <c r="AQ3140" t="s">
        <v>168</v>
      </c>
      <c r="AR3140" t="s">
        <v>74</v>
      </c>
      <c r="AS3140" t="s">
        <v>62</v>
      </c>
      <c r="AT3140" t="s">
        <v>73</v>
      </c>
      <c r="AU3140" t="s">
        <v>479</v>
      </c>
      <c r="AV3140" t="s">
        <v>478</v>
      </c>
    </row>
    <row r="3141" spans="1:48" hidden="1" x14ac:dyDescent="0.3">
      <c r="A3141" t="s">
        <v>15019</v>
      </c>
      <c r="B3141" t="s">
        <v>15020</v>
      </c>
      <c r="C3141" s="1" t="str">
        <f t="shared" si="517"/>
        <v>21:0975</v>
      </c>
      <c r="D3141" s="1" t="str">
        <f t="shared" si="518"/>
        <v>21:0110</v>
      </c>
      <c r="E3141" t="s">
        <v>15021</v>
      </c>
      <c r="F3141" t="s">
        <v>15022</v>
      </c>
      <c r="H3141">
        <v>60.101833599999999</v>
      </c>
      <c r="I3141">
        <v>-99.168118000000007</v>
      </c>
      <c r="J3141" s="1" t="str">
        <f t="shared" si="519"/>
        <v>NGR lake sediment grab sample</v>
      </c>
      <c r="K3141" s="1" t="str">
        <f t="shared" si="520"/>
        <v>&lt;177 micron (NGR)</v>
      </c>
      <c r="L3141">
        <v>80</v>
      </c>
      <c r="M3141" t="s">
        <v>260</v>
      </c>
      <c r="N3141">
        <v>1555</v>
      </c>
      <c r="O3141" t="s">
        <v>103</v>
      </c>
      <c r="P3141" t="s">
        <v>54</v>
      </c>
      <c r="Q3141" t="s">
        <v>58</v>
      </c>
      <c r="R3141" t="s">
        <v>141</v>
      </c>
      <c r="S3141" t="s">
        <v>57</v>
      </c>
      <c r="T3141" t="s">
        <v>91</v>
      </c>
      <c r="U3141" t="s">
        <v>57</v>
      </c>
      <c r="V3141" t="s">
        <v>121</v>
      </c>
      <c r="W3141" t="s">
        <v>125</v>
      </c>
      <c r="X3141" t="s">
        <v>67</v>
      </c>
      <c r="Y3141" t="s">
        <v>177</v>
      </c>
      <c r="Z3141" t="s">
        <v>67</v>
      </c>
      <c r="AA3141" t="s">
        <v>64</v>
      </c>
      <c r="AB3141" t="s">
        <v>303</v>
      </c>
      <c r="AC3141" t="s">
        <v>66</v>
      </c>
      <c r="AD3141" t="s">
        <v>62</v>
      </c>
      <c r="AE3141" t="s">
        <v>9833</v>
      </c>
      <c r="AF3141" t="s">
        <v>76</v>
      </c>
      <c r="AG3141" t="s">
        <v>290</v>
      </c>
      <c r="AH3141" t="s">
        <v>780</v>
      </c>
      <c r="AI3141" t="s">
        <v>61</v>
      </c>
      <c r="AJ3141" t="s">
        <v>382</v>
      </c>
      <c r="AK3141" t="s">
        <v>73</v>
      </c>
      <c r="AL3141" t="s">
        <v>103</v>
      </c>
      <c r="AM3141" t="s">
        <v>177</v>
      </c>
      <c r="AN3141" t="s">
        <v>76</v>
      </c>
      <c r="AO3141" t="s">
        <v>104</v>
      </c>
      <c r="AP3141" t="s">
        <v>8164</v>
      </c>
      <c r="AQ3141" t="s">
        <v>90</v>
      </c>
      <c r="AR3141" t="s">
        <v>67</v>
      </c>
      <c r="AS3141" t="s">
        <v>54</v>
      </c>
      <c r="AT3141" t="s">
        <v>73</v>
      </c>
      <c r="AU3141" t="s">
        <v>107</v>
      </c>
      <c r="AV3141" t="s">
        <v>13738</v>
      </c>
    </row>
    <row r="3142" spans="1:48" hidden="1" x14ac:dyDescent="0.3">
      <c r="A3142" t="s">
        <v>15023</v>
      </c>
      <c r="B3142" t="s">
        <v>15024</v>
      </c>
      <c r="C3142" s="1" t="str">
        <f t="shared" si="517"/>
        <v>21:0975</v>
      </c>
      <c r="D3142" s="1" t="str">
        <f t="shared" si="518"/>
        <v>21:0110</v>
      </c>
      <c r="E3142" t="s">
        <v>15025</v>
      </c>
      <c r="F3142" t="s">
        <v>15026</v>
      </c>
      <c r="H3142">
        <v>60.058616299999997</v>
      </c>
      <c r="I3142">
        <v>-99.175532399999994</v>
      </c>
      <c r="J3142" s="1" t="str">
        <f t="shared" si="519"/>
        <v>NGR lake sediment grab sample</v>
      </c>
      <c r="K3142" s="1" t="str">
        <f t="shared" si="520"/>
        <v>&lt;177 micron (NGR)</v>
      </c>
      <c r="L3142">
        <v>80</v>
      </c>
      <c r="M3142" t="s">
        <v>273</v>
      </c>
      <c r="N3142">
        <v>1556</v>
      </c>
      <c r="O3142" t="s">
        <v>302</v>
      </c>
      <c r="P3142" t="s">
        <v>54</v>
      </c>
      <c r="Q3142" t="s">
        <v>1583</v>
      </c>
      <c r="R3142" t="s">
        <v>151</v>
      </c>
      <c r="S3142" t="s">
        <v>57</v>
      </c>
      <c r="T3142" t="s">
        <v>1814</v>
      </c>
      <c r="U3142" t="s">
        <v>168</v>
      </c>
      <c r="V3142" t="s">
        <v>381</v>
      </c>
      <c r="W3142" t="s">
        <v>346</v>
      </c>
      <c r="X3142" t="s">
        <v>67</v>
      </c>
      <c r="Y3142" t="s">
        <v>63</v>
      </c>
      <c r="Z3142" t="s">
        <v>138</v>
      </c>
      <c r="AA3142" t="s">
        <v>64</v>
      </c>
      <c r="AB3142" t="s">
        <v>562</v>
      </c>
      <c r="AC3142" t="s">
        <v>224</v>
      </c>
      <c r="AD3142" t="s">
        <v>436</v>
      </c>
      <c r="AE3142" t="s">
        <v>421</v>
      </c>
      <c r="AF3142" t="s">
        <v>121</v>
      </c>
      <c r="AG3142" t="s">
        <v>454</v>
      </c>
      <c r="AH3142" t="s">
        <v>472</v>
      </c>
      <c r="AI3142" t="s">
        <v>429</v>
      </c>
      <c r="AJ3142" t="s">
        <v>6043</v>
      </c>
      <c r="AK3142" t="s">
        <v>73</v>
      </c>
      <c r="AL3142" t="s">
        <v>157</v>
      </c>
      <c r="AM3142" t="s">
        <v>396</v>
      </c>
      <c r="AN3142" t="s">
        <v>76</v>
      </c>
      <c r="AO3142" t="s">
        <v>5505</v>
      </c>
      <c r="AP3142" t="s">
        <v>225</v>
      </c>
      <c r="AQ3142" t="s">
        <v>92</v>
      </c>
      <c r="AR3142" t="s">
        <v>74</v>
      </c>
      <c r="AS3142" t="s">
        <v>127</v>
      </c>
      <c r="AT3142" t="s">
        <v>248</v>
      </c>
      <c r="AU3142" t="s">
        <v>107</v>
      </c>
      <c r="AV3142" t="s">
        <v>1549</v>
      </c>
    </row>
    <row r="3143" spans="1:48" hidden="1" x14ac:dyDescent="0.3">
      <c r="A3143" t="s">
        <v>15027</v>
      </c>
      <c r="B3143" t="s">
        <v>15028</v>
      </c>
      <c r="C3143" s="1" t="str">
        <f t="shared" si="517"/>
        <v>21:0975</v>
      </c>
      <c r="D3143" s="1" t="str">
        <f t="shared" si="518"/>
        <v>21:0110</v>
      </c>
      <c r="E3143" t="s">
        <v>14980</v>
      </c>
      <c r="F3143" t="s">
        <v>15029</v>
      </c>
      <c r="H3143">
        <v>60.052866000000002</v>
      </c>
      <c r="I3143">
        <v>-99.245300200000003</v>
      </c>
      <c r="J3143" s="1" t="str">
        <f t="shared" si="519"/>
        <v>NGR lake sediment grab sample</v>
      </c>
      <c r="K3143" s="1" t="str">
        <f t="shared" si="520"/>
        <v>&lt;177 micron (NGR)</v>
      </c>
      <c r="L3143">
        <v>80</v>
      </c>
      <c r="M3143" t="s">
        <v>345</v>
      </c>
      <c r="N3143">
        <v>1557</v>
      </c>
      <c r="O3143" t="s">
        <v>125</v>
      </c>
      <c r="P3143" t="s">
        <v>54</v>
      </c>
      <c r="Q3143" t="s">
        <v>275</v>
      </c>
      <c r="R3143" t="s">
        <v>104</v>
      </c>
      <c r="S3143" t="s">
        <v>57</v>
      </c>
      <c r="T3143" t="s">
        <v>437</v>
      </c>
      <c r="U3143" t="s">
        <v>57</v>
      </c>
      <c r="V3143" t="s">
        <v>2740</v>
      </c>
      <c r="W3143" t="s">
        <v>238</v>
      </c>
      <c r="X3143" t="s">
        <v>67</v>
      </c>
      <c r="Y3143" t="s">
        <v>75</v>
      </c>
      <c r="Z3143" t="s">
        <v>170</v>
      </c>
      <c r="AA3143" t="s">
        <v>64</v>
      </c>
      <c r="AB3143" t="s">
        <v>304</v>
      </c>
      <c r="AC3143" t="s">
        <v>66</v>
      </c>
      <c r="AD3143" t="s">
        <v>96</v>
      </c>
      <c r="AE3143" t="s">
        <v>1090</v>
      </c>
      <c r="AF3143" t="s">
        <v>168</v>
      </c>
      <c r="AG3143" t="s">
        <v>223</v>
      </c>
      <c r="AH3143" t="s">
        <v>472</v>
      </c>
      <c r="AI3143" t="s">
        <v>220</v>
      </c>
      <c r="AJ3143" t="s">
        <v>4773</v>
      </c>
      <c r="AK3143" t="s">
        <v>73</v>
      </c>
      <c r="AL3143" t="s">
        <v>103</v>
      </c>
      <c r="AM3143" t="s">
        <v>157</v>
      </c>
      <c r="AN3143" t="s">
        <v>76</v>
      </c>
      <c r="AO3143" t="s">
        <v>654</v>
      </c>
      <c r="AP3143" t="s">
        <v>403</v>
      </c>
      <c r="AQ3143" t="s">
        <v>592</v>
      </c>
      <c r="AR3143" t="s">
        <v>67</v>
      </c>
      <c r="AS3143" t="s">
        <v>54</v>
      </c>
      <c r="AT3143" t="s">
        <v>73</v>
      </c>
      <c r="AU3143" t="s">
        <v>107</v>
      </c>
      <c r="AV3143" t="s">
        <v>15030</v>
      </c>
    </row>
    <row r="3144" spans="1:48" hidden="1" x14ac:dyDescent="0.3">
      <c r="A3144" t="s">
        <v>15031</v>
      </c>
      <c r="B3144" t="s">
        <v>15032</v>
      </c>
      <c r="C3144" s="1" t="str">
        <f t="shared" si="517"/>
        <v>21:0975</v>
      </c>
      <c r="D3144" s="1" t="str">
        <f t="shared" si="518"/>
        <v>21:0110</v>
      </c>
      <c r="E3144" t="s">
        <v>15033</v>
      </c>
      <c r="F3144" t="s">
        <v>15034</v>
      </c>
      <c r="H3144">
        <v>60.0596113</v>
      </c>
      <c r="I3144">
        <v>-99.284594200000001</v>
      </c>
      <c r="J3144" s="1" t="str">
        <f t="shared" si="519"/>
        <v>NGR lake sediment grab sample</v>
      </c>
      <c r="K3144" s="1" t="str">
        <f t="shared" si="520"/>
        <v>&lt;177 micron (NGR)</v>
      </c>
      <c r="L3144">
        <v>80</v>
      </c>
      <c r="M3144" t="s">
        <v>289</v>
      </c>
      <c r="N3144">
        <v>1558</v>
      </c>
      <c r="O3144" t="s">
        <v>302</v>
      </c>
      <c r="P3144" t="s">
        <v>54</v>
      </c>
      <c r="Q3144" t="s">
        <v>1227</v>
      </c>
      <c r="R3144" t="s">
        <v>99</v>
      </c>
      <c r="S3144" t="s">
        <v>57</v>
      </c>
      <c r="T3144" t="s">
        <v>152</v>
      </c>
      <c r="U3144" t="s">
        <v>59</v>
      </c>
      <c r="V3144" t="s">
        <v>99</v>
      </c>
      <c r="W3144" t="s">
        <v>136</v>
      </c>
      <c r="X3144" t="s">
        <v>74</v>
      </c>
      <c r="Y3144" t="s">
        <v>346</v>
      </c>
      <c r="Z3144" t="s">
        <v>96</v>
      </c>
      <c r="AA3144" t="s">
        <v>64</v>
      </c>
      <c r="AB3144" t="s">
        <v>97</v>
      </c>
      <c r="AC3144" t="s">
        <v>66</v>
      </c>
      <c r="AD3144" t="s">
        <v>117</v>
      </c>
      <c r="AE3144" t="s">
        <v>421</v>
      </c>
      <c r="AF3144" t="s">
        <v>77</v>
      </c>
      <c r="AG3144" t="s">
        <v>1089</v>
      </c>
      <c r="AH3144" t="s">
        <v>472</v>
      </c>
      <c r="AI3144" t="s">
        <v>124</v>
      </c>
      <c r="AJ3144" t="s">
        <v>168</v>
      </c>
      <c r="AK3144" t="s">
        <v>73</v>
      </c>
      <c r="AL3144" t="s">
        <v>157</v>
      </c>
      <c r="AM3144" t="s">
        <v>157</v>
      </c>
      <c r="AN3144" t="s">
        <v>76</v>
      </c>
      <c r="AO3144" t="s">
        <v>134</v>
      </c>
      <c r="AP3144" t="s">
        <v>225</v>
      </c>
      <c r="AQ3144" t="s">
        <v>9694</v>
      </c>
      <c r="AR3144" t="s">
        <v>170</v>
      </c>
      <c r="AS3144" t="s">
        <v>170</v>
      </c>
      <c r="AT3144" t="s">
        <v>73</v>
      </c>
      <c r="AU3144" t="s">
        <v>107</v>
      </c>
      <c r="AV3144" t="s">
        <v>15035</v>
      </c>
    </row>
    <row r="3145" spans="1:48" hidden="1" x14ac:dyDescent="0.3">
      <c r="A3145" t="s">
        <v>15036</v>
      </c>
      <c r="B3145" t="s">
        <v>15037</v>
      </c>
      <c r="C3145" s="1" t="str">
        <f t="shared" si="517"/>
        <v>21:0975</v>
      </c>
      <c r="D3145" s="1" t="str">
        <f>HYPERLINK("https://geochem.nrcan.gc.ca/cdogs/content/svy/svy_e.htm", "")</f>
        <v/>
      </c>
      <c r="G3145" s="1" t="str">
        <f>HYPERLINK("https://geochem.nrcan.gc.ca/cdogs/content/cr_/cr_00161_e.htm", "161")</f>
        <v>161</v>
      </c>
      <c r="J3145" t="s">
        <v>230</v>
      </c>
      <c r="K3145" t="s">
        <v>231</v>
      </c>
      <c r="L3145">
        <v>80</v>
      </c>
      <c r="M3145" t="s">
        <v>232</v>
      </c>
      <c r="N3145">
        <v>1559</v>
      </c>
      <c r="O3145" t="s">
        <v>209</v>
      </c>
      <c r="P3145" t="s">
        <v>54</v>
      </c>
      <c r="Q3145" t="s">
        <v>656</v>
      </c>
      <c r="R3145" t="s">
        <v>103</v>
      </c>
      <c r="S3145" t="s">
        <v>57</v>
      </c>
      <c r="T3145" t="s">
        <v>604</v>
      </c>
      <c r="U3145" t="s">
        <v>88</v>
      </c>
      <c r="V3145" t="s">
        <v>219</v>
      </c>
      <c r="W3145" t="s">
        <v>346</v>
      </c>
      <c r="X3145" t="s">
        <v>62</v>
      </c>
      <c r="Y3145" t="s">
        <v>136</v>
      </c>
      <c r="Z3145" t="s">
        <v>178</v>
      </c>
      <c r="AA3145" t="s">
        <v>64</v>
      </c>
      <c r="AB3145" t="s">
        <v>478</v>
      </c>
      <c r="AC3145" t="s">
        <v>177</v>
      </c>
      <c r="AD3145" t="s">
        <v>67</v>
      </c>
      <c r="AE3145" t="s">
        <v>355</v>
      </c>
      <c r="AF3145" t="s">
        <v>347</v>
      </c>
      <c r="AG3145" t="s">
        <v>153</v>
      </c>
      <c r="AH3145" t="s">
        <v>157</v>
      </c>
      <c r="AI3145" t="s">
        <v>134</v>
      </c>
      <c r="AJ3145" t="s">
        <v>382</v>
      </c>
      <c r="AK3145" t="s">
        <v>73</v>
      </c>
      <c r="AL3145" t="s">
        <v>526</v>
      </c>
      <c r="AM3145" t="s">
        <v>206</v>
      </c>
      <c r="AN3145" t="s">
        <v>76</v>
      </c>
      <c r="AO3145" t="s">
        <v>92</v>
      </c>
      <c r="AP3145" t="s">
        <v>4295</v>
      </c>
      <c r="AQ3145" t="s">
        <v>292</v>
      </c>
      <c r="AR3145" t="s">
        <v>62</v>
      </c>
      <c r="AS3145" t="s">
        <v>127</v>
      </c>
      <c r="AT3145" t="s">
        <v>73</v>
      </c>
      <c r="AU3145" t="s">
        <v>1583</v>
      </c>
      <c r="AV3145" t="s">
        <v>12180</v>
      </c>
    </row>
    <row r="3146" spans="1:48" hidden="1" x14ac:dyDescent="0.3">
      <c r="A3146" t="s">
        <v>15038</v>
      </c>
      <c r="B3146" t="s">
        <v>15039</v>
      </c>
      <c r="C3146" s="1" t="str">
        <f t="shared" si="517"/>
        <v>21:0975</v>
      </c>
      <c r="D3146" s="1" t="str">
        <f t="shared" ref="D3146:D3154" si="521">HYPERLINK("https://geochem.nrcan.gc.ca/cdogs/content/svy/svy210110_e.htm", "21:0110")</f>
        <v>21:0110</v>
      </c>
      <c r="E3146" t="s">
        <v>15040</v>
      </c>
      <c r="F3146" t="s">
        <v>15041</v>
      </c>
      <c r="H3146">
        <v>60.089379299999997</v>
      </c>
      <c r="I3146">
        <v>-99.3039421</v>
      </c>
      <c r="J3146" s="1" t="str">
        <f t="shared" ref="J3146:J3154" si="522">HYPERLINK("https://geochem.nrcan.gc.ca/cdogs/content/kwd/kwd020027_e.htm", "NGR lake sediment grab sample")</f>
        <v>NGR lake sediment grab sample</v>
      </c>
      <c r="K3146" s="1" t="str">
        <f t="shared" ref="K3146:K3154" si="523">HYPERLINK("https://geochem.nrcan.gc.ca/cdogs/content/kwd/kwd080006_e.htm", "&lt;177 micron (NGR)")</f>
        <v>&lt;177 micron (NGR)</v>
      </c>
      <c r="L3146">
        <v>80</v>
      </c>
      <c r="M3146" t="s">
        <v>301</v>
      </c>
      <c r="N3146">
        <v>1560</v>
      </c>
      <c r="O3146" t="s">
        <v>125</v>
      </c>
      <c r="P3146" t="s">
        <v>54</v>
      </c>
      <c r="Q3146" t="s">
        <v>274</v>
      </c>
      <c r="R3146" t="s">
        <v>178</v>
      </c>
      <c r="S3146" t="s">
        <v>57</v>
      </c>
      <c r="T3146" t="s">
        <v>277</v>
      </c>
      <c r="U3146" t="s">
        <v>117</v>
      </c>
      <c r="V3146" t="s">
        <v>139</v>
      </c>
      <c r="W3146" t="s">
        <v>127</v>
      </c>
      <c r="X3146" t="s">
        <v>62</v>
      </c>
      <c r="Y3146" t="s">
        <v>106</v>
      </c>
      <c r="Z3146" t="s">
        <v>59</v>
      </c>
      <c r="AA3146" t="s">
        <v>64</v>
      </c>
      <c r="AB3146" t="s">
        <v>339</v>
      </c>
      <c r="AC3146" t="s">
        <v>66</v>
      </c>
      <c r="AD3146" t="s">
        <v>117</v>
      </c>
      <c r="AE3146" t="s">
        <v>2343</v>
      </c>
      <c r="AF3146" t="s">
        <v>290</v>
      </c>
      <c r="AG3146" t="s">
        <v>277</v>
      </c>
      <c r="AH3146" t="s">
        <v>780</v>
      </c>
      <c r="AI3146" t="s">
        <v>102</v>
      </c>
      <c r="AJ3146" t="s">
        <v>592</v>
      </c>
      <c r="AK3146" t="s">
        <v>73</v>
      </c>
      <c r="AL3146" t="s">
        <v>68</v>
      </c>
      <c r="AM3146" t="s">
        <v>157</v>
      </c>
      <c r="AN3146" t="s">
        <v>76</v>
      </c>
      <c r="AO3146" t="s">
        <v>116</v>
      </c>
      <c r="AP3146" t="s">
        <v>283</v>
      </c>
      <c r="AQ3146" t="s">
        <v>11922</v>
      </c>
      <c r="AR3146" t="s">
        <v>62</v>
      </c>
      <c r="AS3146" t="s">
        <v>170</v>
      </c>
      <c r="AT3146" t="s">
        <v>73</v>
      </c>
      <c r="AU3146" t="s">
        <v>107</v>
      </c>
      <c r="AV3146" t="s">
        <v>15042</v>
      </c>
    </row>
    <row r="3147" spans="1:48" hidden="1" x14ac:dyDescent="0.3">
      <c r="A3147" t="s">
        <v>15043</v>
      </c>
      <c r="B3147" t="s">
        <v>15044</v>
      </c>
      <c r="C3147" s="1" t="str">
        <f t="shared" si="517"/>
        <v>21:0975</v>
      </c>
      <c r="D3147" s="1" t="str">
        <f t="shared" si="521"/>
        <v>21:0110</v>
      </c>
      <c r="E3147" t="s">
        <v>15045</v>
      </c>
      <c r="F3147" t="s">
        <v>15046</v>
      </c>
      <c r="H3147">
        <v>60.091617300000003</v>
      </c>
      <c r="I3147">
        <v>-99.366705400000001</v>
      </c>
      <c r="J3147" s="1" t="str">
        <f t="shared" si="522"/>
        <v>NGR lake sediment grab sample</v>
      </c>
      <c r="K3147" s="1" t="str">
        <f t="shared" si="523"/>
        <v>&lt;177 micron (NGR)</v>
      </c>
      <c r="L3147">
        <v>80</v>
      </c>
      <c r="M3147" t="s">
        <v>314</v>
      </c>
      <c r="N3147">
        <v>1561</v>
      </c>
      <c r="O3147" t="s">
        <v>95</v>
      </c>
      <c r="P3147" t="s">
        <v>54</v>
      </c>
      <c r="Q3147" t="s">
        <v>437</v>
      </c>
      <c r="R3147" t="s">
        <v>381</v>
      </c>
      <c r="S3147" t="s">
        <v>57</v>
      </c>
      <c r="T3147" t="s">
        <v>698</v>
      </c>
      <c r="U3147" t="s">
        <v>59</v>
      </c>
      <c r="V3147" t="s">
        <v>2740</v>
      </c>
      <c r="W3147" t="s">
        <v>526</v>
      </c>
      <c r="X3147" t="s">
        <v>67</v>
      </c>
      <c r="Y3147" t="s">
        <v>206</v>
      </c>
      <c r="Z3147" t="s">
        <v>74</v>
      </c>
      <c r="AA3147" t="s">
        <v>64</v>
      </c>
      <c r="AB3147" t="s">
        <v>251</v>
      </c>
      <c r="AC3147" t="s">
        <v>66</v>
      </c>
      <c r="AD3147" t="s">
        <v>357</v>
      </c>
      <c r="AE3147" t="s">
        <v>2933</v>
      </c>
      <c r="AF3147" t="s">
        <v>290</v>
      </c>
      <c r="AG3147" t="s">
        <v>347</v>
      </c>
      <c r="AH3147" t="s">
        <v>780</v>
      </c>
      <c r="AI3147" t="s">
        <v>226</v>
      </c>
      <c r="AJ3147" t="s">
        <v>53</v>
      </c>
      <c r="AK3147" t="s">
        <v>73</v>
      </c>
      <c r="AL3147" t="s">
        <v>103</v>
      </c>
      <c r="AM3147" t="s">
        <v>75</v>
      </c>
      <c r="AN3147" t="s">
        <v>76</v>
      </c>
      <c r="AO3147" t="s">
        <v>168</v>
      </c>
      <c r="AP3147" t="s">
        <v>115</v>
      </c>
      <c r="AQ3147" t="s">
        <v>1752</v>
      </c>
      <c r="AR3147" t="s">
        <v>62</v>
      </c>
      <c r="AS3147" t="s">
        <v>62</v>
      </c>
      <c r="AT3147" t="s">
        <v>277</v>
      </c>
      <c r="AU3147" t="s">
        <v>107</v>
      </c>
      <c r="AV3147" t="s">
        <v>12807</v>
      </c>
    </row>
    <row r="3148" spans="1:48" hidden="1" x14ac:dyDescent="0.3">
      <c r="A3148" t="s">
        <v>15047</v>
      </c>
      <c r="B3148" t="s">
        <v>15048</v>
      </c>
      <c r="C3148" s="1" t="str">
        <f t="shared" si="517"/>
        <v>21:0975</v>
      </c>
      <c r="D3148" s="1" t="str">
        <f t="shared" si="521"/>
        <v>21:0110</v>
      </c>
      <c r="E3148" t="s">
        <v>15049</v>
      </c>
      <c r="F3148" t="s">
        <v>15050</v>
      </c>
      <c r="H3148">
        <v>60.087694399999997</v>
      </c>
      <c r="I3148">
        <v>-99.434394400000002</v>
      </c>
      <c r="J3148" s="1" t="str">
        <f t="shared" si="522"/>
        <v>NGR lake sediment grab sample</v>
      </c>
      <c r="K3148" s="1" t="str">
        <f t="shared" si="523"/>
        <v>&lt;177 micron (NGR)</v>
      </c>
      <c r="L3148">
        <v>80</v>
      </c>
      <c r="M3148" t="s">
        <v>324</v>
      </c>
      <c r="N3148">
        <v>1562</v>
      </c>
      <c r="O3148" t="s">
        <v>103</v>
      </c>
      <c r="P3148" t="s">
        <v>54</v>
      </c>
      <c r="Q3148" t="s">
        <v>539</v>
      </c>
      <c r="R3148" t="s">
        <v>11829</v>
      </c>
      <c r="S3148" t="s">
        <v>57</v>
      </c>
      <c r="T3148" t="s">
        <v>175</v>
      </c>
      <c r="U3148" t="s">
        <v>281</v>
      </c>
      <c r="V3148" t="s">
        <v>189</v>
      </c>
      <c r="W3148" t="s">
        <v>205</v>
      </c>
      <c r="X3148" t="s">
        <v>67</v>
      </c>
      <c r="Y3148" t="s">
        <v>448</v>
      </c>
      <c r="Z3148" t="s">
        <v>96</v>
      </c>
      <c r="AA3148" t="s">
        <v>64</v>
      </c>
      <c r="AB3148" t="s">
        <v>478</v>
      </c>
      <c r="AC3148" t="s">
        <v>66</v>
      </c>
      <c r="AD3148" t="s">
        <v>117</v>
      </c>
      <c r="AE3148" t="s">
        <v>421</v>
      </c>
      <c r="AF3148" t="s">
        <v>357</v>
      </c>
      <c r="AG3148" t="s">
        <v>604</v>
      </c>
      <c r="AH3148" t="s">
        <v>780</v>
      </c>
      <c r="AI3148" t="s">
        <v>53</v>
      </c>
      <c r="AJ3148" t="s">
        <v>305</v>
      </c>
      <c r="AK3148" t="s">
        <v>73</v>
      </c>
      <c r="AL3148" t="s">
        <v>74</v>
      </c>
      <c r="AM3148" t="s">
        <v>177</v>
      </c>
      <c r="AN3148" t="s">
        <v>76</v>
      </c>
      <c r="AO3148" t="s">
        <v>92</v>
      </c>
      <c r="AP3148" t="s">
        <v>225</v>
      </c>
      <c r="AQ3148" t="s">
        <v>9694</v>
      </c>
      <c r="AR3148" t="s">
        <v>67</v>
      </c>
      <c r="AS3148" t="s">
        <v>62</v>
      </c>
      <c r="AT3148" t="s">
        <v>73</v>
      </c>
      <c r="AU3148" t="s">
        <v>107</v>
      </c>
      <c r="AV3148" t="s">
        <v>10226</v>
      </c>
    </row>
    <row r="3149" spans="1:48" hidden="1" x14ac:dyDescent="0.3">
      <c r="A3149" t="s">
        <v>15051</v>
      </c>
      <c r="B3149" t="s">
        <v>15052</v>
      </c>
      <c r="C3149" s="1" t="str">
        <f t="shared" si="517"/>
        <v>21:0975</v>
      </c>
      <c r="D3149" s="1" t="str">
        <f t="shared" si="521"/>
        <v>21:0110</v>
      </c>
      <c r="E3149" t="s">
        <v>15053</v>
      </c>
      <c r="F3149" t="s">
        <v>15054</v>
      </c>
      <c r="H3149">
        <v>60.096486900000002</v>
      </c>
      <c r="I3149">
        <v>-99.497495799999996</v>
      </c>
      <c r="J3149" s="1" t="str">
        <f t="shared" si="522"/>
        <v>NGR lake sediment grab sample</v>
      </c>
      <c r="K3149" s="1" t="str">
        <f t="shared" si="523"/>
        <v>&lt;177 micron (NGR)</v>
      </c>
      <c r="L3149">
        <v>80</v>
      </c>
      <c r="M3149" t="s">
        <v>335</v>
      </c>
      <c r="N3149">
        <v>1563</v>
      </c>
      <c r="O3149" t="s">
        <v>63</v>
      </c>
      <c r="P3149" t="s">
        <v>54</v>
      </c>
      <c r="Q3149" t="s">
        <v>1210</v>
      </c>
      <c r="R3149" t="s">
        <v>14646</v>
      </c>
      <c r="S3149" t="s">
        <v>57</v>
      </c>
      <c r="T3149" t="s">
        <v>152</v>
      </c>
      <c r="U3149" t="s">
        <v>134</v>
      </c>
      <c r="V3149" t="s">
        <v>492</v>
      </c>
      <c r="W3149" t="s">
        <v>220</v>
      </c>
      <c r="X3149" t="s">
        <v>67</v>
      </c>
      <c r="Y3149" t="s">
        <v>193</v>
      </c>
      <c r="Z3149" t="s">
        <v>96</v>
      </c>
      <c r="AA3149" t="s">
        <v>64</v>
      </c>
      <c r="AB3149" t="s">
        <v>65</v>
      </c>
      <c r="AC3149" t="s">
        <v>66</v>
      </c>
      <c r="AD3149" t="s">
        <v>104</v>
      </c>
      <c r="AE3149" t="s">
        <v>396</v>
      </c>
      <c r="AF3149" t="s">
        <v>141</v>
      </c>
      <c r="AG3149" t="s">
        <v>207</v>
      </c>
      <c r="AH3149" t="s">
        <v>780</v>
      </c>
      <c r="AI3149" t="s">
        <v>329</v>
      </c>
      <c r="AJ3149" t="s">
        <v>117</v>
      </c>
      <c r="AK3149" t="s">
        <v>73</v>
      </c>
      <c r="AL3149" t="s">
        <v>157</v>
      </c>
      <c r="AM3149" t="s">
        <v>157</v>
      </c>
      <c r="AN3149" t="s">
        <v>76</v>
      </c>
      <c r="AO3149" t="s">
        <v>77</v>
      </c>
      <c r="AP3149" t="s">
        <v>225</v>
      </c>
      <c r="AQ3149" t="s">
        <v>533</v>
      </c>
      <c r="AR3149" t="s">
        <v>59</v>
      </c>
      <c r="AS3149" t="s">
        <v>62</v>
      </c>
      <c r="AT3149" t="s">
        <v>248</v>
      </c>
      <c r="AU3149" t="s">
        <v>107</v>
      </c>
      <c r="AV3149" t="s">
        <v>5702</v>
      </c>
    </row>
    <row r="3150" spans="1:48" hidden="1" x14ac:dyDescent="0.3">
      <c r="A3150" t="s">
        <v>15055</v>
      </c>
      <c r="B3150" t="s">
        <v>15056</v>
      </c>
      <c r="C3150" s="1" t="str">
        <f t="shared" si="517"/>
        <v>21:0975</v>
      </c>
      <c r="D3150" s="1" t="str">
        <f t="shared" si="521"/>
        <v>21:0110</v>
      </c>
      <c r="E3150" t="s">
        <v>15057</v>
      </c>
      <c r="F3150" t="s">
        <v>15058</v>
      </c>
      <c r="H3150">
        <v>60.087462199999997</v>
      </c>
      <c r="I3150">
        <v>-99.545391699999996</v>
      </c>
      <c r="J3150" s="1" t="str">
        <f t="shared" si="522"/>
        <v>NGR lake sediment grab sample</v>
      </c>
      <c r="K3150" s="1" t="str">
        <f t="shared" si="523"/>
        <v>&lt;177 micron (NGR)</v>
      </c>
      <c r="L3150">
        <v>80</v>
      </c>
      <c r="M3150" t="s">
        <v>354</v>
      </c>
      <c r="N3150">
        <v>1564</v>
      </c>
      <c r="O3150" t="s">
        <v>171</v>
      </c>
      <c r="P3150" t="s">
        <v>54</v>
      </c>
      <c r="Q3150" t="s">
        <v>489</v>
      </c>
      <c r="R3150" t="s">
        <v>15059</v>
      </c>
      <c r="S3150" t="s">
        <v>57</v>
      </c>
      <c r="T3150" t="s">
        <v>326</v>
      </c>
      <c r="U3150" t="s">
        <v>347</v>
      </c>
      <c r="V3150" t="s">
        <v>2740</v>
      </c>
      <c r="W3150" t="s">
        <v>68</v>
      </c>
      <c r="X3150" t="s">
        <v>67</v>
      </c>
      <c r="Y3150" t="s">
        <v>206</v>
      </c>
      <c r="Z3150" t="s">
        <v>67</v>
      </c>
      <c r="AA3150" t="s">
        <v>64</v>
      </c>
      <c r="AB3150" t="s">
        <v>187</v>
      </c>
      <c r="AC3150" t="s">
        <v>66</v>
      </c>
      <c r="AD3150" t="s">
        <v>127</v>
      </c>
      <c r="AE3150" t="s">
        <v>2628</v>
      </c>
      <c r="AF3150" t="s">
        <v>76</v>
      </c>
      <c r="AG3150" t="s">
        <v>691</v>
      </c>
      <c r="AH3150" t="s">
        <v>780</v>
      </c>
      <c r="AI3150" t="s">
        <v>327</v>
      </c>
      <c r="AJ3150" t="s">
        <v>388</v>
      </c>
      <c r="AK3150" t="s">
        <v>73</v>
      </c>
      <c r="AL3150" t="s">
        <v>103</v>
      </c>
      <c r="AM3150" t="s">
        <v>103</v>
      </c>
      <c r="AN3150" t="s">
        <v>76</v>
      </c>
      <c r="AO3150" t="s">
        <v>88</v>
      </c>
      <c r="AP3150" t="s">
        <v>194</v>
      </c>
      <c r="AQ3150" t="s">
        <v>176</v>
      </c>
      <c r="AR3150" t="s">
        <v>62</v>
      </c>
      <c r="AS3150" t="s">
        <v>54</v>
      </c>
      <c r="AT3150" t="s">
        <v>73</v>
      </c>
      <c r="AU3150" t="s">
        <v>107</v>
      </c>
      <c r="AV3150" t="s">
        <v>15060</v>
      </c>
    </row>
    <row r="3151" spans="1:48" hidden="1" x14ac:dyDescent="0.3">
      <c r="A3151" t="s">
        <v>15061</v>
      </c>
      <c r="B3151" t="s">
        <v>15062</v>
      </c>
      <c r="C3151" s="1" t="str">
        <f t="shared" si="517"/>
        <v>21:0975</v>
      </c>
      <c r="D3151" s="1" t="str">
        <f t="shared" si="521"/>
        <v>21:0110</v>
      </c>
      <c r="E3151" t="s">
        <v>15063</v>
      </c>
      <c r="F3151" t="s">
        <v>15064</v>
      </c>
      <c r="H3151">
        <v>60.602055200000002</v>
      </c>
      <c r="I3151">
        <v>-98.960974899999997</v>
      </c>
      <c r="J3151" s="1" t="str">
        <f t="shared" si="522"/>
        <v>NGR lake sediment grab sample</v>
      </c>
      <c r="K3151" s="1" t="str">
        <f t="shared" si="523"/>
        <v>&lt;177 micron (NGR)</v>
      </c>
      <c r="L3151">
        <v>81</v>
      </c>
      <c r="M3151" t="s">
        <v>52</v>
      </c>
      <c r="N3151">
        <v>1565</v>
      </c>
      <c r="O3151" t="s">
        <v>125</v>
      </c>
      <c r="P3151" t="s">
        <v>54</v>
      </c>
      <c r="Q3151" t="s">
        <v>218</v>
      </c>
      <c r="R3151" t="s">
        <v>178</v>
      </c>
      <c r="S3151" t="s">
        <v>57</v>
      </c>
      <c r="T3151" t="s">
        <v>326</v>
      </c>
      <c r="U3151" t="s">
        <v>57</v>
      </c>
      <c r="V3151" t="s">
        <v>151</v>
      </c>
      <c r="W3151" t="s">
        <v>276</v>
      </c>
      <c r="X3151" t="s">
        <v>67</v>
      </c>
      <c r="Y3151" t="s">
        <v>421</v>
      </c>
      <c r="Z3151" t="s">
        <v>59</v>
      </c>
      <c r="AA3151" t="s">
        <v>64</v>
      </c>
      <c r="AB3151" t="s">
        <v>187</v>
      </c>
      <c r="AC3151" t="s">
        <v>66</v>
      </c>
      <c r="AD3151" t="s">
        <v>170</v>
      </c>
      <c r="AE3151" t="s">
        <v>2386</v>
      </c>
      <c r="AF3151" t="s">
        <v>76</v>
      </c>
      <c r="AG3151" t="s">
        <v>152</v>
      </c>
      <c r="AH3151" t="s">
        <v>472</v>
      </c>
      <c r="AI3151" t="s">
        <v>388</v>
      </c>
      <c r="AJ3151" t="s">
        <v>201</v>
      </c>
      <c r="AK3151" t="s">
        <v>73</v>
      </c>
      <c r="AL3151" t="s">
        <v>177</v>
      </c>
      <c r="AM3151" t="s">
        <v>75</v>
      </c>
      <c r="AN3151" t="s">
        <v>76</v>
      </c>
      <c r="AO3151" t="s">
        <v>203</v>
      </c>
      <c r="AP3151" t="s">
        <v>105</v>
      </c>
      <c r="AQ3151" t="s">
        <v>290</v>
      </c>
      <c r="AR3151" t="s">
        <v>67</v>
      </c>
      <c r="AS3151" t="s">
        <v>54</v>
      </c>
      <c r="AT3151" t="s">
        <v>73</v>
      </c>
      <c r="AU3151" t="s">
        <v>643</v>
      </c>
      <c r="AV3151" t="s">
        <v>6729</v>
      </c>
    </row>
    <row r="3152" spans="1:48" hidden="1" x14ac:dyDescent="0.3">
      <c r="A3152" t="s">
        <v>15065</v>
      </c>
      <c r="B3152" t="s">
        <v>15066</v>
      </c>
      <c r="C3152" s="1" t="str">
        <f t="shared" si="517"/>
        <v>21:0975</v>
      </c>
      <c r="D3152" s="1" t="str">
        <f t="shared" si="521"/>
        <v>21:0110</v>
      </c>
      <c r="E3152" t="s">
        <v>15067</v>
      </c>
      <c r="F3152" t="s">
        <v>15068</v>
      </c>
      <c r="H3152">
        <v>60.090672300000001</v>
      </c>
      <c r="I3152">
        <v>-99.608151100000001</v>
      </c>
      <c r="J3152" s="1" t="str">
        <f t="shared" si="522"/>
        <v>NGR lake sediment grab sample</v>
      </c>
      <c r="K3152" s="1" t="str">
        <f t="shared" si="523"/>
        <v>&lt;177 micron (NGR)</v>
      </c>
      <c r="L3152">
        <v>81</v>
      </c>
      <c r="M3152" t="s">
        <v>86</v>
      </c>
      <c r="N3152">
        <v>1566</v>
      </c>
      <c r="O3152" t="s">
        <v>63</v>
      </c>
      <c r="P3152" t="s">
        <v>54</v>
      </c>
      <c r="Q3152" t="s">
        <v>505</v>
      </c>
      <c r="R3152" t="s">
        <v>10614</v>
      </c>
      <c r="S3152" t="s">
        <v>57</v>
      </c>
      <c r="T3152" t="s">
        <v>58</v>
      </c>
      <c r="U3152" t="s">
        <v>203</v>
      </c>
      <c r="V3152" t="s">
        <v>471</v>
      </c>
      <c r="W3152" t="s">
        <v>205</v>
      </c>
      <c r="X3152" t="s">
        <v>62</v>
      </c>
      <c r="Y3152" t="s">
        <v>276</v>
      </c>
      <c r="Z3152" t="s">
        <v>170</v>
      </c>
      <c r="AA3152" t="s">
        <v>64</v>
      </c>
      <c r="AB3152" t="s">
        <v>522</v>
      </c>
      <c r="AC3152" t="s">
        <v>66</v>
      </c>
      <c r="AD3152" t="s">
        <v>290</v>
      </c>
      <c r="AE3152" t="s">
        <v>154</v>
      </c>
      <c r="AF3152" t="s">
        <v>347</v>
      </c>
      <c r="AG3152" t="s">
        <v>326</v>
      </c>
      <c r="AH3152" t="s">
        <v>472</v>
      </c>
      <c r="AI3152" t="s">
        <v>209</v>
      </c>
      <c r="AJ3152" t="s">
        <v>318</v>
      </c>
      <c r="AK3152" t="s">
        <v>73</v>
      </c>
      <c r="AL3152" t="s">
        <v>75</v>
      </c>
      <c r="AM3152" t="s">
        <v>125</v>
      </c>
      <c r="AN3152" t="s">
        <v>76</v>
      </c>
      <c r="AO3152" t="s">
        <v>290</v>
      </c>
      <c r="AP3152" t="s">
        <v>1980</v>
      </c>
      <c r="AQ3152" t="s">
        <v>795</v>
      </c>
      <c r="AR3152" t="s">
        <v>127</v>
      </c>
      <c r="AS3152" t="s">
        <v>62</v>
      </c>
      <c r="AT3152" t="s">
        <v>315</v>
      </c>
      <c r="AU3152" t="s">
        <v>107</v>
      </c>
      <c r="AV3152" t="s">
        <v>12690</v>
      </c>
    </row>
    <row r="3153" spans="1:48" hidden="1" x14ac:dyDescent="0.3">
      <c r="A3153" t="s">
        <v>15069</v>
      </c>
      <c r="B3153" t="s">
        <v>15070</v>
      </c>
      <c r="C3153" s="1" t="str">
        <f t="shared" si="517"/>
        <v>21:0975</v>
      </c>
      <c r="D3153" s="1" t="str">
        <f t="shared" si="521"/>
        <v>21:0110</v>
      </c>
      <c r="E3153" t="s">
        <v>15071</v>
      </c>
      <c r="F3153" t="s">
        <v>15072</v>
      </c>
      <c r="H3153">
        <v>60.088976199999998</v>
      </c>
      <c r="I3153">
        <v>-99.8349695</v>
      </c>
      <c r="J3153" s="1" t="str">
        <f t="shared" si="522"/>
        <v>NGR lake sediment grab sample</v>
      </c>
      <c r="K3153" s="1" t="str">
        <f t="shared" si="523"/>
        <v>&lt;177 micron (NGR)</v>
      </c>
      <c r="L3153">
        <v>81</v>
      </c>
      <c r="M3153" t="s">
        <v>149</v>
      </c>
      <c r="N3153">
        <v>1567</v>
      </c>
      <c r="O3153" t="s">
        <v>396</v>
      </c>
      <c r="P3153" t="s">
        <v>54</v>
      </c>
      <c r="Q3153" t="s">
        <v>2145</v>
      </c>
      <c r="R3153" t="s">
        <v>134</v>
      </c>
      <c r="S3153" t="s">
        <v>57</v>
      </c>
      <c r="T3153" t="s">
        <v>304</v>
      </c>
      <c r="U3153" t="s">
        <v>138</v>
      </c>
      <c r="V3153" t="s">
        <v>356</v>
      </c>
      <c r="W3153" t="s">
        <v>211</v>
      </c>
      <c r="X3153" t="s">
        <v>74</v>
      </c>
      <c r="Y3153" t="s">
        <v>421</v>
      </c>
      <c r="Z3153" t="s">
        <v>170</v>
      </c>
      <c r="AA3153" t="s">
        <v>64</v>
      </c>
      <c r="AB3153" t="s">
        <v>471</v>
      </c>
      <c r="AC3153" t="s">
        <v>66</v>
      </c>
      <c r="AD3153" t="s">
        <v>170</v>
      </c>
      <c r="AE3153" t="s">
        <v>68</v>
      </c>
      <c r="AF3153" t="s">
        <v>104</v>
      </c>
      <c r="AG3153" t="s">
        <v>142</v>
      </c>
      <c r="AH3153" t="s">
        <v>173</v>
      </c>
      <c r="AI3153" t="s">
        <v>306</v>
      </c>
      <c r="AJ3153" t="s">
        <v>263</v>
      </c>
      <c r="AK3153" t="s">
        <v>73</v>
      </c>
      <c r="AL3153" t="s">
        <v>125</v>
      </c>
      <c r="AM3153" t="s">
        <v>75</v>
      </c>
      <c r="AN3153" t="s">
        <v>76</v>
      </c>
      <c r="AO3153" t="s">
        <v>104</v>
      </c>
      <c r="AP3153" t="s">
        <v>105</v>
      </c>
      <c r="AQ3153" t="s">
        <v>178</v>
      </c>
      <c r="AR3153" t="s">
        <v>67</v>
      </c>
      <c r="AS3153" t="s">
        <v>54</v>
      </c>
      <c r="AT3153" t="s">
        <v>73</v>
      </c>
      <c r="AU3153" t="s">
        <v>107</v>
      </c>
      <c r="AV3153" t="s">
        <v>11515</v>
      </c>
    </row>
    <row r="3154" spans="1:48" hidden="1" x14ac:dyDescent="0.3">
      <c r="A3154" t="s">
        <v>15073</v>
      </c>
      <c r="B3154" t="s">
        <v>15074</v>
      </c>
      <c r="C3154" s="1" t="str">
        <f t="shared" si="517"/>
        <v>21:0975</v>
      </c>
      <c r="D3154" s="1" t="str">
        <f t="shared" si="521"/>
        <v>21:0110</v>
      </c>
      <c r="E3154" t="s">
        <v>15075</v>
      </c>
      <c r="F3154" t="s">
        <v>15076</v>
      </c>
      <c r="H3154">
        <v>60.092798000000002</v>
      </c>
      <c r="I3154">
        <v>-99.870342699999995</v>
      </c>
      <c r="J3154" s="1" t="str">
        <f t="shared" si="522"/>
        <v>NGR lake sediment grab sample</v>
      </c>
      <c r="K3154" s="1" t="str">
        <f t="shared" si="523"/>
        <v>&lt;177 micron (NGR)</v>
      </c>
      <c r="L3154">
        <v>81</v>
      </c>
      <c r="M3154" t="s">
        <v>165</v>
      </c>
      <c r="N3154">
        <v>1568</v>
      </c>
      <c r="O3154" t="s">
        <v>159</v>
      </c>
      <c r="P3154" t="s">
        <v>54</v>
      </c>
      <c r="Q3154" t="s">
        <v>1227</v>
      </c>
      <c r="R3154" t="s">
        <v>365</v>
      </c>
      <c r="S3154" t="s">
        <v>57</v>
      </c>
      <c r="T3154" t="s">
        <v>593</v>
      </c>
      <c r="U3154" t="s">
        <v>281</v>
      </c>
      <c r="V3154" t="s">
        <v>251</v>
      </c>
      <c r="W3154" t="s">
        <v>106</v>
      </c>
      <c r="X3154" t="s">
        <v>74</v>
      </c>
      <c r="Y3154" t="s">
        <v>233</v>
      </c>
      <c r="Z3154" t="s">
        <v>96</v>
      </c>
      <c r="AA3154" t="s">
        <v>64</v>
      </c>
      <c r="AB3154" t="s">
        <v>279</v>
      </c>
      <c r="AC3154" t="s">
        <v>173</v>
      </c>
      <c r="AD3154" t="s">
        <v>121</v>
      </c>
      <c r="AE3154" t="s">
        <v>238</v>
      </c>
      <c r="AF3154" t="s">
        <v>121</v>
      </c>
      <c r="AG3154" t="s">
        <v>58</v>
      </c>
      <c r="AH3154" t="s">
        <v>173</v>
      </c>
      <c r="AI3154" t="s">
        <v>1073</v>
      </c>
      <c r="AJ3154" t="s">
        <v>1554</v>
      </c>
      <c r="AK3154" t="s">
        <v>73</v>
      </c>
      <c r="AL3154" t="s">
        <v>206</v>
      </c>
      <c r="AM3154" t="s">
        <v>68</v>
      </c>
      <c r="AN3154" t="s">
        <v>76</v>
      </c>
      <c r="AO3154" t="s">
        <v>669</v>
      </c>
      <c r="AP3154" t="s">
        <v>126</v>
      </c>
      <c r="AQ3154" t="s">
        <v>2653</v>
      </c>
      <c r="AR3154" t="s">
        <v>138</v>
      </c>
      <c r="AS3154" t="s">
        <v>127</v>
      </c>
      <c r="AT3154" t="s">
        <v>447</v>
      </c>
      <c r="AU3154" t="s">
        <v>107</v>
      </c>
      <c r="AV3154" t="s">
        <v>11200</v>
      </c>
    </row>
    <row r="3155" spans="1:48" hidden="1" x14ac:dyDescent="0.3">
      <c r="A3155" t="s">
        <v>15077</v>
      </c>
      <c r="B3155" t="s">
        <v>15078</v>
      </c>
      <c r="C3155" s="1" t="str">
        <f t="shared" si="517"/>
        <v>21:0975</v>
      </c>
      <c r="D3155" s="1" t="str">
        <f>HYPERLINK("https://geochem.nrcan.gc.ca/cdogs/content/svy/svy_e.htm", "")</f>
        <v/>
      </c>
      <c r="G3155" s="1" t="str">
        <f>HYPERLINK("https://geochem.nrcan.gc.ca/cdogs/content/cr_/cr_00128_e.htm", "128")</f>
        <v>128</v>
      </c>
      <c r="J3155" t="s">
        <v>230</v>
      </c>
      <c r="K3155" t="s">
        <v>231</v>
      </c>
      <c r="L3155">
        <v>81</v>
      </c>
      <c r="M3155" t="s">
        <v>232</v>
      </c>
      <c r="N3155">
        <v>1569</v>
      </c>
      <c r="O3155" t="s">
        <v>281</v>
      </c>
      <c r="P3155" t="s">
        <v>170</v>
      </c>
      <c r="Q3155" t="s">
        <v>3299</v>
      </c>
      <c r="R3155" t="s">
        <v>2363</v>
      </c>
      <c r="S3155" t="s">
        <v>57</v>
      </c>
      <c r="T3155" t="s">
        <v>223</v>
      </c>
      <c r="U3155" t="s">
        <v>92</v>
      </c>
      <c r="V3155" t="s">
        <v>356</v>
      </c>
      <c r="W3155" t="s">
        <v>396</v>
      </c>
      <c r="X3155" t="s">
        <v>74</v>
      </c>
      <c r="Y3155" t="s">
        <v>211</v>
      </c>
      <c r="Z3155" t="s">
        <v>170</v>
      </c>
      <c r="AA3155" t="s">
        <v>64</v>
      </c>
      <c r="AB3155" t="s">
        <v>69</v>
      </c>
      <c r="AC3155" t="s">
        <v>75</v>
      </c>
      <c r="AD3155" t="s">
        <v>170</v>
      </c>
      <c r="AE3155" t="s">
        <v>584</v>
      </c>
      <c r="AF3155" t="s">
        <v>192</v>
      </c>
      <c r="AG3155" t="s">
        <v>282</v>
      </c>
      <c r="AH3155" t="s">
        <v>302</v>
      </c>
      <c r="AI3155" t="s">
        <v>328</v>
      </c>
      <c r="AJ3155" t="s">
        <v>233</v>
      </c>
      <c r="AK3155" t="s">
        <v>73</v>
      </c>
      <c r="AL3155" t="s">
        <v>103</v>
      </c>
      <c r="AM3155" t="s">
        <v>75</v>
      </c>
      <c r="AN3155" t="s">
        <v>76</v>
      </c>
      <c r="AO3155" t="s">
        <v>388</v>
      </c>
      <c r="AP3155" t="s">
        <v>414</v>
      </c>
      <c r="AQ3155" t="s">
        <v>1754</v>
      </c>
      <c r="AR3155" t="s">
        <v>74</v>
      </c>
      <c r="AS3155" t="s">
        <v>170</v>
      </c>
      <c r="AT3155" t="s">
        <v>447</v>
      </c>
      <c r="AU3155" t="s">
        <v>107</v>
      </c>
      <c r="AV3155" t="s">
        <v>678</v>
      </c>
    </row>
    <row r="3156" spans="1:48" hidden="1" x14ac:dyDescent="0.3">
      <c r="A3156" t="s">
        <v>15079</v>
      </c>
      <c r="B3156" t="s">
        <v>15080</v>
      </c>
      <c r="C3156" s="1" t="str">
        <f t="shared" si="517"/>
        <v>21:0975</v>
      </c>
      <c r="D3156" s="1" t="str">
        <f t="shared" ref="D3156:D3175" si="524">HYPERLINK("https://geochem.nrcan.gc.ca/cdogs/content/svy/svy210110_e.htm", "21:0110")</f>
        <v>21:0110</v>
      </c>
      <c r="E3156" t="s">
        <v>15081</v>
      </c>
      <c r="F3156" t="s">
        <v>15082</v>
      </c>
      <c r="H3156">
        <v>60.0850255</v>
      </c>
      <c r="I3156">
        <v>-99.932982199999998</v>
      </c>
      <c r="J3156" s="1" t="str">
        <f t="shared" ref="J3156:J3175" si="525">HYPERLINK("https://geochem.nrcan.gc.ca/cdogs/content/kwd/kwd020027_e.htm", "NGR lake sediment grab sample")</f>
        <v>NGR lake sediment grab sample</v>
      </c>
      <c r="K3156" s="1" t="str">
        <f t="shared" ref="K3156:K3175" si="526">HYPERLINK("https://geochem.nrcan.gc.ca/cdogs/content/kwd/kwd080006_e.htm", "&lt;177 micron (NGR)")</f>
        <v>&lt;177 micron (NGR)</v>
      </c>
      <c r="L3156">
        <v>81</v>
      </c>
      <c r="M3156" t="s">
        <v>185</v>
      </c>
      <c r="N3156">
        <v>1570</v>
      </c>
      <c r="O3156" t="s">
        <v>276</v>
      </c>
      <c r="P3156" t="s">
        <v>54</v>
      </c>
      <c r="Q3156" t="s">
        <v>462</v>
      </c>
      <c r="R3156" t="s">
        <v>347</v>
      </c>
      <c r="S3156" t="s">
        <v>57</v>
      </c>
      <c r="T3156" t="s">
        <v>249</v>
      </c>
      <c r="U3156" t="s">
        <v>57</v>
      </c>
      <c r="V3156" t="s">
        <v>2740</v>
      </c>
      <c r="W3156" t="s">
        <v>211</v>
      </c>
      <c r="X3156" t="s">
        <v>74</v>
      </c>
      <c r="Y3156" t="s">
        <v>68</v>
      </c>
      <c r="Z3156" t="s">
        <v>62</v>
      </c>
      <c r="AA3156" t="s">
        <v>64</v>
      </c>
      <c r="AB3156" t="s">
        <v>139</v>
      </c>
      <c r="AC3156" t="s">
        <v>66</v>
      </c>
      <c r="AD3156" t="s">
        <v>170</v>
      </c>
      <c r="AE3156" t="s">
        <v>563</v>
      </c>
      <c r="AF3156" t="s">
        <v>104</v>
      </c>
      <c r="AG3156" t="s">
        <v>615</v>
      </c>
      <c r="AH3156" t="s">
        <v>472</v>
      </c>
      <c r="AI3156" t="s">
        <v>201</v>
      </c>
      <c r="AJ3156" t="s">
        <v>101</v>
      </c>
      <c r="AK3156" t="s">
        <v>73</v>
      </c>
      <c r="AL3156" t="s">
        <v>75</v>
      </c>
      <c r="AM3156" t="s">
        <v>75</v>
      </c>
      <c r="AN3156" t="s">
        <v>76</v>
      </c>
      <c r="AO3156" t="s">
        <v>77</v>
      </c>
      <c r="AP3156" t="s">
        <v>1980</v>
      </c>
      <c r="AQ3156" t="s">
        <v>2567</v>
      </c>
      <c r="AR3156" t="s">
        <v>74</v>
      </c>
      <c r="AS3156" t="s">
        <v>62</v>
      </c>
      <c r="AT3156" t="s">
        <v>73</v>
      </c>
      <c r="AU3156" t="s">
        <v>107</v>
      </c>
      <c r="AV3156" t="s">
        <v>15083</v>
      </c>
    </row>
    <row r="3157" spans="1:48" hidden="1" x14ac:dyDescent="0.3">
      <c r="A3157" t="s">
        <v>15084</v>
      </c>
      <c r="B3157" t="s">
        <v>15085</v>
      </c>
      <c r="C3157" s="1" t="str">
        <f t="shared" si="517"/>
        <v>21:0975</v>
      </c>
      <c r="D3157" s="1" t="str">
        <f t="shared" si="524"/>
        <v>21:0110</v>
      </c>
      <c r="E3157" t="s">
        <v>15086</v>
      </c>
      <c r="F3157" t="s">
        <v>15087</v>
      </c>
      <c r="H3157">
        <v>60.089309800000002</v>
      </c>
      <c r="I3157">
        <v>-99.998041000000001</v>
      </c>
      <c r="J3157" s="1" t="str">
        <f t="shared" si="525"/>
        <v>NGR lake sediment grab sample</v>
      </c>
      <c r="K3157" s="1" t="str">
        <f t="shared" si="526"/>
        <v>&lt;177 micron (NGR)</v>
      </c>
      <c r="L3157">
        <v>81</v>
      </c>
      <c r="M3157" t="s">
        <v>200</v>
      </c>
      <c r="N3157">
        <v>1571</v>
      </c>
      <c r="O3157" t="s">
        <v>263</v>
      </c>
      <c r="P3157" t="s">
        <v>54</v>
      </c>
      <c r="Q3157" t="s">
        <v>1134</v>
      </c>
      <c r="R3157" t="s">
        <v>514</v>
      </c>
      <c r="S3157" t="s">
        <v>57</v>
      </c>
      <c r="T3157" t="s">
        <v>249</v>
      </c>
      <c r="U3157" t="s">
        <v>57</v>
      </c>
      <c r="V3157" t="s">
        <v>141</v>
      </c>
      <c r="W3157" t="s">
        <v>118</v>
      </c>
      <c r="X3157" t="s">
        <v>67</v>
      </c>
      <c r="Y3157" t="s">
        <v>448</v>
      </c>
      <c r="Z3157" t="s">
        <v>59</v>
      </c>
      <c r="AA3157" t="s">
        <v>64</v>
      </c>
      <c r="AB3157" t="s">
        <v>190</v>
      </c>
      <c r="AC3157" t="s">
        <v>173</v>
      </c>
      <c r="AD3157" t="s">
        <v>96</v>
      </c>
      <c r="AE3157" t="s">
        <v>95</v>
      </c>
      <c r="AF3157" t="s">
        <v>203</v>
      </c>
      <c r="AG3157" t="s">
        <v>91</v>
      </c>
      <c r="AH3157" t="s">
        <v>173</v>
      </c>
      <c r="AI3157" t="s">
        <v>159</v>
      </c>
      <c r="AJ3157" t="s">
        <v>209</v>
      </c>
      <c r="AK3157" t="s">
        <v>73</v>
      </c>
      <c r="AL3157" t="s">
        <v>74</v>
      </c>
      <c r="AM3157" t="s">
        <v>125</v>
      </c>
      <c r="AN3157" t="s">
        <v>76</v>
      </c>
      <c r="AO3157" t="s">
        <v>290</v>
      </c>
      <c r="AP3157" t="s">
        <v>566</v>
      </c>
      <c r="AQ3157" t="s">
        <v>290</v>
      </c>
      <c r="AR3157" t="s">
        <v>170</v>
      </c>
      <c r="AS3157" t="s">
        <v>62</v>
      </c>
      <c r="AT3157" t="s">
        <v>73</v>
      </c>
      <c r="AU3157" t="s">
        <v>107</v>
      </c>
      <c r="AV3157" t="s">
        <v>15088</v>
      </c>
    </row>
    <row r="3158" spans="1:48" hidden="1" x14ac:dyDescent="0.3">
      <c r="A3158" t="s">
        <v>15089</v>
      </c>
      <c r="B3158" t="s">
        <v>15090</v>
      </c>
      <c r="C3158" s="1" t="str">
        <f t="shared" si="517"/>
        <v>21:0975</v>
      </c>
      <c r="D3158" s="1" t="str">
        <f t="shared" si="524"/>
        <v>21:0110</v>
      </c>
      <c r="E3158" t="s">
        <v>15091</v>
      </c>
      <c r="F3158" t="s">
        <v>15092</v>
      </c>
      <c r="H3158">
        <v>60.353225100000003</v>
      </c>
      <c r="I3158">
        <v>-98.998867700000005</v>
      </c>
      <c r="J3158" s="1" t="str">
        <f t="shared" si="525"/>
        <v>NGR lake sediment grab sample</v>
      </c>
      <c r="K3158" s="1" t="str">
        <f t="shared" si="526"/>
        <v>&lt;177 micron (NGR)</v>
      </c>
      <c r="L3158">
        <v>81</v>
      </c>
      <c r="M3158" t="s">
        <v>217</v>
      </c>
      <c r="N3158">
        <v>1572</v>
      </c>
      <c r="O3158" t="s">
        <v>103</v>
      </c>
      <c r="P3158" t="s">
        <v>54</v>
      </c>
      <c r="Q3158" t="s">
        <v>635</v>
      </c>
      <c r="R3158" t="s">
        <v>381</v>
      </c>
      <c r="S3158" t="s">
        <v>57</v>
      </c>
      <c r="T3158" t="s">
        <v>635</v>
      </c>
      <c r="U3158" t="s">
        <v>59</v>
      </c>
      <c r="V3158" t="s">
        <v>2740</v>
      </c>
      <c r="W3158" t="s">
        <v>137</v>
      </c>
      <c r="X3158" t="s">
        <v>62</v>
      </c>
      <c r="Y3158" t="s">
        <v>526</v>
      </c>
      <c r="Z3158" t="s">
        <v>170</v>
      </c>
      <c r="AA3158" t="s">
        <v>64</v>
      </c>
      <c r="AB3158" t="s">
        <v>248</v>
      </c>
      <c r="AC3158" t="s">
        <v>125</v>
      </c>
      <c r="AD3158" t="s">
        <v>138</v>
      </c>
      <c r="AE3158" t="s">
        <v>584</v>
      </c>
      <c r="AF3158" t="s">
        <v>203</v>
      </c>
      <c r="AG3158" t="s">
        <v>492</v>
      </c>
      <c r="AH3158" t="s">
        <v>780</v>
      </c>
      <c r="AI3158" t="s">
        <v>709</v>
      </c>
      <c r="AJ3158" t="s">
        <v>13226</v>
      </c>
      <c r="AK3158" t="s">
        <v>73</v>
      </c>
      <c r="AL3158" t="s">
        <v>75</v>
      </c>
      <c r="AM3158" t="s">
        <v>421</v>
      </c>
      <c r="AN3158" t="s">
        <v>76</v>
      </c>
      <c r="AO3158" t="s">
        <v>1358</v>
      </c>
      <c r="AP3158" t="s">
        <v>2033</v>
      </c>
      <c r="AQ3158" t="s">
        <v>565</v>
      </c>
      <c r="AR3158" t="s">
        <v>67</v>
      </c>
      <c r="AS3158" t="s">
        <v>96</v>
      </c>
      <c r="AT3158" t="s">
        <v>73</v>
      </c>
      <c r="AU3158" t="s">
        <v>107</v>
      </c>
      <c r="AV3158" t="s">
        <v>15093</v>
      </c>
    </row>
    <row r="3159" spans="1:48" hidden="1" x14ac:dyDescent="0.3">
      <c r="A3159" t="s">
        <v>15094</v>
      </c>
      <c r="B3159" t="s">
        <v>15095</v>
      </c>
      <c r="C3159" s="1" t="str">
        <f t="shared" si="517"/>
        <v>21:0975</v>
      </c>
      <c r="D3159" s="1" t="str">
        <f t="shared" si="524"/>
        <v>21:0110</v>
      </c>
      <c r="E3159" t="s">
        <v>15096</v>
      </c>
      <c r="F3159" t="s">
        <v>15097</v>
      </c>
      <c r="H3159">
        <v>60.384371999999999</v>
      </c>
      <c r="I3159">
        <v>-98.9869482</v>
      </c>
      <c r="J3159" s="1" t="str">
        <f t="shared" si="525"/>
        <v>NGR lake sediment grab sample</v>
      </c>
      <c r="K3159" s="1" t="str">
        <f t="shared" si="526"/>
        <v>&lt;177 micron (NGR)</v>
      </c>
      <c r="L3159">
        <v>81</v>
      </c>
      <c r="M3159" t="s">
        <v>246</v>
      </c>
      <c r="N3159">
        <v>1573</v>
      </c>
      <c r="O3159" t="s">
        <v>206</v>
      </c>
      <c r="P3159" t="s">
        <v>54</v>
      </c>
      <c r="Q3159" t="s">
        <v>58</v>
      </c>
      <c r="R3159" t="s">
        <v>282</v>
      </c>
      <c r="S3159" t="s">
        <v>57</v>
      </c>
      <c r="T3159" t="s">
        <v>635</v>
      </c>
      <c r="U3159" t="s">
        <v>57</v>
      </c>
      <c r="V3159" t="s">
        <v>2740</v>
      </c>
      <c r="W3159" t="s">
        <v>95</v>
      </c>
      <c r="X3159" t="s">
        <v>62</v>
      </c>
      <c r="Y3159" t="s">
        <v>68</v>
      </c>
      <c r="Z3159" t="s">
        <v>67</v>
      </c>
      <c r="AA3159" t="s">
        <v>64</v>
      </c>
      <c r="AB3159" t="s">
        <v>91</v>
      </c>
      <c r="AC3159" t="s">
        <v>155</v>
      </c>
      <c r="AD3159" t="s">
        <v>104</v>
      </c>
      <c r="AE3159" t="s">
        <v>8614</v>
      </c>
      <c r="AF3159" t="s">
        <v>178</v>
      </c>
      <c r="AG3159" t="s">
        <v>187</v>
      </c>
      <c r="AH3159" t="s">
        <v>472</v>
      </c>
      <c r="AI3159" t="s">
        <v>254</v>
      </c>
      <c r="AJ3159" t="s">
        <v>1198</v>
      </c>
      <c r="AK3159" t="s">
        <v>73</v>
      </c>
      <c r="AL3159" t="s">
        <v>224</v>
      </c>
      <c r="AM3159" t="s">
        <v>526</v>
      </c>
      <c r="AN3159" t="s">
        <v>76</v>
      </c>
      <c r="AO3159" t="s">
        <v>1396</v>
      </c>
      <c r="AP3159" t="s">
        <v>4217</v>
      </c>
      <c r="AQ3159" t="s">
        <v>6581</v>
      </c>
      <c r="AR3159" t="s">
        <v>67</v>
      </c>
      <c r="AS3159" t="s">
        <v>127</v>
      </c>
      <c r="AT3159" t="s">
        <v>73</v>
      </c>
      <c r="AU3159" t="s">
        <v>107</v>
      </c>
      <c r="AV3159" t="s">
        <v>13611</v>
      </c>
    </row>
    <row r="3160" spans="1:48" hidden="1" x14ac:dyDescent="0.3">
      <c r="A3160" t="s">
        <v>15098</v>
      </c>
      <c r="B3160" t="s">
        <v>15099</v>
      </c>
      <c r="C3160" s="1" t="str">
        <f t="shared" si="517"/>
        <v>21:0975</v>
      </c>
      <c r="D3160" s="1" t="str">
        <f t="shared" si="524"/>
        <v>21:0110</v>
      </c>
      <c r="E3160" t="s">
        <v>15100</v>
      </c>
      <c r="F3160" t="s">
        <v>15101</v>
      </c>
      <c r="H3160">
        <v>60.407266499999999</v>
      </c>
      <c r="I3160">
        <v>-98.976700600000001</v>
      </c>
      <c r="J3160" s="1" t="str">
        <f t="shared" si="525"/>
        <v>NGR lake sediment grab sample</v>
      </c>
      <c r="K3160" s="1" t="str">
        <f t="shared" si="526"/>
        <v>&lt;177 micron (NGR)</v>
      </c>
      <c r="L3160">
        <v>81</v>
      </c>
      <c r="M3160" t="s">
        <v>260</v>
      </c>
      <c r="N3160">
        <v>1574</v>
      </c>
      <c r="O3160" t="s">
        <v>526</v>
      </c>
      <c r="P3160" t="s">
        <v>54</v>
      </c>
      <c r="Q3160" t="s">
        <v>447</v>
      </c>
      <c r="R3160" t="s">
        <v>575</v>
      </c>
      <c r="S3160" t="s">
        <v>57</v>
      </c>
      <c r="T3160" t="s">
        <v>643</v>
      </c>
      <c r="U3160" t="s">
        <v>57</v>
      </c>
      <c r="V3160" t="s">
        <v>317</v>
      </c>
      <c r="W3160" t="s">
        <v>346</v>
      </c>
      <c r="X3160" t="s">
        <v>62</v>
      </c>
      <c r="Y3160" t="s">
        <v>238</v>
      </c>
      <c r="Z3160" t="s">
        <v>62</v>
      </c>
      <c r="AA3160" t="s">
        <v>64</v>
      </c>
      <c r="AB3160" t="s">
        <v>315</v>
      </c>
      <c r="AC3160" t="s">
        <v>75</v>
      </c>
      <c r="AD3160" t="s">
        <v>59</v>
      </c>
      <c r="AE3160" t="s">
        <v>1658</v>
      </c>
      <c r="AF3160" t="s">
        <v>178</v>
      </c>
      <c r="AG3160" t="s">
        <v>691</v>
      </c>
      <c r="AH3160" t="s">
        <v>472</v>
      </c>
      <c r="AI3160" t="s">
        <v>692</v>
      </c>
      <c r="AJ3160" t="s">
        <v>14669</v>
      </c>
      <c r="AK3160" t="s">
        <v>73</v>
      </c>
      <c r="AL3160" t="s">
        <v>75</v>
      </c>
      <c r="AM3160" t="s">
        <v>171</v>
      </c>
      <c r="AN3160" t="s">
        <v>76</v>
      </c>
      <c r="AO3160" t="s">
        <v>9630</v>
      </c>
      <c r="AP3160" t="s">
        <v>2741</v>
      </c>
      <c r="AQ3160" t="s">
        <v>2100</v>
      </c>
      <c r="AR3160" t="s">
        <v>67</v>
      </c>
      <c r="AS3160" t="s">
        <v>96</v>
      </c>
      <c r="AT3160" t="s">
        <v>73</v>
      </c>
      <c r="AU3160" t="s">
        <v>107</v>
      </c>
      <c r="AV3160" t="s">
        <v>9672</v>
      </c>
    </row>
    <row r="3161" spans="1:48" hidden="1" x14ac:dyDescent="0.3">
      <c r="A3161" t="s">
        <v>15102</v>
      </c>
      <c r="B3161" t="s">
        <v>15103</v>
      </c>
      <c r="C3161" s="1" t="str">
        <f t="shared" si="517"/>
        <v>21:0975</v>
      </c>
      <c r="D3161" s="1" t="str">
        <f t="shared" si="524"/>
        <v>21:0110</v>
      </c>
      <c r="E3161" t="s">
        <v>15104</v>
      </c>
      <c r="F3161" t="s">
        <v>15105</v>
      </c>
      <c r="H3161">
        <v>60.440292300000003</v>
      </c>
      <c r="I3161">
        <v>-98.992847699999999</v>
      </c>
      <c r="J3161" s="1" t="str">
        <f t="shared" si="525"/>
        <v>NGR lake sediment grab sample</v>
      </c>
      <c r="K3161" s="1" t="str">
        <f t="shared" si="526"/>
        <v>&lt;177 micron (NGR)</v>
      </c>
      <c r="L3161">
        <v>81</v>
      </c>
      <c r="M3161" t="s">
        <v>273</v>
      </c>
      <c r="N3161">
        <v>1575</v>
      </c>
      <c r="O3161" t="s">
        <v>526</v>
      </c>
      <c r="P3161" t="s">
        <v>54</v>
      </c>
      <c r="Q3161" t="s">
        <v>274</v>
      </c>
      <c r="R3161" t="s">
        <v>168</v>
      </c>
      <c r="S3161" t="s">
        <v>57</v>
      </c>
      <c r="T3161" t="s">
        <v>262</v>
      </c>
      <c r="U3161" t="s">
        <v>117</v>
      </c>
      <c r="V3161" t="s">
        <v>890</v>
      </c>
      <c r="W3161" t="s">
        <v>106</v>
      </c>
      <c r="X3161" t="s">
        <v>74</v>
      </c>
      <c r="Y3161" t="s">
        <v>95</v>
      </c>
      <c r="Z3161" t="s">
        <v>59</v>
      </c>
      <c r="AA3161" t="s">
        <v>64</v>
      </c>
      <c r="AB3161" t="s">
        <v>438</v>
      </c>
      <c r="AC3161" t="s">
        <v>155</v>
      </c>
      <c r="AD3161" t="s">
        <v>88</v>
      </c>
      <c r="AE3161" t="s">
        <v>4639</v>
      </c>
      <c r="AF3161" t="s">
        <v>116</v>
      </c>
      <c r="AG3161" t="s">
        <v>315</v>
      </c>
      <c r="AH3161" t="s">
        <v>173</v>
      </c>
      <c r="AI3161" t="s">
        <v>102</v>
      </c>
      <c r="AJ3161" t="s">
        <v>450</v>
      </c>
      <c r="AK3161" t="s">
        <v>73</v>
      </c>
      <c r="AL3161" t="s">
        <v>526</v>
      </c>
      <c r="AM3161" t="s">
        <v>206</v>
      </c>
      <c r="AN3161" t="s">
        <v>76</v>
      </c>
      <c r="AO3161" t="s">
        <v>1251</v>
      </c>
      <c r="AP3161" t="s">
        <v>295</v>
      </c>
      <c r="AQ3161" t="s">
        <v>10307</v>
      </c>
      <c r="AR3161" t="s">
        <v>74</v>
      </c>
      <c r="AS3161" t="s">
        <v>170</v>
      </c>
      <c r="AT3161" t="s">
        <v>73</v>
      </c>
      <c r="AU3161" t="s">
        <v>107</v>
      </c>
      <c r="AV3161" t="s">
        <v>2107</v>
      </c>
    </row>
    <row r="3162" spans="1:48" hidden="1" x14ac:dyDescent="0.3">
      <c r="A3162" t="s">
        <v>15106</v>
      </c>
      <c r="B3162" t="s">
        <v>15107</v>
      </c>
      <c r="C3162" s="1" t="str">
        <f t="shared" si="517"/>
        <v>21:0975</v>
      </c>
      <c r="D3162" s="1" t="str">
        <f t="shared" si="524"/>
        <v>21:0110</v>
      </c>
      <c r="E3162" t="s">
        <v>15108</v>
      </c>
      <c r="F3162" t="s">
        <v>15109</v>
      </c>
      <c r="H3162">
        <v>60.472840099999999</v>
      </c>
      <c r="I3162">
        <v>-98.991493300000002</v>
      </c>
      <c r="J3162" s="1" t="str">
        <f t="shared" si="525"/>
        <v>NGR lake sediment grab sample</v>
      </c>
      <c r="K3162" s="1" t="str">
        <f t="shared" si="526"/>
        <v>&lt;177 micron (NGR)</v>
      </c>
      <c r="L3162">
        <v>81</v>
      </c>
      <c r="M3162" t="s">
        <v>289</v>
      </c>
      <c r="N3162">
        <v>1576</v>
      </c>
      <c r="O3162" t="s">
        <v>206</v>
      </c>
      <c r="P3162" t="s">
        <v>54</v>
      </c>
      <c r="Q3162" t="s">
        <v>1295</v>
      </c>
      <c r="R3162" t="s">
        <v>347</v>
      </c>
      <c r="S3162" t="s">
        <v>57</v>
      </c>
      <c r="T3162" t="s">
        <v>462</v>
      </c>
      <c r="U3162" t="s">
        <v>57</v>
      </c>
      <c r="V3162" t="s">
        <v>282</v>
      </c>
      <c r="W3162" t="s">
        <v>220</v>
      </c>
      <c r="X3162" t="s">
        <v>62</v>
      </c>
      <c r="Y3162" t="s">
        <v>302</v>
      </c>
      <c r="Z3162" t="s">
        <v>127</v>
      </c>
      <c r="AA3162" t="s">
        <v>64</v>
      </c>
      <c r="AB3162" t="s">
        <v>277</v>
      </c>
      <c r="AC3162" t="s">
        <v>125</v>
      </c>
      <c r="AD3162" t="s">
        <v>127</v>
      </c>
      <c r="AE3162" t="s">
        <v>68</v>
      </c>
      <c r="AF3162" t="s">
        <v>76</v>
      </c>
      <c r="AG3162" t="s">
        <v>365</v>
      </c>
      <c r="AH3162" t="s">
        <v>472</v>
      </c>
      <c r="AI3162" t="s">
        <v>53</v>
      </c>
      <c r="AJ3162" t="s">
        <v>6183</v>
      </c>
      <c r="AK3162" t="s">
        <v>73</v>
      </c>
      <c r="AL3162" t="s">
        <v>157</v>
      </c>
      <c r="AM3162" t="s">
        <v>302</v>
      </c>
      <c r="AN3162" t="s">
        <v>76</v>
      </c>
      <c r="AO3162" t="s">
        <v>436</v>
      </c>
      <c r="AP3162" t="s">
        <v>234</v>
      </c>
      <c r="AQ3162" t="s">
        <v>104</v>
      </c>
      <c r="AR3162" t="s">
        <v>67</v>
      </c>
      <c r="AS3162" t="s">
        <v>96</v>
      </c>
      <c r="AT3162" t="s">
        <v>73</v>
      </c>
      <c r="AU3162" t="s">
        <v>107</v>
      </c>
      <c r="AV3162" t="s">
        <v>12357</v>
      </c>
    </row>
    <row r="3163" spans="1:48" hidden="1" x14ac:dyDescent="0.3">
      <c r="A3163" t="s">
        <v>15110</v>
      </c>
      <c r="B3163" t="s">
        <v>15111</v>
      </c>
      <c r="C3163" s="1" t="str">
        <f t="shared" si="517"/>
        <v>21:0975</v>
      </c>
      <c r="D3163" s="1" t="str">
        <f t="shared" si="524"/>
        <v>21:0110</v>
      </c>
      <c r="E3163" t="s">
        <v>15112</v>
      </c>
      <c r="F3163" t="s">
        <v>15113</v>
      </c>
      <c r="H3163">
        <v>60.522232799999998</v>
      </c>
      <c r="I3163">
        <v>-98.953187099999994</v>
      </c>
      <c r="J3163" s="1" t="str">
        <f t="shared" si="525"/>
        <v>NGR lake sediment grab sample</v>
      </c>
      <c r="K3163" s="1" t="str">
        <f t="shared" si="526"/>
        <v>&lt;177 micron (NGR)</v>
      </c>
      <c r="L3163">
        <v>81</v>
      </c>
      <c r="M3163" t="s">
        <v>113</v>
      </c>
      <c r="N3163">
        <v>1577</v>
      </c>
      <c r="O3163" t="s">
        <v>526</v>
      </c>
      <c r="P3163" t="s">
        <v>54</v>
      </c>
      <c r="Q3163" t="s">
        <v>775</v>
      </c>
      <c r="R3163" t="s">
        <v>381</v>
      </c>
      <c r="S3163" t="s">
        <v>57</v>
      </c>
      <c r="T3163" t="s">
        <v>364</v>
      </c>
      <c r="U3163" t="s">
        <v>117</v>
      </c>
      <c r="V3163" t="s">
        <v>141</v>
      </c>
      <c r="W3163" t="s">
        <v>276</v>
      </c>
      <c r="X3163" t="s">
        <v>62</v>
      </c>
      <c r="Y3163" t="s">
        <v>137</v>
      </c>
      <c r="Z3163" t="s">
        <v>127</v>
      </c>
      <c r="AA3163" t="s">
        <v>64</v>
      </c>
      <c r="AB3163" t="s">
        <v>152</v>
      </c>
      <c r="AC3163" t="s">
        <v>224</v>
      </c>
      <c r="AD3163" t="s">
        <v>203</v>
      </c>
      <c r="AE3163" t="s">
        <v>526</v>
      </c>
      <c r="AF3163" t="s">
        <v>290</v>
      </c>
      <c r="AG3163" t="s">
        <v>698</v>
      </c>
      <c r="AH3163" t="s">
        <v>472</v>
      </c>
      <c r="AI3163" t="s">
        <v>159</v>
      </c>
      <c r="AJ3163" t="s">
        <v>1389</v>
      </c>
      <c r="AK3163" t="s">
        <v>73</v>
      </c>
      <c r="AL3163" t="s">
        <v>125</v>
      </c>
      <c r="AM3163" t="s">
        <v>206</v>
      </c>
      <c r="AN3163" t="s">
        <v>76</v>
      </c>
      <c r="AO3163" t="s">
        <v>389</v>
      </c>
      <c r="AP3163" t="s">
        <v>105</v>
      </c>
      <c r="AQ3163" t="s">
        <v>5672</v>
      </c>
      <c r="AR3163" t="s">
        <v>67</v>
      </c>
      <c r="AS3163" t="s">
        <v>127</v>
      </c>
      <c r="AT3163" t="s">
        <v>73</v>
      </c>
      <c r="AU3163" t="s">
        <v>107</v>
      </c>
      <c r="AV3163" t="s">
        <v>15114</v>
      </c>
    </row>
    <row r="3164" spans="1:48" hidden="1" x14ac:dyDescent="0.3">
      <c r="A3164" t="s">
        <v>15115</v>
      </c>
      <c r="B3164" t="s">
        <v>15116</v>
      </c>
      <c r="C3164" s="1" t="str">
        <f t="shared" si="517"/>
        <v>21:0975</v>
      </c>
      <c r="D3164" s="1" t="str">
        <f t="shared" si="524"/>
        <v>21:0110</v>
      </c>
      <c r="E3164" t="s">
        <v>15112</v>
      </c>
      <c r="F3164" t="s">
        <v>15117</v>
      </c>
      <c r="H3164">
        <v>60.522232799999998</v>
      </c>
      <c r="I3164">
        <v>-98.953187099999994</v>
      </c>
      <c r="J3164" s="1" t="str">
        <f t="shared" si="525"/>
        <v>NGR lake sediment grab sample</v>
      </c>
      <c r="K3164" s="1" t="str">
        <f t="shared" si="526"/>
        <v>&lt;177 micron (NGR)</v>
      </c>
      <c r="L3164">
        <v>81</v>
      </c>
      <c r="M3164" t="s">
        <v>132</v>
      </c>
      <c r="N3164">
        <v>1578</v>
      </c>
      <c r="O3164" t="s">
        <v>68</v>
      </c>
      <c r="P3164" t="s">
        <v>54</v>
      </c>
      <c r="Q3164" t="s">
        <v>3719</v>
      </c>
      <c r="R3164" t="s">
        <v>99</v>
      </c>
      <c r="S3164" t="s">
        <v>57</v>
      </c>
      <c r="T3164" t="s">
        <v>364</v>
      </c>
      <c r="U3164" t="s">
        <v>117</v>
      </c>
      <c r="V3164" t="s">
        <v>264</v>
      </c>
      <c r="W3164" t="s">
        <v>276</v>
      </c>
      <c r="X3164" t="s">
        <v>62</v>
      </c>
      <c r="Y3164" t="s">
        <v>95</v>
      </c>
      <c r="Z3164" t="s">
        <v>127</v>
      </c>
      <c r="AA3164" t="s">
        <v>64</v>
      </c>
      <c r="AB3164" t="s">
        <v>152</v>
      </c>
      <c r="AC3164" t="s">
        <v>224</v>
      </c>
      <c r="AD3164" t="s">
        <v>168</v>
      </c>
      <c r="AE3164" t="s">
        <v>526</v>
      </c>
      <c r="AF3164" t="s">
        <v>168</v>
      </c>
      <c r="AG3164" t="s">
        <v>412</v>
      </c>
      <c r="AH3164" t="s">
        <v>472</v>
      </c>
      <c r="AI3164" t="s">
        <v>159</v>
      </c>
      <c r="AJ3164" t="s">
        <v>1548</v>
      </c>
      <c r="AK3164" t="s">
        <v>73</v>
      </c>
      <c r="AL3164" t="s">
        <v>157</v>
      </c>
      <c r="AM3164" t="s">
        <v>206</v>
      </c>
      <c r="AN3164" t="s">
        <v>76</v>
      </c>
      <c r="AO3164" t="s">
        <v>1192</v>
      </c>
      <c r="AP3164" t="s">
        <v>234</v>
      </c>
      <c r="AQ3164" t="s">
        <v>2100</v>
      </c>
      <c r="AR3164" t="s">
        <v>67</v>
      </c>
      <c r="AS3164" t="s">
        <v>127</v>
      </c>
      <c r="AT3164" t="s">
        <v>277</v>
      </c>
      <c r="AU3164" t="s">
        <v>107</v>
      </c>
      <c r="AV3164" t="s">
        <v>609</v>
      </c>
    </row>
    <row r="3165" spans="1:48" hidden="1" x14ac:dyDescent="0.3">
      <c r="A3165" t="s">
        <v>15118</v>
      </c>
      <c r="B3165" t="s">
        <v>15119</v>
      </c>
      <c r="C3165" s="1" t="str">
        <f t="shared" si="517"/>
        <v>21:0975</v>
      </c>
      <c r="D3165" s="1" t="str">
        <f t="shared" si="524"/>
        <v>21:0110</v>
      </c>
      <c r="E3165" t="s">
        <v>15120</v>
      </c>
      <c r="F3165" t="s">
        <v>15121</v>
      </c>
      <c r="H3165">
        <v>60.535420899999998</v>
      </c>
      <c r="I3165">
        <v>-98.948775400000002</v>
      </c>
      <c r="J3165" s="1" t="str">
        <f t="shared" si="525"/>
        <v>NGR lake sediment grab sample</v>
      </c>
      <c r="K3165" s="1" t="str">
        <f t="shared" si="526"/>
        <v>&lt;177 micron (NGR)</v>
      </c>
      <c r="L3165">
        <v>81</v>
      </c>
      <c r="M3165" t="s">
        <v>301</v>
      </c>
      <c r="N3165">
        <v>1579</v>
      </c>
      <c r="O3165" t="s">
        <v>396</v>
      </c>
      <c r="P3165" t="s">
        <v>54</v>
      </c>
      <c r="Q3165" t="s">
        <v>1128</v>
      </c>
      <c r="R3165" t="s">
        <v>251</v>
      </c>
      <c r="S3165" t="s">
        <v>57</v>
      </c>
      <c r="T3165" t="s">
        <v>58</v>
      </c>
      <c r="U3165" t="s">
        <v>138</v>
      </c>
      <c r="V3165" t="s">
        <v>357</v>
      </c>
      <c r="W3165" t="s">
        <v>302</v>
      </c>
      <c r="X3165" t="s">
        <v>67</v>
      </c>
      <c r="Y3165" t="s">
        <v>355</v>
      </c>
      <c r="Z3165" t="s">
        <v>170</v>
      </c>
      <c r="AA3165" t="s">
        <v>64</v>
      </c>
      <c r="AB3165" t="s">
        <v>303</v>
      </c>
      <c r="AC3165" t="s">
        <v>70</v>
      </c>
      <c r="AD3165" t="s">
        <v>138</v>
      </c>
      <c r="AE3165" t="s">
        <v>490</v>
      </c>
      <c r="AF3165" t="s">
        <v>77</v>
      </c>
      <c r="AG3165" t="s">
        <v>615</v>
      </c>
      <c r="AH3165" t="s">
        <v>780</v>
      </c>
      <c r="AI3165" t="s">
        <v>127</v>
      </c>
      <c r="AJ3165" t="s">
        <v>59</v>
      </c>
      <c r="AK3165" t="s">
        <v>73</v>
      </c>
      <c r="AL3165" t="s">
        <v>103</v>
      </c>
      <c r="AM3165" t="s">
        <v>177</v>
      </c>
      <c r="AN3165" t="s">
        <v>76</v>
      </c>
      <c r="AO3165" t="s">
        <v>104</v>
      </c>
      <c r="AP3165" t="s">
        <v>4241</v>
      </c>
      <c r="AQ3165" t="s">
        <v>7610</v>
      </c>
      <c r="AR3165" t="s">
        <v>67</v>
      </c>
      <c r="AS3165" t="s">
        <v>62</v>
      </c>
      <c r="AT3165" t="s">
        <v>58</v>
      </c>
      <c r="AU3165" t="s">
        <v>107</v>
      </c>
      <c r="AV3165" t="s">
        <v>15122</v>
      </c>
    </row>
    <row r="3166" spans="1:48" hidden="1" x14ac:dyDescent="0.3">
      <c r="A3166" t="s">
        <v>15123</v>
      </c>
      <c r="B3166" t="s">
        <v>15124</v>
      </c>
      <c r="C3166" s="1" t="str">
        <f t="shared" si="517"/>
        <v>21:0975</v>
      </c>
      <c r="D3166" s="1" t="str">
        <f t="shared" si="524"/>
        <v>21:0110</v>
      </c>
      <c r="E3166" t="s">
        <v>15125</v>
      </c>
      <c r="F3166" t="s">
        <v>15126</v>
      </c>
      <c r="H3166">
        <v>60.564919099999997</v>
      </c>
      <c r="I3166">
        <v>-98.958595500000001</v>
      </c>
      <c r="J3166" s="1" t="str">
        <f t="shared" si="525"/>
        <v>NGR lake sediment grab sample</v>
      </c>
      <c r="K3166" s="1" t="str">
        <f t="shared" si="526"/>
        <v>&lt;177 micron (NGR)</v>
      </c>
      <c r="L3166">
        <v>81</v>
      </c>
      <c r="M3166" t="s">
        <v>314</v>
      </c>
      <c r="N3166">
        <v>1580</v>
      </c>
      <c r="O3166" t="s">
        <v>68</v>
      </c>
      <c r="P3166" t="s">
        <v>54</v>
      </c>
      <c r="Q3166" t="s">
        <v>447</v>
      </c>
      <c r="R3166" t="s">
        <v>187</v>
      </c>
      <c r="S3166" t="s">
        <v>57</v>
      </c>
      <c r="T3166" t="s">
        <v>152</v>
      </c>
      <c r="U3166" t="s">
        <v>117</v>
      </c>
      <c r="V3166" t="s">
        <v>2740</v>
      </c>
      <c r="W3166" t="s">
        <v>157</v>
      </c>
      <c r="X3166" t="s">
        <v>74</v>
      </c>
      <c r="Y3166" t="s">
        <v>74</v>
      </c>
      <c r="Z3166" t="s">
        <v>74</v>
      </c>
      <c r="AA3166" t="s">
        <v>64</v>
      </c>
      <c r="AB3166" t="s">
        <v>119</v>
      </c>
      <c r="AC3166" t="s">
        <v>66</v>
      </c>
      <c r="AD3166" t="s">
        <v>138</v>
      </c>
      <c r="AE3166" t="s">
        <v>191</v>
      </c>
      <c r="AF3166" t="s">
        <v>77</v>
      </c>
      <c r="AG3166" t="s">
        <v>141</v>
      </c>
      <c r="AH3166" t="s">
        <v>780</v>
      </c>
      <c r="AI3166" t="s">
        <v>346</v>
      </c>
      <c r="AJ3166" t="s">
        <v>340</v>
      </c>
      <c r="AK3166" t="s">
        <v>73</v>
      </c>
      <c r="AL3166" t="s">
        <v>103</v>
      </c>
      <c r="AM3166" t="s">
        <v>75</v>
      </c>
      <c r="AN3166" t="s">
        <v>76</v>
      </c>
      <c r="AO3166" t="s">
        <v>203</v>
      </c>
      <c r="AP3166" t="s">
        <v>1227</v>
      </c>
      <c r="AQ3166" t="s">
        <v>4559</v>
      </c>
      <c r="AR3166" t="s">
        <v>67</v>
      </c>
      <c r="AS3166" t="s">
        <v>62</v>
      </c>
      <c r="AT3166" t="s">
        <v>73</v>
      </c>
      <c r="AU3166" t="s">
        <v>107</v>
      </c>
      <c r="AV3166" t="s">
        <v>14246</v>
      </c>
    </row>
    <row r="3167" spans="1:48" hidden="1" x14ac:dyDescent="0.3">
      <c r="A3167" t="s">
        <v>15127</v>
      </c>
      <c r="B3167" t="s">
        <v>15128</v>
      </c>
      <c r="C3167" s="1" t="str">
        <f t="shared" si="517"/>
        <v>21:0975</v>
      </c>
      <c r="D3167" s="1" t="str">
        <f t="shared" si="524"/>
        <v>21:0110</v>
      </c>
      <c r="E3167" t="s">
        <v>15063</v>
      </c>
      <c r="F3167" t="s">
        <v>15129</v>
      </c>
      <c r="H3167">
        <v>60.602055200000002</v>
      </c>
      <c r="I3167">
        <v>-98.960974899999997</v>
      </c>
      <c r="J3167" s="1" t="str">
        <f t="shared" si="525"/>
        <v>NGR lake sediment grab sample</v>
      </c>
      <c r="K3167" s="1" t="str">
        <f t="shared" si="526"/>
        <v>&lt;177 micron (NGR)</v>
      </c>
      <c r="L3167">
        <v>81</v>
      </c>
      <c r="M3167" t="s">
        <v>345</v>
      </c>
      <c r="N3167">
        <v>1581</v>
      </c>
      <c r="O3167" t="s">
        <v>74</v>
      </c>
      <c r="P3167" t="s">
        <v>54</v>
      </c>
      <c r="Q3167" t="s">
        <v>470</v>
      </c>
      <c r="R3167" t="s">
        <v>290</v>
      </c>
      <c r="S3167" t="s">
        <v>57</v>
      </c>
      <c r="T3167" t="s">
        <v>291</v>
      </c>
      <c r="U3167" t="s">
        <v>138</v>
      </c>
      <c r="V3167" t="s">
        <v>356</v>
      </c>
      <c r="W3167" t="s">
        <v>276</v>
      </c>
      <c r="X3167" t="s">
        <v>67</v>
      </c>
      <c r="Y3167" t="s">
        <v>448</v>
      </c>
      <c r="Z3167" t="s">
        <v>59</v>
      </c>
      <c r="AA3167" t="s">
        <v>64</v>
      </c>
      <c r="AB3167" t="s">
        <v>691</v>
      </c>
      <c r="AC3167" t="s">
        <v>70</v>
      </c>
      <c r="AD3167" t="s">
        <v>127</v>
      </c>
      <c r="AE3167" t="s">
        <v>8882</v>
      </c>
      <c r="AF3167" t="s">
        <v>168</v>
      </c>
      <c r="AG3167" t="s">
        <v>152</v>
      </c>
      <c r="AH3167" t="s">
        <v>472</v>
      </c>
      <c r="AI3167" t="s">
        <v>201</v>
      </c>
      <c r="AJ3167" t="s">
        <v>338</v>
      </c>
      <c r="AK3167" t="s">
        <v>73</v>
      </c>
      <c r="AL3167" t="s">
        <v>157</v>
      </c>
      <c r="AM3167" t="s">
        <v>75</v>
      </c>
      <c r="AN3167" t="s">
        <v>76</v>
      </c>
      <c r="AO3167" t="s">
        <v>92</v>
      </c>
      <c r="AP3167" t="s">
        <v>105</v>
      </c>
      <c r="AQ3167" t="s">
        <v>266</v>
      </c>
      <c r="AR3167" t="s">
        <v>67</v>
      </c>
      <c r="AS3167" t="s">
        <v>54</v>
      </c>
      <c r="AT3167" t="s">
        <v>73</v>
      </c>
      <c r="AU3167" t="s">
        <v>447</v>
      </c>
      <c r="AV3167" t="s">
        <v>5444</v>
      </c>
    </row>
    <row r="3168" spans="1:48" hidden="1" x14ac:dyDescent="0.3">
      <c r="A3168" t="s">
        <v>15130</v>
      </c>
      <c r="B3168" t="s">
        <v>15131</v>
      </c>
      <c r="C3168" s="1" t="str">
        <f t="shared" si="517"/>
        <v>21:0975</v>
      </c>
      <c r="D3168" s="1" t="str">
        <f t="shared" si="524"/>
        <v>21:0110</v>
      </c>
      <c r="E3168" t="s">
        <v>15132</v>
      </c>
      <c r="F3168" t="s">
        <v>15133</v>
      </c>
      <c r="H3168">
        <v>60.652093800000003</v>
      </c>
      <c r="I3168">
        <v>-98.965904800000004</v>
      </c>
      <c r="J3168" s="1" t="str">
        <f t="shared" si="525"/>
        <v>NGR lake sediment grab sample</v>
      </c>
      <c r="K3168" s="1" t="str">
        <f t="shared" si="526"/>
        <v>&lt;177 micron (NGR)</v>
      </c>
      <c r="L3168">
        <v>81</v>
      </c>
      <c r="M3168" t="s">
        <v>324</v>
      </c>
      <c r="N3168">
        <v>1582</v>
      </c>
      <c r="O3168" t="s">
        <v>421</v>
      </c>
      <c r="P3168" t="s">
        <v>54</v>
      </c>
      <c r="Q3168" t="s">
        <v>593</v>
      </c>
      <c r="R3168" t="s">
        <v>282</v>
      </c>
      <c r="S3168" t="s">
        <v>57</v>
      </c>
      <c r="T3168" t="s">
        <v>91</v>
      </c>
      <c r="U3168" t="s">
        <v>96</v>
      </c>
      <c r="V3168" t="s">
        <v>2740</v>
      </c>
      <c r="W3168" t="s">
        <v>74</v>
      </c>
      <c r="X3168" t="s">
        <v>67</v>
      </c>
      <c r="Y3168" t="s">
        <v>206</v>
      </c>
      <c r="Z3168" t="s">
        <v>62</v>
      </c>
      <c r="AA3168" t="s">
        <v>64</v>
      </c>
      <c r="AB3168" t="s">
        <v>65</v>
      </c>
      <c r="AC3168" t="s">
        <v>66</v>
      </c>
      <c r="AD3168" t="s">
        <v>127</v>
      </c>
      <c r="AE3168" t="s">
        <v>3844</v>
      </c>
      <c r="AF3168" t="s">
        <v>76</v>
      </c>
      <c r="AG3168" t="s">
        <v>141</v>
      </c>
      <c r="AH3168" t="s">
        <v>472</v>
      </c>
      <c r="AI3168" t="s">
        <v>170</v>
      </c>
      <c r="AJ3168" t="s">
        <v>53</v>
      </c>
      <c r="AK3168" t="s">
        <v>73</v>
      </c>
      <c r="AL3168" t="s">
        <v>103</v>
      </c>
      <c r="AM3168" t="s">
        <v>103</v>
      </c>
      <c r="AN3168" t="s">
        <v>76</v>
      </c>
      <c r="AO3168" t="s">
        <v>203</v>
      </c>
      <c r="AP3168" t="s">
        <v>1158</v>
      </c>
      <c r="AQ3168" t="s">
        <v>10193</v>
      </c>
      <c r="AR3168" t="s">
        <v>67</v>
      </c>
      <c r="AS3168" t="s">
        <v>62</v>
      </c>
      <c r="AT3168" t="s">
        <v>73</v>
      </c>
      <c r="AU3168" t="s">
        <v>107</v>
      </c>
      <c r="AV3168" t="s">
        <v>1290</v>
      </c>
    </row>
    <row r="3169" spans="1:48" hidden="1" x14ac:dyDescent="0.3">
      <c r="A3169" t="s">
        <v>15134</v>
      </c>
      <c r="B3169" t="s">
        <v>15135</v>
      </c>
      <c r="C3169" s="1" t="str">
        <f t="shared" si="517"/>
        <v>21:0975</v>
      </c>
      <c r="D3169" s="1" t="str">
        <f t="shared" si="524"/>
        <v>21:0110</v>
      </c>
      <c r="E3169" t="s">
        <v>15136</v>
      </c>
      <c r="F3169" t="s">
        <v>15137</v>
      </c>
      <c r="H3169">
        <v>60.683088400000003</v>
      </c>
      <c r="I3169">
        <v>-98.897327899999993</v>
      </c>
      <c r="J3169" s="1" t="str">
        <f t="shared" si="525"/>
        <v>NGR lake sediment grab sample</v>
      </c>
      <c r="K3169" s="1" t="str">
        <f t="shared" si="526"/>
        <v>&lt;177 micron (NGR)</v>
      </c>
      <c r="L3169">
        <v>81</v>
      </c>
      <c r="M3169" t="s">
        <v>335</v>
      </c>
      <c r="N3169">
        <v>1583</v>
      </c>
      <c r="O3169" t="s">
        <v>355</v>
      </c>
      <c r="P3169" t="s">
        <v>54</v>
      </c>
      <c r="Q3169" t="s">
        <v>489</v>
      </c>
      <c r="R3169" t="s">
        <v>151</v>
      </c>
      <c r="S3169" t="s">
        <v>57</v>
      </c>
      <c r="T3169" t="s">
        <v>204</v>
      </c>
      <c r="U3169" t="s">
        <v>96</v>
      </c>
      <c r="V3169" t="s">
        <v>141</v>
      </c>
      <c r="W3169" t="s">
        <v>206</v>
      </c>
      <c r="X3169" t="s">
        <v>67</v>
      </c>
      <c r="Y3169" t="s">
        <v>74</v>
      </c>
      <c r="Z3169" t="s">
        <v>170</v>
      </c>
      <c r="AA3169" t="s">
        <v>64</v>
      </c>
      <c r="AB3169" t="s">
        <v>575</v>
      </c>
      <c r="AC3169" t="s">
        <v>66</v>
      </c>
      <c r="AD3169" t="s">
        <v>88</v>
      </c>
      <c r="AE3169" t="s">
        <v>278</v>
      </c>
      <c r="AF3169" t="s">
        <v>121</v>
      </c>
      <c r="AG3169" t="s">
        <v>575</v>
      </c>
      <c r="AH3169" t="s">
        <v>472</v>
      </c>
      <c r="AI3169" t="s">
        <v>94</v>
      </c>
      <c r="AJ3169" t="s">
        <v>138</v>
      </c>
      <c r="AK3169" t="s">
        <v>73</v>
      </c>
      <c r="AL3169" t="s">
        <v>103</v>
      </c>
      <c r="AM3169" t="s">
        <v>224</v>
      </c>
      <c r="AN3169" t="s">
        <v>76</v>
      </c>
      <c r="AO3169" t="s">
        <v>178</v>
      </c>
      <c r="AP3169" t="s">
        <v>115</v>
      </c>
      <c r="AQ3169" t="s">
        <v>3452</v>
      </c>
      <c r="AR3169" t="s">
        <v>67</v>
      </c>
      <c r="AS3169" t="s">
        <v>62</v>
      </c>
      <c r="AT3169" t="s">
        <v>73</v>
      </c>
      <c r="AU3169" t="s">
        <v>107</v>
      </c>
      <c r="AV3169" t="s">
        <v>2826</v>
      </c>
    </row>
    <row r="3170" spans="1:48" hidden="1" x14ac:dyDescent="0.3">
      <c r="A3170" t="s">
        <v>15138</v>
      </c>
      <c r="B3170" t="s">
        <v>15139</v>
      </c>
      <c r="C3170" s="1" t="str">
        <f t="shared" si="517"/>
        <v>21:0975</v>
      </c>
      <c r="D3170" s="1" t="str">
        <f t="shared" si="524"/>
        <v>21:0110</v>
      </c>
      <c r="E3170" t="s">
        <v>15140</v>
      </c>
      <c r="F3170" t="s">
        <v>15141</v>
      </c>
      <c r="H3170">
        <v>60.713203200000002</v>
      </c>
      <c r="I3170">
        <v>-98.911560499999993</v>
      </c>
      <c r="J3170" s="1" t="str">
        <f t="shared" si="525"/>
        <v>NGR lake sediment grab sample</v>
      </c>
      <c r="K3170" s="1" t="str">
        <f t="shared" si="526"/>
        <v>&lt;177 micron (NGR)</v>
      </c>
      <c r="L3170">
        <v>81</v>
      </c>
      <c r="M3170" t="s">
        <v>354</v>
      </c>
      <c r="N3170">
        <v>1584</v>
      </c>
      <c r="O3170" t="s">
        <v>220</v>
      </c>
      <c r="P3170" t="s">
        <v>54</v>
      </c>
      <c r="Q3170" t="s">
        <v>593</v>
      </c>
      <c r="R3170" t="s">
        <v>691</v>
      </c>
      <c r="S3170" t="s">
        <v>57</v>
      </c>
      <c r="T3170" t="s">
        <v>277</v>
      </c>
      <c r="U3170" t="s">
        <v>138</v>
      </c>
      <c r="V3170" t="s">
        <v>347</v>
      </c>
      <c r="W3170" t="s">
        <v>157</v>
      </c>
      <c r="X3170" t="s">
        <v>62</v>
      </c>
      <c r="Y3170" t="s">
        <v>238</v>
      </c>
      <c r="Z3170" t="s">
        <v>62</v>
      </c>
      <c r="AA3170" t="s">
        <v>64</v>
      </c>
      <c r="AB3170" t="s">
        <v>725</v>
      </c>
      <c r="AC3170" t="s">
        <v>70</v>
      </c>
      <c r="AD3170" t="s">
        <v>117</v>
      </c>
      <c r="AE3170" t="s">
        <v>1658</v>
      </c>
      <c r="AF3170" t="s">
        <v>77</v>
      </c>
      <c r="AG3170" t="s">
        <v>436</v>
      </c>
      <c r="AH3170" t="s">
        <v>173</v>
      </c>
      <c r="AI3170" t="s">
        <v>61</v>
      </c>
      <c r="AJ3170" t="s">
        <v>348</v>
      </c>
      <c r="AK3170" t="s">
        <v>73</v>
      </c>
      <c r="AL3170" t="s">
        <v>103</v>
      </c>
      <c r="AM3170" t="s">
        <v>177</v>
      </c>
      <c r="AN3170" t="s">
        <v>76</v>
      </c>
      <c r="AO3170" t="s">
        <v>92</v>
      </c>
      <c r="AP3170" t="s">
        <v>395</v>
      </c>
      <c r="AQ3170" t="s">
        <v>168</v>
      </c>
      <c r="AR3170" t="s">
        <v>67</v>
      </c>
      <c r="AS3170" t="s">
        <v>62</v>
      </c>
      <c r="AT3170" t="s">
        <v>73</v>
      </c>
      <c r="AU3170" t="s">
        <v>107</v>
      </c>
      <c r="AV3170" t="s">
        <v>15142</v>
      </c>
    </row>
    <row r="3171" spans="1:48" hidden="1" x14ac:dyDescent="0.3">
      <c r="A3171" t="s">
        <v>15143</v>
      </c>
      <c r="B3171" t="s">
        <v>15144</v>
      </c>
      <c r="C3171" s="1" t="str">
        <f t="shared" si="517"/>
        <v>21:0975</v>
      </c>
      <c r="D3171" s="1" t="str">
        <f t="shared" si="524"/>
        <v>21:0110</v>
      </c>
      <c r="E3171" t="s">
        <v>15145</v>
      </c>
      <c r="F3171" t="s">
        <v>15146</v>
      </c>
      <c r="H3171">
        <v>60.991335100000001</v>
      </c>
      <c r="I3171">
        <v>-99.217622399999996</v>
      </c>
      <c r="J3171" s="1" t="str">
        <f t="shared" si="525"/>
        <v>NGR lake sediment grab sample</v>
      </c>
      <c r="K3171" s="1" t="str">
        <f t="shared" si="526"/>
        <v>&lt;177 micron (NGR)</v>
      </c>
      <c r="L3171">
        <v>82</v>
      </c>
      <c r="M3171" t="s">
        <v>52</v>
      </c>
      <c r="N3171">
        <v>1585</v>
      </c>
      <c r="O3171" t="s">
        <v>171</v>
      </c>
      <c r="P3171" t="s">
        <v>54</v>
      </c>
      <c r="Q3171" t="s">
        <v>777</v>
      </c>
      <c r="R3171" t="s">
        <v>134</v>
      </c>
      <c r="S3171" t="s">
        <v>57</v>
      </c>
      <c r="T3171" t="s">
        <v>204</v>
      </c>
      <c r="U3171" t="s">
        <v>138</v>
      </c>
      <c r="V3171" t="s">
        <v>356</v>
      </c>
      <c r="W3171" t="s">
        <v>421</v>
      </c>
      <c r="X3171" t="s">
        <v>67</v>
      </c>
      <c r="Y3171" t="s">
        <v>421</v>
      </c>
      <c r="Z3171" t="s">
        <v>170</v>
      </c>
      <c r="AA3171" t="s">
        <v>64</v>
      </c>
      <c r="AB3171" t="s">
        <v>264</v>
      </c>
      <c r="AC3171" t="s">
        <v>66</v>
      </c>
      <c r="AD3171" t="s">
        <v>96</v>
      </c>
      <c r="AE3171" t="s">
        <v>68</v>
      </c>
      <c r="AF3171" t="s">
        <v>77</v>
      </c>
      <c r="AG3171" t="s">
        <v>339</v>
      </c>
      <c r="AH3171" t="s">
        <v>173</v>
      </c>
      <c r="AI3171" t="s">
        <v>263</v>
      </c>
      <c r="AJ3171" t="s">
        <v>692</v>
      </c>
      <c r="AK3171" t="s">
        <v>73</v>
      </c>
      <c r="AL3171" t="s">
        <v>103</v>
      </c>
      <c r="AM3171" t="s">
        <v>75</v>
      </c>
      <c r="AN3171" t="s">
        <v>76</v>
      </c>
      <c r="AO3171" t="s">
        <v>1073</v>
      </c>
      <c r="AP3171" t="s">
        <v>656</v>
      </c>
      <c r="AQ3171" t="s">
        <v>281</v>
      </c>
      <c r="AR3171" t="s">
        <v>62</v>
      </c>
      <c r="AS3171" t="s">
        <v>54</v>
      </c>
      <c r="AT3171" t="s">
        <v>73</v>
      </c>
      <c r="AU3171" t="s">
        <v>107</v>
      </c>
      <c r="AV3171" t="s">
        <v>10043</v>
      </c>
    </row>
    <row r="3172" spans="1:48" hidden="1" x14ac:dyDescent="0.3">
      <c r="A3172" t="s">
        <v>15147</v>
      </c>
      <c r="B3172" t="s">
        <v>15148</v>
      </c>
      <c r="C3172" s="1" t="str">
        <f t="shared" si="517"/>
        <v>21:0975</v>
      </c>
      <c r="D3172" s="1" t="str">
        <f t="shared" si="524"/>
        <v>21:0110</v>
      </c>
      <c r="E3172" t="s">
        <v>15149</v>
      </c>
      <c r="F3172" t="s">
        <v>15150</v>
      </c>
      <c r="H3172">
        <v>60.729600400000002</v>
      </c>
      <c r="I3172">
        <v>-98.902549500000006</v>
      </c>
      <c r="J3172" s="1" t="str">
        <f t="shared" si="525"/>
        <v>NGR lake sediment grab sample</v>
      </c>
      <c r="K3172" s="1" t="str">
        <f t="shared" si="526"/>
        <v>&lt;177 micron (NGR)</v>
      </c>
      <c r="L3172">
        <v>82</v>
      </c>
      <c r="M3172" t="s">
        <v>86</v>
      </c>
      <c r="N3172">
        <v>1586</v>
      </c>
      <c r="O3172" t="s">
        <v>193</v>
      </c>
      <c r="P3172" t="s">
        <v>54</v>
      </c>
      <c r="Q3172" t="s">
        <v>2374</v>
      </c>
      <c r="R3172" t="s">
        <v>15151</v>
      </c>
      <c r="S3172" t="s">
        <v>57</v>
      </c>
      <c r="T3172" t="s">
        <v>248</v>
      </c>
      <c r="U3172" t="s">
        <v>357</v>
      </c>
      <c r="V3172" t="s">
        <v>221</v>
      </c>
      <c r="W3172" t="s">
        <v>95</v>
      </c>
      <c r="X3172" t="s">
        <v>62</v>
      </c>
      <c r="Y3172" t="s">
        <v>1125</v>
      </c>
      <c r="Z3172" t="s">
        <v>127</v>
      </c>
      <c r="AA3172" t="s">
        <v>64</v>
      </c>
      <c r="AB3172" t="s">
        <v>142</v>
      </c>
      <c r="AC3172" t="s">
        <v>155</v>
      </c>
      <c r="AD3172" t="s">
        <v>116</v>
      </c>
      <c r="AE3172" t="s">
        <v>2187</v>
      </c>
      <c r="AF3172" t="s">
        <v>282</v>
      </c>
      <c r="AG3172" t="s">
        <v>119</v>
      </c>
      <c r="AH3172" t="s">
        <v>472</v>
      </c>
      <c r="AI3172" t="s">
        <v>53</v>
      </c>
      <c r="AJ3172" t="s">
        <v>4037</v>
      </c>
      <c r="AK3172" t="s">
        <v>73</v>
      </c>
      <c r="AL3172" t="s">
        <v>103</v>
      </c>
      <c r="AM3172" t="s">
        <v>68</v>
      </c>
      <c r="AN3172" t="s">
        <v>76</v>
      </c>
      <c r="AO3172" t="s">
        <v>12056</v>
      </c>
      <c r="AP3172" t="s">
        <v>234</v>
      </c>
      <c r="AQ3172" t="s">
        <v>281</v>
      </c>
      <c r="AR3172" t="s">
        <v>170</v>
      </c>
      <c r="AS3172" t="s">
        <v>170</v>
      </c>
      <c r="AT3172" t="s">
        <v>248</v>
      </c>
      <c r="AU3172" t="s">
        <v>107</v>
      </c>
      <c r="AV3172" t="s">
        <v>15152</v>
      </c>
    </row>
    <row r="3173" spans="1:48" hidden="1" x14ac:dyDescent="0.3">
      <c r="A3173" t="s">
        <v>15153</v>
      </c>
      <c r="B3173" t="s">
        <v>15154</v>
      </c>
      <c r="C3173" s="1" t="str">
        <f t="shared" si="517"/>
        <v>21:0975</v>
      </c>
      <c r="D3173" s="1" t="str">
        <f t="shared" si="524"/>
        <v>21:0110</v>
      </c>
      <c r="E3173" t="s">
        <v>15155</v>
      </c>
      <c r="F3173" t="s">
        <v>15156</v>
      </c>
      <c r="H3173">
        <v>60.772374300000003</v>
      </c>
      <c r="I3173">
        <v>-98.917490900000004</v>
      </c>
      <c r="J3173" s="1" t="str">
        <f t="shared" si="525"/>
        <v>NGR lake sediment grab sample</v>
      </c>
      <c r="K3173" s="1" t="str">
        <f t="shared" si="526"/>
        <v>&lt;177 micron (NGR)</v>
      </c>
      <c r="L3173">
        <v>82</v>
      </c>
      <c r="M3173" t="s">
        <v>149</v>
      </c>
      <c r="N3173">
        <v>1587</v>
      </c>
      <c r="O3173" t="s">
        <v>157</v>
      </c>
      <c r="P3173" t="s">
        <v>170</v>
      </c>
      <c r="Q3173" t="s">
        <v>80</v>
      </c>
      <c r="R3173" t="s">
        <v>615</v>
      </c>
      <c r="S3173" t="s">
        <v>57</v>
      </c>
      <c r="T3173" t="s">
        <v>262</v>
      </c>
      <c r="U3173" t="s">
        <v>168</v>
      </c>
      <c r="V3173" t="s">
        <v>192</v>
      </c>
      <c r="W3173" t="s">
        <v>238</v>
      </c>
      <c r="X3173" t="s">
        <v>62</v>
      </c>
      <c r="Y3173" t="s">
        <v>206</v>
      </c>
      <c r="Z3173" t="s">
        <v>74</v>
      </c>
      <c r="AA3173" t="s">
        <v>64</v>
      </c>
      <c r="AB3173" t="s">
        <v>204</v>
      </c>
      <c r="AC3173" t="s">
        <v>224</v>
      </c>
      <c r="AD3173" t="s">
        <v>62</v>
      </c>
      <c r="AE3173" t="s">
        <v>983</v>
      </c>
      <c r="AF3173" t="s">
        <v>357</v>
      </c>
      <c r="AG3173" t="s">
        <v>90</v>
      </c>
      <c r="AH3173" t="s">
        <v>780</v>
      </c>
      <c r="AI3173" t="s">
        <v>388</v>
      </c>
      <c r="AJ3173" t="s">
        <v>294</v>
      </c>
      <c r="AK3173" t="s">
        <v>73</v>
      </c>
      <c r="AL3173" t="s">
        <v>103</v>
      </c>
      <c r="AM3173" t="s">
        <v>157</v>
      </c>
      <c r="AN3173" t="s">
        <v>76</v>
      </c>
      <c r="AO3173" t="s">
        <v>281</v>
      </c>
      <c r="AP3173" t="s">
        <v>133</v>
      </c>
      <c r="AQ3173" t="s">
        <v>159</v>
      </c>
      <c r="AR3173" t="s">
        <v>67</v>
      </c>
      <c r="AS3173" t="s">
        <v>170</v>
      </c>
      <c r="AT3173" t="s">
        <v>73</v>
      </c>
      <c r="AU3173" t="s">
        <v>107</v>
      </c>
      <c r="AV3173" t="s">
        <v>838</v>
      </c>
    </row>
    <row r="3174" spans="1:48" hidden="1" x14ac:dyDescent="0.3">
      <c r="A3174" t="s">
        <v>15157</v>
      </c>
      <c r="B3174" t="s">
        <v>15158</v>
      </c>
      <c r="C3174" s="1" t="str">
        <f t="shared" si="517"/>
        <v>21:0975</v>
      </c>
      <c r="D3174" s="1" t="str">
        <f t="shared" si="524"/>
        <v>21:0110</v>
      </c>
      <c r="E3174" t="s">
        <v>15159</v>
      </c>
      <c r="F3174" t="s">
        <v>15160</v>
      </c>
      <c r="H3174">
        <v>60.811722799999998</v>
      </c>
      <c r="I3174">
        <v>-98.912279299999994</v>
      </c>
      <c r="J3174" s="1" t="str">
        <f t="shared" si="525"/>
        <v>NGR lake sediment grab sample</v>
      </c>
      <c r="K3174" s="1" t="str">
        <f t="shared" si="526"/>
        <v>&lt;177 micron (NGR)</v>
      </c>
      <c r="L3174">
        <v>82</v>
      </c>
      <c r="M3174" t="s">
        <v>165</v>
      </c>
      <c r="N3174">
        <v>1588</v>
      </c>
      <c r="O3174" t="s">
        <v>157</v>
      </c>
      <c r="P3174" t="s">
        <v>54</v>
      </c>
      <c r="Q3174" t="s">
        <v>462</v>
      </c>
      <c r="R3174" t="s">
        <v>356</v>
      </c>
      <c r="S3174" t="s">
        <v>57</v>
      </c>
      <c r="T3174" t="s">
        <v>277</v>
      </c>
      <c r="U3174" t="s">
        <v>117</v>
      </c>
      <c r="V3174" t="s">
        <v>264</v>
      </c>
      <c r="W3174" t="s">
        <v>206</v>
      </c>
      <c r="X3174" t="s">
        <v>62</v>
      </c>
      <c r="Y3174" t="s">
        <v>526</v>
      </c>
      <c r="Z3174" t="s">
        <v>62</v>
      </c>
      <c r="AA3174" t="s">
        <v>64</v>
      </c>
      <c r="AB3174" t="s">
        <v>326</v>
      </c>
      <c r="AC3174" t="s">
        <v>224</v>
      </c>
      <c r="AD3174" t="s">
        <v>62</v>
      </c>
      <c r="AE3174" t="s">
        <v>2933</v>
      </c>
      <c r="AF3174" t="s">
        <v>77</v>
      </c>
      <c r="AG3174" t="s">
        <v>121</v>
      </c>
      <c r="AH3174" t="s">
        <v>780</v>
      </c>
      <c r="AI3174" t="s">
        <v>96</v>
      </c>
      <c r="AJ3174" t="s">
        <v>514</v>
      </c>
      <c r="AK3174" t="s">
        <v>73</v>
      </c>
      <c r="AL3174" t="s">
        <v>103</v>
      </c>
      <c r="AM3174" t="s">
        <v>177</v>
      </c>
      <c r="AN3174" t="s">
        <v>76</v>
      </c>
      <c r="AO3174" t="s">
        <v>203</v>
      </c>
      <c r="AP3174" t="s">
        <v>470</v>
      </c>
      <c r="AQ3174" t="s">
        <v>388</v>
      </c>
      <c r="AR3174" t="s">
        <v>67</v>
      </c>
      <c r="AS3174" t="s">
        <v>170</v>
      </c>
      <c r="AT3174" t="s">
        <v>152</v>
      </c>
      <c r="AU3174" t="s">
        <v>107</v>
      </c>
      <c r="AV3174" t="s">
        <v>9700</v>
      </c>
    </row>
    <row r="3175" spans="1:48" hidden="1" x14ac:dyDescent="0.3">
      <c r="A3175" t="s">
        <v>15161</v>
      </c>
      <c r="B3175" t="s">
        <v>15162</v>
      </c>
      <c r="C3175" s="1" t="str">
        <f t="shared" si="517"/>
        <v>21:0975</v>
      </c>
      <c r="D3175" s="1" t="str">
        <f t="shared" si="524"/>
        <v>21:0110</v>
      </c>
      <c r="E3175" t="s">
        <v>15163</v>
      </c>
      <c r="F3175" t="s">
        <v>15164</v>
      </c>
      <c r="H3175">
        <v>60.830736000000002</v>
      </c>
      <c r="I3175">
        <v>-98.908291199999994</v>
      </c>
      <c r="J3175" s="1" t="str">
        <f t="shared" si="525"/>
        <v>NGR lake sediment grab sample</v>
      </c>
      <c r="K3175" s="1" t="str">
        <f t="shared" si="526"/>
        <v>&lt;177 micron (NGR)</v>
      </c>
      <c r="L3175">
        <v>82</v>
      </c>
      <c r="M3175" t="s">
        <v>185</v>
      </c>
      <c r="N3175">
        <v>1589</v>
      </c>
      <c r="O3175" t="s">
        <v>526</v>
      </c>
      <c r="P3175" t="s">
        <v>54</v>
      </c>
      <c r="Q3175" t="s">
        <v>593</v>
      </c>
      <c r="R3175" t="s">
        <v>890</v>
      </c>
      <c r="S3175" t="s">
        <v>57</v>
      </c>
      <c r="T3175" t="s">
        <v>277</v>
      </c>
      <c r="U3175" t="s">
        <v>59</v>
      </c>
      <c r="V3175" t="s">
        <v>550</v>
      </c>
      <c r="W3175" t="s">
        <v>396</v>
      </c>
      <c r="X3175" t="s">
        <v>62</v>
      </c>
      <c r="Y3175" t="s">
        <v>68</v>
      </c>
      <c r="Z3175" t="s">
        <v>62</v>
      </c>
      <c r="AA3175" t="s">
        <v>64</v>
      </c>
      <c r="AB3175" t="s">
        <v>326</v>
      </c>
      <c r="AC3175" t="s">
        <v>155</v>
      </c>
      <c r="AD3175" t="s">
        <v>170</v>
      </c>
      <c r="AE3175" t="s">
        <v>3989</v>
      </c>
      <c r="AF3175" t="s">
        <v>281</v>
      </c>
      <c r="AG3175" t="s">
        <v>282</v>
      </c>
      <c r="AH3175" t="s">
        <v>472</v>
      </c>
      <c r="AI3175" t="s">
        <v>240</v>
      </c>
      <c r="AJ3175" t="s">
        <v>382</v>
      </c>
      <c r="AK3175" t="s">
        <v>73</v>
      </c>
      <c r="AL3175" t="s">
        <v>103</v>
      </c>
      <c r="AM3175" t="s">
        <v>177</v>
      </c>
      <c r="AN3175" t="s">
        <v>76</v>
      </c>
      <c r="AO3175" t="s">
        <v>104</v>
      </c>
      <c r="AP3175" t="s">
        <v>218</v>
      </c>
      <c r="AQ3175" t="s">
        <v>71</v>
      </c>
      <c r="AR3175" t="s">
        <v>67</v>
      </c>
      <c r="AS3175" t="s">
        <v>54</v>
      </c>
      <c r="AT3175" t="s">
        <v>73</v>
      </c>
      <c r="AU3175" t="s">
        <v>107</v>
      </c>
      <c r="AV3175" t="s">
        <v>11835</v>
      </c>
    </row>
    <row r="3176" spans="1:48" hidden="1" x14ac:dyDescent="0.3">
      <c r="A3176" t="s">
        <v>15165</v>
      </c>
      <c r="B3176" t="s">
        <v>15166</v>
      </c>
      <c r="C3176" s="1" t="str">
        <f t="shared" si="517"/>
        <v>21:0975</v>
      </c>
      <c r="D3176" s="1" t="str">
        <f>HYPERLINK("https://geochem.nrcan.gc.ca/cdogs/content/svy/svy_e.htm", "")</f>
        <v/>
      </c>
      <c r="G3176" s="1" t="str">
        <f>HYPERLINK("https://geochem.nrcan.gc.ca/cdogs/content/cr_/cr_00128_e.htm", "128")</f>
        <v>128</v>
      </c>
      <c r="J3176" t="s">
        <v>230</v>
      </c>
      <c r="K3176" t="s">
        <v>231</v>
      </c>
      <c r="L3176">
        <v>82</v>
      </c>
      <c r="M3176" t="s">
        <v>232</v>
      </c>
      <c r="N3176">
        <v>1590</v>
      </c>
      <c r="O3176" t="s">
        <v>281</v>
      </c>
      <c r="P3176" t="s">
        <v>170</v>
      </c>
      <c r="Q3176" t="s">
        <v>1814</v>
      </c>
      <c r="R3176" t="s">
        <v>522</v>
      </c>
      <c r="S3176" t="s">
        <v>57</v>
      </c>
      <c r="T3176" t="s">
        <v>189</v>
      </c>
      <c r="U3176" t="s">
        <v>92</v>
      </c>
      <c r="V3176" t="s">
        <v>187</v>
      </c>
      <c r="W3176" t="s">
        <v>526</v>
      </c>
      <c r="X3176" t="s">
        <v>74</v>
      </c>
      <c r="Y3176" t="s">
        <v>170</v>
      </c>
      <c r="Z3176" t="s">
        <v>170</v>
      </c>
      <c r="AA3176" t="s">
        <v>64</v>
      </c>
      <c r="AB3176" t="s">
        <v>347</v>
      </c>
      <c r="AC3176" t="s">
        <v>75</v>
      </c>
      <c r="AD3176" t="s">
        <v>62</v>
      </c>
      <c r="AE3176" t="s">
        <v>75</v>
      </c>
      <c r="AF3176" t="s">
        <v>356</v>
      </c>
      <c r="AG3176" t="s">
        <v>151</v>
      </c>
      <c r="AH3176" t="s">
        <v>421</v>
      </c>
      <c r="AI3176" t="s">
        <v>348</v>
      </c>
      <c r="AJ3176" t="s">
        <v>96</v>
      </c>
      <c r="AK3176" t="s">
        <v>73</v>
      </c>
      <c r="AL3176" t="s">
        <v>103</v>
      </c>
      <c r="AM3176" t="s">
        <v>75</v>
      </c>
      <c r="AN3176" t="s">
        <v>76</v>
      </c>
      <c r="AO3176" t="s">
        <v>388</v>
      </c>
      <c r="AP3176" t="s">
        <v>566</v>
      </c>
      <c r="AQ3176" t="s">
        <v>1186</v>
      </c>
      <c r="AR3176" t="s">
        <v>67</v>
      </c>
      <c r="AS3176" t="s">
        <v>62</v>
      </c>
      <c r="AT3176" t="s">
        <v>364</v>
      </c>
      <c r="AU3176" t="s">
        <v>107</v>
      </c>
      <c r="AV3176" t="s">
        <v>11267</v>
      </c>
    </row>
    <row r="3177" spans="1:48" hidden="1" x14ac:dyDescent="0.3">
      <c r="A3177" t="s">
        <v>15167</v>
      </c>
      <c r="B3177" t="s">
        <v>15168</v>
      </c>
      <c r="C3177" s="1" t="str">
        <f t="shared" si="517"/>
        <v>21:0975</v>
      </c>
      <c r="D3177" s="1" t="str">
        <f t="shared" ref="D3177:D3201" si="527">HYPERLINK("https://geochem.nrcan.gc.ca/cdogs/content/svy/svy210110_e.htm", "21:0110")</f>
        <v>21:0110</v>
      </c>
      <c r="E3177" t="s">
        <v>15169</v>
      </c>
      <c r="F3177" t="s">
        <v>15170</v>
      </c>
      <c r="H3177">
        <v>60.857627999999998</v>
      </c>
      <c r="I3177">
        <v>-98.887634700000007</v>
      </c>
      <c r="J3177" s="1" t="str">
        <f t="shared" ref="J3177:J3201" si="528">HYPERLINK("https://geochem.nrcan.gc.ca/cdogs/content/kwd/kwd020027_e.htm", "NGR lake sediment grab sample")</f>
        <v>NGR lake sediment grab sample</v>
      </c>
      <c r="K3177" s="1" t="str">
        <f t="shared" ref="K3177:K3201" si="529">HYPERLINK("https://geochem.nrcan.gc.ca/cdogs/content/kwd/kwd080006_e.htm", "&lt;177 micron (NGR)")</f>
        <v>&lt;177 micron (NGR)</v>
      </c>
      <c r="L3177">
        <v>82</v>
      </c>
      <c r="M3177" t="s">
        <v>113</v>
      </c>
      <c r="N3177">
        <v>1591</v>
      </c>
      <c r="O3177" t="s">
        <v>302</v>
      </c>
      <c r="P3177" t="s">
        <v>54</v>
      </c>
      <c r="Q3177" t="s">
        <v>1295</v>
      </c>
      <c r="R3177" t="s">
        <v>616</v>
      </c>
      <c r="S3177" t="s">
        <v>57</v>
      </c>
      <c r="T3177" t="s">
        <v>152</v>
      </c>
      <c r="U3177" t="s">
        <v>59</v>
      </c>
      <c r="V3177" t="s">
        <v>264</v>
      </c>
      <c r="W3177" t="s">
        <v>74</v>
      </c>
      <c r="X3177" t="s">
        <v>67</v>
      </c>
      <c r="Y3177" t="s">
        <v>68</v>
      </c>
      <c r="Z3177" t="s">
        <v>127</v>
      </c>
      <c r="AA3177" t="s">
        <v>64</v>
      </c>
      <c r="AB3177" t="s">
        <v>172</v>
      </c>
      <c r="AC3177" t="s">
        <v>173</v>
      </c>
      <c r="AD3177" t="s">
        <v>117</v>
      </c>
      <c r="AE3177" t="s">
        <v>543</v>
      </c>
      <c r="AF3177" t="s">
        <v>168</v>
      </c>
      <c r="AG3177" t="s">
        <v>190</v>
      </c>
      <c r="AH3177" t="s">
        <v>472</v>
      </c>
      <c r="AI3177" t="s">
        <v>61</v>
      </c>
      <c r="AJ3177" t="s">
        <v>71</v>
      </c>
      <c r="AK3177" t="s">
        <v>73</v>
      </c>
      <c r="AL3177" t="s">
        <v>103</v>
      </c>
      <c r="AM3177" t="s">
        <v>75</v>
      </c>
      <c r="AN3177" t="s">
        <v>76</v>
      </c>
      <c r="AO3177" t="s">
        <v>203</v>
      </c>
      <c r="AP3177" t="s">
        <v>2705</v>
      </c>
      <c r="AQ3177" t="s">
        <v>203</v>
      </c>
      <c r="AR3177" t="s">
        <v>62</v>
      </c>
      <c r="AS3177" t="s">
        <v>54</v>
      </c>
      <c r="AT3177" t="s">
        <v>73</v>
      </c>
      <c r="AU3177" t="s">
        <v>107</v>
      </c>
      <c r="AV3177" t="s">
        <v>8410</v>
      </c>
    </row>
    <row r="3178" spans="1:48" hidden="1" x14ac:dyDescent="0.3">
      <c r="A3178" t="s">
        <v>15171</v>
      </c>
      <c r="B3178" t="s">
        <v>15172</v>
      </c>
      <c r="C3178" s="1" t="str">
        <f t="shared" si="517"/>
        <v>21:0975</v>
      </c>
      <c r="D3178" s="1" t="str">
        <f t="shared" si="527"/>
        <v>21:0110</v>
      </c>
      <c r="E3178" t="s">
        <v>15169</v>
      </c>
      <c r="F3178" t="s">
        <v>15173</v>
      </c>
      <c r="H3178">
        <v>60.857627999999998</v>
      </c>
      <c r="I3178">
        <v>-98.887634700000007</v>
      </c>
      <c r="J3178" s="1" t="str">
        <f t="shared" si="528"/>
        <v>NGR lake sediment grab sample</v>
      </c>
      <c r="K3178" s="1" t="str">
        <f t="shared" si="529"/>
        <v>&lt;177 micron (NGR)</v>
      </c>
      <c r="L3178">
        <v>82</v>
      </c>
      <c r="M3178" t="s">
        <v>132</v>
      </c>
      <c r="N3178">
        <v>1592</v>
      </c>
      <c r="O3178" t="s">
        <v>448</v>
      </c>
      <c r="P3178" t="s">
        <v>54</v>
      </c>
      <c r="Q3178" t="s">
        <v>505</v>
      </c>
      <c r="R3178" t="s">
        <v>356</v>
      </c>
      <c r="S3178" t="s">
        <v>57</v>
      </c>
      <c r="T3178" t="s">
        <v>91</v>
      </c>
      <c r="U3178" t="s">
        <v>88</v>
      </c>
      <c r="V3178" t="s">
        <v>357</v>
      </c>
      <c r="W3178" t="s">
        <v>157</v>
      </c>
      <c r="X3178" t="s">
        <v>62</v>
      </c>
      <c r="Y3178" t="s">
        <v>206</v>
      </c>
      <c r="Z3178" t="s">
        <v>170</v>
      </c>
      <c r="AA3178" t="s">
        <v>64</v>
      </c>
      <c r="AB3178" t="s">
        <v>93</v>
      </c>
      <c r="AC3178" t="s">
        <v>66</v>
      </c>
      <c r="AD3178" t="s">
        <v>88</v>
      </c>
      <c r="AE3178" t="s">
        <v>4330</v>
      </c>
      <c r="AF3178" t="s">
        <v>281</v>
      </c>
      <c r="AG3178" t="s">
        <v>187</v>
      </c>
      <c r="AH3178" t="s">
        <v>780</v>
      </c>
      <c r="AI3178" t="s">
        <v>136</v>
      </c>
      <c r="AJ3178" t="s">
        <v>59</v>
      </c>
      <c r="AK3178" t="s">
        <v>73</v>
      </c>
      <c r="AL3178" t="s">
        <v>103</v>
      </c>
      <c r="AM3178" t="s">
        <v>177</v>
      </c>
      <c r="AN3178" t="s">
        <v>76</v>
      </c>
      <c r="AO3178" t="s">
        <v>203</v>
      </c>
      <c r="AP3178" t="s">
        <v>4187</v>
      </c>
      <c r="AQ3178" t="s">
        <v>178</v>
      </c>
      <c r="AR3178" t="s">
        <v>62</v>
      </c>
      <c r="AS3178" t="s">
        <v>62</v>
      </c>
      <c r="AT3178" t="s">
        <v>73</v>
      </c>
      <c r="AU3178" t="s">
        <v>107</v>
      </c>
      <c r="AV3178" t="s">
        <v>15174</v>
      </c>
    </row>
    <row r="3179" spans="1:48" hidden="1" x14ac:dyDescent="0.3">
      <c r="A3179" t="s">
        <v>15175</v>
      </c>
      <c r="B3179" t="s">
        <v>15176</v>
      </c>
      <c r="C3179" s="1" t="str">
        <f t="shared" si="517"/>
        <v>21:0975</v>
      </c>
      <c r="D3179" s="1" t="str">
        <f t="shared" si="527"/>
        <v>21:0110</v>
      </c>
      <c r="E3179" t="s">
        <v>15177</v>
      </c>
      <c r="F3179" t="s">
        <v>15178</v>
      </c>
      <c r="H3179">
        <v>60.900465400000002</v>
      </c>
      <c r="I3179">
        <v>-98.915960499999997</v>
      </c>
      <c r="J3179" s="1" t="str">
        <f t="shared" si="528"/>
        <v>NGR lake sediment grab sample</v>
      </c>
      <c r="K3179" s="1" t="str">
        <f t="shared" si="529"/>
        <v>&lt;177 micron (NGR)</v>
      </c>
      <c r="L3179">
        <v>82</v>
      </c>
      <c r="M3179" t="s">
        <v>200</v>
      </c>
      <c r="N3179">
        <v>1593</v>
      </c>
      <c r="O3179" t="s">
        <v>276</v>
      </c>
      <c r="P3179" t="s">
        <v>54</v>
      </c>
      <c r="Q3179" t="s">
        <v>593</v>
      </c>
      <c r="R3179" t="s">
        <v>550</v>
      </c>
      <c r="S3179" t="s">
        <v>57</v>
      </c>
      <c r="T3179" t="s">
        <v>643</v>
      </c>
      <c r="U3179" t="s">
        <v>104</v>
      </c>
      <c r="V3179" t="s">
        <v>436</v>
      </c>
      <c r="W3179" t="s">
        <v>206</v>
      </c>
      <c r="X3179" t="s">
        <v>67</v>
      </c>
      <c r="Y3179" t="s">
        <v>355</v>
      </c>
      <c r="Z3179" t="s">
        <v>62</v>
      </c>
      <c r="AA3179" t="s">
        <v>64</v>
      </c>
      <c r="AB3179" t="s">
        <v>91</v>
      </c>
      <c r="AC3179" t="s">
        <v>155</v>
      </c>
      <c r="AD3179" t="s">
        <v>134</v>
      </c>
      <c r="AE3179" t="s">
        <v>10367</v>
      </c>
      <c r="AF3179" t="s">
        <v>104</v>
      </c>
      <c r="AG3179" t="s">
        <v>69</v>
      </c>
      <c r="AH3179" t="s">
        <v>472</v>
      </c>
      <c r="AI3179" t="s">
        <v>143</v>
      </c>
      <c r="AJ3179" t="s">
        <v>819</v>
      </c>
      <c r="AK3179" t="s">
        <v>73</v>
      </c>
      <c r="AL3179" t="s">
        <v>103</v>
      </c>
      <c r="AM3179" t="s">
        <v>206</v>
      </c>
      <c r="AN3179" t="s">
        <v>76</v>
      </c>
      <c r="AO3179" t="s">
        <v>2094</v>
      </c>
      <c r="AP3179" t="s">
        <v>446</v>
      </c>
      <c r="AQ3179" t="s">
        <v>595</v>
      </c>
      <c r="AR3179" t="s">
        <v>62</v>
      </c>
      <c r="AS3179" t="s">
        <v>127</v>
      </c>
      <c r="AT3179" t="s">
        <v>152</v>
      </c>
      <c r="AU3179" t="s">
        <v>107</v>
      </c>
      <c r="AV3179" t="s">
        <v>8807</v>
      </c>
    </row>
    <row r="3180" spans="1:48" hidden="1" x14ac:dyDescent="0.3">
      <c r="A3180" t="s">
        <v>15179</v>
      </c>
      <c r="B3180" t="s">
        <v>15180</v>
      </c>
      <c r="C3180" s="1" t="str">
        <f t="shared" si="517"/>
        <v>21:0975</v>
      </c>
      <c r="D3180" s="1" t="str">
        <f t="shared" si="527"/>
        <v>21:0110</v>
      </c>
      <c r="E3180" t="s">
        <v>15181</v>
      </c>
      <c r="F3180" t="s">
        <v>15182</v>
      </c>
      <c r="H3180">
        <v>60.933671599999997</v>
      </c>
      <c r="I3180">
        <v>-98.886572799999996</v>
      </c>
      <c r="J3180" s="1" t="str">
        <f t="shared" si="528"/>
        <v>NGR lake sediment grab sample</v>
      </c>
      <c r="K3180" s="1" t="str">
        <f t="shared" si="529"/>
        <v>&lt;177 micron (NGR)</v>
      </c>
      <c r="L3180">
        <v>82</v>
      </c>
      <c r="M3180" t="s">
        <v>217</v>
      </c>
      <c r="N3180">
        <v>1594</v>
      </c>
      <c r="O3180" t="s">
        <v>448</v>
      </c>
      <c r="P3180" t="s">
        <v>54</v>
      </c>
      <c r="Q3180" t="s">
        <v>521</v>
      </c>
      <c r="R3180" t="s">
        <v>281</v>
      </c>
      <c r="S3180" t="s">
        <v>57</v>
      </c>
      <c r="T3180" t="s">
        <v>339</v>
      </c>
      <c r="U3180" t="s">
        <v>138</v>
      </c>
      <c r="V3180" t="s">
        <v>251</v>
      </c>
      <c r="W3180" t="s">
        <v>396</v>
      </c>
      <c r="X3180" t="s">
        <v>67</v>
      </c>
      <c r="Y3180" t="s">
        <v>396</v>
      </c>
      <c r="Z3180" t="s">
        <v>96</v>
      </c>
      <c r="AA3180" t="s">
        <v>64</v>
      </c>
      <c r="AB3180" t="s">
        <v>317</v>
      </c>
      <c r="AC3180" t="s">
        <v>66</v>
      </c>
      <c r="AD3180" t="s">
        <v>168</v>
      </c>
      <c r="AE3180" t="s">
        <v>396</v>
      </c>
      <c r="AF3180" t="s">
        <v>178</v>
      </c>
      <c r="AG3180" t="s">
        <v>316</v>
      </c>
      <c r="AH3180" t="s">
        <v>472</v>
      </c>
      <c r="AI3180" t="s">
        <v>193</v>
      </c>
      <c r="AJ3180" t="s">
        <v>193</v>
      </c>
      <c r="AK3180" t="s">
        <v>73</v>
      </c>
      <c r="AL3180" t="s">
        <v>177</v>
      </c>
      <c r="AM3180" t="s">
        <v>103</v>
      </c>
      <c r="AN3180" t="s">
        <v>76</v>
      </c>
      <c r="AO3180" t="s">
        <v>328</v>
      </c>
      <c r="AP3180" t="s">
        <v>2033</v>
      </c>
      <c r="AQ3180" t="s">
        <v>290</v>
      </c>
      <c r="AR3180" t="s">
        <v>74</v>
      </c>
      <c r="AS3180" t="s">
        <v>54</v>
      </c>
      <c r="AT3180" t="s">
        <v>73</v>
      </c>
      <c r="AU3180" t="s">
        <v>107</v>
      </c>
      <c r="AV3180" t="s">
        <v>7155</v>
      </c>
    </row>
    <row r="3181" spans="1:48" hidden="1" x14ac:dyDescent="0.3">
      <c r="A3181" t="s">
        <v>15183</v>
      </c>
      <c r="B3181" t="s">
        <v>15184</v>
      </c>
      <c r="C3181" s="1" t="str">
        <f t="shared" si="517"/>
        <v>21:0975</v>
      </c>
      <c r="D3181" s="1" t="str">
        <f t="shared" si="527"/>
        <v>21:0110</v>
      </c>
      <c r="E3181" t="s">
        <v>15185</v>
      </c>
      <c r="F3181" t="s">
        <v>15186</v>
      </c>
      <c r="H3181">
        <v>60.969581400000003</v>
      </c>
      <c r="I3181">
        <v>-98.938460699999993</v>
      </c>
      <c r="J3181" s="1" t="str">
        <f t="shared" si="528"/>
        <v>NGR lake sediment grab sample</v>
      </c>
      <c r="K3181" s="1" t="str">
        <f t="shared" si="529"/>
        <v>&lt;177 micron (NGR)</v>
      </c>
      <c r="L3181">
        <v>82</v>
      </c>
      <c r="M3181" t="s">
        <v>246</v>
      </c>
      <c r="N3181">
        <v>1595</v>
      </c>
      <c r="O3181" t="s">
        <v>74</v>
      </c>
      <c r="P3181" t="s">
        <v>54</v>
      </c>
      <c r="Q3181" t="s">
        <v>435</v>
      </c>
      <c r="R3181" t="s">
        <v>121</v>
      </c>
      <c r="S3181" t="s">
        <v>57</v>
      </c>
      <c r="T3181" t="s">
        <v>58</v>
      </c>
      <c r="U3181" t="s">
        <v>138</v>
      </c>
      <c r="V3181" t="s">
        <v>251</v>
      </c>
      <c r="W3181" t="s">
        <v>62</v>
      </c>
      <c r="X3181" t="s">
        <v>62</v>
      </c>
      <c r="Y3181" t="s">
        <v>62</v>
      </c>
      <c r="Z3181" t="s">
        <v>127</v>
      </c>
      <c r="AA3181" t="s">
        <v>64</v>
      </c>
      <c r="AB3181" t="s">
        <v>119</v>
      </c>
      <c r="AC3181" t="s">
        <v>66</v>
      </c>
      <c r="AD3181" t="s">
        <v>59</v>
      </c>
      <c r="AE3181" t="s">
        <v>396</v>
      </c>
      <c r="AF3181" t="s">
        <v>116</v>
      </c>
      <c r="AG3181" t="s">
        <v>404</v>
      </c>
      <c r="AH3181" t="s">
        <v>472</v>
      </c>
      <c r="AI3181" t="s">
        <v>201</v>
      </c>
      <c r="AJ3181" t="s">
        <v>72</v>
      </c>
      <c r="AK3181" t="s">
        <v>73</v>
      </c>
      <c r="AL3181" t="s">
        <v>103</v>
      </c>
      <c r="AM3181" t="s">
        <v>75</v>
      </c>
      <c r="AN3181" t="s">
        <v>76</v>
      </c>
      <c r="AO3181" t="s">
        <v>203</v>
      </c>
      <c r="AP3181" t="s">
        <v>566</v>
      </c>
      <c r="AQ3181" t="s">
        <v>178</v>
      </c>
      <c r="AR3181" t="s">
        <v>74</v>
      </c>
      <c r="AS3181" t="s">
        <v>54</v>
      </c>
      <c r="AT3181" t="s">
        <v>73</v>
      </c>
      <c r="AU3181" t="s">
        <v>107</v>
      </c>
      <c r="AV3181" t="s">
        <v>1670</v>
      </c>
    </row>
    <row r="3182" spans="1:48" hidden="1" x14ac:dyDescent="0.3">
      <c r="A3182" t="s">
        <v>15187</v>
      </c>
      <c r="B3182" t="s">
        <v>15188</v>
      </c>
      <c r="C3182" s="1" t="str">
        <f t="shared" si="517"/>
        <v>21:0975</v>
      </c>
      <c r="D3182" s="1" t="str">
        <f t="shared" si="527"/>
        <v>21:0110</v>
      </c>
      <c r="E3182" t="s">
        <v>15189</v>
      </c>
      <c r="F3182" t="s">
        <v>15190</v>
      </c>
      <c r="H3182">
        <v>60.990158899999997</v>
      </c>
      <c r="I3182">
        <v>-98.938402199999999</v>
      </c>
      <c r="J3182" s="1" t="str">
        <f t="shared" si="528"/>
        <v>NGR lake sediment grab sample</v>
      </c>
      <c r="K3182" s="1" t="str">
        <f t="shared" si="529"/>
        <v>&lt;177 micron (NGR)</v>
      </c>
      <c r="L3182">
        <v>82</v>
      </c>
      <c r="M3182" t="s">
        <v>260</v>
      </c>
      <c r="N3182">
        <v>1596</v>
      </c>
      <c r="O3182" t="s">
        <v>137</v>
      </c>
      <c r="P3182" t="s">
        <v>54</v>
      </c>
      <c r="Q3182" t="s">
        <v>560</v>
      </c>
      <c r="R3182" t="s">
        <v>151</v>
      </c>
      <c r="S3182" t="s">
        <v>57</v>
      </c>
      <c r="T3182" t="s">
        <v>235</v>
      </c>
      <c r="U3182" t="s">
        <v>59</v>
      </c>
      <c r="V3182" t="s">
        <v>121</v>
      </c>
      <c r="W3182" t="s">
        <v>526</v>
      </c>
      <c r="X3182" t="s">
        <v>74</v>
      </c>
      <c r="Y3182" t="s">
        <v>63</v>
      </c>
      <c r="Z3182" t="s">
        <v>62</v>
      </c>
      <c r="AA3182" t="s">
        <v>64</v>
      </c>
      <c r="AB3182" t="s">
        <v>189</v>
      </c>
      <c r="AC3182" t="s">
        <v>66</v>
      </c>
      <c r="AD3182" t="s">
        <v>282</v>
      </c>
      <c r="AE3182" t="s">
        <v>563</v>
      </c>
      <c r="AF3182" t="s">
        <v>76</v>
      </c>
      <c r="AG3182" t="s">
        <v>691</v>
      </c>
      <c r="AH3182" t="s">
        <v>472</v>
      </c>
      <c r="AI3182" t="s">
        <v>211</v>
      </c>
      <c r="AJ3182" t="s">
        <v>138</v>
      </c>
      <c r="AK3182" t="s">
        <v>73</v>
      </c>
      <c r="AL3182" t="s">
        <v>103</v>
      </c>
      <c r="AM3182" t="s">
        <v>103</v>
      </c>
      <c r="AN3182" t="s">
        <v>76</v>
      </c>
      <c r="AO3182" t="s">
        <v>168</v>
      </c>
      <c r="AP3182" t="s">
        <v>133</v>
      </c>
      <c r="AQ3182" t="s">
        <v>10677</v>
      </c>
      <c r="AR3182" t="s">
        <v>67</v>
      </c>
      <c r="AS3182" t="s">
        <v>54</v>
      </c>
      <c r="AT3182" t="s">
        <v>73</v>
      </c>
      <c r="AU3182" t="s">
        <v>107</v>
      </c>
      <c r="AV3182" t="s">
        <v>8424</v>
      </c>
    </row>
    <row r="3183" spans="1:48" hidden="1" x14ac:dyDescent="0.3">
      <c r="A3183" t="s">
        <v>15191</v>
      </c>
      <c r="B3183" t="s">
        <v>15192</v>
      </c>
      <c r="C3183" s="1" t="str">
        <f t="shared" si="517"/>
        <v>21:0975</v>
      </c>
      <c r="D3183" s="1" t="str">
        <f t="shared" si="527"/>
        <v>21:0110</v>
      </c>
      <c r="E3183" t="s">
        <v>15193</v>
      </c>
      <c r="F3183" t="s">
        <v>15194</v>
      </c>
      <c r="H3183">
        <v>60.988663799999998</v>
      </c>
      <c r="I3183">
        <v>-98.984722599999998</v>
      </c>
      <c r="J3183" s="1" t="str">
        <f t="shared" si="528"/>
        <v>NGR lake sediment grab sample</v>
      </c>
      <c r="K3183" s="1" t="str">
        <f t="shared" si="529"/>
        <v>&lt;177 micron (NGR)</v>
      </c>
      <c r="L3183">
        <v>82</v>
      </c>
      <c r="M3183" t="s">
        <v>273</v>
      </c>
      <c r="N3183">
        <v>1597</v>
      </c>
      <c r="O3183" t="s">
        <v>206</v>
      </c>
      <c r="P3183" t="s">
        <v>54</v>
      </c>
      <c r="Q3183" t="s">
        <v>1583</v>
      </c>
      <c r="R3183" t="s">
        <v>134</v>
      </c>
      <c r="S3183" t="s">
        <v>57</v>
      </c>
      <c r="T3183" t="s">
        <v>167</v>
      </c>
      <c r="U3183" t="s">
        <v>96</v>
      </c>
      <c r="V3183" t="s">
        <v>264</v>
      </c>
      <c r="W3183" t="s">
        <v>396</v>
      </c>
      <c r="X3183" t="s">
        <v>67</v>
      </c>
      <c r="Y3183" t="s">
        <v>302</v>
      </c>
      <c r="Z3183" t="s">
        <v>170</v>
      </c>
      <c r="AA3183" t="s">
        <v>64</v>
      </c>
      <c r="AB3183" t="s">
        <v>189</v>
      </c>
      <c r="AC3183" t="s">
        <v>66</v>
      </c>
      <c r="AD3183" t="s">
        <v>138</v>
      </c>
      <c r="AE3183" t="s">
        <v>74</v>
      </c>
      <c r="AF3183" t="s">
        <v>281</v>
      </c>
      <c r="AG3183" t="s">
        <v>223</v>
      </c>
      <c r="AH3183" t="s">
        <v>472</v>
      </c>
      <c r="AI3183" t="s">
        <v>193</v>
      </c>
      <c r="AJ3183" t="s">
        <v>305</v>
      </c>
      <c r="AK3183" t="s">
        <v>73</v>
      </c>
      <c r="AL3183" t="s">
        <v>103</v>
      </c>
      <c r="AM3183" t="s">
        <v>75</v>
      </c>
      <c r="AN3183" t="s">
        <v>76</v>
      </c>
      <c r="AO3183" t="s">
        <v>203</v>
      </c>
      <c r="AP3183" t="s">
        <v>2033</v>
      </c>
      <c r="AQ3183" t="s">
        <v>1515</v>
      </c>
      <c r="AR3183" t="s">
        <v>67</v>
      </c>
      <c r="AS3183" t="s">
        <v>54</v>
      </c>
      <c r="AT3183" t="s">
        <v>73</v>
      </c>
      <c r="AU3183" t="s">
        <v>107</v>
      </c>
      <c r="AV3183" t="s">
        <v>15195</v>
      </c>
    </row>
    <row r="3184" spans="1:48" hidden="1" x14ac:dyDescent="0.3">
      <c r="A3184" t="s">
        <v>15196</v>
      </c>
      <c r="B3184" t="s">
        <v>15197</v>
      </c>
      <c r="C3184" s="1" t="str">
        <f t="shared" si="517"/>
        <v>21:0975</v>
      </c>
      <c r="D3184" s="1" t="str">
        <f t="shared" si="527"/>
        <v>21:0110</v>
      </c>
      <c r="E3184" t="s">
        <v>15198</v>
      </c>
      <c r="F3184" t="s">
        <v>15199</v>
      </c>
      <c r="H3184">
        <v>60.9886342</v>
      </c>
      <c r="I3184">
        <v>-99.030522500000004</v>
      </c>
      <c r="J3184" s="1" t="str">
        <f t="shared" si="528"/>
        <v>NGR lake sediment grab sample</v>
      </c>
      <c r="K3184" s="1" t="str">
        <f t="shared" si="529"/>
        <v>&lt;177 micron (NGR)</v>
      </c>
      <c r="L3184">
        <v>82</v>
      </c>
      <c r="M3184" t="s">
        <v>289</v>
      </c>
      <c r="N3184">
        <v>1598</v>
      </c>
      <c r="O3184" t="s">
        <v>62</v>
      </c>
      <c r="P3184" t="s">
        <v>54</v>
      </c>
      <c r="Q3184" t="s">
        <v>558</v>
      </c>
      <c r="R3184" t="s">
        <v>116</v>
      </c>
      <c r="S3184" t="s">
        <v>57</v>
      </c>
      <c r="T3184" t="s">
        <v>152</v>
      </c>
      <c r="U3184" t="s">
        <v>138</v>
      </c>
      <c r="V3184" t="s">
        <v>575</v>
      </c>
      <c r="W3184" t="s">
        <v>421</v>
      </c>
      <c r="X3184" t="s">
        <v>67</v>
      </c>
      <c r="Y3184" t="s">
        <v>171</v>
      </c>
      <c r="Z3184" t="s">
        <v>170</v>
      </c>
      <c r="AA3184" t="s">
        <v>64</v>
      </c>
      <c r="AB3184" t="s">
        <v>303</v>
      </c>
      <c r="AC3184" t="s">
        <v>173</v>
      </c>
      <c r="AD3184" t="s">
        <v>127</v>
      </c>
      <c r="AE3184" t="s">
        <v>68</v>
      </c>
      <c r="AF3184" t="s">
        <v>290</v>
      </c>
      <c r="AG3184" t="s">
        <v>65</v>
      </c>
      <c r="AH3184" t="s">
        <v>173</v>
      </c>
      <c r="AI3184" t="s">
        <v>709</v>
      </c>
      <c r="AJ3184" t="s">
        <v>138</v>
      </c>
      <c r="AK3184" t="s">
        <v>73</v>
      </c>
      <c r="AL3184" t="s">
        <v>103</v>
      </c>
      <c r="AM3184" t="s">
        <v>224</v>
      </c>
      <c r="AN3184" t="s">
        <v>76</v>
      </c>
      <c r="AO3184" t="s">
        <v>203</v>
      </c>
      <c r="AP3184" t="s">
        <v>234</v>
      </c>
      <c r="AQ3184" t="s">
        <v>203</v>
      </c>
      <c r="AR3184" t="s">
        <v>67</v>
      </c>
      <c r="AS3184" t="s">
        <v>54</v>
      </c>
      <c r="AT3184" t="s">
        <v>73</v>
      </c>
      <c r="AU3184" t="s">
        <v>107</v>
      </c>
      <c r="AV3184" t="s">
        <v>11805</v>
      </c>
    </row>
    <row r="3185" spans="1:48" hidden="1" x14ac:dyDescent="0.3">
      <c r="A3185" t="s">
        <v>15200</v>
      </c>
      <c r="B3185" t="s">
        <v>15201</v>
      </c>
      <c r="C3185" s="1" t="str">
        <f t="shared" si="517"/>
        <v>21:0975</v>
      </c>
      <c r="D3185" s="1" t="str">
        <f t="shared" si="527"/>
        <v>21:0110</v>
      </c>
      <c r="E3185" t="s">
        <v>15202</v>
      </c>
      <c r="F3185" t="s">
        <v>15203</v>
      </c>
      <c r="H3185">
        <v>60.991193600000003</v>
      </c>
      <c r="I3185">
        <v>-99.113352199999994</v>
      </c>
      <c r="J3185" s="1" t="str">
        <f t="shared" si="528"/>
        <v>NGR lake sediment grab sample</v>
      </c>
      <c r="K3185" s="1" t="str">
        <f t="shared" si="529"/>
        <v>&lt;177 micron (NGR)</v>
      </c>
      <c r="L3185">
        <v>82</v>
      </c>
      <c r="M3185" t="s">
        <v>301</v>
      </c>
      <c r="N3185">
        <v>1599</v>
      </c>
      <c r="O3185" t="s">
        <v>448</v>
      </c>
      <c r="P3185" t="s">
        <v>54</v>
      </c>
      <c r="Q3185" t="s">
        <v>523</v>
      </c>
      <c r="R3185" t="s">
        <v>99</v>
      </c>
      <c r="S3185" t="s">
        <v>57</v>
      </c>
      <c r="T3185" t="s">
        <v>315</v>
      </c>
      <c r="U3185" t="s">
        <v>138</v>
      </c>
      <c r="V3185" t="s">
        <v>69</v>
      </c>
      <c r="W3185" t="s">
        <v>171</v>
      </c>
      <c r="X3185" t="s">
        <v>74</v>
      </c>
      <c r="Y3185" t="s">
        <v>171</v>
      </c>
      <c r="Z3185" t="s">
        <v>170</v>
      </c>
      <c r="AA3185" t="s">
        <v>64</v>
      </c>
      <c r="AB3185" t="s">
        <v>427</v>
      </c>
      <c r="AC3185" t="s">
        <v>66</v>
      </c>
      <c r="AD3185" t="s">
        <v>92</v>
      </c>
      <c r="AE3185" t="s">
        <v>140</v>
      </c>
      <c r="AF3185" t="s">
        <v>121</v>
      </c>
      <c r="AG3185" t="s">
        <v>492</v>
      </c>
      <c r="AH3185" t="s">
        <v>173</v>
      </c>
      <c r="AI3185" t="s">
        <v>201</v>
      </c>
      <c r="AJ3185" t="s">
        <v>208</v>
      </c>
      <c r="AK3185" t="s">
        <v>73</v>
      </c>
      <c r="AL3185" t="s">
        <v>103</v>
      </c>
      <c r="AM3185" t="s">
        <v>125</v>
      </c>
      <c r="AN3185" t="s">
        <v>76</v>
      </c>
      <c r="AO3185" t="s">
        <v>203</v>
      </c>
      <c r="AP3185" t="s">
        <v>2033</v>
      </c>
      <c r="AQ3185" t="s">
        <v>2715</v>
      </c>
      <c r="AR3185" t="s">
        <v>74</v>
      </c>
      <c r="AS3185" t="s">
        <v>170</v>
      </c>
      <c r="AT3185" t="s">
        <v>73</v>
      </c>
      <c r="AU3185" t="s">
        <v>107</v>
      </c>
      <c r="AV3185" t="s">
        <v>15204</v>
      </c>
    </row>
    <row r="3186" spans="1:48" hidden="1" x14ac:dyDescent="0.3">
      <c r="A3186" t="s">
        <v>15205</v>
      </c>
      <c r="B3186" t="s">
        <v>15206</v>
      </c>
      <c r="C3186" s="1" t="str">
        <f t="shared" si="517"/>
        <v>21:0975</v>
      </c>
      <c r="D3186" s="1" t="str">
        <f t="shared" si="527"/>
        <v>21:0110</v>
      </c>
      <c r="E3186" t="s">
        <v>15207</v>
      </c>
      <c r="F3186" t="s">
        <v>15208</v>
      </c>
      <c r="H3186">
        <v>60.986013399999997</v>
      </c>
      <c r="I3186">
        <v>-99.179496299999997</v>
      </c>
      <c r="J3186" s="1" t="str">
        <f t="shared" si="528"/>
        <v>NGR lake sediment grab sample</v>
      </c>
      <c r="K3186" s="1" t="str">
        <f t="shared" si="529"/>
        <v>&lt;177 micron (NGR)</v>
      </c>
      <c r="L3186">
        <v>82</v>
      </c>
      <c r="M3186" t="s">
        <v>314</v>
      </c>
      <c r="N3186">
        <v>1600</v>
      </c>
      <c r="O3186" t="s">
        <v>238</v>
      </c>
      <c r="P3186" t="s">
        <v>54</v>
      </c>
      <c r="Q3186" t="s">
        <v>3719</v>
      </c>
      <c r="R3186" t="s">
        <v>357</v>
      </c>
      <c r="S3186" t="s">
        <v>57</v>
      </c>
      <c r="T3186" t="s">
        <v>380</v>
      </c>
      <c r="U3186" t="s">
        <v>57</v>
      </c>
      <c r="V3186" t="s">
        <v>347</v>
      </c>
      <c r="W3186" t="s">
        <v>421</v>
      </c>
      <c r="X3186" t="s">
        <v>67</v>
      </c>
      <c r="Y3186" t="s">
        <v>238</v>
      </c>
      <c r="Z3186" t="s">
        <v>170</v>
      </c>
      <c r="AA3186" t="s">
        <v>64</v>
      </c>
      <c r="AB3186" t="s">
        <v>251</v>
      </c>
      <c r="AC3186" t="s">
        <v>66</v>
      </c>
      <c r="AD3186" t="s">
        <v>96</v>
      </c>
      <c r="AE3186" t="s">
        <v>668</v>
      </c>
      <c r="AF3186" t="s">
        <v>76</v>
      </c>
      <c r="AG3186" t="s">
        <v>522</v>
      </c>
      <c r="AH3186" t="s">
        <v>173</v>
      </c>
      <c r="AI3186" t="s">
        <v>106</v>
      </c>
      <c r="AJ3186" t="s">
        <v>201</v>
      </c>
      <c r="AK3186" t="s">
        <v>73</v>
      </c>
      <c r="AL3186" t="s">
        <v>103</v>
      </c>
      <c r="AM3186" t="s">
        <v>103</v>
      </c>
      <c r="AN3186" t="s">
        <v>76</v>
      </c>
      <c r="AO3186" t="s">
        <v>373</v>
      </c>
      <c r="AP3186" t="s">
        <v>2741</v>
      </c>
      <c r="AQ3186" t="s">
        <v>178</v>
      </c>
      <c r="AR3186" t="s">
        <v>67</v>
      </c>
      <c r="AS3186" t="s">
        <v>54</v>
      </c>
      <c r="AT3186" t="s">
        <v>73</v>
      </c>
      <c r="AU3186" t="s">
        <v>107</v>
      </c>
      <c r="AV3186" t="s">
        <v>10266</v>
      </c>
    </row>
    <row r="3187" spans="1:48" hidden="1" x14ac:dyDescent="0.3">
      <c r="A3187" t="s">
        <v>15209</v>
      </c>
      <c r="B3187" t="s">
        <v>15210</v>
      </c>
      <c r="C3187" s="1" t="str">
        <f t="shared" ref="C3187:C3250" si="530">HYPERLINK("https://geochem.nrcan.gc.ca/cdogs/content/bdl/bdl210975_e.htm", "21:0975")</f>
        <v>21:0975</v>
      </c>
      <c r="D3187" s="1" t="str">
        <f t="shared" si="527"/>
        <v>21:0110</v>
      </c>
      <c r="E3187" t="s">
        <v>15145</v>
      </c>
      <c r="F3187" t="s">
        <v>15211</v>
      </c>
      <c r="H3187">
        <v>60.991335100000001</v>
      </c>
      <c r="I3187">
        <v>-99.217622399999996</v>
      </c>
      <c r="J3187" s="1" t="str">
        <f t="shared" si="528"/>
        <v>NGR lake sediment grab sample</v>
      </c>
      <c r="K3187" s="1" t="str">
        <f t="shared" si="529"/>
        <v>&lt;177 micron (NGR)</v>
      </c>
      <c r="L3187">
        <v>82</v>
      </c>
      <c r="M3187" t="s">
        <v>345</v>
      </c>
      <c r="N3187">
        <v>1601</v>
      </c>
      <c r="O3187" t="s">
        <v>74</v>
      </c>
      <c r="P3187" t="s">
        <v>54</v>
      </c>
      <c r="Q3187" t="s">
        <v>521</v>
      </c>
      <c r="R3187" t="s">
        <v>134</v>
      </c>
      <c r="S3187" t="s">
        <v>57</v>
      </c>
      <c r="T3187" t="s">
        <v>380</v>
      </c>
      <c r="U3187" t="s">
        <v>96</v>
      </c>
      <c r="V3187" t="s">
        <v>190</v>
      </c>
      <c r="W3187" t="s">
        <v>62</v>
      </c>
      <c r="X3187" t="s">
        <v>67</v>
      </c>
      <c r="Y3187" t="s">
        <v>238</v>
      </c>
      <c r="Z3187" t="s">
        <v>170</v>
      </c>
      <c r="AA3187" t="s">
        <v>64</v>
      </c>
      <c r="AB3187" t="s">
        <v>264</v>
      </c>
      <c r="AC3187" t="s">
        <v>66</v>
      </c>
      <c r="AD3187" t="s">
        <v>127</v>
      </c>
      <c r="AE3187" t="s">
        <v>74</v>
      </c>
      <c r="AF3187" t="s">
        <v>178</v>
      </c>
      <c r="AG3187" t="s">
        <v>853</v>
      </c>
      <c r="AH3187" t="s">
        <v>173</v>
      </c>
      <c r="AI3187" t="s">
        <v>388</v>
      </c>
      <c r="AJ3187" t="s">
        <v>692</v>
      </c>
      <c r="AK3187" t="s">
        <v>73</v>
      </c>
      <c r="AL3187" t="s">
        <v>103</v>
      </c>
      <c r="AM3187" t="s">
        <v>224</v>
      </c>
      <c r="AN3187" t="s">
        <v>76</v>
      </c>
      <c r="AO3187" t="s">
        <v>176</v>
      </c>
      <c r="AP3187" t="s">
        <v>105</v>
      </c>
      <c r="AQ3187" t="s">
        <v>281</v>
      </c>
      <c r="AR3187" t="s">
        <v>67</v>
      </c>
      <c r="AS3187" t="s">
        <v>54</v>
      </c>
      <c r="AT3187" t="s">
        <v>73</v>
      </c>
      <c r="AU3187" t="s">
        <v>107</v>
      </c>
      <c r="AV3187" t="s">
        <v>15212</v>
      </c>
    </row>
    <row r="3188" spans="1:48" hidden="1" x14ac:dyDescent="0.3">
      <c r="A3188" t="s">
        <v>15213</v>
      </c>
      <c r="B3188" t="s">
        <v>15214</v>
      </c>
      <c r="C3188" s="1" t="str">
        <f t="shared" si="530"/>
        <v>21:0975</v>
      </c>
      <c r="D3188" s="1" t="str">
        <f t="shared" si="527"/>
        <v>21:0110</v>
      </c>
      <c r="E3188" t="s">
        <v>15215</v>
      </c>
      <c r="F3188" t="s">
        <v>15216</v>
      </c>
      <c r="H3188">
        <v>60.987991899999997</v>
      </c>
      <c r="I3188">
        <v>-99.314946500000005</v>
      </c>
      <c r="J3188" s="1" t="str">
        <f t="shared" si="528"/>
        <v>NGR lake sediment grab sample</v>
      </c>
      <c r="K3188" s="1" t="str">
        <f t="shared" si="529"/>
        <v>&lt;177 micron (NGR)</v>
      </c>
      <c r="L3188">
        <v>82</v>
      </c>
      <c r="M3188" t="s">
        <v>324</v>
      </c>
      <c r="N3188">
        <v>1602</v>
      </c>
      <c r="O3188" t="s">
        <v>206</v>
      </c>
      <c r="P3188" t="s">
        <v>54</v>
      </c>
      <c r="Q3188" t="s">
        <v>462</v>
      </c>
      <c r="R3188" t="s">
        <v>121</v>
      </c>
      <c r="S3188" t="s">
        <v>57</v>
      </c>
      <c r="T3188" t="s">
        <v>188</v>
      </c>
      <c r="U3188" t="s">
        <v>57</v>
      </c>
      <c r="V3188" t="s">
        <v>90</v>
      </c>
      <c r="W3188" t="s">
        <v>125</v>
      </c>
      <c r="X3188" t="s">
        <v>67</v>
      </c>
      <c r="Y3188" t="s">
        <v>75</v>
      </c>
      <c r="Z3188" t="s">
        <v>62</v>
      </c>
      <c r="AA3188" t="s">
        <v>64</v>
      </c>
      <c r="AB3188" t="s">
        <v>890</v>
      </c>
      <c r="AC3188" t="s">
        <v>66</v>
      </c>
      <c r="AD3188" t="s">
        <v>96</v>
      </c>
      <c r="AE3188" t="s">
        <v>3989</v>
      </c>
      <c r="AF3188" t="s">
        <v>92</v>
      </c>
      <c r="AG3188" t="s">
        <v>121</v>
      </c>
      <c r="AH3188" t="s">
        <v>472</v>
      </c>
      <c r="AI3188" t="s">
        <v>355</v>
      </c>
      <c r="AJ3188" t="s">
        <v>209</v>
      </c>
      <c r="AK3188" t="s">
        <v>73</v>
      </c>
      <c r="AL3188" t="s">
        <v>103</v>
      </c>
      <c r="AM3188" t="s">
        <v>103</v>
      </c>
      <c r="AN3188" t="s">
        <v>76</v>
      </c>
      <c r="AO3188" t="s">
        <v>208</v>
      </c>
      <c r="AP3188" t="s">
        <v>521</v>
      </c>
      <c r="AQ3188" t="s">
        <v>328</v>
      </c>
      <c r="AR3188" t="s">
        <v>67</v>
      </c>
      <c r="AS3188" t="s">
        <v>54</v>
      </c>
      <c r="AT3188" t="s">
        <v>73</v>
      </c>
      <c r="AU3188" t="s">
        <v>107</v>
      </c>
      <c r="AV3188" t="s">
        <v>15217</v>
      </c>
    </row>
    <row r="3189" spans="1:48" hidden="1" x14ac:dyDescent="0.3">
      <c r="A3189" t="s">
        <v>15218</v>
      </c>
      <c r="B3189" t="s">
        <v>15219</v>
      </c>
      <c r="C3189" s="1" t="str">
        <f t="shared" si="530"/>
        <v>21:0975</v>
      </c>
      <c r="D3189" s="1" t="str">
        <f t="shared" si="527"/>
        <v>21:0110</v>
      </c>
      <c r="E3189" t="s">
        <v>15220</v>
      </c>
      <c r="F3189" t="s">
        <v>15221</v>
      </c>
      <c r="H3189">
        <v>60.996546500000001</v>
      </c>
      <c r="I3189">
        <v>-99.400240100000005</v>
      </c>
      <c r="J3189" s="1" t="str">
        <f t="shared" si="528"/>
        <v>NGR lake sediment grab sample</v>
      </c>
      <c r="K3189" s="1" t="str">
        <f t="shared" si="529"/>
        <v>&lt;177 micron (NGR)</v>
      </c>
      <c r="L3189">
        <v>82</v>
      </c>
      <c r="M3189" t="s">
        <v>335</v>
      </c>
      <c r="N3189">
        <v>1603</v>
      </c>
      <c r="O3189" t="s">
        <v>206</v>
      </c>
      <c r="P3189" t="s">
        <v>54</v>
      </c>
      <c r="Q3189" t="s">
        <v>539</v>
      </c>
      <c r="R3189" t="s">
        <v>616</v>
      </c>
      <c r="S3189" t="s">
        <v>57</v>
      </c>
      <c r="T3189" t="s">
        <v>188</v>
      </c>
      <c r="U3189" t="s">
        <v>59</v>
      </c>
      <c r="V3189" t="s">
        <v>890</v>
      </c>
      <c r="W3189" t="s">
        <v>220</v>
      </c>
      <c r="X3189" t="s">
        <v>62</v>
      </c>
      <c r="Y3189" t="s">
        <v>238</v>
      </c>
      <c r="Z3189" t="s">
        <v>170</v>
      </c>
      <c r="AA3189" t="s">
        <v>64</v>
      </c>
      <c r="AB3189" t="s">
        <v>890</v>
      </c>
      <c r="AC3189" t="s">
        <v>66</v>
      </c>
      <c r="AD3189" t="s">
        <v>127</v>
      </c>
      <c r="AE3189" t="s">
        <v>278</v>
      </c>
      <c r="AF3189" t="s">
        <v>151</v>
      </c>
      <c r="AG3189" t="s">
        <v>65</v>
      </c>
      <c r="AH3189" t="s">
        <v>173</v>
      </c>
      <c r="AI3189" t="s">
        <v>263</v>
      </c>
      <c r="AJ3189" t="s">
        <v>114</v>
      </c>
      <c r="AK3189" t="s">
        <v>73</v>
      </c>
      <c r="AL3189" t="s">
        <v>103</v>
      </c>
      <c r="AM3189" t="s">
        <v>75</v>
      </c>
      <c r="AN3189" t="s">
        <v>76</v>
      </c>
      <c r="AO3189" t="s">
        <v>168</v>
      </c>
      <c r="AP3189" t="s">
        <v>2033</v>
      </c>
      <c r="AQ3189" t="s">
        <v>92</v>
      </c>
      <c r="AR3189" t="s">
        <v>74</v>
      </c>
      <c r="AS3189" t="s">
        <v>54</v>
      </c>
      <c r="AT3189" t="s">
        <v>73</v>
      </c>
      <c r="AU3189" t="s">
        <v>107</v>
      </c>
      <c r="AV3189" t="s">
        <v>678</v>
      </c>
    </row>
    <row r="3190" spans="1:48" hidden="1" x14ac:dyDescent="0.3">
      <c r="A3190" t="s">
        <v>15222</v>
      </c>
      <c r="B3190" t="s">
        <v>15223</v>
      </c>
      <c r="C3190" s="1" t="str">
        <f t="shared" si="530"/>
        <v>21:0975</v>
      </c>
      <c r="D3190" s="1" t="str">
        <f t="shared" si="527"/>
        <v>21:0110</v>
      </c>
      <c r="E3190" t="s">
        <v>15224</v>
      </c>
      <c r="F3190" t="s">
        <v>15225</v>
      </c>
      <c r="H3190">
        <v>60.9853953</v>
      </c>
      <c r="I3190">
        <v>-99.426786699999994</v>
      </c>
      <c r="J3190" s="1" t="str">
        <f t="shared" si="528"/>
        <v>NGR lake sediment grab sample</v>
      </c>
      <c r="K3190" s="1" t="str">
        <f t="shared" si="529"/>
        <v>&lt;177 micron (NGR)</v>
      </c>
      <c r="L3190">
        <v>82</v>
      </c>
      <c r="M3190" t="s">
        <v>354</v>
      </c>
      <c r="N3190">
        <v>1604</v>
      </c>
      <c r="O3190" t="s">
        <v>448</v>
      </c>
      <c r="P3190" t="s">
        <v>54</v>
      </c>
      <c r="Q3190" t="s">
        <v>3719</v>
      </c>
      <c r="R3190" t="s">
        <v>290</v>
      </c>
      <c r="S3190" t="s">
        <v>57</v>
      </c>
      <c r="T3190" t="s">
        <v>277</v>
      </c>
      <c r="U3190" t="s">
        <v>88</v>
      </c>
      <c r="V3190" t="s">
        <v>251</v>
      </c>
      <c r="W3190" t="s">
        <v>171</v>
      </c>
      <c r="X3190" t="s">
        <v>62</v>
      </c>
      <c r="Y3190" t="s">
        <v>220</v>
      </c>
      <c r="Z3190" t="s">
        <v>170</v>
      </c>
      <c r="AA3190" t="s">
        <v>64</v>
      </c>
      <c r="AB3190" t="s">
        <v>100</v>
      </c>
      <c r="AC3190" t="s">
        <v>66</v>
      </c>
      <c r="AD3190" t="s">
        <v>168</v>
      </c>
      <c r="AE3190" t="s">
        <v>668</v>
      </c>
      <c r="AF3190" t="s">
        <v>357</v>
      </c>
      <c r="AG3190" t="s">
        <v>139</v>
      </c>
      <c r="AH3190" t="s">
        <v>173</v>
      </c>
      <c r="AI3190" t="s">
        <v>336</v>
      </c>
      <c r="AJ3190" t="s">
        <v>168</v>
      </c>
      <c r="AK3190" t="s">
        <v>73</v>
      </c>
      <c r="AL3190" t="s">
        <v>103</v>
      </c>
      <c r="AM3190" t="s">
        <v>74</v>
      </c>
      <c r="AN3190" t="s">
        <v>76</v>
      </c>
      <c r="AO3190" t="s">
        <v>104</v>
      </c>
      <c r="AP3190" t="s">
        <v>234</v>
      </c>
      <c r="AQ3190" t="s">
        <v>134</v>
      </c>
      <c r="AR3190" t="s">
        <v>67</v>
      </c>
      <c r="AS3190" t="s">
        <v>170</v>
      </c>
      <c r="AT3190" t="s">
        <v>277</v>
      </c>
      <c r="AU3190" t="s">
        <v>107</v>
      </c>
      <c r="AV3190" t="s">
        <v>15226</v>
      </c>
    </row>
    <row r="3191" spans="1:48" hidden="1" x14ac:dyDescent="0.3">
      <c r="A3191" t="s">
        <v>15227</v>
      </c>
      <c r="B3191" t="s">
        <v>15228</v>
      </c>
      <c r="C3191" s="1" t="str">
        <f t="shared" si="530"/>
        <v>21:0975</v>
      </c>
      <c r="D3191" s="1" t="str">
        <f t="shared" si="527"/>
        <v>21:0110</v>
      </c>
      <c r="E3191" t="s">
        <v>15229</v>
      </c>
      <c r="F3191" t="s">
        <v>15230</v>
      </c>
      <c r="H3191">
        <v>60.953022699999998</v>
      </c>
      <c r="I3191">
        <v>-99.864729199999999</v>
      </c>
      <c r="J3191" s="1" t="str">
        <f t="shared" si="528"/>
        <v>NGR lake sediment grab sample</v>
      </c>
      <c r="K3191" s="1" t="str">
        <f t="shared" si="529"/>
        <v>&lt;177 micron (NGR)</v>
      </c>
      <c r="L3191">
        <v>83</v>
      </c>
      <c r="M3191" t="s">
        <v>52</v>
      </c>
      <c r="N3191">
        <v>1605</v>
      </c>
      <c r="O3191" t="s">
        <v>68</v>
      </c>
      <c r="P3191" t="s">
        <v>54</v>
      </c>
      <c r="Q3191" t="s">
        <v>435</v>
      </c>
      <c r="R3191" t="s">
        <v>104</v>
      </c>
      <c r="S3191" t="s">
        <v>57</v>
      </c>
      <c r="T3191" t="s">
        <v>411</v>
      </c>
      <c r="U3191" t="s">
        <v>59</v>
      </c>
      <c r="V3191" t="s">
        <v>575</v>
      </c>
      <c r="W3191" t="s">
        <v>355</v>
      </c>
      <c r="X3191" t="s">
        <v>67</v>
      </c>
      <c r="Y3191" t="s">
        <v>526</v>
      </c>
      <c r="Z3191" t="s">
        <v>96</v>
      </c>
      <c r="AA3191" t="s">
        <v>64</v>
      </c>
      <c r="AB3191" t="s">
        <v>317</v>
      </c>
      <c r="AC3191" t="s">
        <v>66</v>
      </c>
      <c r="AD3191" t="s">
        <v>67</v>
      </c>
      <c r="AE3191" t="s">
        <v>68</v>
      </c>
      <c r="AF3191" t="s">
        <v>151</v>
      </c>
      <c r="AG3191" t="s">
        <v>380</v>
      </c>
      <c r="AH3191" t="s">
        <v>472</v>
      </c>
      <c r="AI3191" t="s">
        <v>87</v>
      </c>
      <c r="AJ3191" t="s">
        <v>87</v>
      </c>
      <c r="AK3191" t="s">
        <v>73</v>
      </c>
      <c r="AL3191" t="s">
        <v>75</v>
      </c>
      <c r="AM3191" t="s">
        <v>75</v>
      </c>
      <c r="AN3191" t="s">
        <v>76</v>
      </c>
      <c r="AO3191" t="s">
        <v>1073</v>
      </c>
      <c r="AP3191" t="s">
        <v>105</v>
      </c>
      <c r="AQ3191" t="s">
        <v>226</v>
      </c>
      <c r="AR3191" t="s">
        <v>67</v>
      </c>
      <c r="AS3191" t="s">
        <v>54</v>
      </c>
      <c r="AT3191" t="s">
        <v>73</v>
      </c>
      <c r="AU3191" t="s">
        <v>107</v>
      </c>
      <c r="AV3191" t="s">
        <v>15231</v>
      </c>
    </row>
    <row r="3192" spans="1:48" hidden="1" x14ac:dyDescent="0.3">
      <c r="A3192" t="s">
        <v>15232</v>
      </c>
      <c r="B3192" t="s">
        <v>15233</v>
      </c>
      <c r="C3192" s="1" t="str">
        <f t="shared" si="530"/>
        <v>21:0975</v>
      </c>
      <c r="D3192" s="1" t="str">
        <f t="shared" si="527"/>
        <v>21:0110</v>
      </c>
      <c r="E3192" t="s">
        <v>15234</v>
      </c>
      <c r="F3192" t="s">
        <v>15235</v>
      </c>
      <c r="H3192">
        <v>60.990579099999998</v>
      </c>
      <c r="I3192">
        <v>-99.486800400000007</v>
      </c>
      <c r="J3192" s="1" t="str">
        <f t="shared" si="528"/>
        <v>NGR lake sediment grab sample</v>
      </c>
      <c r="K3192" s="1" t="str">
        <f t="shared" si="529"/>
        <v>&lt;177 micron (NGR)</v>
      </c>
      <c r="L3192">
        <v>83</v>
      </c>
      <c r="M3192" t="s">
        <v>86</v>
      </c>
      <c r="N3192">
        <v>1606</v>
      </c>
      <c r="O3192" t="s">
        <v>68</v>
      </c>
      <c r="P3192" t="s">
        <v>54</v>
      </c>
      <c r="Q3192" t="s">
        <v>325</v>
      </c>
      <c r="R3192" t="s">
        <v>176</v>
      </c>
      <c r="S3192" t="s">
        <v>57</v>
      </c>
      <c r="T3192" t="s">
        <v>427</v>
      </c>
      <c r="U3192" t="s">
        <v>59</v>
      </c>
      <c r="V3192" t="s">
        <v>471</v>
      </c>
      <c r="W3192" t="s">
        <v>308</v>
      </c>
      <c r="X3192" t="s">
        <v>62</v>
      </c>
      <c r="Y3192" t="s">
        <v>448</v>
      </c>
      <c r="Z3192" t="s">
        <v>96</v>
      </c>
      <c r="AA3192" t="s">
        <v>64</v>
      </c>
      <c r="AB3192" t="s">
        <v>550</v>
      </c>
      <c r="AC3192" t="s">
        <v>70</v>
      </c>
      <c r="AD3192" t="s">
        <v>127</v>
      </c>
      <c r="AE3192" t="s">
        <v>4084</v>
      </c>
      <c r="AF3192" t="s">
        <v>90</v>
      </c>
      <c r="AG3192" t="s">
        <v>438</v>
      </c>
      <c r="AH3192" t="s">
        <v>472</v>
      </c>
      <c r="AI3192" t="s">
        <v>72</v>
      </c>
      <c r="AJ3192" t="s">
        <v>318</v>
      </c>
      <c r="AK3192" t="s">
        <v>73</v>
      </c>
      <c r="AL3192" t="s">
        <v>103</v>
      </c>
      <c r="AM3192" t="s">
        <v>177</v>
      </c>
      <c r="AN3192" t="s">
        <v>76</v>
      </c>
      <c r="AO3192" t="s">
        <v>168</v>
      </c>
      <c r="AP3192" t="s">
        <v>656</v>
      </c>
      <c r="AQ3192" t="s">
        <v>143</v>
      </c>
      <c r="AR3192" t="s">
        <v>74</v>
      </c>
      <c r="AS3192" t="s">
        <v>62</v>
      </c>
      <c r="AT3192" t="s">
        <v>73</v>
      </c>
      <c r="AU3192" t="s">
        <v>107</v>
      </c>
      <c r="AV3192" t="s">
        <v>15236</v>
      </c>
    </row>
    <row r="3193" spans="1:48" hidden="1" x14ac:dyDescent="0.3">
      <c r="A3193" t="s">
        <v>15237</v>
      </c>
      <c r="B3193" t="s">
        <v>15238</v>
      </c>
      <c r="C3193" s="1" t="str">
        <f t="shared" si="530"/>
        <v>21:0975</v>
      </c>
      <c r="D3193" s="1" t="str">
        <f t="shared" si="527"/>
        <v>21:0110</v>
      </c>
      <c r="E3193" t="s">
        <v>15239</v>
      </c>
      <c r="F3193" t="s">
        <v>15240</v>
      </c>
      <c r="H3193">
        <v>60.984152700000003</v>
      </c>
      <c r="I3193">
        <v>-99.589767499999994</v>
      </c>
      <c r="J3193" s="1" t="str">
        <f t="shared" si="528"/>
        <v>NGR lake sediment grab sample</v>
      </c>
      <c r="K3193" s="1" t="str">
        <f t="shared" si="529"/>
        <v>&lt;177 micron (NGR)</v>
      </c>
      <c r="L3193">
        <v>83</v>
      </c>
      <c r="M3193" t="s">
        <v>149</v>
      </c>
      <c r="N3193">
        <v>1607</v>
      </c>
      <c r="O3193" t="s">
        <v>62</v>
      </c>
      <c r="P3193" t="s">
        <v>54</v>
      </c>
      <c r="Q3193" t="s">
        <v>462</v>
      </c>
      <c r="R3193" t="s">
        <v>192</v>
      </c>
      <c r="S3193" t="s">
        <v>57</v>
      </c>
      <c r="T3193" t="s">
        <v>404</v>
      </c>
      <c r="U3193" t="s">
        <v>117</v>
      </c>
      <c r="V3193" t="s">
        <v>317</v>
      </c>
      <c r="W3193" t="s">
        <v>526</v>
      </c>
      <c r="X3193" t="s">
        <v>74</v>
      </c>
      <c r="Y3193" t="s">
        <v>396</v>
      </c>
      <c r="Z3193" t="s">
        <v>74</v>
      </c>
      <c r="AA3193" t="s">
        <v>64</v>
      </c>
      <c r="AB3193" t="s">
        <v>264</v>
      </c>
      <c r="AC3193" t="s">
        <v>66</v>
      </c>
      <c r="AD3193" t="s">
        <v>127</v>
      </c>
      <c r="AE3193" t="s">
        <v>3844</v>
      </c>
      <c r="AF3193" t="s">
        <v>121</v>
      </c>
      <c r="AG3193" t="s">
        <v>141</v>
      </c>
      <c r="AH3193" t="s">
        <v>472</v>
      </c>
      <c r="AI3193" t="s">
        <v>327</v>
      </c>
      <c r="AJ3193" t="s">
        <v>59</v>
      </c>
      <c r="AK3193" t="s">
        <v>73</v>
      </c>
      <c r="AL3193" t="s">
        <v>103</v>
      </c>
      <c r="AM3193" t="s">
        <v>75</v>
      </c>
      <c r="AN3193" t="s">
        <v>76</v>
      </c>
      <c r="AO3193" t="s">
        <v>71</v>
      </c>
      <c r="AP3193" t="s">
        <v>1210</v>
      </c>
      <c r="AQ3193" t="s">
        <v>159</v>
      </c>
      <c r="AR3193" t="s">
        <v>67</v>
      </c>
      <c r="AS3193" t="s">
        <v>54</v>
      </c>
      <c r="AT3193" t="s">
        <v>73</v>
      </c>
      <c r="AU3193" t="s">
        <v>107</v>
      </c>
      <c r="AV3193" t="s">
        <v>77</v>
      </c>
    </row>
    <row r="3194" spans="1:48" hidden="1" x14ac:dyDescent="0.3">
      <c r="A3194" t="s">
        <v>15241</v>
      </c>
      <c r="B3194" t="s">
        <v>15242</v>
      </c>
      <c r="C3194" s="1" t="str">
        <f t="shared" si="530"/>
        <v>21:0975</v>
      </c>
      <c r="D3194" s="1" t="str">
        <f t="shared" si="527"/>
        <v>21:0110</v>
      </c>
      <c r="E3194" t="s">
        <v>15243</v>
      </c>
      <c r="F3194" t="s">
        <v>15244</v>
      </c>
      <c r="H3194">
        <v>60.986148</v>
      </c>
      <c r="I3194">
        <v>-99.638577600000005</v>
      </c>
      <c r="J3194" s="1" t="str">
        <f t="shared" si="528"/>
        <v>NGR lake sediment grab sample</v>
      </c>
      <c r="K3194" s="1" t="str">
        <f t="shared" si="529"/>
        <v>&lt;177 micron (NGR)</v>
      </c>
      <c r="L3194">
        <v>83</v>
      </c>
      <c r="M3194" t="s">
        <v>165</v>
      </c>
      <c r="N3194">
        <v>1608</v>
      </c>
      <c r="O3194" t="s">
        <v>157</v>
      </c>
      <c r="P3194" t="s">
        <v>54</v>
      </c>
      <c r="Q3194" t="s">
        <v>635</v>
      </c>
      <c r="R3194" t="s">
        <v>550</v>
      </c>
      <c r="S3194" t="s">
        <v>57</v>
      </c>
      <c r="T3194" t="s">
        <v>152</v>
      </c>
      <c r="U3194" t="s">
        <v>92</v>
      </c>
      <c r="V3194" t="s">
        <v>339</v>
      </c>
      <c r="W3194" t="s">
        <v>346</v>
      </c>
      <c r="X3194" t="s">
        <v>62</v>
      </c>
      <c r="Y3194" t="s">
        <v>448</v>
      </c>
      <c r="Z3194" t="s">
        <v>74</v>
      </c>
      <c r="AA3194" t="s">
        <v>64</v>
      </c>
      <c r="AB3194" t="s">
        <v>411</v>
      </c>
      <c r="AC3194" t="s">
        <v>66</v>
      </c>
      <c r="AD3194" t="s">
        <v>62</v>
      </c>
      <c r="AE3194" t="s">
        <v>983</v>
      </c>
      <c r="AF3194" t="s">
        <v>326</v>
      </c>
      <c r="AG3194" t="s">
        <v>77</v>
      </c>
      <c r="AH3194" t="s">
        <v>780</v>
      </c>
      <c r="AI3194" t="s">
        <v>209</v>
      </c>
      <c r="AJ3194" t="s">
        <v>382</v>
      </c>
      <c r="AK3194" t="s">
        <v>73</v>
      </c>
      <c r="AL3194" t="s">
        <v>103</v>
      </c>
      <c r="AM3194" t="s">
        <v>177</v>
      </c>
      <c r="AN3194" t="s">
        <v>76</v>
      </c>
      <c r="AO3194" t="s">
        <v>168</v>
      </c>
      <c r="AP3194" t="s">
        <v>194</v>
      </c>
      <c r="AQ3194" t="s">
        <v>305</v>
      </c>
      <c r="AR3194" t="s">
        <v>67</v>
      </c>
      <c r="AS3194" t="s">
        <v>54</v>
      </c>
      <c r="AT3194" t="s">
        <v>73</v>
      </c>
      <c r="AU3194" t="s">
        <v>107</v>
      </c>
      <c r="AV3194" t="s">
        <v>11779</v>
      </c>
    </row>
    <row r="3195" spans="1:48" hidden="1" x14ac:dyDescent="0.3">
      <c r="A3195" t="s">
        <v>15245</v>
      </c>
      <c r="B3195" t="s">
        <v>15246</v>
      </c>
      <c r="C3195" s="1" t="str">
        <f t="shared" si="530"/>
        <v>21:0975</v>
      </c>
      <c r="D3195" s="1" t="str">
        <f t="shared" si="527"/>
        <v>21:0110</v>
      </c>
      <c r="E3195" t="s">
        <v>15247</v>
      </c>
      <c r="F3195" t="s">
        <v>15248</v>
      </c>
      <c r="H3195">
        <v>60.984215399999997</v>
      </c>
      <c r="I3195">
        <v>-99.693555799999999</v>
      </c>
      <c r="J3195" s="1" t="str">
        <f t="shared" si="528"/>
        <v>NGR lake sediment grab sample</v>
      </c>
      <c r="K3195" s="1" t="str">
        <f t="shared" si="529"/>
        <v>&lt;177 micron (NGR)</v>
      </c>
      <c r="L3195">
        <v>83</v>
      </c>
      <c r="M3195" t="s">
        <v>185</v>
      </c>
      <c r="N3195">
        <v>1609</v>
      </c>
      <c r="O3195" t="s">
        <v>74</v>
      </c>
      <c r="P3195" t="s">
        <v>54</v>
      </c>
      <c r="Q3195" t="s">
        <v>802</v>
      </c>
      <c r="R3195" t="s">
        <v>69</v>
      </c>
      <c r="S3195" t="s">
        <v>57</v>
      </c>
      <c r="T3195" t="s">
        <v>643</v>
      </c>
      <c r="U3195" t="s">
        <v>59</v>
      </c>
      <c r="V3195" t="s">
        <v>691</v>
      </c>
      <c r="W3195" t="s">
        <v>118</v>
      </c>
      <c r="X3195" t="s">
        <v>62</v>
      </c>
      <c r="Y3195" t="s">
        <v>355</v>
      </c>
      <c r="Z3195" t="s">
        <v>170</v>
      </c>
      <c r="AA3195" t="s">
        <v>64</v>
      </c>
      <c r="AB3195" t="s">
        <v>91</v>
      </c>
      <c r="AC3195" t="s">
        <v>66</v>
      </c>
      <c r="AD3195" t="s">
        <v>62</v>
      </c>
      <c r="AE3195" t="s">
        <v>74</v>
      </c>
      <c r="AF3195" t="s">
        <v>116</v>
      </c>
      <c r="AG3195" t="s">
        <v>223</v>
      </c>
      <c r="AH3195" t="s">
        <v>472</v>
      </c>
      <c r="AI3195" t="s">
        <v>159</v>
      </c>
      <c r="AJ3195" t="s">
        <v>104</v>
      </c>
      <c r="AK3195" t="s">
        <v>73</v>
      </c>
      <c r="AL3195" t="s">
        <v>103</v>
      </c>
      <c r="AM3195" t="s">
        <v>157</v>
      </c>
      <c r="AN3195" t="s">
        <v>76</v>
      </c>
      <c r="AO3195" t="s">
        <v>1217</v>
      </c>
      <c r="AP3195" t="s">
        <v>2741</v>
      </c>
      <c r="AQ3195" t="s">
        <v>92</v>
      </c>
      <c r="AR3195" t="s">
        <v>62</v>
      </c>
      <c r="AS3195" t="s">
        <v>54</v>
      </c>
      <c r="AT3195" t="s">
        <v>248</v>
      </c>
      <c r="AU3195" t="s">
        <v>107</v>
      </c>
      <c r="AV3195" t="s">
        <v>11357</v>
      </c>
    </row>
    <row r="3196" spans="1:48" hidden="1" x14ac:dyDescent="0.3">
      <c r="A3196" t="s">
        <v>15249</v>
      </c>
      <c r="B3196" t="s">
        <v>15250</v>
      </c>
      <c r="C3196" s="1" t="str">
        <f t="shared" si="530"/>
        <v>21:0975</v>
      </c>
      <c r="D3196" s="1" t="str">
        <f t="shared" si="527"/>
        <v>21:0110</v>
      </c>
      <c r="E3196" t="s">
        <v>15251</v>
      </c>
      <c r="F3196" t="s">
        <v>15252</v>
      </c>
      <c r="H3196">
        <v>60.984069699999999</v>
      </c>
      <c r="I3196">
        <v>-99.768454899999995</v>
      </c>
      <c r="J3196" s="1" t="str">
        <f t="shared" si="528"/>
        <v>NGR lake sediment grab sample</v>
      </c>
      <c r="K3196" s="1" t="str">
        <f t="shared" si="529"/>
        <v>&lt;177 micron (NGR)</v>
      </c>
      <c r="L3196">
        <v>83</v>
      </c>
      <c r="M3196" t="s">
        <v>200</v>
      </c>
      <c r="N3196">
        <v>1610</v>
      </c>
      <c r="O3196" t="s">
        <v>238</v>
      </c>
      <c r="P3196" t="s">
        <v>54</v>
      </c>
      <c r="Q3196" t="s">
        <v>315</v>
      </c>
      <c r="R3196" t="s">
        <v>575</v>
      </c>
      <c r="S3196" t="s">
        <v>57</v>
      </c>
      <c r="T3196" t="s">
        <v>15253</v>
      </c>
      <c r="U3196" t="s">
        <v>88</v>
      </c>
      <c r="V3196" t="s">
        <v>317</v>
      </c>
      <c r="W3196" t="s">
        <v>238</v>
      </c>
      <c r="X3196" t="s">
        <v>127</v>
      </c>
      <c r="Y3196" t="s">
        <v>157</v>
      </c>
      <c r="Z3196" t="s">
        <v>62</v>
      </c>
      <c r="AA3196" t="s">
        <v>64</v>
      </c>
      <c r="AB3196" t="s">
        <v>12606</v>
      </c>
      <c r="AC3196" t="s">
        <v>66</v>
      </c>
      <c r="AD3196" t="s">
        <v>62</v>
      </c>
      <c r="AE3196" t="s">
        <v>9833</v>
      </c>
      <c r="AF3196" t="s">
        <v>290</v>
      </c>
      <c r="AG3196" t="s">
        <v>77</v>
      </c>
      <c r="AH3196" t="s">
        <v>780</v>
      </c>
      <c r="AI3196" t="s">
        <v>96</v>
      </c>
      <c r="AJ3196" t="s">
        <v>578</v>
      </c>
      <c r="AK3196" t="s">
        <v>73</v>
      </c>
      <c r="AL3196" t="s">
        <v>103</v>
      </c>
      <c r="AM3196" t="s">
        <v>206</v>
      </c>
      <c r="AN3196" t="s">
        <v>76</v>
      </c>
      <c r="AO3196" t="s">
        <v>9630</v>
      </c>
      <c r="AP3196" t="s">
        <v>8164</v>
      </c>
      <c r="AQ3196" t="s">
        <v>290</v>
      </c>
      <c r="AR3196" t="s">
        <v>67</v>
      </c>
      <c r="AS3196" t="s">
        <v>62</v>
      </c>
      <c r="AT3196" t="s">
        <v>152</v>
      </c>
      <c r="AU3196" t="s">
        <v>107</v>
      </c>
      <c r="AV3196" t="s">
        <v>11371</v>
      </c>
    </row>
    <row r="3197" spans="1:48" hidden="1" x14ac:dyDescent="0.3">
      <c r="A3197" t="s">
        <v>15254</v>
      </c>
      <c r="B3197" t="s">
        <v>15255</v>
      </c>
      <c r="C3197" s="1" t="str">
        <f t="shared" si="530"/>
        <v>21:0975</v>
      </c>
      <c r="D3197" s="1" t="str">
        <f t="shared" si="527"/>
        <v>21:0110</v>
      </c>
      <c r="E3197" t="s">
        <v>15256</v>
      </c>
      <c r="F3197" t="s">
        <v>15257</v>
      </c>
      <c r="H3197">
        <v>60.990925500000003</v>
      </c>
      <c r="I3197">
        <v>-99.829675800000004</v>
      </c>
      <c r="J3197" s="1" t="str">
        <f t="shared" si="528"/>
        <v>NGR lake sediment grab sample</v>
      </c>
      <c r="K3197" s="1" t="str">
        <f t="shared" si="529"/>
        <v>&lt;177 micron (NGR)</v>
      </c>
      <c r="L3197">
        <v>83</v>
      </c>
      <c r="M3197" t="s">
        <v>113</v>
      </c>
      <c r="N3197">
        <v>1611</v>
      </c>
      <c r="O3197" t="s">
        <v>421</v>
      </c>
      <c r="P3197" t="s">
        <v>62</v>
      </c>
      <c r="Q3197" t="s">
        <v>275</v>
      </c>
      <c r="R3197" t="s">
        <v>15258</v>
      </c>
      <c r="S3197" t="s">
        <v>57</v>
      </c>
      <c r="T3197" t="s">
        <v>91</v>
      </c>
      <c r="U3197" t="s">
        <v>203</v>
      </c>
      <c r="V3197" t="s">
        <v>317</v>
      </c>
      <c r="W3197" t="s">
        <v>396</v>
      </c>
      <c r="X3197" t="s">
        <v>74</v>
      </c>
      <c r="Y3197" t="s">
        <v>238</v>
      </c>
      <c r="Z3197" t="s">
        <v>74</v>
      </c>
      <c r="AA3197" t="s">
        <v>64</v>
      </c>
      <c r="AB3197" t="s">
        <v>60</v>
      </c>
      <c r="AC3197" t="s">
        <v>66</v>
      </c>
      <c r="AD3197" t="s">
        <v>127</v>
      </c>
      <c r="AE3197" t="s">
        <v>8978</v>
      </c>
      <c r="AF3197" t="s">
        <v>141</v>
      </c>
      <c r="AG3197" t="s">
        <v>356</v>
      </c>
      <c r="AH3197" t="s">
        <v>780</v>
      </c>
      <c r="AI3197" t="s">
        <v>106</v>
      </c>
      <c r="AJ3197" t="s">
        <v>123</v>
      </c>
      <c r="AK3197" t="s">
        <v>73</v>
      </c>
      <c r="AL3197" t="s">
        <v>103</v>
      </c>
      <c r="AM3197" t="s">
        <v>75</v>
      </c>
      <c r="AN3197" t="s">
        <v>76</v>
      </c>
      <c r="AO3197" t="s">
        <v>92</v>
      </c>
      <c r="AP3197" t="s">
        <v>166</v>
      </c>
      <c r="AQ3197" t="s">
        <v>56</v>
      </c>
      <c r="AR3197" t="s">
        <v>67</v>
      </c>
      <c r="AS3197" t="s">
        <v>54</v>
      </c>
      <c r="AT3197" t="s">
        <v>248</v>
      </c>
      <c r="AU3197" t="s">
        <v>107</v>
      </c>
      <c r="AV3197" t="s">
        <v>290</v>
      </c>
    </row>
    <row r="3198" spans="1:48" hidden="1" x14ac:dyDescent="0.3">
      <c r="A3198" t="s">
        <v>15259</v>
      </c>
      <c r="B3198" t="s">
        <v>15260</v>
      </c>
      <c r="C3198" s="1" t="str">
        <f t="shared" si="530"/>
        <v>21:0975</v>
      </c>
      <c r="D3198" s="1" t="str">
        <f t="shared" si="527"/>
        <v>21:0110</v>
      </c>
      <c r="E3198" t="s">
        <v>15256</v>
      </c>
      <c r="F3198" t="s">
        <v>15261</v>
      </c>
      <c r="H3198">
        <v>60.990925500000003</v>
      </c>
      <c r="I3198">
        <v>-99.829675800000004</v>
      </c>
      <c r="J3198" s="1" t="str">
        <f t="shared" si="528"/>
        <v>NGR lake sediment grab sample</v>
      </c>
      <c r="K3198" s="1" t="str">
        <f t="shared" si="529"/>
        <v>&lt;177 micron (NGR)</v>
      </c>
      <c r="L3198">
        <v>83</v>
      </c>
      <c r="M3198" t="s">
        <v>132</v>
      </c>
      <c r="N3198">
        <v>1612</v>
      </c>
      <c r="O3198" t="s">
        <v>302</v>
      </c>
      <c r="P3198" t="s">
        <v>170</v>
      </c>
      <c r="Q3198" t="s">
        <v>560</v>
      </c>
      <c r="R3198" t="s">
        <v>478</v>
      </c>
      <c r="S3198" t="s">
        <v>57</v>
      </c>
      <c r="T3198" t="s">
        <v>91</v>
      </c>
      <c r="U3198" t="s">
        <v>168</v>
      </c>
      <c r="V3198" t="s">
        <v>356</v>
      </c>
      <c r="W3198" t="s">
        <v>396</v>
      </c>
      <c r="X3198" t="s">
        <v>62</v>
      </c>
      <c r="Y3198" t="s">
        <v>238</v>
      </c>
      <c r="Z3198" t="s">
        <v>62</v>
      </c>
      <c r="AA3198" t="s">
        <v>64</v>
      </c>
      <c r="AB3198" t="s">
        <v>411</v>
      </c>
      <c r="AC3198" t="s">
        <v>70</v>
      </c>
      <c r="AD3198" t="s">
        <v>127</v>
      </c>
      <c r="AE3198" t="s">
        <v>8614</v>
      </c>
      <c r="AF3198" t="s">
        <v>69</v>
      </c>
      <c r="AG3198" t="s">
        <v>282</v>
      </c>
      <c r="AH3198" t="s">
        <v>780</v>
      </c>
      <c r="AI3198" t="s">
        <v>193</v>
      </c>
      <c r="AJ3198" t="s">
        <v>318</v>
      </c>
      <c r="AK3198" t="s">
        <v>73</v>
      </c>
      <c r="AL3198" t="s">
        <v>103</v>
      </c>
      <c r="AM3198" t="s">
        <v>177</v>
      </c>
      <c r="AN3198" t="s">
        <v>76</v>
      </c>
      <c r="AO3198" t="s">
        <v>203</v>
      </c>
      <c r="AP3198" t="s">
        <v>89</v>
      </c>
      <c r="AQ3198" t="s">
        <v>709</v>
      </c>
      <c r="AR3198" t="s">
        <v>67</v>
      </c>
      <c r="AS3198" t="s">
        <v>54</v>
      </c>
      <c r="AT3198" t="s">
        <v>315</v>
      </c>
      <c r="AU3198" t="s">
        <v>107</v>
      </c>
      <c r="AV3198" t="s">
        <v>15262</v>
      </c>
    </row>
    <row r="3199" spans="1:48" hidden="1" x14ac:dyDescent="0.3">
      <c r="A3199" t="s">
        <v>15263</v>
      </c>
      <c r="B3199" t="s">
        <v>15264</v>
      </c>
      <c r="C3199" s="1" t="str">
        <f t="shared" si="530"/>
        <v>21:0975</v>
      </c>
      <c r="D3199" s="1" t="str">
        <f t="shared" si="527"/>
        <v>21:0110</v>
      </c>
      <c r="E3199" t="s">
        <v>15265</v>
      </c>
      <c r="F3199" t="s">
        <v>15266</v>
      </c>
      <c r="H3199">
        <v>60.990601499999997</v>
      </c>
      <c r="I3199">
        <v>-99.915862599999997</v>
      </c>
      <c r="J3199" s="1" t="str">
        <f t="shared" si="528"/>
        <v>NGR lake sediment grab sample</v>
      </c>
      <c r="K3199" s="1" t="str">
        <f t="shared" si="529"/>
        <v>&lt;177 micron (NGR)</v>
      </c>
      <c r="L3199">
        <v>83</v>
      </c>
      <c r="M3199" t="s">
        <v>217</v>
      </c>
      <c r="N3199">
        <v>1613</v>
      </c>
      <c r="O3199" t="s">
        <v>421</v>
      </c>
      <c r="P3199" t="s">
        <v>54</v>
      </c>
      <c r="Q3199" t="s">
        <v>1814</v>
      </c>
      <c r="R3199" t="s">
        <v>616</v>
      </c>
      <c r="S3199" t="s">
        <v>57</v>
      </c>
      <c r="T3199" t="s">
        <v>249</v>
      </c>
      <c r="U3199" t="s">
        <v>88</v>
      </c>
      <c r="V3199" t="s">
        <v>691</v>
      </c>
      <c r="W3199" t="s">
        <v>74</v>
      </c>
      <c r="X3199" t="s">
        <v>74</v>
      </c>
      <c r="Y3199" t="s">
        <v>421</v>
      </c>
      <c r="Z3199" t="s">
        <v>62</v>
      </c>
      <c r="AA3199" t="s">
        <v>64</v>
      </c>
      <c r="AB3199" t="s">
        <v>890</v>
      </c>
      <c r="AC3199" t="s">
        <v>66</v>
      </c>
      <c r="AD3199" t="s">
        <v>170</v>
      </c>
      <c r="AE3199" t="s">
        <v>5585</v>
      </c>
      <c r="AF3199" t="s">
        <v>116</v>
      </c>
      <c r="AG3199" t="s">
        <v>282</v>
      </c>
      <c r="AH3199" t="s">
        <v>472</v>
      </c>
      <c r="AI3199" t="s">
        <v>106</v>
      </c>
      <c r="AJ3199" t="s">
        <v>709</v>
      </c>
      <c r="AK3199" t="s">
        <v>73</v>
      </c>
      <c r="AL3199" t="s">
        <v>103</v>
      </c>
      <c r="AM3199" t="s">
        <v>224</v>
      </c>
      <c r="AN3199" t="s">
        <v>76</v>
      </c>
      <c r="AO3199" t="s">
        <v>373</v>
      </c>
      <c r="AP3199" t="s">
        <v>247</v>
      </c>
      <c r="AQ3199" t="s">
        <v>328</v>
      </c>
      <c r="AR3199" t="s">
        <v>67</v>
      </c>
      <c r="AS3199" t="s">
        <v>54</v>
      </c>
      <c r="AT3199" t="s">
        <v>73</v>
      </c>
      <c r="AU3199" t="s">
        <v>107</v>
      </c>
      <c r="AV3199" t="s">
        <v>4065</v>
      </c>
    </row>
    <row r="3200" spans="1:48" hidden="1" x14ac:dyDescent="0.3">
      <c r="A3200" t="s">
        <v>15267</v>
      </c>
      <c r="B3200" t="s">
        <v>15268</v>
      </c>
      <c r="C3200" s="1" t="str">
        <f t="shared" si="530"/>
        <v>21:0975</v>
      </c>
      <c r="D3200" s="1" t="str">
        <f t="shared" si="527"/>
        <v>21:0110</v>
      </c>
      <c r="E3200" t="s">
        <v>15269</v>
      </c>
      <c r="F3200" t="s">
        <v>15270</v>
      </c>
      <c r="H3200">
        <v>60.990430600000003</v>
      </c>
      <c r="I3200">
        <v>-99.966118499999993</v>
      </c>
      <c r="J3200" s="1" t="str">
        <f t="shared" si="528"/>
        <v>NGR lake sediment grab sample</v>
      </c>
      <c r="K3200" s="1" t="str">
        <f t="shared" si="529"/>
        <v>&lt;177 micron (NGR)</v>
      </c>
      <c r="L3200">
        <v>83</v>
      </c>
      <c r="M3200" t="s">
        <v>246</v>
      </c>
      <c r="N3200">
        <v>1614</v>
      </c>
      <c r="O3200" t="s">
        <v>137</v>
      </c>
      <c r="P3200" t="s">
        <v>54</v>
      </c>
      <c r="Q3200" t="s">
        <v>642</v>
      </c>
      <c r="R3200" t="s">
        <v>691</v>
      </c>
      <c r="S3200" t="s">
        <v>57</v>
      </c>
      <c r="T3200" t="s">
        <v>91</v>
      </c>
      <c r="U3200" t="s">
        <v>88</v>
      </c>
      <c r="V3200" t="s">
        <v>428</v>
      </c>
      <c r="W3200" t="s">
        <v>346</v>
      </c>
      <c r="X3200" t="s">
        <v>74</v>
      </c>
      <c r="Y3200" t="s">
        <v>448</v>
      </c>
      <c r="Z3200" t="s">
        <v>127</v>
      </c>
      <c r="AA3200" t="s">
        <v>64</v>
      </c>
      <c r="AB3200" t="s">
        <v>303</v>
      </c>
      <c r="AC3200" t="s">
        <v>70</v>
      </c>
      <c r="AD3200" t="s">
        <v>96</v>
      </c>
      <c r="AE3200" t="s">
        <v>526</v>
      </c>
      <c r="AF3200" t="s">
        <v>616</v>
      </c>
      <c r="AG3200" t="s">
        <v>380</v>
      </c>
      <c r="AH3200" t="s">
        <v>173</v>
      </c>
      <c r="AI3200" t="s">
        <v>156</v>
      </c>
      <c r="AJ3200" t="s">
        <v>348</v>
      </c>
      <c r="AK3200" t="s">
        <v>73</v>
      </c>
      <c r="AL3200" t="s">
        <v>177</v>
      </c>
      <c r="AM3200" t="s">
        <v>125</v>
      </c>
      <c r="AN3200" t="s">
        <v>76</v>
      </c>
      <c r="AO3200" t="s">
        <v>92</v>
      </c>
      <c r="AP3200" t="s">
        <v>566</v>
      </c>
      <c r="AQ3200" t="s">
        <v>124</v>
      </c>
      <c r="AR3200" t="s">
        <v>67</v>
      </c>
      <c r="AS3200" t="s">
        <v>62</v>
      </c>
      <c r="AT3200" t="s">
        <v>437</v>
      </c>
      <c r="AU3200" t="s">
        <v>479</v>
      </c>
      <c r="AV3200" t="s">
        <v>4411</v>
      </c>
    </row>
    <row r="3201" spans="1:48" hidden="1" x14ac:dyDescent="0.3">
      <c r="A3201" t="s">
        <v>15271</v>
      </c>
      <c r="B3201" t="s">
        <v>15272</v>
      </c>
      <c r="C3201" s="1" t="str">
        <f t="shared" si="530"/>
        <v>21:0975</v>
      </c>
      <c r="D3201" s="1" t="str">
        <f t="shared" si="527"/>
        <v>21:0110</v>
      </c>
      <c r="E3201" t="s">
        <v>15273</v>
      </c>
      <c r="F3201" t="s">
        <v>15274</v>
      </c>
      <c r="H3201">
        <v>60.965401700000001</v>
      </c>
      <c r="I3201">
        <v>-99.964361999999994</v>
      </c>
      <c r="J3201" s="1" t="str">
        <f t="shared" si="528"/>
        <v>NGR lake sediment grab sample</v>
      </c>
      <c r="K3201" s="1" t="str">
        <f t="shared" si="529"/>
        <v>&lt;177 micron (NGR)</v>
      </c>
      <c r="L3201">
        <v>83</v>
      </c>
      <c r="M3201" t="s">
        <v>260</v>
      </c>
      <c r="N3201">
        <v>1615</v>
      </c>
      <c r="O3201" t="s">
        <v>206</v>
      </c>
      <c r="P3201" t="s">
        <v>54</v>
      </c>
      <c r="Q3201" t="s">
        <v>2374</v>
      </c>
      <c r="R3201" t="s">
        <v>436</v>
      </c>
      <c r="S3201" t="s">
        <v>57</v>
      </c>
      <c r="T3201" t="s">
        <v>207</v>
      </c>
      <c r="U3201" t="s">
        <v>138</v>
      </c>
      <c r="V3201" t="s">
        <v>282</v>
      </c>
      <c r="W3201" t="s">
        <v>421</v>
      </c>
      <c r="X3201" t="s">
        <v>74</v>
      </c>
      <c r="Y3201" t="s">
        <v>95</v>
      </c>
      <c r="Z3201" t="s">
        <v>170</v>
      </c>
      <c r="AA3201" t="s">
        <v>64</v>
      </c>
      <c r="AB3201" t="s">
        <v>190</v>
      </c>
      <c r="AC3201" t="s">
        <v>66</v>
      </c>
      <c r="AD3201" t="s">
        <v>127</v>
      </c>
      <c r="AE3201" t="s">
        <v>4330</v>
      </c>
      <c r="AF3201" t="s">
        <v>104</v>
      </c>
      <c r="AG3201" t="s">
        <v>236</v>
      </c>
      <c r="AH3201" t="s">
        <v>780</v>
      </c>
      <c r="AI3201" t="s">
        <v>87</v>
      </c>
      <c r="AJ3201" t="s">
        <v>156</v>
      </c>
      <c r="AK3201" t="s">
        <v>73</v>
      </c>
      <c r="AL3201" t="s">
        <v>103</v>
      </c>
      <c r="AM3201" t="s">
        <v>75</v>
      </c>
      <c r="AN3201" t="s">
        <v>76</v>
      </c>
      <c r="AO3201" t="s">
        <v>168</v>
      </c>
      <c r="AP3201" t="s">
        <v>1980</v>
      </c>
      <c r="AQ3201" t="s">
        <v>138</v>
      </c>
      <c r="AR3201" t="s">
        <v>74</v>
      </c>
      <c r="AS3201" t="s">
        <v>54</v>
      </c>
      <c r="AT3201" t="s">
        <v>152</v>
      </c>
      <c r="AU3201" t="s">
        <v>107</v>
      </c>
      <c r="AV3201" t="s">
        <v>14593</v>
      </c>
    </row>
    <row r="3202" spans="1:48" hidden="1" x14ac:dyDescent="0.3">
      <c r="A3202" t="s">
        <v>15275</v>
      </c>
      <c r="B3202" t="s">
        <v>15276</v>
      </c>
      <c r="C3202" s="1" t="str">
        <f t="shared" si="530"/>
        <v>21:0975</v>
      </c>
      <c r="D3202" s="1" t="str">
        <f>HYPERLINK("https://geochem.nrcan.gc.ca/cdogs/content/svy/svy_e.htm", "")</f>
        <v/>
      </c>
      <c r="G3202" s="1" t="str">
        <f>HYPERLINK("https://geochem.nrcan.gc.ca/cdogs/content/cr_/cr_00125_e.htm", "125")</f>
        <v>125</v>
      </c>
      <c r="J3202" t="s">
        <v>230</v>
      </c>
      <c r="K3202" t="s">
        <v>231</v>
      </c>
      <c r="L3202">
        <v>83</v>
      </c>
      <c r="M3202" t="s">
        <v>232</v>
      </c>
      <c r="N3202">
        <v>1616</v>
      </c>
      <c r="O3202" t="s">
        <v>251</v>
      </c>
      <c r="P3202" t="s">
        <v>96</v>
      </c>
      <c r="Q3202" t="s">
        <v>2374</v>
      </c>
      <c r="R3202" t="s">
        <v>168</v>
      </c>
      <c r="S3202" t="s">
        <v>57</v>
      </c>
      <c r="T3202" t="s">
        <v>356</v>
      </c>
      <c r="U3202" t="s">
        <v>203</v>
      </c>
      <c r="V3202" t="s">
        <v>192</v>
      </c>
      <c r="W3202" t="s">
        <v>177</v>
      </c>
      <c r="X3202" t="s">
        <v>67</v>
      </c>
      <c r="Y3202" t="s">
        <v>170</v>
      </c>
      <c r="Z3202" t="s">
        <v>127</v>
      </c>
      <c r="AA3202" t="s">
        <v>64</v>
      </c>
      <c r="AB3202" t="s">
        <v>290</v>
      </c>
      <c r="AC3202" t="s">
        <v>224</v>
      </c>
      <c r="AD3202" t="s">
        <v>168</v>
      </c>
      <c r="AE3202" t="s">
        <v>421</v>
      </c>
      <c r="AF3202" t="s">
        <v>178</v>
      </c>
      <c r="AG3202" t="s">
        <v>151</v>
      </c>
      <c r="AH3202" t="s">
        <v>206</v>
      </c>
      <c r="AI3202" t="s">
        <v>88</v>
      </c>
      <c r="AJ3202" t="s">
        <v>226</v>
      </c>
      <c r="AK3202" t="s">
        <v>73</v>
      </c>
      <c r="AL3202" t="s">
        <v>103</v>
      </c>
      <c r="AM3202" t="s">
        <v>75</v>
      </c>
      <c r="AN3202" t="s">
        <v>76</v>
      </c>
      <c r="AO3202" t="s">
        <v>137</v>
      </c>
      <c r="AP3202" t="s">
        <v>2368</v>
      </c>
      <c r="AQ3202" t="s">
        <v>168</v>
      </c>
      <c r="AR3202" t="s">
        <v>67</v>
      </c>
      <c r="AS3202" t="s">
        <v>62</v>
      </c>
      <c r="AT3202" t="s">
        <v>541</v>
      </c>
      <c r="AU3202" t="s">
        <v>107</v>
      </c>
      <c r="AV3202" t="s">
        <v>11545</v>
      </c>
    </row>
    <row r="3203" spans="1:48" hidden="1" x14ac:dyDescent="0.3">
      <c r="A3203" t="s">
        <v>15277</v>
      </c>
      <c r="B3203" t="s">
        <v>15278</v>
      </c>
      <c r="C3203" s="1" t="str">
        <f t="shared" si="530"/>
        <v>21:0975</v>
      </c>
      <c r="D3203" s="1" t="str">
        <f t="shared" ref="D3203:D3221" si="531">HYPERLINK("https://geochem.nrcan.gc.ca/cdogs/content/svy/svy210110_e.htm", "21:0110")</f>
        <v>21:0110</v>
      </c>
      <c r="E3203" t="s">
        <v>15279</v>
      </c>
      <c r="F3203" t="s">
        <v>15280</v>
      </c>
      <c r="H3203">
        <v>60.968387200000002</v>
      </c>
      <c r="I3203">
        <v>-99.9265659</v>
      </c>
      <c r="J3203" s="1" t="str">
        <f t="shared" ref="J3203:J3221" si="532">HYPERLINK("https://geochem.nrcan.gc.ca/cdogs/content/kwd/kwd020027_e.htm", "NGR lake sediment grab sample")</f>
        <v>NGR lake sediment grab sample</v>
      </c>
      <c r="K3203" s="1" t="str">
        <f t="shared" ref="K3203:K3221" si="533">HYPERLINK("https://geochem.nrcan.gc.ca/cdogs/content/kwd/kwd080006_e.htm", "&lt;177 micron (NGR)")</f>
        <v>&lt;177 micron (NGR)</v>
      </c>
      <c r="L3203">
        <v>83</v>
      </c>
      <c r="M3203" t="s">
        <v>273</v>
      </c>
      <c r="N3203">
        <v>1617</v>
      </c>
      <c r="O3203" t="s">
        <v>526</v>
      </c>
      <c r="P3203" t="s">
        <v>54</v>
      </c>
      <c r="Q3203" t="s">
        <v>549</v>
      </c>
      <c r="R3203" t="s">
        <v>264</v>
      </c>
      <c r="S3203" t="s">
        <v>57</v>
      </c>
      <c r="T3203" t="s">
        <v>249</v>
      </c>
      <c r="U3203" t="s">
        <v>59</v>
      </c>
      <c r="V3203" t="s">
        <v>251</v>
      </c>
      <c r="W3203" t="s">
        <v>95</v>
      </c>
      <c r="X3203" t="s">
        <v>74</v>
      </c>
      <c r="Y3203" t="s">
        <v>238</v>
      </c>
      <c r="Z3203" t="s">
        <v>170</v>
      </c>
      <c r="AA3203" t="s">
        <v>64</v>
      </c>
      <c r="AB3203" t="s">
        <v>189</v>
      </c>
      <c r="AC3203" t="s">
        <v>66</v>
      </c>
      <c r="AD3203" t="s">
        <v>62</v>
      </c>
      <c r="AE3203" t="s">
        <v>120</v>
      </c>
      <c r="AF3203" t="s">
        <v>116</v>
      </c>
      <c r="AG3203" t="s">
        <v>236</v>
      </c>
      <c r="AH3203" t="s">
        <v>472</v>
      </c>
      <c r="AI3203" t="s">
        <v>336</v>
      </c>
      <c r="AJ3203" t="s">
        <v>305</v>
      </c>
      <c r="AK3203" t="s">
        <v>73</v>
      </c>
      <c r="AL3203" t="s">
        <v>224</v>
      </c>
      <c r="AM3203" t="s">
        <v>75</v>
      </c>
      <c r="AN3203" t="s">
        <v>76</v>
      </c>
      <c r="AO3203" t="s">
        <v>168</v>
      </c>
      <c r="AP3203" t="s">
        <v>2033</v>
      </c>
      <c r="AQ3203" t="s">
        <v>96</v>
      </c>
      <c r="AR3203" t="s">
        <v>67</v>
      </c>
      <c r="AS3203" t="s">
        <v>54</v>
      </c>
      <c r="AT3203" t="s">
        <v>73</v>
      </c>
      <c r="AU3203" t="s">
        <v>107</v>
      </c>
      <c r="AV3203" t="s">
        <v>3487</v>
      </c>
    </row>
    <row r="3204" spans="1:48" hidden="1" x14ac:dyDescent="0.3">
      <c r="A3204" t="s">
        <v>15281</v>
      </c>
      <c r="B3204" t="s">
        <v>15282</v>
      </c>
      <c r="C3204" s="1" t="str">
        <f t="shared" si="530"/>
        <v>21:0975</v>
      </c>
      <c r="D3204" s="1" t="str">
        <f t="shared" si="531"/>
        <v>21:0110</v>
      </c>
      <c r="E3204" t="s">
        <v>15229</v>
      </c>
      <c r="F3204" t="s">
        <v>15283</v>
      </c>
      <c r="H3204">
        <v>60.953022699999998</v>
      </c>
      <c r="I3204">
        <v>-99.864729199999999</v>
      </c>
      <c r="J3204" s="1" t="str">
        <f t="shared" si="532"/>
        <v>NGR lake sediment grab sample</v>
      </c>
      <c r="K3204" s="1" t="str">
        <f t="shared" si="533"/>
        <v>&lt;177 micron (NGR)</v>
      </c>
      <c r="L3204">
        <v>83</v>
      </c>
      <c r="M3204" t="s">
        <v>345</v>
      </c>
      <c r="N3204">
        <v>1618</v>
      </c>
      <c r="O3204" t="s">
        <v>206</v>
      </c>
      <c r="P3204" t="s">
        <v>54</v>
      </c>
      <c r="Q3204" t="s">
        <v>1134</v>
      </c>
      <c r="R3204" t="s">
        <v>104</v>
      </c>
      <c r="S3204" t="s">
        <v>57</v>
      </c>
      <c r="T3204" t="s">
        <v>725</v>
      </c>
      <c r="U3204" t="s">
        <v>88</v>
      </c>
      <c r="V3204" t="s">
        <v>492</v>
      </c>
      <c r="W3204" t="s">
        <v>95</v>
      </c>
      <c r="X3204" t="s">
        <v>67</v>
      </c>
      <c r="Y3204" t="s">
        <v>526</v>
      </c>
      <c r="Z3204" t="s">
        <v>127</v>
      </c>
      <c r="AA3204" t="s">
        <v>64</v>
      </c>
      <c r="AB3204" t="s">
        <v>317</v>
      </c>
      <c r="AC3204" t="s">
        <v>173</v>
      </c>
      <c r="AD3204" t="s">
        <v>67</v>
      </c>
      <c r="AE3204" t="s">
        <v>206</v>
      </c>
      <c r="AF3204" t="s">
        <v>282</v>
      </c>
      <c r="AG3204" t="s">
        <v>617</v>
      </c>
      <c r="AH3204" t="s">
        <v>780</v>
      </c>
      <c r="AI3204" t="s">
        <v>201</v>
      </c>
      <c r="AJ3204" t="s">
        <v>87</v>
      </c>
      <c r="AK3204" t="s">
        <v>73</v>
      </c>
      <c r="AL3204" t="s">
        <v>103</v>
      </c>
      <c r="AM3204" t="s">
        <v>103</v>
      </c>
      <c r="AN3204" t="s">
        <v>76</v>
      </c>
      <c r="AO3204" t="s">
        <v>592</v>
      </c>
      <c r="AP3204" t="s">
        <v>656</v>
      </c>
      <c r="AQ3204" t="s">
        <v>226</v>
      </c>
      <c r="AR3204" t="s">
        <v>67</v>
      </c>
      <c r="AS3204" t="s">
        <v>54</v>
      </c>
      <c r="AT3204" t="s">
        <v>73</v>
      </c>
      <c r="AU3204" t="s">
        <v>107</v>
      </c>
      <c r="AV3204" t="s">
        <v>2903</v>
      </c>
    </row>
    <row r="3205" spans="1:48" hidden="1" x14ac:dyDescent="0.3">
      <c r="A3205" t="s">
        <v>15284</v>
      </c>
      <c r="B3205" t="s">
        <v>15285</v>
      </c>
      <c r="C3205" s="1" t="str">
        <f t="shared" si="530"/>
        <v>21:0975</v>
      </c>
      <c r="D3205" s="1" t="str">
        <f t="shared" si="531"/>
        <v>21:0110</v>
      </c>
      <c r="E3205" t="s">
        <v>15286</v>
      </c>
      <c r="F3205" t="s">
        <v>15287</v>
      </c>
      <c r="H3205">
        <v>60.959613400000002</v>
      </c>
      <c r="I3205">
        <v>-99.769896599999996</v>
      </c>
      <c r="J3205" s="1" t="str">
        <f t="shared" si="532"/>
        <v>NGR lake sediment grab sample</v>
      </c>
      <c r="K3205" s="1" t="str">
        <f t="shared" si="533"/>
        <v>&lt;177 micron (NGR)</v>
      </c>
      <c r="L3205">
        <v>83</v>
      </c>
      <c r="M3205" t="s">
        <v>289</v>
      </c>
      <c r="N3205">
        <v>1619</v>
      </c>
      <c r="O3205" t="s">
        <v>177</v>
      </c>
      <c r="P3205" t="s">
        <v>54</v>
      </c>
      <c r="Q3205" t="s">
        <v>80</v>
      </c>
      <c r="R3205" t="s">
        <v>141</v>
      </c>
      <c r="S3205" t="s">
        <v>57</v>
      </c>
      <c r="T3205" t="s">
        <v>447</v>
      </c>
      <c r="U3205" t="s">
        <v>96</v>
      </c>
      <c r="V3205" t="s">
        <v>347</v>
      </c>
      <c r="W3205" t="s">
        <v>171</v>
      </c>
      <c r="X3205" t="s">
        <v>170</v>
      </c>
      <c r="Y3205" t="s">
        <v>448</v>
      </c>
      <c r="Z3205" t="s">
        <v>67</v>
      </c>
      <c r="AA3205" t="s">
        <v>64</v>
      </c>
      <c r="AB3205" t="s">
        <v>58</v>
      </c>
      <c r="AC3205" t="s">
        <v>66</v>
      </c>
      <c r="AD3205" t="s">
        <v>67</v>
      </c>
      <c r="AE3205" t="s">
        <v>983</v>
      </c>
      <c r="AF3205" t="s">
        <v>178</v>
      </c>
      <c r="AG3205" t="s">
        <v>436</v>
      </c>
      <c r="AH3205" t="s">
        <v>780</v>
      </c>
      <c r="AI3205" t="s">
        <v>327</v>
      </c>
      <c r="AJ3205" t="s">
        <v>8875</v>
      </c>
      <c r="AK3205" t="s">
        <v>73</v>
      </c>
      <c r="AL3205" t="s">
        <v>103</v>
      </c>
      <c r="AM3205" t="s">
        <v>157</v>
      </c>
      <c r="AN3205" t="s">
        <v>76</v>
      </c>
      <c r="AO3205" t="s">
        <v>178</v>
      </c>
      <c r="AP3205" t="s">
        <v>446</v>
      </c>
      <c r="AQ3205" t="s">
        <v>178</v>
      </c>
      <c r="AR3205" t="s">
        <v>67</v>
      </c>
      <c r="AS3205" t="s">
        <v>54</v>
      </c>
      <c r="AT3205" t="s">
        <v>73</v>
      </c>
      <c r="AU3205" t="s">
        <v>107</v>
      </c>
      <c r="AV3205" t="s">
        <v>9264</v>
      </c>
    </row>
    <row r="3206" spans="1:48" hidden="1" x14ac:dyDescent="0.3">
      <c r="A3206" t="s">
        <v>15288</v>
      </c>
      <c r="B3206" t="s">
        <v>15289</v>
      </c>
      <c r="C3206" s="1" t="str">
        <f t="shared" si="530"/>
        <v>21:0975</v>
      </c>
      <c r="D3206" s="1" t="str">
        <f t="shared" si="531"/>
        <v>21:0110</v>
      </c>
      <c r="E3206" t="s">
        <v>15290</v>
      </c>
      <c r="F3206" t="s">
        <v>15291</v>
      </c>
      <c r="H3206">
        <v>60.958852299999997</v>
      </c>
      <c r="I3206">
        <v>-99.6969371</v>
      </c>
      <c r="J3206" s="1" t="str">
        <f t="shared" si="532"/>
        <v>NGR lake sediment grab sample</v>
      </c>
      <c r="K3206" s="1" t="str">
        <f t="shared" si="533"/>
        <v>&lt;177 micron (NGR)</v>
      </c>
      <c r="L3206">
        <v>83</v>
      </c>
      <c r="M3206" t="s">
        <v>301</v>
      </c>
      <c r="N3206">
        <v>1620</v>
      </c>
      <c r="O3206" t="s">
        <v>206</v>
      </c>
      <c r="P3206" t="s">
        <v>54</v>
      </c>
      <c r="Q3206" t="s">
        <v>635</v>
      </c>
      <c r="R3206" t="s">
        <v>69</v>
      </c>
      <c r="S3206" t="s">
        <v>57</v>
      </c>
      <c r="T3206" t="s">
        <v>437</v>
      </c>
      <c r="U3206" t="s">
        <v>59</v>
      </c>
      <c r="V3206" t="s">
        <v>615</v>
      </c>
      <c r="W3206" t="s">
        <v>448</v>
      </c>
      <c r="X3206" t="s">
        <v>170</v>
      </c>
      <c r="Y3206" t="s">
        <v>396</v>
      </c>
      <c r="Z3206" t="s">
        <v>74</v>
      </c>
      <c r="AA3206" t="s">
        <v>64</v>
      </c>
      <c r="AB3206" t="s">
        <v>404</v>
      </c>
      <c r="AC3206" t="s">
        <v>70</v>
      </c>
      <c r="AD3206" t="s">
        <v>62</v>
      </c>
      <c r="AE3206" t="s">
        <v>191</v>
      </c>
      <c r="AF3206" t="s">
        <v>347</v>
      </c>
      <c r="AG3206" t="s">
        <v>550</v>
      </c>
      <c r="AH3206" t="s">
        <v>780</v>
      </c>
      <c r="AI3206" t="s">
        <v>338</v>
      </c>
      <c r="AJ3206" t="s">
        <v>281</v>
      </c>
      <c r="AK3206" t="s">
        <v>73</v>
      </c>
      <c r="AL3206" t="s">
        <v>103</v>
      </c>
      <c r="AM3206" t="s">
        <v>206</v>
      </c>
      <c r="AN3206" t="s">
        <v>76</v>
      </c>
      <c r="AO3206" t="s">
        <v>281</v>
      </c>
      <c r="AP3206" t="s">
        <v>2741</v>
      </c>
      <c r="AQ3206" t="s">
        <v>340</v>
      </c>
      <c r="AR3206" t="s">
        <v>67</v>
      </c>
      <c r="AS3206" t="s">
        <v>62</v>
      </c>
      <c r="AT3206" t="s">
        <v>73</v>
      </c>
      <c r="AU3206" t="s">
        <v>107</v>
      </c>
      <c r="AV3206" t="s">
        <v>15292</v>
      </c>
    </row>
    <row r="3207" spans="1:48" hidden="1" x14ac:dyDescent="0.3">
      <c r="A3207" t="s">
        <v>15293</v>
      </c>
      <c r="B3207" t="s">
        <v>15294</v>
      </c>
      <c r="C3207" s="1" t="str">
        <f t="shared" si="530"/>
        <v>21:0975</v>
      </c>
      <c r="D3207" s="1" t="str">
        <f t="shared" si="531"/>
        <v>21:0110</v>
      </c>
      <c r="E3207" t="s">
        <v>15295</v>
      </c>
      <c r="F3207" t="s">
        <v>15296</v>
      </c>
      <c r="H3207">
        <v>60.955889800000001</v>
      </c>
      <c r="I3207">
        <v>-99.657561900000005</v>
      </c>
      <c r="J3207" s="1" t="str">
        <f t="shared" si="532"/>
        <v>NGR lake sediment grab sample</v>
      </c>
      <c r="K3207" s="1" t="str">
        <f t="shared" si="533"/>
        <v>&lt;177 micron (NGR)</v>
      </c>
      <c r="L3207">
        <v>83</v>
      </c>
      <c r="M3207" t="s">
        <v>314</v>
      </c>
      <c r="N3207">
        <v>1621</v>
      </c>
      <c r="O3207" t="s">
        <v>157</v>
      </c>
      <c r="P3207" t="s">
        <v>54</v>
      </c>
      <c r="Q3207" t="s">
        <v>1814</v>
      </c>
      <c r="R3207" t="s">
        <v>616</v>
      </c>
      <c r="S3207" t="s">
        <v>57</v>
      </c>
      <c r="T3207" t="s">
        <v>560</v>
      </c>
      <c r="U3207" t="s">
        <v>59</v>
      </c>
      <c r="V3207" t="s">
        <v>890</v>
      </c>
      <c r="W3207" t="s">
        <v>355</v>
      </c>
      <c r="X3207" t="s">
        <v>170</v>
      </c>
      <c r="Y3207" t="s">
        <v>87</v>
      </c>
      <c r="Z3207" t="s">
        <v>127</v>
      </c>
      <c r="AA3207" t="s">
        <v>64</v>
      </c>
      <c r="AB3207" t="s">
        <v>277</v>
      </c>
      <c r="AC3207" t="s">
        <v>75</v>
      </c>
      <c r="AD3207" t="s">
        <v>178</v>
      </c>
      <c r="AE3207" t="s">
        <v>224</v>
      </c>
      <c r="AF3207" t="s">
        <v>99</v>
      </c>
      <c r="AG3207" t="s">
        <v>251</v>
      </c>
      <c r="AH3207" t="s">
        <v>780</v>
      </c>
      <c r="AI3207" t="s">
        <v>402</v>
      </c>
      <c r="AJ3207" t="s">
        <v>15297</v>
      </c>
      <c r="AK3207" t="s">
        <v>73</v>
      </c>
      <c r="AL3207" t="s">
        <v>103</v>
      </c>
      <c r="AM3207" t="s">
        <v>171</v>
      </c>
      <c r="AN3207" t="s">
        <v>76</v>
      </c>
      <c r="AO3207" t="s">
        <v>2673</v>
      </c>
      <c r="AP3207" t="s">
        <v>2741</v>
      </c>
      <c r="AQ3207" t="s">
        <v>347</v>
      </c>
      <c r="AR3207" t="s">
        <v>67</v>
      </c>
      <c r="AS3207" t="s">
        <v>96</v>
      </c>
      <c r="AT3207" t="s">
        <v>562</v>
      </c>
      <c r="AU3207" t="s">
        <v>107</v>
      </c>
      <c r="AV3207" t="s">
        <v>9190</v>
      </c>
    </row>
    <row r="3208" spans="1:48" hidden="1" x14ac:dyDescent="0.3">
      <c r="A3208" t="s">
        <v>15298</v>
      </c>
      <c r="B3208" t="s">
        <v>15299</v>
      </c>
      <c r="C3208" s="1" t="str">
        <f t="shared" si="530"/>
        <v>21:0975</v>
      </c>
      <c r="D3208" s="1" t="str">
        <f t="shared" si="531"/>
        <v>21:0110</v>
      </c>
      <c r="E3208" t="s">
        <v>15300</v>
      </c>
      <c r="F3208" t="s">
        <v>15301</v>
      </c>
      <c r="H3208">
        <v>60.958730600000003</v>
      </c>
      <c r="I3208">
        <v>-99.574229000000003</v>
      </c>
      <c r="J3208" s="1" t="str">
        <f t="shared" si="532"/>
        <v>NGR lake sediment grab sample</v>
      </c>
      <c r="K3208" s="1" t="str">
        <f t="shared" si="533"/>
        <v>&lt;177 micron (NGR)</v>
      </c>
      <c r="L3208">
        <v>83</v>
      </c>
      <c r="M3208" t="s">
        <v>324</v>
      </c>
      <c r="N3208">
        <v>1622</v>
      </c>
      <c r="O3208" t="s">
        <v>157</v>
      </c>
      <c r="P3208" t="s">
        <v>54</v>
      </c>
      <c r="Q3208" t="s">
        <v>593</v>
      </c>
      <c r="R3208" t="s">
        <v>616</v>
      </c>
      <c r="S3208" t="s">
        <v>57</v>
      </c>
      <c r="T3208" t="s">
        <v>262</v>
      </c>
      <c r="U3208" t="s">
        <v>59</v>
      </c>
      <c r="V3208" t="s">
        <v>381</v>
      </c>
      <c r="W3208" t="s">
        <v>276</v>
      </c>
      <c r="X3208" t="s">
        <v>62</v>
      </c>
      <c r="Y3208" t="s">
        <v>171</v>
      </c>
      <c r="Z3208" t="s">
        <v>74</v>
      </c>
      <c r="AA3208" t="s">
        <v>64</v>
      </c>
      <c r="AB3208" t="s">
        <v>304</v>
      </c>
      <c r="AC3208" t="s">
        <v>70</v>
      </c>
      <c r="AD3208" t="s">
        <v>138</v>
      </c>
      <c r="AE3208" t="s">
        <v>3989</v>
      </c>
      <c r="AF3208" t="s">
        <v>282</v>
      </c>
      <c r="AG3208" t="s">
        <v>99</v>
      </c>
      <c r="AH3208" t="s">
        <v>780</v>
      </c>
      <c r="AI3208" t="s">
        <v>388</v>
      </c>
      <c r="AJ3208" t="s">
        <v>1554</v>
      </c>
      <c r="AK3208" t="s">
        <v>73</v>
      </c>
      <c r="AL3208" t="s">
        <v>103</v>
      </c>
      <c r="AM3208" t="s">
        <v>157</v>
      </c>
      <c r="AN3208" t="s">
        <v>76</v>
      </c>
      <c r="AO3208" t="s">
        <v>134</v>
      </c>
      <c r="AP3208" t="s">
        <v>736</v>
      </c>
      <c r="AQ3208" t="s">
        <v>203</v>
      </c>
      <c r="AR3208" t="s">
        <v>67</v>
      </c>
      <c r="AS3208" t="s">
        <v>62</v>
      </c>
      <c r="AT3208" t="s">
        <v>73</v>
      </c>
      <c r="AU3208" t="s">
        <v>107</v>
      </c>
      <c r="AV3208" t="s">
        <v>15302</v>
      </c>
    </row>
    <row r="3209" spans="1:48" hidden="1" x14ac:dyDescent="0.3">
      <c r="A3209" t="s">
        <v>15303</v>
      </c>
      <c r="B3209" t="s">
        <v>15304</v>
      </c>
      <c r="C3209" s="1" t="str">
        <f t="shared" si="530"/>
        <v>21:0975</v>
      </c>
      <c r="D3209" s="1" t="str">
        <f t="shared" si="531"/>
        <v>21:0110</v>
      </c>
      <c r="E3209" t="s">
        <v>15305</v>
      </c>
      <c r="F3209" t="s">
        <v>15306</v>
      </c>
      <c r="H3209">
        <v>60.961546300000002</v>
      </c>
      <c r="I3209">
        <v>-99.522109499999999</v>
      </c>
      <c r="J3209" s="1" t="str">
        <f t="shared" si="532"/>
        <v>NGR lake sediment grab sample</v>
      </c>
      <c r="K3209" s="1" t="str">
        <f t="shared" si="533"/>
        <v>&lt;177 micron (NGR)</v>
      </c>
      <c r="L3209">
        <v>83</v>
      </c>
      <c r="M3209" t="s">
        <v>335</v>
      </c>
      <c r="N3209">
        <v>1623</v>
      </c>
      <c r="O3209" t="s">
        <v>177</v>
      </c>
      <c r="P3209" t="s">
        <v>54</v>
      </c>
      <c r="Q3209" t="s">
        <v>635</v>
      </c>
      <c r="R3209" t="s">
        <v>187</v>
      </c>
      <c r="S3209" t="s">
        <v>57</v>
      </c>
      <c r="T3209" t="s">
        <v>277</v>
      </c>
      <c r="U3209" t="s">
        <v>57</v>
      </c>
      <c r="V3209" t="s">
        <v>471</v>
      </c>
      <c r="W3209" t="s">
        <v>421</v>
      </c>
      <c r="X3209" t="s">
        <v>62</v>
      </c>
      <c r="Y3209" t="s">
        <v>448</v>
      </c>
      <c r="Z3209" t="s">
        <v>74</v>
      </c>
      <c r="AA3209" t="s">
        <v>64</v>
      </c>
      <c r="AB3209" t="s">
        <v>142</v>
      </c>
      <c r="AC3209" t="s">
        <v>66</v>
      </c>
      <c r="AD3209" t="s">
        <v>168</v>
      </c>
      <c r="AE3209" t="s">
        <v>3792</v>
      </c>
      <c r="AF3209" t="s">
        <v>134</v>
      </c>
      <c r="AG3209" t="s">
        <v>141</v>
      </c>
      <c r="AH3209" t="s">
        <v>780</v>
      </c>
      <c r="AI3209" t="s">
        <v>263</v>
      </c>
      <c r="AJ3209" t="s">
        <v>480</v>
      </c>
      <c r="AK3209" t="s">
        <v>73</v>
      </c>
      <c r="AL3209" t="s">
        <v>103</v>
      </c>
      <c r="AM3209" t="s">
        <v>157</v>
      </c>
      <c r="AN3209" t="s">
        <v>76</v>
      </c>
      <c r="AO3209" t="s">
        <v>77</v>
      </c>
      <c r="AP3209" t="s">
        <v>731</v>
      </c>
      <c r="AQ3209" t="s">
        <v>92</v>
      </c>
      <c r="AR3209" t="s">
        <v>67</v>
      </c>
      <c r="AS3209" t="s">
        <v>62</v>
      </c>
      <c r="AT3209" t="s">
        <v>73</v>
      </c>
      <c r="AU3209" t="s">
        <v>107</v>
      </c>
      <c r="AV3209" t="s">
        <v>15307</v>
      </c>
    </row>
    <row r="3210" spans="1:48" hidden="1" x14ac:dyDescent="0.3">
      <c r="A3210" t="s">
        <v>15308</v>
      </c>
      <c r="B3210" t="s">
        <v>15309</v>
      </c>
      <c r="C3210" s="1" t="str">
        <f t="shared" si="530"/>
        <v>21:0975</v>
      </c>
      <c r="D3210" s="1" t="str">
        <f t="shared" si="531"/>
        <v>21:0110</v>
      </c>
      <c r="E3210" t="s">
        <v>15310</v>
      </c>
      <c r="F3210" t="s">
        <v>15311</v>
      </c>
      <c r="H3210">
        <v>60.960887800000002</v>
      </c>
      <c r="I3210">
        <v>-99.450779400000002</v>
      </c>
      <c r="J3210" s="1" t="str">
        <f t="shared" si="532"/>
        <v>NGR lake sediment grab sample</v>
      </c>
      <c r="K3210" s="1" t="str">
        <f t="shared" si="533"/>
        <v>&lt;177 micron (NGR)</v>
      </c>
      <c r="L3210">
        <v>83</v>
      </c>
      <c r="M3210" t="s">
        <v>354</v>
      </c>
      <c r="N3210">
        <v>1624</v>
      </c>
      <c r="O3210" t="s">
        <v>193</v>
      </c>
      <c r="P3210" t="s">
        <v>54</v>
      </c>
      <c r="Q3210" t="s">
        <v>489</v>
      </c>
      <c r="R3210" t="s">
        <v>141</v>
      </c>
      <c r="S3210" t="s">
        <v>57</v>
      </c>
      <c r="T3210" t="s">
        <v>65</v>
      </c>
      <c r="U3210" t="s">
        <v>88</v>
      </c>
      <c r="V3210" t="s">
        <v>192</v>
      </c>
      <c r="W3210" t="s">
        <v>526</v>
      </c>
      <c r="X3210" t="s">
        <v>67</v>
      </c>
      <c r="Y3210" t="s">
        <v>238</v>
      </c>
      <c r="Z3210" t="s">
        <v>62</v>
      </c>
      <c r="AA3210" t="s">
        <v>64</v>
      </c>
      <c r="AB3210" t="s">
        <v>141</v>
      </c>
      <c r="AC3210" t="s">
        <v>66</v>
      </c>
      <c r="AD3210" t="s">
        <v>203</v>
      </c>
      <c r="AE3210" t="s">
        <v>1872</v>
      </c>
      <c r="AF3210" t="s">
        <v>121</v>
      </c>
      <c r="AG3210" t="s">
        <v>99</v>
      </c>
      <c r="AH3210" t="s">
        <v>173</v>
      </c>
      <c r="AI3210" t="s">
        <v>363</v>
      </c>
      <c r="AJ3210" t="s">
        <v>363</v>
      </c>
      <c r="AK3210" t="s">
        <v>73</v>
      </c>
      <c r="AL3210" t="s">
        <v>103</v>
      </c>
      <c r="AM3210" t="s">
        <v>103</v>
      </c>
      <c r="AN3210" t="s">
        <v>76</v>
      </c>
      <c r="AO3210" t="s">
        <v>305</v>
      </c>
      <c r="AP3210" t="s">
        <v>261</v>
      </c>
      <c r="AQ3210" t="s">
        <v>116</v>
      </c>
      <c r="AR3210" t="s">
        <v>74</v>
      </c>
      <c r="AS3210" t="s">
        <v>54</v>
      </c>
      <c r="AT3210" t="s">
        <v>277</v>
      </c>
      <c r="AU3210" t="s">
        <v>107</v>
      </c>
      <c r="AV3210" t="s">
        <v>3173</v>
      </c>
    </row>
    <row r="3211" spans="1:48" hidden="1" x14ac:dyDescent="0.3">
      <c r="A3211" t="s">
        <v>15312</v>
      </c>
      <c r="B3211" t="s">
        <v>15313</v>
      </c>
      <c r="C3211" s="1" t="str">
        <f t="shared" si="530"/>
        <v>21:0975</v>
      </c>
      <c r="D3211" s="1" t="str">
        <f t="shared" si="531"/>
        <v>21:0110</v>
      </c>
      <c r="E3211" t="s">
        <v>15314</v>
      </c>
      <c r="F3211" t="s">
        <v>15315</v>
      </c>
      <c r="H3211">
        <v>60.786513399999997</v>
      </c>
      <c r="I3211">
        <v>-98.991176699999997</v>
      </c>
      <c r="J3211" s="1" t="str">
        <f t="shared" si="532"/>
        <v>NGR lake sediment grab sample</v>
      </c>
      <c r="K3211" s="1" t="str">
        <f t="shared" si="533"/>
        <v>&lt;177 micron (NGR)</v>
      </c>
      <c r="L3211">
        <v>84</v>
      </c>
      <c r="M3211" t="s">
        <v>52</v>
      </c>
      <c r="N3211">
        <v>1625</v>
      </c>
      <c r="O3211" t="s">
        <v>526</v>
      </c>
      <c r="P3211" t="s">
        <v>54</v>
      </c>
      <c r="Q3211" t="s">
        <v>337</v>
      </c>
      <c r="R3211" t="s">
        <v>121</v>
      </c>
      <c r="S3211" t="s">
        <v>57</v>
      </c>
      <c r="T3211" t="s">
        <v>152</v>
      </c>
      <c r="U3211" t="s">
        <v>117</v>
      </c>
      <c r="V3211" t="s">
        <v>550</v>
      </c>
      <c r="W3211" t="s">
        <v>63</v>
      </c>
      <c r="X3211" t="s">
        <v>74</v>
      </c>
      <c r="Y3211" t="s">
        <v>137</v>
      </c>
      <c r="Z3211" t="s">
        <v>138</v>
      </c>
      <c r="AA3211" t="s">
        <v>64</v>
      </c>
      <c r="AB3211" t="s">
        <v>492</v>
      </c>
      <c r="AC3211" t="s">
        <v>70</v>
      </c>
      <c r="AD3211" t="s">
        <v>96</v>
      </c>
      <c r="AE3211" t="s">
        <v>7924</v>
      </c>
      <c r="AF3211" t="s">
        <v>178</v>
      </c>
      <c r="AG3211" t="s">
        <v>152</v>
      </c>
      <c r="AH3211" t="s">
        <v>173</v>
      </c>
      <c r="AI3211" t="s">
        <v>159</v>
      </c>
      <c r="AJ3211" t="s">
        <v>72</v>
      </c>
      <c r="AK3211" t="s">
        <v>73</v>
      </c>
      <c r="AL3211" t="s">
        <v>125</v>
      </c>
      <c r="AM3211" t="s">
        <v>177</v>
      </c>
      <c r="AN3211" t="s">
        <v>76</v>
      </c>
      <c r="AO3211" t="s">
        <v>104</v>
      </c>
      <c r="AP3211" t="s">
        <v>414</v>
      </c>
      <c r="AQ3211" t="s">
        <v>439</v>
      </c>
      <c r="AR3211" t="s">
        <v>67</v>
      </c>
      <c r="AS3211" t="s">
        <v>54</v>
      </c>
      <c r="AT3211" t="s">
        <v>73</v>
      </c>
      <c r="AU3211" t="s">
        <v>107</v>
      </c>
      <c r="AV3211" t="s">
        <v>2424</v>
      </c>
    </row>
    <row r="3212" spans="1:48" hidden="1" x14ac:dyDescent="0.3">
      <c r="A3212" t="s">
        <v>15316</v>
      </c>
      <c r="B3212" t="s">
        <v>15317</v>
      </c>
      <c r="C3212" s="1" t="str">
        <f t="shared" si="530"/>
        <v>21:0975</v>
      </c>
      <c r="D3212" s="1" t="str">
        <f t="shared" si="531"/>
        <v>21:0110</v>
      </c>
      <c r="E3212" t="s">
        <v>15318</v>
      </c>
      <c r="F3212" t="s">
        <v>15319</v>
      </c>
      <c r="H3212">
        <v>60.953718700000003</v>
      </c>
      <c r="I3212">
        <v>-99.352880999999996</v>
      </c>
      <c r="J3212" s="1" t="str">
        <f t="shared" si="532"/>
        <v>NGR lake sediment grab sample</v>
      </c>
      <c r="K3212" s="1" t="str">
        <f t="shared" si="533"/>
        <v>&lt;177 micron (NGR)</v>
      </c>
      <c r="L3212">
        <v>84</v>
      </c>
      <c r="M3212" t="s">
        <v>86</v>
      </c>
      <c r="N3212">
        <v>1626</v>
      </c>
      <c r="O3212" t="s">
        <v>396</v>
      </c>
      <c r="P3212" t="s">
        <v>62</v>
      </c>
      <c r="Q3212" t="s">
        <v>593</v>
      </c>
      <c r="R3212" t="s">
        <v>187</v>
      </c>
      <c r="S3212" t="s">
        <v>57</v>
      </c>
      <c r="T3212" t="s">
        <v>562</v>
      </c>
      <c r="U3212" t="s">
        <v>138</v>
      </c>
      <c r="V3212" t="s">
        <v>151</v>
      </c>
      <c r="W3212" t="s">
        <v>68</v>
      </c>
      <c r="X3212" t="s">
        <v>67</v>
      </c>
      <c r="Y3212" t="s">
        <v>62</v>
      </c>
      <c r="Z3212" t="s">
        <v>62</v>
      </c>
      <c r="AA3212" t="s">
        <v>64</v>
      </c>
      <c r="AB3212" t="s">
        <v>454</v>
      </c>
      <c r="AC3212" t="s">
        <v>66</v>
      </c>
      <c r="AD3212" t="s">
        <v>90</v>
      </c>
      <c r="AE3212" t="s">
        <v>4301</v>
      </c>
      <c r="AF3212" t="s">
        <v>116</v>
      </c>
      <c r="AG3212" t="s">
        <v>90</v>
      </c>
      <c r="AH3212" t="s">
        <v>472</v>
      </c>
      <c r="AI3212" t="s">
        <v>136</v>
      </c>
      <c r="AJ3212" t="s">
        <v>932</v>
      </c>
      <c r="AK3212" t="s">
        <v>73</v>
      </c>
      <c r="AL3212" t="s">
        <v>103</v>
      </c>
      <c r="AM3212" t="s">
        <v>206</v>
      </c>
      <c r="AN3212" t="s">
        <v>76</v>
      </c>
      <c r="AO3212" t="s">
        <v>290</v>
      </c>
      <c r="AP3212" t="s">
        <v>997</v>
      </c>
      <c r="AQ3212" t="s">
        <v>9700</v>
      </c>
      <c r="AR3212" t="s">
        <v>67</v>
      </c>
      <c r="AS3212" t="s">
        <v>170</v>
      </c>
      <c r="AT3212" t="s">
        <v>315</v>
      </c>
      <c r="AU3212" t="s">
        <v>107</v>
      </c>
      <c r="AV3212" t="s">
        <v>15320</v>
      </c>
    </row>
    <row r="3213" spans="1:48" hidden="1" x14ac:dyDescent="0.3">
      <c r="A3213" t="s">
        <v>15321</v>
      </c>
      <c r="B3213" t="s">
        <v>15322</v>
      </c>
      <c r="C3213" s="1" t="str">
        <f t="shared" si="530"/>
        <v>21:0975</v>
      </c>
      <c r="D3213" s="1" t="str">
        <f t="shared" si="531"/>
        <v>21:0110</v>
      </c>
      <c r="E3213" t="s">
        <v>15323</v>
      </c>
      <c r="F3213" t="s">
        <v>15324</v>
      </c>
      <c r="H3213">
        <v>60.956106400000003</v>
      </c>
      <c r="I3213">
        <v>-99.284683000000001</v>
      </c>
      <c r="J3213" s="1" t="str">
        <f t="shared" si="532"/>
        <v>NGR lake sediment grab sample</v>
      </c>
      <c r="K3213" s="1" t="str">
        <f t="shared" si="533"/>
        <v>&lt;177 micron (NGR)</v>
      </c>
      <c r="L3213">
        <v>84</v>
      </c>
      <c r="M3213" t="s">
        <v>149</v>
      </c>
      <c r="N3213">
        <v>1627</v>
      </c>
      <c r="O3213" t="s">
        <v>421</v>
      </c>
      <c r="P3213" t="s">
        <v>54</v>
      </c>
      <c r="Q3213" t="s">
        <v>523</v>
      </c>
      <c r="R3213" t="s">
        <v>616</v>
      </c>
      <c r="S3213" t="s">
        <v>57</v>
      </c>
      <c r="T3213" t="s">
        <v>449</v>
      </c>
      <c r="U3213" t="s">
        <v>59</v>
      </c>
      <c r="V3213" t="s">
        <v>69</v>
      </c>
      <c r="W3213" t="s">
        <v>526</v>
      </c>
      <c r="X3213" t="s">
        <v>67</v>
      </c>
      <c r="Y3213" t="s">
        <v>68</v>
      </c>
      <c r="Z3213" t="s">
        <v>170</v>
      </c>
      <c r="AA3213" t="s">
        <v>64</v>
      </c>
      <c r="AB3213" t="s">
        <v>492</v>
      </c>
      <c r="AC3213" t="s">
        <v>173</v>
      </c>
      <c r="AD3213" t="s">
        <v>127</v>
      </c>
      <c r="AE3213" t="s">
        <v>1547</v>
      </c>
      <c r="AF3213" t="s">
        <v>92</v>
      </c>
      <c r="AG3213" t="s">
        <v>890</v>
      </c>
      <c r="AH3213" t="s">
        <v>472</v>
      </c>
      <c r="AI3213" t="s">
        <v>327</v>
      </c>
      <c r="AJ3213" t="s">
        <v>53</v>
      </c>
      <c r="AK3213" t="s">
        <v>73</v>
      </c>
      <c r="AL3213" t="s">
        <v>103</v>
      </c>
      <c r="AM3213" t="s">
        <v>75</v>
      </c>
      <c r="AN3213" t="s">
        <v>76</v>
      </c>
      <c r="AO3213" t="s">
        <v>168</v>
      </c>
      <c r="AP3213" t="s">
        <v>4241</v>
      </c>
      <c r="AQ3213" t="s">
        <v>59</v>
      </c>
      <c r="AR3213" t="s">
        <v>74</v>
      </c>
      <c r="AS3213" t="s">
        <v>54</v>
      </c>
      <c r="AT3213" t="s">
        <v>73</v>
      </c>
      <c r="AU3213" t="s">
        <v>107</v>
      </c>
      <c r="AV3213" t="s">
        <v>15325</v>
      </c>
    </row>
    <row r="3214" spans="1:48" hidden="1" x14ac:dyDescent="0.3">
      <c r="A3214" t="s">
        <v>15326</v>
      </c>
      <c r="B3214" t="s">
        <v>15327</v>
      </c>
      <c r="C3214" s="1" t="str">
        <f t="shared" si="530"/>
        <v>21:0975</v>
      </c>
      <c r="D3214" s="1" t="str">
        <f t="shared" si="531"/>
        <v>21:0110</v>
      </c>
      <c r="E3214" t="s">
        <v>15328</v>
      </c>
      <c r="F3214" t="s">
        <v>15329</v>
      </c>
      <c r="H3214">
        <v>60.962281900000001</v>
      </c>
      <c r="I3214">
        <v>-99.228781600000005</v>
      </c>
      <c r="J3214" s="1" t="str">
        <f t="shared" si="532"/>
        <v>NGR lake sediment grab sample</v>
      </c>
      <c r="K3214" s="1" t="str">
        <f t="shared" si="533"/>
        <v>&lt;177 micron (NGR)</v>
      </c>
      <c r="L3214">
        <v>84</v>
      </c>
      <c r="M3214" t="s">
        <v>165</v>
      </c>
      <c r="N3214">
        <v>1628</v>
      </c>
      <c r="O3214" t="s">
        <v>206</v>
      </c>
      <c r="P3214" t="s">
        <v>54</v>
      </c>
      <c r="Q3214" t="s">
        <v>802</v>
      </c>
      <c r="R3214" t="s">
        <v>550</v>
      </c>
      <c r="S3214" t="s">
        <v>57</v>
      </c>
      <c r="T3214" t="s">
        <v>364</v>
      </c>
      <c r="U3214" t="s">
        <v>96</v>
      </c>
      <c r="V3214" t="s">
        <v>99</v>
      </c>
      <c r="W3214" t="s">
        <v>526</v>
      </c>
      <c r="X3214" t="s">
        <v>74</v>
      </c>
      <c r="Y3214" t="s">
        <v>396</v>
      </c>
      <c r="Z3214" t="s">
        <v>170</v>
      </c>
      <c r="AA3214" t="s">
        <v>64</v>
      </c>
      <c r="AB3214" t="s">
        <v>58</v>
      </c>
      <c r="AC3214" t="s">
        <v>155</v>
      </c>
      <c r="AD3214" t="s">
        <v>117</v>
      </c>
      <c r="AE3214" t="s">
        <v>2628</v>
      </c>
      <c r="AF3214" t="s">
        <v>77</v>
      </c>
      <c r="AG3214" t="s">
        <v>190</v>
      </c>
      <c r="AH3214" t="s">
        <v>472</v>
      </c>
      <c r="AI3214" t="s">
        <v>193</v>
      </c>
      <c r="AJ3214" t="s">
        <v>4533</v>
      </c>
      <c r="AK3214" t="s">
        <v>73</v>
      </c>
      <c r="AL3214" t="s">
        <v>103</v>
      </c>
      <c r="AM3214" t="s">
        <v>206</v>
      </c>
      <c r="AN3214" t="s">
        <v>76</v>
      </c>
      <c r="AO3214" t="s">
        <v>134</v>
      </c>
      <c r="AP3214" t="s">
        <v>900</v>
      </c>
      <c r="AQ3214" t="s">
        <v>761</v>
      </c>
      <c r="AR3214" t="s">
        <v>74</v>
      </c>
      <c r="AS3214" t="s">
        <v>127</v>
      </c>
      <c r="AT3214" t="s">
        <v>73</v>
      </c>
      <c r="AU3214" t="s">
        <v>107</v>
      </c>
      <c r="AV3214" t="s">
        <v>8188</v>
      </c>
    </row>
    <row r="3215" spans="1:48" hidden="1" x14ac:dyDescent="0.3">
      <c r="A3215" t="s">
        <v>15330</v>
      </c>
      <c r="B3215" t="s">
        <v>15331</v>
      </c>
      <c r="C3215" s="1" t="str">
        <f t="shared" si="530"/>
        <v>21:0975</v>
      </c>
      <c r="D3215" s="1" t="str">
        <f t="shared" si="531"/>
        <v>21:0110</v>
      </c>
      <c r="E3215" t="s">
        <v>15332</v>
      </c>
      <c r="F3215" t="s">
        <v>15333</v>
      </c>
      <c r="H3215">
        <v>60.970402100000001</v>
      </c>
      <c r="I3215">
        <v>-99.131602599999994</v>
      </c>
      <c r="J3215" s="1" t="str">
        <f t="shared" si="532"/>
        <v>NGR lake sediment grab sample</v>
      </c>
      <c r="K3215" s="1" t="str">
        <f t="shared" si="533"/>
        <v>&lt;177 micron (NGR)</v>
      </c>
      <c r="L3215">
        <v>84</v>
      </c>
      <c r="M3215" t="s">
        <v>185</v>
      </c>
      <c r="N3215">
        <v>1629</v>
      </c>
      <c r="O3215" t="s">
        <v>526</v>
      </c>
      <c r="P3215" t="s">
        <v>96</v>
      </c>
      <c r="Q3215" t="s">
        <v>1477</v>
      </c>
      <c r="R3215" t="s">
        <v>77</v>
      </c>
      <c r="S3215" t="s">
        <v>57</v>
      </c>
      <c r="T3215" t="s">
        <v>853</v>
      </c>
      <c r="U3215" t="s">
        <v>59</v>
      </c>
      <c r="V3215" t="s">
        <v>2740</v>
      </c>
      <c r="W3215" t="s">
        <v>421</v>
      </c>
      <c r="X3215" t="s">
        <v>74</v>
      </c>
      <c r="Y3215" t="s">
        <v>74</v>
      </c>
      <c r="Z3215" t="s">
        <v>127</v>
      </c>
      <c r="AA3215" t="s">
        <v>64</v>
      </c>
      <c r="AB3215" t="s">
        <v>264</v>
      </c>
      <c r="AC3215" t="s">
        <v>66</v>
      </c>
      <c r="AD3215" t="s">
        <v>127</v>
      </c>
      <c r="AE3215" t="s">
        <v>526</v>
      </c>
      <c r="AF3215" t="s">
        <v>77</v>
      </c>
      <c r="AG3215" t="s">
        <v>100</v>
      </c>
      <c r="AH3215" t="s">
        <v>472</v>
      </c>
      <c r="AI3215" t="s">
        <v>127</v>
      </c>
      <c r="AJ3215" t="s">
        <v>138</v>
      </c>
      <c r="AK3215" t="s">
        <v>73</v>
      </c>
      <c r="AL3215" t="s">
        <v>103</v>
      </c>
      <c r="AM3215" t="s">
        <v>75</v>
      </c>
      <c r="AN3215" t="s">
        <v>76</v>
      </c>
      <c r="AO3215" t="s">
        <v>203</v>
      </c>
      <c r="AP3215" t="s">
        <v>2033</v>
      </c>
      <c r="AQ3215" t="s">
        <v>11828</v>
      </c>
      <c r="AR3215" t="s">
        <v>67</v>
      </c>
      <c r="AS3215" t="s">
        <v>54</v>
      </c>
      <c r="AT3215" t="s">
        <v>73</v>
      </c>
      <c r="AU3215" t="s">
        <v>107</v>
      </c>
      <c r="AV3215" t="s">
        <v>7068</v>
      </c>
    </row>
    <row r="3216" spans="1:48" hidden="1" x14ac:dyDescent="0.3">
      <c r="A3216" t="s">
        <v>15334</v>
      </c>
      <c r="B3216" t="s">
        <v>15335</v>
      </c>
      <c r="C3216" s="1" t="str">
        <f t="shared" si="530"/>
        <v>21:0975</v>
      </c>
      <c r="D3216" s="1" t="str">
        <f t="shared" si="531"/>
        <v>21:0110</v>
      </c>
      <c r="E3216" t="s">
        <v>15336</v>
      </c>
      <c r="F3216" t="s">
        <v>15337</v>
      </c>
      <c r="H3216">
        <v>60.968306900000002</v>
      </c>
      <c r="I3216">
        <v>-99.174150800000007</v>
      </c>
      <c r="J3216" s="1" t="str">
        <f t="shared" si="532"/>
        <v>NGR lake sediment grab sample</v>
      </c>
      <c r="K3216" s="1" t="str">
        <f t="shared" si="533"/>
        <v>&lt;177 micron (NGR)</v>
      </c>
      <c r="L3216">
        <v>84</v>
      </c>
      <c r="M3216" t="s">
        <v>200</v>
      </c>
      <c r="N3216">
        <v>1630</v>
      </c>
      <c r="O3216" t="s">
        <v>526</v>
      </c>
      <c r="P3216" t="s">
        <v>62</v>
      </c>
      <c r="Q3216" t="s">
        <v>247</v>
      </c>
      <c r="R3216" t="s">
        <v>305</v>
      </c>
      <c r="S3216" t="s">
        <v>57</v>
      </c>
      <c r="T3216" t="s">
        <v>221</v>
      </c>
      <c r="U3216" t="s">
        <v>138</v>
      </c>
      <c r="V3216" t="s">
        <v>691</v>
      </c>
      <c r="W3216" t="s">
        <v>137</v>
      </c>
      <c r="X3216" t="s">
        <v>67</v>
      </c>
      <c r="Y3216" t="s">
        <v>68</v>
      </c>
      <c r="Z3216" t="s">
        <v>138</v>
      </c>
      <c r="AA3216" t="s">
        <v>64</v>
      </c>
      <c r="AB3216" t="s">
        <v>69</v>
      </c>
      <c r="AC3216" t="s">
        <v>66</v>
      </c>
      <c r="AD3216" t="s">
        <v>62</v>
      </c>
      <c r="AE3216" t="s">
        <v>1126</v>
      </c>
      <c r="AF3216" t="s">
        <v>203</v>
      </c>
      <c r="AG3216" t="s">
        <v>152</v>
      </c>
      <c r="AH3216" t="s">
        <v>173</v>
      </c>
      <c r="AI3216" t="s">
        <v>709</v>
      </c>
      <c r="AJ3216" t="s">
        <v>240</v>
      </c>
      <c r="AK3216" t="s">
        <v>73</v>
      </c>
      <c r="AL3216" t="s">
        <v>125</v>
      </c>
      <c r="AM3216" t="s">
        <v>224</v>
      </c>
      <c r="AN3216" t="s">
        <v>76</v>
      </c>
      <c r="AO3216" t="s">
        <v>514</v>
      </c>
      <c r="AP3216" t="s">
        <v>307</v>
      </c>
      <c r="AQ3216" t="s">
        <v>168</v>
      </c>
      <c r="AR3216" t="s">
        <v>67</v>
      </c>
      <c r="AS3216" t="s">
        <v>54</v>
      </c>
      <c r="AT3216" t="s">
        <v>73</v>
      </c>
      <c r="AU3216" t="s">
        <v>107</v>
      </c>
      <c r="AV3216" t="s">
        <v>15338</v>
      </c>
    </row>
    <row r="3217" spans="1:48" hidden="1" x14ac:dyDescent="0.3">
      <c r="A3217" t="s">
        <v>15339</v>
      </c>
      <c r="B3217" t="s">
        <v>15340</v>
      </c>
      <c r="C3217" s="1" t="str">
        <f t="shared" si="530"/>
        <v>21:0975</v>
      </c>
      <c r="D3217" s="1" t="str">
        <f t="shared" si="531"/>
        <v>21:0110</v>
      </c>
      <c r="E3217" t="s">
        <v>15341</v>
      </c>
      <c r="F3217" t="s">
        <v>15342</v>
      </c>
      <c r="H3217">
        <v>60.970315999999997</v>
      </c>
      <c r="I3217">
        <v>-99.064955400000002</v>
      </c>
      <c r="J3217" s="1" t="str">
        <f t="shared" si="532"/>
        <v>NGR lake sediment grab sample</v>
      </c>
      <c r="K3217" s="1" t="str">
        <f t="shared" si="533"/>
        <v>&lt;177 micron (NGR)</v>
      </c>
      <c r="L3217">
        <v>84</v>
      </c>
      <c r="M3217" t="s">
        <v>217</v>
      </c>
      <c r="N3217">
        <v>1631</v>
      </c>
      <c r="O3217" t="s">
        <v>95</v>
      </c>
      <c r="P3217" t="s">
        <v>54</v>
      </c>
      <c r="Q3217" t="s">
        <v>997</v>
      </c>
      <c r="R3217" t="s">
        <v>134</v>
      </c>
      <c r="S3217" t="s">
        <v>57</v>
      </c>
      <c r="T3217" t="s">
        <v>604</v>
      </c>
      <c r="U3217" t="s">
        <v>59</v>
      </c>
      <c r="V3217" t="s">
        <v>356</v>
      </c>
      <c r="W3217" t="s">
        <v>421</v>
      </c>
      <c r="X3217" t="s">
        <v>67</v>
      </c>
      <c r="Y3217" t="s">
        <v>526</v>
      </c>
      <c r="Z3217" t="s">
        <v>127</v>
      </c>
      <c r="AA3217" t="s">
        <v>64</v>
      </c>
      <c r="AB3217" t="s">
        <v>575</v>
      </c>
      <c r="AC3217" t="s">
        <v>66</v>
      </c>
      <c r="AD3217" t="s">
        <v>96</v>
      </c>
      <c r="AE3217" t="s">
        <v>526</v>
      </c>
      <c r="AF3217" t="s">
        <v>436</v>
      </c>
      <c r="AG3217" t="s">
        <v>326</v>
      </c>
      <c r="AH3217" t="s">
        <v>173</v>
      </c>
      <c r="AI3217" t="s">
        <v>240</v>
      </c>
      <c r="AJ3217" t="s">
        <v>338</v>
      </c>
      <c r="AK3217" t="s">
        <v>73</v>
      </c>
      <c r="AL3217" t="s">
        <v>103</v>
      </c>
      <c r="AM3217" t="s">
        <v>75</v>
      </c>
      <c r="AN3217" t="s">
        <v>76</v>
      </c>
      <c r="AO3217" t="s">
        <v>203</v>
      </c>
      <c r="AP3217" t="s">
        <v>2741</v>
      </c>
      <c r="AQ3217" t="s">
        <v>290</v>
      </c>
      <c r="AR3217" t="s">
        <v>62</v>
      </c>
      <c r="AS3217" t="s">
        <v>62</v>
      </c>
      <c r="AT3217" t="s">
        <v>73</v>
      </c>
      <c r="AU3217" t="s">
        <v>107</v>
      </c>
      <c r="AV3217" t="s">
        <v>7654</v>
      </c>
    </row>
    <row r="3218" spans="1:48" hidden="1" x14ac:dyDescent="0.3">
      <c r="A3218" t="s">
        <v>15343</v>
      </c>
      <c r="B3218" t="s">
        <v>15344</v>
      </c>
      <c r="C3218" s="1" t="str">
        <f t="shared" si="530"/>
        <v>21:0975</v>
      </c>
      <c r="D3218" s="1" t="str">
        <f t="shared" si="531"/>
        <v>21:0110</v>
      </c>
      <c r="E3218" t="s">
        <v>15345</v>
      </c>
      <c r="F3218" t="s">
        <v>15346</v>
      </c>
      <c r="H3218">
        <v>60.922601700000001</v>
      </c>
      <c r="I3218">
        <v>-98.971843899999996</v>
      </c>
      <c r="J3218" s="1" t="str">
        <f t="shared" si="532"/>
        <v>NGR lake sediment grab sample</v>
      </c>
      <c r="K3218" s="1" t="str">
        <f t="shared" si="533"/>
        <v>&lt;177 micron (NGR)</v>
      </c>
      <c r="L3218">
        <v>84</v>
      </c>
      <c r="M3218" t="s">
        <v>113</v>
      </c>
      <c r="N3218">
        <v>1632</v>
      </c>
      <c r="O3218" t="s">
        <v>421</v>
      </c>
      <c r="P3218" t="s">
        <v>54</v>
      </c>
      <c r="Q3218" t="s">
        <v>802</v>
      </c>
      <c r="R3218" t="s">
        <v>264</v>
      </c>
      <c r="S3218" t="s">
        <v>57</v>
      </c>
      <c r="T3218" t="s">
        <v>91</v>
      </c>
      <c r="U3218" t="s">
        <v>168</v>
      </c>
      <c r="V3218" t="s">
        <v>192</v>
      </c>
      <c r="W3218" t="s">
        <v>206</v>
      </c>
      <c r="X3218" t="s">
        <v>74</v>
      </c>
      <c r="Y3218" t="s">
        <v>95</v>
      </c>
      <c r="Z3218" t="s">
        <v>170</v>
      </c>
      <c r="AA3218" t="s">
        <v>64</v>
      </c>
      <c r="AB3218" t="s">
        <v>221</v>
      </c>
      <c r="AC3218" t="s">
        <v>66</v>
      </c>
      <c r="AD3218" t="s">
        <v>92</v>
      </c>
      <c r="AE3218" t="s">
        <v>74</v>
      </c>
      <c r="AF3218" t="s">
        <v>116</v>
      </c>
      <c r="AG3218" t="s">
        <v>478</v>
      </c>
      <c r="AH3218" t="s">
        <v>472</v>
      </c>
      <c r="AI3218" t="s">
        <v>106</v>
      </c>
      <c r="AJ3218" t="s">
        <v>59</v>
      </c>
      <c r="AK3218" t="s">
        <v>73</v>
      </c>
      <c r="AL3218" t="s">
        <v>103</v>
      </c>
      <c r="AM3218" t="s">
        <v>177</v>
      </c>
      <c r="AN3218" t="s">
        <v>76</v>
      </c>
      <c r="AO3218" t="s">
        <v>203</v>
      </c>
      <c r="AP3218" t="s">
        <v>2741</v>
      </c>
      <c r="AQ3218" t="s">
        <v>77</v>
      </c>
      <c r="AR3218" t="s">
        <v>62</v>
      </c>
      <c r="AS3218" t="s">
        <v>54</v>
      </c>
      <c r="AT3218" t="s">
        <v>73</v>
      </c>
      <c r="AU3218" t="s">
        <v>107</v>
      </c>
      <c r="AV3218" t="s">
        <v>3405</v>
      </c>
    </row>
    <row r="3219" spans="1:48" hidden="1" x14ac:dyDescent="0.3">
      <c r="A3219" t="s">
        <v>15347</v>
      </c>
      <c r="B3219" t="s">
        <v>15348</v>
      </c>
      <c r="C3219" s="1" t="str">
        <f t="shared" si="530"/>
        <v>21:0975</v>
      </c>
      <c r="D3219" s="1" t="str">
        <f t="shared" si="531"/>
        <v>21:0110</v>
      </c>
      <c r="E3219" t="s">
        <v>15345</v>
      </c>
      <c r="F3219" t="s">
        <v>15349</v>
      </c>
      <c r="H3219">
        <v>60.922601700000001</v>
      </c>
      <c r="I3219">
        <v>-98.971843899999996</v>
      </c>
      <c r="J3219" s="1" t="str">
        <f t="shared" si="532"/>
        <v>NGR lake sediment grab sample</v>
      </c>
      <c r="K3219" s="1" t="str">
        <f t="shared" si="533"/>
        <v>&lt;177 micron (NGR)</v>
      </c>
      <c r="L3219">
        <v>84</v>
      </c>
      <c r="M3219" t="s">
        <v>132</v>
      </c>
      <c r="N3219">
        <v>1633</v>
      </c>
      <c r="O3219" t="s">
        <v>95</v>
      </c>
      <c r="P3219" t="s">
        <v>54</v>
      </c>
      <c r="Q3219" t="s">
        <v>775</v>
      </c>
      <c r="R3219" t="s">
        <v>356</v>
      </c>
      <c r="S3219" t="s">
        <v>57</v>
      </c>
      <c r="T3219" t="s">
        <v>277</v>
      </c>
      <c r="U3219" t="s">
        <v>88</v>
      </c>
      <c r="V3219" t="s">
        <v>890</v>
      </c>
      <c r="W3219" t="s">
        <v>421</v>
      </c>
      <c r="X3219" t="s">
        <v>74</v>
      </c>
      <c r="Y3219" t="s">
        <v>62</v>
      </c>
      <c r="Z3219" t="s">
        <v>127</v>
      </c>
      <c r="AA3219" t="s">
        <v>64</v>
      </c>
      <c r="AB3219" t="s">
        <v>223</v>
      </c>
      <c r="AC3219" t="s">
        <v>66</v>
      </c>
      <c r="AD3219" t="s">
        <v>168</v>
      </c>
      <c r="AE3219" t="s">
        <v>74</v>
      </c>
      <c r="AF3219" t="s">
        <v>134</v>
      </c>
      <c r="AG3219" t="s">
        <v>522</v>
      </c>
      <c r="AH3219" t="s">
        <v>472</v>
      </c>
      <c r="AI3219" t="s">
        <v>263</v>
      </c>
      <c r="AJ3219" t="s">
        <v>101</v>
      </c>
      <c r="AK3219" t="s">
        <v>73</v>
      </c>
      <c r="AL3219" t="s">
        <v>224</v>
      </c>
      <c r="AM3219" t="s">
        <v>177</v>
      </c>
      <c r="AN3219" t="s">
        <v>76</v>
      </c>
      <c r="AO3219" t="s">
        <v>203</v>
      </c>
      <c r="AP3219" t="s">
        <v>234</v>
      </c>
      <c r="AQ3219" t="s">
        <v>281</v>
      </c>
      <c r="AR3219" t="s">
        <v>74</v>
      </c>
      <c r="AS3219" t="s">
        <v>62</v>
      </c>
      <c r="AT3219" t="s">
        <v>58</v>
      </c>
      <c r="AU3219" t="s">
        <v>107</v>
      </c>
      <c r="AV3219" t="s">
        <v>9057</v>
      </c>
    </row>
    <row r="3220" spans="1:48" hidden="1" x14ac:dyDescent="0.3">
      <c r="A3220" t="s">
        <v>15350</v>
      </c>
      <c r="B3220" t="s">
        <v>15351</v>
      </c>
      <c r="C3220" s="1" t="str">
        <f t="shared" si="530"/>
        <v>21:0975</v>
      </c>
      <c r="D3220" s="1" t="str">
        <f t="shared" si="531"/>
        <v>21:0110</v>
      </c>
      <c r="E3220" t="s">
        <v>15352</v>
      </c>
      <c r="F3220" t="s">
        <v>15353</v>
      </c>
      <c r="H3220">
        <v>60.8690766</v>
      </c>
      <c r="I3220">
        <v>-98.986401799999996</v>
      </c>
      <c r="J3220" s="1" t="str">
        <f t="shared" si="532"/>
        <v>NGR lake sediment grab sample</v>
      </c>
      <c r="K3220" s="1" t="str">
        <f t="shared" si="533"/>
        <v>&lt;177 micron (NGR)</v>
      </c>
      <c r="L3220">
        <v>84</v>
      </c>
      <c r="M3220" t="s">
        <v>246</v>
      </c>
      <c r="N3220">
        <v>1634</v>
      </c>
      <c r="O3220" t="s">
        <v>396</v>
      </c>
      <c r="P3220" t="s">
        <v>54</v>
      </c>
      <c r="Q3220" t="s">
        <v>1295</v>
      </c>
      <c r="R3220" t="s">
        <v>264</v>
      </c>
      <c r="S3220" t="s">
        <v>57</v>
      </c>
      <c r="T3220" t="s">
        <v>635</v>
      </c>
      <c r="U3220" t="s">
        <v>138</v>
      </c>
      <c r="V3220" t="s">
        <v>192</v>
      </c>
      <c r="W3220" t="s">
        <v>421</v>
      </c>
      <c r="X3220" t="s">
        <v>62</v>
      </c>
      <c r="Y3220" t="s">
        <v>238</v>
      </c>
      <c r="Z3220" t="s">
        <v>170</v>
      </c>
      <c r="AA3220" t="s">
        <v>64</v>
      </c>
      <c r="AB3220" t="s">
        <v>152</v>
      </c>
      <c r="AC3220" t="s">
        <v>70</v>
      </c>
      <c r="AD3220" t="s">
        <v>117</v>
      </c>
      <c r="AE3220" t="s">
        <v>2628</v>
      </c>
      <c r="AF3220" t="s">
        <v>290</v>
      </c>
      <c r="AG3220" t="s">
        <v>575</v>
      </c>
      <c r="AH3220" t="s">
        <v>472</v>
      </c>
      <c r="AI3220" t="s">
        <v>96</v>
      </c>
      <c r="AJ3220" t="s">
        <v>8875</v>
      </c>
      <c r="AK3220" t="s">
        <v>73</v>
      </c>
      <c r="AL3220" t="s">
        <v>224</v>
      </c>
      <c r="AM3220" t="s">
        <v>238</v>
      </c>
      <c r="AN3220" t="s">
        <v>76</v>
      </c>
      <c r="AO3220" t="s">
        <v>1192</v>
      </c>
      <c r="AP3220" t="s">
        <v>1980</v>
      </c>
      <c r="AQ3220" t="s">
        <v>90</v>
      </c>
      <c r="AR3220" t="s">
        <v>67</v>
      </c>
      <c r="AS3220" t="s">
        <v>127</v>
      </c>
      <c r="AT3220" t="s">
        <v>73</v>
      </c>
      <c r="AU3220" t="s">
        <v>107</v>
      </c>
      <c r="AV3220" t="s">
        <v>4428</v>
      </c>
    </row>
    <row r="3221" spans="1:48" hidden="1" x14ac:dyDescent="0.3">
      <c r="A3221" t="s">
        <v>15354</v>
      </c>
      <c r="B3221" t="s">
        <v>15355</v>
      </c>
      <c r="C3221" s="1" t="str">
        <f t="shared" si="530"/>
        <v>21:0975</v>
      </c>
      <c r="D3221" s="1" t="str">
        <f t="shared" si="531"/>
        <v>21:0110</v>
      </c>
      <c r="E3221" t="s">
        <v>15356</v>
      </c>
      <c r="F3221" t="s">
        <v>15357</v>
      </c>
      <c r="H3221">
        <v>60.824886399999997</v>
      </c>
      <c r="I3221">
        <v>-98.991937800000002</v>
      </c>
      <c r="J3221" s="1" t="str">
        <f t="shared" si="532"/>
        <v>NGR lake sediment grab sample</v>
      </c>
      <c r="K3221" s="1" t="str">
        <f t="shared" si="533"/>
        <v>&lt;177 micron (NGR)</v>
      </c>
      <c r="L3221">
        <v>84</v>
      </c>
      <c r="M3221" t="s">
        <v>260</v>
      </c>
      <c r="N3221">
        <v>1635</v>
      </c>
      <c r="O3221" t="s">
        <v>355</v>
      </c>
      <c r="P3221" t="s">
        <v>54</v>
      </c>
      <c r="Q3221" t="s">
        <v>202</v>
      </c>
      <c r="R3221" t="s">
        <v>317</v>
      </c>
      <c r="S3221" t="s">
        <v>57</v>
      </c>
      <c r="T3221" t="s">
        <v>58</v>
      </c>
      <c r="U3221" t="s">
        <v>57</v>
      </c>
      <c r="V3221" t="s">
        <v>471</v>
      </c>
      <c r="W3221" t="s">
        <v>94</v>
      </c>
      <c r="X3221" t="s">
        <v>74</v>
      </c>
      <c r="Y3221" t="s">
        <v>421</v>
      </c>
      <c r="Z3221" t="s">
        <v>59</v>
      </c>
      <c r="AA3221" t="s">
        <v>64</v>
      </c>
      <c r="AB3221" t="s">
        <v>615</v>
      </c>
      <c r="AC3221" t="s">
        <v>70</v>
      </c>
      <c r="AD3221" t="s">
        <v>170</v>
      </c>
      <c r="AE3221" t="s">
        <v>448</v>
      </c>
      <c r="AF3221" t="s">
        <v>104</v>
      </c>
      <c r="AG3221" t="s">
        <v>91</v>
      </c>
      <c r="AH3221" t="s">
        <v>173</v>
      </c>
      <c r="AI3221" t="s">
        <v>340</v>
      </c>
      <c r="AJ3221" t="s">
        <v>382</v>
      </c>
      <c r="AK3221" t="s">
        <v>73</v>
      </c>
      <c r="AL3221" t="s">
        <v>68</v>
      </c>
      <c r="AM3221" t="s">
        <v>157</v>
      </c>
      <c r="AN3221" t="s">
        <v>76</v>
      </c>
      <c r="AO3221" t="s">
        <v>281</v>
      </c>
      <c r="AP3221" t="s">
        <v>179</v>
      </c>
      <c r="AQ3221" t="s">
        <v>116</v>
      </c>
      <c r="AR3221" t="s">
        <v>74</v>
      </c>
      <c r="AS3221" t="s">
        <v>170</v>
      </c>
      <c r="AT3221" t="s">
        <v>73</v>
      </c>
      <c r="AU3221" t="s">
        <v>447</v>
      </c>
      <c r="AV3221" t="s">
        <v>15358</v>
      </c>
    </row>
    <row r="3222" spans="1:48" hidden="1" x14ac:dyDescent="0.3">
      <c r="A3222" t="s">
        <v>15359</v>
      </c>
      <c r="B3222" t="s">
        <v>15360</v>
      </c>
      <c r="C3222" s="1" t="str">
        <f t="shared" si="530"/>
        <v>21:0975</v>
      </c>
      <c r="D3222" s="1" t="str">
        <f>HYPERLINK("https://geochem.nrcan.gc.ca/cdogs/content/svy/svy_e.htm", "")</f>
        <v/>
      </c>
      <c r="G3222" s="1" t="str">
        <f>HYPERLINK("https://geochem.nrcan.gc.ca/cdogs/content/cr_/cr_00160_e.htm", "160")</f>
        <v>160</v>
      </c>
      <c r="J3222" t="s">
        <v>230</v>
      </c>
      <c r="K3222" t="s">
        <v>231</v>
      </c>
      <c r="L3222">
        <v>84</v>
      </c>
      <c r="M3222" t="s">
        <v>232</v>
      </c>
      <c r="N3222">
        <v>1636</v>
      </c>
      <c r="O3222" t="s">
        <v>168</v>
      </c>
      <c r="P3222" t="s">
        <v>54</v>
      </c>
      <c r="Q3222" t="s">
        <v>566</v>
      </c>
      <c r="R3222" t="s">
        <v>74</v>
      </c>
      <c r="S3222" t="s">
        <v>57</v>
      </c>
      <c r="T3222" t="s">
        <v>207</v>
      </c>
      <c r="U3222" t="s">
        <v>168</v>
      </c>
      <c r="V3222" t="s">
        <v>380</v>
      </c>
      <c r="W3222" t="s">
        <v>276</v>
      </c>
      <c r="X3222" t="s">
        <v>62</v>
      </c>
      <c r="Y3222" t="s">
        <v>79</v>
      </c>
      <c r="Z3222" t="s">
        <v>88</v>
      </c>
      <c r="AA3222" t="s">
        <v>64</v>
      </c>
      <c r="AB3222" t="s">
        <v>575</v>
      </c>
      <c r="AC3222" t="s">
        <v>224</v>
      </c>
      <c r="AD3222" t="s">
        <v>74</v>
      </c>
      <c r="AE3222" t="s">
        <v>8882</v>
      </c>
      <c r="AF3222" t="s">
        <v>134</v>
      </c>
      <c r="AG3222" t="s">
        <v>427</v>
      </c>
      <c r="AH3222" t="s">
        <v>68</v>
      </c>
      <c r="AI3222" t="s">
        <v>104</v>
      </c>
      <c r="AJ3222" t="s">
        <v>59</v>
      </c>
      <c r="AK3222" t="s">
        <v>73</v>
      </c>
      <c r="AL3222" t="s">
        <v>526</v>
      </c>
      <c r="AM3222" t="s">
        <v>157</v>
      </c>
      <c r="AN3222" t="s">
        <v>76</v>
      </c>
      <c r="AO3222" t="s">
        <v>203</v>
      </c>
      <c r="AP3222" t="s">
        <v>2054</v>
      </c>
      <c r="AQ3222" t="s">
        <v>106</v>
      </c>
      <c r="AR3222" t="s">
        <v>74</v>
      </c>
      <c r="AS3222" t="s">
        <v>170</v>
      </c>
      <c r="AT3222" t="s">
        <v>73</v>
      </c>
      <c r="AU3222" t="s">
        <v>489</v>
      </c>
      <c r="AV3222" t="s">
        <v>14549</v>
      </c>
    </row>
    <row r="3223" spans="1:48" hidden="1" x14ac:dyDescent="0.3">
      <c r="A3223" t="s">
        <v>15361</v>
      </c>
      <c r="B3223" t="s">
        <v>15362</v>
      </c>
      <c r="C3223" s="1" t="str">
        <f t="shared" si="530"/>
        <v>21:0975</v>
      </c>
      <c r="D3223" s="1" t="str">
        <f t="shared" ref="D3223:D3235" si="534">HYPERLINK("https://geochem.nrcan.gc.ca/cdogs/content/svy/svy210110_e.htm", "21:0110")</f>
        <v>21:0110</v>
      </c>
      <c r="E3223" t="s">
        <v>15363</v>
      </c>
      <c r="F3223" t="s">
        <v>15364</v>
      </c>
      <c r="H3223">
        <v>60.815378799999998</v>
      </c>
      <c r="I3223">
        <v>-99.000911099999996</v>
      </c>
      <c r="J3223" s="1" t="str">
        <f t="shared" ref="J3223:J3235" si="535">HYPERLINK("https://geochem.nrcan.gc.ca/cdogs/content/kwd/kwd020027_e.htm", "NGR lake sediment grab sample")</f>
        <v>NGR lake sediment grab sample</v>
      </c>
      <c r="K3223" s="1" t="str">
        <f t="shared" ref="K3223:K3235" si="536">HYPERLINK("https://geochem.nrcan.gc.ca/cdogs/content/kwd/kwd080006_e.htm", "&lt;177 micron (NGR)")</f>
        <v>&lt;177 micron (NGR)</v>
      </c>
      <c r="L3223">
        <v>84</v>
      </c>
      <c r="M3223" t="s">
        <v>273</v>
      </c>
      <c r="N3223">
        <v>1637</v>
      </c>
      <c r="O3223" t="s">
        <v>95</v>
      </c>
      <c r="P3223" t="s">
        <v>54</v>
      </c>
      <c r="Q3223" t="s">
        <v>89</v>
      </c>
      <c r="R3223" t="s">
        <v>381</v>
      </c>
      <c r="S3223" t="s">
        <v>57</v>
      </c>
      <c r="T3223" t="s">
        <v>454</v>
      </c>
      <c r="U3223" t="s">
        <v>57</v>
      </c>
      <c r="V3223" t="s">
        <v>192</v>
      </c>
      <c r="W3223" t="s">
        <v>308</v>
      </c>
      <c r="X3223" t="s">
        <v>74</v>
      </c>
      <c r="Y3223" t="s">
        <v>421</v>
      </c>
      <c r="Z3223" t="s">
        <v>138</v>
      </c>
      <c r="AA3223" t="s">
        <v>64</v>
      </c>
      <c r="AB3223" t="s">
        <v>615</v>
      </c>
      <c r="AC3223" t="s">
        <v>70</v>
      </c>
      <c r="AD3223" t="s">
        <v>127</v>
      </c>
      <c r="AE3223" t="s">
        <v>302</v>
      </c>
      <c r="AF3223" t="s">
        <v>76</v>
      </c>
      <c r="AG3223" t="s">
        <v>152</v>
      </c>
      <c r="AH3223" t="s">
        <v>173</v>
      </c>
      <c r="AI3223" t="s">
        <v>53</v>
      </c>
      <c r="AJ3223" t="s">
        <v>117</v>
      </c>
      <c r="AK3223" t="s">
        <v>73</v>
      </c>
      <c r="AL3223" t="s">
        <v>74</v>
      </c>
      <c r="AM3223" t="s">
        <v>157</v>
      </c>
      <c r="AN3223" t="s">
        <v>76</v>
      </c>
      <c r="AO3223" t="s">
        <v>281</v>
      </c>
      <c r="AP3223" t="s">
        <v>210</v>
      </c>
      <c r="AQ3223" t="s">
        <v>116</v>
      </c>
      <c r="AR3223" t="s">
        <v>67</v>
      </c>
      <c r="AS3223" t="s">
        <v>170</v>
      </c>
      <c r="AT3223" t="s">
        <v>73</v>
      </c>
      <c r="AU3223" t="s">
        <v>107</v>
      </c>
      <c r="AV3223" t="s">
        <v>4825</v>
      </c>
    </row>
    <row r="3224" spans="1:48" hidden="1" x14ac:dyDescent="0.3">
      <c r="A3224" t="s">
        <v>15365</v>
      </c>
      <c r="B3224" t="s">
        <v>15366</v>
      </c>
      <c r="C3224" s="1" t="str">
        <f t="shared" si="530"/>
        <v>21:0975</v>
      </c>
      <c r="D3224" s="1" t="str">
        <f t="shared" si="534"/>
        <v>21:0110</v>
      </c>
      <c r="E3224" t="s">
        <v>15314</v>
      </c>
      <c r="F3224" t="s">
        <v>15367</v>
      </c>
      <c r="H3224">
        <v>60.786513399999997</v>
      </c>
      <c r="I3224">
        <v>-98.991176699999997</v>
      </c>
      <c r="J3224" s="1" t="str">
        <f t="shared" si="535"/>
        <v>NGR lake sediment grab sample</v>
      </c>
      <c r="K3224" s="1" t="str">
        <f t="shared" si="536"/>
        <v>&lt;177 micron (NGR)</v>
      </c>
      <c r="L3224">
        <v>84</v>
      </c>
      <c r="M3224" t="s">
        <v>345</v>
      </c>
      <c r="N3224">
        <v>1638</v>
      </c>
      <c r="O3224" t="s">
        <v>238</v>
      </c>
      <c r="P3224" t="s">
        <v>54</v>
      </c>
      <c r="Q3224" t="s">
        <v>261</v>
      </c>
      <c r="R3224" t="s">
        <v>151</v>
      </c>
      <c r="S3224" t="s">
        <v>57</v>
      </c>
      <c r="T3224" t="s">
        <v>91</v>
      </c>
      <c r="U3224" t="s">
        <v>117</v>
      </c>
      <c r="V3224" t="s">
        <v>575</v>
      </c>
      <c r="W3224" t="s">
        <v>355</v>
      </c>
      <c r="X3224" t="s">
        <v>74</v>
      </c>
      <c r="Y3224" t="s">
        <v>63</v>
      </c>
      <c r="Z3224" t="s">
        <v>59</v>
      </c>
      <c r="AA3224" t="s">
        <v>64</v>
      </c>
      <c r="AB3224" t="s">
        <v>65</v>
      </c>
      <c r="AC3224" t="s">
        <v>70</v>
      </c>
      <c r="AD3224" t="s">
        <v>96</v>
      </c>
      <c r="AE3224" t="s">
        <v>4084</v>
      </c>
      <c r="AF3224" t="s">
        <v>104</v>
      </c>
      <c r="AG3224" t="s">
        <v>277</v>
      </c>
      <c r="AH3224" t="s">
        <v>173</v>
      </c>
      <c r="AI3224" t="s">
        <v>306</v>
      </c>
      <c r="AJ3224" t="s">
        <v>429</v>
      </c>
      <c r="AK3224" t="s">
        <v>73</v>
      </c>
      <c r="AL3224" t="s">
        <v>125</v>
      </c>
      <c r="AM3224" t="s">
        <v>125</v>
      </c>
      <c r="AN3224" t="s">
        <v>76</v>
      </c>
      <c r="AO3224" t="s">
        <v>77</v>
      </c>
      <c r="AP3224" t="s">
        <v>414</v>
      </c>
      <c r="AQ3224" t="s">
        <v>1073</v>
      </c>
      <c r="AR3224" t="s">
        <v>62</v>
      </c>
      <c r="AS3224" t="s">
        <v>170</v>
      </c>
      <c r="AT3224" t="s">
        <v>91</v>
      </c>
      <c r="AU3224" t="s">
        <v>107</v>
      </c>
      <c r="AV3224" t="s">
        <v>7164</v>
      </c>
    </row>
    <row r="3225" spans="1:48" hidden="1" x14ac:dyDescent="0.3">
      <c r="A3225" t="s">
        <v>15368</v>
      </c>
      <c r="B3225" t="s">
        <v>15369</v>
      </c>
      <c r="C3225" s="1" t="str">
        <f t="shared" si="530"/>
        <v>21:0975</v>
      </c>
      <c r="D3225" s="1" t="str">
        <f t="shared" si="534"/>
        <v>21:0110</v>
      </c>
      <c r="E3225" t="s">
        <v>15370</v>
      </c>
      <c r="F3225" t="s">
        <v>15371</v>
      </c>
      <c r="H3225">
        <v>60.744494799999998</v>
      </c>
      <c r="I3225">
        <v>-98.950230599999998</v>
      </c>
      <c r="J3225" s="1" t="str">
        <f t="shared" si="535"/>
        <v>NGR lake sediment grab sample</v>
      </c>
      <c r="K3225" s="1" t="str">
        <f t="shared" si="536"/>
        <v>&lt;177 micron (NGR)</v>
      </c>
      <c r="L3225">
        <v>84</v>
      </c>
      <c r="M3225" t="s">
        <v>289</v>
      </c>
      <c r="N3225">
        <v>1639</v>
      </c>
      <c r="O3225" t="s">
        <v>448</v>
      </c>
      <c r="P3225" t="s">
        <v>54</v>
      </c>
      <c r="Q3225" t="s">
        <v>541</v>
      </c>
      <c r="R3225" t="s">
        <v>69</v>
      </c>
      <c r="S3225" t="s">
        <v>57</v>
      </c>
      <c r="T3225" t="s">
        <v>364</v>
      </c>
      <c r="U3225" t="s">
        <v>59</v>
      </c>
      <c r="V3225" t="s">
        <v>264</v>
      </c>
      <c r="W3225" t="s">
        <v>526</v>
      </c>
      <c r="X3225" t="s">
        <v>62</v>
      </c>
      <c r="Y3225" t="s">
        <v>238</v>
      </c>
      <c r="Z3225" t="s">
        <v>170</v>
      </c>
      <c r="AA3225" t="s">
        <v>64</v>
      </c>
      <c r="AB3225" t="s">
        <v>167</v>
      </c>
      <c r="AC3225" t="s">
        <v>70</v>
      </c>
      <c r="AD3225" t="s">
        <v>127</v>
      </c>
      <c r="AE3225" t="s">
        <v>1340</v>
      </c>
      <c r="AF3225" t="s">
        <v>121</v>
      </c>
      <c r="AG3225" t="s">
        <v>478</v>
      </c>
      <c r="AH3225" t="s">
        <v>472</v>
      </c>
      <c r="AI3225" t="s">
        <v>87</v>
      </c>
      <c r="AJ3225" t="s">
        <v>1423</v>
      </c>
      <c r="AK3225" t="s">
        <v>73</v>
      </c>
      <c r="AL3225" t="s">
        <v>103</v>
      </c>
      <c r="AM3225" t="s">
        <v>68</v>
      </c>
      <c r="AN3225" t="s">
        <v>76</v>
      </c>
      <c r="AO3225" t="s">
        <v>116</v>
      </c>
      <c r="AP3225" t="s">
        <v>4543</v>
      </c>
      <c r="AQ3225" t="s">
        <v>168</v>
      </c>
      <c r="AR3225" t="s">
        <v>74</v>
      </c>
      <c r="AS3225" t="s">
        <v>170</v>
      </c>
      <c r="AT3225" t="s">
        <v>73</v>
      </c>
      <c r="AU3225" t="s">
        <v>107</v>
      </c>
      <c r="AV3225" t="s">
        <v>6684</v>
      </c>
    </row>
    <row r="3226" spans="1:48" hidden="1" x14ac:dyDescent="0.3">
      <c r="A3226" t="s">
        <v>15372</v>
      </c>
      <c r="B3226" t="s">
        <v>15373</v>
      </c>
      <c r="C3226" s="1" t="str">
        <f t="shared" si="530"/>
        <v>21:0975</v>
      </c>
      <c r="D3226" s="1" t="str">
        <f t="shared" si="534"/>
        <v>21:0110</v>
      </c>
      <c r="E3226" t="s">
        <v>15374</v>
      </c>
      <c r="F3226" t="s">
        <v>15375</v>
      </c>
      <c r="H3226">
        <v>60.710304700000002</v>
      </c>
      <c r="I3226">
        <v>-98.985940999999997</v>
      </c>
      <c r="J3226" s="1" t="str">
        <f t="shared" si="535"/>
        <v>NGR lake sediment grab sample</v>
      </c>
      <c r="K3226" s="1" t="str">
        <f t="shared" si="536"/>
        <v>&lt;177 micron (NGR)</v>
      </c>
      <c r="L3226">
        <v>84</v>
      </c>
      <c r="M3226" t="s">
        <v>301</v>
      </c>
      <c r="N3226">
        <v>1640</v>
      </c>
      <c r="O3226" t="s">
        <v>302</v>
      </c>
      <c r="P3226" t="s">
        <v>54</v>
      </c>
      <c r="Q3226" t="s">
        <v>541</v>
      </c>
      <c r="R3226" t="s">
        <v>251</v>
      </c>
      <c r="S3226" t="s">
        <v>57</v>
      </c>
      <c r="T3226" t="s">
        <v>315</v>
      </c>
      <c r="U3226" t="s">
        <v>117</v>
      </c>
      <c r="V3226" t="s">
        <v>69</v>
      </c>
      <c r="W3226" t="s">
        <v>171</v>
      </c>
      <c r="X3226" t="s">
        <v>74</v>
      </c>
      <c r="Y3226" t="s">
        <v>421</v>
      </c>
      <c r="Z3226" t="s">
        <v>170</v>
      </c>
      <c r="AA3226" t="s">
        <v>64</v>
      </c>
      <c r="AB3226" t="s">
        <v>326</v>
      </c>
      <c r="AC3226" t="s">
        <v>70</v>
      </c>
      <c r="AD3226" t="s">
        <v>117</v>
      </c>
      <c r="AE3226" t="s">
        <v>2678</v>
      </c>
      <c r="AF3226" t="s">
        <v>357</v>
      </c>
      <c r="AG3226" t="s">
        <v>522</v>
      </c>
      <c r="AH3226" t="s">
        <v>472</v>
      </c>
      <c r="AI3226" t="s">
        <v>143</v>
      </c>
      <c r="AJ3226" t="s">
        <v>102</v>
      </c>
      <c r="AK3226" t="s">
        <v>73</v>
      </c>
      <c r="AL3226" t="s">
        <v>75</v>
      </c>
      <c r="AM3226" t="s">
        <v>125</v>
      </c>
      <c r="AN3226" t="s">
        <v>76</v>
      </c>
      <c r="AO3226" t="s">
        <v>104</v>
      </c>
      <c r="AP3226" t="s">
        <v>4187</v>
      </c>
      <c r="AQ3226" t="s">
        <v>150</v>
      </c>
      <c r="AR3226" t="s">
        <v>74</v>
      </c>
      <c r="AS3226" t="s">
        <v>62</v>
      </c>
      <c r="AT3226" t="s">
        <v>73</v>
      </c>
      <c r="AU3226" t="s">
        <v>107</v>
      </c>
      <c r="AV3226" t="s">
        <v>14399</v>
      </c>
    </row>
    <row r="3227" spans="1:48" hidden="1" x14ac:dyDescent="0.3">
      <c r="A3227" t="s">
        <v>15376</v>
      </c>
      <c r="B3227" t="s">
        <v>15377</v>
      </c>
      <c r="C3227" s="1" t="str">
        <f t="shared" si="530"/>
        <v>21:0975</v>
      </c>
      <c r="D3227" s="1" t="str">
        <f t="shared" si="534"/>
        <v>21:0110</v>
      </c>
      <c r="E3227" t="s">
        <v>15378</v>
      </c>
      <c r="F3227" t="s">
        <v>15379</v>
      </c>
      <c r="H3227">
        <v>60.677156699999998</v>
      </c>
      <c r="I3227">
        <v>-98.990367899999995</v>
      </c>
      <c r="J3227" s="1" t="str">
        <f t="shared" si="535"/>
        <v>NGR lake sediment grab sample</v>
      </c>
      <c r="K3227" s="1" t="str">
        <f t="shared" si="536"/>
        <v>&lt;177 micron (NGR)</v>
      </c>
      <c r="L3227">
        <v>84</v>
      </c>
      <c r="M3227" t="s">
        <v>314</v>
      </c>
      <c r="N3227">
        <v>1641</v>
      </c>
      <c r="O3227" t="s">
        <v>95</v>
      </c>
      <c r="P3227" t="s">
        <v>54</v>
      </c>
      <c r="Q3227" t="s">
        <v>1814</v>
      </c>
      <c r="R3227" t="s">
        <v>347</v>
      </c>
      <c r="S3227" t="s">
        <v>57</v>
      </c>
      <c r="T3227" t="s">
        <v>152</v>
      </c>
      <c r="U3227" t="s">
        <v>117</v>
      </c>
      <c r="V3227" t="s">
        <v>69</v>
      </c>
      <c r="W3227" t="s">
        <v>238</v>
      </c>
      <c r="X3227" t="s">
        <v>67</v>
      </c>
      <c r="Y3227" t="s">
        <v>206</v>
      </c>
      <c r="Z3227" t="s">
        <v>170</v>
      </c>
      <c r="AA3227" t="s">
        <v>64</v>
      </c>
      <c r="AB3227" t="s">
        <v>65</v>
      </c>
      <c r="AC3227" t="s">
        <v>66</v>
      </c>
      <c r="AD3227" t="s">
        <v>88</v>
      </c>
      <c r="AE3227" t="s">
        <v>278</v>
      </c>
      <c r="AF3227" t="s">
        <v>77</v>
      </c>
      <c r="AG3227" t="s">
        <v>192</v>
      </c>
      <c r="AH3227" t="s">
        <v>472</v>
      </c>
      <c r="AI3227" t="s">
        <v>118</v>
      </c>
      <c r="AJ3227" t="s">
        <v>329</v>
      </c>
      <c r="AK3227" t="s">
        <v>73</v>
      </c>
      <c r="AL3227" t="s">
        <v>103</v>
      </c>
      <c r="AM3227" t="s">
        <v>75</v>
      </c>
      <c r="AN3227" t="s">
        <v>76</v>
      </c>
      <c r="AO3227" t="s">
        <v>92</v>
      </c>
      <c r="AP3227" t="s">
        <v>965</v>
      </c>
      <c r="AQ3227" t="s">
        <v>5033</v>
      </c>
      <c r="AR3227" t="s">
        <v>74</v>
      </c>
      <c r="AS3227" t="s">
        <v>62</v>
      </c>
      <c r="AT3227" t="s">
        <v>73</v>
      </c>
      <c r="AU3227" t="s">
        <v>107</v>
      </c>
      <c r="AV3227" t="s">
        <v>8916</v>
      </c>
    </row>
    <row r="3228" spans="1:48" hidden="1" x14ac:dyDescent="0.3">
      <c r="A3228" t="s">
        <v>15380</v>
      </c>
      <c r="B3228" t="s">
        <v>15381</v>
      </c>
      <c r="C3228" s="1" t="str">
        <f t="shared" si="530"/>
        <v>21:0975</v>
      </c>
      <c r="D3228" s="1" t="str">
        <f t="shared" si="534"/>
        <v>21:0110</v>
      </c>
      <c r="E3228" t="s">
        <v>15382</v>
      </c>
      <c r="F3228" t="s">
        <v>15383</v>
      </c>
      <c r="H3228">
        <v>60.6085213</v>
      </c>
      <c r="I3228">
        <v>-99.033150199999994</v>
      </c>
      <c r="J3228" s="1" t="str">
        <f t="shared" si="535"/>
        <v>NGR lake sediment grab sample</v>
      </c>
      <c r="K3228" s="1" t="str">
        <f t="shared" si="536"/>
        <v>&lt;177 micron (NGR)</v>
      </c>
      <c r="L3228">
        <v>84</v>
      </c>
      <c r="M3228" t="s">
        <v>324</v>
      </c>
      <c r="N3228">
        <v>1642</v>
      </c>
      <c r="O3228" t="s">
        <v>448</v>
      </c>
      <c r="P3228" t="s">
        <v>54</v>
      </c>
      <c r="Q3228" t="s">
        <v>447</v>
      </c>
      <c r="R3228" t="s">
        <v>317</v>
      </c>
      <c r="S3228" t="s">
        <v>57</v>
      </c>
      <c r="T3228" t="s">
        <v>248</v>
      </c>
      <c r="U3228" t="s">
        <v>88</v>
      </c>
      <c r="V3228" t="s">
        <v>357</v>
      </c>
      <c r="W3228" t="s">
        <v>74</v>
      </c>
      <c r="X3228" t="s">
        <v>67</v>
      </c>
      <c r="Y3228" t="s">
        <v>238</v>
      </c>
      <c r="Z3228" t="s">
        <v>170</v>
      </c>
      <c r="AA3228" t="s">
        <v>64</v>
      </c>
      <c r="AB3228" t="s">
        <v>853</v>
      </c>
      <c r="AC3228" t="s">
        <v>66</v>
      </c>
      <c r="AD3228" t="s">
        <v>59</v>
      </c>
      <c r="AE3228" t="s">
        <v>2078</v>
      </c>
      <c r="AF3228" t="s">
        <v>116</v>
      </c>
      <c r="AG3228" t="s">
        <v>151</v>
      </c>
      <c r="AH3228" t="s">
        <v>472</v>
      </c>
      <c r="AI3228" t="s">
        <v>118</v>
      </c>
      <c r="AJ3228" t="s">
        <v>413</v>
      </c>
      <c r="AK3228" t="s">
        <v>73</v>
      </c>
      <c r="AL3228" t="s">
        <v>103</v>
      </c>
      <c r="AM3228" t="s">
        <v>157</v>
      </c>
      <c r="AN3228" t="s">
        <v>76</v>
      </c>
      <c r="AO3228" t="s">
        <v>104</v>
      </c>
      <c r="AP3228" t="s">
        <v>446</v>
      </c>
      <c r="AQ3228" t="s">
        <v>134</v>
      </c>
      <c r="AR3228" t="s">
        <v>67</v>
      </c>
      <c r="AS3228" t="s">
        <v>170</v>
      </c>
      <c r="AT3228" t="s">
        <v>73</v>
      </c>
      <c r="AU3228" t="s">
        <v>107</v>
      </c>
      <c r="AV3228" t="s">
        <v>6492</v>
      </c>
    </row>
    <row r="3229" spans="1:48" hidden="1" x14ac:dyDescent="0.3">
      <c r="A3229" t="s">
        <v>15384</v>
      </c>
      <c r="B3229" t="s">
        <v>15385</v>
      </c>
      <c r="C3229" s="1" t="str">
        <f t="shared" si="530"/>
        <v>21:0975</v>
      </c>
      <c r="D3229" s="1" t="str">
        <f t="shared" si="534"/>
        <v>21:0110</v>
      </c>
      <c r="E3229" t="s">
        <v>15386</v>
      </c>
      <c r="F3229" t="s">
        <v>15387</v>
      </c>
      <c r="H3229">
        <v>60.540912300000002</v>
      </c>
      <c r="I3229">
        <v>-99.034268999999995</v>
      </c>
      <c r="J3229" s="1" t="str">
        <f t="shared" si="535"/>
        <v>NGR lake sediment grab sample</v>
      </c>
      <c r="K3229" s="1" t="str">
        <f t="shared" si="536"/>
        <v>&lt;177 micron (NGR)</v>
      </c>
      <c r="L3229">
        <v>84</v>
      </c>
      <c r="M3229" t="s">
        <v>335</v>
      </c>
      <c r="N3229">
        <v>1643</v>
      </c>
      <c r="O3229" t="s">
        <v>74</v>
      </c>
      <c r="P3229" t="s">
        <v>54</v>
      </c>
      <c r="Q3229" t="s">
        <v>166</v>
      </c>
      <c r="R3229" t="s">
        <v>440</v>
      </c>
      <c r="S3229" t="s">
        <v>57</v>
      </c>
      <c r="T3229" t="s">
        <v>853</v>
      </c>
      <c r="U3229" t="s">
        <v>138</v>
      </c>
      <c r="V3229" t="s">
        <v>616</v>
      </c>
      <c r="W3229" t="s">
        <v>276</v>
      </c>
      <c r="X3229" t="s">
        <v>74</v>
      </c>
      <c r="Y3229" t="s">
        <v>137</v>
      </c>
      <c r="Z3229" t="s">
        <v>138</v>
      </c>
      <c r="AA3229" t="s">
        <v>64</v>
      </c>
      <c r="AB3229" t="s">
        <v>192</v>
      </c>
      <c r="AC3229" t="s">
        <v>66</v>
      </c>
      <c r="AD3229" t="s">
        <v>127</v>
      </c>
      <c r="AE3229" t="s">
        <v>5601</v>
      </c>
      <c r="AF3229" t="s">
        <v>92</v>
      </c>
      <c r="AG3229" t="s">
        <v>91</v>
      </c>
      <c r="AH3229" t="s">
        <v>472</v>
      </c>
      <c r="AI3229" t="s">
        <v>292</v>
      </c>
      <c r="AJ3229" t="s">
        <v>709</v>
      </c>
      <c r="AK3229" t="s">
        <v>73</v>
      </c>
      <c r="AL3229" t="s">
        <v>125</v>
      </c>
      <c r="AM3229" t="s">
        <v>177</v>
      </c>
      <c r="AN3229" t="s">
        <v>76</v>
      </c>
      <c r="AO3229" t="s">
        <v>203</v>
      </c>
      <c r="AP3229" t="s">
        <v>566</v>
      </c>
      <c r="AQ3229" t="s">
        <v>586</v>
      </c>
      <c r="AR3229" t="s">
        <v>67</v>
      </c>
      <c r="AS3229" t="s">
        <v>54</v>
      </c>
      <c r="AT3229" t="s">
        <v>73</v>
      </c>
      <c r="AU3229" t="s">
        <v>107</v>
      </c>
      <c r="AV3229" t="s">
        <v>15388</v>
      </c>
    </row>
    <row r="3230" spans="1:48" hidden="1" x14ac:dyDescent="0.3">
      <c r="A3230" t="s">
        <v>15389</v>
      </c>
      <c r="B3230" t="s">
        <v>15390</v>
      </c>
      <c r="C3230" s="1" t="str">
        <f t="shared" si="530"/>
        <v>21:0975</v>
      </c>
      <c r="D3230" s="1" t="str">
        <f t="shared" si="534"/>
        <v>21:0110</v>
      </c>
      <c r="E3230" t="s">
        <v>15391</v>
      </c>
      <c r="F3230" t="s">
        <v>15392</v>
      </c>
      <c r="H3230">
        <v>60.5173104</v>
      </c>
      <c r="I3230">
        <v>-99.019565099999994</v>
      </c>
      <c r="J3230" s="1" t="str">
        <f t="shared" si="535"/>
        <v>NGR lake sediment grab sample</v>
      </c>
      <c r="K3230" s="1" t="str">
        <f t="shared" si="536"/>
        <v>&lt;177 micron (NGR)</v>
      </c>
      <c r="L3230">
        <v>84</v>
      </c>
      <c r="M3230" t="s">
        <v>354</v>
      </c>
      <c r="N3230">
        <v>1644</v>
      </c>
      <c r="O3230" t="s">
        <v>75</v>
      </c>
      <c r="P3230" t="s">
        <v>54</v>
      </c>
      <c r="Q3230" t="s">
        <v>562</v>
      </c>
      <c r="R3230" t="s">
        <v>189</v>
      </c>
      <c r="S3230" t="s">
        <v>57</v>
      </c>
      <c r="T3230" t="s">
        <v>479</v>
      </c>
      <c r="U3230" t="s">
        <v>117</v>
      </c>
      <c r="V3230" t="s">
        <v>347</v>
      </c>
      <c r="W3230" t="s">
        <v>63</v>
      </c>
      <c r="X3230" t="s">
        <v>62</v>
      </c>
      <c r="Y3230" t="s">
        <v>206</v>
      </c>
      <c r="Z3230" t="s">
        <v>67</v>
      </c>
      <c r="AA3230" t="s">
        <v>64</v>
      </c>
      <c r="AB3230" t="s">
        <v>152</v>
      </c>
      <c r="AC3230" t="s">
        <v>70</v>
      </c>
      <c r="AD3230" t="s">
        <v>62</v>
      </c>
      <c r="AE3230" t="s">
        <v>7527</v>
      </c>
      <c r="AF3230" t="s">
        <v>282</v>
      </c>
      <c r="AG3230" t="s">
        <v>141</v>
      </c>
      <c r="AH3230" t="s">
        <v>780</v>
      </c>
      <c r="AI3230" t="s">
        <v>87</v>
      </c>
      <c r="AJ3230" t="s">
        <v>1185</v>
      </c>
      <c r="AK3230" t="s">
        <v>73</v>
      </c>
      <c r="AL3230" t="s">
        <v>103</v>
      </c>
      <c r="AM3230" t="s">
        <v>157</v>
      </c>
      <c r="AN3230" t="s">
        <v>76</v>
      </c>
      <c r="AO3230" t="s">
        <v>134</v>
      </c>
      <c r="AP3230" t="s">
        <v>133</v>
      </c>
      <c r="AQ3230" t="s">
        <v>121</v>
      </c>
      <c r="AR3230" t="s">
        <v>67</v>
      </c>
      <c r="AS3230" t="s">
        <v>170</v>
      </c>
      <c r="AT3230" t="s">
        <v>91</v>
      </c>
      <c r="AU3230" t="s">
        <v>107</v>
      </c>
      <c r="AV3230" t="s">
        <v>15393</v>
      </c>
    </row>
    <row r="3231" spans="1:48" hidden="1" x14ac:dyDescent="0.3">
      <c r="A3231" t="s">
        <v>15394</v>
      </c>
      <c r="B3231" t="s">
        <v>15395</v>
      </c>
      <c r="C3231" s="1" t="str">
        <f t="shared" si="530"/>
        <v>21:0975</v>
      </c>
      <c r="D3231" s="1" t="str">
        <f t="shared" si="534"/>
        <v>21:0110</v>
      </c>
      <c r="E3231" t="s">
        <v>15396</v>
      </c>
      <c r="F3231" t="s">
        <v>15397</v>
      </c>
      <c r="H3231">
        <v>60.384071400000003</v>
      </c>
      <c r="I3231">
        <v>-99.798006200000003</v>
      </c>
      <c r="J3231" s="1" t="str">
        <f t="shared" si="535"/>
        <v>NGR lake sediment grab sample</v>
      </c>
      <c r="K3231" s="1" t="str">
        <f t="shared" si="536"/>
        <v>&lt;177 micron (NGR)</v>
      </c>
      <c r="L3231">
        <v>85</v>
      </c>
      <c r="M3231" t="s">
        <v>52</v>
      </c>
      <c r="N3231">
        <v>1645</v>
      </c>
      <c r="O3231" t="s">
        <v>63</v>
      </c>
      <c r="P3231" t="s">
        <v>54</v>
      </c>
      <c r="Q3231" t="s">
        <v>997</v>
      </c>
      <c r="R3231" t="s">
        <v>290</v>
      </c>
      <c r="S3231" t="s">
        <v>57</v>
      </c>
      <c r="T3231" t="s">
        <v>275</v>
      </c>
      <c r="U3231" t="s">
        <v>117</v>
      </c>
      <c r="V3231" t="s">
        <v>522</v>
      </c>
      <c r="W3231" t="s">
        <v>127</v>
      </c>
      <c r="X3231" t="s">
        <v>62</v>
      </c>
      <c r="Y3231" t="s">
        <v>143</v>
      </c>
      <c r="Z3231" t="s">
        <v>96</v>
      </c>
      <c r="AA3231" t="s">
        <v>64</v>
      </c>
      <c r="AB3231" t="s">
        <v>315</v>
      </c>
      <c r="AC3231" t="s">
        <v>224</v>
      </c>
      <c r="AD3231" t="s">
        <v>357</v>
      </c>
      <c r="AE3231" t="s">
        <v>421</v>
      </c>
      <c r="AF3231" t="s">
        <v>90</v>
      </c>
      <c r="AG3231" t="s">
        <v>152</v>
      </c>
      <c r="AH3231" t="s">
        <v>173</v>
      </c>
      <c r="AI3231" t="s">
        <v>429</v>
      </c>
      <c r="AJ3231" t="s">
        <v>9672</v>
      </c>
      <c r="AK3231" t="s">
        <v>73</v>
      </c>
      <c r="AL3231" t="s">
        <v>74</v>
      </c>
      <c r="AM3231" t="s">
        <v>302</v>
      </c>
      <c r="AN3231" t="s">
        <v>76</v>
      </c>
      <c r="AO3231" t="s">
        <v>15398</v>
      </c>
      <c r="AP3231" t="s">
        <v>210</v>
      </c>
      <c r="AQ3231" t="s">
        <v>10956</v>
      </c>
      <c r="AR3231" t="s">
        <v>170</v>
      </c>
      <c r="AS3231" t="s">
        <v>127</v>
      </c>
      <c r="AT3231" t="s">
        <v>91</v>
      </c>
      <c r="AU3231" t="s">
        <v>107</v>
      </c>
      <c r="AV3231" t="s">
        <v>12633</v>
      </c>
    </row>
    <row r="3232" spans="1:48" hidden="1" x14ac:dyDescent="0.3">
      <c r="A3232" t="s">
        <v>15399</v>
      </c>
      <c r="B3232" t="s">
        <v>15400</v>
      </c>
      <c r="C3232" s="1" t="str">
        <f t="shared" si="530"/>
        <v>21:0975</v>
      </c>
      <c r="D3232" s="1" t="str">
        <f t="shared" si="534"/>
        <v>21:0110</v>
      </c>
      <c r="E3232" t="s">
        <v>15401</v>
      </c>
      <c r="F3232" t="s">
        <v>15402</v>
      </c>
      <c r="H3232">
        <v>60.495208099999999</v>
      </c>
      <c r="I3232">
        <v>-99.044124100000005</v>
      </c>
      <c r="J3232" s="1" t="str">
        <f t="shared" si="535"/>
        <v>NGR lake sediment grab sample</v>
      </c>
      <c r="K3232" s="1" t="str">
        <f t="shared" si="536"/>
        <v>&lt;177 micron (NGR)</v>
      </c>
      <c r="L3232">
        <v>85</v>
      </c>
      <c r="M3232" t="s">
        <v>86</v>
      </c>
      <c r="N3232">
        <v>1646</v>
      </c>
      <c r="O3232" t="s">
        <v>448</v>
      </c>
      <c r="P3232" t="s">
        <v>54</v>
      </c>
      <c r="Q3232" t="s">
        <v>274</v>
      </c>
      <c r="R3232" t="s">
        <v>347</v>
      </c>
      <c r="S3232" t="s">
        <v>57</v>
      </c>
      <c r="T3232" t="s">
        <v>635</v>
      </c>
      <c r="U3232" t="s">
        <v>90</v>
      </c>
      <c r="V3232" t="s">
        <v>65</v>
      </c>
      <c r="W3232" t="s">
        <v>388</v>
      </c>
      <c r="X3232" t="s">
        <v>62</v>
      </c>
      <c r="Y3232" t="s">
        <v>193</v>
      </c>
      <c r="Z3232" t="s">
        <v>138</v>
      </c>
      <c r="AA3232" t="s">
        <v>64</v>
      </c>
      <c r="AB3232" t="s">
        <v>277</v>
      </c>
      <c r="AC3232" t="s">
        <v>75</v>
      </c>
      <c r="AD3232" t="s">
        <v>104</v>
      </c>
      <c r="AE3232" t="s">
        <v>4470</v>
      </c>
      <c r="AF3232" t="s">
        <v>471</v>
      </c>
      <c r="AG3232" t="s">
        <v>277</v>
      </c>
      <c r="AH3232" t="s">
        <v>173</v>
      </c>
      <c r="AI3232" t="s">
        <v>168</v>
      </c>
      <c r="AJ3232" t="s">
        <v>1569</v>
      </c>
      <c r="AK3232" t="s">
        <v>73</v>
      </c>
      <c r="AL3232" t="s">
        <v>396</v>
      </c>
      <c r="AM3232" t="s">
        <v>302</v>
      </c>
      <c r="AN3232" t="s">
        <v>76</v>
      </c>
      <c r="AO3232" t="s">
        <v>356</v>
      </c>
      <c r="AP3232" t="s">
        <v>267</v>
      </c>
      <c r="AQ3232" t="s">
        <v>10181</v>
      </c>
      <c r="AR3232" t="s">
        <v>62</v>
      </c>
      <c r="AS3232" t="s">
        <v>96</v>
      </c>
      <c r="AT3232" t="s">
        <v>437</v>
      </c>
      <c r="AU3232" t="s">
        <v>107</v>
      </c>
      <c r="AV3232" t="s">
        <v>3613</v>
      </c>
    </row>
    <row r="3233" spans="1:48" hidden="1" x14ac:dyDescent="0.3">
      <c r="A3233" t="s">
        <v>15403</v>
      </c>
      <c r="B3233" t="s">
        <v>15404</v>
      </c>
      <c r="C3233" s="1" t="str">
        <f t="shared" si="530"/>
        <v>21:0975</v>
      </c>
      <c r="D3233" s="1" t="str">
        <f t="shared" si="534"/>
        <v>21:0110</v>
      </c>
      <c r="E3233" t="s">
        <v>15405</v>
      </c>
      <c r="F3233" t="s">
        <v>15406</v>
      </c>
      <c r="H3233">
        <v>60.4534527</v>
      </c>
      <c r="I3233">
        <v>-99.026109599999998</v>
      </c>
      <c r="J3233" s="1" t="str">
        <f t="shared" si="535"/>
        <v>NGR lake sediment grab sample</v>
      </c>
      <c r="K3233" s="1" t="str">
        <f t="shared" si="536"/>
        <v>&lt;177 micron (NGR)</v>
      </c>
      <c r="L3233">
        <v>85</v>
      </c>
      <c r="M3233" t="s">
        <v>113</v>
      </c>
      <c r="N3233">
        <v>1647</v>
      </c>
      <c r="O3233" t="s">
        <v>103</v>
      </c>
      <c r="P3233" t="s">
        <v>54</v>
      </c>
      <c r="Q3233" t="s">
        <v>447</v>
      </c>
      <c r="R3233" t="s">
        <v>264</v>
      </c>
      <c r="S3233" t="s">
        <v>57</v>
      </c>
      <c r="T3233" t="s">
        <v>541</v>
      </c>
      <c r="U3233" t="s">
        <v>88</v>
      </c>
      <c r="V3233" t="s">
        <v>691</v>
      </c>
      <c r="W3233" t="s">
        <v>62</v>
      </c>
      <c r="X3233" t="s">
        <v>170</v>
      </c>
      <c r="Y3233" t="s">
        <v>205</v>
      </c>
      <c r="Z3233" t="s">
        <v>170</v>
      </c>
      <c r="AA3233" t="s">
        <v>64</v>
      </c>
      <c r="AB3233" t="s">
        <v>447</v>
      </c>
      <c r="AC3233" t="s">
        <v>206</v>
      </c>
      <c r="AD3233" t="s">
        <v>290</v>
      </c>
      <c r="AE3233" t="s">
        <v>224</v>
      </c>
      <c r="AF3233" t="s">
        <v>76</v>
      </c>
      <c r="AG3233" t="s">
        <v>478</v>
      </c>
      <c r="AH3233" t="s">
        <v>780</v>
      </c>
      <c r="AI3233" t="s">
        <v>156</v>
      </c>
      <c r="AJ3233" t="s">
        <v>9385</v>
      </c>
      <c r="AK3233" t="s">
        <v>73</v>
      </c>
      <c r="AL3233" t="s">
        <v>75</v>
      </c>
      <c r="AM3233" t="s">
        <v>276</v>
      </c>
      <c r="AN3233" t="s">
        <v>76</v>
      </c>
      <c r="AO3233" t="s">
        <v>1633</v>
      </c>
      <c r="AP3233" t="s">
        <v>2741</v>
      </c>
      <c r="AQ3233" t="s">
        <v>618</v>
      </c>
      <c r="AR3233" t="s">
        <v>67</v>
      </c>
      <c r="AS3233" t="s">
        <v>88</v>
      </c>
      <c r="AT3233" t="s">
        <v>248</v>
      </c>
      <c r="AU3233" t="s">
        <v>107</v>
      </c>
      <c r="AV3233" t="s">
        <v>15407</v>
      </c>
    </row>
    <row r="3234" spans="1:48" hidden="1" x14ac:dyDescent="0.3">
      <c r="A3234" t="s">
        <v>15408</v>
      </c>
      <c r="B3234" t="s">
        <v>15409</v>
      </c>
      <c r="C3234" s="1" t="str">
        <f t="shared" si="530"/>
        <v>21:0975</v>
      </c>
      <c r="D3234" s="1" t="str">
        <f t="shared" si="534"/>
        <v>21:0110</v>
      </c>
      <c r="E3234" t="s">
        <v>15405</v>
      </c>
      <c r="F3234" t="s">
        <v>15410</v>
      </c>
      <c r="H3234">
        <v>60.4534527</v>
      </c>
      <c r="I3234">
        <v>-99.026109599999998</v>
      </c>
      <c r="J3234" s="1" t="str">
        <f t="shared" si="535"/>
        <v>NGR lake sediment grab sample</v>
      </c>
      <c r="K3234" s="1" t="str">
        <f t="shared" si="536"/>
        <v>&lt;177 micron (NGR)</v>
      </c>
      <c r="L3234">
        <v>85</v>
      </c>
      <c r="M3234" t="s">
        <v>132</v>
      </c>
      <c r="N3234">
        <v>1648</v>
      </c>
      <c r="O3234" t="s">
        <v>125</v>
      </c>
      <c r="P3234" t="s">
        <v>54</v>
      </c>
      <c r="Q3234" t="s">
        <v>593</v>
      </c>
      <c r="R3234" t="s">
        <v>550</v>
      </c>
      <c r="S3234" t="s">
        <v>57</v>
      </c>
      <c r="T3234" t="s">
        <v>541</v>
      </c>
      <c r="U3234" t="s">
        <v>88</v>
      </c>
      <c r="V3234" t="s">
        <v>151</v>
      </c>
      <c r="W3234" t="s">
        <v>448</v>
      </c>
      <c r="X3234" t="s">
        <v>62</v>
      </c>
      <c r="Y3234" t="s">
        <v>355</v>
      </c>
      <c r="Z3234" t="s">
        <v>62</v>
      </c>
      <c r="AA3234" t="s">
        <v>64</v>
      </c>
      <c r="AB3234" t="s">
        <v>447</v>
      </c>
      <c r="AC3234" t="s">
        <v>206</v>
      </c>
      <c r="AD3234" t="s">
        <v>116</v>
      </c>
      <c r="AE3234" t="s">
        <v>98</v>
      </c>
      <c r="AF3234" t="s">
        <v>76</v>
      </c>
      <c r="AG3234" t="s">
        <v>356</v>
      </c>
      <c r="AH3234" t="s">
        <v>780</v>
      </c>
      <c r="AI3234" t="s">
        <v>305</v>
      </c>
      <c r="AJ3234" t="s">
        <v>9700</v>
      </c>
      <c r="AK3234" t="s">
        <v>73</v>
      </c>
      <c r="AL3234" t="s">
        <v>103</v>
      </c>
      <c r="AM3234" t="s">
        <v>276</v>
      </c>
      <c r="AN3234" t="s">
        <v>76</v>
      </c>
      <c r="AO3234" t="s">
        <v>13283</v>
      </c>
      <c r="AP3234" t="s">
        <v>1980</v>
      </c>
      <c r="AQ3234" t="s">
        <v>1397</v>
      </c>
      <c r="AR3234" t="s">
        <v>67</v>
      </c>
      <c r="AS3234" t="s">
        <v>117</v>
      </c>
      <c r="AT3234" t="s">
        <v>248</v>
      </c>
      <c r="AU3234" t="s">
        <v>107</v>
      </c>
      <c r="AV3234" t="s">
        <v>15411</v>
      </c>
    </row>
    <row r="3235" spans="1:48" hidden="1" x14ac:dyDescent="0.3">
      <c r="A3235" t="s">
        <v>15412</v>
      </c>
      <c r="B3235" t="s">
        <v>15413</v>
      </c>
      <c r="C3235" s="1" t="str">
        <f t="shared" si="530"/>
        <v>21:0975</v>
      </c>
      <c r="D3235" s="1" t="str">
        <f t="shared" si="534"/>
        <v>21:0110</v>
      </c>
      <c r="E3235" t="s">
        <v>15414</v>
      </c>
      <c r="F3235" t="s">
        <v>15415</v>
      </c>
      <c r="H3235">
        <v>60.418522899999999</v>
      </c>
      <c r="I3235">
        <v>-99.036287900000005</v>
      </c>
      <c r="J3235" s="1" t="str">
        <f t="shared" si="535"/>
        <v>NGR lake sediment grab sample</v>
      </c>
      <c r="K3235" s="1" t="str">
        <f t="shared" si="536"/>
        <v>&lt;177 micron (NGR)</v>
      </c>
      <c r="L3235">
        <v>85</v>
      </c>
      <c r="M3235" t="s">
        <v>149</v>
      </c>
      <c r="N3235">
        <v>1649</v>
      </c>
      <c r="O3235" t="s">
        <v>526</v>
      </c>
      <c r="P3235" t="s">
        <v>54</v>
      </c>
      <c r="Q3235" t="s">
        <v>403</v>
      </c>
      <c r="R3235" t="s">
        <v>77</v>
      </c>
      <c r="S3235" t="s">
        <v>57</v>
      </c>
      <c r="T3235" t="s">
        <v>248</v>
      </c>
      <c r="U3235" t="s">
        <v>88</v>
      </c>
      <c r="V3235" t="s">
        <v>616</v>
      </c>
      <c r="W3235" t="s">
        <v>240</v>
      </c>
      <c r="X3235" t="s">
        <v>74</v>
      </c>
      <c r="Y3235" t="s">
        <v>346</v>
      </c>
      <c r="Z3235" t="s">
        <v>117</v>
      </c>
      <c r="AA3235" t="s">
        <v>64</v>
      </c>
      <c r="AB3235" t="s">
        <v>304</v>
      </c>
      <c r="AC3235" t="s">
        <v>155</v>
      </c>
      <c r="AD3235" t="s">
        <v>104</v>
      </c>
      <c r="AE3235" t="s">
        <v>4084</v>
      </c>
      <c r="AF3235" t="s">
        <v>77</v>
      </c>
      <c r="AG3235" t="s">
        <v>248</v>
      </c>
      <c r="AH3235" t="s">
        <v>173</v>
      </c>
      <c r="AI3235" t="s">
        <v>150</v>
      </c>
      <c r="AJ3235" t="s">
        <v>4037</v>
      </c>
      <c r="AK3235" t="s">
        <v>73</v>
      </c>
      <c r="AL3235" t="s">
        <v>396</v>
      </c>
      <c r="AM3235" t="s">
        <v>68</v>
      </c>
      <c r="AN3235" t="s">
        <v>76</v>
      </c>
      <c r="AO3235" t="s">
        <v>7610</v>
      </c>
      <c r="AP3235" t="s">
        <v>837</v>
      </c>
      <c r="AQ3235" t="s">
        <v>15416</v>
      </c>
      <c r="AR3235" t="s">
        <v>62</v>
      </c>
      <c r="AS3235" t="s">
        <v>170</v>
      </c>
      <c r="AT3235" t="s">
        <v>73</v>
      </c>
      <c r="AU3235" t="s">
        <v>107</v>
      </c>
      <c r="AV3235" t="s">
        <v>15417</v>
      </c>
    </row>
    <row r="3236" spans="1:48" hidden="1" x14ac:dyDescent="0.3">
      <c r="A3236" t="s">
        <v>15418</v>
      </c>
      <c r="B3236" t="s">
        <v>15419</v>
      </c>
      <c r="C3236" s="1" t="str">
        <f t="shared" si="530"/>
        <v>21:0975</v>
      </c>
      <c r="D3236" s="1" t="str">
        <f>HYPERLINK("https://geochem.nrcan.gc.ca/cdogs/content/svy/svy_e.htm", "")</f>
        <v/>
      </c>
      <c r="G3236" s="1" t="str">
        <f>HYPERLINK("https://geochem.nrcan.gc.ca/cdogs/content/cr_/cr_00160_e.htm", "160")</f>
        <v>160</v>
      </c>
      <c r="J3236" t="s">
        <v>230</v>
      </c>
      <c r="K3236" t="s">
        <v>231</v>
      </c>
      <c r="L3236">
        <v>85</v>
      </c>
      <c r="M3236" t="s">
        <v>232</v>
      </c>
      <c r="N3236">
        <v>1650</v>
      </c>
      <c r="O3236" t="s">
        <v>168</v>
      </c>
      <c r="P3236" t="s">
        <v>117</v>
      </c>
      <c r="Q3236" t="s">
        <v>566</v>
      </c>
      <c r="R3236" t="s">
        <v>177</v>
      </c>
      <c r="S3236" t="s">
        <v>57</v>
      </c>
      <c r="T3236" t="s">
        <v>204</v>
      </c>
      <c r="U3236" t="s">
        <v>117</v>
      </c>
      <c r="V3236" t="s">
        <v>427</v>
      </c>
      <c r="W3236" t="s">
        <v>79</v>
      </c>
      <c r="X3236" t="s">
        <v>62</v>
      </c>
      <c r="Y3236" t="s">
        <v>79</v>
      </c>
      <c r="Z3236" t="s">
        <v>168</v>
      </c>
      <c r="AA3236" t="s">
        <v>64</v>
      </c>
      <c r="AB3236" t="s">
        <v>190</v>
      </c>
      <c r="AC3236" t="s">
        <v>75</v>
      </c>
      <c r="AD3236" t="s">
        <v>67</v>
      </c>
      <c r="AE3236" t="s">
        <v>8882</v>
      </c>
      <c r="AF3236" t="s">
        <v>121</v>
      </c>
      <c r="AG3236" t="s">
        <v>427</v>
      </c>
      <c r="AH3236" t="s">
        <v>68</v>
      </c>
      <c r="AI3236" t="s">
        <v>104</v>
      </c>
      <c r="AJ3236" t="s">
        <v>59</v>
      </c>
      <c r="AK3236" t="s">
        <v>73</v>
      </c>
      <c r="AL3236" t="s">
        <v>526</v>
      </c>
      <c r="AM3236" t="s">
        <v>68</v>
      </c>
      <c r="AN3236" t="s">
        <v>76</v>
      </c>
      <c r="AO3236" t="s">
        <v>203</v>
      </c>
      <c r="AP3236" t="s">
        <v>2054</v>
      </c>
      <c r="AQ3236" t="s">
        <v>193</v>
      </c>
      <c r="AR3236" t="s">
        <v>62</v>
      </c>
      <c r="AS3236" t="s">
        <v>170</v>
      </c>
      <c r="AT3236" t="s">
        <v>73</v>
      </c>
      <c r="AU3236" t="s">
        <v>552</v>
      </c>
      <c r="AV3236" t="s">
        <v>15420</v>
      </c>
    </row>
    <row r="3237" spans="1:48" hidden="1" x14ac:dyDescent="0.3">
      <c r="A3237" t="s">
        <v>15421</v>
      </c>
      <c r="B3237" t="s">
        <v>15422</v>
      </c>
      <c r="C3237" s="1" t="str">
        <f t="shared" si="530"/>
        <v>21:0975</v>
      </c>
      <c r="D3237" s="1" t="str">
        <f t="shared" ref="D3237:D3255" si="537">HYPERLINK("https://geochem.nrcan.gc.ca/cdogs/content/svy/svy210110_e.htm", "21:0110")</f>
        <v>21:0110</v>
      </c>
      <c r="E3237" t="s">
        <v>15423</v>
      </c>
      <c r="F3237" t="s">
        <v>15424</v>
      </c>
      <c r="H3237">
        <v>60.363930799999999</v>
      </c>
      <c r="I3237">
        <v>-99.039963099999994</v>
      </c>
      <c r="J3237" s="1" t="str">
        <f t="shared" ref="J3237:J3255" si="538">HYPERLINK("https://geochem.nrcan.gc.ca/cdogs/content/kwd/kwd020027_e.htm", "NGR lake sediment grab sample")</f>
        <v>NGR lake sediment grab sample</v>
      </c>
      <c r="K3237" s="1" t="str">
        <f t="shared" ref="K3237:K3255" si="539">HYPERLINK("https://geochem.nrcan.gc.ca/cdogs/content/kwd/kwd080006_e.htm", "&lt;177 micron (NGR)")</f>
        <v>&lt;177 micron (NGR)</v>
      </c>
      <c r="L3237">
        <v>85</v>
      </c>
      <c r="M3237" t="s">
        <v>165</v>
      </c>
      <c r="N3237">
        <v>1651</v>
      </c>
      <c r="O3237" t="s">
        <v>206</v>
      </c>
      <c r="P3237" t="s">
        <v>54</v>
      </c>
      <c r="Q3237" t="s">
        <v>836</v>
      </c>
      <c r="R3237" t="s">
        <v>124</v>
      </c>
      <c r="S3237" t="s">
        <v>57</v>
      </c>
      <c r="T3237" t="s">
        <v>1089</v>
      </c>
      <c r="U3237" t="s">
        <v>59</v>
      </c>
      <c r="V3237" t="s">
        <v>139</v>
      </c>
      <c r="W3237" t="s">
        <v>254</v>
      </c>
      <c r="X3237" t="s">
        <v>67</v>
      </c>
      <c r="Y3237" t="s">
        <v>63</v>
      </c>
      <c r="Z3237" t="s">
        <v>117</v>
      </c>
      <c r="AA3237" t="s">
        <v>64</v>
      </c>
      <c r="AB3237" t="s">
        <v>615</v>
      </c>
      <c r="AC3237" t="s">
        <v>155</v>
      </c>
      <c r="AD3237" t="s">
        <v>117</v>
      </c>
      <c r="AE3237" t="s">
        <v>3848</v>
      </c>
      <c r="AF3237" t="s">
        <v>92</v>
      </c>
      <c r="AG3237" t="s">
        <v>262</v>
      </c>
      <c r="AH3237" t="s">
        <v>173</v>
      </c>
      <c r="AI3237" t="s">
        <v>280</v>
      </c>
      <c r="AJ3237" t="s">
        <v>402</v>
      </c>
      <c r="AK3237" t="s">
        <v>73</v>
      </c>
      <c r="AL3237" t="s">
        <v>396</v>
      </c>
      <c r="AM3237" t="s">
        <v>157</v>
      </c>
      <c r="AN3237" t="s">
        <v>76</v>
      </c>
      <c r="AO3237" t="s">
        <v>290</v>
      </c>
      <c r="AP3237" t="s">
        <v>78</v>
      </c>
      <c r="AQ3237" t="s">
        <v>533</v>
      </c>
      <c r="AR3237" t="s">
        <v>74</v>
      </c>
      <c r="AS3237" t="s">
        <v>170</v>
      </c>
      <c r="AT3237" t="s">
        <v>73</v>
      </c>
      <c r="AU3237" t="s">
        <v>447</v>
      </c>
      <c r="AV3237" t="s">
        <v>15425</v>
      </c>
    </row>
    <row r="3238" spans="1:48" hidden="1" x14ac:dyDescent="0.3">
      <c r="A3238" t="s">
        <v>15426</v>
      </c>
      <c r="B3238" t="s">
        <v>15427</v>
      </c>
      <c r="C3238" s="1" t="str">
        <f t="shared" si="530"/>
        <v>21:0975</v>
      </c>
      <c r="D3238" s="1" t="str">
        <f t="shared" si="537"/>
        <v>21:0110</v>
      </c>
      <c r="E3238" t="s">
        <v>15428</v>
      </c>
      <c r="F3238" t="s">
        <v>15429</v>
      </c>
      <c r="H3238">
        <v>60.284927099999997</v>
      </c>
      <c r="I3238">
        <v>-99.172643399999998</v>
      </c>
      <c r="J3238" s="1" t="str">
        <f t="shared" si="538"/>
        <v>NGR lake sediment grab sample</v>
      </c>
      <c r="K3238" s="1" t="str">
        <f t="shared" si="539"/>
        <v>&lt;177 micron (NGR)</v>
      </c>
      <c r="L3238">
        <v>85</v>
      </c>
      <c r="M3238" t="s">
        <v>185</v>
      </c>
      <c r="N3238">
        <v>1652</v>
      </c>
      <c r="O3238" t="s">
        <v>125</v>
      </c>
      <c r="P3238" t="s">
        <v>54</v>
      </c>
      <c r="Q3238" t="s">
        <v>3719</v>
      </c>
      <c r="R3238" t="s">
        <v>139</v>
      </c>
      <c r="S3238" t="s">
        <v>57</v>
      </c>
      <c r="T3238" t="s">
        <v>364</v>
      </c>
      <c r="U3238" t="s">
        <v>59</v>
      </c>
      <c r="V3238" t="s">
        <v>317</v>
      </c>
      <c r="W3238" t="s">
        <v>170</v>
      </c>
      <c r="X3238" t="s">
        <v>74</v>
      </c>
      <c r="Y3238" t="s">
        <v>137</v>
      </c>
      <c r="Z3238" t="s">
        <v>96</v>
      </c>
      <c r="AA3238" t="s">
        <v>64</v>
      </c>
      <c r="AB3238" t="s">
        <v>135</v>
      </c>
      <c r="AC3238" t="s">
        <v>224</v>
      </c>
      <c r="AD3238" t="s">
        <v>96</v>
      </c>
      <c r="AE3238" t="s">
        <v>526</v>
      </c>
      <c r="AF3238" t="s">
        <v>134</v>
      </c>
      <c r="AG3238" t="s">
        <v>204</v>
      </c>
      <c r="AH3238" t="s">
        <v>780</v>
      </c>
      <c r="AI3238" t="s">
        <v>71</v>
      </c>
      <c r="AJ3238" t="s">
        <v>1198</v>
      </c>
      <c r="AK3238" t="s">
        <v>73</v>
      </c>
      <c r="AL3238" t="s">
        <v>125</v>
      </c>
      <c r="AM3238" t="s">
        <v>206</v>
      </c>
      <c r="AN3238" t="s">
        <v>76</v>
      </c>
      <c r="AO3238" t="s">
        <v>4247</v>
      </c>
      <c r="AP3238" t="s">
        <v>307</v>
      </c>
      <c r="AQ3238" t="s">
        <v>1402</v>
      </c>
      <c r="AR3238" t="s">
        <v>74</v>
      </c>
      <c r="AS3238" t="s">
        <v>127</v>
      </c>
      <c r="AT3238" t="s">
        <v>73</v>
      </c>
      <c r="AU3238" t="s">
        <v>107</v>
      </c>
      <c r="AV3238" t="s">
        <v>13323</v>
      </c>
    </row>
    <row r="3239" spans="1:48" hidden="1" x14ac:dyDescent="0.3">
      <c r="A3239" t="s">
        <v>15430</v>
      </c>
      <c r="B3239" t="s">
        <v>15431</v>
      </c>
      <c r="C3239" s="1" t="str">
        <f t="shared" si="530"/>
        <v>21:0975</v>
      </c>
      <c r="D3239" s="1" t="str">
        <f t="shared" si="537"/>
        <v>21:0110</v>
      </c>
      <c r="E3239" t="s">
        <v>15432</v>
      </c>
      <c r="F3239" t="s">
        <v>15433</v>
      </c>
      <c r="H3239">
        <v>60.284050399999998</v>
      </c>
      <c r="I3239">
        <v>-99.219078300000007</v>
      </c>
      <c r="J3239" s="1" t="str">
        <f t="shared" si="538"/>
        <v>NGR lake sediment grab sample</v>
      </c>
      <c r="K3239" s="1" t="str">
        <f t="shared" si="539"/>
        <v>&lt;177 micron (NGR)</v>
      </c>
      <c r="L3239">
        <v>85</v>
      </c>
      <c r="M3239" t="s">
        <v>200</v>
      </c>
      <c r="N3239">
        <v>1653</v>
      </c>
      <c r="O3239" t="s">
        <v>68</v>
      </c>
      <c r="P3239" t="s">
        <v>54</v>
      </c>
      <c r="Q3239" t="s">
        <v>552</v>
      </c>
      <c r="R3239" t="s">
        <v>10055</v>
      </c>
      <c r="S3239" t="s">
        <v>57</v>
      </c>
      <c r="T3239" t="s">
        <v>643</v>
      </c>
      <c r="U3239" t="s">
        <v>59</v>
      </c>
      <c r="V3239" t="s">
        <v>575</v>
      </c>
      <c r="W3239" t="s">
        <v>220</v>
      </c>
      <c r="X3239" t="s">
        <v>62</v>
      </c>
      <c r="Y3239" t="s">
        <v>220</v>
      </c>
      <c r="Z3239" t="s">
        <v>127</v>
      </c>
      <c r="AA3239" t="s">
        <v>64</v>
      </c>
      <c r="AB3239" t="s">
        <v>277</v>
      </c>
      <c r="AC3239" t="s">
        <v>177</v>
      </c>
      <c r="AD3239" t="s">
        <v>203</v>
      </c>
      <c r="AE3239" t="s">
        <v>2187</v>
      </c>
      <c r="AF3239" t="s">
        <v>77</v>
      </c>
      <c r="AG3239" t="s">
        <v>153</v>
      </c>
      <c r="AH3239" t="s">
        <v>780</v>
      </c>
      <c r="AI3239" t="s">
        <v>328</v>
      </c>
      <c r="AJ3239" t="s">
        <v>13985</v>
      </c>
      <c r="AK3239" t="s">
        <v>73</v>
      </c>
      <c r="AL3239" t="s">
        <v>125</v>
      </c>
      <c r="AM3239" t="s">
        <v>396</v>
      </c>
      <c r="AN3239" t="s">
        <v>76</v>
      </c>
      <c r="AO3239" t="s">
        <v>5626</v>
      </c>
      <c r="AP3239" t="s">
        <v>105</v>
      </c>
      <c r="AQ3239" t="s">
        <v>2107</v>
      </c>
      <c r="AR3239" t="s">
        <v>74</v>
      </c>
      <c r="AS3239" t="s">
        <v>96</v>
      </c>
      <c r="AT3239" t="s">
        <v>364</v>
      </c>
      <c r="AU3239" t="s">
        <v>107</v>
      </c>
      <c r="AV3239" t="s">
        <v>6502</v>
      </c>
    </row>
    <row r="3240" spans="1:48" hidden="1" x14ac:dyDescent="0.3">
      <c r="A3240" t="s">
        <v>15434</v>
      </c>
      <c r="B3240" t="s">
        <v>15435</v>
      </c>
      <c r="C3240" s="1" t="str">
        <f t="shared" si="530"/>
        <v>21:0975</v>
      </c>
      <c r="D3240" s="1" t="str">
        <f t="shared" si="537"/>
        <v>21:0110</v>
      </c>
      <c r="E3240" t="s">
        <v>15436</v>
      </c>
      <c r="F3240" t="s">
        <v>15437</v>
      </c>
      <c r="H3240">
        <v>60.348192900000001</v>
      </c>
      <c r="I3240">
        <v>-99.373394200000007</v>
      </c>
      <c r="J3240" s="1" t="str">
        <f t="shared" si="538"/>
        <v>NGR lake sediment grab sample</v>
      </c>
      <c r="K3240" s="1" t="str">
        <f t="shared" si="539"/>
        <v>&lt;177 micron (NGR)</v>
      </c>
      <c r="L3240">
        <v>85</v>
      </c>
      <c r="M3240" t="s">
        <v>217</v>
      </c>
      <c r="N3240">
        <v>1654</v>
      </c>
      <c r="O3240" t="s">
        <v>103</v>
      </c>
      <c r="P3240" t="s">
        <v>62</v>
      </c>
      <c r="Q3240" t="s">
        <v>364</v>
      </c>
      <c r="R3240" t="s">
        <v>189</v>
      </c>
      <c r="S3240" t="s">
        <v>57</v>
      </c>
      <c r="T3240" t="s">
        <v>575</v>
      </c>
      <c r="U3240" t="s">
        <v>138</v>
      </c>
      <c r="V3240" t="s">
        <v>2740</v>
      </c>
      <c r="W3240" t="s">
        <v>137</v>
      </c>
      <c r="X3240" t="s">
        <v>67</v>
      </c>
      <c r="Y3240" t="s">
        <v>125</v>
      </c>
      <c r="Z3240" t="s">
        <v>62</v>
      </c>
      <c r="AA3240" t="s">
        <v>64</v>
      </c>
      <c r="AB3240" t="s">
        <v>90</v>
      </c>
      <c r="AC3240" t="s">
        <v>66</v>
      </c>
      <c r="AD3240" t="s">
        <v>170</v>
      </c>
      <c r="AE3240" t="s">
        <v>1807</v>
      </c>
      <c r="AF3240" t="s">
        <v>77</v>
      </c>
      <c r="AG3240" t="s">
        <v>356</v>
      </c>
      <c r="AH3240" t="s">
        <v>780</v>
      </c>
      <c r="AI3240" t="s">
        <v>363</v>
      </c>
      <c r="AJ3240" t="s">
        <v>94</v>
      </c>
      <c r="AK3240" t="s">
        <v>73</v>
      </c>
      <c r="AL3240" t="s">
        <v>75</v>
      </c>
      <c r="AM3240" t="s">
        <v>103</v>
      </c>
      <c r="AN3240" t="s">
        <v>76</v>
      </c>
      <c r="AO3240" t="s">
        <v>71</v>
      </c>
      <c r="AP3240" t="s">
        <v>194</v>
      </c>
      <c r="AQ3240" t="s">
        <v>77</v>
      </c>
      <c r="AR3240" t="s">
        <v>67</v>
      </c>
      <c r="AS3240" t="s">
        <v>54</v>
      </c>
      <c r="AT3240" t="s">
        <v>73</v>
      </c>
      <c r="AU3240" t="s">
        <v>107</v>
      </c>
      <c r="AV3240" t="s">
        <v>15438</v>
      </c>
    </row>
    <row r="3241" spans="1:48" hidden="1" x14ac:dyDescent="0.3">
      <c r="A3241" t="s">
        <v>15439</v>
      </c>
      <c r="B3241" t="s">
        <v>15440</v>
      </c>
      <c r="C3241" s="1" t="str">
        <f t="shared" si="530"/>
        <v>21:0975</v>
      </c>
      <c r="D3241" s="1" t="str">
        <f t="shared" si="537"/>
        <v>21:0110</v>
      </c>
      <c r="E3241" t="s">
        <v>15441</v>
      </c>
      <c r="F3241" t="s">
        <v>15442</v>
      </c>
      <c r="H3241">
        <v>60.379375000000003</v>
      </c>
      <c r="I3241">
        <v>-99.383506699999998</v>
      </c>
      <c r="J3241" s="1" t="str">
        <f t="shared" si="538"/>
        <v>NGR lake sediment grab sample</v>
      </c>
      <c r="K3241" s="1" t="str">
        <f t="shared" si="539"/>
        <v>&lt;177 micron (NGR)</v>
      </c>
      <c r="L3241">
        <v>85</v>
      </c>
      <c r="M3241" t="s">
        <v>246</v>
      </c>
      <c r="N3241">
        <v>1655</v>
      </c>
      <c r="O3241" t="s">
        <v>302</v>
      </c>
      <c r="P3241" t="s">
        <v>170</v>
      </c>
      <c r="Q3241" t="s">
        <v>91</v>
      </c>
      <c r="R3241" t="s">
        <v>139</v>
      </c>
      <c r="S3241" t="s">
        <v>57</v>
      </c>
      <c r="T3241" t="s">
        <v>169</v>
      </c>
      <c r="U3241" t="s">
        <v>117</v>
      </c>
      <c r="V3241" t="s">
        <v>347</v>
      </c>
      <c r="W3241" t="s">
        <v>526</v>
      </c>
      <c r="X3241" t="s">
        <v>67</v>
      </c>
      <c r="Y3241" t="s">
        <v>125</v>
      </c>
      <c r="Z3241" t="s">
        <v>74</v>
      </c>
      <c r="AA3241" t="s">
        <v>64</v>
      </c>
      <c r="AB3241" t="s">
        <v>890</v>
      </c>
      <c r="AC3241" t="s">
        <v>66</v>
      </c>
      <c r="AD3241" t="s">
        <v>96</v>
      </c>
      <c r="AE3241" t="s">
        <v>15443</v>
      </c>
      <c r="AF3241" t="s">
        <v>104</v>
      </c>
      <c r="AG3241" t="s">
        <v>134</v>
      </c>
      <c r="AH3241" t="s">
        <v>472</v>
      </c>
      <c r="AI3241" t="s">
        <v>106</v>
      </c>
      <c r="AJ3241" t="s">
        <v>263</v>
      </c>
      <c r="AK3241" t="s">
        <v>73</v>
      </c>
      <c r="AL3241" t="s">
        <v>103</v>
      </c>
      <c r="AM3241" t="s">
        <v>103</v>
      </c>
      <c r="AN3241" t="s">
        <v>76</v>
      </c>
      <c r="AO3241" t="s">
        <v>203</v>
      </c>
      <c r="AP3241" t="s">
        <v>997</v>
      </c>
      <c r="AQ3241" t="s">
        <v>203</v>
      </c>
      <c r="AR3241" t="s">
        <v>67</v>
      </c>
      <c r="AS3241" t="s">
        <v>54</v>
      </c>
      <c r="AT3241" t="s">
        <v>91</v>
      </c>
      <c r="AU3241" t="s">
        <v>107</v>
      </c>
      <c r="AV3241" t="s">
        <v>9677</v>
      </c>
    </row>
    <row r="3242" spans="1:48" hidden="1" x14ac:dyDescent="0.3">
      <c r="A3242" t="s">
        <v>15444</v>
      </c>
      <c r="B3242" t="s">
        <v>15445</v>
      </c>
      <c r="C3242" s="1" t="str">
        <f t="shared" si="530"/>
        <v>21:0975</v>
      </c>
      <c r="D3242" s="1" t="str">
        <f t="shared" si="537"/>
        <v>21:0110</v>
      </c>
      <c r="E3242" t="s">
        <v>15446</v>
      </c>
      <c r="F3242" t="s">
        <v>15447</v>
      </c>
      <c r="H3242">
        <v>60.3903088</v>
      </c>
      <c r="I3242">
        <v>-99.425671300000005</v>
      </c>
      <c r="J3242" s="1" t="str">
        <f t="shared" si="538"/>
        <v>NGR lake sediment grab sample</v>
      </c>
      <c r="K3242" s="1" t="str">
        <f t="shared" si="539"/>
        <v>&lt;177 micron (NGR)</v>
      </c>
      <c r="L3242">
        <v>85</v>
      </c>
      <c r="M3242" t="s">
        <v>260</v>
      </c>
      <c r="N3242">
        <v>1656</v>
      </c>
      <c r="O3242" t="s">
        <v>421</v>
      </c>
      <c r="P3242" t="s">
        <v>54</v>
      </c>
      <c r="Q3242" t="s">
        <v>3299</v>
      </c>
      <c r="R3242" t="s">
        <v>15448</v>
      </c>
      <c r="S3242" t="s">
        <v>57</v>
      </c>
      <c r="T3242" t="s">
        <v>1814</v>
      </c>
      <c r="U3242" t="s">
        <v>92</v>
      </c>
      <c r="V3242" t="s">
        <v>190</v>
      </c>
      <c r="W3242" t="s">
        <v>94</v>
      </c>
      <c r="X3242" t="s">
        <v>170</v>
      </c>
      <c r="Y3242" t="s">
        <v>355</v>
      </c>
      <c r="Z3242" t="s">
        <v>170</v>
      </c>
      <c r="AA3242" t="s">
        <v>64</v>
      </c>
      <c r="AB3242" t="s">
        <v>248</v>
      </c>
      <c r="AC3242" t="s">
        <v>224</v>
      </c>
      <c r="AD3242" t="s">
        <v>138</v>
      </c>
      <c r="AE3242" t="s">
        <v>864</v>
      </c>
      <c r="AF3242" t="s">
        <v>436</v>
      </c>
      <c r="AG3242" t="s">
        <v>93</v>
      </c>
      <c r="AH3242" t="s">
        <v>472</v>
      </c>
      <c r="AI3242" t="s">
        <v>138</v>
      </c>
      <c r="AJ3242" t="s">
        <v>13985</v>
      </c>
      <c r="AK3242" t="s">
        <v>73</v>
      </c>
      <c r="AL3242" t="s">
        <v>125</v>
      </c>
      <c r="AM3242" t="s">
        <v>206</v>
      </c>
      <c r="AN3242" t="s">
        <v>76</v>
      </c>
      <c r="AO3242" t="s">
        <v>1142</v>
      </c>
      <c r="AP3242" t="s">
        <v>105</v>
      </c>
      <c r="AQ3242" t="s">
        <v>1708</v>
      </c>
      <c r="AR3242" t="s">
        <v>62</v>
      </c>
      <c r="AS3242" t="s">
        <v>170</v>
      </c>
      <c r="AT3242" t="s">
        <v>562</v>
      </c>
      <c r="AU3242" t="s">
        <v>107</v>
      </c>
      <c r="AV3242" t="s">
        <v>8081</v>
      </c>
    </row>
    <row r="3243" spans="1:48" hidden="1" x14ac:dyDescent="0.3">
      <c r="A3243" t="s">
        <v>15449</v>
      </c>
      <c r="B3243" t="s">
        <v>15450</v>
      </c>
      <c r="C3243" s="1" t="str">
        <f t="shared" si="530"/>
        <v>21:0975</v>
      </c>
      <c r="D3243" s="1" t="str">
        <f t="shared" si="537"/>
        <v>21:0110</v>
      </c>
      <c r="E3243" t="s">
        <v>15451</v>
      </c>
      <c r="F3243" t="s">
        <v>15452</v>
      </c>
      <c r="H3243">
        <v>60.3852239</v>
      </c>
      <c r="I3243">
        <v>-99.481784500000003</v>
      </c>
      <c r="J3243" s="1" t="str">
        <f t="shared" si="538"/>
        <v>NGR lake sediment grab sample</v>
      </c>
      <c r="K3243" s="1" t="str">
        <f t="shared" si="539"/>
        <v>&lt;177 micron (NGR)</v>
      </c>
      <c r="L3243">
        <v>85</v>
      </c>
      <c r="M3243" t="s">
        <v>273</v>
      </c>
      <c r="N3243">
        <v>1657</v>
      </c>
      <c r="O3243" t="s">
        <v>302</v>
      </c>
      <c r="P3243" t="s">
        <v>54</v>
      </c>
      <c r="Q3243" t="s">
        <v>549</v>
      </c>
      <c r="R3243" t="s">
        <v>347</v>
      </c>
      <c r="S3243" t="s">
        <v>57</v>
      </c>
      <c r="T3243" t="s">
        <v>275</v>
      </c>
      <c r="U3243" t="s">
        <v>203</v>
      </c>
      <c r="V3243" t="s">
        <v>691</v>
      </c>
      <c r="W3243" t="s">
        <v>178</v>
      </c>
      <c r="X3243" t="s">
        <v>62</v>
      </c>
      <c r="Y3243" t="s">
        <v>276</v>
      </c>
      <c r="Z3243" t="s">
        <v>127</v>
      </c>
      <c r="AA3243" t="s">
        <v>64</v>
      </c>
      <c r="AB3243" t="s">
        <v>262</v>
      </c>
      <c r="AC3243" t="s">
        <v>155</v>
      </c>
      <c r="AD3243" t="s">
        <v>170</v>
      </c>
      <c r="AE3243" t="s">
        <v>206</v>
      </c>
      <c r="AF3243" t="s">
        <v>317</v>
      </c>
      <c r="AG3243" t="s">
        <v>561</v>
      </c>
      <c r="AH3243" t="s">
        <v>472</v>
      </c>
      <c r="AI3243" t="s">
        <v>514</v>
      </c>
      <c r="AJ3243" t="s">
        <v>6415</v>
      </c>
      <c r="AK3243" t="s">
        <v>73</v>
      </c>
      <c r="AL3243" t="s">
        <v>238</v>
      </c>
      <c r="AM3243" t="s">
        <v>74</v>
      </c>
      <c r="AN3243" t="s">
        <v>76</v>
      </c>
      <c r="AO3243" t="s">
        <v>3231</v>
      </c>
      <c r="AP3243" t="s">
        <v>210</v>
      </c>
      <c r="AQ3243" t="s">
        <v>151</v>
      </c>
      <c r="AR3243" t="s">
        <v>170</v>
      </c>
      <c r="AS3243" t="s">
        <v>54</v>
      </c>
      <c r="AT3243" t="s">
        <v>277</v>
      </c>
      <c r="AU3243" t="s">
        <v>107</v>
      </c>
      <c r="AV3243" t="s">
        <v>4203</v>
      </c>
    </row>
    <row r="3244" spans="1:48" hidden="1" x14ac:dyDescent="0.3">
      <c r="A3244" t="s">
        <v>15453</v>
      </c>
      <c r="B3244" t="s">
        <v>15454</v>
      </c>
      <c r="C3244" s="1" t="str">
        <f t="shared" si="530"/>
        <v>21:0975</v>
      </c>
      <c r="D3244" s="1" t="str">
        <f t="shared" si="537"/>
        <v>21:0110</v>
      </c>
      <c r="E3244" t="s">
        <v>15455</v>
      </c>
      <c r="F3244" t="s">
        <v>15456</v>
      </c>
      <c r="H3244">
        <v>60.379891100000002</v>
      </c>
      <c r="I3244">
        <v>-99.568073699999999</v>
      </c>
      <c r="J3244" s="1" t="str">
        <f t="shared" si="538"/>
        <v>NGR lake sediment grab sample</v>
      </c>
      <c r="K3244" s="1" t="str">
        <f t="shared" si="539"/>
        <v>&lt;177 micron (NGR)</v>
      </c>
      <c r="L3244">
        <v>85</v>
      </c>
      <c r="M3244" t="s">
        <v>289</v>
      </c>
      <c r="N3244">
        <v>1658</v>
      </c>
      <c r="O3244" t="s">
        <v>125</v>
      </c>
      <c r="P3244" t="s">
        <v>54</v>
      </c>
      <c r="Q3244" t="s">
        <v>676</v>
      </c>
      <c r="R3244" t="s">
        <v>178</v>
      </c>
      <c r="S3244" t="s">
        <v>57</v>
      </c>
      <c r="T3244" t="s">
        <v>303</v>
      </c>
      <c r="U3244" t="s">
        <v>57</v>
      </c>
      <c r="V3244" t="s">
        <v>616</v>
      </c>
      <c r="W3244" t="s">
        <v>240</v>
      </c>
      <c r="X3244" t="s">
        <v>67</v>
      </c>
      <c r="Y3244" t="s">
        <v>396</v>
      </c>
      <c r="Z3244" t="s">
        <v>127</v>
      </c>
      <c r="AA3244" t="s">
        <v>64</v>
      </c>
      <c r="AB3244" t="s">
        <v>347</v>
      </c>
      <c r="AC3244" t="s">
        <v>66</v>
      </c>
      <c r="AD3244" t="s">
        <v>67</v>
      </c>
      <c r="AE3244" t="s">
        <v>12893</v>
      </c>
      <c r="AF3244" t="s">
        <v>203</v>
      </c>
      <c r="AG3244" t="s">
        <v>91</v>
      </c>
      <c r="AH3244" t="s">
        <v>780</v>
      </c>
      <c r="AI3244" t="s">
        <v>233</v>
      </c>
      <c r="AJ3244" t="s">
        <v>327</v>
      </c>
      <c r="AK3244" t="s">
        <v>73</v>
      </c>
      <c r="AL3244" t="s">
        <v>157</v>
      </c>
      <c r="AM3244" t="s">
        <v>103</v>
      </c>
      <c r="AN3244" t="s">
        <v>76</v>
      </c>
      <c r="AO3244" t="s">
        <v>168</v>
      </c>
      <c r="AP3244" t="s">
        <v>656</v>
      </c>
      <c r="AQ3244" t="s">
        <v>178</v>
      </c>
      <c r="AR3244" t="s">
        <v>67</v>
      </c>
      <c r="AS3244" t="s">
        <v>54</v>
      </c>
      <c r="AT3244" t="s">
        <v>73</v>
      </c>
      <c r="AU3244" t="s">
        <v>107</v>
      </c>
      <c r="AV3244" t="s">
        <v>5464</v>
      </c>
    </row>
    <row r="3245" spans="1:48" hidden="1" x14ac:dyDescent="0.3">
      <c r="A3245" t="s">
        <v>15457</v>
      </c>
      <c r="B3245" t="s">
        <v>15458</v>
      </c>
      <c r="C3245" s="1" t="str">
        <f t="shared" si="530"/>
        <v>21:0975</v>
      </c>
      <c r="D3245" s="1" t="str">
        <f t="shared" si="537"/>
        <v>21:0110</v>
      </c>
      <c r="E3245" t="s">
        <v>15459</v>
      </c>
      <c r="F3245" t="s">
        <v>15460</v>
      </c>
      <c r="H3245">
        <v>60.383224900000002</v>
      </c>
      <c r="I3245">
        <v>-99.621713499999998</v>
      </c>
      <c r="J3245" s="1" t="str">
        <f t="shared" si="538"/>
        <v>NGR lake sediment grab sample</v>
      </c>
      <c r="K3245" s="1" t="str">
        <f t="shared" si="539"/>
        <v>&lt;177 micron (NGR)</v>
      </c>
      <c r="L3245">
        <v>85</v>
      </c>
      <c r="M3245" t="s">
        <v>301</v>
      </c>
      <c r="N3245">
        <v>1659</v>
      </c>
      <c r="O3245" t="s">
        <v>170</v>
      </c>
      <c r="P3245" t="s">
        <v>54</v>
      </c>
      <c r="Q3245" t="s">
        <v>395</v>
      </c>
      <c r="R3245" t="s">
        <v>575</v>
      </c>
      <c r="S3245" t="s">
        <v>57</v>
      </c>
      <c r="T3245" t="s">
        <v>91</v>
      </c>
      <c r="U3245" t="s">
        <v>88</v>
      </c>
      <c r="V3245" t="s">
        <v>236</v>
      </c>
      <c r="W3245" t="s">
        <v>96</v>
      </c>
      <c r="X3245" t="s">
        <v>74</v>
      </c>
      <c r="Y3245" t="s">
        <v>95</v>
      </c>
      <c r="Z3245" t="s">
        <v>138</v>
      </c>
      <c r="AA3245" t="s">
        <v>64</v>
      </c>
      <c r="AB3245" t="s">
        <v>223</v>
      </c>
      <c r="AC3245" t="s">
        <v>224</v>
      </c>
      <c r="AD3245" t="s">
        <v>127</v>
      </c>
      <c r="AE3245" t="s">
        <v>1678</v>
      </c>
      <c r="AF3245" t="s">
        <v>141</v>
      </c>
      <c r="AG3245" t="s">
        <v>315</v>
      </c>
      <c r="AH3245" t="s">
        <v>173</v>
      </c>
      <c r="AI3245" t="s">
        <v>439</v>
      </c>
      <c r="AJ3245" t="s">
        <v>102</v>
      </c>
      <c r="AK3245" t="s">
        <v>73</v>
      </c>
      <c r="AL3245" t="s">
        <v>206</v>
      </c>
      <c r="AM3245" t="s">
        <v>125</v>
      </c>
      <c r="AN3245" t="s">
        <v>76</v>
      </c>
      <c r="AO3245" t="s">
        <v>134</v>
      </c>
      <c r="AP3245" t="s">
        <v>596</v>
      </c>
      <c r="AQ3245" t="s">
        <v>15002</v>
      </c>
      <c r="AR3245" t="s">
        <v>62</v>
      </c>
      <c r="AS3245" t="s">
        <v>170</v>
      </c>
      <c r="AT3245" t="s">
        <v>277</v>
      </c>
      <c r="AU3245" t="s">
        <v>107</v>
      </c>
      <c r="AV3245" t="s">
        <v>15461</v>
      </c>
    </row>
    <row r="3246" spans="1:48" hidden="1" x14ac:dyDescent="0.3">
      <c r="A3246" t="s">
        <v>15462</v>
      </c>
      <c r="B3246" t="s">
        <v>15463</v>
      </c>
      <c r="C3246" s="1" t="str">
        <f t="shared" si="530"/>
        <v>21:0975</v>
      </c>
      <c r="D3246" s="1" t="str">
        <f t="shared" si="537"/>
        <v>21:0110</v>
      </c>
      <c r="E3246" t="s">
        <v>15464</v>
      </c>
      <c r="F3246" t="s">
        <v>15465</v>
      </c>
      <c r="H3246">
        <v>60.379982200000001</v>
      </c>
      <c r="I3246">
        <v>-99.694580299999998</v>
      </c>
      <c r="J3246" s="1" t="str">
        <f t="shared" si="538"/>
        <v>NGR lake sediment grab sample</v>
      </c>
      <c r="K3246" s="1" t="str">
        <f t="shared" si="539"/>
        <v>&lt;177 micron (NGR)</v>
      </c>
      <c r="L3246">
        <v>85</v>
      </c>
      <c r="M3246" t="s">
        <v>314</v>
      </c>
      <c r="N3246">
        <v>1660</v>
      </c>
      <c r="O3246" t="s">
        <v>363</v>
      </c>
      <c r="P3246" t="s">
        <v>54</v>
      </c>
      <c r="Q3246" t="s">
        <v>1814</v>
      </c>
      <c r="R3246" t="s">
        <v>10060</v>
      </c>
      <c r="S3246" t="s">
        <v>57</v>
      </c>
      <c r="T3246" t="s">
        <v>643</v>
      </c>
      <c r="U3246" t="s">
        <v>59</v>
      </c>
      <c r="V3246" t="s">
        <v>381</v>
      </c>
      <c r="W3246" t="s">
        <v>171</v>
      </c>
      <c r="X3246" t="s">
        <v>74</v>
      </c>
      <c r="Y3246" t="s">
        <v>396</v>
      </c>
      <c r="Z3246" t="s">
        <v>170</v>
      </c>
      <c r="AA3246" t="s">
        <v>64</v>
      </c>
      <c r="AB3246" t="s">
        <v>152</v>
      </c>
      <c r="AC3246" t="s">
        <v>75</v>
      </c>
      <c r="AD3246" t="s">
        <v>203</v>
      </c>
      <c r="AE3246" t="s">
        <v>125</v>
      </c>
      <c r="AF3246" t="s">
        <v>77</v>
      </c>
      <c r="AG3246" t="s">
        <v>251</v>
      </c>
      <c r="AH3246" t="s">
        <v>173</v>
      </c>
      <c r="AI3246" t="s">
        <v>263</v>
      </c>
      <c r="AJ3246" t="s">
        <v>1097</v>
      </c>
      <c r="AK3246" t="s">
        <v>73</v>
      </c>
      <c r="AL3246" t="s">
        <v>224</v>
      </c>
      <c r="AM3246" t="s">
        <v>206</v>
      </c>
      <c r="AN3246" t="s">
        <v>76</v>
      </c>
      <c r="AO3246" t="s">
        <v>1397</v>
      </c>
      <c r="AP3246" t="s">
        <v>4241</v>
      </c>
      <c r="AQ3246" t="s">
        <v>12010</v>
      </c>
      <c r="AR3246" t="s">
        <v>62</v>
      </c>
      <c r="AS3246" t="s">
        <v>127</v>
      </c>
      <c r="AT3246" t="s">
        <v>73</v>
      </c>
      <c r="AU3246" t="s">
        <v>107</v>
      </c>
      <c r="AV3246" t="s">
        <v>15466</v>
      </c>
    </row>
    <row r="3247" spans="1:48" hidden="1" x14ac:dyDescent="0.3">
      <c r="A3247" t="s">
        <v>15467</v>
      </c>
      <c r="B3247" t="s">
        <v>15468</v>
      </c>
      <c r="C3247" s="1" t="str">
        <f t="shared" si="530"/>
        <v>21:0975</v>
      </c>
      <c r="D3247" s="1" t="str">
        <f t="shared" si="537"/>
        <v>21:0110</v>
      </c>
      <c r="E3247" t="s">
        <v>15469</v>
      </c>
      <c r="F3247" t="s">
        <v>15470</v>
      </c>
      <c r="H3247">
        <v>60.3735596</v>
      </c>
      <c r="I3247">
        <v>-99.765399400000007</v>
      </c>
      <c r="J3247" s="1" t="str">
        <f t="shared" si="538"/>
        <v>NGR lake sediment grab sample</v>
      </c>
      <c r="K3247" s="1" t="str">
        <f t="shared" si="539"/>
        <v>&lt;177 micron (NGR)</v>
      </c>
      <c r="L3247">
        <v>85</v>
      </c>
      <c r="M3247" t="s">
        <v>324</v>
      </c>
      <c r="N3247">
        <v>1661</v>
      </c>
      <c r="O3247" t="s">
        <v>363</v>
      </c>
      <c r="P3247" t="s">
        <v>54</v>
      </c>
      <c r="Q3247" t="s">
        <v>505</v>
      </c>
      <c r="R3247" t="s">
        <v>236</v>
      </c>
      <c r="S3247" t="s">
        <v>57</v>
      </c>
      <c r="T3247" t="s">
        <v>523</v>
      </c>
      <c r="U3247" t="s">
        <v>96</v>
      </c>
      <c r="V3247" t="s">
        <v>381</v>
      </c>
      <c r="W3247" t="s">
        <v>211</v>
      </c>
      <c r="X3247" t="s">
        <v>62</v>
      </c>
      <c r="Y3247" t="s">
        <v>137</v>
      </c>
      <c r="Z3247" t="s">
        <v>127</v>
      </c>
      <c r="AA3247" t="s">
        <v>64</v>
      </c>
      <c r="AB3247" t="s">
        <v>479</v>
      </c>
      <c r="AC3247" t="s">
        <v>74</v>
      </c>
      <c r="AD3247" t="s">
        <v>281</v>
      </c>
      <c r="AE3247" t="s">
        <v>174</v>
      </c>
      <c r="AF3247" t="s">
        <v>104</v>
      </c>
      <c r="AG3247" t="s">
        <v>97</v>
      </c>
      <c r="AH3247" t="s">
        <v>173</v>
      </c>
      <c r="AI3247" t="s">
        <v>72</v>
      </c>
      <c r="AJ3247" t="s">
        <v>1930</v>
      </c>
      <c r="AK3247" t="s">
        <v>73</v>
      </c>
      <c r="AL3247" t="s">
        <v>75</v>
      </c>
      <c r="AM3247" t="s">
        <v>448</v>
      </c>
      <c r="AN3247" t="s">
        <v>76</v>
      </c>
      <c r="AO3247" t="s">
        <v>10134</v>
      </c>
      <c r="AP3247" t="s">
        <v>2741</v>
      </c>
      <c r="AQ3247" t="s">
        <v>2339</v>
      </c>
      <c r="AR3247" t="s">
        <v>170</v>
      </c>
      <c r="AS3247" t="s">
        <v>127</v>
      </c>
      <c r="AT3247" t="s">
        <v>91</v>
      </c>
      <c r="AU3247" t="s">
        <v>107</v>
      </c>
      <c r="AV3247" t="s">
        <v>4594</v>
      </c>
    </row>
    <row r="3248" spans="1:48" hidden="1" x14ac:dyDescent="0.3">
      <c r="A3248" t="s">
        <v>15471</v>
      </c>
      <c r="B3248" t="s">
        <v>15472</v>
      </c>
      <c r="C3248" s="1" t="str">
        <f t="shared" si="530"/>
        <v>21:0975</v>
      </c>
      <c r="D3248" s="1" t="str">
        <f t="shared" si="537"/>
        <v>21:0110</v>
      </c>
      <c r="E3248" t="s">
        <v>15396</v>
      </c>
      <c r="F3248" t="s">
        <v>15473</v>
      </c>
      <c r="H3248">
        <v>60.384071400000003</v>
      </c>
      <c r="I3248">
        <v>-99.798006200000003</v>
      </c>
      <c r="J3248" s="1" t="str">
        <f t="shared" si="538"/>
        <v>NGR lake sediment grab sample</v>
      </c>
      <c r="K3248" s="1" t="str">
        <f t="shared" si="539"/>
        <v>&lt;177 micron (NGR)</v>
      </c>
      <c r="L3248">
        <v>85</v>
      </c>
      <c r="M3248" t="s">
        <v>345</v>
      </c>
      <c r="N3248">
        <v>1662</v>
      </c>
      <c r="O3248" t="s">
        <v>63</v>
      </c>
      <c r="P3248" t="s">
        <v>54</v>
      </c>
      <c r="Q3248" t="s">
        <v>624</v>
      </c>
      <c r="R3248" t="s">
        <v>134</v>
      </c>
      <c r="S3248" t="s">
        <v>57</v>
      </c>
      <c r="T3248" t="s">
        <v>489</v>
      </c>
      <c r="U3248" t="s">
        <v>59</v>
      </c>
      <c r="V3248" t="s">
        <v>411</v>
      </c>
      <c r="W3248" t="s">
        <v>226</v>
      </c>
      <c r="X3248" t="s">
        <v>62</v>
      </c>
      <c r="Y3248" t="s">
        <v>327</v>
      </c>
      <c r="Z3248" t="s">
        <v>138</v>
      </c>
      <c r="AA3248" t="s">
        <v>64</v>
      </c>
      <c r="AB3248" t="s">
        <v>315</v>
      </c>
      <c r="AC3248" t="s">
        <v>75</v>
      </c>
      <c r="AD3248" t="s">
        <v>357</v>
      </c>
      <c r="AE3248" t="s">
        <v>421</v>
      </c>
      <c r="AF3248" t="s">
        <v>90</v>
      </c>
      <c r="AG3248" t="s">
        <v>152</v>
      </c>
      <c r="AH3248" t="s">
        <v>173</v>
      </c>
      <c r="AI3248" t="s">
        <v>429</v>
      </c>
      <c r="AJ3248" t="s">
        <v>12430</v>
      </c>
      <c r="AK3248" t="s">
        <v>73</v>
      </c>
      <c r="AL3248" t="s">
        <v>74</v>
      </c>
      <c r="AM3248" t="s">
        <v>421</v>
      </c>
      <c r="AN3248" t="s">
        <v>76</v>
      </c>
      <c r="AO3248" t="s">
        <v>15474</v>
      </c>
      <c r="AP3248" t="s">
        <v>179</v>
      </c>
      <c r="AQ3248" t="s">
        <v>11241</v>
      </c>
      <c r="AR3248" t="s">
        <v>62</v>
      </c>
      <c r="AS3248" t="s">
        <v>127</v>
      </c>
      <c r="AT3248" t="s">
        <v>262</v>
      </c>
      <c r="AU3248" t="s">
        <v>107</v>
      </c>
      <c r="AV3248" t="s">
        <v>15475</v>
      </c>
    </row>
    <row r="3249" spans="1:48" hidden="1" x14ac:dyDescent="0.3">
      <c r="A3249" t="s">
        <v>15476</v>
      </c>
      <c r="B3249" t="s">
        <v>15477</v>
      </c>
      <c r="C3249" s="1" t="str">
        <f t="shared" si="530"/>
        <v>21:0975</v>
      </c>
      <c r="D3249" s="1" t="str">
        <f t="shared" si="537"/>
        <v>21:0110</v>
      </c>
      <c r="E3249" t="s">
        <v>15478</v>
      </c>
      <c r="F3249" t="s">
        <v>15479</v>
      </c>
      <c r="H3249">
        <v>60.383243499999999</v>
      </c>
      <c r="I3249">
        <v>-99.872683499999994</v>
      </c>
      <c r="J3249" s="1" t="str">
        <f t="shared" si="538"/>
        <v>NGR lake sediment grab sample</v>
      </c>
      <c r="K3249" s="1" t="str">
        <f t="shared" si="539"/>
        <v>&lt;177 micron (NGR)</v>
      </c>
      <c r="L3249">
        <v>85</v>
      </c>
      <c r="M3249" t="s">
        <v>335</v>
      </c>
      <c r="N3249">
        <v>1663</v>
      </c>
      <c r="O3249" t="s">
        <v>302</v>
      </c>
      <c r="P3249" t="s">
        <v>54</v>
      </c>
      <c r="Q3249" t="s">
        <v>572</v>
      </c>
      <c r="R3249" t="s">
        <v>290</v>
      </c>
      <c r="S3249" t="s">
        <v>57</v>
      </c>
      <c r="T3249" t="s">
        <v>91</v>
      </c>
      <c r="U3249" t="s">
        <v>138</v>
      </c>
      <c r="V3249" t="s">
        <v>317</v>
      </c>
      <c r="W3249" t="s">
        <v>143</v>
      </c>
      <c r="X3249" t="s">
        <v>67</v>
      </c>
      <c r="Y3249" t="s">
        <v>302</v>
      </c>
      <c r="Z3249" t="s">
        <v>59</v>
      </c>
      <c r="AA3249" t="s">
        <v>64</v>
      </c>
      <c r="AB3249" t="s">
        <v>411</v>
      </c>
      <c r="AC3249" t="s">
        <v>70</v>
      </c>
      <c r="AD3249" t="s">
        <v>96</v>
      </c>
      <c r="AE3249" t="s">
        <v>8300</v>
      </c>
      <c r="AF3249" t="s">
        <v>203</v>
      </c>
      <c r="AG3249" t="s">
        <v>277</v>
      </c>
      <c r="AH3249" t="s">
        <v>173</v>
      </c>
      <c r="AI3249" t="s">
        <v>209</v>
      </c>
      <c r="AJ3249" t="s">
        <v>413</v>
      </c>
      <c r="AK3249" t="s">
        <v>73</v>
      </c>
      <c r="AL3249" t="s">
        <v>74</v>
      </c>
      <c r="AM3249" t="s">
        <v>157</v>
      </c>
      <c r="AN3249" t="s">
        <v>76</v>
      </c>
      <c r="AO3249" t="s">
        <v>116</v>
      </c>
      <c r="AP3249" t="s">
        <v>307</v>
      </c>
      <c r="AQ3249" t="s">
        <v>2079</v>
      </c>
      <c r="AR3249" t="s">
        <v>62</v>
      </c>
      <c r="AS3249" t="s">
        <v>62</v>
      </c>
      <c r="AT3249" t="s">
        <v>73</v>
      </c>
      <c r="AU3249" t="s">
        <v>107</v>
      </c>
      <c r="AV3249" t="s">
        <v>12571</v>
      </c>
    </row>
    <row r="3250" spans="1:48" hidden="1" x14ac:dyDescent="0.3">
      <c r="A3250" t="s">
        <v>15480</v>
      </c>
      <c r="B3250" t="s">
        <v>15481</v>
      </c>
      <c r="C3250" s="1" t="str">
        <f t="shared" si="530"/>
        <v>21:0975</v>
      </c>
      <c r="D3250" s="1" t="str">
        <f t="shared" si="537"/>
        <v>21:0110</v>
      </c>
      <c r="E3250" t="s">
        <v>15482</v>
      </c>
      <c r="F3250" t="s">
        <v>15483</v>
      </c>
      <c r="H3250">
        <v>60.3810596</v>
      </c>
      <c r="I3250">
        <v>-99.937669999999997</v>
      </c>
      <c r="J3250" s="1" t="str">
        <f t="shared" si="538"/>
        <v>NGR lake sediment grab sample</v>
      </c>
      <c r="K3250" s="1" t="str">
        <f t="shared" si="539"/>
        <v>&lt;177 micron (NGR)</v>
      </c>
      <c r="L3250">
        <v>85</v>
      </c>
      <c r="M3250" t="s">
        <v>354</v>
      </c>
      <c r="N3250">
        <v>1664</v>
      </c>
      <c r="O3250" t="s">
        <v>346</v>
      </c>
      <c r="P3250" t="s">
        <v>170</v>
      </c>
      <c r="Q3250" t="s">
        <v>3299</v>
      </c>
      <c r="R3250" t="s">
        <v>15484</v>
      </c>
      <c r="S3250" t="s">
        <v>57</v>
      </c>
      <c r="T3250" t="s">
        <v>277</v>
      </c>
      <c r="U3250" t="s">
        <v>138</v>
      </c>
      <c r="V3250" t="s">
        <v>264</v>
      </c>
      <c r="W3250" t="s">
        <v>355</v>
      </c>
      <c r="X3250" t="s">
        <v>67</v>
      </c>
      <c r="Y3250" t="s">
        <v>68</v>
      </c>
      <c r="Z3250" t="s">
        <v>170</v>
      </c>
      <c r="AA3250" t="s">
        <v>64</v>
      </c>
      <c r="AB3250" t="s">
        <v>412</v>
      </c>
      <c r="AC3250" t="s">
        <v>173</v>
      </c>
      <c r="AD3250" t="s">
        <v>138</v>
      </c>
      <c r="AE3250" t="s">
        <v>1238</v>
      </c>
      <c r="AF3250" t="s">
        <v>203</v>
      </c>
      <c r="AG3250" t="s">
        <v>119</v>
      </c>
      <c r="AH3250" t="s">
        <v>173</v>
      </c>
      <c r="AI3250" t="s">
        <v>240</v>
      </c>
      <c r="AJ3250" t="s">
        <v>294</v>
      </c>
      <c r="AK3250" t="s">
        <v>73</v>
      </c>
      <c r="AL3250" t="s">
        <v>75</v>
      </c>
      <c r="AM3250" t="s">
        <v>74</v>
      </c>
      <c r="AN3250" t="s">
        <v>76</v>
      </c>
      <c r="AO3250" t="s">
        <v>134</v>
      </c>
      <c r="AP3250" t="s">
        <v>2741</v>
      </c>
      <c r="AQ3250" t="s">
        <v>9864</v>
      </c>
      <c r="AR3250" t="s">
        <v>62</v>
      </c>
      <c r="AS3250" t="s">
        <v>62</v>
      </c>
      <c r="AT3250" t="s">
        <v>73</v>
      </c>
      <c r="AU3250" t="s">
        <v>107</v>
      </c>
      <c r="AV3250" t="s">
        <v>15485</v>
      </c>
    </row>
    <row r="3251" spans="1:48" hidden="1" x14ac:dyDescent="0.3">
      <c r="A3251" t="s">
        <v>15486</v>
      </c>
      <c r="B3251" t="s">
        <v>15487</v>
      </c>
      <c r="C3251" s="1" t="str">
        <f t="shared" ref="C3251:C3314" si="540">HYPERLINK("https://geochem.nrcan.gc.ca/cdogs/content/bdl/bdl210975_e.htm", "21:0975")</f>
        <v>21:0975</v>
      </c>
      <c r="D3251" s="1" t="str">
        <f t="shared" si="537"/>
        <v>21:0110</v>
      </c>
      <c r="E3251" t="s">
        <v>15488</v>
      </c>
      <c r="F3251" t="s">
        <v>15489</v>
      </c>
      <c r="H3251">
        <v>60.373863399999998</v>
      </c>
      <c r="I3251">
        <v>-99.985412100000005</v>
      </c>
      <c r="J3251" s="1" t="str">
        <f t="shared" si="538"/>
        <v>NGR lake sediment grab sample</v>
      </c>
      <c r="K3251" s="1" t="str">
        <f t="shared" si="539"/>
        <v>&lt;177 micron (NGR)</v>
      </c>
      <c r="L3251">
        <v>86</v>
      </c>
      <c r="M3251" t="s">
        <v>52</v>
      </c>
      <c r="N3251">
        <v>1665</v>
      </c>
      <c r="O3251" t="s">
        <v>137</v>
      </c>
      <c r="P3251" t="s">
        <v>62</v>
      </c>
      <c r="Q3251" t="s">
        <v>262</v>
      </c>
      <c r="R3251" t="s">
        <v>357</v>
      </c>
      <c r="S3251" t="s">
        <v>57</v>
      </c>
      <c r="T3251" t="s">
        <v>152</v>
      </c>
      <c r="U3251" t="s">
        <v>57</v>
      </c>
      <c r="V3251" t="s">
        <v>2740</v>
      </c>
      <c r="W3251" t="s">
        <v>421</v>
      </c>
      <c r="X3251" t="s">
        <v>67</v>
      </c>
      <c r="Y3251" t="s">
        <v>75</v>
      </c>
      <c r="Z3251" t="s">
        <v>67</v>
      </c>
      <c r="AA3251" t="s">
        <v>64</v>
      </c>
      <c r="AB3251" t="s">
        <v>93</v>
      </c>
      <c r="AC3251" t="s">
        <v>66</v>
      </c>
      <c r="AD3251" t="s">
        <v>170</v>
      </c>
      <c r="AE3251" t="s">
        <v>2032</v>
      </c>
      <c r="AF3251" t="s">
        <v>76</v>
      </c>
      <c r="AG3251" t="s">
        <v>317</v>
      </c>
      <c r="AH3251" t="s">
        <v>173</v>
      </c>
      <c r="AI3251" t="s">
        <v>211</v>
      </c>
      <c r="AJ3251" t="s">
        <v>318</v>
      </c>
      <c r="AK3251" t="s">
        <v>73</v>
      </c>
      <c r="AL3251" t="s">
        <v>103</v>
      </c>
      <c r="AM3251" t="s">
        <v>177</v>
      </c>
      <c r="AN3251" t="s">
        <v>76</v>
      </c>
      <c r="AO3251" t="s">
        <v>104</v>
      </c>
      <c r="AP3251" t="s">
        <v>420</v>
      </c>
      <c r="AQ3251" t="s">
        <v>116</v>
      </c>
      <c r="AR3251" t="s">
        <v>67</v>
      </c>
      <c r="AS3251" t="s">
        <v>54</v>
      </c>
      <c r="AT3251" t="s">
        <v>73</v>
      </c>
      <c r="AU3251" t="s">
        <v>107</v>
      </c>
      <c r="AV3251" t="s">
        <v>15490</v>
      </c>
    </row>
    <row r="3252" spans="1:48" hidden="1" x14ac:dyDescent="0.3">
      <c r="A3252" t="s">
        <v>15491</v>
      </c>
      <c r="B3252" t="s">
        <v>15492</v>
      </c>
      <c r="C3252" s="1" t="str">
        <f t="shared" si="540"/>
        <v>21:0975</v>
      </c>
      <c r="D3252" s="1" t="str">
        <f t="shared" si="537"/>
        <v>21:0110</v>
      </c>
      <c r="E3252" t="s">
        <v>15488</v>
      </c>
      <c r="F3252" t="s">
        <v>15493</v>
      </c>
      <c r="H3252">
        <v>60.373863399999998</v>
      </c>
      <c r="I3252">
        <v>-99.985412100000005</v>
      </c>
      <c r="J3252" s="1" t="str">
        <f t="shared" si="538"/>
        <v>NGR lake sediment grab sample</v>
      </c>
      <c r="K3252" s="1" t="str">
        <f t="shared" si="539"/>
        <v>&lt;177 micron (NGR)</v>
      </c>
      <c r="L3252">
        <v>86</v>
      </c>
      <c r="M3252" t="s">
        <v>345</v>
      </c>
      <c r="N3252">
        <v>1666</v>
      </c>
      <c r="O3252" t="s">
        <v>346</v>
      </c>
      <c r="P3252" t="s">
        <v>54</v>
      </c>
      <c r="Q3252" t="s">
        <v>315</v>
      </c>
      <c r="R3252" t="s">
        <v>90</v>
      </c>
      <c r="S3252" t="s">
        <v>57</v>
      </c>
      <c r="T3252" t="s">
        <v>252</v>
      </c>
      <c r="U3252" t="s">
        <v>57</v>
      </c>
      <c r="V3252" t="s">
        <v>2740</v>
      </c>
      <c r="W3252" t="s">
        <v>396</v>
      </c>
      <c r="X3252" t="s">
        <v>67</v>
      </c>
      <c r="Y3252" t="s">
        <v>75</v>
      </c>
      <c r="Z3252" t="s">
        <v>67</v>
      </c>
      <c r="AA3252" t="s">
        <v>64</v>
      </c>
      <c r="AB3252" t="s">
        <v>119</v>
      </c>
      <c r="AC3252" t="s">
        <v>66</v>
      </c>
      <c r="AD3252" t="s">
        <v>127</v>
      </c>
      <c r="AE3252" t="s">
        <v>70</v>
      </c>
      <c r="AF3252" t="s">
        <v>76</v>
      </c>
      <c r="AG3252" t="s">
        <v>616</v>
      </c>
      <c r="AH3252" t="s">
        <v>472</v>
      </c>
      <c r="AI3252" t="s">
        <v>276</v>
      </c>
      <c r="AJ3252" t="s">
        <v>402</v>
      </c>
      <c r="AK3252" t="s">
        <v>73</v>
      </c>
      <c r="AL3252" t="s">
        <v>103</v>
      </c>
      <c r="AM3252" t="s">
        <v>177</v>
      </c>
      <c r="AN3252" t="s">
        <v>76</v>
      </c>
      <c r="AO3252" t="s">
        <v>281</v>
      </c>
      <c r="AP3252" t="s">
        <v>1134</v>
      </c>
      <c r="AQ3252" t="s">
        <v>116</v>
      </c>
      <c r="AR3252" t="s">
        <v>67</v>
      </c>
      <c r="AS3252" t="s">
        <v>54</v>
      </c>
      <c r="AT3252" t="s">
        <v>73</v>
      </c>
      <c r="AU3252" t="s">
        <v>107</v>
      </c>
      <c r="AV3252" t="s">
        <v>15494</v>
      </c>
    </row>
    <row r="3253" spans="1:48" hidden="1" x14ac:dyDescent="0.3">
      <c r="A3253" t="s">
        <v>15495</v>
      </c>
      <c r="B3253" t="s">
        <v>15496</v>
      </c>
      <c r="C3253" s="1" t="str">
        <f t="shared" si="540"/>
        <v>21:0975</v>
      </c>
      <c r="D3253" s="1" t="str">
        <f t="shared" si="537"/>
        <v>21:0110</v>
      </c>
      <c r="E3253" t="s">
        <v>15497</v>
      </c>
      <c r="F3253" t="s">
        <v>15498</v>
      </c>
      <c r="H3253">
        <v>60.321805699999999</v>
      </c>
      <c r="I3253">
        <v>-99.2939583</v>
      </c>
      <c r="J3253" s="1" t="str">
        <f t="shared" si="538"/>
        <v>NGR lake sediment grab sample</v>
      </c>
      <c r="K3253" s="1" t="str">
        <f t="shared" si="539"/>
        <v>&lt;177 micron (NGR)</v>
      </c>
      <c r="L3253">
        <v>86</v>
      </c>
      <c r="M3253" t="s">
        <v>86</v>
      </c>
      <c r="N3253">
        <v>1667</v>
      </c>
      <c r="O3253" t="s">
        <v>238</v>
      </c>
      <c r="P3253" t="s">
        <v>54</v>
      </c>
      <c r="Q3253" t="s">
        <v>1583</v>
      </c>
      <c r="R3253" t="s">
        <v>303</v>
      </c>
      <c r="S3253" t="s">
        <v>57</v>
      </c>
      <c r="T3253" t="s">
        <v>454</v>
      </c>
      <c r="U3253" t="s">
        <v>117</v>
      </c>
      <c r="V3253" t="s">
        <v>139</v>
      </c>
      <c r="W3253" t="s">
        <v>106</v>
      </c>
      <c r="X3253" t="s">
        <v>74</v>
      </c>
      <c r="Y3253" t="s">
        <v>62</v>
      </c>
      <c r="Z3253" t="s">
        <v>96</v>
      </c>
      <c r="AA3253" t="s">
        <v>64</v>
      </c>
      <c r="AB3253" t="s">
        <v>223</v>
      </c>
      <c r="AC3253" t="s">
        <v>70</v>
      </c>
      <c r="AD3253" t="s">
        <v>127</v>
      </c>
      <c r="AE3253" t="s">
        <v>526</v>
      </c>
      <c r="AF3253" t="s">
        <v>290</v>
      </c>
      <c r="AG3253" t="s">
        <v>249</v>
      </c>
      <c r="AH3253" t="s">
        <v>472</v>
      </c>
      <c r="AI3253" t="s">
        <v>348</v>
      </c>
      <c r="AJ3253" t="s">
        <v>514</v>
      </c>
      <c r="AK3253" t="s">
        <v>73</v>
      </c>
      <c r="AL3253" t="s">
        <v>68</v>
      </c>
      <c r="AM3253" t="s">
        <v>74</v>
      </c>
      <c r="AN3253" t="s">
        <v>76</v>
      </c>
      <c r="AO3253" t="s">
        <v>134</v>
      </c>
      <c r="AP3253" t="s">
        <v>307</v>
      </c>
      <c r="AQ3253" t="s">
        <v>13343</v>
      </c>
      <c r="AR3253" t="s">
        <v>62</v>
      </c>
      <c r="AS3253" t="s">
        <v>170</v>
      </c>
      <c r="AT3253" t="s">
        <v>73</v>
      </c>
      <c r="AU3253" t="s">
        <v>107</v>
      </c>
      <c r="AV3253" t="s">
        <v>15499</v>
      </c>
    </row>
    <row r="3254" spans="1:48" hidden="1" x14ac:dyDescent="0.3">
      <c r="A3254" t="s">
        <v>15500</v>
      </c>
      <c r="B3254" t="s">
        <v>15501</v>
      </c>
      <c r="C3254" s="1" t="str">
        <f t="shared" si="540"/>
        <v>21:0975</v>
      </c>
      <c r="D3254" s="1" t="str">
        <f t="shared" si="537"/>
        <v>21:0110</v>
      </c>
      <c r="E3254" t="s">
        <v>15502</v>
      </c>
      <c r="F3254" t="s">
        <v>15503</v>
      </c>
      <c r="H3254">
        <v>60.3802205</v>
      </c>
      <c r="I3254">
        <v>-99.329341200000002</v>
      </c>
      <c r="J3254" s="1" t="str">
        <f t="shared" si="538"/>
        <v>NGR lake sediment grab sample</v>
      </c>
      <c r="K3254" s="1" t="str">
        <f t="shared" si="539"/>
        <v>&lt;177 micron (NGR)</v>
      </c>
      <c r="L3254">
        <v>86</v>
      </c>
      <c r="M3254" t="s">
        <v>113</v>
      </c>
      <c r="N3254">
        <v>1668</v>
      </c>
      <c r="O3254" t="s">
        <v>306</v>
      </c>
      <c r="P3254" t="s">
        <v>54</v>
      </c>
      <c r="Q3254" t="s">
        <v>274</v>
      </c>
      <c r="R3254" t="s">
        <v>77</v>
      </c>
      <c r="S3254" t="s">
        <v>57</v>
      </c>
      <c r="T3254" t="s">
        <v>449</v>
      </c>
      <c r="U3254" t="s">
        <v>178</v>
      </c>
      <c r="V3254" t="s">
        <v>236</v>
      </c>
      <c r="W3254" t="s">
        <v>106</v>
      </c>
      <c r="X3254" t="s">
        <v>67</v>
      </c>
      <c r="Y3254" t="s">
        <v>276</v>
      </c>
      <c r="Z3254" t="s">
        <v>59</v>
      </c>
      <c r="AA3254" t="s">
        <v>64</v>
      </c>
      <c r="AB3254" t="s">
        <v>890</v>
      </c>
      <c r="AC3254" t="s">
        <v>70</v>
      </c>
      <c r="AD3254" t="s">
        <v>170</v>
      </c>
      <c r="AE3254" t="s">
        <v>3515</v>
      </c>
      <c r="AF3254" t="s">
        <v>282</v>
      </c>
      <c r="AG3254" t="s">
        <v>277</v>
      </c>
      <c r="AH3254" t="s">
        <v>173</v>
      </c>
      <c r="AI3254" t="s">
        <v>102</v>
      </c>
      <c r="AJ3254" t="s">
        <v>305</v>
      </c>
      <c r="AK3254" t="s">
        <v>73</v>
      </c>
      <c r="AL3254" t="s">
        <v>68</v>
      </c>
      <c r="AM3254" t="s">
        <v>125</v>
      </c>
      <c r="AN3254" t="s">
        <v>76</v>
      </c>
      <c r="AO3254" t="s">
        <v>178</v>
      </c>
      <c r="AP3254" t="s">
        <v>482</v>
      </c>
      <c r="AQ3254" t="s">
        <v>71</v>
      </c>
      <c r="AR3254" t="s">
        <v>74</v>
      </c>
      <c r="AS3254" t="s">
        <v>62</v>
      </c>
      <c r="AT3254" t="s">
        <v>73</v>
      </c>
      <c r="AU3254" t="s">
        <v>593</v>
      </c>
      <c r="AV3254" t="s">
        <v>2913</v>
      </c>
    </row>
    <row r="3255" spans="1:48" hidden="1" x14ac:dyDescent="0.3">
      <c r="A3255" t="s">
        <v>15504</v>
      </c>
      <c r="B3255" t="s">
        <v>15505</v>
      </c>
      <c r="C3255" s="1" t="str">
        <f t="shared" si="540"/>
        <v>21:0975</v>
      </c>
      <c r="D3255" s="1" t="str">
        <f t="shared" si="537"/>
        <v>21:0110</v>
      </c>
      <c r="E3255" t="s">
        <v>15502</v>
      </c>
      <c r="F3255" t="s">
        <v>15506</v>
      </c>
      <c r="H3255">
        <v>60.3802205</v>
      </c>
      <c r="I3255">
        <v>-99.329341200000002</v>
      </c>
      <c r="J3255" s="1" t="str">
        <f t="shared" si="538"/>
        <v>NGR lake sediment grab sample</v>
      </c>
      <c r="K3255" s="1" t="str">
        <f t="shared" si="539"/>
        <v>&lt;177 micron (NGR)</v>
      </c>
      <c r="L3255">
        <v>86</v>
      </c>
      <c r="M3255" t="s">
        <v>132</v>
      </c>
      <c r="N3255">
        <v>1669</v>
      </c>
      <c r="O3255" t="s">
        <v>709</v>
      </c>
      <c r="P3255" t="s">
        <v>54</v>
      </c>
      <c r="Q3255" t="s">
        <v>55</v>
      </c>
      <c r="R3255" t="s">
        <v>290</v>
      </c>
      <c r="S3255" t="s">
        <v>57</v>
      </c>
      <c r="T3255" t="s">
        <v>235</v>
      </c>
      <c r="U3255" t="s">
        <v>178</v>
      </c>
      <c r="V3255" t="s">
        <v>478</v>
      </c>
      <c r="W3255" t="s">
        <v>127</v>
      </c>
      <c r="X3255" t="s">
        <v>74</v>
      </c>
      <c r="Y3255" t="s">
        <v>276</v>
      </c>
      <c r="Z3255" t="s">
        <v>59</v>
      </c>
      <c r="AA3255" t="s">
        <v>64</v>
      </c>
      <c r="AB3255" t="s">
        <v>478</v>
      </c>
      <c r="AC3255" t="s">
        <v>155</v>
      </c>
      <c r="AD3255" t="s">
        <v>170</v>
      </c>
      <c r="AE3255" t="s">
        <v>8882</v>
      </c>
      <c r="AF3255" t="s">
        <v>282</v>
      </c>
      <c r="AG3255" t="s">
        <v>152</v>
      </c>
      <c r="AH3255" t="s">
        <v>472</v>
      </c>
      <c r="AI3255" t="s">
        <v>102</v>
      </c>
      <c r="AJ3255" t="s">
        <v>53</v>
      </c>
      <c r="AK3255" t="s">
        <v>73</v>
      </c>
      <c r="AL3255" t="s">
        <v>68</v>
      </c>
      <c r="AM3255" t="s">
        <v>177</v>
      </c>
      <c r="AN3255" t="s">
        <v>76</v>
      </c>
      <c r="AO3255" t="s">
        <v>178</v>
      </c>
      <c r="AP3255" t="s">
        <v>253</v>
      </c>
      <c r="AQ3255" t="s">
        <v>114</v>
      </c>
      <c r="AR3255" t="s">
        <v>62</v>
      </c>
      <c r="AS3255" t="s">
        <v>62</v>
      </c>
      <c r="AT3255" t="s">
        <v>73</v>
      </c>
      <c r="AU3255" t="s">
        <v>107</v>
      </c>
      <c r="AV3255" t="s">
        <v>15507</v>
      </c>
    </row>
    <row r="3256" spans="1:48" hidden="1" x14ac:dyDescent="0.3">
      <c r="A3256" t="s">
        <v>15508</v>
      </c>
      <c r="B3256" t="s">
        <v>15509</v>
      </c>
      <c r="C3256" s="1" t="str">
        <f t="shared" si="540"/>
        <v>21:0975</v>
      </c>
      <c r="D3256" s="1" t="str">
        <f>HYPERLINK("https://geochem.nrcan.gc.ca/cdogs/content/svy/svy_e.htm", "")</f>
        <v/>
      </c>
      <c r="G3256" s="1" t="str">
        <f>HYPERLINK("https://geochem.nrcan.gc.ca/cdogs/content/cr_/cr_00128_e.htm", "128")</f>
        <v>128</v>
      </c>
      <c r="J3256" t="s">
        <v>230</v>
      </c>
      <c r="K3256" t="s">
        <v>231</v>
      </c>
      <c r="L3256">
        <v>86</v>
      </c>
      <c r="M3256" t="s">
        <v>232</v>
      </c>
      <c r="N3256">
        <v>1670</v>
      </c>
      <c r="O3256" t="s">
        <v>281</v>
      </c>
      <c r="P3256" t="s">
        <v>170</v>
      </c>
      <c r="Q3256" t="s">
        <v>1128</v>
      </c>
      <c r="R3256" t="s">
        <v>522</v>
      </c>
      <c r="S3256" t="s">
        <v>57</v>
      </c>
      <c r="T3256" t="s">
        <v>303</v>
      </c>
      <c r="U3256" t="s">
        <v>178</v>
      </c>
      <c r="V3256" t="s">
        <v>192</v>
      </c>
      <c r="W3256" t="s">
        <v>206</v>
      </c>
      <c r="X3256" t="s">
        <v>67</v>
      </c>
      <c r="Y3256" t="s">
        <v>211</v>
      </c>
      <c r="Z3256" t="s">
        <v>62</v>
      </c>
      <c r="AA3256" t="s">
        <v>64</v>
      </c>
      <c r="AB3256" t="s">
        <v>347</v>
      </c>
      <c r="AC3256" t="s">
        <v>75</v>
      </c>
      <c r="AD3256" t="s">
        <v>62</v>
      </c>
      <c r="AE3256" t="s">
        <v>75</v>
      </c>
      <c r="AF3256" t="s">
        <v>347</v>
      </c>
      <c r="AG3256" t="s">
        <v>90</v>
      </c>
      <c r="AH3256" t="s">
        <v>421</v>
      </c>
      <c r="AI3256" t="s">
        <v>402</v>
      </c>
      <c r="AJ3256" t="s">
        <v>96</v>
      </c>
      <c r="AK3256" t="s">
        <v>73</v>
      </c>
      <c r="AL3256" t="s">
        <v>103</v>
      </c>
      <c r="AM3256" t="s">
        <v>75</v>
      </c>
      <c r="AN3256" t="s">
        <v>76</v>
      </c>
      <c r="AO3256" t="s">
        <v>240</v>
      </c>
      <c r="AP3256" t="s">
        <v>566</v>
      </c>
      <c r="AQ3256" t="s">
        <v>11260</v>
      </c>
      <c r="AR3256" t="s">
        <v>74</v>
      </c>
      <c r="AS3256" t="s">
        <v>170</v>
      </c>
      <c r="AT3256" t="s">
        <v>479</v>
      </c>
      <c r="AU3256" t="s">
        <v>107</v>
      </c>
      <c r="AV3256" t="s">
        <v>1376</v>
      </c>
    </row>
    <row r="3257" spans="1:48" hidden="1" x14ac:dyDescent="0.3">
      <c r="A3257" t="s">
        <v>15510</v>
      </c>
      <c r="B3257" t="s">
        <v>15511</v>
      </c>
      <c r="C3257" s="1" t="str">
        <f t="shared" si="540"/>
        <v>21:0975</v>
      </c>
      <c r="D3257" s="1" t="str">
        <f t="shared" ref="D3257:D3284" si="541">HYPERLINK("https://geochem.nrcan.gc.ca/cdogs/content/svy/svy210110_e.htm", "21:0110")</f>
        <v>21:0110</v>
      </c>
      <c r="E3257" t="s">
        <v>15512</v>
      </c>
      <c r="F3257" t="s">
        <v>15513</v>
      </c>
      <c r="H3257">
        <v>60.406356600000002</v>
      </c>
      <c r="I3257">
        <v>-99.344143200000005</v>
      </c>
      <c r="J3257" s="1" t="str">
        <f t="shared" ref="J3257:J3284" si="542">HYPERLINK("https://geochem.nrcan.gc.ca/cdogs/content/kwd/kwd020027_e.htm", "NGR lake sediment grab sample")</f>
        <v>NGR lake sediment grab sample</v>
      </c>
      <c r="K3257" s="1" t="str">
        <f t="shared" ref="K3257:K3284" si="543">HYPERLINK("https://geochem.nrcan.gc.ca/cdogs/content/kwd/kwd080006_e.htm", "&lt;177 micron (NGR)")</f>
        <v>&lt;177 micron (NGR)</v>
      </c>
      <c r="L3257">
        <v>86</v>
      </c>
      <c r="M3257" t="s">
        <v>149</v>
      </c>
      <c r="N3257">
        <v>1671</v>
      </c>
      <c r="O3257" t="s">
        <v>62</v>
      </c>
      <c r="P3257" t="s">
        <v>54</v>
      </c>
      <c r="Q3257" t="s">
        <v>1210</v>
      </c>
      <c r="R3257" t="s">
        <v>326</v>
      </c>
      <c r="S3257" t="s">
        <v>57</v>
      </c>
      <c r="T3257" t="s">
        <v>91</v>
      </c>
      <c r="U3257" t="s">
        <v>168</v>
      </c>
      <c r="V3257" t="s">
        <v>522</v>
      </c>
      <c r="W3257" t="s">
        <v>226</v>
      </c>
      <c r="X3257" t="s">
        <v>62</v>
      </c>
      <c r="Y3257" t="s">
        <v>95</v>
      </c>
      <c r="Z3257" t="s">
        <v>127</v>
      </c>
      <c r="AA3257" t="s">
        <v>64</v>
      </c>
      <c r="AB3257" t="s">
        <v>698</v>
      </c>
      <c r="AC3257" t="s">
        <v>66</v>
      </c>
      <c r="AD3257" t="s">
        <v>62</v>
      </c>
      <c r="AE3257" t="s">
        <v>238</v>
      </c>
      <c r="AF3257" t="s">
        <v>121</v>
      </c>
      <c r="AG3257" t="s">
        <v>207</v>
      </c>
      <c r="AH3257" t="s">
        <v>472</v>
      </c>
      <c r="AI3257" t="s">
        <v>439</v>
      </c>
      <c r="AJ3257" t="s">
        <v>150</v>
      </c>
      <c r="AK3257" t="s">
        <v>73</v>
      </c>
      <c r="AL3257" t="s">
        <v>157</v>
      </c>
      <c r="AM3257" t="s">
        <v>125</v>
      </c>
      <c r="AN3257" t="s">
        <v>76</v>
      </c>
      <c r="AO3257" t="s">
        <v>116</v>
      </c>
      <c r="AP3257" t="s">
        <v>210</v>
      </c>
      <c r="AQ3257" t="s">
        <v>116</v>
      </c>
      <c r="AR3257" t="s">
        <v>74</v>
      </c>
      <c r="AS3257" t="s">
        <v>54</v>
      </c>
      <c r="AT3257" t="s">
        <v>73</v>
      </c>
      <c r="AU3257" t="s">
        <v>107</v>
      </c>
      <c r="AV3257" t="s">
        <v>2393</v>
      </c>
    </row>
    <row r="3258" spans="1:48" hidden="1" x14ac:dyDescent="0.3">
      <c r="A3258" t="s">
        <v>15514</v>
      </c>
      <c r="B3258" t="s">
        <v>15515</v>
      </c>
      <c r="C3258" s="1" t="str">
        <f t="shared" si="540"/>
        <v>21:0975</v>
      </c>
      <c r="D3258" s="1" t="str">
        <f t="shared" si="541"/>
        <v>21:0110</v>
      </c>
      <c r="E3258" t="s">
        <v>15516</v>
      </c>
      <c r="F3258" t="s">
        <v>15517</v>
      </c>
      <c r="H3258">
        <v>60.405112099999997</v>
      </c>
      <c r="I3258">
        <v>-99.4209812</v>
      </c>
      <c r="J3258" s="1" t="str">
        <f t="shared" si="542"/>
        <v>NGR lake sediment grab sample</v>
      </c>
      <c r="K3258" s="1" t="str">
        <f t="shared" si="543"/>
        <v>&lt;177 micron (NGR)</v>
      </c>
      <c r="L3258">
        <v>86</v>
      </c>
      <c r="M3258" t="s">
        <v>165</v>
      </c>
      <c r="N3258">
        <v>1672</v>
      </c>
      <c r="O3258" t="s">
        <v>75</v>
      </c>
      <c r="P3258" t="s">
        <v>54</v>
      </c>
      <c r="Q3258" t="s">
        <v>603</v>
      </c>
      <c r="R3258" t="s">
        <v>9667</v>
      </c>
      <c r="S3258" t="s">
        <v>57</v>
      </c>
      <c r="T3258" t="s">
        <v>635</v>
      </c>
      <c r="U3258" t="s">
        <v>134</v>
      </c>
      <c r="V3258" t="s">
        <v>428</v>
      </c>
      <c r="W3258" t="s">
        <v>87</v>
      </c>
      <c r="X3258" t="s">
        <v>62</v>
      </c>
      <c r="Y3258" t="s">
        <v>205</v>
      </c>
      <c r="Z3258" t="s">
        <v>170</v>
      </c>
      <c r="AA3258" t="s">
        <v>64</v>
      </c>
      <c r="AB3258" t="s">
        <v>315</v>
      </c>
      <c r="AC3258" t="s">
        <v>66</v>
      </c>
      <c r="AD3258" t="s">
        <v>170</v>
      </c>
      <c r="AE3258" t="s">
        <v>68</v>
      </c>
      <c r="AF3258" t="s">
        <v>264</v>
      </c>
      <c r="AG3258" t="s">
        <v>58</v>
      </c>
      <c r="AH3258" t="s">
        <v>780</v>
      </c>
      <c r="AI3258" t="s">
        <v>328</v>
      </c>
      <c r="AJ3258" t="s">
        <v>1584</v>
      </c>
      <c r="AK3258" t="s">
        <v>73</v>
      </c>
      <c r="AL3258" t="s">
        <v>125</v>
      </c>
      <c r="AM3258" t="s">
        <v>68</v>
      </c>
      <c r="AN3258" t="s">
        <v>76</v>
      </c>
      <c r="AO3258" t="s">
        <v>760</v>
      </c>
      <c r="AP3258" t="s">
        <v>179</v>
      </c>
      <c r="AQ3258" t="s">
        <v>12453</v>
      </c>
      <c r="AR3258" t="s">
        <v>74</v>
      </c>
      <c r="AS3258" t="s">
        <v>170</v>
      </c>
      <c r="AT3258" t="s">
        <v>152</v>
      </c>
      <c r="AU3258" t="s">
        <v>107</v>
      </c>
      <c r="AV3258" t="s">
        <v>13030</v>
      </c>
    </row>
    <row r="3259" spans="1:48" hidden="1" x14ac:dyDescent="0.3">
      <c r="A3259" t="s">
        <v>15518</v>
      </c>
      <c r="B3259" t="s">
        <v>15519</v>
      </c>
      <c r="C3259" s="1" t="str">
        <f t="shared" si="540"/>
        <v>21:0975</v>
      </c>
      <c r="D3259" s="1" t="str">
        <f t="shared" si="541"/>
        <v>21:0110</v>
      </c>
      <c r="E3259" t="s">
        <v>15520</v>
      </c>
      <c r="F3259" t="s">
        <v>15521</v>
      </c>
      <c r="H3259">
        <v>60.4149356</v>
      </c>
      <c r="I3259">
        <v>-99.484201499999998</v>
      </c>
      <c r="J3259" s="1" t="str">
        <f t="shared" si="542"/>
        <v>NGR lake sediment grab sample</v>
      </c>
      <c r="K3259" s="1" t="str">
        <f t="shared" si="543"/>
        <v>&lt;177 micron (NGR)</v>
      </c>
      <c r="L3259">
        <v>86</v>
      </c>
      <c r="M3259" t="s">
        <v>185</v>
      </c>
      <c r="N3259">
        <v>1673</v>
      </c>
      <c r="O3259" t="s">
        <v>292</v>
      </c>
      <c r="P3259" t="s">
        <v>54</v>
      </c>
      <c r="Q3259" t="s">
        <v>410</v>
      </c>
      <c r="R3259" t="s">
        <v>15522</v>
      </c>
      <c r="S3259" t="s">
        <v>57</v>
      </c>
      <c r="T3259" t="s">
        <v>277</v>
      </c>
      <c r="U3259" t="s">
        <v>92</v>
      </c>
      <c r="V3259" t="s">
        <v>303</v>
      </c>
      <c r="W3259" t="s">
        <v>254</v>
      </c>
      <c r="X3259" t="s">
        <v>74</v>
      </c>
      <c r="Y3259" t="s">
        <v>276</v>
      </c>
      <c r="Z3259" t="s">
        <v>96</v>
      </c>
      <c r="AA3259" t="s">
        <v>64</v>
      </c>
      <c r="AB3259" t="s">
        <v>427</v>
      </c>
      <c r="AC3259" t="s">
        <v>66</v>
      </c>
      <c r="AD3259" t="s">
        <v>138</v>
      </c>
      <c r="AE3259" t="s">
        <v>421</v>
      </c>
      <c r="AF3259" t="s">
        <v>121</v>
      </c>
      <c r="AG3259" t="s">
        <v>438</v>
      </c>
      <c r="AH3259" t="s">
        <v>173</v>
      </c>
      <c r="AI3259" t="s">
        <v>328</v>
      </c>
      <c r="AJ3259" t="s">
        <v>168</v>
      </c>
      <c r="AK3259" t="s">
        <v>73</v>
      </c>
      <c r="AL3259" t="s">
        <v>68</v>
      </c>
      <c r="AM3259" t="s">
        <v>157</v>
      </c>
      <c r="AN3259" t="s">
        <v>76</v>
      </c>
      <c r="AO3259" t="s">
        <v>121</v>
      </c>
      <c r="AP3259" t="s">
        <v>414</v>
      </c>
      <c r="AQ3259" t="s">
        <v>15523</v>
      </c>
      <c r="AR3259" t="s">
        <v>62</v>
      </c>
      <c r="AS3259" t="s">
        <v>127</v>
      </c>
      <c r="AT3259" t="s">
        <v>91</v>
      </c>
      <c r="AU3259" t="s">
        <v>107</v>
      </c>
      <c r="AV3259" t="s">
        <v>15524</v>
      </c>
    </row>
    <row r="3260" spans="1:48" hidden="1" x14ac:dyDescent="0.3">
      <c r="A3260" t="s">
        <v>15525</v>
      </c>
      <c r="B3260" t="s">
        <v>15526</v>
      </c>
      <c r="C3260" s="1" t="str">
        <f t="shared" si="540"/>
        <v>21:0975</v>
      </c>
      <c r="D3260" s="1" t="str">
        <f t="shared" si="541"/>
        <v>21:0110</v>
      </c>
      <c r="E3260" t="s">
        <v>15527</v>
      </c>
      <c r="F3260" t="s">
        <v>15528</v>
      </c>
      <c r="H3260">
        <v>60.411648900000003</v>
      </c>
      <c r="I3260">
        <v>-99.684707000000003</v>
      </c>
      <c r="J3260" s="1" t="str">
        <f t="shared" si="542"/>
        <v>NGR lake sediment grab sample</v>
      </c>
      <c r="K3260" s="1" t="str">
        <f t="shared" si="543"/>
        <v>&lt;177 micron (NGR)</v>
      </c>
      <c r="L3260">
        <v>86</v>
      </c>
      <c r="M3260" t="s">
        <v>200</v>
      </c>
      <c r="N3260">
        <v>1674</v>
      </c>
      <c r="O3260" t="s">
        <v>168</v>
      </c>
      <c r="P3260" t="s">
        <v>54</v>
      </c>
      <c r="Q3260" t="s">
        <v>202</v>
      </c>
      <c r="R3260" t="s">
        <v>264</v>
      </c>
      <c r="S3260" t="s">
        <v>57</v>
      </c>
      <c r="T3260" t="s">
        <v>91</v>
      </c>
      <c r="U3260" t="s">
        <v>203</v>
      </c>
      <c r="V3260" t="s">
        <v>236</v>
      </c>
      <c r="W3260" t="s">
        <v>193</v>
      </c>
      <c r="X3260" t="s">
        <v>67</v>
      </c>
      <c r="Y3260" t="s">
        <v>53</v>
      </c>
      <c r="Z3260" t="s">
        <v>138</v>
      </c>
      <c r="AA3260" t="s">
        <v>64</v>
      </c>
      <c r="AB3260" t="s">
        <v>303</v>
      </c>
      <c r="AC3260" t="s">
        <v>66</v>
      </c>
      <c r="AD3260" t="s">
        <v>92</v>
      </c>
      <c r="AE3260" t="s">
        <v>5111</v>
      </c>
      <c r="AF3260" t="s">
        <v>134</v>
      </c>
      <c r="AG3260" t="s">
        <v>91</v>
      </c>
      <c r="AH3260" t="s">
        <v>173</v>
      </c>
      <c r="AI3260" t="s">
        <v>117</v>
      </c>
      <c r="AJ3260" t="s">
        <v>101</v>
      </c>
      <c r="AK3260" t="s">
        <v>73</v>
      </c>
      <c r="AL3260" t="s">
        <v>68</v>
      </c>
      <c r="AM3260" t="s">
        <v>177</v>
      </c>
      <c r="AN3260" t="s">
        <v>76</v>
      </c>
      <c r="AO3260" t="s">
        <v>77</v>
      </c>
      <c r="AP3260" t="s">
        <v>283</v>
      </c>
      <c r="AQ3260" t="s">
        <v>8876</v>
      </c>
      <c r="AR3260" t="s">
        <v>170</v>
      </c>
      <c r="AS3260" t="s">
        <v>170</v>
      </c>
      <c r="AT3260" t="s">
        <v>73</v>
      </c>
      <c r="AU3260" t="s">
        <v>107</v>
      </c>
      <c r="AV3260" t="s">
        <v>12087</v>
      </c>
    </row>
    <row r="3261" spans="1:48" hidden="1" x14ac:dyDescent="0.3">
      <c r="A3261" t="s">
        <v>15529</v>
      </c>
      <c r="B3261" t="s">
        <v>15530</v>
      </c>
      <c r="C3261" s="1" t="str">
        <f t="shared" si="540"/>
        <v>21:0975</v>
      </c>
      <c r="D3261" s="1" t="str">
        <f t="shared" si="541"/>
        <v>21:0110</v>
      </c>
      <c r="E3261" t="s">
        <v>15531</v>
      </c>
      <c r="F3261" t="s">
        <v>15532</v>
      </c>
      <c r="H3261">
        <v>60.414610000000003</v>
      </c>
      <c r="I3261">
        <v>-99.818688899999998</v>
      </c>
      <c r="J3261" s="1" t="str">
        <f t="shared" si="542"/>
        <v>NGR lake sediment grab sample</v>
      </c>
      <c r="K3261" s="1" t="str">
        <f t="shared" si="543"/>
        <v>&lt;177 micron (NGR)</v>
      </c>
      <c r="L3261">
        <v>86</v>
      </c>
      <c r="M3261" t="s">
        <v>217</v>
      </c>
      <c r="N3261">
        <v>1675</v>
      </c>
      <c r="O3261" t="s">
        <v>193</v>
      </c>
      <c r="P3261" t="s">
        <v>54</v>
      </c>
      <c r="Q3261" t="s">
        <v>202</v>
      </c>
      <c r="R3261" t="s">
        <v>575</v>
      </c>
      <c r="S3261" t="s">
        <v>57</v>
      </c>
      <c r="T3261" t="s">
        <v>248</v>
      </c>
      <c r="U3261" t="s">
        <v>104</v>
      </c>
      <c r="V3261" t="s">
        <v>90</v>
      </c>
      <c r="W3261" t="s">
        <v>306</v>
      </c>
      <c r="X3261" t="s">
        <v>62</v>
      </c>
      <c r="Y3261" t="s">
        <v>118</v>
      </c>
      <c r="Z3261" t="s">
        <v>138</v>
      </c>
      <c r="AA3261" t="s">
        <v>64</v>
      </c>
      <c r="AB3261" t="s">
        <v>291</v>
      </c>
      <c r="AC3261" t="s">
        <v>66</v>
      </c>
      <c r="AD3261" t="s">
        <v>92</v>
      </c>
      <c r="AE3261" t="s">
        <v>171</v>
      </c>
      <c r="AF3261" t="s">
        <v>616</v>
      </c>
      <c r="AG3261" t="s">
        <v>91</v>
      </c>
      <c r="AH3261" t="s">
        <v>70</v>
      </c>
      <c r="AI3261" t="s">
        <v>373</v>
      </c>
      <c r="AJ3261" t="s">
        <v>4037</v>
      </c>
      <c r="AK3261" t="s">
        <v>73</v>
      </c>
      <c r="AL3261" t="s">
        <v>68</v>
      </c>
      <c r="AM3261" t="s">
        <v>68</v>
      </c>
      <c r="AN3261" t="s">
        <v>76</v>
      </c>
      <c r="AO3261" t="s">
        <v>6286</v>
      </c>
      <c r="AP3261" t="s">
        <v>267</v>
      </c>
      <c r="AQ3261" t="s">
        <v>15533</v>
      </c>
      <c r="AR3261" t="s">
        <v>170</v>
      </c>
      <c r="AS3261" t="s">
        <v>170</v>
      </c>
      <c r="AT3261" t="s">
        <v>152</v>
      </c>
      <c r="AU3261" t="s">
        <v>107</v>
      </c>
      <c r="AV3261" t="s">
        <v>15534</v>
      </c>
    </row>
    <row r="3262" spans="1:48" hidden="1" x14ac:dyDescent="0.3">
      <c r="A3262" t="s">
        <v>15535</v>
      </c>
      <c r="B3262" t="s">
        <v>15536</v>
      </c>
      <c r="C3262" s="1" t="str">
        <f t="shared" si="540"/>
        <v>21:0975</v>
      </c>
      <c r="D3262" s="1" t="str">
        <f t="shared" si="541"/>
        <v>21:0110</v>
      </c>
      <c r="E3262" t="s">
        <v>15537</v>
      </c>
      <c r="F3262" t="s">
        <v>15538</v>
      </c>
      <c r="H3262">
        <v>60.408078500000002</v>
      </c>
      <c r="I3262">
        <v>-99.894622999999996</v>
      </c>
      <c r="J3262" s="1" t="str">
        <f t="shared" si="542"/>
        <v>NGR lake sediment grab sample</v>
      </c>
      <c r="K3262" s="1" t="str">
        <f t="shared" si="543"/>
        <v>&lt;177 micron (NGR)</v>
      </c>
      <c r="L3262">
        <v>86</v>
      </c>
      <c r="M3262" t="s">
        <v>246</v>
      </c>
      <c r="N3262">
        <v>1676</v>
      </c>
      <c r="O3262" t="s">
        <v>94</v>
      </c>
      <c r="P3262" t="s">
        <v>54</v>
      </c>
      <c r="Q3262" t="s">
        <v>593</v>
      </c>
      <c r="R3262" t="s">
        <v>356</v>
      </c>
      <c r="S3262" t="s">
        <v>57</v>
      </c>
      <c r="T3262" t="s">
        <v>438</v>
      </c>
      <c r="U3262" t="s">
        <v>138</v>
      </c>
      <c r="V3262" t="s">
        <v>436</v>
      </c>
      <c r="W3262" t="s">
        <v>79</v>
      </c>
      <c r="X3262" t="s">
        <v>67</v>
      </c>
      <c r="Y3262" t="s">
        <v>68</v>
      </c>
      <c r="Z3262" t="s">
        <v>74</v>
      </c>
      <c r="AA3262" t="s">
        <v>64</v>
      </c>
      <c r="AB3262" t="s">
        <v>236</v>
      </c>
      <c r="AC3262" t="s">
        <v>66</v>
      </c>
      <c r="AD3262" t="s">
        <v>138</v>
      </c>
      <c r="AE3262" t="s">
        <v>1159</v>
      </c>
      <c r="AF3262" t="s">
        <v>76</v>
      </c>
      <c r="AG3262" t="s">
        <v>264</v>
      </c>
      <c r="AH3262" t="s">
        <v>173</v>
      </c>
      <c r="AI3262" t="s">
        <v>61</v>
      </c>
      <c r="AJ3262" t="s">
        <v>101</v>
      </c>
      <c r="AK3262" t="s">
        <v>73</v>
      </c>
      <c r="AL3262" t="s">
        <v>103</v>
      </c>
      <c r="AM3262" t="s">
        <v>75</v>
      </c>
      <c r="AN3262" t="s">
        <v>76</v>
      </c>
      <c r="AO3262" t="s">
        <v>290</v>
      </c>
      <c r="AP3262" t="s">
        <v>863</v>
      </c>
      <c r="AQ3262" t="s">
        <v>10956</v>
      </c>
      <c r="AR3262" t="s">
        <v>62</v>
      </c>
      <c r="AS3262" t="s">
        <v>54</v>
      </c>
      <c r="AT3262" t="s">
        <v>91</v>
      </c>
      <c r="AU3262" t="s">
        <v>107</v>
      </c>
      <c r="AV3262" t="s">
        <v>11357</v>
      </c>
    </row>
    <row r="3263" spans="1:48" hidden="1" x14ac:dyDescent="0.3">
      <c r="A3263" t="s">
        <v>15539</v>
      </c>
      <c r="B3263" t="s">
        <v>15540</v>
      </c>
      <c r="C3263" s="1" t="str">
        <f t="shared" si="540"/>
        <v>21:0975</v>
      </c>
      <c r="D3263" s="1" t="str">
        <f t="shared" si="541"/>
        <v>21:0110</v>
      </c>
      <c r="E3263" t="s">
        <v>15541</v>
      </c>
      <c r="F3263" t="s">
        <v>15542</v>
      </c>
      <c r="H3263">
        <v>60.401814299999998</v>
      </c>
      <c r="I3263">
        <v>-99.948628999999997</v>
      </c>
      <c r="J3263" s="1" t="str">
        <f t="shared" si="542"/>
        <v>NGR lake sediment grab sample</v>
      </c>
      <c r="K3263" s="1" t="str">
        <f t="shared" si="543"/>
        <v>&lt;177 micron (NGR)</v>
      </c>
      <c r="L3263">
        <v>86</v>
      </c>
      <c r="M3263" t="s">
        <v>260</v>
      </c>
      <c r="N3263">
        <v>1677</v>
      </c>
      <c r="O3263" t="s">
        <v>137</v>
      </c>
      <c r="P3263" t="s">
        <v>54</v>
      </c>
      <c r="Q3263" t="s">
        <v>593</v>
      </c>
      <c r="R3263" t="s">
        <v>104</v>
      </c>
      <c r="S3263" t="s">
        <v>57</v>
      </c>
      <c r="T3263" t="s">
        <v>593</v>
      </c>
      <c r="U3263" t="s">
        <v>57</v>
      </c>
      <c r="V3263" t="s">
        <v>264</v>
      </c>
      <c r="W3263" t="s">
        <v>171</v>
      </c>
      <c r="X3263" t="s">
        <v>170</v>
      </c>
      <c r="Y3263" t="s">
        <v>125</v>
      </c>
      <c r="Z3263" t="s">
        <v>170</v>
      </c>
      <c r="AA3263" t="s">
        <v>64</v>
      </c>
      <c r="AB3263" t="s">
        <v>91</v>
      </c>
      <c r="AC3263" t="s">
        <v>66</v>
      </c>
      <c r="AD3263" t="s">
        <v>96</v>
      </c>
      <c r="AE3263" t="s">
        <v>3908</v>
      </c>
      <c r="AF3263" t="s">
        <v>76</v>
      </c>
      <c r="AG3263" t="s">
        <v>691</v>
      </c>
      <c r="AH3263" t="s">
        <v>472</v>
      </c>
      <c r="AI3263" t="s">
        <v>193</v>
      </c>
      <c r="AJ3263" t="s">
        <v>564</v>
      </c>
      <c r="AK3263" t="s">
        <v>73</v>
      </c>
      <c r="AL3263" t="s">
        <v>103</v>
      </c>
      <c r="AM3263" t="s">
        <v>238</v>
      </c>
      <c r="AN3263" t="s">
        <v>9518</v>
      </c>
      <c r="AO3263" t="s">
        <v>8709</v>
      </c>
      <c r="AP3263" t="s">
        <v>920</v>
      </c>
      <c r="AQ3263" t="s">
        <v>1186</v>
      </c>
      <c r="AR3263" t="s">
        <v>67</v>
      </c>
      <c r="AS3263" t="s">
        <v>170</v>
      </c>
      <c r="AT3263" t="s">
        <v>73</v>
      </c>
      <c r="AU3263" t="s">
        <v>12650</v>
      </c>
      <c r="AV3263" t="s">
        <v>8375</v>
      </c>
    </row>
    <row r="3264" spans="1:48" hidden="1" x14ac:dyDescent="0.3">
      <c r="A3264" t="s">
        <v>15543</v>
      </c>
      <c r="B3264" t="s">
        <v>15544</v>
      </c>
      <c r="C3264" s="1" t="str">
        <f t="shared" si="540"/>
        <v>21:0975</v>
      </c>
      <c r="D3264" s="1" t="str">
        <f t="shared" si="541"/>
        <v>21:0110</v>
      </c>
      <c r="E3264" t="s">
        <v>15545</v>
      </c>
      <c r="F3264" t="s">
        <v>15546</v>
      </c>
      <c r="H3264">
        <v>60.403220099999999</v>
      </c>
      <c r="I3264">
        <v>-99.989890399999993</v>
      </c>
      <c r="J3264" s="1" t="str">
        <f t="shared" si="542"/>
        <v>NGR lake sediment grab sample</v>
      </c>
      <c r="K3264" s="1" t="str">
        <f t="shared" si="543"/>
        <v>&lt;177 micron (NGR)</v>
      </c>
      <c r="L3264">
        <v>86</v>
      </c>
      <c r="M3264" t="s">
        <v>273</v>
      </c>
      <c r="N3264">
        <v>1678</v>
      </c>
      <c r="O3264" t="s">
        <v>63</v>
      </c>
      <c r="P3264" t="s">
        <v>62</v>
      </c>
      <c r="Q3264" t="s">
        <v>462</v>
      </c>
      <c r="R3264" t="s">
        <v>436</v>
      </c>
      <c r="S3264" t="s">
        <v>57</v>
      </c>
      <c r="T3264" t="s">
        <v>560</v>
      </c>
      <c r="U3264" t="s">
        <v>57</v>
      </c>
      <c r="V3264" t="s">
        <v>2740</v>
      </c>
      <c r="W3264" t="s">
        <v>118</v>
      </c>
      <c r="X3264" t="s">
        <v>67</v>
      </c>
      <c r="Y3264" t="s">
        <v>302</v>
      </c>
      <c r="Z3264" t="s">
        <v>67</v>
      </c>
      <c r="AA3264" t="s">
        <v>64</v>
      </c>
      <c r="AB3264" t="s">
        <v>315</v>
      </c>
      <c r="AC3264" t="s">
        <v>155</v>
      </c>
      <c r="AD3264" t="s">
        <v>88</v>
      </c>
      <c r="AE3264" t="s">
        <v>3832</v>
      </c>
      <c r="AF3264" t="s">
        <v>178</v>
      </c>
      <c r="AG3264" t="s">
        <v>316</v>
      </c>
      <c r="AH3264" t="s">
        <v>173</v>
      </c>
      <c r="AI3264" t="s">
        <v>388</v>
      </c>
      <c r="AJ3264" t="s">
        <v>2021</v>
      </c>
      <c r="AK3264" t="s">
        <v>73</v>
      </c>
      <c r="AL3264" t="s">
        <v>75</v>
      </c>
      <c r="AM3264" t="s">
        <v>448</v>
      </c>
      <c r="AN3264" t="s">
        <v>76</v>
      </c>
      <c r="AO3264" t="s">
        <v>550</v>
      </c>
      <c r="AP3264" t="s">
        <v>2033</v>
      </c>
      <c r="AQ3264" t="s">
        <v>281</v>
      </c>
      <c r="AR3264" t="s">
        <v>74</v>
      </c>
      <c r="AS3264" t="s">
        <v>127</v>
      </c>
      <c r="AT3264" t="s">
        <v>73</v>
      </c>
      <c r="AU3264" t="s">
        <v>107</v>
      </c>
      <c r="AV3264" t="s">
        <v>8687</v>
      </c>
    </row>
    <row r="3265" spans="1:48" hidden="1" x14ac:dyDescent="0.3">
      <c r="A3265" t="s">
        <v>15547</v>
      </c>
      <c r="B3265" t="s">
        <v>15548</v>
      </c>
      <c r="C3265" s="1" t="str">
        <f t="shared" si="540"/>
        <v>21:0975</v>
      </c>
      <c r="D3265" s="1" t="str">
        <f t="shared" si="541"/>
        <v>21:0110</v>
      </c>
      <c r="E3265" t="s">
        <v>15549</v>
      </c>
      <c r="F3265" t="s">
        <v>15550</v>
      </c>
      <c r="H3265">
        <v>60.441635499999997</v>
      </c>
      <c r="I3265">
        <v>-99.976337000000001</v>
      </c>
      <c r="J3265" s="1" t="str">
        <f t="shared" si="542"/>
        <v>NGR lake sediment grab sample</v>
      </c>
      <c r="K3265" s="1" t="str">
        <f t="shared" si="543"/>
        <v>&lt;177 micron (NGR)</v>
      </c>
      <c r="L3265">
        <v>86</v>
      </c>
      <c r="M3265" t="s">
        <v>289</v>
      </c>
      <c r="N3265">
        <v>1679</v>
      </c>
      <c r="O3265" t="s">
        <v>170</v>
      </c>
      <c r="P3265" t="s">
        <v>54</v>
      </c>
      <c r="Q3265" t="s">
        <v>573</v>
      </c>
      <c r="R3265" t="s">
        <v>90</v>
      </c>
      <c r="S3265" t="s">
        <v>57</v>
      </c>
      <c r="T3265" t="s">
        <v>562</v>
      </c>
      <c r="U3265" t="s">
        <v>138</v>
      </c>
      <c r="V3265" t="s">
        <v>2740</v>
      </c>
      <c r="W3265" t="s">
        <v>62</v>
      </c>
      <c r="X3265" t="s">
        <v>67</v>
      </c>
      <c r="Y3265" t="s">
        <v>206</v>
      </c>
      <c r="Z3265" t="s">
        <v>170</v>
      </c>
      <c r="AA3265" t="s">
        <v>64</v>
      </c>
      <c r="AB3265" t="s">
        <v>58</v>
      </c>
      <c r="AC3265" t="s">
        <v>66</v>
      </c>
      <c r="AD3265" t="s">
        <v>117</v>
      </c>
      <c r="AE3265" t="s">
        <v>120</v>
      </c>
      <c r="AF3265" t="s">
        <v>178</v>
      </c>
      <c r="AG3265" t="s">
        <v>172</v>
      </c>
      <c r="AH3265" t="s">
        <v>173</v>
      </c>
      <c r="AI3265" t="s">
        <v>143</v>
      </c>
      <c r="AJ3265" t="s">
        <v>932</v>
      </c>
      <c r="AK3265" t="s">
        <v>73</v>
      </c>
      <c r="AL3265" t="s">
        <v>103</v>
      </c>
      <c r="AM3265" t="s">
        <v>74</v>
      </c>
      <c r="AN3265" t="s">
        <v>76</v>
      </c>
      <c r="AO3265" t="s">
        <v>12453</v>
      </c>
      <c r="AP3265" t="s">
        <v>1980</v>
      </c>
      <c r="AQ3265" t="s">
        <v>15551</v>
      </c>
      <c r="AR3265" t="s">
        <v>74</v>
      </c>
      <c r="AS3265" t="s">
        <v>170</v>
      </c>
      <c r="AT3265" t="s">
        <v>73</v>
      </c>
      <c r="AU3265" t="s">
        <v>107</v>
      </c>
      <c r="AV3265" t="s">
        <v>4722</v>
      </c>
    </row>
    <row r="3266" spans="1:48" hidden="1" x14ac:dyDescent="0.3">
      <c r="A3266" t="s">
        <v>15552</v>
      </c>
      <c r="B3266" t="s">
        <v>15553</v>
      </c>
      <c r="C3266" s="1" t="str">
        <f t="shared" si="540"/>
        <v>21:0975</v>
      </c>
      <c r="D3266" s="1" t="str">
        <f t="shared" si="541"/>
        <v>21:0110</v>
      </c>
      <c r="E3266" t="s">
        <v>15554</v>
      </c>
      <c r="F3266" t="s">
        <v>15555</v>
      </c>
      <c r="H3266">
        <v>60.4804508</v>
      </c>
      <c r="I3266">
        <v>-99.971770800000002</v>
      </c>
      <c r="J3266" s="1" t="str">
        <f t="shared" si="542"/>
        <v>NGR lake sediment grab sample</v>
      </c>
      <c r="K3266" s="1" t="str">
        <f t="shared" si="543"/>
        <v>&lt;177 micron (NGR)</v>
      </c>
      <c r="L3266">
        <v>86</v>
      </c>
      <c r="M3266" t="s">
        <v>301</v>
      </c>
      <c r="N3266">
        <v>1680</v>
      </c>
      <c r="O3266" t="s">
        <v>79</v>
      </c>
      <c r="P3266" t="s">
        <v>54</v>
      </c>
      <c r="Q3266" t="s">
        <v>262</v>
      </c>
      <c r="R3266" t="s">
        <v>99</v>
      </c>
      <c r="S3266" t="s">
        <v>57</v>
      </c>
      <c r="T3266" t="s">
        <v>277</v>
      </c>
      <c r="U3266" t="s">
        <v>57</v>
      </c>
      <c r="V3266" t="s">
        <v>2740</v>
      </c>
      <c r="W3266" t="s">
        <v>157</v>
      </c>
      <c r="X3266" t="s">
        <v>67</v>
      </c>
      <c r="Y3266" t="s">
        <v>177</v>
      </c>
      <c r="Z3266" t="s">
        <v>62</v>
      </c>
      <c r="AA3266" t="s">
        <v>64</v>
      </c>
      <c r="AB3266" t="s">
        <v>250</v>
      </c>
      <c r="AC3266" t="s">
        <v>66</v>
      </c>
      <c r="AD3266" t="s">
        <v>168</v>
      </c>
      <c r="AE3266" t="s">
        <v>10367</v>
      </c>
      <c r="AF3266" t="s">
        <v>168</v>
      </c>
      <c r="AG3266" t="s">
        <v>116</v>
      </c>
      <c r="AH3266" t="s">
        <v>173</v>
      </c>
      <c r="AI3266" t="s">
        <v>94</v>
      </c>
      <c r="AJ3266" t="s">
        <v>265</v>
      </c>
      <c r="AK3266" t="s">
        <v>73</v>
      </c>
      <c r="AL3266" t="s">
        <v>103</v>
      </c>
      <c r="AM3266" t="s">
        <v>125</v>
      </c>
      <c r="AN3266" t="s">
        <v>76</v>
      </c>
      <c r="AO3266" t="s">
        <v>266</v>
      </c>
      <c r="AP3266" t="s">
        <v>89</v>
      </c>
      <c r="AQ3266" t="s">
        <v>11739</v>
      </c>
      <c r="AR3266" t="s">
        <v>67</v>
      </c>
      <c r="AS3266" t="s">
        <v>170</v>
      </c>
      <c r="AT3266" t="s">
        <v>73</v>
      </c>
      <c r="AU3266" t="s">
        <v>107</v>
      </c>
      <c r="AV3266" t="s">
        <v>10899</v>
      </c>
    </row>
    <row r="3267" spans="1:48" hidden="1" x14ac:dyDescent="0.3">
      <c r="A3267" t="s">
        <v>15556</v>
      </c>
      <c r="B3267" t="s">
        <v>15557</v>
      </c>
      <c r="C3267" s="1" t="str">
        <f t="shared" si="540"/>
        <v>21:0975</v>
      </c>
      <c r="D3267" s="1" t="str">
        <f t="shared" si="541"/>
        <v>21:0110</v>
      </c>
      <c r="E3267" t="s">
        <v>15558</v>
      </c>
      <c r="F3267" t="s">
        <v>15559</v>
      </c>
      <c r="H3267">
        <v>60.518868900000001</v>
      </c>
      <c r="I3267">
        <v>-99.9748333</v>
      </c>
      <c r="J3267" s="1" t="str">
        <f t="shared" si="542"/>
        <v>NGR lake sediment grab sample</v>
      </c>
      <c r="K3267" s="1" t="str">
        <f t="shared" si="543"/>
        <v>&lt;177 micron (NGR)</v>
      </c>
      <c r="L3267">
        <v>86</v>
      </c>
      <c r="M3267" t="s">
        <v>314</v>
      </c>
      <c r="N3267">
        <v>1681</v>
      </c>
      <c r="O3267" t="s">
        <v>171</v>
      </c>
      <c r="P3267" t="s">
        <v>54</v>
      </c>
      <c r="Q3267" t="s">
        <v>89</v>
      </c>
      <c r="R3267" t="s">
        <v>104</v>
      </c>
      <c r="S3267" t="s">
        <v>57</v>
      </c>
      <c r="T3267" t="s">
        <v>248</v>
      </c>
      <c r="U3267" t="s">
        <v>88</v>
      </c>
      <c r="V3267" t="s">
        <v>99</v>
      </c>
      <c r="W3267" t="s">
        <v>240</v>
      </c>
      <c r="X3267" t="s">
        <v>74</v>
      </c>
      <c r="Y3267" t="s">
        <v>276</v>
      </c>
      <c r="Z3267" t="s">
        <v>59</v>
      </c>
      <c r="AA3267" t="s">
        <v>64</v>
      </c>
      <c r="AB3267" t="s">
        <v>188</v>
      </c>
      <c r="AC3267" t="s">
        <v>66</v>
      </c>
      <c r="AD3267" t="s">
        <v>96</v>
      </c>
      <c r="AE3267" t="s">
        <v>448</v>
      </c>
      <c r="AF3267" t="s">
        <v>90</v>
      </c>
      <c r="AG3267" t="s">
        <v>58</v>
      </c>
      <c r="AH3267" t="s">
        <v>173</v>
      </c>
      <c r="AI3267" t="s">
        <v>168</v>
      </c>
      <c r="AJ3267" t="s">
        <v>480</v>
      </c>
      <c r="AK3267" t="s">
        <v>73</v>
      </c>
      <c r="AL3267" t="s">
        <v>125</v>
      </c>
      <c r="AM3267" t="s">
        <v>68</v>
      </c>
      <c r="AN3267" t="s">
        <v>76</v>
      </c>
      <c r="AO3267" t="s">
        <v>2094</v>
      </c>
      <c r="AP3267" t="s">
        <v>158</v>
      </c>
      <c r="AQ3267" t="s">
        <v>14944</v>
      </c>
      <c r="AR3267" t="s">
        <v>67</v>
      </c>
      <c r="AS3267" t="s">
        <v>170</v>
      </c>
      <c r="AT3267" t="s">
        <v>73</v>
      </c>
      <c r="AU3267" t="s">
        <v>107</v>
      </c>
      <c r="AV3267" t="s">
        <v>5341</v>
      </c>
    </row>
    <row r="3268" spans="1:48" hidden="1" x14ac:dyDescent="0.3">
      <c r="A3268" t="s">
        <v>15560</v>
      </c>
      <c r="B3268" t="s">
        <v>15561</v>
      </c>
      <c r="C3268" s="1" t="str">
        <f t="shared" si="540"/>
        <v>21:0975</v>
      </c>
      <c r="D3268" s="1" t="str">
        <f t="shared" si="541"/>
        <v>21:0110</v>
      </c>
      <c r="E3268" t="s">
        <v>15562</v>
      </c>
      <c r="F3268" t="s">
        <v>15563</v>
      </c>
      <c r="H3268">
        <v>60.320744500000004</v>
      </c>
      <c r="I3268">
        <v>-98.966626199999993</v>
      </c>
      <c r="J3268" s="1" t="str">
        <f t="shared" si="542"/>
        <v>NGR lake sediment grab sample</v>
      </c>
      <c r="K3268" s="1" t="str">
        <f t="shared" si="543"/>
        <v>&lt;177 micron (NGR)</v>
      </c>
      <c r="L3268">
        <v>86</v>
      </c>
      <c r="M3268" t="s">
        <v>324</v>
      </c>
      <c r="N3268">
        <v>1682</v>
      </c>
      <c r="O3268" t="s">
        <v>526</v>
      </c>
      <c r="P3268" t="s">
        <v>54</v>
      </c>
      <c r="Q3268" t="s">
        <v>573</v>
      </c>
      <c r="R3268" t="s">
        <v>141</v>
      </c>
      <c r="S3268" t="s">
        <v>57</v>
      </c>
      <c r="T3268" t="s">
        <v>437</v>
      </c>
      <c r="U3268" t="s">
        <v>138</v>
      </c>
      <c r="V3268" t="s">
        <v>282</v>
      </c>
      <c r="W3268" t="s">
        <v>137</v>
      </c>
      <c r="X3268" t="s">
        <v>62</v>
      </c>
      <c r="Y3268" t="s">
        <v>396</v>
      </c>
      <c r="Z3268" t="s">
        <v>127</v>
      </c>
      <c r="AA3268" t="s">
        <v>64</v>
      </c>
      <c r="AB3268" t="s">
        <v>58</v>
      </c>
      <c r="AC3268" t="s">
        <v>75</v>
      </c>
      <c r="AD3268" t="s">
        <v>96</v>
      </c>
      <c r="AE3268" t="s">
        <v>1056</v>
      </c>
      <c r="AF3268" t="s">
        <v>92</v>
      </c>
      <c r="AG3268" t="s">
        <v>725</v>
      </c>
      <c r="AH3268" t="s">
        <v>472</v>
      </c>
      <c r="AI3268" t="s">
        <v>338</v>
      </c>
      <c r="AJ3268" t="s">
        <v>1631</v>
      </c>
      <c r="AK3268" t="s">
        <v>73</v>
      </c>
      <c r="AL3268" t="s">
        <v>177</v>
      </c>
      <c r="AM3268" t="s">
        <v>206</v>
      </c>
      <c r="AN3268" t="s">
        <v>76</v>
      </c>
      <c r="AO3268" t="s">
        <v>116</v>
      </c>
      <c r="AP3268" t="s">
        <v>234</v>
      </c>
      <c r="AQ3268" t="s">
        <v>92</v>
      </c>
      <c r="AR3268" t="s">
        <v>67</v>
      </c>
      <c r="AS3268" t="s">
        <v>127</v>
      </c>
      <c r="AT3268" t="s">
        <v>73</v>
      </c>
      <c r="AU3268" t="s">
        <v>107</v>
      </c>
      <c r="AV3268" t="s">
        <v>9451</v>
      </c>
    </row>
    <row r="3269" spans="1:48" hidden="1" x14ac:dyDescent="0.3">
      <c r="A3269" t="s">
        <v>15564</v>
      </c>
      <c r="B3269" t="s">
        <v>15565</v>
      </c>
      <c r="C3269" s="1" t="str">
        <f t="shared" si="540"/>
        <v>21:0975</v>
      </c>
      <c r="D3269" s="1" t="str">
        <f t="shared" si="541"/>
        <v>21:0110</v>
      </c>
      <c r="E3269" t="s">
        <v>15566</v>
      </c>
      <c r="F3269" t="s">
        <v>15567</v>
      </c>
      <c r="H3269">
        <v>60.324307400000002</v>
      </c>
      <c r="I3269">
        <v>-99.038974100000004</v>
      </c>
      <c r="J3269" s="1" t="str">
        <f t="shared" si="542"/>
        <v>NGR lake sediment grab sample</v>
      </c>
      <c r="K3269" s="1" t="str">
        <f t="shared" si="543"/>
        <v>&lt;177 micron (NGR)</v>
      </c>
      <c r="L3269">
        <v>86</v>
      </c>
      <c r="M3269" t="s">
        <v>335</v>
      </c>
      <c r="N3269">
        <v>1683</v>
      </c>
      <c r="O3269" t="s">
        <v>421</v>
      </c>
      <c r="P3269" t="s">
        <v>54</v>
      </c>
      <c r="Q3269" t="s">
        <v>652</v>
      </c>
      <c r="R3269" t="s">
        <v>190</v>
      </c>
      <c r="S3269" t="s">
        <v>57</v>
      </c>
      <c r="T3269" t="s">
        <v>643</v>
      </c>
      <c r="U3269" t="s">
        <v>203</v>
      </c>
      <c r="V3269" t="s">
        <v>282</v>
      </c>
      <c r="W3269" t="s">
        <v>137</v>
      </c>
      <c r="X3269" t="s">
        <v>62</v>
      </c>
      <c r="Y3269" t="s">
        <v>137</v>
      </c>
      <c r="Z3269" t="s">
        <v>127</v>
      </c>
      <c r="AA3269" t="s">
        <v>64</v>
      </c>
      <c r="AB3269" t="s">
        <v>277</v>
      </c>
      <c r="AC3269" t="s">
        <v>155</v>
      </c>
      <c r="AD3269" t="s">
        <v>117</v>
      </c>
      <c r="AE3269" t="s">
        <v>68</v>
      </c>
      <c r="AF3269" t="s">
        <v>116</v>
      </c>
      <c r="AG3269" t="s">
        <v>100</v>
      </c>
      <c r="AH3269" t="s">
        <v>472</v>
      </c>
      <c r="AI3269" t="s">
        <v>156</v>
      </c>
      <c r="AJ3269" t="s">
        <v>819</v>
      </c>
      <c r="AK3269" t="s">
        <v>73</v>
      </c>
      <c r="AL3269" t="s">
        <v>177</v>
      </c>
      <c r="AM3269" t="s">
        <v>238</v>
      </c>
      <c r="AN3269" t="s">
        <v>76</v>
      </c>
      <c r="AO3269" t="s">
        <v>6502</v>
      </c>
      <c r="AP3269" t="s">
        <v>656</v>
      </c>
      <c r="AQ3269" t="s">
        <v>1515</v>
      </c>
      <c r="AR3269" t="s">
        <v>67</v>
      </c>
      <c r="AS3269" t="s">
        <v>127</v>
      </c>
      <c r="AT3269" t="s">
        <v>277</v>
      </c>
      <c r="AU3269" t="s">
        <v>107</v>
      </c>
      <c r="AV3269" t="s">
        <v>15568</v>
      </c>
    </row>
    <row r="3270" spans="1:48" hidden="1" x14ac:dyDescent="0.3">
      <c r="A3270" t="s">
        <v>15569</v>
      </c>
      <c r="B3270" t="s">
        <v>15570</v>
      </c>
      <c r="C3270" s="1" t="str">
        <f t="shared" si="540"/>
        <v>21:0975</v>
      </c>
      <c r="D3270" s="1" t="str">
        <f t="shared" si="541"/>
        <v>21:0110</v>
      </c>
      <c r="E3270" t="s">
        <v>15571</v>
      </c>
      <c r="F3270" t="s">
        <v>15572</v>
      </c>
      <c r="H3270">
        <v>60.348832700000003</v>
      </c>
      <c r="I3270">
        <v>-99.099866500000005</v>
      </c>
      <c r="J3270" s="1" t="str">
        <f t="shared" si="542"/>
        <v>NGR lake sediment grab sample</v>
      </c>
      <c r="K3270" s="1" t="str">
        <f t="shared" si="543"/>
        <v>&lt;177 micron (NGR)</v>
      </c>
      <c r="L3270">
        <v>86</v>
      </c>
      <c r="M3270" t="s">
        <v>354</v>
      </c>
      <c r="N3270">
        <v>1684</v>
      </c>
      <c r="O3270" t="s">
        <v>125</v>
      </c>
      <c r="P3270" t="s">
        <v>170</v>
      </c>
      <c r="Q3270" t="s">
        <v>262</v>
      </c>
      <c r="R3270" t="s">
        <v>99</v>
      </c>
      <c r="S3270" t="s">
        <v>57</v>
      </c>
      <c r="T3270" t="s">
        <v>275</v>
      </c>
      <c r="U3270" t="s">
        <v>138</v>
      </c>
      <c r="V3270" t="s">
        <v>2740</v>
      </c>
      <c r="W3270" t="s">
        <v>396</v>
      </c>
      <c r="X3270" t="s">
        <v>170</v>
      </c>
      <c r="Y3270" t="s">
        <v>206</v>
      </c>
      <c r="Z3270" t="s">
        <v>62</v>
      </c>
      <c r="AA3270" t="s">
        <v>64</v>
      </c>
      <c r="AB3270" t="s">
        <v>437</v>
      </c>
      <c r="AC3270" t="s">
        <v>224</v>
      </c>
      <c r="AD3270" t="s">
        <v>117</v>
      </c>
      <c r="AE3270" t="s">
        <v>2039</v>
      </c>
      <c r="AF3270" t="s">
        <v>76</v>
      </c>
      <c r="AG3270" t="s">
        <v>192</v>
      </c>
      <c r="AH3270" t="s">
        <v>780</v>
      </c>
      <c r="AI3270" t="s">
        <v>56</v>
      </c>
      <c r="AJ3270" t="s">
        <v>281</v>
      </c>
      <c r="AK3270" t="s">
        <v>73</v>
      </c>
      <c r="AL3270" t="s">
        <v>103</v>
      </c>
      <c r="AM3270" t="s">
        <v>238</v>
      </c>
      <c r="AN3270" t="s">
        <v>76</v>
      </c>
      <c r="AO3270" t="s">
        <v>9973</v>
      </c>
      <c r="AP3270" t="s">
        <v>4543</v>
      </c>
      <c r="AQ3270" t="s">
        <v>5364</v>
      </c>
      <c r="AR3270" t="s">
        <v>67</v>
      </c>
      <c r="AS3270" t="s">
        <v>127</v>
      </c>
      <c r="AT3270" t="s">
        <v>73</v>
      </c>
      <c r="AU3270" t="s">
        <v>107</v>
      </c>
      <c r="AV3270" t="s">
        <v>9176</v>
      </c>
    </row>
    <row r="3271" spans="1:48" hidden="1" x14ac:dyDescent="0.3">
      <c r="A3271" t="s">
        <v>15573</v>
      </c>
      <c r="B3271" t="s">
        <v>15574</v>
      </c>
      <c r="C3271" s="1" t="str">
        <f t="shared" si="540"/>
        <v>21:0975</v>
      </c>
      <c r="D3271" s="1" t="str">
        <f t="shared" si="541"/>
        <v>21:0110</v>
      </c>
      <c r="E3271" t="s">
        <v>15575</v>
      </c>
      <c r="F3271" t="s">
        <v>15576</v>
      </c>
      <c r="H3271">
        <v>60.6174362</v>
      </c>
      <c r="I3271">
        <v>-99.134538699999993</v>
      </c>
      <c r="J3271" s="1" t="str">
        <f t="shared" si="542"/>
        <v>NGR lake sediment grab sample</v>
      </c>
      <c r="K3271" s="1" t="str">
        <f t="shared" si="543"/>
        <v>&lt;177 micron (NGR)</v>
      </c>
      <c r="L3271">
        <v>87</v>
      </c>
      <c r="M3271" t="s">
        <v>52</v>
      </c>
      <c r="N3271">
        <v>1685</v>
      </c>
      <c r="O3271" t="s">
        <v>137</v>
      </c>
      <c r="P3271" t="s">
        <v>54</v>
      </c>
      <c r="Q3271" t="s">
        <v>364</v>
      </c>
      <c r="R3271" t="s">
        <v>347</v>
      </c>
      <c r="S3271" t="s">
        <v>57</v>
      </c>
      <c r="T3271" t="s">
        <v>277</v>
      </c>
      <c r="U3271" t="s">
        <v>57</v>
      </c>
      <c r="V3271" t="s">
        <v>357</v>
      </c>
      <c r="W3271" t="s">
        <v>157</v>
      </c>
      <c r="X3271" t="s">
        <v>67</v>
      </c>
      <c r="Y3271" t="s">
        <v>74</v>
      </c>
      <c r="Z3271" t="s">
        <v>62</v>
      </c>
      <c r="AA3271" t="s">
        <v>64</v>
      </c>
      <c r="AB3271" t="s">
        <v>853</v>
      </c>
      <c r="AC3271" t="s">
        <v>66</v>
      </c>
      <c r="AD3271" t="s">
        <v>168</v>
      </c>
      <c r="AE3271" t="s">
        <v>70</v>
      </c>
      <c r="AF3271" t="s">
        <v>168</v>
      </c>
      <c r="AG3271" t="s">
        <v>116</v>
      </c>
      <c r="AH3271" t="s">
        <v>472</v>
      </c>
      <c r="AI3271" t="s">
        <v>205</v>
      </c>
      <c r="AJ3271" t="s">
        <v>382</v>
      </c>
      <c r="AK3271" t="s">
        <v>73</v>
      </c>
      <c r="AL3271" t="s">
        <v>103</v>
      </c>
      <c r="AM3271" t="s">
        <v>177</v>
      </c>
      <c r="AN3271" t="s">
        <v>76</v>
      </c>
      <c r="AO3271" t="s">
        <v>178</v>
      </c>
      <c r="AP3271" t="s">
        <v>603</v>
      </c>
      <c r="AQ3271" t="s">
        <v>4212</v>
      </c>
      <c r="AR3271" t="s">
        <v>170</v>
      </c>
      <c r="AS3271" t="s">
        <v>54</v>
      </c>
      <c r="AT3271" t="s">
        <v>73</v>
      </c>
      <c r="AU3271" t="s">
        <v>107</v>
      </c>
      <c r="AV3271" t="s">
        <v>11146</v>
      </c>
    </row>
    <row r="3272" spans="1:48" hidden="1" x14ac:dyDescent="0.3">
      <c r="A3272" t="s">
        <v>15577</v>
      </c>
      <c r="B3272" t="s">
        <v>15578</v>
      </c>
      <c r="C3272" s="1" t="str">
        <f t="shared" si="540"/>
        <v>21:0975</v>
      </c>
      <c r="D3272" s="1" t="str">
        <f t="shared" si="541"/>
        <v>21:0110</v>
      </c>
      <c r="E3272" t="s">
        <v>15579</v>
      </c>
      <c r="F3272" t="s">
        <v>15580</v>
      </c>
      <c r="H3272">
        <v>60.3874505</v>
      </c>
      <c r="I3272">
        <v>-99.087357400000002</v>
      </c>
      <c r="J3272" s="1" t="str">
        <f t="shared" si="542"/>
        <v>NGR lake sediment grab sample</v>
      </c>
      <c r="K3272" s="1" t="str">
        <f t="shared" si="543"/>
        <v>&lt;177 micron (NGR)</v>
      </c>
      <c r="L3272">
        <v>87</v>
      </c>
      <c r="M3272" t="s">
        <v>113</v>
      </c>
      <c r="N3272">
        <v>1686</v>
      </c>
      <c r="O3272" t="s">
        <v>238</v>
      </c>
      <c r="P3272" t="s">
        <v>54</v>
      </c>
      <c r="Q3272" t="s">
        <v>437</v>
      </c>
      <c r="R3272" t="s">
        <v>550</v>
      </c>
      <c r="S3272" t="s">
        <v>57</v>
      </c>
      <c r="T3272" t="s">
        <v>489</v>
      </c>
      <c r="U3272" t="s">
        <v>138</v>
      </c>
      <c r="V3272" t="s">
        <v>356</v>
      </c>
      <c r="W3272" t="s">
        <v>205</v>
      </c>
      <c r="X3272" t="s">
        <v>62</v>
      </c>
      <c r="Y3272" t="s">
        <v>206</v>
      </c>
      <c r="Z3272" t="s">
        <v>62</v>
      </c>
      <c r="AA3272" t="s">
        <v>64</v>
      </c>
      <c r="AB3272" t="s">
        <v>262</v>
      </c>
      <c r="AC3272" t="s">
        <v>70</v>
      </c>
      <c r="AD3272" t="s">
        <v>203</v>
      </c>
      <c r="AE3272" t="s">
        <v>3853</v>
      </c>
      <c r="AF3272" t="s">
        <v>290</v>
      </c>
      <c r="AG3272" t="s">
        <v>691</v>
      </c>
      <c r="AH3272" t="s">
        <v>472</v>
      </c>
      <c r="AI3272" t="s">
        <v>306</v>
      </c>
      <c r="AJ3272" t="s">
        <v>10658</v>
      </c>
      <c r="AK3272" t="s">
        <v>73</v>
      </c>
      <c r="AL3272" t="s">
        <v>103</v>
      </c>
      <c r="AM3272" t="s">
        <v>421</v>
      </c>
      <c r="AN3272" t="s">
        <v>76</v>
      </c>
      <c r="AO3272" t="s">
        <v>1708</v>
      </c>
      <c r="AP3272" t="s">
        <v>2741</v>
      </c>
      <c r="AQ3272" t="s">
        <v>11042</v>
      </c>
      <c r="AR3272" t="s">
        <v>67</v>
      </c>
      <c r="AS3272" t="s">
        <v>96</v>
      </c>
      <c r="AT3272" t="s">
        <v>73</v>
      </c>
      <c r="AU3272" t="s">
        <v>107</v>
      </c>
      <c r="AV3272" t="s">
        <v>15581</v>
      </c>
    </row>
    <row r="3273" spans="1:48" hidden="1" x14ac:dyDescent="0.3">
      <c r="A3273" t="s">
        <v>15582</v>
      </c>
      <c r="B3273" t="s">
        <v>15583</v>
      </c>
      <c r="C3273" s="1" t="str">
        <f t="shared" si="540"/>
        <v>21:0975</v>
      </c>
      <c r="D3273" s="1" t="str">
        <f t="shared" si="541"/>
        <v>21:0110</v>
      </c>
      <c r="E3273" t="s">
        <v>15579</v>
      </c>
      <c r="F3273" t="s">
        <v>15584</v>
      </c>
      <c r="H3273">
        <v>60.3874505</v>
      </c>
      <c r="I3273">
        <v>-99.087357400000002</v>
      </c>
      <c r="J3273" s="1" t="str">
        <f t="shared" si="542"/>
        <v>NGR lake sediment grab sample</v>
      </c>
      <c r="K3273" s="1" t="str">
        <f t="shared" si="543"/>
        <v>&lt;177 micron (NGR)</v>
      </c>
      <c r="L3273">
        <v>87</v>
      </c>
      <c r="M3273" t="s">
        <v>132</v>
      </c>
      <c r="N3273">
        <v>1687</v>
      </c>
      <c r="O3273" t="s">
        <v>302</v>
      </c>
      <c r="P3273" t="s">
        <v>54</v>
      </c>
      <c r="Q3273" t="s">
        <v>562</v>
      </c>
      <c r="R3273" t="s">
        <v>550</v>
      </c>
      <c r="S3273" t="s">
        <v>57</v>
      </c>
      <c r="T3273" t="s">
        <v>489</v>
      </c>
      <c r="U3273" t="s">
        <v>117</v>
      </c>
      <c r="V3273" t="s">
        <v>2740</v>
      </c>
      <c r="W3273" t="s">
        <v>137</v>
      </c>
      <c r="X3273" t="s">
        <v>62</v>
      </c>
      <c r="Y3273" t="s">
        <v>238</v>
      </c>
      <c r="Z3273" t="s">
        <v>74</v>
      </c>
      <c r="AA3273" t="s">
        <v>64</v>
      </c>
      <c r="AB3273" t="s">
        <v>248</v>
      </c>
      <c r="AC3273" t="s">
        <v>70</v>
      </c>
      <c r="AD3273" t="s">
        <v>92</v>
      </c>
      <c r="AE3273" t="s">
        <v>983</v>
      </c>
      <c r="AF3273" t="s">
        <v>134</v>
      </c>
      <c r="AG3273" t="s">
        <v>189</v>
      </c>
      <c r="AH3273" t="s">
        <v>472</v>
      </c>
      <c r="AI3273" t="s">
        <v>709</v>
      </c>
      <c r="AJ3273" t="s">
        <v>1357</v>
      </c>
      <c r="AK3273" t="s">
        <v>73</v>
      </c>
      <c r="AL3273" t="s">
        <v>103</v>
      </c>
      <c r="AM3273" t="s">
        <v>238</v>
      </c>
      <c r="AN3273" t="s">
        <v>76</v>
      </c>
      <c r="AO3273" t="s">
        <v>347</v>
      </c>
      <c r="AP3273" t="s">
        <v>1980</v>
      </c>
      <c r="AQ3273" t="s">
        <v>5626</v>
      </c>
      <c r="AR3273" t="s">
        <v>67</v>
      </c>
      <c r="AS3273" t="s">
        <v>127</v>
      </c>
      <c r="AT3273" t="s">
        <v>91</v>
      </c>
      <c r="AU3273" t="s">
        <v>107</v>
      </c>
      <c r="AV3273" t="s">
        <v>15585</v>
      </c>
    </row>
    <row r="3274" spans="1:48" hidden="1" x14ac:dyDescent="0.3">
      <c r="A3274" t="s">
        <v>15586</v>
      </c>
      <c r="B3274" t="s">
        <v>15587</v>
      </c>
      <c r="C3274" s="1" t="str">
        <f t="shared" si="540"/>
        <v>21:0975</v>
      </c>
      <c r="D3274" s="1" t="str">
        <f t="shared" si="541"/>
        <v>21:0110</v>
      </c>
      <c r="E3274" t="s">
        <v>15588</v>
      </c>
      <c r="F3274" t="s">
        <v>15589</v>
      </c>
      <c r="H3274">
        <v>60.413984300000003</v>
      </c>
      <c r="I3274">
        <v>-99.129639900000001</v>
      </c>
      <c r="J3274" s="1" t="str">
        <f t="shared" si="542"/>
        <v>NGR lake sediment grab sample</v>
      </c>
      <c r="K3274" s="1" t="str">
        <f t="shared" si="543"/>
        <v>&lt;177 micron (NGR)</v>
      </c>
      <c r="L3274">
        <v>87</v>
      </c>
      <c r="M3274" t="s">
        <v>86</v>
      </c>
      <c r="N3274">
        <v>1688</v>
      </c>
      <c r="O3274" t="s">
        <v>103</v>
      </c>
      <c r="P3274" t="s">
        <v>54</v>
      </c>
      <c r="Q3274" t="s">
        <v>642</v>
      </c>
      <c r="R3274" t="s">
        <v>691</v>
      </c>
      <c r="S3274" t="s">
        <v>57</v>
      </c>
      <c r="T3274" t="s">
        <v>552</v>
      </c>
      <c r="U3274" t="s">
        <v>203</v>
      </c>
      <c r="V3274" t="s">
        <v>139</v>
      </c>
      <c r="W3274" t="s">
        <v>94</v>
      </c>
      <c r="X3274" t="s">
        <v>170</v>
      </c>
      <c r="Y3274" t="s">
        <v>118</v>
      </c>
      <c r="Z3274" t="s">
        <v>96</v>
      </c>
      <c r="AA3274" t="s">
        <v>64</v>
      </c>
      <c r="AB3274" t="s">
        <v>315</v>
      </c>
      <c r="AC3274" t="s">
        <v>177</v>
      </c>
      <c r="AD3274" t="s">
        <v>168</v>
      </c>
      <c r="AE3274" t="s">
        <v>1126</v>
      </c>
      <c r="AF3274" t="s">
        <v>76</v>
      </c>
      <c r="AG3274" t="s">
        <v>58</v>
      </c>
      <c r="AH3274" t="s">
        <v>780</v>
      </c>
      <c r="AI3274" t="s">
        <v>168</v>
      </c>
      <c r="AJ3274" t="s">
        <v>2040</v>
      </c>
      <c r="AK3274" t="s">
        <v>73</v>
      </c>
      <c r="AL3274" t="s">
        <v>157</v>
      </c>
      <c r="AM3274" t="s">
        <v>62</v>
      </c>
      <c r="AN3274" t="s">
        <v>76</v>
      </c>
      <c r="AO3274" t="s">
        <v>422</v>
      </c>
      <c r="AP3274" t="s">
        <v>295</v>
      </c>
      <c r="AQ3274" t="s">
        <v>6286</v>
      </c>
      <c r="AR3274" t="s">
        <v>74</v>
      </c>
      <c r="AS3274" t="s">
        <v>138</v>
      </c>
      <c r="AT3274" t="s">
        <v>248</v>
      </c>
      <c r="AU3274" t="s">
        <v>107</v>
      </c>
      <c r="AV3274" t="s">
        <v>15590</v>
      </c>
    </row>
    <row r="3275" spans="1:48" hidden="1" x14ac:dyDescent="0.3">
      <c r="A3275" t="s">
        <v>15591</v>
      </c>
      <c r="B3275" t="s">
        <v>15592</v>
      </c>
      <c r="C3275" s="1" t="str">
        <f t="shared" si="540"/>
        <v>21:0975</v>
      </c>
      <c r="D3275" s="1" t="str">
        <f t="shared" si="541"/>
        <v>21:0110</v>
      </c>
      <c r="E3275" t="s">
        <v>15593</v>
      </c>
      <c r="F3275" t="s">
        <v>15594</v>
      </c>
      <c r="H3275">
        <v>60.443564600000002</v>
      </c>
      <c r="I3275">
        <v>-99.104496999999995</v>
      </c>
      <c r="J3275" s="1" t="str">
        <f t="shared" si="542"/>
        <v>NGR lake sediment grab sample</v>
      </c>
      <c r="K3275" s="1" t="str">
        <f t="shared" si="543"/>
        <v>&lt;177 micron (NGR)</v>
      </c>
      <c r="L3275">
        <v>87</v>
      </c>
      <c r="M3275" t="s">
        <v>149</v>
      </c>
      <c r="N3275">
        <v>1689</v>
      </c>
      <c r="O3275" t="s">
        <v>68</v>
      </c>
      <c r="P3275" t="s">
        <v>54</v>
      </c>
      <c r="Q3275" t="s">
        <v>488</v>
      </c>
      <c r="R3275" t="s">
        <v>575</v>
      </c>
      <c r="S3275" t="s">
        <v>57</v>
      </c>
      <c r="T3275" t="s">
        <v>80</v>
      </c>
      <c r="U3275" t="s">
        <v>92</v>
      </c>
      <c r="V3275" t="s">
        <v>187</v>
      </c>
      <c r="W3275" t="s">
        <v>276</v>
      </c>
      <c r="X3275" t="s">
        <v>62</v>
      </c>
      <c r="Y3275" t="s">
        <v>170</v>
      </c>
      <c r="Z3275" t="s">
        <v>96</v>
      </c>
      <c r="AA3275" t="s">
        <v>64</v>
      </c>
      <c r="AB3275" t="s">
        <v>152</v>
      </c>
      <c r="AC3275" t="s">
        <v>177</v>
      </c>
      <c r="AD3275" t="s">
        <v>59</v>
      </c>
      <c r="AE3275" t="s">
        <v>302</v>
      </c>
      <c r="AF3275" t="s">
        <v>134</v>
      </c>
      <c r="AG3275" t="s">
        <v>175</v>
      </c>
      <c r="AH3275" t="s">
        <v>780</v>
      </c>
      <c r="AI3275" t="s">
        <v>382</v>
      </c>
      <c r="AJ3275" t="s">
        <v>8826</v>
      </c>
      <c r="AK3275" t="s">
        <v>73</v>
      </c>
      <c r="AL3275" t="s">
        <v>74</v>
      </c>
      <c r="AM3275" t="s">
        <v>171</v>
      </c>
      <c r="AN3275" t="s">
        <v>76</v>
      </c>
      <c r="AO3275" t="s">
        <v>1466</v>
      </c>
      <c r="AP3275" t="s">
        <v>307</v>
      </c>
      <c r="AQ3275" t="s">
        <v>104</v>
      </c>
      <c r="AR3275" t="s">
        <v>67</v>
      </c>
      <c r="AS3275" t="s">
        <v>96</v>
      </c>
      <c r="AT3275" t="s">
        <v>152</v>
      </c>
      <c r="AU3275" t="s">
        <v>107</v>
      </c>
      <c r="AV3275" t="s">
        <v>6523</v>
      </c>
    </row>
    <row r="3276" spans="1:48" hidden="1" x14ac:dyDescent="0.3">
      <c r="A3276" t="s">
        <v>15595</v>
      </c>
      <c r="B3276" t="s">
        <v>15596</v>
      </c>
      <c r="C3276" s="1" t="str">
        <f t="shared" si="540"/>
        <v>21:0975</v>
      </c>
      <c r="D3276" s="1" t="str">
        <f t="shared" si="541"/>
        <v>21:0110</v>
      </c>
      <c r="E3276" t="s">
        <v>15597</v>
      </c>
      <c r="F3276" t="s">
        <v>15598</v>
      </c>
      <c r="H3276">
        <v>60.476126299999997</v>
      </c>
      <c r="I3276">
        <v>-99.098397199999994</v>
      </c>
      <c r="J3276" s="1" t="str">
        <f t="shared" si="542"/>
        <v>NGR lake sediment grab sample</v>
      </c>
      <c r="K3276" s="1" t="str">
        <f t="shared" si="543"/>
        <v>&lt;177 micron (NGR)</v>
      </c>
      <c r="L3276">
        <v>87</v>
      </c>
      <c r="M3276" t="s">
        <v>165</v>
      </c>
      <c r="N3276">
        <v>1690</v>
      </c>
      <c r="O3276" t="s">
        <v>206</v>
      </c>
      <c r="P3276" t="s">
        <v>54</v>
      </c>
      <c r="Q3276" t="s">
        <v>437</v>
      </c>
      <c r="R3276" t="s">
        <v>691</v>
      </c>
      <c r="S3276" t="s">
        <v>57</v>
      </c>
      <c r="T3276" t="s">
        <v>479</v>
      </c>
      <c r="U3276" t="s">
        <v>88</v>
      </c>
      <c r="V3276" t="s">
        <v>2740</v>
      </c>
      <c r="W3276" t="s">
        <v>526</v>
      </c>
      <c r="X3276" t="s">
        <v>62</v>
      </c>
      <c r="Y3276" t="s">
        <v>526</v>
      </c>
      <c r="Z3276" t="s">
        <v>74</v>
      </c>
      <c r="AA3276" t="s">
        <v>64</v>
      </c>
      <c r="AB3276" t="s">
        <v>315</v>
      </c>
      <c r="AC3276" t="s">
        <v>75</v>
      </c>
      <c r="AD3276" t="s">
        <v>168</v>
      </c>
      <c r="AE3276" t="s">
        <v>10367</v>
      </c>
      <c r="AF3276" t="s">
        <v>282</v>
      </c>
      <c r="AG3276" t="s">
        <v>357</v>
      </c>
      <c r="AH3276" t="s">
        <v>472</v>
      </c>
      <c r="AI3276" t="s">
        <v>336</v>
      </c>
      <c r="AJ3276" t="s">
        <v>6183</v>
      </c>
      <c r="AK3276" t="s">
        <v>73</v>
      </c>
      <c r="AL3276" t="s">
        <v>103</v>
      </c>
      <c r="AM3276" t="s">
        <v>421</v>
      </c>
      <c r="AN3276" t="s">
        <v>76</v>
      </c>
      <c r="AO3276" t="s">
        <v>7610</v>
      </c>
      <c r="AP3276" t="s">
        <v>920</v>
      </c>
      <c r="AQ3276" t="s">
        <v>374</v>
      </c>
      <c r="AR3276" t="s">
        <v>67</v>
      </c>
      <c r="AS3276" t="s">
        <v>96</v>
      </c>
      <c r="AT3276" t="s">
        <v>58</v>
      </c>
      <c r="AU3276" t="s">
        <v>107</v>
      </c>
      <c r="AV3276" t="s">
        <v>2947</v>
      </c>
    </row>
    <row r="3277" spans="1:48" hidden="1" x14ac:dyDescent="0.3">
      <c r="A3277" t="s">
        <v>15599</v>
      </c>
      <c r="B3277" t="s">
        <v>15600</v>
      </c>
      <c r="C3277" s="1" t="str">
        <f t="shared" si="540"/>
        <v>21:0975</v>
      </c>
      <c r="D3277" s="1" t="str">
        <f t="shared" si="541"/>
        <v>21:0110</v>
      </c>
      <c r="E3277" t="s">
        <v>15601</v>
      </c>
      <c r="F3277" t="s">
        <v>15602</v>
      </c>
      <c r="H3277">
        <v>60.518787699999997</v>
      </c>
      <c r="I3277">
        <v>-99.116247200000004</v>
      </c>
      <c r="J3277" s="1" t="str">
        <f t="shared" si="542"/>
        <v>NGR lake sediment grab sample</v>
      </c>
      <c r="K3277" s="1" t="str">
        <f t="shared" si="543"/>
        <v>&lt;177 micron (NGR)</v>
      </c>
      <c r="L3277">
        <v>87</v>
      </c>
      <c r="M3277" t="s">
        <v>185</v>
      </c>
      <c r="N3277">
        <v>1691</v>
      </c>
      <c r="O3277" t="s">
        <v>206</v>
      </c>
      <c r="P3277" t="s">
        <v>54</v>
      </c>
      <c r="Q3277" t="s">
        <v>166</v>
      </c>
      <c r="R3277" t="s">
        <v>104</v>
      </c>
      <c r="S3277" t="s">
        <v>57</v>
      </c>
      <c r="T3277" t="s">
        <v>58</v>
      </c>
      <c r="U3277" t="s">
        <v>59</v>
      </c>
      <c r="V3277" t="s">
        <v>192</v>
      </c>
      <c r="W3277" t="s">
        <v>136</v>
      </c>
      <c r="X3277" t="s">
        <v>67</v>
      </c>
      <c r="Y3277" t="s">
        <v>355</v>
      </c>
      <c r="Z3277" t="s">
        <v>59</v>
      </c>
      <c r="AA3277" t="s">
        <v>64</v>
      </c>
      <c r="AB3277" t="s">
        <v>221</v>
      </c>
      <c r="AC3277" t="s">
        <v>155</v>
      </c>
      <c r="AD3277" t="s">
        <v>127</v>
      </c>
      <c r="AE3277" t="s">
        <v>448</v>
      </c>
      <c r="AF3277" t="s">
        <v>178</v>
      </c>
      <c r="AG3277" t="s">
        <v>91</v>
      </c>
      <c r="AH3277" t="s">
        <v>472</v>
      </c>
      <c r="AI3277" t="s">
        <v>53</v>
      </c>
      <c r="AJ3277" t="s">
        <v>440</v>
      </c>
      <c r="AK3277" t="s">
        <v>73</v>
      </c>
      <c r="AL3277" t="s">
        <v>68</v>
      </c>
      <c r="AM3277" t="s">
        <v>157</v>
      </c>
      <c r="AN3277" t="s">
        <v>76</v>
      </c>
      <c r="AO3277" t="s">
        <v>281</v>
      </c>
      <c r="AP3277" t="s">
        <v>179</v>
      </c>
      <c r="AQ3277" t="s">
        <v>203</v>
      </c>
      <c r="AR3277" t="s">
        <v>74</v>
      </c>
      <c r="AS3277" t="s">
        <v>170</v>
      </c>
      <c r="AT3277" t="s">
        <v>73</v>
      </c>
      <c r="AU3277" t="s">
        <v>107</v>
      </c>
      <c r="AV3277" t="s">
        <v>15603</v>
      </c>
    </row>
    <row r="3278" spans="1:48" hidden="1" x14ac:dyDescent="0.3">
      <c r="A3278" t="s">
        <v>15604</v>
      </c>
      <c r="B3278" t="s">
        <v>15605</v>
      </c>
      <c r="C3278" s="1" t="str">
        <f t="shared" si="540"/>
        <v>21:0975</v>
      </c>
      <c r="D3278" s="1" t="str">
        <f t="shared" si="541"/>
        <v>21:0110</v>
      </c>
      <c r="E3278" t="s">
        <v>15606</v>
      </c>
      <c r="F3278" t="s">
        <v>15607</v>
      </c>
      <c r="H3278">
        <v>60.532250900000001</v>
      </c>
      <c r="I3278">
        <v>-99.087121800000006</v>
      </c>
      <c r="J3278" s="1" t="str">
        <f t="shared" si="542"/>
        <v>NGR lake sediment grab sample</v>
      </c>
      <c r="K3278" s="1" t="str">
        <f t="shared" si="543"/>
        <v>&lt;177 micron (NGR)</v>
      </c>
      <c r="L3278">
        <v>87</v>
      </c>
      <c r="M3278" t="s">
        <v>200</v>
      </c>
      <c r="N3278">
        <v>1692</v>
      </c>
      <c r="O3278" t="s">
        <v>396</v>
      </c>
      <c r="P3278" t="s">
        <v>54</v>
      </c>
      <c r="Q3278" t="s">
        <v>2374</v>
      </c>
      <c r="R3278" t="s">
        <v>151</v>
      </c>
      <c r="S3278" t="s">
        <v>57</v>
      </c>
      <c r="T3278" t="s">
        <v>248</v>
      </c>
      <c r="U3278" t="s">
        <v>168</v>
      </c>
      <c r="V3278" t="s">
        <v>357</v>
      </c>
      <c r="W3278" t="s">
        <v>63</v>
      </c>
      <c r="X3278" t="s">
        <v>74</v>
      </c>
      <c r="Y3278" t="s">
        <v>396</v>
      </c>
      <c r="Z3278" t="s">
        <v>127</v>
      </c>
      <c r="AA3278" t="s">
        <v>64</v>
      </c>
      <c r="AB3278" t="s">
        <v>250</v>
      </c>
      <c r="AC3278" t="s">
        <v>173</v>
      </c>
      <c r="AD3278" t="s">
        <v>96</v>
      </c>
      <c r="AE3278" t="s">
        <v>68</v>
      </c>
      <c r="AF3278" t="s">
        <v>290</v>
      </c>
      <c r="AG3278" t="s">
        <v>97</v>
      </c>
      <c r="AH3278" t="s">
        <v>472</v>
      </c>
      <c r="AI3278" t="s">
        <v>254</v>
      </c>
      <c r="AJ3278" t="s">
        <v>168</v>
      </c>
      <c r="AK3278" t="s">
        <v>73</v>
      </c>
      <c r="AL3278" t="s">
        <v>75</v>
      </c>
      <c r="AM3278" t="s">
        <v>74</v>
      </c>
      <c r="AN3278" t="s">
        <v>76</v>
      </c>
      <c r="AO3278" t="s">
        <v>281</v>
      </c>
      <c r="AP3278" t="s">
        <v>234</v>
      </c>
      <c r="AQ3278" t="s">
        <v>5364</v>
      </c>
      <c r="AR3278" t="s">
        <v>67</v>
      </c>
      <c r="AS3278" t="s">
        <v>170</v>
      </c>
      <c r="AT3278" t="s">
        <v>58</v>
      </c>
      <c r="AU3278" t="s">
        <v>107</v>
      </c>
      <c r="AV3278" t="s">
        <v>8925</v>
      </c>
    </row>
    <row r="3279" spans="1:48" hidden="1" x14ac:dyDescent="0.3">
      <c r="A3279" t="s">
        <v>15608</v>
      </c>
      <c r="B3279" t="s">
        <v>15609</v>
      </c>
      <c r="C3279" s="1" t="str">
        <f t="shared" si="540"/>
        <v>21:0975</v>
      </c>
      <c r="D3279" s="1" t="str">
        <f t="shared" si="541"/>
        <v>21:0110</v>
      </c>
      <c r="E3279" t="s">
        <v>15610</v>
      </c>
      <c r="F3279" t="s">
        <v>15611</v>
      </c>
      <c r="H3279">
        <v>60.574126800000002</v>
      </c>
      <c r="I3279">
        <v>-99.1219538</v>
      </c>
      <c r="J3279" s="1" t="str">
        <f t="shared" si="542"/>
        <v>NGR lake sediment grab sample</v>
      </c>
      <c r="K3279" s="1" t="str">
        <f t="shared" si="543"/>
        <v>&lt;177 micron (NGR)</v>
      </c>
      <c r="L3279">
        <v>87</v>
      </c>
      <c r="M3279" t="s">
        <v>217</v>
      </c>
      <c r="N3279">
        <v>1693</v>
      </c>
      <c r="O3279" t="s">
        <v>171</v>
      </c>
      <c r="P3279" t="s">
        <v>54</v>
      </c>
      <c r="Q3279" t="s">
        <v>446</v>
      </c>
      <c r="R3279" t="s">
        <v>77</v>
      </c>
      <c r="S3279" t="s">
        <v>57</v>
      </c>
      <c r="T3279" t="s">
        <v>277</v>
      </c>
      <c r="U3279" t="s">
        <v>88</v>
      </c>
      <c r="V3279" t="s">
        <v>550</v>
      </c>
      <c r="W3279" t="s">
        <v>170</v>
      </c>
      <c r="X3279" t="s">
        <v>74</v>
      </c>
      <c r="Y3279" t="s">
        <v>94</v>
      </c>
      <c r="Z3279" t="s">
        <v>59</v>
      </c>
      <c r="AA3279" t="s">
        <v>64</v>
      </c>
      <c r="AB3279" t="s">
        <v>326</v>
      </c>
      <c r="AC3279" t="s">
        <v>155</v>
      </c>
      <c r="AD3279" t="s">
        <v>59</v>
      </c>
      <c r="AE3279" t="s">
        <v>171</v>
      </c>
      <c r="AF3279" t="s">
        <v>178</v>
      </c>
      <c r="AG3279" t="s">
        <v>58</v>
      </c>
      <c r="AH3279" t="s">
        <v>173</v>
      </c>
      <c r="AI3279" t="s">
        <v>124</v>
      </c>
      <c r="AJ3279" t="s">
        <v>168</v>
      </c>
      <c r="AK3279" t="s">
        <v>73</v>
      </c>
      <c r="AL3279" t="s">
        <v>74</v>
      </c>
      <c r="AM3279" t="s">
        <v>74</v>
      </c>
      <c r="AN3279" t="s">
        <v>76</v>
      </c>
      <c r="AO3279" t="s">
        <v>134</v>
      </c>
      <c r="AP3279" t="s">
        <v>307</v>
      </c>
      <c r="AQ3279" t="s">
        <v>134</v>
      </c>
      <c r="AR3279" t="s">
        <v>74</v>
      </c>
      <c r="AS3279" t="s">
        <v>170</v>
      </c>
      <c r="AT3279" t="s">
        <v>58</v>
      </c>
      <c r="AU3279" t="s">
        <v>107</v>
      </c>
      <c r="AV3279" t="s">
        <v>760</v>
      </c>
    </row>
    <row r="3280" spans="1:48" hidden="1" x14ac:dyDescent="0.3">
      <c r="A3280" t="s">
        <v>15612</v>
      </c>
      <c r="B3280" t="s">
        <v>15613</v>
      </c>
      <c r="C3280" s="1" t="str">
        <f t="shared" si="540"/>
        <v>21:0975</v>
      </c>
      <c r="D3280" s="1" t="str">
        <f t="shared" si="541"/>
        <v>21:0110</v>
      </c>
      <c r="E3280" t="s">
        <v>15575</v>
      </c>
      <c r="F3280" t="s">
        <v>15614</v>
      </c>
      <c r="H3280">
        <v>60.6174362</v>
      </c>
      <c r="I3280">
        <v>-99.134538699999993</v>
      </c>
      <c r="J3280" s="1" t="str">
        <f t="shared" si="542"/>
        <v>NGR lake sediment grab sample</v>
      </c>
      <c r="K3280" s="1" t="str">
        <f t="shared" si="543"/>
        <v>&lt;177 micron (NGR)</v>
      </c>
      <c r="L3280">
        <v>87</v>
      </c>
      <c r="M3280" t="s">
        <v>345</v>
      </c>
      <c r="N3280">
        <v>1694</v>
      </c>
      <c r="O3280" t="s">
        <v>95</v>
      </c>
      <c r="P3280" t="s">
        <v>54</v>
      </c>
      <c r="Q3280" t="s">
        <v>447</v>
      </c>
      <c r="R3280" t="s">
        <v>69</v>
      </c>
      <c r="S3280" t="s">
        <v>57</v>
      </c>
      <c r="T3280" t="s">
        <v>315</v>
      </c>
      <c r="U3280" t="s">
        <v>57</v>
      </c>
      <c r="V3280" t="s">
        <v>436</v>
      </c>
      <c r="W3280" t="s">
        <v>157</v>
      </c>
      <c r="X3280" t="s">
        <v>74</v>
      </c>
      <c r="Y3280" t="s">
        <v>74</v>
      </c>
      <c r="Z3280" t="s">
        <v>62</v>
      </c>
      <c r="AA3280" t="s">
        <v>64</v>
      </c>
      <c r="AB3280" t="s">
        <v>853</v>
      </c>
      <c r="AC3280" t="s">
        <v>66</v>
      </c>
      <c r="AD3280" t="s">
        <v>168</v>
      </c>
      <c r="AE3280" t="s">
        <v>70</v>
      </c>
      <c r="AF3280" t="s">
        <v>76</v>
      </c>
      <c r="AG3280" t="s">
        <v>436</v>
      </c>
      <c r="AH3280" t="s">
        <v>780</v>
      </c>
      <c r="AI3280" t="s">
        <v>220</v>
      </c>
      <c r="AJ3280" t="s">
        <v>328</v>
      </c>
      <c r="AK3280" t="s">
        <v>73</v>
      </c>
      <c r="AL3280" t="s">
        <v>103</v>
      </c>
      <c r="AM3280" t="s">
        <v>177</v>
      </c>
      <c r="AN3280" t="s">
        <v>76</v>
      </c>
      <c r="AO3280" t="s">
        <v>178</v>
      </c>
      <c r="AP3280" t="s">
        <v>8164</v>
      </c>
      <c r="AQ3280" t="s">
        <v>4212</v>
      </c>
      <c r="AR3280" t="s">
        <v>74</v>
      </c>
      <c r="AS3280" t="s">
        <v>62</v>
      </c>
      <c r="AT3280" t="s">
        <v>73</v>
      </c>
      <c r="AU3280" t="s">
        <v>107</v>
      </c>
      <c r="AV3280" t="s">
        <v>15615</v>
      </c>
    </row>
    <row r="3281" spans="1:48" hidden="1" x14ac:dyDescent="0.3">
      <c r="A3281" t="s">
        <v>15616</v>
      </c>
      <c r="B3281" t="s">
        <v>15617</v>
      </c>
      <c r="C3281" s="1" t="str">
        <f t="shared" si="540"/>
        <v>21:0975</v>
      </c>
      <c r="D3281" s="1" t="str">
        <f t="shared" si="541"/>
        <v>21:0110</v>
      </c>
      <c r="E3281" t="s">
        <v>15618</v>
      </c>
      <c r="F3281" t="s">
        <v>15619</v>
      </c>
      <c r="H3281">
        <v>60.646890999999997</v>
      </c>
      <c r="I3281">
        <v>-99.109003799999996</v>
      </c>
      <c r="J3281" s="1" t="str">
        <f t="shared" si="542"/>
        <v>NGR lake sediment grab sample</v>
      </c>
      <c r="K3281" s="1" t="str">
        <f t="shared" si="543"/>
        <v>&lt;177 micron (NGR)</v>
      </c>
      <c r="L3281">
        <v>87</v>
      </c>
      <c r="M3281" t="s">
        <v>246</v>
      </c>
      <c r="N3281">
        <v>1695</v>
      </c>
      <c r="O3281" t="s">
        <v>79</v>
      </c>
      <c r="P3281" t="s">
        <v>54</v>
      </c>
      <c r="Q3281" t="s">
        <v>1128</v>
      </c>
      <c r="R3281" t="s">
        <v>317</v>
      </c>
      <c r="S3281" t="s">
        <v>57</v>
      </c>
      <c r="T3281" t="s">
        <v>248</v>
      </c>
      <c r="U3281" t="s">
        <v>59</v>
      </c>
      <c r="V3281" t="s">
        <v>317</v>
      </c>
      <c r="W3281" t="s">
        <v>396</v>
      </c>
      <c r="X3281" t="s">
        <v>67</v>
      </c>
      <c r="Y3281" t="s">
        <v>62</v>
      </c>
      <c r="Z3281" t="s">
        <v>170</v>
      </c>
      <c r="AA3281" t="s">
        <v>64</v>
      </c>
      <c r="AB3281" t="s">
        <v>100</v>
      </c>
      <c r="AC3281" t="s">
        <v>66</v>
      </c>
      <c r="AD3281" t="s">
        <v>59</v>
      </c>
      <c r="AE3281" t="s">
        <v>668</v>
      </c>
      <c r="AF3281" t="s">
        <v>104</v>
      </c>
      <c r="AG3281" t="s">
        <v>575</v>
      </c>
      <c r="AH3281" t="s">
        <v>472</v>
      </c>
      <c r="AI3281" t="s">
        <v>127</v>
      </c>
      <c r="AJ3281" t="s">
        <v>514</v>
      </c>
      <c r="AK3281" t="s">
        <v>73</v>
      </c>
      <c r="AL3281" t="s">
        <v>224</v>
      </c>
      <c r="AM3281" t="s">
        <v>125</v>
      </c>
      <c r="AN3281" t="s">
        <v>76</v>
      </c>
      <c r="AO3281" t="s">
        <v>104</v>
      </c>
      <c r="AP3281" t="s">
        <v>194</v>
      </c>
      <c r="AQ3281" t="s">
        <v>281</v>
      </c>
      <c r="AR3281" t="s">
        <v>170</v>
      </c>
      <c r="AS3281" t="s">
        <v>170</v>
      </c>
      <c r="AT3281" t="s">
        <v>73</v>
      </c>
      <c r="AU3281" t="s">
        <v>107</v>
      </c>
      <c r="AV3281" t="s">
        <v>11043</v>
      </c>
    </row>
    <row r="3282" spans="1:48" hidden="1" x14ac:dyDescent="0.3">
      <c r="A3282" t="s">
        <v>15620</v>
      </c>
      <c r="B3282" t="s">
        <v>15621</v>
      </c>
      <c r="C3282" s="1" t="str">
        <f t="shared" si="540"/>
        <v>21:0975</v>
      </c>
      <c r="D3282" s="1" t="str">
        <f t="shared" si="541"/>
        <v>21:0110</v>
      </c>
      <c r="E3282" t="s">
        <v>15622</v>
      </c>
      <c r="F3282" t="s">
        <v>15623</v>
      </c>
      <c r="H3282">
        <v>60.6870203</v>
      </c>
      <c r="I3282">
        <v>-99.032824199999993</v>
      </c>
      <c r="J3282" s="1" t="str">
        <f t="shared" si="542"/>
        <v>NGR lake sediment grab sample</v>
      </c>
      <c r="K3282" s="1" t="str">
        <f t="shared" si="543"/>
        <v>&lt;177 micron (NGR)</v>
      </c>
      <c r="L3282">
        <v>87</v>
      </c>
      <c r="M3282" t="s">
        <v>260</v>
      </c>
      <c r="N3282">
        <v>1696</v>
      </c>
      <c r="O3282" t="s">
        <v>137</v>
      </c>
      <c r="P3282" t="s">
        <v>54</v>
      </c>
      <c r="Q3282" t="s">
        <v>560</v>
      </c>
      <c r="R3282" t="s">
        <v>90</v>
      </c>
      <c r="S3282" t="s">
        <v>57</v>
      </c>
      <c r="T3282" t="s">
        <v>262</v>
      </c>
      <c r="U3282" t="s">
        <v>138</v>
      </c>
      <c r="V3282" t="s">
        <v>141</v>
      </c>
      <c r="W3282" t="s">
        <v>95</v>
      </c>
      <c r="X3282" t="s">
        <v>67</v>
      </c>
      <c r="Y3282" t="s">
        <v>526</v>
      </c>
      <c r="Z3282" t="s">
        <v>170</v>
      </c>
      <c r="AA3282" t="s">
        <v>64</v>
      </c>
      <c r="AB3282" t="s">
        <v>380</v>
      </c>
      <c r="AC3282" t="s">
        <v>173</v>
      </c>
      <c r="AD3282" t="s">
        <v>117</v>
      </c>
      <c r="AE3282" t="s">
        <v>222</v>
      </c>
      <c r="AF3282" t="s">
        <v>77</v>
      </c>
      <c r="AG3282" t="s">
        <v>264</v>
      </c>
      <c r="AH3282" t="s">
        <v>472</v>
      </c>
      <c r="AI3282" t="s">
        <v>226</v>
      </c>
      <c r="AJ3282" t="s">
        <v>88</v>
      </c>
      <c r="AK3282" t="s">
        <v>73</v>
      </c>
      <c r="AL3282" t="s">
        <v>103</v>
      </c>
      <c r="AM3282" t="s">
        <v>157</v>
      </c>
      <c r="AN3282" t="s">
        <v>76</v>
      </c>
      <c r="AO3282" t="s">
        <v>104</v>
      </c>
      <c r="AP3282" t="s">
        <v>4543</v>
      </c>
      <c r="AQ3282" t="s">
        <v>104</v>
      </c>
      <c r="AR3282" t="s">
        <v>67</v>
      </c>
      <c r="AS3282" t="s">
        <v>170</v>
      </c>
      <c r="AT3282" t="s">
        <v>73</v>
      </c>
      <c r="AU3282" t="s">
        <v>107</v>
      </c>
      <c r="AV3282" t="s">
        <v>9190</v>
      </c>
    </row>
    <row r="3283" spans="1:48" hidden="1" x14ac:dyDescent="0.3">
      <c r="A3283" t="s">
        <v>15624</v>
      </c>
      <c r="B3283" t="s">
        <v>15625</v>
      </c>
      <c r="C3283" s="1" t="str">
        <f t="shared" si="540"/>
        <v>21:0975</v>
      </c>
      <c r="D3283" s="1" t="str">
        <f t="shared" si="541"/>
        <v>21:0110</v>
      </c>
      <c r="E3283" t="s">
        <v>15626</v>
      </c>
      <c r="F3283" t="s">
        <v>15627</v>
      </c>
      <c r="H3283">
        <v>60.723292600000001</v>
      </c>
      <c r="I3283">
        <v>-99.035096100000004</v>
      </c>
      <c r="J3283" s="1" t="str">
        <f t="shared" si="542"/>
        <v>NGR lake sediment grab sample</v>
      </c>
      <c r="K3283" s="1" t="str">
        <f t="shared" si="543"/>
        <v>&lt;177 micron (NGR)</v>
      </c>
      <c r="L3283">
        <v>87</v>
      </c>
      <c r="M3283" t="s">
        <v>273</v>
      </c>
      <c r="N3283">
        <v>1697</v>
      </c>
      <c r="O3283" t="s">
        <v>206</v>
      </c>
      <c r="P3283" t="s">
        <v>54</v>
      </c>
      <c r="Q3283" t="s">
        <v>643</v>
      </c>
      <c r="R3283" t="s">
        <v>356</v>
      </c>
      <c r="S3283" t="s">
        <v>57</v>
      </c>
      <c r="T3283" t="s">
        <v>248</v>
      </c>
      <c r="U3283" t="s">
        <v>138</v>
      </c>
      <c r="V3283" t="s">
        <v>492</v>
      </c>
      <c r="W3283" t="s">
        <v>396</v>
      </c>
      <c r="X3283" t="s">
        <v>74</v>
      </c>
      <c r="Y3283" t="s">
        <v>68</v>
      </c>
      <c r="Z3283" t="s">
        <v>62</v>
      </c>
      <c r="AA3283" t="s">
        <v>64</v>
      </c>
      <c r="AB3283" t="s">
        <v>698</v>
      </c>
      <c r="AC3283" t="s">
        <v>70</v>
      </c>
      <c r="AD3283" t="s">
        <v>59</v>
      </c>
      <c r="AE3283" t="s">
        <v>75</v>
      </c>
      <c r="AF3283" t="s">
        <v>281</v>
      </c>
      <c r="AG3283" t="s">
        <v>251</v>
      </c>
      <c r="AH3283" t="s">
        <v>472</v>
      </c>
      <c r="AI3283" t="s">
        <v>327</v>
      </c>
      <c r="AJ3283" t="s">
        <v>413</v>
      </c>
      <c r="AK3283" t="s">
        <v>73</v>
      </c>
      <c r="AL3283" t="s">
        <v>103</v>
      </c>
      <c r="AM3283" t="s">
        <v>177</v>
      </c>
      <c r="AN3283" t="s">
        <v>76</v>
      </c>
      <c r="AO3283" t="s">
        <v>104</v>
      </c>
      <c r="AP3283" t="s">
        <v>55</v>
      </c>
      <c r="AQ3283" t="s">
        <v>96</v>
      </c>
      <c r="AR3283" t="s">
        <v>67</v>
      </c>
      <c r="AS3283" t="s">
        <v>54</v>
      </c>
      <c r="AT3283" t="s">
        <v>73</v>
      </c>
      <c r="AU3283" t="s">
        <v>107</v>
      </c>
      <c r="AV3283" t="s">
        <v>13997</v>
      </c>
    </row>
    <row r="3284" spans="1:48" hidden="1" x14ac:dyDescent="0.3">
      <c r="A3284" t="s">
        <v>15628</v>
      </c>
      <c r="B3284" t="s">
        <v>15629</v>
      </c>
      <c r="C3284" s="1" t="str">
        <f t="shared" si="540"/>
        <v>21:0975</v>
      </c>
      <c r="D3284" s="1" t="str">
        <f t="shared" si="541"/>
        <v>21:0110</v>
      </c>
      <c r="E3284" t="s">
        <v>15630</v>
      </c>
      <c r="F3284" t="s">
        <v>15631</v>
      </c>
      <c r="H3284">
        <v>60.742927700000003</v>
      </c>
      <c r="I3284">
        <v>-99.037464499999999</v>
      </c>
      <c r="J3284" s="1" t="str">
        <f t="shared" si="542"/>
        <v>NGR lake sediment grab sample</v>
      </c>
      <c r="K3284" s="1" t="str">
        <f t="shared" si="543"/>
        <v>&lt;177 micron (NGR)</v>
      </c>
      <c r="L3284">
        <v>87</v>
      </c>
      <c r="M3284" t="s">
        <v>289</v>
      </c>
      <c r="N3284">
        <v>1698</v>
      </c>
      <c r="O3284" t="s">
        <v>302</v>
      </c>
      <c r="P3284" t="s">
        <v>54</v>
      </c>
      <c r="Q3284" t="s">
        <v>315</v>
      </c>
      <c r="R3284" t="s">
        <v>357</v>
      </c>
      <c r="S3284" t="s">
        <v>57</v>
      </c>
      <c r="T3284" t="s">
        <v>462</v>
      </c>
      <c r="U3284" t="s">
        <v>96</v>
      </c>
      <c r="V3284" t="s">
        <v>347</v>
      </c>
      <c r="W3284" t="s">
        <v>157</v>
      </c>
      <c r="X3284" t="s">
        <v>170</v>
      </c>
      <c r="Y3284" t="s">
        <v>125</v>
      </c>
      <c r="Z3284" t="s">
        <v>62</v>
      </c>
      <c r="AA3284" t="s">
        <v>64</v>
      </c>
      <c r="AB3284" t="s">
        <v>315</v>
      </c>
      <c r="AC3284" t="s">
        <v>224</v>
      </c>
      <c r="AD3284" t="s">
        <v>96</v>
      </c>
      <c r="AE3284" t="s">
        <v>8812</v>
      </c>
      <c r="AF3284" t="s">
        <v>151</v>
      </c>
      <c r="AG3284" t="s">
        <v>92</v>
      </c>
      <c r="AH3284" t="s">
        <v>780</v>
      </c>
      <c r="AI3284" t="s">
        <v>118</v>
      </c>
      <c r="AJ3284" t="s">
        <v>116</v>
      </c>
      <c r="AK3284" t="s">
        <v>73</v>
      </c>
      <c r="AL3284" t="s">
        <v>103</v>
      </c>
      <c r="AM3284" t="s">
        <v>238</v>
      </c>
      <c r="AN3284" t="s">
        <v>76</v>
      </c>
      <c r="AO3284" t="s">
        <v>5234</v>
      </c>
      <c r="AP3284" t="s">
        <v>8164</v>
      </c>
      <c r="AQ3284" t="s">
        <v>178</v>
      </c>
      <c r="AR3284" t="s">
        <v>67</v>
      </c>
      <c r="AS3284" t="s">
        <v>170</v>
      </c>
      <c r="AT3284" t="s">
        <v>73</v>
      </c>
      <c r="AU3284" t="s">
        <v>107</v>
      </c>
      <c r="AV3284" t="s">
        <v>8802</v>
      </c>
    </row>
    <row r="3285" spans="1:48" hidden="1" x14ac:dyDescent="0.3">
      <c r="A3285" t="s">
        <v>15632</v>
      </c>
      <c r="B3285" t="s">
        <v>15633</v>
      </c>
      <c r="C3285" s="1" t="str">
        <f t="shared" si="540"/>
        <v>21:0975</v>
      </c>
      <c r="D3285" s="1" t="str">
        <f>HYPERLINK("https://geochem.nrcan.gc.ca/cdogs/content/svy/svy_e.htm", "")</f>
        <v/>
      </c>
      <c r="G3285" s="1" t="str">
        <f>HYPERLINK("https://geochem.nrcan.gc.ca/cdogs/content/cr_/cr_00161_e.htm", "161")</f>
        <v>161</v>
      </c>
      <c r="J3285" t="s">
        <v>230</v>
      </c>
      <c r="K3285" t="s">
        <v>231</v>
      </c>
      <c r="L3285">
        <v>87</v>
      </c>
      <c r="M3285" t="s">
        <v>232</v>
      </c>
      <c r="N3285">
        <v>1699</v>
      </c>
      <c r="O3285" t="s">
        <v>233</v>
      </c>
      <c r="P3285" t="s">
        <v>127</v>
      </c>
      <c r="Q3285" t="s">
        <v>105</v>
      </c>
      <c r="R3285" t="s">
        <v>75</v>
      </c>
      <c r="S3285" t="s">
        <v>57</v>
      </c>
      <c r="T3285" t="s">
        <v>604</v>
      </c>
      <c r="U3285" t="s">
        <v>168</v>
      </c>
      <c r="V3285" t="s">
        <v>58</v>
      </c>
      <c r="W3285" t="s">
        <v>346</v>
      </c>
      <c r="X3285" t="s">
        <v>74</v>
      </c>
      <c r="Y3285" t="s">
        <v>211</v>
      </c>
      <c r="Z3285" t="s">
        <v>104</v>
      </c>
      <c r="AA3285" t="s">
        <v>64</v>
      </c>
      <c r="AB3285" t="s">
        <v>478</v>
      </c>
      <c r="AC3285" t="s">
        <v>75</v>
      </c>
      <c r="AD3285" t="s">
        <v>67</v>
      </c>
      <c r="AE3285" t="s">
        <v>1270</v>
      </c>
      <c r="AF3285" t="s">
        <v>90</v>
      </c>
      <c r="AG3285" t="s">
        <v>93</v>
      </c>
      <c r="AH3285" t="s">
        <v>125</v>
      </c>
      <c r="AI3285" t="s">
        <v>290</v>
      </c>
      <c r="AJ3285" t="s">
        <v>402</v>
      </c>
      <c r="AK3285" t="s">
        <v>73</v>
      </c>
      <c r="AL3285" t="s">
        <v>238</v>
      </c>
      <c r="AM3285" t="s">
        <v>526</v>
      </c>
      <c r="AN3285" t="s">
        <v>76</v>
      </c>
      <c r="AO3285" t="s">
        <v>92</v>
      </c>
      <c r="AP3285" t="s">
        <v>1300</v>
      </c>
      <c r="AQ3285" t="s">
        <v>254</v>
      </c>
      <c r="AR3285" t="s">
        <v>170</v>
      </c>
      <c r="AS3285" t="s">
        <v>127</v>
      </c>
      <c r="AT3285" t="s">
        <v>152</v>
      </c>
      <c r="AU3285" t="s">
        <v>488</v>
      </c>
      <c r="AV3285" t="s">
        <v>14616</v>
      </c>
    </row>
    <row r="3286" spans="1:48" hidden="1" x14ac:dyDescent="0.3">
      <c r="A3286" t="s">
        <v>15634</v>
      </c>
      <c r="B3286" t="s">
        <v>15635</v>
      </c>
      <c r="C3286" s="1" t="str">
        <f t="shared" si="540"/>
        <v>21:0975</v>
      </c>
      <c r="D3286" s="1" t="str">
        <f t="shared" ref="D3286:D3297" si="544">HYPERLINK("https://geochem.nrcan.gc.ca/cdogs/content/svy/svy210110_e.htm", "21:0110")</f>
        <v>21:0110</v>
      </c>
      <c r="E3286" t="s">
        <v>15636</v>
      </c>
      <c r="F3286" t="s">
        <v>15637</v>
      </c>
      <c r="H3286">
        <v>60.762244699999997</v>
      </c>
      <c r="I3286">
        <v>-99.050810299999995</v>
      </c>
      <c r="J3286" s="1" t="str">
        <f t="shared" ref="J3286:J3297" si="545">HYPERLINK("https://geochem.nrcan.gc.ca/cdogs/content/kwd/kwd020027_e.htm", "NGR lake sediment grab sample")</f>
        <v>NGR lake sediment grab sample</v>
      </c>
      <c r="K3286" s="1" t="str">
        <f t="shared" ref="K3286:K3297" si="546">HYPERLINK("https://geochem.nrcan.gc.ca/cdogs/content/kwd/kwd080006_e.htm", "&lt;177 micron (NGR)")</f>
        <v>&lt;177 micron (NGR)</v>
      </c>
      <c r="L3286">
        <v>87</v>
      </c>
      <c r="M3286" t="s">
        <v>301</v>
      </c>
      <c r="N3286">
        <v>1700</v>
      </c>
      <c r="O3286" t="s">
        <v>171</v>
      </c>
      <c r="P3286" t="s">
        <v>54</v>
      </c>
      <c r="Q3286" t="s">
        <v>488</v>
      </c>
      <c r="R3286" t="s">
        <v>151</v>
      </c>
      <c r="S3286" t="s">
        <v>57</v>
      </c>
      <c r="T3286" t="s">
        <v>364</v>
      </c>
      <c r="U3286" t="s">
        <v>59</v>
      </c>
      <c r="V3286" t="s">
        <v>2740</v>
      </c>
      <c r="W3286" t="s">
        <v>171</v>
      </c>
      <c r="X3286" t="s">
        <v>62</v>
      </c>
      <c r="Y3286" t="s">
        <v>211</v>
      </c>
      <c r="Z3286" t="s">
        <v>138</v>
      </c>
      <c r="AA3286" t="s">
        <v>64</v>
      </c>
      <c r="AB3286" t="s">
        <v>293</v>
      </c>
      <c r="AC3286" t="s">
        <v>66</v>
      </c>
      <c r="AD3286" t="s">
        <v>347</v>
      </c>
      <c r="AE3286" t="s">
        <v>206</v>
      </c>
      <c r="AF3286" t="s">
        <v>178</v>
      </c>
      <c r="AG3286" t="s">
        <v>100</v>
      </c>
      <c r="AH3286" t="s">
        <v>472</v>
      </c>
      <c r="AI3286" t="s">
        <v>240</v>
      </c>
      <c r="AJ3286" t="s">
        <v>1239</v>
      </c>
      <c r="AK3286" t="s">
        <v>73</v>
      </c>
      <c r="AL3286" t="s">
        <v>177</v>
      </c>
      <c r="AM3286" t="s">
        <v>68</v>
      </c>
      <c r="AN3286" t="s">
        <v>76</v>
      </c>
      <c r="AO3286" t="s">
        <v>515</v>
      </c>
      <c r="AP3286" t="s">
        <v>2741</v>
      </c>
      <c r="AQ3286" t="s">
        <v>1515</v>
      </c>
      <c r="AR3286" t="s">
        <v>74</v>
      </c>
      <c r="AS3286" t="s">
        <v>170</v>
      </c>
      <c r="AT3286" t="s">
        <v>315</v>
      </c>
      <c r="AU3286" t="s">
        <v>107</v>
      </c>
      <c r="AV3286" t="s">
        <v>3560</v>
      </c>
    </row>
    <row r="3287" spans="1:48" hidden="1" x14ac:dyDescent="0.3">
      <c r="A3287" t="s">
        <v>15638</v>
      </c>
      <c r="B3287" t="s">
        <v>15639</v>
      </c>
      <c r="C3287" s="1" t="str">
        <f t="shared" si="540"/>
        <v>21:0975</v>
      </c>
      <c r="D3287" s="1" t="str">
        <f t="shared" si="544"/>
        <v>21:0110</v>
      </c>
      <c r="E3287" t="s">
        <v>15640</v>
      </c>
      <c r="F3287" t="s">
        <v>15641</v>
      </c>
      <c r="H3287">
        <v>60.806662500000002</v>
      </c>
      <c r="I3287">
        <v>-99.044410799999994</v>
      </c>
      <c r="J3287" s="1" t="str">
        <f t="shared" si="545"/>
        <v>NGR lake sediment grab sample</v>
      </c>
      <c r="K3287" s="1" t="str">
        <f t="shared" si="546"/>
        <v>&lt;177 micron (NGR)</v>
      </c>
      <c r="L3287">
        <v>87</v>
      </c>
      <c r="M3287" t="s">
        <v>314</v>
      </c>
      <c r="N3287">
        <v>1701</v>
      </c>
      <c r="O3287" t="s">
        <v>211</v>
      </c>
      <c r="P3287" t="s">
        <v>54</v>
      </c>
      <c r="Q3287" t="s">
        <v>89</v>
      </c>
      <c r="R3287" t="s">
        <v>15642</v>
      </c>
      <c r="S3287" t="s">
        <v>57</v>
      </c>
      <c r="T3287" t="s">
        <v>1089</v>
      </c>
      <c r="U3287" t="s">
        <v>178</v>
      </c>
      <c r="V3287" t="s">
        <v>492</v>
      </c>
      <c r="W3287" t="s">
        <v>106</v>
      </c>
      <c r="X3287" t="s">
        <v>74</v>
      </c>
      <c r="Y3287" t="s">
        <v>421</v>
      </c>
      <c r="Z3287" t="s">
        <v>138</v>
      </c>
      <c r="AA3287" t="s">
        <v>64</v>
      </c>
      <c r="AB3287" t="s">
        <v>93</v>
      </c>
      <c r="AC3287" t="s">
        <v>66</v>
      </c>
      <c r="AD3287" t="s">
        <v>96</v>
      </c>
      <c r="AE3287" t="s">
        <v>396</v>
      </c>
      <c r="AF3287" t="s">
        <v>282</v>
      </c>
      <c r="AG3287" t="s">
        <v>152</v>
      </c>
      <c r="AH3287" t="s">
        <v>173</v>
      </c>
      <c r="AI3287" t="s">
        <v>209</v>
      </c>
      <c r="AJ3287" t="s">
        <v>176</v>
      </c>
      <c r="AK3287" t="s">
        <v>73</v>
      </c>
      <c r="AL3287" t="s">
        <v>68</v>
      </c>
      <c r="AM3287" t="s">
        <v>74</v>
      </c>
      <c r="AN3287" t="s">
        <v>76</v>
      </c>
      <c r="AO3287" t="s">
        <v>290</v>
      </c>
      <c r="AP3287" t="s">
        <v>283</v>
      </c>
      <c r="AQ3287" t="s">
        <v>119</v>
      </c>
      <c r="AR3287" t="s">
        <v>67</v>
      </c>
      <c r="AS3287" t="s">
        <v>62</v>
      </c>
      <c r="AT3287" t="s">
        <v>73</v>
      </c>
      <c r="AU3287" t="s">
        <v>107</v>
      </c>
      <c r="AV3287" t="s">
        <v>15643</v>
      </c>
    </row>
    <row r="3288" spans="1:48" hidden="1" x14ac:dyDescent="0.3">
      <c r="A3288" t="s">
        <v>15644</v>
      </c>
      <c r="B3288" t="s">
        <v>15645</v>
      </c>
      <c r="C3288" s="1" t="str">
        <f t="shared" si="540"/>
        <v>21:0975</v>
      </c>
      <c r="D3288" s="1" t="str">
        <f t="shared" si="544"/>
        <v>21:0110</v>
      </c>
      <c r="E3288" t="s">
        <v>15646</v>
      </c>
      <c r="F3288" t="s">
        <v>15647</v>
      </c>
      <c r="H3288">
        <v>60.846326300000001</v>
      </c>
      <c r="I3288">
        <v>-99.050095600000006</v>
      </c>
      <c r="J3288" s="1" t="str">
        <f t="shared" si="545"/>
        <v>NGR lake sediment grab sample</v>
      </c>
      <c r="K3288" s="1" t="str">
        <f t="shared" si="546"/>
        <v>&lt;177 micron (NGR)</v>
      </c>
      <c r="L3288">
        <v>87</v>
      </c>
      <c r="M3288" t="s">
        <v>324</v>
      </c>
      <c r="N3288">
        <v>1702</v>
      </c>
      <c r="O3288" t="s">
        <v>238</v>
      </c>
      <c r="P3288" t="s">
        <v>54</v>
      </c>
      <c r="Q3288" t="s">
        <v>325</v>
      </c>
      <c r="R3288" t="s">
        <v>265</v>
      </c>
      <c r="S3288" t="s">
        <v>57</v>
      </c>
      <c r="T3288" t="s">
        <v>427</v>
      </c>
      <c r="U3288" t="s">
        <v>138</v>
      </c>
      <c r="V3288" t="s">
        <v>550</v>
      </c>
      <c r="W3288" t="s">
        <v>137</v>
      </c>
      <c r="X3288" t="s">
        <v>67</v>
      </c>
      <c r="Y3288" t="s">
        <v>526</v>
      </c>
      <c r="Z3288" t="s">
        <v>138</v>
      </c>
      <c r="AA3288" t="s">
        <v>64</v>
      </c>
      <c r="AB3288" t="s">
        <v>192</v>
      </c>
      <c r="AC3288" t="s">
        <v>66</v>
      </c>
      <c r="AD3288" t="s">
        <v>170</v>
      </c>
      <c r="AE3288" t="s">
        <v>171</v>
      </c>
      <c r="AF3288" t="s">
        <v>203</v>
      </c>
      <c r="AG3288" t="s">
        <v>167</v>
      </c>
      <c r="AH3288" t="s">
        <v>173</v>
      </c>
      <c r="AI3288" t="s">
        <v>201</v>
      </c>
      <c r="AJ3288" t="s">
        <v>336</v>
      </c>
      <c r="AK3288" t="s">
        <v>73</v>
      </c>
      <c r="AL3288" t="s">
        <v>177</v>
      </c>
      <c r="AM3288" t="s">
        <v>75</v>
      </c>
      <c r="AN3288" t="s">
        <v>76</v>
      </c>
      <c r="AO3288" t="s">
        <v>168</v>
      </c>
      <c r="AP3288" t="s">
        <v>566</v>
      </c>
      <c r="AQ3288" t="s">
        <v>318</v>
      </c>
      <c r="AR3288" t="s">
        <v>67</v>
      </c>
      <c r="AS3288" t="s">
        <v>54</v>
      </c>
      <c r="AT3288" t="s">
        <v>73</v>
      </c>
      <c r="AU3288" t="s">
        <v>107</v>
      </c>
      <c r="AV3288" t="s">
        <v>15648</v>
      </c>
    </row>
    <row r="3289" spans="1:48" hidden="1" x14ac:dyDescent="0.3">
      <c r="A3289" t="s">
        <v>15649</v>
      </c>
      <c r="B3289" t="s">
        <v>15650</v>
      </c>
      <c r="C3289" s="1" t="str">
        <f t="shared" si="540"/>
        <v>21:0975</v>
      </c>
      <c r="D3289" s="1" t="str">
        <f t="shared" si="544"/>
        <v>21:0110</v>
      </c>
      <c r="E3289" t="s">
        <v>15651</v>
      </c>
      <c r="F3289" t="s">
        <v>15652</v>
      </c>
      <c r="H3289">
        <v>60.877891300000002</v>
      </c>
      <c r="I3289">
        <v>-99.026108300000004</v>
      </c>
      <c r="J3289" s="1" t="str">
        <f t="shared" si="545"/>
        <v>NGR lake sediment grab sample</v>
      </c>
      <c r="K3289" s="1" t="str">
        <f t="shared" si="546"/>
        <v>&lt;177 micron (NGR)</v>
      </c>
      <c r="L3289">
        <v>87</v>
      </c>
      <c r="M3289" t="s">
        <v>335</v>
      </c>
      <c r="N3289">
        <v>1703</v>
      </c>
      <c r="O3289" t="s">
        <v>68</v>
      </c>
      <c r="P3289" t="s">
        <v>54</v>
      </c>
      <c r="Q3289" t="s">
        <v>202</v>
      </c>
      <c r="R3289" t="s">
        <v>168</v>
      </c>
      <c r="S3289" t="s">
        <v>57</v>
      </c>
      <c r="T3289" t="s">
        <v>725</v>
      </c>
      <c r="U3289" t="s">
        <v>57</v>
      </c>
      <c r="V3289" t="s">
        <v>69</v>
      </c>
      <c r="W3289" t="s">
        <v>62</v>
      </c>
      <c r="X3289" t="s">
        <v>67</v>
      </c>
      <c r="Y3289" t="s">
        <v>74</v>
      </c>
      <c r="Z3289" t="s">
        <v>96</v>
      </c>
      <c r="AA3289" t="s">
        <v>64</v>
      </c>
      <c r="AB3289" t="s">
        <v>356</v>
      </c>
      <c r="AC3289" t="s">
        <v>66</v>
      </c>
      <c r="AD3289" t="s">
        <v>170</v>
      </c>
      <c r="AE3289" t="s">
        <v>448</v>
      </c>
      <c r="AF3289" t="s">
        <v>203</v>
      </c>
      <c r="AG3289" t="s">
        <v>454</v>
      </c>
      <c r="AH3289" t="s">
        <v>173</v>
      </c>
      <c r="AI3289" t="s">
        <v>388</v>
      </c>
      <c r="AJ3289" t="s">
        <v>87</v>
      </c>
      <c r="AK3289" t="s">
        <v>73</v>
      </c>
      <c r="AL3289" t="s">
        <v>177</v>
      </c>
      <c r="AM3289" t="s">
        <v>224</v>
      </c>
      <c r="AN3289" t="s">
        <v>76</v>
      </c>
      <c r="AO3289" t="s">
        <v>150</v>
      </c>
      <c r="AP3289" t="s">
        <v>566</v>
      </c>
      <c r="AQ3289" t="s">
        <v>138</v>
      </c>
      <c r="AR3289" t="s">
        <v>67</v>
      </c>
      <c r="AS3289" t="s">
        <v>54</v>
      </c>
      <c r="AT3289" t="s">
        <v>73</v>
      </c>
      <c r="AU3289" t="s">
        <v>107</v>
      </c>
      <c r="AV3289" t="s">
        <v>15653</v>
      </c>
    </row>
    <row r="3290" spans="1:48" hidden="1" x14ac:dyDescent="0.3">
      <c r="A3290" t="s">
        <v>15654</v>
      </c>
      <c r="B3290" t="s">
        <v>15655</v>
      </c>
      <c r="C3290" s="1" t="str">
        <f t="shared" si="540"/>
        <v>21:0975</v>
      </c>
      <c r="D3290" s="1" t="str">
        <f t="shared" si="544"/>
        <v>21:0110</v>
      </c>
      <c r="E3290" t="s">
        <v>15656</v>
      </c>
      <c r="F3290" t="s">
        <v>15657</v>
      </c>
      <c r="H3290">
        <v>60.897104300000002</v>
      </c>
      <c r="I3290">
        <v>-99.026621300000002</v>
      </c>
      <c r="J3290" s="1" t="str">
        <f t="shared" si="545"/>
        <v>NGR lake sediment grab sample</v>
      </c>
      <c r="K3290" s="1" t="str">
        <f t="shared" si="546"/>
        <v>&lt;177 micron (NGR)</v>
      </c>
      <c r="L3290">
        <v>87</v>
      </c>
      <c r="M3290" t="s">
        <v>354</v>
      </c>
      <c r="N3290">
        <v>1704</v>
      </c>
      <c r="O3290" t="s">
        <v>137</v>
      </c>
      <c r="P3290" t="s">
        <v>54</v>
      </c>
      <c r="Q3290" t="s">
        <v>1583</v>
      </c>
      <c r="R3290" t="s">
        <v>134</v>
      </c>
      <c r="S3290" t="s">
        <v>57</v>
      </c>
      <c r="T3290" t="s">
        <v>277</v>
      </c>
      <c r="U3290" t="s">
        <v>117</v>
      </c>
      <c r="V3290" t="s">
        <v>616</v>
      </c>
      <c r="W3290" t="s">
        <v>396</v>
      </c>
      <c r="X3290" t="s">
        <v>74</v>
      </c>
      <c r="Y3290" t="s">
        <v>94</v>
      </c>
      <c r="Z3290" t="s">
        <v>127</v>
      </c>
      <c r="AA3290" t="s">
        <v>64</v>
      </c>
      <c r="AB3290" t="s">
        <v>853</v>
      </c>
      <c r="AC3290" t="s">
        <v>66</v>
      </c>
      <c r="AD3290" t="s">
        <v>116</v>
      </c>
      <c r="AE3290" t="s">
        <v>68</v>
      </c>
      <c r="AF3290" t="s">
        <v>178</v>
      </c>
      <c r="AG3290" t="s">
        <v>223</v>
      </c>
      <c r="AH3290" t="s">
        <v>173</v>
      </c>
      <c r="AI3290" t="s">
        <v>96</v>
      </c>
      <c r="AJ3290" t="s">
        <v>117</v>
      </c>
      <c r="AK3290" t="s">
        <v>73</v>
      </c>
      <c r="AL3290" t="s">
        <v>224</v>
      </c>
      <c r="AM3290" t="s">
        <v>125</v>
      </c>
      <c r="AN3290" t="s">
        <v>76</v>
      </c>
      <c r="AO3290" t="s">
        <v>92</v>
      </c>
      <c r="AP3290" t="s">
        <v>2033</v>
      </c>
      <c r="AQ3290" t="s">
        <v>121</v>
      </c>
      <c r="AR3290" t="s">
        <v>67</v>
      </c>
      <c r="AS3290" t="s">
        <v>170</v>
      </c>
      <c r="AT3290" t="s">
        <v>73</v>
      </c>
      <c r="AU3290" t="s">
        <v>107</v>
      </c>
      <c r="AV3290" t="s">
        <v>2323</v>
      </c>
    </row>
    <row r="3291" spans="1:48" hidden="1" x14ac:dyDescent="0.3">
      <c r="A3291" t="s">
        <v>15658</v>
      </c>
      <c r="B3291" t="s">
        <v>15659</v>
      </c>
      <c r="C3291" s="1" t="str">
        <f t="shared" si="540"/>
        <v>21:0975</v>
      </c>
      <c r="D3291" s="1" t="str">
        <f t="shared" si="544"/>
        <v>21:0110</v>
      </c>
      <c r="E3291" t="s">
        <v>15660</v>
      </c>
      <c r="F3291" t="s">
        <v>15661</v>
      </c>
      <c r="H3291">
        <v>60.934953299999997</v>
      </c>
      <c r="I3291">
        <v>-99.116067999999999</v>
      </c>
      <c r="J3291" s="1" t="str">
        <f t="shared" si="545"/>
        <v>NGR lake sediment grab sample</v>
      </c>
      <c r="K3291" s="1" t="str">
        <f t="shared" si="546"/>
        <v>&lt;177 micron (NGR)</v>
      </c>
      <c r="L3291">
        <v>88</v>
      </c>
      <c r="M3291" t="s">
        <v>52</v>
      </c>
      <c r="N3291">
        <v>1705</v>
      </c>
      <c r="O3291" t="s">
        <v>421</v>
      </c>
      <c r="P3291" t="s">
        <v>54</v>
      </c>
      <c r="Q3291" t="s">
        <v>541</v>
      </c>
      <c r="R3291" t="s">
        <v>264</v>
      </c>
      <c r="S3291" t="s">
        <v>57</v>
      </c>
      <c r="T3291" t="s">
        <v>604</v>
      </c>
      <c r="U3291" t="s">
        <v>59</v>
      </c>
      <c r="V3291" t="s">
        <v>347</v>
      </c>
      <c r="W3291" t="s">
        <v>157</v>
      </c>
      <c r="X3291" t="s">
        <v>67</v>
      </c>
      <c r="Y3291" t="s">
        <v>206</v>
      </c>
      <c r="Z3291" t="s">
        <v>62</v>
      </c>
      <c r="AA3291" t="s">
        <v>64</v>
      </c>
      <c r="AB3291" t="s">
        <v>575</v>
      </c>
      <c r="AC3291" t="s">
        <v>66</v>
      </c>
      <c r="AD3291" t="s">
        <v>138</v>
      </c>
      <c r="AE3291" t="s">
        <v>3908</v>
      </c>
      <c r="AF3291" t="s">
        <v>90</v>
      </c>
      <c r="AG3291" t="s">
        <v>347</v>
      </c>
      <c r="AH3291" t="s">
        <v>173</v>
      </c>
      <c r="AI3291" t="s">
        <v>211</v>
      </c>
      <c r="AJ3291" t="s">
        <v>338</v>
      </c>
      <c r="AK3291" t="s">
        <v>73</v>
      </c>
      <c r="AL3291" t="s">
        <v>103</v>
      </c>
      <c r="AM3291" t="s">
        <v>75</v>
      </c>
      <c r="AN3291" t="s">
        <v>76</v>
      </c>
      <c r="AO3291" t="s">
        <v>1125</v>
      </c>
      <c r="AP3291" t="s">
        <v>2705</v>
      </c>
      <c r="AQ3291" t="s">
        <v>104</v>
      </c>
      <c r="AR3291" t="s">
        <v>67</v>
      </c>
      <c r="AS3291" t="s">
        <v>54</v>
      </c>
      <c r="AT3291" t="s">
        <v>73</v>
      </c>
      <c r="AU3291" t="s">
        <v>107</v>
      </c>
      <c r="AV3291" t="s">
        <v>13941</v>
      </c>
    </row>
    <row r="3292" spans="1:48" hidden="1" x14ac:dyDescent="0.3">
      <c r="A3292" t="s">
        <v>15662</v>
      </c>
      <c r="B3292" t="s">
        <v>15663</v>
      </c>
      <c r="C3292" s="1" t="str">
        <f t="shared" si="540"/>
        <v>21:0975</v>
      </c>
      <c r="D3292" s="1" t="str">
        <f t="shared" si="544"/>
        <v>21:0110</v>
      </c>
      <c r="E3292" t="s">
        <v>15664</v>
      </c>
      <c r="F3292" t="s">
        <v>15665</v>
      </c>
      <c r="H3292">
        <v>60.938936499999997</v>
      </c>
      <c r="I3292">
        <v>-99.046770199999997</v>
      </c>
      <c r="J3292" s="1" t="str">
        <f t="shared" si="545"/>
        <v>NGR lake sediment grab sample</v>
      </c>
      <c r="K3292" s="1" t="str">
        <f t="shared" si="546"/>
        <v>&lt;177 micron (NGR)</v>
      </c>
      <c r="L3292">
        <v>88</v>
      </c>
      <c r="M3292" t="s">
        <v>86</v>
      </c>
      <c r="N3292">
        <v>1706</v>
      </c>
      <c r="O3292" t="s">
        <v>526</v>
      </c>
      <c r="P3292" t="s">
        <v>54</v>
      </c>
      <c r="Q3292" t="s">
        <v>997</v>
      </c>
      <c r="R3292" t="s">
        <v>116</v>
      </c>
      <c r="S3292" t="s">
        <v>57</v>
      </c>
      <c r="T3292" t="s">
        <v>438</v>
      </c>
      <c r="U3292" t="s">
        <v>96</v>
      </c>
      <c r="V3292" t="s">
        <v>616</v>
      </c>
      <c r="W3292" t="s">
        <v>171</v>
      </c>
      <c r="X3292" t="s">
        <v>67</v>
      </c>
      <c r="Y3292" t="s">
        <v>68</v>
      </c>
      <c r="Z3292" t="s">
        <v>170</v>
      </c>
      <c r="AA3292" t="s">
        <v>64</v>
      </c>
      <c r="AB3292" t="s">
        <v>236</v>
      </c>
      <c r="AC3292" t="s">
        <v>66</v>
      </c>
      <c r="AD3292" t="s">
        <v>59</v>
      </c>
      <c r="AE3292" t="s">
        <v>526</v>
      </c>
      <c r="AF3292" t="s">
        <v>104</v>
      </c>
      <c r="AG3292" t="s">
        <v>316</v>
      </c>
      <c r="AH3292" t="s">
        <v>472</v>
      </c>
      <c r="AI3292" t="s">
        <v>143</v>
      </c>
      <c r="AJ3292" t="s">
        <v>233</v>
      </c>
      <c r="AK3292" t="s">
        <v>73</v>
      </c>
      <c r="AL3292" t="s">
        <v>103</v>
      </c>
      <c r="AM3292" t="s">
        <v>224</v>
      </c>
      <c r="AN3292" t="s">
        <v>76</v>
      </c>
      <c r="AO3292" t="s">
        <v>1073</v>
      </c>
      <c r="AP3292" t="s">
        <v>4241</v>
      </c>
      <c r="AQ3292" t="s">
        <v>104</v>
      </c>
      <c r="AR3292" t="s">
        <v>74</v>
      </c>
      <c r="AS3292" t="s">
        <v>54</v>
      </c>
      <c r="AT3292" t="s">
        <v>73</v>
      </c>
      <c r="AU3292" t="s">
        <v>107</v>
      </c>
      <c r="AV3292" t="s">
        <v>15666</v>
      </c>
    </row>
    <row r="3293" spans="1:48" hidden="1" x14ac:dyDescent="0.3">
      <c r="A3293" t="s">
        <v>15667</v>
      </c>
      <c r="B3293" t="s">
        <v>15668</v>
      </c>
      <c r="C3293" s="1" t="str">
        <f t="shared" si="540"/>
        <v>21:0975</v>
      </c>
      <c r="D3293" s="1" t="str">
        <f t="shared" si="544"/>
        <v>21:0110</v>
      </c>
      <c r="E3293" t="s">
        <v>15660</v>
      </c>
      <c r="F3293" t="s">
        <v>15669</v>
      </c>
      <c r="H3293">
        <v>60.934953299999997</v>
      </c>
      <c r="I3293">
        <v>-99.116067999999999</v>
      </c>
      <c r="J3293" s="1" t="str">
        <f t="shared" si="545"/>
        <v>NGR lake sediment grab sample</v>
      </c>
      <c r="K3293" s="1" t="str">
        <f t="shared" si="546"/>
        <v>&lt;177 micron (NGR)</v>
      </c>
      <c r="L3293">
        <v>88</v>
      </c>
      <c r="M3293" t="s">
        <v>345</v>
      </c>
      <c r="N3293">
        <v>1707</v>
      </c>
      <c r="O3293" t="s">
        <v>421</v>
      </c>
      <c r="P3293" t="s">
        <v>54</v>
      </c>
      <c r="Q3293" t="s">
        <v>505</v>
      </c>
      <c r="R3293" t="s">
        <v>264</v>
      </c>
      <c r="S3293" t="s">
        <v>57</v>
      </c>
      <c r="T3293" t="s">
        <v>235</v>
      </c>
      <c r="U3293" t="s">
        <v>138</v>
      </c>
      <c r="V3293" t="s">
        <v>317</v>
      </c>
      <c r="W3293" t="s">
        <v>68</v>
      </c>
      <c r="X3293" t="s">
        <v>67</v>
      </c>
      <c r="Y3293" t="s">
        <v>206</v>
      </c>
      <c r="Z3293" t="s">
        <v>62</v>
      </c>
      <c r="AA3293" t="s">
        <v>64</v>
      </c>
      <c r="AB3293" t="s">
        <v>190</v>
      </c>
      <c r="AC3293" t="s">
        <v>66</v>
      </c>
      <c r="AD3293" t="s">
        <v>138</v>
      </c>
      <c r="AE3293" t="s">
        <v>1807</v>
      </c>
      <c r="AF3293" t="s">
        <v>92</v>
      </c>
      <c r="AG3293" t="s">
        <v>550</v>
      </c>
      <c r="AH3293" t="s">
        <v>472</v>
      </c>
      <c r="AI3293" t="s">
        <v>136</v>
      </c>
      <c r="AJ3293" t="s">
        <v>56</v>
      </c>
      <c r="AK3293" t="s">
        <v>73</v>
      </c>
      <c r="AL3293" t="s">
        <v>103</v>
      </c>
      <c r="AM3293" t="s">
        <v>103</v>
      </c>
      <c r="AN3293" t="s">
        <v>76</v>
      </c>
      <c r="AO3293" t="s">
        <v>168</v>
      </c>
      <c r="AP3293" t="s">
        <v>55</v>
      </c>
      <c r="AQ3293" t="s">
        <v>104</v>
      </c>
      <c r="AR3293" t="s">
        <v>67</v>
      </c>
      <c r="AS3293" t="s">
        <v>54</v>
      </c>
      <c r="AT3293" t="s">
        <v>73</v>
      </c>
      <c r="AU3293" t="s">
        <v>107</v>
      </c>
      <c r="AV3293" t="s">
        <v>15670</v>
      </c>
    </row>
    <row r="3294" spans="1:48" hidden="1" x14ac:dyDescent="0.3">
      <c r="A3294" t="s">
        <v>15671</v>
      </c>
      <c r="B3294" t="s">
        <v>15672</v>
      </c>
      <c r="C3294" s="1" t="str">
        <f t="shared" si="540"/>
        <v>21:0975</v>
      </c>
      <c r="D3294" s="1" t="str">
        <f t="shared" si="544"/>
        <v>21:0110</v>
      </c>
      <c r="E3294" t="s">
        <v>15673</v>
      </c>
      <c r="F3294" t="s">
        <v>15674</v>
      </c>
      <c r="H3294">
        <v>60.9451082</v>
      </c>
      <c r="I3294">
        <v>-99.166641200000001</v>
      </c>
      <c r="J3294" s="1" t="str">
        <f t="shared" si="545"/>
        <v>NGR lake sediment grab sample</v>
      </c>
      <c r="K3294" s="1" t="str">
        <f t="shared" si="546"/>
        <v>&lt;177 micron (NGR)</v>
      </c>
      <c r="L3294">
        <v>88</v>
      </c>
      <c r="M3294" t="s">
        <v>113</v>
      </c>
      <c r="N3294">
        <v>1708</v>
      </c>
      <c r="O3294" t="s">
        <v>157</v>
      </c>
      <c r="P3294" t="s">
        <v>54</v>
      </c>
      <c r="Q3294" t="s">
        <v>1295</v>
      </c>
      <c r="R3294" t="s">
        <v>691</v>
      </c>
      <c r="S3294" t="s">
        <v>57</v>
      </c>
      <c r="T3294" t="s">
        <v>1814</v>
      </c>
      <c r="U3294" t="s">
        <v>96</v>
      </c>
      <c r="V3294" t="s">
        <v>69</v>
      </c>
      <c r="W3294" t="s">
        <v>336</v>
      </c>
      <c r="X3294" t="s">
        <v>62</v>
      </c>
      <c r="Y3294" t="s">
        <v>421</v>
      </c>
      <c r="Z3294" t="s">
        <v>62</v>
      </c>
      <c r="AA3294" t="s">
        <v>64</v>
      </c>
      <c r="AB3294" t="s">
        <v>248</v>
      </c>
      <c r="AC3294" t="s">
        <v>157</v>
      </c>
      <c r="AD3294" t="s">
        <v>96</v>
      </c>
      <c r="AE3294" t="s">
        <v>3162</v>
      </c>
      <c r="AF3294" t="s">
        <v>76</v>
      </c>
      <c r="AG3294" t="s">
        <v>204</v>
      </c>
      <c r="AH3294" t="s">
        <v>472</v>
      </c>
      <c r="AI3294" t="s">
        <v>340</v>
      </c>
      <c r="AJ3294" t="s">
        <v>2021</v>
      </c>
      <c r="AK3294" t="s">
        <v>73</v>
      </c>
      <c r="AL3294" t="s">
        <v>125</v>
      </c>
      <c r="AM3294" t="s">
        <v>62</v>
      </c>
      <c r="AN3294" t="s">
        <v>76</v>
      </c>
      <c r="AO3294" t="s">
        <v>1022</v>
      </c>
      <c r="AP3294" t="s">
        <v>234</v>
      </c>
      <c r="AQ3294" t="s">
        <v>4559</v>
      </c>
      <c r="AR3294" t="s">
        <v>67</v>
      </c>
      <c r="AS3294" t="s">
        <v>59</v>
      </c>
      <c r="AT3294" t="s">
        <v>73</v>
      </c>
      <c r="AU3294" t="s">
        <v>107</v>
      </c>
      <c r="AV3294" t="s">
        <v>15675</v>
      </c>
    </row>
    <row r="3295" spans="1:48" hidden="1" x14ac:dyDescent="0.3">
      <c r="A3295" t="s">
        <v>15676</v>
      </c>
      <c r="B3295" t="s">
        <v>15677</v>
      </c>
      <c r="C3295" s="1" t="str">
        <f t="shared" si="540"/>
        <v>21:0975</v>
      </c>
      <c r="D3295" s="1" t="str">
        <f t="shared" si="544"/>
        <v>21:0110</v>
      </c>
      <c r="E3295" t="s">
        <v>15673</v>
      </c>
      <c r="F3295" t="s">
        <v>15678</v>
      </c>
      <c r="H3295">
        <v>60.9451082</v>
      </c>
      <c r="I3295">
        <v>-99.166641200000001</v>
      </c>
      <c r="J3295" s="1" t="str">
        <f t="shared" si="545"/>
        <v>NGR lake sediment grab sample</v>
      </c>
      <c r="K3295" s="1" t="str">
        <f t="shared" si="546"/>
        <v>&lt;177 micron (NGR)</v>
      </c>
      <c r="L3295">
        <v>88</v>
      </c>
      <c r="M3295" t="s">
        <v>132</v>
      </c>
      <c r="N3295">
        <v>1709</v>
      </c>
      <c r="O3295" t="s">
        <v>206</v>
      </c>
      <c r="P3295" t="s">
        <v>54</v>
      </c>
      <c r="Q3295" t="s">
        <v>549</v>
      </c>
      <c r="R3295" t="s">
        <v>264</v>
      </c>
      <c r="S3295" t="s">
        <v>57</v>
      </c>
      <c r="T3295" t="s">
        <v>1814</v>
      </c>
      <c r="U3295" t="s">
        <v>96</v>
      </c>
      <c r="V3295" t="s">
        <v>356</v>
      </c>
      <c r="W3295" t="s">
        <v>292</v>
      </c>
      <c r="X3295" t="s">
        <v>62</v>
      </c>
      <c r="Y3295" t="s">
        <v>171</v>
      </c>
      <c r="Z3295" t="s">
        <v>170</v>
      </c>
      <c r="AA3295" t="s">
        <v>64</v>
      </c>
      <c r="AB3295" t="s">
        <v>248</v>
      </c>
      <c r="AC3295" t="s">
        <v>74</v>
      </c>
      <c r="AD3295" t="s">
        <v>59</v>
      </c>
      <c r="AE3295" t="s">
        <v>3162</v>
      </c>
      <c r="AF3295" t="s">
        <v>76</v>
      </c>
      <c r="AG3295" t="s">
        <v>427</v>
      </c>
      <c r="AH3295" t="s">
        <v>173</v>
      </c>
      <c r="AI3295" t="s">
        <v>138</v>
      </c>
      <c r="AJ3295" t="s">
        <v>389</v>
      </c>
      <c r="AK3295" t="s">
        <v>73</v>
      </c>
      <c r="AL3295" t="s">
        <v>125</v>
      </c>
      <c r="AM3295" t="s">
        <v>137</v>
      </c>
      <c r="AN3295" t="s">
        <v>76</v>
      </c>
      <c r="AO3295" t="s">
        <v>1699</v>
      </c>
      <c r="AP3295" t="s">
        <v>234</v>
      </c>
      <c r="AQ3295" t="s">
        <v>609</v>
      </c>
      <c r="AR3295" t="s">
        <v>67</v>
      </c>
      <c r="AS3295" t="s">
        <v>138</v>
      </c>
      <c r="AT3295" t="s">
        <v>73</v>
      </c>
      <c r="AU3295" t="s">
        <v>107</v>
      </c>
      <c r="AV3295" t="s">
        <v>15679</v>
      </c>
    </row>
    <row r="3296" spans="1:48" hidden="1" x14ac:dyDescent="0.3">
      <c r="A3296" t="s">
        <v>15680</v>
      </c>
      <c r="B3296" t="s">
        <v>15681</v>
      </c>
      <c r="C3296" s="1" t="str">
        <f t="shared" si="540"/>
        <v>21:0975</v>
      </c>
      <c r="D3296" s="1" t="str">
        <f t="shared" si="544"/>
        <v>21:0110</v>
      </c>
      <c r="E3296" t="s">
        <v>15682</v>
      </c>
      <c r="F3296" t="s">
        <v>15683</v>
      </c>
      <c r="H3296">
        <v>60.935003899999998</v>
      </c>
      <c r="I3296">
        <v>-99.225080300000002</v>
      </c>
      <c r="J3296" s="1" t="str">
        <f t="shared" si="545"/>
        <v>NGR lake sediment grab sample</v>
      </c>
      <c r="K3296" s="1" t="str">
        <f t="shared" si="546"/>
        <v>&lt;177 micron (NGR)</v>
      </c>
      <c r="L3296">
        <v>88</v>
      </c>
      <c r="M3296" t="s">
        <v>149</v>
      </c>
      <c r="N3296">
        <v>1710</v>
      </c>
      <c r="O3296" t="s">
        <v>396</v>
      </c>
      <c r="P3296" t="s">
        <v>54</v>
      </c>
      <c r="Q3296" t="s">
        <v>523</v>
      </c>
      <c r="R3296" t="s">
        <v>347</v>
      </c>
      <c r="S3296" t="s">
        <v>57</v>
      </c>
      <c r="T3296" t="s">
        <v>152</v>
      </c>
      <c r="U3296" t="s">
        <v>59</v>
      </c>
      <c r="V3296" t="s">
        <v>99</v>
      </c>
      <c r="W3296" t="s">
        <v>396</v>
      </c>
      <c r="X3296" t="s">
        <v>67</v>
      </c>
      <c r="Y3296" t="s">
        <v>68</v>
      </c>
      <c r="Z3296" t="s">
        <v>170</v>
      </c>
      <c r="AA3296" t="s">
        <v>64</v>
      </c>
      <c r="AB3296" t="s">
        <v>223</v>
      </c>
      <c r="AC3296" t="s">
        <v>66</v>
      </c>
      <c r="AD3296" t="s">
        <v>203</v>
      </c>
      <c r="AE3296" t="s">
        <v>490</v>
      </c>
      <c r="AF3296" t="s">
        <v>121</v>
      </c>
      <c r="AG3296" t="s">
        <v>236</v>
      </c>
      <c r="AH3296" t="s">
        <v>472</v>
      </c>
      <c r="AI3296" t="s">
        <v>292</v>
      </c>
      <c r="AJ3296" t="s">
        <v>329</v>
      </c>
      <c r="AK3296" t="s">
        <v>73</v>
      </c>
      <c r="AL3296" t="s">
        <v>103</v>
      </c>
      <c r="AM3296" t="s">
        <v>125</v>
      </c>
      <c r="AN3296" t="s">
        <v>76</v>
      </c>
      <c r="AO3296" t="s">
        <v>104</v>
      </c>
      <c r="AP3296" t="s">
        <v>1980</v>
      </c>
      <c r="AQ3296" t="s">
        <v>15684</v>
      </c>
      <c r="AR3296" t="s">
        <v>67</v>
      </c>
      <c r="AS3296" t="s">
        <v>54</v>
      </c>
      <c r="AT3296" t="s">
        <v>73</v>
      </c>
      <c r="AU3296" t="s">
        <v>107</v>
      </c>
      <c r="AV3296" t="s">
        <v>2928</v>
      </c>
    </row>
    <row r="3297" spans="1:48" hidden="1" x14ac:dyDescent="0.3">
      <c r="A3297" t="s">
        <v>15685</v>
      </c>
      <c r="B3297" t="s">
        <v>15686</v>
      </c>
      <c r="C3297" s="1" t="str">
        <f t="shared" si="540"/>
        <v>21:0975</v>
      </c>
      <c r="D3297" s="1" t="str">
        <f t="shared" si="544"/>
        <v>21:0110</v>
      </c>
      <c r="E3297" t="s">
        <v>15687</v>
      </c>
      <c r="F3297" t="s">
        <v>15688</v>
      </c>
      <c r="H3297">
        <v>60.931412700000003</v>
      </c>
      <c r="I3297">
        <v>-99.299019599999994</v>
      </c>
      <c r="J3297" s="1" t="str">
        <f t="shared" si="545"/>
        <v>NGR lake sediment grab sample</v>
      </c>
      <c r="K3297" s="1" t="str">
        <f t="shared" si="546"/>
        <v>&lt;177 micron (NGR)</v>
      </c>
      <c r="L3297">
        <v>88</v>
      </c>
      <c r="M3297" t="s">
        <v>165</v>
      </c>
      <c r="N3297">
        <v>1711</v>
      </c>
      <c r="O3297" t="s">
        <v>68</v>
      </c>
      <c r="P3297" t="s">
        <v>54</v>
      </c>
      <c r="Q3297" t="s">
        <v>261</v>
      </c>
      <c r="R3297" t="s">
        <v>709</v>
      </c>
      <c r="S3297" t="s">
        <v>57</v>
      </c>
      <c r="T3297" t="s">
        <v>303</v>
      </c>
      <c r="U3297" t="s">
        <v>59</v>
      </c>
      <c r="V3297" t="s">
        <v>356</v>
      </c>
      <c r="W3297" t="s">
        <v>63</v>
      </c>
      <c r="X3297" t="s">
        <v>67</v>
      </c>
      <c r="Y3297" t="s">
        <v>526</v>
      </c>
      <c r="Z3297" t="s">
        <v>138</v>
      </c>
      <c r="AA3297" t="s">
        <v>64</v>
      </c>
      <c r="AB3297" t="s">
        <v>347</v>
      </c>
      <c r="AC3297" t="s">
        <v>66</v>
      </c>
      <c r="AD3297" t="s">
        <v>170</v>
      </c>
      <c r="AE3297" t="s">
        <v>4168</v>
      </c>
      <c r="AF3297" t="s">
        <v>104</v>
      </c>
      <c r="AG3297" t="s">
        <v>152</v>
      </c>
      <c r="AH3297" t="s">
        <v>173</v>
      </c>
      <c r="AI3297" t="s">
        <v>159</v>
      </c>
      <c r="AJ3297" t="s">
        <v>193</v>
      </c>
      <c r="AK3297" t="s">
        <v>73</v>
      </c>
      <c r="AL3297" t="s">
        <v>177</v>
      </c>
      <c r="AM3297" t="s">
        <v>224</v>
      </c>
      <c r="AN3297" t="s">
        <v>76</v>
      </c>
      <c r="AO3297" t="s">
        <v>440</v>
      </c>
      <c r="AP3297" t="s">
        <v>126</v>
      </c>
      <c r="AQ3297" t="s">
        <v>61</v>
      </c>
      <c r="AR3297" t="s">
        <v>74</v>
      </c>
      <c r="AS3297" t="s">
        <v>54</v>
      </c>
      <c r="AT3297" t="s">
        <v>73</v>
      </c>
      <c r="AU3297" t="s">
        <v>635</v>
      </c>
      <c r="AV3297" t="s">
        <v>15689</v>
      </c>
    </row>
    <row r="3298" spans="1:48" hidden="1" x14ac:dyDescent="0.3">
      <c r="A3298" t="s">
        <v>15690</v>
      </c>
      <c r="B3298" t="s">
        <v>15691</v>
      </c>
      <c r="C3298" s="1" t="str">
        <f t="shared" si="540"/>
        <v>21:0975</v>
      </c>
      <c r="D3298" s="1" t="str">
        <f>HYPERLINK("https://geochem.nrcan.gc.ca/cdogs/content/svy/svy_e.htm", "")</f>
        <v/>
      </c>
      <c r="G3298" s="1" t="str">
        <f>HYPERLINK("https://geochem.nrcan.gc.ca/cdogs/content/cr_/cr_00161_e.htm", "161")</f>
        <v>161</v>
      </c>
      <c r="J3298" t="s">
        <v>230</v>
      </c>
      <c r="K3298" t="s">
        <v>231</v>
      </c>
      <c r="L3298">
        <v>88</v>
      </c>
      <c r="M3298" t="s">
        <v>232</v>
      </c>
      <c r="N3298">
        <v>1712</v>
      </c>
      <c r="O3298" t="s">
        <v>692</v>
      </c>
      <c r="P3298" t="s">
        <v>170</v>
      </c>
      <c r="Q3298" t="s">
        <v>656</v>
      </c>
      <c r="R3298" t="s">
        <v>103</v>
      </c>
      <c r="S3298" t="s">
        <v>57</v>
      </c>
      <c r="T3298" t="s">
        <v>404</v>
      </c>
      <c r="U3298" t="s">
        <v>88</v>
      </c>
      <c r="V3298" t="s">
        <v>175</v>
      </c>
      <c r="W3298" t="s">
        <v>346</v>
      </c>
      <c r="X3298" t="s">
        <v>67</v>
      </c>
      <c r="Y3298" t="s">
        <v>79</v>
      </c>
      <c r="Z3298" t="s">
        <v>178</v>
      </c>
      <c r="AA3298" t="s">
        <v>64</v>
      </c>
      <c r="AB3298" t="s">
        <v>691</v>
      </c>
      <c r="AC3298" t="s">
        <v>155</v>
      </c>
      <c r="AD3298" t="s">
        <v>62</v>
      </c>
      <c r="AE3298" t="s">
        <v>8338</v>
      </c>
      <c r="AF3298" t="s">
        <v>69</v>
      </c>
      <c r="AG3298" t="s">
        <v>853</v>
      </c>
      <c r="AH3298" t="s">
        <v>157</v>
      </c>
      <c r="AI3298" t="s">
        <v>281</v>
      </c>
      <c r="AJ3298" t="s">
        <v>328</v>
      </c>
      <c r="AK3298" t="s">
        <v>73</v>
      </c>
      <c r="AL3298" t="s">
        <v>238</v>
      </c>
      <c r="AM3298" t="s">
        <v>68</v>
      </c>
      <c r="AN3298" t="s">
        <v>76</v>
      </c>
      <c r="AO3298" t="s">
        <v>178</v>
      </c>
      <c r="AP3298" t="s">
        <v>813</v>
      </c>
      <c r="AQ3298" t="s">
        <v>87</v>
      </c>
      <c r="AR3298" t="s">
        <v>62</v>
      </c>
      <c r="AS3298" t="s">
        <v>170</v>
      </c>
      <c r="AT3298" t="s">
        <v>73</v>
      </c>
      <c r="AU3298" t="s">
        <v>2145</v>
      </c>
      <c r="AV3298" t="s">
        <v>15692</v>
      </c>
    </row>
    <row r="3299" spans="1:48" hidden="1" x14ac:dyDescent="0.3">
      <c r="A3299" t="s">
        <v>15693</v>
      </c>
      <c r="B3299" t="s">
        <v>15694</v>
      </c>
      <c r="C3299" s="1" t="str">
        <f t="shared" si="540"/>
        <v>21:0975</v>
      </c>
      <c r="D3299" s="1" t="str">
        <f t="shared" ref="D3299:D3319" si="547">HYPERLINK("https://geochem.nrcan.gc.ca/cdogs/content/svy/svy210110_e.htm", "21:0110")</f>
        <v>21:0110</v>
      </c>
      <c r="E3299" t="s">
        <v>15695</v>
      </c>
      <c r="F3299" t="s">
        <v>15696</v>
      </c>
      <c r="H3299">
        <v>60.929673999999999</v>
      </c>
      <c r="I3299">
        <v>-99.398460400000005</v>
      </c>
      <c r="J3299" s="1" t="str">
        <f t="shared" ref="J3299:J3319" si="548">HYPERLINK("https://geochem.nrcan.gc.ca/cdogs/content/kwd/kwd020027_e.htm", "NGR lake sediment grab sample")</f>
        <v>NGR lake sediment grab sample</v>
      </c>
      <c r="K3299" s="1" t="str">
        <f t="shared" ref="K3299:K3319" si="549">HYPERLINK("https://geochem.nrcan.gc.ca/cdogs/content/kwd/kwd080006_e.htm", "&lt;177 micron (NGR)")</f>
        <v>&lt;177 micron (NGR)</v>
      </c>
      <c r="L3299">
        <v>88</v>
      </c>
      <c r="M3299" t="s">
        <v>185</v>
      </c>
      <c r="N3299">
        <v>1713</v>
      </c>
      <c r="O3299" t="s">
        <v>62</v>
      </c>
      <c r="P3299" t="s">
        <v>54</v>
      </c>
      <c r="Q3299" t="s">
        <v>4543</v>
      </c>
      <c r="R3299" t="s">
        <v>124</v>
      </c>
      <c r="S3299" t="s">
        <v>57</v>
      </c>
      <c r="T3299" t="s">
        <v>60</v>
      </c>
      <c r="U3299" t="s">
        <v>138</v>
      </c>
      <c r="V3299" t="s">
        <v>478</v>
      </c>
      <c r="W3299" t="s">
        <v>79</v>
      </c>
      <c r="X3299" t="s">
        <v>67</v>
      </c>
      <c r="Y3299" t="s">
        <v>238</v>
      </c>
      <c r="Z3299" t="s">
        <v>138</v>
      </c>
      <c r="AA3299" t="s">
        <v>64</v>
      </c>
      <c r="AB3299" t="s">
        <v>317</v>
      </c>
      <c r="AC3299" t="s">
        <v>66</v>
      </c>
      <c r="AD3299" t="s">
        <v>62</v>
      </c>
      <c r="AE3299" t="s">
        <v>171</v>
      </c>
      <c r="AF3299" t="s">
        <v>134</v>
      </c>
      <c r="AG3299" t="s">
        <v>152</v>
      </c>
      <c r="AH3299" t="s">
        <v>173</v>
      </c>
      <c r="AI3299" t="s">
        <v>53</v>
      </c>
      <c r="AJ3299" t="s">
        <v>87</v>
      </c>
      <c r="AK3299" t="s">
        <v>73</v>
      </c>
      <c r="AL3299" t="s">
        <v>157</v>
      </c>
      <c r="AM3299" t="s">
        <v>75</v>
      </c>
      <c r="AN3299" t="s">
        <v>76</v>
      </c>
      <c r="AO3299" t="s">
        <v>373</v>
      </c>
      <c r="AP3299" t="s">
        <v>283</v>
      </c>
      <c r="AQ3299" t="s">
        <v>336</v>
      </c>
      <c r="AR3299" t="s">
        <v>67</v>
      </c>
      <c r="AS3299" t="s">
        <v>54</v>
      </c>
      <c r="AT3299" t="s">
        <v>73</v>
      </c>
      <c r="AU3299" t="s">
        <v>107</v>
      </c>
      <c r="AV3299" t="s">
        <v>15697</v>
      </c>
    </row>
    <row r="3300" spans="1:48" hidden="1" x14ac:dyDescent="0.3">
      <c r="A3300" t="s">
        <v>15698</v>
      </c>
      <c r="B3300" t="s">
        <v>15699</v>
      </c>
      <c r="C3300" s="1" t="str">
        <f t="shared" si="540"/>
        <v>21:0975</v>
      </c>
      <c r="D3300" s="1" t="str">
        <f t="shared" si="547"/>
        <v>21:0110</v>
      </c>
      <c r="E3300" t="s">
        <v>15700</v>
      </c>
      <c r="F3300" t="s">
        <v>15701</v>
      </c>
      <c r="H3300">
        <v>60.943688100000003</v>
      </c>
      <c r="I3300">
        <v>-99.465910899999997</v>
      </c>
      <c r="J3300" s="1" t="str">
        <f t="shared" si="548"/>
        <v>NGR lake sediment grab sample</v>
      </c>
      <c r="K3300" s="1" t="str">
        <f t="shared" si="549"/>
        <v>&lt;177 micron (NGR)</v>
      </c>
      <c r="L3300">
        <v>88</v>
      </c>
      <c r="M3300" t="s">
        <v>200</v>
      </c>
      <c r="N3300">
        <v>1714</v>
      </c>
      <c r="O3300" t="s">
        <v>157</v>
      </c>
      <c r="P3300" t="s">
        <v>54</v>
      </c>
      <c r="Q3300" t="s">
        <v>747</v>
      </c>
      <c r="R3300" t="s">
        <v>226</v>
      </c>
      <c r="S3300" t="s">
        <v>57</v>
      </c>
      <c r="T3300" t="s">
        <v>303</v>
      </c>
      <c r="U3300" t="s">
        <v>57</v>
      </c>
      <c r="V3300" t="s">
        <v>187</v>
      </c>
      <c r="W3300" t="s">
        <v>346</v>
      </c>
      <c r="X3300" t="s">
        <v>67</v>
      </c>
      <c r="Y3300" t="s">
        <v>526</v>
      </c>
      <c r="Z3300" t="s">
        <v>138</v>
      </c>
      <c r="AA3300" t="s">
        <v>64</v>
      </c>
      <c r="AB3300" t="s">
        <v>69</v>
      </c>
      <c r="AC3300" t="s">
        <v>66</v>
      </c>
      <c r="AD3300" t="s">
        <v>67</v>
      </c>
      <c r="AE3300" t="s">
        <v>448</v>
      </c>
      <c r="AF3300" t="s">
        <v>104</v>
      </c>
      <c r="AG3300" t="s">
        <v>152</v>
      </c>
      <c r="AH3300" t="s">
        <v>173</v>
      </c>
      <c r="AI3300" t="s">
        <v>263</v>
      </c>
      <c r="AJ3300" t="s">
        <v>240</v>
      </c>
      <c r="AK3300" t="s">
        <v>73</v>
      </c>
      <c r="AL3300" t="s">
        <v>177</v>
      </c>
      <c r="AM3300" t="s">
        <v>103</v>
      </c>
      <c r="AN3300" t="s">
        <v>76</v>
      </c>
      <c r="AO3300" t="s">
        <v>123</v>
      </c>
      <c r="AP3300" t="s">
        <v>225</v>
      </c>
      <c r="AQ3300" t="s">
        <v>327</v>
      </c>
      <c r="AR3300" t="s">
        <v>67</v>
      </c>
      <c r="AS3300" t="s">
        <v>54</v>
      </c>
      <c r="AT3300" t="s">
        <v>73</v>
      </c>
      <c r="AU3300" t="s">
        <v>107</v>
      </c>
      <c r="AV3300" t="s">
        <v>15702</v>
      </c>
    </row>
    <row r="3301" spans="1:48" hidden="1" x14ac:dyDescent="0.3">
      <c r="A3301" t="s">
        <v>15703</v>
      </c>
      <c r="B3301" t="s">
        <v>15704</v>
      </c>
      <c r="C3301" s="1" t="str">
        <f t="shared" si="540"/>
        <v>21:0975</v>
      </c>
      <c r="D3301" s="1" t="str">
        <f t="shared" si="547"/>
        <v>21:0110</v>
      </c>
      <c r="E3301" t="s">
        <v>15705</v>
      </c>
      <c r="F3301" t="s">
        <v>15706</v>
      </c>
      <c r="H3301">
        <v>60.928228799999999</v>
      </c>
      <c r="I3301">
        <v>-99.503042500000006</v>
      </c>
      <c r="J3301" s="1" t="str">
        <f t="shared" si="548"/>
        <v>NGR lake sediment grab sample</v>
      </c>
      <c r="K3301" s="1" t="str">
        <f t="shared" si="549"/>
        <v>&lt;177 micron (NGR)</v>
      </c>
      <c r="L3301">
        <v>88</v>
      </c>
      <c r="M3301" t="s">
        <v>217</v>
      </c>
      <c r="N3301">
        <v>1715</v>
      </c>
      <c r="O3301" t="s">
        <v>206</v>
      </c>
      <c r="P3301" t="s">
        <v>54</v>
      </c>
      <c r="Q3301" t="s">
        <v>470</v>
      </c>
      <c r="R3301" t="s">
        <v>178</v>
      </c>
      <c r="S3301" t="s">
        <v>57</v>
      </c>
      <c r="T3301" t="s">
        <v>91</v>
      </c>
      <c r="U3301" t="s">
        <v>59</v>
      </c>
      <c r="V3301" t="s">
        <v>69</v>
      </c>
      <c r="W3301" t="s">
        <v>137</v>
      </c>
      <c r="X3301" t="s">
        <v>74</v>
      </c>
      <c r="Y3301" t="s">
        <v>421</v>
      </c>
      <c r="Z3301" t="s">
        <v>96</v>
      </c>
      <c r="AA3301" t="s">
        <v>64</v>
      </c>
      <c r="AB3301" t="s">
        <v>698</v>
      </c>
      <c r="AC3301" t="s">
        <v>70</v>
      </c>
      <c r="AD3301" t="s">
        <v>138</v>
      </c>
      <c r="AE3301" t="s">
        <v>396</v>
      </c>
      <c r="AF3301" t="s">
        <v>104</v>
      </c>
      <c r="AG3301" t="s">
        <v>175</v>
      </c>
      <c r="AH3301" t="s">
        <v>472</v>
      </c>
      <c r="AI3301" t="s">
        <v>96</v>
      </c>
      <c r="AJ3301" t="s">
        <v>168</v>
      </c>
      <c r="AK3301" t="s">
        <v>73</v>
      </c>
      <c r="AL3301" t="s">
        <v>75</v>
      </c>
      <c r="AM3301" t="s">
        <v>74</v>
      </c>
      <c r="AN3301" t="s">
        <v>76</v>
      </c>
      <c r="AO3301" t="s">
        <v>178</v>
      </c>
      <c r="AP3301" t="s">
        <v>234</v>
      </c>
      <c r="AQ3301" t="s">
        <v>178</v>
      </c>
      <c r="AR3301" t="s">
        <v>67</v>
      </c>
      <c r="AS3301" t="s">
        <v>170</v>
      </c>
      <c r="AT3301" t="s">
        <v>58</v>
      </c>
      <c r="AU3301" t="s">
        <v>107</v>
      </c>
      <c r="AV3301" t="s">
        <v>1937</v>
      </c>
    </row>
    <row r="3302" spans="1:48" hidden="1" x14ac:dyDescent="0.3">
      <c r="A3302" t="s">
        <v>15707</v>
      </c>
      <c r="B3302" t="s">
        <v>15708</v>
      </c>
      <c r="C3302" s="1" t="str">
        <f t="shared" si="540"/>
        <v>21:0975</v>
      </c>
      <c r="D3302" s="1" t="str">
        <f t="shared" si="547"/>
        <v>21:0110</v>
      </c>
      <c r="E3302" t="s">
        <v>15709</v>
      </c>
      <c r="F3302" t="s">
        <v>15710</v>
      </c>
      <c r="H3302">
        <v>60.9284976</v>
      </c>
      <c r="I3302">
        <v>-99.568666899999997</v>
      </c>
      <c r="J3302" s="1" t="str">
        <f t="shared" si="548"/>
        <v>NGR lake sediment grab sample</v>
      </c>
      <c r="K3302" s="1" t="str">
        <f t="shared" si="549"/>
        <v>&lt;177 micron (NGR)</v>
      </c>
      <c r="L3302">
        <v>88</v>
      </c>
      <c r="M3302" t="s">
        <v>246</v>
      </c>
      <c r="N3302">
        <v>1716</v>
      </c>
      <c r="O3302" t="s">
        <v>526</v>
      </c>
      <c r="P3302" t="s">
        <v>54</v>
      </c>
      <c r="Q3302" t="s">
        <v>560</v>
      </c>
      <c r="R3302" t="s">
        <v>616</v>
      </c>
      <c r="S3302" t="s">
        <v>57</v>
      </c>
      <c r="T3302" t="s">
        <v>3299</v>
      </c>
      <c r="U3302" t="s">
        <v>138</v>
      </c>
      <c r="V3302" t="s">
        <v>99</v>
      </c>
      <c r="W3302" t="s">
        <v>95</v>
      </c>
      <c r="X3302" t="s">
        <v>62</v>
      </c>
      <c r="Y3302" t="s">
        <v>56</v>
      </c>
      <c r="Z3302" t="s">
        <v>170</v>
      </c>
      <c r="AA3302" t="s">
        <v>64</v>
      </c>
      <c r="AB3302" t="s">
        <v>562</v>
      </c>
      <c r="AC3302" t="s">
        <v>206</v>
      </c>
      <c r="AD3302" t="s">
        <v>356</v>
      </c>
      <c r="AE3302" t="s">
        <v>1023</v>
      </c>
      <c r="AF3302" t="s">
        <v>281</v>
      </c>
      <c r="AG3302" t="s">
        <v>691</v>
      </c>
      <c r="AH3302" t="s">
        <v>780</v>
      </c>
      <c r="AI3302" t="s">
        <v>201</v>
      </c>
      <c r="AJ3302" t="s">
        <v>282</v>
      </c>
      <c r="AK3302" t="s">
        <v>73</v>
      </c>
      <c r="AL3302" t="s">
        <v>224</v>
      </c>
      <c r="AM3302" t="s">
        <v>220</v>
      </c>
      <c r="AN3302" t="s">
        <v>76</v>
      </c>
      <c r="AO3302" t="s">
        <v>575</v>
      </c>
      <c r="AP3302" t="s">
        <v>965</v>
      </c>
      <c r="AQ3302" t="s">
        <v>12535</v>
      </c>
      <c r="AR3302" t="s">
        <v>67</v>
      </c>
      <c r="AS3302" t="s">
        <v>117</v>
      </c>
      <c r="AT3302" t="s">
        <v>80</v>
      </c>
      <c r="AU3302" t="s">
        <v>107</v>
      </c>
      <c r="AV3302" t="s">
        <v>8023</v>
      </c>
    </row>
    <row r="3303" spans="1:48" hidden="1" x14ac:dyDescent="0.3">
      <c r="A3303" t="s">
        <v>15711</v>
      </c>
      <c r="B3303" t="s">
        <v>15712</v>
      </c>
      <c r="C3303" s="1" t="str">
        <f t="shared" si="540"/>
        <v>21:0975</v>
      </c>
      <c r="D3303" s="1" t="str">
        <f t="shared" si="547"/>
        <v>21:0110</v>
      </c>
      <c r="E3303" t="s">
        <v>15713</v>
      </c>
      <c r="F3303" t="s">
        <v>15714</v>
      </c>
      <c r="H3303">
        <v>60.931304599999997</v>
      </c>
      <c r="I3303">
        <v>-99.635653300000001</v>
      </c>
      <c r="J3303" s="1" t="str">
        <f t="shared" si="548"/>
        <v>NGR lake sediment grab sample</v>
      </c>
      <c r="K3303" s="1" t="str">
        <f t="shared" si="549"/>
        <v>&lt;177 micron (NGR)</v>
      </c>
      <c r="L3303">
        <v>88</v>
      </c>
      <c r="M3303" t="s">
        <v>260</v>
      </c>
      <c r="N3303">
        <v>1717</v>
      </c>
      <c r="O3303" t="s">
        <v>421</v>
      </c>
      <c r="P3303" t="s">
        <v>54</v>
      </c>
      <c r="Q3303" t="s">
        <v>152</v>
      </c>
      <c r="R3303" t="s">
        <v>192</v>
      </c>
      <c r="S3303" t="s">
        <v>57</v>
      </c>
      <c r="T3303" t="s">
        <v>558</v>
      </c>
      <c r="U3303" t="s">
        <v>138</v>
      </c>
      <c r="V3303" t="s">
        <v>317</v>
      </c>
      <c r="W3303" t="s">
        <v>205</v>
      </c>
      <c r="X3303" t="s">
        <v>170</v>
      </c>
      <c r="Y3303" t="s">
        <v>308</v>
      </c>
      <c r="Z3303" t="s">
        <v>62</v>
      </c>
      <c r="AA3303" t="s">
        <v>64</v>
      </c>
      <c r="AB3303" t="s">
        <v>15715</v>
      </c>
      <c r="AC3303" t="s">
        <v>68</v>
      </c>
      <c r="AD3303" t="s">
        <v>88</v>
      </c>
      <c r="AE3303" t="s">
        <v>15443</v>
      </c>
      <c r="AF3303" t="s">
        <v>76</v>
      </c>
      <c r="AG3303" t="s">
        <v>616</v>
      </c>
      <c r="AH3303" t="s">
        <v>780</v>
      </c>
      <c r="AI3303" t="s">
        <v>138</v>
      </c>
      <c r="AJ3303" t="s">
        <v>11738</v>
      </c>
      <c r="AK3303" t="s">
        <v>73</v>
      </c>
      <c r="AL3303" t="s">
        <v>177</v>
      </c>
      <c r="AM3303" t="s">
        <v>211</v>
      </c>
      <c r="AN3303" t="s">
        <v>76</v>
      </c>
      <c r="AO3303" t="s">
        <v>15716</v>
      </c>
      <c r="AP3303" t="s">
        <v>1134</v>
      </c>
      <c r="AQ3303" t="s">
        <v>11474</v>
      </c>
      <c r="AR3303" t="s">
        <v>67</v>
      </c>
      <c r="AS3303" t="s">
        <v>117</v>
      </c>
      <c r="AT3303" t="s">
        <v>262</v>
      </c>
      <c r="AU3303" t="s">
        <v>107</v>
      </c>
      <c r="AV3303" t="s">
        <v>15717</v>
      </c>
    </row>
    <row r="3304" spans="1:48" hidden="1" x14ac:dyDescent="0.3">
      <c r="A3304" t="s">
        <v>15718</v>
      </c>
      <c r="B3304" t="s">
        <v>15719</v>
      </c>
      <c r="C3304" s="1" t="str">
        <f t="shared" si="540"/>
        <v>21:0975</v>
      </c>
      <c r="D3304" s="1" t="str">
        <f t="shared" si="547"/>
        <v>21:0110</v>
      </c>
      <c r="E3304" t="s">
        <v>15720</v>
      </c>
      <c r="F3304" t="s">
        <v>15721</v>
      </c>
      <c r="H3304">
        <v>60.927439999999997</v>
      </c>
      <c r="I3304">
        <v>-99.692893600000005</v>
      </c>
      <c r="J3304" s="1" t="str">
        <f t="shared" si="548"/>
        <v>NGR lake sediment grab sample</v>
      </c>
      <c r="K3304" s="1" t="str">
        <f t="shared" si="549"/>
        <v>&lt;177 micron (NGR)</v>
      </c>
      <c r="L3304">
        <v>88</v>
      </c>
      <c r="M3304" t="s">
        <v>273</v>
      </c>
      <c r="N3304">
        <v>1718</v>
      </c>
      <c r="O3304" t="s">
        <v>206</v>
      </c>
      <c r="P3304" t="s">
        <v>54</v>
      </c>
      <c r="Q3304" t="s">
        <v>3299</v>
      </c>
      <c r="R3304" t="s">
        <v>616</v>
      </c>
      <c r="S3304" t="s">
        <v>57</v>
      </c>
      <c r="T3304" t="s">
        <v>15722</v>
      </c>
      <c r="U3304" t="s">
        <v>138</v>
      </c>
      <c r="V3304" t="s">
        <v>251</v>
      </c>
      <c r="W3304" t="s">
        <v>254</v>
      </c>
      <c r="X3304" t="s">
        <v>127</v>
      </c>
      <c r="Y3304" t="s">
        <v>306</v>
      </c>
      <c r="Z3304" t="s">
        <v>170</v>
      </c>
      <c r="AA3304" t="s">
        <v>64</v>
      </c>
      <c r="AB3304" t="s">
        <v>80</v>
      </c>
      <c r="AC3304" t="s">
        <v>68</v>
      </c>
      <c r="AD3304" t="s">
        <v>550</v>
      </c>
      <c r="AE3304" t="s">
        <v>4301</v>
      </c>
      <c r="AF3304" t="s">
        <v>347</v>
      </c>
      <c r="AG3304" t="s">
        <v>411</v>
      </c>
      <c r="AH3304" t="s">
        <v>780</v>
      </c>
      <c r="AI3304" t="s">
        <v>71</v>
      </c>
      <c r="AJ3304" t="s">
        <v>7732</v>
      </c>
      <c r="AK3304" t="s">
        <v>73</v>
      </c>
      <c r="AL3304" t="s">
        <v>74</v>
      </c>
      <c r="AM3304" t="s">
        <v>136</v>
      </c>
      <c r="AN3304" t="s">
        <v>76</v>
      </c>
      <c r="AO3304" t="s">
        <v>15723</v>
      </c>
      <c r="AP3304" t="s">
        <v>965</v>
      </c>
      <c r="AQ3304" t="s">
        <v>10306</v>
      </c>
      <c r="AR3304" t="s">
        <v>62</v>
      </c>
      <c r="AS3304" t="s">
        <v>88</v>
      </c>
      <c r="AT3304" t="s">
        <v>635</v>
      </c>
      <c r="AU3304" t="s">
        <v>107</v>
      </c>
      <c r="AV3304" t="s">
        <v>134</v>
      </c>
    </row>
    <row r="3305" spans="1:48" hidden="1" x14ac:dyDescent="0.3">
      <c r="A3305" t="s">
        <v>15724</v>
      </c>
      <c r="B3305" t="s">
        <v>15725</v>
      </c>
      <c r="C3305" s="1" t="str">
        <f t="shared" si="540"/>
        <v>21:0975</v>
      </c>
      <c r="D3305" s="1" t="str">
        <f t="shared" si="547"/>
        <v>21:0110</v>
      </c>
      <c r="E3305" t="s">
        <v>15726</v>
      </c>
      <c r="F3305" t="s">
        <v>15727</v>
      </c>
      <c r="H3305">
        <v>60.9325592</v>
      </c>
      <c r="I3305">
        <v>-99.752840899999995</v>
      </c>
      <c r="J3305" s="1" t="str">
        <f t="shared" si="548"/>
        <v>NGR lake sediment grab sample</v>
      </c>
      <c r="K3305" s="1" t="str">
        <f t="shared" si="549"/>
        <v>&lt;177 micron (NGR)</v>
      </c>
      <c r="L3305">
        <v>88</v>
      </c>
      <c r="M3305" t="s">
        <v>289</v>
      </c>
      <c r="N3305">
        <v>1719</v>
      </c>
      <c r="O3305" t="s">
        <v>206</v>
      </c>
      <c r="P3305" t="s">
        <v>54</v>
      </c>
      <c r="Q3305" t="s">
        <v>2374</v>
      </c>
      <c r="R3305" t="s">
        <v>116</v>
      </c>
      <c r="S3305" t="s">
        <v>57</v>
      </c>
      <c r="T3305" t="s">
        <v>248</v>
      </c>
      <c r="U3305" t="s">
        <v>138</v>
      </c>
      <c r="V3305" t="s">
        <v>615</v>
      </c>
      <c r="W3305" t="s">
        <v>302</v>
      </c>
      <c r="X3305" t="s">
        <v>62</v>
      </c>
      <c r="Y3305" t="s">
        <v>206</v>
      </c>
      <c r="Z3305" t="s">
        <v>62</v>
      </c>
      <c r="AA3305" t="s">
        <v>64</v>
      </c>
      <c r="AB3305" t="s">
        <v>100</v>
      </c>
      <c r="AC3305" t="s">
        <v>173</v>
      </c>
      <c r="AD3305" t="s">
        <v>62</v>
      </c>
      <c r="AE3305" t="s">
        <v>2050</v>
      </c>
      <c r="AF3305" t="s">
        <v>90</v>
      </c>
      <c r="AG3305" t="s">
        <v>381</v>
      </c>
      <c r="AH3305" t="s">
        <v>472</v>
      </c>
      <c r="AI3305" t="s">
        <v>336</v>
      </c>
      <c r="AJ3305" t="s">
        <v>1631</v>
      </c>
      <c r="AK3305" t="s">
        <v>73</v>
      </c>
      <c r="AL3305" t="s">
        <v>103</v>
      </c>
      <c r="AM3305" t="s">
        <v>74</v>
      </c>
      <c r="AN3305" t="s">
        <v>76</v>
      </c>
      <c r="AO3305" t="s">
        <v>281</v>
      </c>
      <c r="AP3305" t="s">
        <v>202</v>
      </c>
      <c r="AQ3305" t="s">
        <v>203</v>
      </c>
      <c r="AR3305" t="s">
        <v>67</v>
      </c>
      <c r="AS3305" t="s">
        <v>170</v>
      </c>
      <c r="AT3305" t="s">
        <v>91</v>
      </c>
      <c r="AU3305" t="s">
        <v>107</v>
      </c>
      <c r="AV3305" t="s">
        <v>15494</v>
      </c>
    </row>
    <row r="3306" spans="1:48" hidden="1" x14ac:dyDescent="0.3">
      <c r="A3306" t="s">
        <v>15728</v>
      </c>
      <c r="B3306" t="s">
        <v>15729</v>
      </c>
      <c r="C3306" s="1" t="str">
        <f t="shared" si="540"/>
        <v>21:0975</v>
      </c>
      <c r="D3306" s="1" t="str">
        <f t="shared" si="547"/>
        <v>21:0110</v>
      </c>
      <c r="E3306" t="s">
        <v>15730</v>
      </c>
      <c r="F3306" t="s">
        <v>15731</v>
      </c>
      <c r="H3306">
        <v>60.924850999999997</v>
      </c>
      <c r="I3306">
        <v>-99.824176300000005</v>
      </c>
      <c r="J3306" s="1" t="str">
        <f t="shared" si="548"/>
        <v>NGR lake sediment grab sample</v>
      </c>
      <c r="K3306" s="1" t="str">
        <f t="shared" si="549"/>
        <v>&lt;177 micron (NGR)</v>
      </c>
      <c r="L3306">
        <v>88</v>
      </c>
      <c r="M3306" t="s">
        <v>301</v>
      </c>
      <c r="N3306">
        <v>1720</v>
      </c>
      <c r="O3306" t="s">
        <v>94</v>
      </c>
      <c r="P3306" t="s">
        <v>54</v>
      </c>
      <c r="Q3306" t="s">
        <v>1134</v>
      </c>
      <c r="R3306" t="s">
        <v>187</v>
      </c>
      <c r="S3306" t="s">
        <v>57</v>
      </c>
      <c r="T3306" t="s">
        <v>58</v>
      </c>
      <c r="U3306" t="s">
        <v>77</v>
      </c>
      <c r="V3306" t="s">
        <v>223</v>
      </c>
      <c r="W3306" t="s">
        <v>137</v>
      </c>
      <c r="X3306" t="s">
        <v>74</v>
      </c>
      <c r="Y3306" t="s">
        <v>127</v>
      </c>
      <c r="Z3306" t="s">
        <v>127</v>
      </c>
      <c r="AA3306" t="s">
        <v>64</v>
      </c>
      <c r="AB3306" t="s">
        <v>139</v>
      </c>
      <c r="AC3306" t="s">
        <v>173</v>
      </c>
      <c r="AD3306" t="s">
        <v>170</v>
      </c>
      <c r="AE3306" t="s">
        <v>526</v>
      </c>
      <c r="AF3306" t="s">
        <v>317</v>
      </c>
      <c r="AG3306" t="s">
        <v>427</v>
      </c>
      <c r="AH3306" t="s">
        <v>472</v>
      </c>
      <c r="AI3306" t="s">
        <v>59</v>
      </c>
      <c r="AJ3306" t="s">
        <v>156</v>
      </c>
      <c r="AK3306" t="s">
        <v>73</v>
      </c>
      <c r="AL3306" t="s">
        <v>75</v>
      </c>
      <c r="AM3306" t="s">
        <v>177</v>
      </c>
      <c r="AN3306" t="s">
        <v>76</v>
      </c>
      <c r="AO3306" t="s">
        <v>92</v>
      </c>
      <c r="AP3306" t="s">
        <v>225</v>
      </c>
      <c r="AQ3306" t="s">
        <v>123</v>
      </c>
      <c r="AR3306" t="s">
        <v>74</v>
      </c>
      <c r="AS3306" t="s">
        <v>54</v>
      </c>
      <c r="AT3306" t="s">
        <v>315</v>
      </c>
      <c r="AU3306" t="s">
        <v>107</v>
      </c>
      <c r="AV3306" t="s">
        <v>12033</v>
      </c>
    </row>
    <row r="3307" spans="1:48" hidden="1" x14ac:dyDescent="0.3">
      <c r="A3307" t="s">
        <v>15732</v>
      </c>
      <c r="B3307" t="s">
        <v>15733</v>
      </c>
      <c r="C3307" s="1" t="str">
        <f t="shared" si="540"/>
        <v>21:0975</v>
      </c>
      <c r="D3307" s="1" t="str">
        <f t="shared" si="547"/>
        <v>21:0110</v>
      </c>
      <c r="E3307" t="s">
        <v>15734</v>
      </c>
      <c r="F3307" t="s">
        <v>15735</v>
      </c>
      <c r="H3307">
        <v>60.921296099999999</v>
      </c>
      <c r="I3307">
        <v>-99.876688799999997</v>
      </c>
      <c r="J3307" s="1" t="str">
        <f t="shared" si="548"/>
        <v>NGR lake sediment grab sample</v>
      </c>
      <c r="K3307" s="1" t="str">
        <f t="shared" si="549"/>
        <v>&lt;177 micron (NGR)</v>
      </c>
      <c r="L3307">
        <v>88</v>
      </c>
      <c r="M3307" t="s">
        <v>314</v>
      </c>
      <c r="N3307">
        <v>1721</v>
      </c>
      <c r="O3307" t="s">
        <v>206</v>
      </c>
      <c r="P3307" t="s">
        <v>54</v>
      </c>
      <c r="Q3307" t="s">
        <v>1295</v>
      </c>
      <c r="R3307" t="s">
        <v>282</v>
      </c>
      <c r="S3307" t="s">
        <v>57</v>
      </c>
      <c r="T3307" t="s">
        <v>188</v>
      </c>
      <c r="U3307" t="s">
        <v>117</v>
      </c>
      <c r="V3307" t="s">
        <v>187</v>
      </c>
      <c r="W3307" t="s">
        <v>396</v>
      </c>
      <c r="X3307" t="s">
        <v>74</v>
      </c>
      <c r="Y3307" t="s">
        <v>526</v>
      </c>
      <c r="Z3307" t="s">
        <v>170</v>
      </c>
      <c r="AA3307" t="s">
        <v>64</v>
      </c>
      <c r="AB3307" t="s">
        <v>190</v>
      </c>
      <c r="AC3307" t="s">
        <v>66</v>
      </c>
      <c r="AD3307" t="s">
        <v>62</v>
      </c>
      <c r="AE3307" t="s">
        <v>120</v>
      </c>
      <c r="AF3307" t="s">
        <v>116</v>
      </c>
      <c r="AG3307" t="s">
        <v>890</v>
      </c>
      <c r="AH3307" t="s">
        <v>780</v>
      </c>
      <c r="AI3307" t="s">
        <v>254</v>
      </c>
      <c r="AJ3307" t="s">
        <v>56</v>
      </c>
      <c r="AK3307" t="s">
        <v>73</v>
      </c>
      <c r="AL3307" t="s">
        <v>103</v>
      </c>
      <c r="AM3307" t="s">
        <v>75</v>
      </c>
      <c r="AN3307" t="s">
        <v>76</v>
      </c>
      <c r="AO3307" t="s">
        <v>265</v>
      </c>
      <c r="AP3307" t="s">
        <v>2741</v>
      </c>
      <c r="AQ3307" t="s">
        <v>156</v>
      </c>
      <c r="AR3307" t="s">
        <v>67</v>
      </c>
      <c r="AS3307" t="s">
        <v>54</v>
      </c>
      <c r="AT3307" t="s">
        <v>73</v>
      </c>
      <c r="AU3307" t="s">
        <v>107</v>
      </c>
      <c r="AV3307" t="s">
        <v>9274</v>
      </c>
    </row>
    <row r="3308" spans="1:48" hidden="1" x14ac:dyDescent="0.3">
      <c r="A3308" t="s">
        <v>15736</v>
      </c>
      <c r="B3308" t="s">
        <v>15737</v>
      </c>
      <c r="C3308" s="1" t="str">
        <f t="shared" si="540"/>
        <v>21:0975</v>
      </c>
      <c r="D3308" s="1" t="str">
        <f t="shared" si="547"/>
        <v>21:0110</v>
      </c>
      <c r="E3308" t="s">
        <v>15738</v>
      </c>
      <c r="F3308" t="s">
        <v>15739</v>
      </c>
      <c r="H3308">
        <v>60.931655200000002</v>
      </c>
      <c r="I3308">
        <v>-99.961238499999993</v>
      </c>
      <c r="J3308" s="1" t="str">
        <f t="shared" si="548"/>
        <v>NGR lake sediment grab sample</v>
      </c>
      <c r="K3308" s="1" t="str">
        <f t="shared" si="549"/>
        <v>&lt;177 micron (NGR)</v>
      </c>
      <c r="L3308">
        <v>88</v>
      </c>
      <c r="M3308" t="s">
        <v>324</v>
      </c>
      <c r="N3308">
        <v>1722</v>
      </c>
      <c r="O3308" t="s">
        <v>62</v>
      </c>
      <c r="P3308" t="s">
        <v>54</v>
      </c>
      <c r="Q3308" t="s">
        <v>218</v>
      </c>
      <c r="R3308" t="s">
        <v>616</v>
      </c>
      <c r="S3308" t="s">
        <v>57</v>
      </c>
      <c r="T3308" t="s">
        <v>437</v>
      </c>
      <c r="U3308" t="s">
        <v>77</v>
      </c>
      <c r="V3308" t="s">
        <v>522</v>
      </c>
      <c r="W3308" t="s">
        <v>363</v>
      </c>
      <c r="X3308" t="s">
        <v>62</v>
      </c>
      <c r="Y3308" t="s">
        <v>348</v>
      </c>
      <c r="Z3308" t="s">
        <v>127</v>
      </c>
      <c r="AA3308" t="s">
        <v>64</v>
      </c>
      <c r="AB3308" t="s">
        <v>188</v>
      </c>
      <c r="AC3308" t="s">
        <v>70</v>
      </c>
      <c r="AD3308" t="s">
        <v>138</v>
      </c>
      <c r="AE3308" t="s">
        <v>1547</v>
      </c>
      <c r="AF3308" t="s">
        <v>356</v>
      </c>
      <c r="AG3308" t="s">
        <v>339</v>
      </c>
      <c r="AH3308" t="s">
        <v>780</v>
      </c>
      <c r="AI3308" t="s">
        <v>373</v>
      </c>
      <c r="AJ3308" t="s">
        <v>4181</v>
      </c>
      <c r="AK3308" t="s">
        <v>73</v>
      </c>
      <c r="AL3308" t="s">
        <v>75</v>
      </c>
      <c r="AM3308" t="s">
        <v>68</v>
      </c>
      <c r="AN3308" t="s">
        <v>76</v>
      </c>
      <c r="AO3308" t="s">
        <v>290</v>
      </c>
      <c r="AP3308" t="s">
        <v>566</v>
      </c>
      <c r="AQ3308" t="s">
        <v>104</v>
      </c>
      <c r="AR3308" t="s">
        <v>62</v>
      </c>
      <c r="AS3308" t="s">
        <v>170</v>
      </c>
      <c r="AT3308" t="s">
        <v>447</v>
      </c>
      <c r="AU3308" t="s">
        <v>107</v>
      </c>
      <c r="AV3308" t="s">
        <v>14123</v>
      </c>
    </row>
    <row r="3309" spans="1:48" hidden="1" x14ac:dyDescent="0.3">
      <c r="A3309" t="s">
        <v>15740</v>
      </c>
      <c r="B3309" t="s">
        <v>15741</v>
      </c>
      <c r="C3309" s="1" t="str">
        <f t="shared" si="540"/>
        <v>21:0975</v>
      </c>
      <c r="D3309" s="1" t="str">
        <f t="shared" si="547"/>
        <v>21:0110</v>
      </c>
      <c r="E3309" t="s">
        <v>15742</v>
      </c>
      <c r="F3309" t="s">
        <v>15743</v>
      </c>
      <c r="H3309">
        <v>60.904308499999999</v>
      </c>
      <c r="I3309">
        <v>-99.968397800000005</v>
      </c>
      <c r="J3309" s="1" t="str">
        <f t="shared" si="548"/>
        <v>NGR lake sediment grab sample</v>
      </c>
      <c r="K3309" s="1" t="str">
        <f t="shared" si="549"/>
        <v>&lt;177 micron (NGR)</v>
      </c>
      <c r="L3309">
        <v>88</v>
      </c>
      <c r="M3309" t="s">
        <v>335</v>
      </c>
      <c r="N3309">
        <v>1723</v>
      </c>
      <c r="O3309" t="s">
        <v>79</v>
      </c>
      <c r="P3309" t="s">
        <v>54</v>
      </c>
      <c r="Q3309" t="s">
        <v>3719</v>
      </c>
      <c r="R3309" t="s">
        <v>317</v>
      </c>
      <c r="S3309" t="s">
        <v>57</v>
      </c>
      <c r="T3309" t="s">
        <v>277</v>
      </c>
      <c r="U3309" t="s">
        <v>92</v>
      </c>
      <c r="V3309" t="s">
        <v>119</v>
      </c>
      <c r="W3309" t="s">
        <v>79</v>
      </c>
      <c r="X3309" t="s">
        <v>62</v>
      </c>
      <c r="Y3309" t="s">
        <v>346</v>
      </c>
      <c r="Z3309" t="s">
        <v>170</v>
      </c>
      <c r="AA3309" t="s">
        <v>64</v>
      </c>
      <c r="AB3309" t="s">
        <v>339</v>
      </c>
      <c r="AC3309" t="s">
        <v>66</v>
      </c>
      <c r="AD3309" t="s">
        <v>127</v>
      </c>
      <c r="AE3309" t="s">
        <v>125</v>
      </c>
      <c r="AF3309" t="s">
        <v>187</v>
      </c>
      <c r="AG3309" t="s">
        <v>411</v>
      </c>
      <c r="AH3309" t="s">
        <v>472</v>
      </c>
      <c r="AI3309" t="s">
        <v>306</v>
      </c>
      <c r="AJ3309" t="s">
        <v>102</v>
      </c>
      <c r="AK3309" t="s">
        <v>73</v>
      </c>
      <c r="AL3309" t="s">
        <v>103</v>
      </c>
      <c r="AM3309" t="s">
        <v>125</v>
      </c>
      <c r="AN3309" t="s">
        <v>76</v>
      </c>
      <c r="AO3309" t="s">
        <v>178</v>
      </c>
      <c r="AP3309" t="s">
        <v>234</v>
      </c>
      <c r="AQ3309" t="s">
        <v>382</v>
      </c>
      <c r="AR3309" t="s">
        <v>67</v>
      </c>
      <c r="AS3309" t="s">
        <v>54</v>
      </c>
      <c r="AT3309" t="s">
        <v>73</v>
      </c>
      <c r="AU3309" t="s">
        <v>107</v>
      </c>
      <c r="AV3309" t="s">
        <v>15744</v>
      </c>
    </row>
    <row r="3310" spans="1:48" hidden="1" x14ac:dyDescent="0.3">
      <c r="A3310" t="s">
        <v>15745</v>
      </c>
      <c r="B3310" t="s">
        <v>15746</v>
      </c>
      <c r="C3310" s="1" t="str">
        <f t="shared" si="540"/>
        <v>21:0975</v>
      </c>
      <c r="D3310" s="1" t="str">
        <f t="shared" si="547"/>
        <v>21:0110</v>
      </c>
      <c r="E3310" t="s">
        <v>15747</v>
      </c>
      <c r="F3310" t="s">
        <v>15748</v>
      </c>
      <c r="H3310">
        <v>60.871949899999997</v>
      </c>
      <c r="I3310">
        <v>-99.992887800000005</v>
      </c>
      <c r="J3310" s="1" t="str">
        <f t="shared" si="548"/>
        <v>NGR lake sediment grab sample</v>
      </c>
      <c r="K3310" s="1" t="str">
        <f t="shared" si="549"/>
        <v>&lt;177 micron (NGR)</v>
      </c>
      <c r="L3310">
        <v>88</v>
      </c>
      <c r="M3310" t="s">
        <v>354</v>
      </c>
      <c r="N3310">
        <v>1724</v>
      </c>
      <c r="O3310" t="s">
        <v>68</v>
      </c>
      <c r="P3310" t="s">
        <v>54</v>
      </c>
      <c r="Q3310" t="s">
        <v>676</v>
      </c>
      <c r="R3310" t="s">
        <v>168</v>
      </c>
      <c r="S3310" t="s">
        <v>57</v>
      </c>
      <c r="T3310" t="s">
        <v>725</v>
      </c>
      <c r="U3310" t="s">
        <v>117</v>
      </c>
      <c r="V3310" t="s">
        <v>192</v>
      </c>
      <c r="W3310" t="s">
        <v>448</v>
      </c>
      <c r="X3310" t="s">
        <v>74</v>
      </c>
      <c r="Y3310" t="s">
        <v>396</v>
      </c>
      <c r="Z3310" t="s">
        <v>127</v>
      </c>
      <c r="AA3310" t="s">
        <v>64</v>
      </c>
      <c r="AB3310" t="s">
        <v>347</v>
      </c>
      <c r="AC3310" t="s">
        <v>66</v>
      </c>
      <c r="AD3310" t="s">
        <v>170</v>
      </c>
      <c r="AE3310" t="s">
        <v>62</v>
      </c>
      <c r="AF3310" t="s">
        <v>77</v>
      </c>
      <c r="AG3310" t="s">
        <v>304</v>
      </c>
      <c r="AH3310" t="s">
        <v>472</v>
      </c>
      <c r="AI3310" t="s">
        <v>263</v>
      </c>
      <c r="AJ3310" t="s">
        <v>143</v>
      </c>
      <c r="AK3310" t="s">
        <v>73</v>
      </c>
      <c r="AL3310" t="s">
        <v>103</v>
      </c>
      <c r="AM3310" t="s">
        <v>103</v>
      </c>
      <c r="AN3310" t="s">
        <v>76</v>
      </c>
      <c r="AO3310" t="s">
        <v>71</v>
      </c>
      <c r="AP3310" t="s">
        <v>234</v>
      </c>
      <c r="AQ3310" t="s">
        <v>87</v>
      </c>
      <c r="AR3310" t="s">
        <v>67</v>
      </c>
      <c r="AS3310" t="s">
        <v>54</v>
      </c>
      <c r="AT3310" t="s">
        <v>73</v>
      </c>
      <c r="AU3310" t="s">
        <v>107</v>
      </c>
      <c r="AV3310" t="s">
        <v>11298</v>
      </c>
    </row>
    <row r="3311" spans="1:48" hidden="1" x14ac:dyDescent="0.3">
      <c r="A3311" t="s">
        <v>15749</v>
      </c>
      <c r="B3311" t="s">
        <v>15750</v>
      </c>
      <c r="C3311" s="1" t="str">
        <f t="shared" si="540"/>
        <v>21:0975</v>
      </c>
      <c r="D3311" s="1" t="str">
        <f t="shared" si="547"/>
        <v>21:0110</v>
      </c>
      <c r="E3311" t="s">
        <v>15751</v>
      </c>
      <c r="F3311" t="s">
        <v>15752</v>
      </c>
      <c r="H3311">
        <v>60.913750999999998</v>
      </c>
      <c r="I3311">
        <v>-99.516201499999994</v>
      </c>
      <c r="J3311" s="1" t="str">
        <f t="shared" si="548"/>
        <v>NGR lake sediment grab sample</v>
      </c>
      <c r="K3311" s="1" t="str">
        <f t="shared" si="549"/>
        <v>&lt;177 micron (NGR)</v>
      </c>
      <c r="L3311">
        <v>89</v>
      </c>
      <c r="M3311" t="s">
        <v>52</v>
      </c>
      <c r="N3311">
        <v>1725</v>
      </c>
      <c r="O3311" t="s">
        <v>103</v>
      </c>
      <c r="P3311" t="s">
        <v>54</v>
      </c>
      <c r="Q3311" t="s">
        <v>635</v>
      </c>
      <c r="R3311" t="s">
        <v>347</v>
      </c>
      <c r="S3311" t="s">
        <v>57</v>
      </c>
      <c r="T3311" t="s">
        <v>262</v>
      </c>
      <c r="U3311" t="s">
        <v>57</v>
      </c>
      <c r="V3311" t="s">
        <v>282</v>
      </c>
      <c r="W3311" t="s">
        <v>74</v>
      </c>
      <c r="X3311" t="s">
        <v>62</v>
      </c>
      <c r="Y3311" t="s">
        <v>157</v>
      </c>
      <c r="Z3311" t="s">
        <v>62</v>
      </c>
      <c r="AA3311" t="s">
        <v>64</v>
      </c>
      <c r="AB3311" t="s">
        <v>250</v>
      </c>
      <c r="AC3311" t="s">
        <v>66</v>
      </c>
      <c r="AD3311" t="s">
        <v>59</v>
      </c>
      <c r="AE3311" t="s">
        <v>2032</v>
      </c>
      <c r="AF3311" t="s">
        <v>76</v>
      </c>
      <c r="AG3311" t="s">
        <v>357</v>
      </c>
      <c r="AH3311" t="s">
        <v>472</v>
      </c>
      <c r="AI3311" t="s">
        <v>136</v>
      </c>
      <c r="AJ3311" t="s">
        <v>15753</v>
      </c>
      <c r="AK3311" t="s">
        <v>73</v>
      </c>
      <c r="AL3311" t="s">
        <v>103</v>
      </c>
      <c r="AM3311" t="s">
        <v>238</v>
      </c>
      <c r="AN3311" t="s">
        <v>76</v>
      </c>
      <c r="AO3311" t="s">
        <v>281</v>
      </c>
      <c r="AP3311" t="s">
        <v>420</v>
      </c>
      <c r="AQ3311" t="s">
        <v>1364</v>
      </c>
      <c r="AR3311" t="s">
        <v>67</v>
      </c>
      <c r="AS3311" t="s">
        <v>96</v>
      </c>
      <c r="AT3311" t="s">
        <v>73</v>
      </c>
      <c r="AU3311" t="s">
        <v>107</v>
      </c>
      <c r="AV3311" t="s">
        <v>15754</v>
      </c>
    </row>
    <row r="3312" spans="1:48" hidden="1" x14ac:dyDescent="0.3">
      <c r="A3312" t="s">
        <v>15755</v>
      </c>
      <c r="B3312" t="s">
        <v>15756</v>
      </c>
      <c r="C3312" s="1" t="str">
        <f t="shared" si="540"/>
        <v>21:0975</v>
      </c>
      <c r="D3312" s="1" t="str">
        <f t="shared" si="547"/>
        <v>21:0110</v>
      </c>
      <c r="E3312" t="s">
        <v>15757</v>
      </c>
      <c r="F3312" t="s">
        <v>15758</v>
      </c>
      <c r="H3312">
        <v>60.904337699999999</v>
      </c>
      <c r="I3312">
        <v>-99.898142500000006</v>
      </c>
      <c r="J3312" s="1" t="str">
        <f t="shared" si="548"/>
        <v>NGR lake sediment grab sample</v>
      </c>
      <c r="K3312" s="1" t="str">
        <f t="shared" si="549"/>
        <v>&lt;177 micron (NGR)</v>
      </c>
      <c r="L3312">
        <v>89</v>
      </c>
      <c r="M3312" t="s">
        <v>86</v>
      </c>
      <c r="N3312">
        <v>1726</v>
      </c>
      <c r="O3312" t="s">
        <v>95</v>
      </c>
      <c r="P3312" t="s">
        <v>54</v>
      </c>
      <c r="Q3312" t="s">
        <v>435</v>
      </c>
      <c r="R3312" t="s">
        <v>356</v>
      </c>
      <c r="S3312" t="s">
        <v>57</v>
      </c>
      <c r="T3312" t="s">
        <v>135</v>
      </c>
      <c r="U3312" t="s">
        <v>203</v>
      </c>
      <c r="V3312" t="s">
        <v>492</v>
      </c>
      <c r="W3312" t="s">
        <v>63</v>
      </c>
      <c r="X3312" t="s">
        <v>62</v>
      </c>
      <c r="Y3312" t="s">
        <v>137</v>
      </c>
      <c r="Z3312" t="s">
        <v>127</v>
      </c>
      <c r="AA3312" t="s">
        <v>64</v>
      </c>
      <c r="AB3312" t="s">
        <v>522</v>
      </c>
      <c r="AC3312" t="s">
        <v>173</v>
      </c>
      <c r="AD3312" t="s">
        <v>127</v>
      </c>
      <c r="AE3312" t="s">
        <v>206</v>
      </c>
      <c r="AF3312" t="s">
        <v>436</v>
      </c>
      <c r="AG3312" t="s">
        <v>428</v>
      </c>
      <c r="AH3312" t="s">
        <v>173</v>
      </c>
      <c r="AI3312" t="s">
        <v>114</v>
      </c>
      <c r="AJ3312" t="s">
        <v>53</v>
      </c>
      <c r="AK3312" t="s">
        <v>73</v>
      </c>
      <c r="AL3312" t="s">
        <v>224</v>
      </c>
      <c r="AM3312" t="s">
        <v>75</v>
      </c>
      <c r="AN3312" t="s">
        <v>76</v>
      </c>
      <c r="AO3312" t="s">
        <v>203</v>
      </c>
      <c r="AP3312" t="s">
        <v>105</v>
      </c>
      <c r="AQ3312" t="s">
        <v>305</v>
      </c>
      <c r="AR3312" t="s">
        <v>67</v>
      </c>
      <c r="AS3312" t="s">
        <v>54</v>
      </c>
      <c r="AT3312" t="s">
        <v>277</v>
      </c>
      <c r="AU3312" t="s">
        <v>107</v>
      </c>
      <c r="AV3312" t="s">
        <v>4242</v>
      </c>
    </row>
    <row r="3313" spans="1:48" hidden="1" x14ac:dyDescent="0.3">
      <c r="A3313" t="s">
        <v>15759</v>
      </c>
      <c r="B3313" t="s">
        <v>15760</v>
      </c>
      <c r="C3313" s="1" t="str">
        <f t="shared" si="540"/>
        <v>21:0975</v>
      </c>
      <c r="D3313" s="1" t="str">
        <f t="shared" si="547"/>
        <v>21:0110</v>
      </c>
      <c r="E3313" t="s">
        <v>15761</v>
      </c>
      <c r="F3313" t="s">
        <v>15762</v>
      </c>
      <c r="H3313">
        <v>60.904421300000003</v>
      </c>
      <c r="I3313">
        <v>-99.842157799999995</v>
      </c>
      <c r="J3313" s="1" t="str">
        <f t="shared" si="548"/>
        <v>NGR lake sediment grab sample</v>
      </c>
      <c r="K3313" s="1" t="str">
        <f t="shared" si="549"/>
        <v>&lt;177 micron (NGR)</v>
      </c>
      <c r="L3313">
        <v>89</v>
      </c>
      <c r="M3313" t="s">
        <v>113</v>
      </c>
      <c r="N3313">
        <v>1727</v>
      </c>
      <c r="O3313" t="s">
        <v>62</v>
      </c>
      <c r="P3313" t="s">
        <v>54</v>
      </c>
      <c r="Q3313" t="s">
        <v>573</v>
      </c>
      <c r="R3313" t="s">
        <v>190</v>
      </c>
      <c r="S3313" t="s">
        <v>57</v>
      </c>
      <c r="T3313" t="s">
        <v>252</v>
      </c>
      <c r="U3313" t="s">
        <v>88</v>
      </c>
      <c r="V3313" t="s">
        <v>192</v>
      </c>
      <c r="W3313" t="s">
        <v>396</v>
      </c>
      <c r="X3313" t="s">
        <v>67</v>
      </c>
      <c r="Y3313" t="s">
        <v>206</v>
      </c>
      <c r="Z3313" t="s">
        <v>170</v>
      </c>
      <c r="AA3313" t="s">
        <v>64</v>
      </c>
      <c r="AB3313" t="s">
        <v>471</v>
      </c>
      <c r="AC3313" t="s">
        <v>66</v>
      </c>
      <c r="AD3313" t="s">
        <v>138</v>
      </c>
      <c r="AE3313" t="s">
        <v>943</v>
      </c>
      <c r="AF3313" t="s">
        <v>282</v>
      </c>
      <c r="AG3313" t="s">
        <v>264</v>
      </c>
      <c r="AH3313" t="s">
        <v>472</v>
      </c>
      <c r="AI3313" t="s">
        <v>106</v>
      </c>
      <c r="AJ3313" t="s">
        <v>159</v>
      </c>
      <c r="AK3313" t="s">
        <v>73</v>
      </c>
      <c r="AL3313" t="s">
        <v>103</v>
      </c>
      <c r="AM3313" t="s">
        <v>103</v>
      </c>
      <c r="AN3313" t="s">
        <v>76</v>
      </c>
      <c r="AO3313" t="s">
        <v>280</v>
      </c>
      <c r="AP3313" t="s">
        <v>1980</v>
      </c>
      <c r="AQ3313" t="s">
        <v>104</v>
      </c>
      <c r="AR3313" t="s">
        <v>67</v>
      </c>
      <c r="AS3313" t="s">
        <v>54</v>
      </c>
      <c r="AT3313" t="s">
        <v>73</v>
      </c>
      <c r="AU3313" t="s">
        <v>107</v>
      </c>
      <c r="AV3313" t="s">
        <v>5112</v>
      </c>
    </row>
    <row r="3314" spans="1:48" hidden="1" x14ac:dyDescent="0.3">
      <c r="A3314" t="s">
        <v>15763</v>
      </c>
      <c r="B3314" t="s">
        <v>15764</v>
      </c>
      <c r="C3314" s="1" t="str">
        <f t="shared" si="540"/>
        <v>21:0975</v>
      </c>
      <c r="D3314" s="1" t="str">
        <f t="shared" si="547"/>
        <v>21:0110</v>
      </c>
      <c r="E3314" t="s">
        <v>15761</v>
      </c>
      <c r="F3314" t="s">
        <v>15765</v>
      </c>
      <c r="H3314">
        <v>60.904421300000003</v>
      </c>
      <c r="I3314">
        <v>-99.842157799999995</v>
      </c>
      <c r="J3314" s="1" t="str">
        <f t="shared" si="548"/>
        <v>NGR lake sediment grab sample</v>
      </c>
      <c r="K3314" s="1" t="str">
        <f t="shared" si="549"/>
        <v>&lt;177 micron (NGR)</v>
      </c>
      <c r="L3314">
        <v>89</v>
      </c>
      <c r="M3314" t="s">
        <v>132</v>
      </c>
      <c r="N3314">
        <v>1728</v>
      </c>
      <c r="O3314" t="s">
        <v>526</v>
      </c>
      <c r="P3314" t="s">
        <v>54</v>
      </c>
      <c r="Q3314" t="s">
        <v>505</v>
      </c>
      <c r="R3314" t="s">
        <v>190</v>
      </c>
      <c r="S3314" t="s">
        <v>57</v>
      </c>
      <c r="T3314" t="s">
        <v>252</v>
      </c>
      <c r="U3314" t="s">
        <v>168</v>
      </c>
      <c r="V3314" t="s">
        <v>99</v>
      </c>
      <c r="W3314" t="s">
        <v>396</v>
      </c>
      <c r="X3314" t="s">
        <v>62</v>
      </c>
      <c r="Y3314" t="s">
        <v>526</v>
      </c>
      <c r="Z3314" t="s">
        <v>62</v>
      </c>
      <c r="AA3314" t="s">
        <v>64</v>
      </c>
      <c r="AB3314" t="s">
        <v>575</v>
      </c>
      <c r="AC3314" t="s">
        <v>66</v>
      </c>
      <c r="AD3314" t="s">
        <v>59</v>
      </c>
      <c r="AE3314" t="s">
        <v>75</v>
      </c>
      <c r="AF3314" t="s">
        <v>151</v>
      </c>
      <c r="AG3314" t="s">
        <v>251</v>
      </c>
      <c r="AH3314" t="s">
        <v>472</v>
      </c>
      <c r="AI3314" t="s">
        <v>106</v>
      </c>
      <c r="AJ3314" t="s">
        <v>159</v>
      </c>
      <c r="AK3314" t="s">
        <v>73</v>
      </c>
      <c r="AL3314" t="s">
        <v>103</v>
      </c>
      <c r="AM3314" t="s">
        <v>103</v>
      </c>
      <c r="AN3314" t="s">
        <v>76</v>
      </c>
      <c r="AO3314" t="s">
        <v>280</v>
      </c>
      <c r="AP3314" t="s">
        <v>194</v>
      </c>
      <c r="AQ3314" t="s">
        <v>178</v>
      </c>
      <c r="AR3314" t="s">
        <v>74</v>
      </c>
      <c r="AS3314" t="s">
        <v>54</v>
      </c>
      <c r="AT3314" t="s">
        <v>73</v>
      </c>
      <c r="AU3314" t="s">
        <v>107</v>
      </c>
      <c r="AV3314" t="s">
        <v>13787</v>
      </c>
    </row>
    <row r="3315" spans="1:48" hidden="1" x14ac:dyDescent="0.3">
      <c r="A3315" t="s">
        <v>15766</v>
      </c>
      <c r="B3315" t="s">
        <v>15767</v>
      </c>
      <c r="C3315" s="1" t="str">
        <f t="shared" ref="C3315:C3378" si="550">HYPERLINK("https://geochem.nrcan.gc.ca/cdogs/content/bdl/bdl210975_e.htm", "21:0975")</f>
        <v>21:0975</v>
      </c>
      <c r="D3315" s="1" t="str">
        <f t="shared" si="547"/>
        <v>21:0110</v>
      </c>
      <c r="E3315" t="s">
        <v>15768</v>
      </c>
      <c r="F3315" t="s">
        <v>15769</v>
      </c>
      <c r="H3315">
        <v>60.909441399999999</v>
      </c>
      <c r="I3315">
        <v>-99.787069200000005</v>
      </c>
      <c r="J3315" s="1" t="str">
        <f t="shared" si="548"/>
        <v>NGR lake sediment grab sample</v>
      </c>
      <c r="K3315" s="1" t="str">
        <f t="shared" si="549"/>
        <v>&lt;177 micron (NGR)</v>
      </c>
      <c r="L3315">
        <v>89</v>
      </c>
      <c r="M3315" t="s">
        <v>149</v>
      </c>
      <c r="N3315">
        <v>1729</v>
      </c>
      <c r="O3315" t="s">
        <v>74</v>
      </c>
      <c r="P3315" t="s">
        <v>54</v>
      </c>
      <c r="Q3315" t="s">
        <v>635</v>
      </c>
      <c r="R3315" t="s">
        <v>381</v>
      </c>
      <c r="S3315" t="s">
        <v>57</v>
      </c>
      <c r="T3315" t="s">
        <v>562</v>
      </c>
      <c r="U3315" t="s">
        <v>117</v>
      </c>
      <c r="V3315" t="s">
        <v>691</v>
      </c>
      <c r="W3315" t="s">
        <v>421</v>
      </c>
      <c r="X3315" t="s">
        <v>62</v>
      </c>
      <c r="Y3315" t="s">
        <v>63</v>
      </c>
      <c r="Z3315" t="s">
        <v>62</v>
      </c>
      <c r="AA3315" t="s">
        <v>64</v>
      </c>
      <c r="AB3315" t="s">
        <v>188</v>
      </c>
      <c r="AC3315" t="s">
        <v>224</v>
      </c>
      <c r="AD3315" t="s">
        <v>127</v>
      </c>
      <c r="AE3315" t="s">
        <v>2039</v>
      </c>
      <c r="AF3315" t="s">
        <v>357</v>
      </c>
      <c r="AG3315" t="s">
        <v>282</v>
      </c>
      <c r="AH3315" t="s">
        <v>780</v>
      </c>
      <c r="AI3315" t="s">
        <v>233</v>
      </c>
      <c r="AJ3315" t="s">
        <v>6723</v>
      </c>
      <c r="AK3315" t="s">
        <v>73</v>
      </c>
      <c r="AL3315" t="s">
        <v>103</v>
      </c>
      <c r="AM3315" t="s">
        <v>68</v>
      </c>
      <c r="AN3315" t="s">
        <v>76</v>
      </c>
      <c r="AO3315" t="s">
        <v>104</v>
      </c>
      <c r="AP3315" t="s">
        <v>736</v>
      </c>
      <c r="AQ3315" t="s">
        <v>514</v>
      </c>
      <c r="AR3315" t="s">
        <v>67</v>
      </c>
      <c r="AS3315" t="s">
        <v>170</v>
      </c>
      <c r="AT3315" t="s">
        <v>58</v>
      </c>
      <c r="AU3315" t="s">
        <v>107</v>
      </c>
      <c r="AV3315" t="s">
        <v>15770</v>
      </c>
    </row>
    <row r="3316" spans="1:48" hidden="1" x14ac:dyDescent="0.3">
      <c r="A3316" t="s">
        <v>15771</v>
      </c>
      <c r="B3316" t="s">
        <v>15772</v>
      </c>
      <c r="C3316" s="1" t="str">
        <f t="shared" si="550"/>
        <v>21:0975</v>
      </c>
      <c r="D3316" s="1" t="str">
        <f t="shared" si="547"/>
        <v>21:0110</v>
      </c>
      <c r="E3316" t="s">
        <v>15773</v>
      </c>
      <c r="F3316" t="s">
        <v>15774</v>
      </c>
      <c r="H3316">
        <v>60.899002600000003</v>
      </c>
      <c r="I3316">
        <v>-99.717398799999998</v>
      </c>
      <c r="J3316" s="1" t="str">
        <f t="shared" si="548"/>
        <v>NGR lake sediment grab sample</v>
      </c>
      <c r="K3316" s="1" t="str">
        <f t="shared" si="549"/>
        <v>&lt;177 micron (NGR)</v>
      </c>
      <c r="L3316">
        <v>89</v>
      </c>
      <c r="M3316" t="s">
        <v>165</v>
      </c>
      <c r="N3316">
        <v>1730</v>
      </c>
      <c r="O3316" t="s">
        <v>302</v>
      </c>
      <c r="P3316" t="s">
        <v>54</v>
      </c>
      <c r="Q3316" t="s">
        <v>1128</v>
      </c>
      <c r="R3316" t="s">
        <v>347</v>
      </c>
      <c r="S3316" t="s">
        <v>57</v>
      </c>
      <c r="T3316" t="s">
        <v>593</v>
      </c>
      <c r="U3316" t="s">
        <v>138</v>
      </c>
      <c r="V3316" t="s">
        <v>99</v>
      </c>
      <c r="W3316" t="s">
        <v>170</v>
      </c>
      <c r="X3316" t="s">
        <v>62</v>
      </c>
      <c r="Y3316" t="s">
        <v>94</v>
      </c>
      <c r="Z3316" t="s">
        <v>127</v>
      </c>
      <c r="AA3316" t="s">
        <v>64</v>
      </c>
      <c r="AB3316" t="s">
        <v>58</v>
      </c>
      <c r="AC3316" t="s">
        <v>75</v>
      </c>
      <c r="AD3316" t="s">
        <v>178</v>
      </c>
      <c r="AE3316" t="s">
        <v>1658</v>
      </c>
      <c r="AF3316" t="s">
        <v>76</v>
      </c>
      <c r="AG3316" t="s">
        <v>478</v>
      </c>
      <c r="AH3316" t="s">
        <v>780</v>
      </c>
      <c r="AI3316" t="s">
        <v>233</v>
      </c>
      <c r="AJ3316" t="s">
        <v>463</v>
      </c>
      <c r="AK3316" t="s">
        <v>73</v>
      </c>
      <c r="AL3316" t="s">
        <v>177</v>
      </c>
      <c r="AM3316" t="s">
        <v>396</v>
      </c>
      <c r="AN3316" t="s">
        <v>76</v>
      </c>
      <c r="AO3316" t="s">
        <v>1341</v>
      </c>
      <c r="AP3316" t="s">
        <v>2741</v>
      </c>
      <c r="AQ3316" t="s">
        <v>6944</v>
      </c>
      <c r="AR3316" t="s">
        <v>67</v>
      </c>
      <c r="AS3316" t="s">
        <v>96</v>
      </c>
      <c r="AT3316" t="s">
        <v>248</v>
      </c>
      <c r="AU3316" t="s">
        <v>107</v>
      </c>
      <c r="AV3316" t="s">
        <v>7126</v>
      </c>
    </row>
    <row r="3317" spans="1:48" hidden="1" x14ac:dyDescent="0.3">
      <c r="A3317" t="s">
        <v>15775</v>
      </c>
      <c r="B3317" t="s">
        <v>15776</v>
      </c>
      <c r="C3317" s="1" t="str">
        <f t="shared" si="550"/>
        <v>21:0975</v>
      </c>
      <c r="D3317" s="1" t="str">
        <f t="shared" si="547"/>
        <v>21:0110</v>
      </c>
      <c r="E3317" t="s">
        <v>15777</v>
      </c>
      <c r="F3317" t="s">
        <v>15778</v>
      </c>
      <c r="H3317">
        <v>60.902069099999999</v>
      </c>
      <c r="I3317">
        <v>-99.637965500000007</v>
      </c>
      <c r="J3317" s="1" t="str">
        <f t="shared" si="548"/>
        <v>NGR lake sediment grab sample</v>
      </c>
      <c r="K3317" s="1" t="str">
        <f t="shared" si="549"/>
        <v>&lt;177 micron (NGR)</v>
      </c>
      <c r="L3317">
        <v>89</v>
      </c>
      <c r="M3317" t="s">
        <v>185</v>
      </c>
      <c r="N3317">
        <v>1731</v>
      </c>
      <c r="O3317" t="s">
        <v>62</v>
      </c>
      <c r="P3317" t="s">
        <v>54</v>
      </c>
      <c r="Q3317" t="s">
        <v>777</v>
      </c>
      <c r="R3317" t="s">
        <v>69</v>
      </c>
      <c r="S3317" t="s">
        <v>57</v>
      </c>
      <c r="T3317" t="s">
        <v>489</v>
      </c>
      <c r="U3317" t="s">
        <v>168</v>
      </c>
      <c r="V3317" t="s">
        <v>691</v>
      </c>
      <c r="W3317" t="s">
        <v>79</v>
      </c>
      <c r="X3317" t="s">
        <v>62</v>
      </c>
      <c r="Y3317" t="s">
        <v>338</v>
      </c>
      <c r="Z3317" t="s">
        <v>127</v>
      </c>
      <c r="AA3317" t="s">
        <v>64</v>
      </c>
      <c r="AB3317" t="s">
        <v>315</v>
      </c>
      <c r="AC3317" t="s">
        <v>75</v>
      </c>
      <c r="AD3317" t="s">
        <v>121</v>
      </c>
      <c r="AE3317" t="s">
        <v>574</v>
      </c>
      <c r="AF3317" t="s">
        <v>90</v>
      </c>
      <c r="AG3317" t="s">
        <v>223</v>
      </c>
      <c r="AH3317" t="s">
        <v>780</v>
      </c>
      <c r="AI3317" t="s">
        <v>340</v>
      </c>
      <c r="AJ3317" t="s">
        <v>116</v>
      </c>
      <c r="AK3317" t="s">
        <v>73</v>
      </c>
      <c r="AL3317" t="s">
        <v>125</v>
      </c>
      <c r="AM3317" t="s">
        <v>448</v>
      </c>
      <c r="AN3317" t="s">
        <v>76</v>
      </c>
      <c r="AO3317" t="s">
        <v>10988</v>
      </c>
      <c r="AP3317" t="s">
        <v>2741</v>
      </c>
      <c r="AQ3317" t="s">
        <v>11220</v>
      </c>
      <c r="AR3317" t="s">
        <v>62</v>
      </c>
      <c r="AS3317" t="s">
        <v>138</v>
      </c>
      <c r="AT3317" t="s">
        <v>364</v>
      </c>
      <c r="AU3317" t="s">
        <v>107</v>
      </c>
      <c r="AV3317" t="s">
        <v>8188</v>
      </c>
    </row>
    <row r="3318" spans="1:48" hidden="1" x14ac:dyDescent="0.3">
      <c r="A3318" t="s">
        <v>15779</v>
      </c>
      <c r="B3318" t="s">
        <v>15780</v>
      </c>
      <c r="C3318" s="1" t="str">
        <f t="shared" si="550"/>
        <v>21:0975</v>
      </c>
      <c r="D3318" s="1" t="str">
        <f t="shared" si="547"/>
        <v>21:0110</v>
      </c>
      <c r="E3318" t="s">
        <v>15781</v>
      </c>
      <c r="F3318" t="s">
        <v>15782</v>
      </c>
      <c r="H3318">
        <v>60.897069100000003</v>
      </c>
      <c r="I3318">
        <v>-99.578096599999995</v>
      </c>
      <c r="J3318" s="1" t="str">
        <f t="shared" si="548"/>
        <v>NGR lake sediment grab sample</v>
      </c>
      <c r="K3318" s="1" t="str">
        <f t="shared" si="549"/>
        <v>&lt;177 micron (NGR)</v>
      </c>
      <c r="L3318">
        <v>89</v>
      </c>
      <c r="M3318" t="s">
        <v>200</v>
      </c>
      <c r="N3318">
        <v>1732</v>
      </c>
      <c r="O3318" t="s">
        <v>211</v>
      </c>
      <c r="P3318" t="s">
        <v>54</v>
      </c>
      <c r="Q3318" t="s">
        <v>2741</v>
      </c>
      <c r="R3318" t="s">
        <v>478</v>
      </c>
      <c r="S3318" t="s">
        <v>57</v>
      </c>
      <c r="T3318" t="s">
        <v>775</v>
      </c>
      <c r="U3318" t="s">
        <v>616</v>
      </c>
      <c r="V3318" t="s">
        <v>356</v>
      </c>
      <c r="W3318" t="s">
        <v>95</v>
      </c>
      <c r="X3318" t="s">
        <v>170</v>
      </c>
      <c r="Y3318" t="s">
        <v>134</v>
      </c>
      <c r="Z3318" t="s">
        <v>170</v>
      </c>
      <c r="AA3318" t="s">
        <v>64</v>
      </c>
      <c r="AB3318" t="s">
        <v>1375</v>
      </c>
      <c r="AC3318" t="s">
        <v>526</v>
      </c>
      <c r="AD3318" t="s">
        <v>264</v>
      </c>
      <c r="AE3318" t="s">
        <v>1658</v>
      </c>
      <c r="AF3318" t="s">
        <v>190</v>
      </c>
      <c r="AG3318" t="s">
        <v>691</v>
      </c>
      <c r="AH3318" t="s">
        <v>173</v>
      </c>
      <c r="AI3318" t="s">
        <v>101</v>
      </c>
      <c r="AJ3318" t="s">
        <v>795</v>
      </c>
      <c r="AK3318" t="s">
        <v>73</v>
      </c>
      <c r="AL3318" t="s">
        <v>103</v>
      </c>
      <c r="AM3318" t="s">
        <v>276</v>
      </c>
      <c r="AN3318" t="s">
        <v>76</v>
      </c>
      <c r="AO3318" t="s">
        <v>12087</v>
      </c>
      <c r="AP3318" t="s">
        <v>395</v>
      </c>
      <c r="AQ3318" t="s">
        <v>15783</v>
      </c>
      <c r="AR3318" t="s">
        <v>67</v>
      </c>
      <c r="AS3318" t="s">
        <v>168</v>
      </c>
      <c r="AT3318" t="s">
        <v>505</v>
      </c>
      <c r="AU3318" t="s">
        <v>107</v>
      </c>
      <c r="AV3318" t="s">
        <v>1947</v>
      </c>
    </row>
    <row r="3319" spans="1:48" hidden="1" x14ac:dyDescent="0.3">
      <c r="A3319" t="s">
        <v>15784</v>
      </c>
      <c r="B3319" t="s">
        <v>15785</v>
      </c>
      <c r="C3319" s="1" t="str">
        <f t="shared" si="550"/>
        <v>21:0975</v>
      </c>
      <c r="D3319" s="1" t="str">
        <f t="shared" si="547"/>
        <v>21:0110</v>
      </c>
      <c r="E3319" t="s">
        <v>15751</v>
      </c>
      <c r="F3319" t="s">
        <v>15786</v>
      </c>
      <c r="H3319">
        <v>60.913750999999998</v>
      </c>
      <c r="I3319">
        <v>-99.516201499999994</v>
      </c>
      <c r="J3319" s="1" t="str">
        <f t="shared" si="548"/>
        <v>NGR lake sediment grab sample</v>
      </c>
      <c r="K3319" s="1" t="str">
        <f t="shared" si="549"/>
        <v>&lt;177 micron (NGR)</v>
      </c>
      <c r="L3319">
        <v>89</v>
      </c>
      <c r="M3319" t="s">
        <v>345</v>
      </c>
      <c r="N3319">
        <v>1733</v>
      </c>
      <c r="O3319" t="s">
        <v>75</v>
      </c>
      <c r="P3319" t="s">
        <v>54</v>
      </c>
      <c r="Q3319" t="s">
        <v>560</v>
      </c>
      <c r="R3319" t="s">
        <v>282</v>
      </c>
      <c r="S3319" t="s">
        <v>57</v>
      </c>
      <c r="T3319" t="s">
        <v>262</v>
      </c>
      <c r="U3319" t="s">
        <v>57</v>
      </c>
      <c r="V3319" t="s">
        <v>141</v>
      </c>
      <c r="W3319" t="s">
        <v>177</v>
      </c>
      <c r="X3319" t="s">
        <v>74</v>
      </c>
      <c r="Y3319" t="s">
        <v>125</v>
      </c>
      <c r="Z3319" t="s">
        <v>74</v>
      </c>
      <c r="AA3319" t="s">
        <v>64</v>
      </c>
      <c r="AB3319" t="s">
        <v>250</v>
      </c>
      <c r="AC3319" t="s">
        <v>173</v>
      </c>
      <c r="AD3319" t="s">
        <v>117</v>
      </c>
      <c r="AE3319" t="s">
        <v>983</v>
      </c>
      <c r="AF3319" t="s">
        <v>76</v>
      </c>
      <c r="AG3319" t="s">
        <v>357</v>
      </c>
      <c r="AH3319" t="s">
        <v>780</v>
      </c>
      <c r="AI3319" t="s">
        <v>136</v>
      </c>
      <c r="AJ3319" t="s">
        <v>1198</v>
      </c>
      <c r="AK3319" t="s">
        <v>73</v>
      </c>
      <c r="AL3319" t="s">
        <v>103</v>
      </c>
      <c r="AM3319" t="s">
        <v>526</v>
      </c>
      <c r="AN3319" t="s">
        <v>76</v>
      </c>
      <c r="AO3319" t="s">
        <v>281</v>
      </c>
      <c r="AP3319" t="s">
        <v>1477</v>
      </c>
      <c r="AQ3319" t="s">
        <v>15787</v>
      </c>
      <c r="AR3319" t="s">
        <v>67</v>
      </c>
      <c r="AS3319" t="s">
        <v>96</v>
      </c>
      <c r="AT3319" t="s">
        <v>73</v>
      </c>
      <c r="AU3319" t="s">
        <v>107</v>
      </c>
      <c r="AV3319" t="s">
        <v>15788</v>
      </c>
    </row>
    <row r="3320" spans="1:48" hidden="1" x14ac:dyDescent="0.3">
      <c r="A3320" t="s">
        <v>15789</v>
      </c>
      <c r="B3320" t="s">
        <v>15790</v>
      </c>
      <c r="C3320" s="1" t="str">
        <f t="shared" si="550"/>
        <v>21:0975</v>
      </c>
      <c r="D3320" s="1" t="str">
        <f>HYPERLINK("https://geochem.nrcan.gc.ca/cdogs/content/svy/svy_e.htm", "")</f>
        <v/>
      </c>
      <c r="G3320" s="1" t="str">
        <f>HYPERLINK("https://geochem.nrcan.gc.ca/cdogs/content/cr_/cr_00160_e.htm", "160")</f>
        <v>160</v>
      </c>
      <c r="J3320" t="s">
        <v>230</v>
      </c>
      <c r="K3320" t="s">
        <v>231</v>
      </c>
      <c r="L3320">
        <v>89</v>
      </c>
      <c r="M3320" t="s">
        <v>232</v>
      </c>
      <c r="N3320">
        <v>1734</v>
      </c>
      <c r="O3320" t="s">
        <v>168</v>
      </c>
      <c r="P3320" t="s">
        <v>170</v>
      </c>
      <c r="Q3320" t="s">
        <v>566</v>
      </c>
      <c r="R3320" t="s">
        <v>68</v>
      </c>
      <c r="S3320" t="s">
        <v>57</v>
      </c>
      <c r="T3320" t="s">
        <v>188</v>
      </c>
      <c r="U3320" t="s">
        <v>88</v>
      </c>
      <c r="V3320" t="s">
        <v>188</v>
      </c>
      <c r="W3320" t="s">
        <v>276</v>
      </c>
      <c r="X3320" t="s">
        <v>62</v>
      </c>
      <c r="Y3320" t="s">
        <v>205</v>
      </c>
      <c r="Z3320" t="s">
        <v>88</v>
      </c>
      <c r="AA3320" t="s">
        <v>64</v>
      </c>
      <c r="AB3320" t="s">
        <v>251</v>
      </c>
      <c r="AC3320" t="s">
        <v>70</v>
      </c>
      <c r="AD3320" t="s">
        <v>67</v>
      </c>
      <c r="AE3320" t="s">
        <v>8945</v>
      </c>
      <c r="AF3320" t="s">
        <v>616</v>
      </c>
      <c r="AG3320" t="s">
        <v>412</v>
      </c>
      <c r="AH3320" t="s">
        <v>206</v>
      </c>
      <c r="AI3320" t="s">
        <v>104</v>
      </c>
      <c r="AJ3320" t="s">
        <v>72</v>
      </c>
      <c r="AK3320" t="s">
        <v>73</v>
      </c>
      <c r="AL3320" t="s">
        <v>74</v>
      </c>
      <c r="AM3320" t="s">
        <v>157</v>
      </c>
      <c r="AN3320" t="s">
        <v>76</v>
      </c>
      <c r="AO3320" t="s">
        <v>203</v>
      </c>
      <c r="AP3320" t="s">
        <v>1127</v>
      </c>
      <c r="AQ3320" t="s">
        <v>292</v>
      </c>
      <c r="AR3320" t="s">
        <v>62</v>
      </c>
      <c r="AS3320" t="s">
        <v>170</v>
      </c>
      <c r="AT3320" t="s">
        <v>73</v>
      </c>
      <c r="AU3320" t="s">
        <v>573</v>
      </c>
      <c r="AV3320" t="s">
        <v>8424</v>
      </c>
    </row>
    <row r="3321" spans="1:48" hidden="1" x14ac:dyDescent="0.3">
      <c r="A3321" t="s">
        <v>15791</v>
      </c>
      <c r="B3321" t="s">
        <v>15792</v>
      </c>
      <c r="C3321" s="1" t="str">
        <f t="shared" si="550"/>
        <v>21:0975</v>
      </c>
      <c r="D3321" s="1" t="str">
        <f t="shared" ref="D3321:D3348" si="551">HYPERLINK("https://geochem.nrcan.gc.ca/cdogs/content/svy/svy210110_e.htm", "21:0110")</f>
        <v>21:0110</v>
      </c>
      <c r="E3321" t="s">
        <v>15793</v>
      </c>
      <c r="F3321" t="s">
        <v>15794</v>
      </c>
      <c r="H3321">
        <v>60.906407100000003</v>
      </c>
      <c r="I3321">
        <v>-99.453789599999993</v>
      </c>
      <c r="J3321" s="1" t="str">
        <f t="shared" ref="J3321:J3348" si="552">HYPERLINK("https://geochem.nrcan.gc.ca/cdogs/content/kwd/kwd020027_e.htm", "NGR lake sediment grab sample")</f>
        <v>NGR lake sediment grab sample</v>
      </c>
      <c r="K3321" s="1" t="str">
        <f t="shared" ref="K3321:K3348" si="553">HYPERLINK("https://geochem.nrcan.gc.ca/cdogs/content/kwd/kwd080006_e.htm", "&lt;177 micron (NGR)")</f>
        <v>&lt;177 micron (NGR)</v>
      </c>
      <c r="L3321">
        <v>89</v>
      </c>
      <c r="M3321" t="s">
        <v>217</v>
      </c>
      <c r="N3321">
        <v>1735</v>
      </c>
      <c r="O3321" t="s">
        <v>238</v>
      </c>
      <c r="P3321" t="s">
        <v>54</v>
      </c>
      <c r="Q3321" t="s">
        <v>1134</v>
      </c>
      <c r="R3321" t="s">
        <v>141</v>
      </c>
      <c r="S3321" t="s">
        <v>57</v>
      </c>
      <c r="T3321" t="s">
        <v>204</v>
      </c>
      <c r="U3321" t="s">
        <v>59</v>
      </c>
      <c r="V3321" t="s">
        <v>251</v>
      </c>
      <c r="W3321" t="s">
        <v>62</v>
      </c>
      <c r="X3321" t="s">
        <v>74</v>
      </c>
      <c r="Y3321" t="s">
        <v>421</v>
      </c>
      <c r="Z3321" t="s">
        <v>127</v>
      </c>
      <c r="AA3321" t="s">
        <v>64</v>
      </c>
      <c r="AB3321" t="s">
        <v>471</v>
      </c>
      <c r="AC3321" t="s">
        <v>66</v>
      </c>
      <c r="AD3321" t="s">
        <v>127</v>
      </c>
      <c r="AE3321" t="s">
        <v>206</v>
      </c>
      <c r="AF3321" t="s">
        <v>121</v>
      </c>
      <c r="AG3321" t="s">
        <v>100</v>
      </c>
      <c r="AH3321" t="s">
        <v>173</v>
      </c>
      <c r="AI3321" t="s">
        <v>336</v>
      </c>
      <c r="AJ3321" t="s">
        <v>305</v>
      </c>
      <c r="AK3321" t="s">
        <v>73</v>
      </c>
      <c r="AL3321" t="s">
        <v>75</v>
      </c>
      <c r="AM3321" t="s">
        <v>177</v>
      </c>
      <c r="AN3321" t="s">
        <v>76</v>
      </c>
      <c r="AO3321" t="s">
        <v>1073</v>
      </c>
      <c r="AP3321" t="s">
        <v>225</v>
      </c>
      <c r="AQ3321" t="s">
        <v>150</v>
      </c>
      <c r="AR3321" t="s">
        <v>67</v>
      </c>
      <c r="AS3321" t="s">
        <v>54</v>
      </c>
      <c r="AT3321" t="s">
        <v>73</v>
      </c>
      <c r="AU3321" t="s">
        <v>107</v>
      </c>
      <c r="AV3321" t="s">
        <v>15795</v>
      </c>
    </row>
    <row r="3322" spans="1:48" hidden="1" x14ac:dyDescent="0.3">
      <c r="A3322" t="s">
        <v>15796</v>
      </c>
      <c r="B3322" t="s">
        <v>15797</v>
      </c>
      <c r="C3322" s="1" t="str">
        <f t="shared" si="550"/>
        <v>21:0975</v>
      </c>
      <c r="D3322" s="1" t="str">
        <f t="shared" si="551"/>
        <v>21:0110</v>
      </c>
      <c r="E3322" t="s">
        <v>15798</v>
      </c>
      <c r="F3322" t="s">
        <v>15799</v>
      </c>
      <c r="H3322">
        <v>60.902263699999999</v>
      </c>
      <c r="I3322">
        <v>-99.389233899999994</v>
      </c>
      <c r="J3322" s="1" t="str">
        <f t="shared" si="552"/>
        <v>NGR lake sediment grab sample</v>
      </c>
      <c r="K3322" s="1" t="str">
        <f t="shared" si="553"/>
        <v>&lt;177 micron (NGR)</v>
      </c>
      <c r="L3322">
        <v>89</v>
      </c>
      <c r="M3322" t="s">
        <v>246</v>
      </c>
      <c r="N3322">
        <v>1736</v>
      </c>
      <c r="O3322" t="s">
        <v>61</v>
      </c>
      <c r="P3322" t="s">
        <v>54</v>
      </c>
      <c r="Q3322" t="s">
        <v>89</v>
      </c>
      <c r="R3322" t="s">
        <v>436</v>
      </c>
      <c r="S3322" t="s">
        <v>57</v>
      </c>
      <c r="T3322" t="s">
        <v>277</v>
      </c>
      <c r="U3322" t="s">
        <v>357</v>
      </c>
      <c r="V3322" t="s">
        <v>153</v>
      </c>
      <c r="W3322" t="s">
        <v>95</v>
      </c>
      <c r="X3322" t="s">
        <v>74</v>
      </c>
      <c r="Y3322" t="s">
        <v>439</v>
      </c>
      <c r="Z3322" t="s">
        <v>138</v>
      </c>
      <c r="AA3322" t="s">
        <v>64</v>
      </c>
      <c r="AB3322" t="s">
        <v>97</v>
      </c>
      <c r="AC3322" t="s">
        <v>155</v>
      </c>
      <c r="AD3322" t="s">
        <v>90</v>
      </c>
      <c r="AE3322" t="s">
        <v>421</v>
      </c>
      <c r="AF3322" t="s">
        <v>357</v>
      </c>
      <c r="AG3322" t="s">
        <v>204</v>
      </c>
      <c r="AH3322" t="s">
        <v>173</v>
      </c>
      <c r="AI3322" t="s">
        <v>402</v>
      </c>
      <c r="AJ3322" t="s">
        <v>413</v>
      </c>
      <c r="AK3322" t="s">
        <v>73</v>
      </c>
      <c r="AL3322" t="s">
        <v>177</v>
      </c>
      <c r="AM3322" t="s">
        <v>157</v>
      </c>
      <c r="AN3322" t="s">
        <v>76</v>
      </c>
      <c r="AO3322" t="s">
        <v>104</v>
      </c>
      <c r="AP3322" t="s">
        <v>414</v>
      </c>
      <c r="AQ3322" t="s">
        <v>92</v>
      </c>
      <c r="AR3322" t="s">
        <v>127</v>
      </c>
      <c r="AS3322" t="s">
        <v>170</v>
      </c>
      <c r="AT3322" t="s">
        <v>562</v>
      </c>
      <c r="AU3322" t="s">
        <v>479</v>
      </c>
      <c r="AV3322" t="s">
        <v>5716</v>
      </c>
    </row>
    <row r="3323" spans="1:48" hidden="1" x14ac:dyDescent="0.3">
      <c r="A3323" t="s">
        <v>15800</v>
      </c>
      <c r="B3323" t="s">
        <v>15801</v>
      </c>
      <c r="C3323" s="1" t="str">
        <f t="shared" si="550"/>
        <v>21:0975</v>
      </c>
      <c r="D3323" s="1" t="str">
        <f t="shared" si="551"/>
        <v>21:0110</v>
      </c>
      <c r="E3323" t="s">
        <v>15802</v>
      </c>
      <c r="F3323" t="s">
        <v>15803</v>
      </c>
      <c r="H3323">
        <v>60.907975200000003</v>
      </c>
      <c r="I3323">
        <v>-99.297048899999993</v>
      </c>
      <c r="J3323" s="1" t="str">
        <f t="shared" si="552"/>
        <v>NGR lake sediment grab sample</v>
      </c>
      <c r="K3323" s="1" t="str">
        <f t="shared" si="553"/>
        <v>&lt;177 micron (NGR)</v>
      </c>
      <c r="L3323">
        <v>89</v>
      </c>
      <c r="M3323" t="s">
        <v>260</v>
      </c>
      <c r="N3323">
        <v>1737</v>
      </c>
      <c r="O3323" t="s">
        <v>396</v>
      </c>
      <c r="P3323" t="s">
        <v>54</v>
      </c>
      <c r="Q3323" t="s">
        <v>541</v>
      </c>
      <c r="R3323" t="s">
        <v>381</v>
      </c>
      <c r="S3323" t="s">
        <v>57</v>
      </c>
      <c r="T3323" t="s">
        <v>207</v>
      </c>
      <c r="U3323" t="s">
        <v>57</v>
      </c>
      <c r="V3323" t="s">
        <v>99</v>
      </c>
      <c r="W3323" t="s">
        <v>526</v>
      </c>
      <c r="X3323" t="s">
        <v>74</v>
      </c>
      <c r="Y3323" t="s">
        <v>68</v>
      </c>
      <c r="Z3323" t="s">
        <v>170</v>
      </c>
      <c r="AA3323" t="s">
        <v>64</v>
      </c>
      <c r="AB3323" t="s">
        <v>492</v>
      </c>
      <c r="AC3323" t="s">
        <v>173</v>
      </c>
      <c r="AD3323" t="s">
        <v>127</v>
      </c>
      <c r="AE3323" t="s">
        <v>606</v>
      </c>
      <c r="AF3323" t="s">
        <v>77</v>
      </c>
      <c r="AG3323" t="s">
        <v>190</v>
      </c>
      <c r="AH3323" t="s">
        <v>472</v>
      </c>
      <c r="AI3323" t="s">
        <v>106</v>
      </c>
      <c r="AJ3323" t="s">
        <v>338</v>
      </c>
      <c r="AK3323" t="s">
        <v>73</v>
      </c>
      <c r="AL3323" t="s">
        <v>103</v>
      </c>
      <c r="AM3323" t="s">
        <v>75</v>
      </c>
      <c r="AN3323" t="s">
        <v>76</v>
      </c>
      <c r="AO3323" t="s">
        <v>88</v>
      </c>
      <c r="AP3323" t="s">
        <v>954</v>
      </c>
      <c r="AQ3323" t="s">
        <v>338</v>
      </c>
      <c r="AR3323" t="s">
        <v>67</v>
      </c>
      <c r="AS3323" t="s">
        <v>54</v>
      </c>
      <c r="AT3323" t="s">
        <v>73</v>
      </c>
      <c r="AU3323" t="s">
        <v>107</v>
      </c>
      <c r="AV3323" t="s">
        <v>14828</v>
      </c>
    </row>
    <row r="3324" spans="1:48" hidden="1" x14ac:dyDescent="0.3">
      <c r="A3324" t="s">
        <v>15804</v>
      </c>
      <c r="B3324" t="s">
        <v>15805</v>
      </c>
      <c r="C3324" s="1" t="str">
        <f t="shared" si="550"/>
        <v>21:0975</v>
      </c>
      <c r="D3324" s="1" t="str">
        <f t="shared" si="551"/>
        <v>21:0110</v>
      </c>
      <c r="E3324" t="s">
        <v>15806</v>
      </c>
      <c r="F3324" t="s">
        <v>15807</v>
      </c>
      <c r="H3324">
        <v>60.900029600000003</v>
      </c>
      <c r="I3324">
        <v>-99.238233899999997</v>
      </c>
      <c r="J3324" s="1" t="str">
        <f t="shared" si="552"/>
        <v>NGR lake sediment grab sample</v>
      </c>
      <c r="K3324" s="1" t="str">
        <f t="shared" si="553"/>
        <v>&lt;177 micron (NGR)</v>
      </c>
      <c r="L3324">
        <v>89</v>
      </c>
      <c r="M3324" t="s">
        <v>273</v>
      </c>
      <c r="N3324">
        <v>1738</v>
      </c>
      <c r="O3324" t="s">
        <v>238</v>
      </c>
      <c r="P3324" t="s">
        <v>54</v>
      </c>
      <c r="Q3324" t="s">
        <v>643</v>
      </c>
      <c r="R3324" t="s">
        <v>522</v>
      </c>
      <c r="S3324" t="s">
        <v>57</v>
      </c>
      <c r="T3324" t="s">
        <v>560</v>
      </c>
      <c r="U3324" t="s">
        <v>168</v>
      </c>
      <c r="V3324" t="s">
        <v>381</v>
      </c>
      <c r="W3324" t="s">
        <v>448</v>
      </c>
      <c r="X3324" t="s">
        <v>67</v>
      </c>
      <c r="Y3324" t="s">
        <v>63</v>
      </c>
      <c r="Z3324" t="s">
        <v>62</v>
      </c>
      <c r="AA3324" t="s">
        <v>64</v>
      </c>
      <c r="AB3324" t="s">
        <v>315</v>
      </c>
      <c r="AC3324" t="s">
        <v>68</v>
      </c>
      <c r="AD3324" t="s">
        <v>88</v>
      </c>
      <c r="AE3324" t="s">
        <v>1658</v>
      </c>
      <c r="AF3324" t="s">
        <v>281</v>
      </c>
      <c r="AG3324" t="s">
        <v>381</v>
      </c>
      <c r="AH3324" t="s">
        <v>472</v>
      </c>
      <c r="AI3324" t="s">
        <v>240</v>
      </c>
      <c r="AJ3324" t="s">
        <v>134</v>
      </c>
      <c r="AK3324" t="s">
        <v>73</v>
      </c>
      <c r="AL3324" t="s">
        <v>103</v>
      </c>
      <c r="AM3324" t="s">
        <v>171</v>
      </c>
      <c r="AN3324" t="s">
        <v>76</v>
      </c>
      <c r="AO3324" t="s">
        <v>616</v>
      </c>
      <c r="AP3324" t="s">
        <v>736</v>
      </c>
      <c r="AQ3324" t="s">
        <v>11738</v>
      </c>
      <c r="AR3324" t="s">
        <v>67</v>
      </c>
      <c r="AS3324" t="s">
        <v>117</v>
      </c>
      <c r="AT3324" t="s">
        <v>248</v>
      </c>
      <c r="AU3324" t="s">
        <v>107</v>
      </c>
      <c r="AV3324" t="s">
        <v>11559</v>
      </c>
    </row>
    <row r="3325" spans="1:48" hidden="1" x14ac:dyDescent="0.3">
      <c r="A3325" t="s">
        <v>15808</v>
      </c>
      <c r="B3325" t="s">
        <v>15809</v>
      </c>
      <c r="C3325" s="1" t="str">
        <f t="shared" si="550"/>
        <v>21:0975</v>
      </c>
      <c r="D3325" s="1" t="str">
        <f t="shared" si="551"/>
        <v>21:0110</v>
      </c>
      <c r="E3325" t="s">
        <v>15810</v>
      </c>
      <c r="F3325" t="s">
        <v>15811</v>
      </c>
      <c r="H3325">
        <v>60.900637099999997</v>
      </c>
      <c r="I3325">
        <v>-99.182721700000002</v>
      </c>
      <c r="J3325" s="1" t="str">
        <f t="shared" si="552"/>
        <v>NGR lake sediment grab sample</v>
      </c>
      <c r="K3325" s="1" t="str">
        <f t="shared" si="553"/>
        <v>&lt;177 micron (NGR)</v>
      </c>
      <c r="L3325">
        <v>89</v>
      </c>
      <c r="M3325" t="s">
        <v>289</v>
      </c>
      <c r="N3325">
        <v>1739</v>
      </c>
      <c r="O3325" t="s">
        <v>74</v>
      </c>
      <c r="P3325" t="s">
        <v>54</v>
      </c>
      <c r="Q3325" t="s">
        <v>55</v>
      </c>
      <c r="R3325" t="s">
        <v>10614</v>
      </c>
      <c r="S3325" t="s">
        <v>57</v>
      </c>
      <c r="T3325" t="s">
        <v>91</v>
      </c>
      <c r="U3325" t="s">
        <v>59</v>
      </c>
      <c r="V3325" t="s">
        <v>303</v>
      </c>
      <c r="W3325" t="s">
        <v>95</v>
      </c>
      <c r="X3325" t="s">
        <v>62</v>
      </c>
      <c r="Y3325" t="s">
        <v>238</v>
      </c>
      <c r="Z3325" t="s">
        <v>138</v>
      </c>
      <c r="AA3325" t="s">
        <v>64</v>
      </c>
      <c r="AB3325" t="s">
        <v>93</v>
      </c>
      <c r="AC3325" t="s">
        <v>70</v>
      </c>
      <c r="AD3325" t="s">
        <v>104</v>
      </c>
      <c r="AE3325" t="s">
        <v>171</v>
      </c>
      <c r="AF3325" t="s">
        <v>104</v>
      </c>
      <c r="AG3325" t="s">
        <v>604</v>
      </c>
      <c r="AH3325" t="s">
        <v>173</v>
      </c>
      <c r="AI3325" t="s">
        <v>306</v>
      </c>
      <c r="AJ3325" t="s">
        <v>328</v>
      </c>
      <c r="AK3325" t="s">
        <v>73</v>
      </c>
      <c r="AL3325" t="s">
        <v>125</v>
      </c>
      <c r="AM3325" t="s">
        <v>157</v>
      </c>
      <c r="AN3325" t="s">
        <v>76</v>
      </c>
      <c r="AO3325" t="s">
        <v>281</v>
      </c>
      <c r="AP3325" t="s">
        <v>414</v>
      </c>
      <c r="AQ3325" t="s">
        <v>104</v>
      </c>
      <c r="AR3325" t="s">
        <v>74</v>
      </c>
      <c r="AS3325" t="s">
        <v>62</v>
      </c>
      <c r="AT3325" t="s">
        <v>73</v>
      </c>
      <c r="AU3325" t="s">
        <v>107</v>
      </c>
      <c r="AV3325" t="s">
        <v>15812</v>
      </c>
    </row>
    <row r="3326" spans="1:48" hidden="1" x14ac:dyDescent="0.3">
      <c r="A3326" t="s">
        <v>15813</v>
      </c>
      <c r="B3326" t="s">
        <v>15814</v>
      </c>
      <c r="C3326" s="1" t="str">
        <f t="shared" si="550"/>
        <v>21:0975</v>
      </c>
      <c r="D3326" s="1" t="str">
        <f t="shared" si="551"/>
        <v>21:0110</v>
      </c>
      <c r="E3326" t="s">
        <v>15815</v>
      </c>
      <c r="F3326" t="s">
        <v>15816</v>
      </c>
      <c r="H3326">
        <v>60.902707300000003</v>
      </c>
      <c r="I3326">
        <v>-99.088265100000001</v>
      </c>
      <c r="J3326" s="1" t="str">
        <f t="shared" si="552"/>
        <v>NGR lake sediment grab sample</v>
      </c>
      <c r="K3326" s="1" t="str">
        <f t="shared" si="553"/>
        <v>&lt;177 micron (NGR)</v>
      </c>
      <c r="L3326">
        <v>89</v>
      </c>
      <c r="M3326" t="s">
        <v>301</v>
      </c>
      <c r="N3326">
        <v>1740</v>
      </c>
      <c r="O3326" t="s">
        <v>396</v>
      </c>
      <c r="P3326" t="s">
        <v>54</v>
      </c>
      <c r="Q3326" t="s">
        <v>1814</v>
      </c>
      <c r="R3326" t="s">
        <v>187</v>
      </c>
      <c r="S3326" t="s">
        <v>57</v>
      </c>
      <c r="T3326" t="s">
        <v>152</v>
      </c>
      <c r="U3326" t="s">
        <v>57</v>
      </c>
      <c r="V3326" t="s">
        <v>121</v>
      </c>
      <c r="W3326" t="s">
        <v>421</v>
      </c>
      <c r="X3326" t="s">
        <v>74</v>
      </c>
      <c r="Y3326" t="s">
        <v>238</v>
      </c>
      <c r="Z3326" t="s">
        <v>170</v>
      </c>
      <c r="AA3326" t="s">
        <v>64</v>
      </c>
      <c r="AB3326" t="s">
        <v>221</v>
      </c>
      <c r="AC3326" t="s">
        <v>66</v>
      </c>
      <c r="AD3326" t="s">
        <v>117</v>
      </c>
      <c r="AE3326" t="s">
        <v>1807</v>
      </c>
      <c r="AF3326" t="s">
        <v>104</v>
      </c>
      <c r="AG3326" t="s">
        <v>471</v>
      </c>
      <c r="AH3326" t="s">
        <v>780</v>
      </c>
      <c r="AI3326" t="s">
        <v>143</v>
      </c>
      <c r="AJ3326" t="s">
        <v>348</v>
      </c>
      <c r="AK3326" t="s">
        <v>73</v>
      </c>
      <c r="AL3326" t="s">
        <v>103</v>
      </c>
      <c r="AM3326" t="s">
        <v>75</v>
      </c>
      <c r="AN3326" t="s">
        <v>76</v>
      </c>
      <c r="AO3326" t="s">
        <v>178</v>
      </c>
      <c r="AP3326" t="s">
        <v>387</v>
      </c>
      <c r="AQ3326" t="s">
        <v>290</v>
      </c>
      <c r="AR3326" t="s">
        <v>74</v>
      </c>
      <c r="AS3326" t="s">
        <v>62</v>
      </c>
      <c r="AT3326" t="s">
        <v>73</v>
      </c>
      <c r="AU3326" t="s">
        <v>107</v>
      </c>
      <c r="AV3326" t="s">
        <v>10951</v>
      </c>
    </row>
    <row r="3327" spans="1:48" hidden="1" x14ac:dyDescent="0.3">
      <c r="A3327" t="s">
        <v>15817</v>
      </c>
      <c r="B3327" t="s">
        <v>15818</v>
      </c>
      <c r="C3327" s="1" t="str">
        <f t="shared" si="550"/>
        <v>21:0975</v>
      </c>
      <c r="D3327" s="1" t="str">
        <f t="shared" si="551"/>
        <v>21:0110</v>
      </c>
      <c r="E3327" t="s">
        <v>15819</v>
      </c>
      <c r="F3327" t="s">
        <v>15820</v>
      </c>
      <c r="H3327">
        <v>60.880900199999999</v>
      </c>
      <c r="I3327">
        <v>-99.099975900000004</v>
      </c>
      <c r="J3327" s="1" t="str">
        <f t="shared" si="552"/>
        <v>NGR lake sediment grab sample</v>
      </c>
      <c r="K3327" s="1" t="str">
        <f t="shared" si="553"/>
        <v>&lt;177 micron (NGR)</v>
      </c>
      <c r="L3327">
        <v>89</v>
      </c>
      <c r="M3327" t="s">
        <v>314</v>
      </c>
      <c r="N3327">
        <v>1741</v>
      </c>
      <c r="O3327" t="s">
        <v>177</v>
      </c>
      <c r="P3327" t="s">
        <v>54</v>
      </c>
      <c r="Q3327" t="s">
        <v>2374</v>
      </c>
      <c r="R3327" t="s">
        <v>264</v>
      </c>
      <c r="S3327" t="s">
        <v>57</v>
      </c>
      <c r="T3327" t="s">
        <v>479</v>
      </c>
      <c r="U3327" t="s">
        <v>96</v>
      </c>
      <c r="V3327" t="s">
        <v>99</v>
      </c>
      <c r="W3327" t="s">
        <v>137</v>
      </c>
      <c r="X3327" t="s">
        <v>62</v>
      </c>
      <c r="Y3327" t="s">
        <v>171</v>
      </c>
      <c r="Z3327" t="s">
        <v>170</v>
      </c>
      <c r="AA3327" t="s">
        <v>64</v>
      </c>
      <c r="AB3327" t="s">
        <v>152</v>
      </c>
      <c r="AC3327" t="s">
        <v>155</v>
      </c>
      <c r="AD3327" t="s">
        <v>92</v>
      </c>
      <c r="AE3327" t="s">
        <v>2187</v>
      </c>
      <c r="AF3327" t="s">
        <v>104</v>
      </c>
      <c r="AG3327" t="s">
        <v>139</v>
      </c>
      <c r="AH3327" t="s">
        <v>780</v>
      </c>
      <c r="AI3327" t="s">
        <v>336</v>
      </c>
      <c r="AJ3327" t="s">
        <v>1429</v>
      </c>
      <c r="AK3327" t="s">
        <v>73</v>
      </c>
      <c r="AL3327" t="s">
        <v>103</v>
      </c>
      <c r="AM3327" t="s">
        <v>74</v>
      </c>
      <c r="AN3327" t="s">
        <v>76</v>
      </c>
      <c r="AO3327" t="s">
        <v>2021</v>
      </c>
      <c r="AP3327" t="s">
        <v>2741</v>
      </c>
      <c r="AQ3327" t="s">
        <v>290</v>
      </c>
      <c r="AR3327" t="s">
        <v>62</v>
      </c>
      <c r="AS3327" t="s">
        <v>170</v>
      </c>
      <c r="AT3327" t="s">
        <v>73</v>
      </c>
      <c r="AU3327" t="s">
        <v>107</v>
      </c>
      <c r="AV3327" t="s">
        <v>15821</v>
      </c>
    </row>
    <row r="3328" spans="1:48" hidden="1" x14ac:dyDescent="0.3">
      <c r="A3328" t="s">
        <v>15822</v>
      </c>
      <c r="B3328" t="s">
        <v>15823</v>
      </c>
      <c r="C3328" s="1" t="str">
        <f t="shared" si="550"/>
        <v>21:0975</v>
      </c>
      <c r="D3328" s="1" t="str">
        <f t="shared" si="551"/>
        <v>21:0110</v>
      </c>
      <c r="E3328" t="s">
        <v>15824</v>
      </c>
      <c r="F3328" t="s">
        <v>15825</v>
      </c>
      <c r="H3328">
        <v>60.866913599999997</v>
      </c>
      <c r="I3328">
        <v>-99.177153300000001</v>
      </c>
      <c r="J3328" s="1" t="str">
        <f t="shared" si="552"/>
        <v>NGR lake sediment grab sample</v>
      </c>
      <c r="K3328" s="1" t="str">
        <f t="shared" si="553"/>
        <v>&lt;177 micron (NGR)</v>
      </c>
      <c r="L3328">
        <v>89</v>
      </c>
      <c r="M3328" t="s">
        <v>324</v>
      </c>
      <c r="N3328">
        <v>1742</v>
      </c>
      <c r="O3328" t="s">
        <v>396</v>
      </c>
      <c r="P3328" t="s">
        <v>54</v>
      </c>
      <c r="Q3328" t="s">
        <v>541</v>
      </c>
      <c r="R3328" t="s">
        <v>436</v>
      </c>
      <c r="S3328" t="s">
        <v>57</v>
      </c>
      <c r="T3328" t="s">
        <v>447</v>
      </c>
      <c r="U3328" t="s">
        <v>96</v>
      </c>
      <c r="V3328" t="s">
        <v>616</v>
      </c>
      <c r="W3328" t="s">
        <v>302</v>
      </c>
      <c r="X3328" t="s">
        <v>62</v>
      </c>
      <c r="Y3328" t="s">
        <v>238</v>
      </c>
      <c r="Z3328" t="s">
        <v>170</v>
      </c>
      <c r="AA3328" t="s">
        <v>64</v>
      </c>
      <c r="AB3328" t="s">
        <v>152</v>
      </c>
      <c r="AC3328" t="s">
        <v>224</v>
      </c>
      <c r="AD3328" t="s">
        <v>88</v>
      </c>
      <c r="AE3328" t="s">
        <v>140</v>
      </c>
      <c r="AF3328" t="s">
        <v>121</v>
      </c>
      <c r="AG3328" t="s">
        <v>492</v>
      </c>
      <c r="AH3328" t="s">
        <v>472</v>
      </c>
      <c r="AI3328" t="s">
        <v>193</v>
      </c>
      <c r="AJ3328" t="s">
        <v>1548</v>
      </c>
      <c r="AK3328" t="s">
        <v>73</v>
      </c>
      <c r="AL3328" t="s">
        <v>103</v>
      </c>
      <c r="AM3328" t="s">
        <v>206</v>
      </c>
      <c r="AN3328" t="s">
        <v>76</v>
      </c>
      <c r="AO3328" t="s">
        <v>116</v>
      </c>
      <c r="AP3328" t="s">
        <v>194</v>
      </c>
      <c r="AQ3328" t="s">
        <v>290</v>
      </c>
      <c r="AR3328" t="s">
        <v>74</v>
      </c>
      <c r="AS3328" t="s">
        <v>127</v>
      </c>
      <c r="AT3328" t="s">
        <v>73</v>
      </c>
      <c r="AU3328" t="s">
        <v>107</v>
      </c>
      <c r="AV3328" t="s">
        <v>6921</v>
      </c>
    </row>
    <row r="3329" spans="1:48" hidden="1" x14ac:dyDescent="0.3">
      <c r="A3329" t="s">
        <v>15826</v>
      </c>
      <c r="B3329" t="s">
        <v>15827</v>
      </c>
      <c r="C3329" s="1" t="str">
        <f t="shared" si="550"/>
        <v>21:0975</v>
      </c>
      <c r="D3329" s="1" t="str">
        <f t="shared" si="551"/>
        <v>21:0110</v>
      </c>
      <c r="E3329" t="s">
        <v>15828</v>
      </c>
      <c r="F3329" t="s">
        <v>15829</v>
      </c>
      <c r="H3329">
        <v>60.868484299999999</v>
      </c>
      <c r="I3329">
        <v>-99.225533600000006</v>
      </c>
      <c r="J3329" s="1" t="str">
        <f t="shared" si="552"/>
        <v>NGR lake sediment grab sample</v>
      </c>
      <c r="K3329" s="1" t="str">
        <f t="shared" si="553"/>
        <v>&lt;177 micron (NGR)</v>
      </c>
      <c r="L3329">
        <v>89</v>
      </c>
      <c r="M3329" t="s">
        <v>335</v>
      </c>
      <c r="N3329">
        <v>1743</v>
      </c>
      <c r="O3329" t="s">
        <v>448</v>
      </c>
      <c r="P3329" t="s">
        <v>54</v>
      </c>
      <c r="Q3329" t="s">
        <v>1814</v>
      </c>
      <c r="R3329" t="s">
        <v>251</v>
      </c>
      <c r="S3329" t="s">
        <v>57</v>
      </c>
      <c r="T3329" t="s">
        <v>479</v>
      </c>
      <c r="U3329" t="s">
        <v>59</v>
      </c>
      <c r="V3329" t="s">
        <v>616</v>
      </c>
      <c r="W3329" t="s">
        <v>302</v>
      </c>
      <c r="X3329" t="s">
        <v>74</v>
      </c>
      <c r="Y3329" t="s">
        <v>308</v>
      </c>
      <c r="Z3329" t="s">
        <v>170</v>
      </c>
      <c r="AA3329" t="s">
        <v>64</v>
      </c>
      <c r="AB3329" t="s">
        <v>167</v>
      </c>
      <c r="AC3329" t="s">
        <v>155</v>
      </c>
      <c r="AD3329" t="s">
        <v>92</v>
      </c>
      <c r="AE3329" t="s">
        <v>1911</v>
      </c>
      <c r="AF3329" t="s">
        <v>203</v>
      </c>
      <c r="AG3329" t="s">
        <v>890</v>
      </c>
      <c r="AH3329" t="s">
        <v>472</v>
      </c>
      <c r="AI3329" t="s">
        <v>226</v>
      </c>
      <c r="AJ3329" t="s">
        <v>5369</v>
      </c>
      <c r="AK3329" t="s">
        <v>73</v>
      </c>
      <c r="AL3329" t="s">
        <v>103</v>
      </c>
      <c r="AM3329" t="s">
        <v>74</v>
      </c>
      <c r="AN3329" t="s">
        <v>76</v>
      </c>
      <c r="AO3329" t="s">
        <v>121</v>
      </c>
      <c r="AP3329" t="s">
        <v>4241</v>
      </c>
      <c r="AQ3329" t="s">
        <v>178</v>
      </c>
      <c r="AR3329" t="s">
        <v>74</v>
      </c>
      <c r="AS3329" t="s">
        <v>127</v>
      </c>
      <c r="AT3329" t="s">
        <v>152</v>
      </c>
      <c r="AU3329" t="s">
        <v>107</v>
      </c>
      <c r="AV3329" t="s">
        <v>13669</v>
      </c>
    </row>
    <row r="3330" spans="1:48" hidden="1" x14ac:dyDescent="0.3">
      <c r="A3330" t="s">
        <v>15830</v>
      </c>
      <c r="B3330" t="s">
        <v>15831</v>
      </c>
      <c r="C3330" s="1" t="str">
        <f t="shared" si="550"/>
        <v>21:0975</v>
      </c>
      <c r="D3330" s="1" t="str">
        <f t="shared" si="551"/>
        <v>21:0110</v>
      </c>
      <c r="E3330" t="s">
        <v>15832</v>
      </c>
      <c r="F3330" t="s">
        <v>15833</v>
      </c>
      <c r="H3330">
        <v>60.861451700000003</v>
      </c>
      <c r="I3330">
        <v>-99.296378200000007</v>
      </c>
      <c r="J3330" s="1" t="str">
        <f t="shared" si="552"/>
        <v>NGR lake sediment grab sample</v>
      </c>
      <c r="K3330" s="1" t="str">
        <f t="shared" si="553"/>
        <v>&lt;177 micron (NGR)</v>
      </c>
      <c r="L3330">
        <v>89</v>
      </c>
      <c r="M3330" t="s">
        <v>354</v>
      </c>
      <c r="N3330">
        <v>1744</v>
      </c>
      <c r="O3330" t="s">
        <v>62</v>
      </c>
      <c r="P3330" t="s">
        <v>54</v>
      </c>
      <c r="Q3330" t="s">
        <v>2145</v>
      </c>
      <c r="R3330" t="s">
        <v>187</v>
      </c>
      <c r="S3330" t="s">
        <v>57</v>
      </c>
      <c r="T3330" t="s">
        <v>315</v>
      </c>
      <c r="U3330" t="s">
        <v>88</v>
      </c>
      <c r="V3330" t="s">
        <v>356</v>
      </c>
      <c r="W3330" t="s">
        <v>421</v>
      </c>
      <c r="X3330" t="s">
        <v>74</v>
      </c>
      <c r="Y3330" t="s">
        <v>94</v>
      </c>
      <c r="Z3330" t="s">
        <v>170</v>
      </c>
      <c r="AA3330" t="s">
        <v>64</v>
      </c>
      <c r="AB3330" t="s">
        <v>100</v>
      </c>
      <c r="AC3330" t="s">
        <v>70</v>
      </c>
      <c r="AD3330" t="s">
        <v>151</v>
      </c>
      <c r="AE3330" t="s">
        <v>1056</v>
      </c>
      <c r="AF3330" t="s">
        <v>116</v>
      </c>
      <c r="AG3330" t="s">
        <v>172</v>
      </c>
      <c r="AH3330" t="s">
        <v>472</v>
      </c>
      <c r="AI3330" t="s">
        <v>87</v>
      </c>
      <c r="AJ3330" t="s">
        <v>1073</v>
      </c>
      <c r="AK3330" t="s">
        <v>73</v>
      </c>
      <c r="AL3330" t="s">
        <v>103</v>
      </c>
      <c r="AM3330" t="s">
        <v>74</v>
      </c>
      <c r="AN3330" t="s">
        <v>76</v>
      </c>
      <c r="AO3330" t="s">
        <v>77</v>
      </c>
      <c r="AP3330" t="s">
        <v>1980</v>
      </c>
      <c r="AQ3330" t="s">
        <v>290</v>
      </c>
      <c r="AR3330" t="s">
        <v>62</v>
      </c>
      <c r="AS3330" t="s">
        <v>170</v>
      </c>
      <c r="AT3330" t="s">
        <v>315</v>
      </c>
      <c r="AU3330" t="s">
        <v>107</v>
      </c>
      <c r="AV3330" t="s">
        <v>15834</v>
      </c>
    </row>
    <row r="3331" spans="1:48" hidden="1" x14ac:dyDescent="0.3">
      <c r="A3331" t="s">
        <v>15835</v>
      </c>
      <c r="B3331" t="s">
        <v>15836</v>
      </c>
      <c r="C3331" s="1" t="str">
        <f t="shared" si="550"/>
        <v>21:0975</v>
      </c>
      <c r="D3331" s="1" t="str">
        <f t="shared" si="551"/>
        <v>21:0110</v>
      </c>
      <c r="E3331" t="s">
        <v>15837</v>
      </c>
      <c r="F3331" t="s">
        <v>15838</v>
      </c>
      <c r="H3331">
        <v>60.831701500000001</v>
      </c>
      <c r="I3331">
        <v>-99.5105018</v>
      </c>
      <c r="J3331" s="1" t="str">
        <f t="shared" si="552"/>
        <v>NGR lake sediment grab sample</v>
      </c>
      <c r="K3331" s="1" t="str">
        <f t="shared" si="553"/>
        <v>&lt;177 micron (NGR)</v>
      </c>
      <c r="L3331">
        <v>90</v>
      </c>
      <c r="M3331" t="s">
        <v>52</v>
      </c>
      <c r="N3331">
        <v>1745</v>
      </c>
      <c r="O3331" t="s">
        <v>95</v>
      </c>
      <c r="P3331" t="s">
        <v>54</v>
      </c>
      <c r="Q3331" t="s">
        <v>920</v>
      </c>
      <c r="R3331" t="s">
        <v>99</v>
      </c>
      <c r="S3331" t="s">
        <v>57</v>
      </c>
      <c r="T3331" t="s">
        <v>275</v>
      </c>
      <c r="U3331" t="s">
        <v>290</v>
      </c>
      <c r="V3331" t="s">
        <v>90</v>
      </c>
      <c r="W3331" t="s">
        <v>157</v>
      </c>
      <c r="X3331" t="s">
        <v>62</v>
      </c>
      <c r="Y3331" t="s">
        <v>123</v>
      </c>
      <c r="Z3331" t="s">
        <v>62</v>
      </c>
      <c r="AA3331" t="s">
        <v>64</v>
      </c>
      <c r="AB3331" t="s">
        <v>315</v>
      </c>
      <c r="AC3331" t="s">
        <v>70</v>
      </c>
      <c r="AD3331" t="s">
        <v>691</v>
      </c>
      <c r="AE3331" t="s">
        <v>1658</v>
      </c>
      <c r="AF3331" t="s">
        <v>121</v>
      </c>
      <c r="AG3331" t="s">
        <v>99</v>
      </c>
      <c r="AH3331" t="s">
        <v>173</v>
      </c>
      <c r="AI3331" t="s">
        <v>106</v>
      </c>
      <c r="AJ3331" t="s">
        <v>1569</v>
      </c>
      <c r="AK3331" t="s">
        <v>73</v>
      </c>
      <c r="AL3331" t="s">
        <v>103</v>
      </c>
      <c r="AM3331" t="s">
        <v>421</v>
      </c>
      <c r="AN3331" t="s">
        <v>76</v>
      </c>
      <c r="AO3331" t="s">
        <v>1186</v>
      </c>
      <c r="AP3331" t="s">
        <v>920</v>
      </c>
      <c r="AQ3331" t="s">
        <v>2648</v>
      </c>
      <c r="AR3331" t="s">
        <v>67</v>
      </c>
      <c r="AS3331" t="s">
        <v>138</v>
      </c>
      <c r="AT3331" t="s">
        <v>80</v>
      </c>
      <c r="AU3331" t="s">
        <v>107</v>
      </c>
      <c r="AV3331" t="s">
        <v>15839</v>
      </c>
    </row>
    <row r="3332" spans="1:48" hidden="1" x14ac:dyDescent="0.3">
      <c r="A3332" t="s">
        <v>15840</v>
      </c>
      <c r="B3332" t="s">
        <v>15841</v>
      </c>
      <c r="C3332" s="1" t="str">
        <f t="shared" si="550"/>
        <v>21:0975</v>
      </c>
      <c r="D3332" s="1" t="str">
        <f t="shared" si="551"/>
        <v>21:0110</v>
      </c>
      <c r="E3332" t="s">
        <v>15842</v>
      </c>
      <c r="F3332" t="s">
        <v>15843</v>
      </c>
      <c r="H3332">
        <v>60.868812900000002</v>
      </c>
      <c r="I3332">
        <v>-99.379012599999996</v>
      </c>
      <c r="J3332" s="1" t="str">
        <f t="shared" si="552"/>
        <v>NGR lake sediment grab sample</v>
      </c>
      <c r="K3332" s="1" t="str">
        <f t="shared" si="553"/>
        <v>&lt;177 micron (NGR)</v>
      </c>
      <c r="L3332">
        <v>90</v>
      </c>
      <c r="M3332" t="s">
        <v>86</v>
      </c>
      <c r="N3332">
        <v>1746</v>
      </c>
      <c r="O3332" t="s">
        <v>276</v>
      </c>
      <c r="P3332" t="s">
        <v>54</v>
      </c>
      <c r="Q3332" t="s">
        <v>2145</v>
      </c>
      <c r="R3332" t="s">
        <v>436</v>
      </c>
      <c r="S3332" t="s">
        <v>57</v>
      </c>
      <c r="T3332" t="s">
        <v>219</v>
      </c>
      <c r="U3332" t="s">
        <v>59</v>
      </c>
      <c r="V3332" t="s">
        <v>550</v>
      </c>
      <c r="W3332" t="s">
        <v>68</v>
      </c>
      <c r="X3332" t="s">
        <v>74</v>
      </c>
      <c r="Y3332" t="s">
        <v>238</v>
      </c>
      <c r="Z3332" t="s">
        <v>170</v>
      </c>
      <c r="AA3332" t="s">
        <v>64</v>
      </c>
      <c r="AB3332" t="s">
        <v>575</v>
      </c>
      <c r="AC3332" t="s">
        <v>66</v>
      </c>
      <c r="AD3332" t="s">
        <v>357</v>
      </c>
      <c r="AE3332" t="s">
        <v>1090</v>
      </c>
      <c r="AF3332" t="s">
        <v>76</v>
      </c>
      <c r="AG3332" t="s">
        <v>236</v>
      </c>
      <c r="AH3332" t="s">
        <v>173</v>
      </c>
      <c r="AI3332" t="s">
        <v>136</v>
      </c>
      <c r="AJ3332" t="s">
        <v>123</v>
      </c>
      <c r="AK3332" t="s">
        <v>73</v>
      </c>
      <c r="AL3332" t="s">
        <v>103</v>
      </c>
      <c r="AM3332" t="s">
        <v>177</v>
      </c>
      <c r="AN3332" t="s">
        <v>76</v>
      </c>
      <c r="AO3332" t="s">
        <v>203</v>
      </c>
      <c r="AP3332" t="s">
        <v>900</v>
      </c>
      <c r="AQ3332" t="s">
        <v>3076</v>
      </c>
      <c r="AR3332" t="s">
        <v>74</v>
      </c>
      <c r="AS3332" t="s">
        <v>170</v>
      </c>
      <c r="AT3332" t="s">
        <v>73</v>
      </c>
      <c r="AU3332" t="s">
        <v>107</v>
      </c>
      <c r="AV3332" t="s">
        <v>15844</v>
      </c>
    </row>
    <row r="3333" spans="1:48" hidden="1" x14ac:dyDescent="0.3">
      <c r="A3333" t="s">
        <v>15845</v>
      </c>
      <c r="B3333" t="s">
        <v>15846</v>
      </c>
      <c r="C3333" s="1" t="str">
        <f t="shared" si="550"/>
        <v>21:0975</v>
      </c>
      <c r="D3333" s="1" t="str">
        <f t="shared" si="551"/>
        <v>21:0110</v>
      </c>
      <c r="E3333" t="s">
        <v>15847</v>
      </c>
      <c r="F3333" t="s">
        <v>15848</v>
      </c>
      <c r="H3333">
        <v>60.869817099999999</v>
      </c>
      <c r="I3333">
        <v>-99.454798999999994</v>
      </c>
      <c r="J3333" s="1" t="str">
        <f t="shared" si="552"/>
        <v>NGR lake sediment grab sample</v>
      </c>
      <c r="K3333" s="1" t="str">
        <f t="shared" si="553"/>
        <v>&lt;177 micron (NGR)</v>
      </c>
      <c r="L3333">
        <v>90</v>
      </c>
      <c r="M3333" t="s">
        <v>149</v>
      </c>
      <c r="N3333">
        <v>1747</v>
      </c>
      <c r="O3333" t="s">
        <v>62</v>
      </c>
      <c r="P3333" t="s">
        <v>54</v>
      </c>
      <c r="Q3333" t="s">
        <v>488</v>
      </c>
      <c r="R3333" t="s">
        <v>381</v>
      </c>
      <c r="S3333" t="s">
        <v>57</v>
      </c>
      <c r="T3333" t="s">
        <v>593</v>
      </c>
      <c r="U3333" t="s">
        <v>88</v>
      </c>
      <c r="V3333" t="s">
        <v>251</v>
      </c>
      <c r="W3333" t="s">
        <v>62</v>
      </c>
      <c r="X3333" t="s">
        <v>62</v>
      </c>
      <c r="Y3333" t="s">
        <v>292</v>
      </c>
      <c r="Z3333" t="s">
        <v>170</v>
      </c>
      <c r="AA3333" t="s">
        <v>64</v>
      </c>
      <c r="AB3333" t="s">
        <v>152</v>
      </c>
      <c r="AC3333" t="s">
        <v>125</v>
      </c>
      <c r="AD3333" t="s">
        <v>381</v>
      </c>
      <c r="AE3333" t="s">
        <v>1090</v>
      </c>
      <c r="AF3333" t="s">
        <v>104</v>
      </c>
      <c r="AG3333" t="s">
        <v>93</v>
      </c>
      <c r="AH3333" t="s">
        <v>472</v>
      </c>
      <c r="AI3333" t="s">
        <v>209</v>
      </c>
      <c r="AJ3333" t="s">
        <v>13985</v>
      </c>
      <c r="AK3333" t="s">
        <v>73</v>
      </c>
      <c r="AL3333" t="s">
        <v>75</v>
      </c>
      <c r="AM3333" t="s">
        <v>238</v>
      </c>
      <c r="AN3333" t="s">
        <v>76</v>
      </c>
      <c r="AO3333" t="s">
        <v>9385</v>
      </c>
      <c r="AP3333" t="s">
        <v>234</v>
      </c>
      <c r="AQ3333" t="s">
        <v>646</v>
      </c>
      <c r="AR3333" t="s">
        <v>67</v>
      </c>
      <c r="AS3333" t="s">
        <v>96</v>
      </c>
      <c r="AT3333" t="s">
        <v>277</v>
      </c>
      <c r="AU3333" t="s">
        <v>107</v>
      </c>
      <c r="AV3333" t="s">
        <v>11048</v>
      </c>
    </row>
    <row r="3334" spans="1:48" hidden="1" x14ac:dyDescent="0.3">
      <c r="A3334" t="s">
        <v>15849</v>
      </c>
      <c r="B3334" t="s">
        <v>15850</v>
      </c>
      <c r="C3334" s="1" t="str">
        <f t="shared" si="550"/>
        <v>21:0975</v>
      </c>
      <c r="D3334" s="1" t="str">
        <f t="shared" si="551"/>
        <v>21:0110</v>
      </c>
      <c r="E3334" t="s">
        <v>15851</v>
      </c>
      <c r="F3334" t="s">
        <v>15852</v>
      </c>
      <c r="H3334">
        <v>60.872510300000002</v>
      </c>
      <c r="I3334">
        <v>-99.509955899999994</v>
      </c>
      <c r="J3334" s="1" t="str">
        <f t="shared" si="552"/>
        <v>NGR lake sediment grab sample</v>
      </c>
      <c r="K3334" s="1" t="str">
        <f t="shared" si="553"/>
        <v>&lt;177 micron (NGR)</v>
      </c>
      <c r="L3334">
        <v>90</v>
      </c>
      <c r="M3334" t="s">
        <v>113</v>
      </c>
      <c r="N3334">
        <v>1748</v>
      </c>
      <c r="O3334" t="s">
        <v>302</v>
      </c>
      <c r="P3334" t="s">
        <v>54</v>
      </c>
      <c r="Q3334" t="s">
        <v>624</v>
      </c>
      <c r="R3334" t="s">
        <v>77</v>
      </c>
      <c r="S3334" t="s">
        <v>57</v>
      </c>
      <c r="T3334" t="s">
        <v>58</v>
      </c>
      <c r="U3334" t="s">
        <v>59</v>
      </c>
      <c r="V3334" t="s">
        <v>691</v>
      </c>
      <c r="W3334" t="s">
        <v>171</v>
      </c>
      <c r="X3334" t="s">
        <v>74</v>
      </c>
      <c r="Y3334" t="s">
        <v>238</v>
      </c>
      <c r="Z3334" t="s">
        <v>96</v>
      </c>
      <c r="AA3334" t="s">
        <v>64</v>
      </c>
      <c r="AB3334" t="s">
        <v>339</v>
      </c>
      <c r="AC3334" t="s">
        <v>224</v>
      </c>
      <c r="AD3334" t="s">
        <v>203</v>
      </c>
      <c r="AE3334" t="s">
        <v>238</v>
      </c>
      <c r="AF3334" t="s">
        <v>121</v>
      </c>
      <c r="AG3334" t="s">
        <v>698</v>
      </c>
      <c r="AH3334" t="s">
        <v>173</v>
      </c>
      <c r="AI3334" t="s">
        <v>336</v>
      </c>
      <c r="AJ3334" t="s">
        <v>514</v>
      </c>
      <c r="AK3334" t="s">
        <v>73</v>
      </c>
      <c r="AL3334" t="s">
        <v>75</v>
      </c>
      <c r="AM3334" t="s">
        <v>125</v>
      </c>
      <c r="AN3334" t="s">
        <v>76</v>
      </c>
      <c r="AO3334" t="s">
        <v>281</v>
      </c>
      <c r="AP3334" t="s">
        <v>656</v>
      </c>
      <c r="AQ3334" t="s">
        <v>14008</v>
      </c>
      <c r="AR3334" t="s">
        <v>67</v>
      </c>
      <c r="AS3334" t="s">
        <v>170</v>
      </c>
      <c r="AT3334" t="s">
        <v>73</v>
      </c>
      <c r="AU3334" t="s">
        <v>107</v>
      </c>
      <c r="AV3334" t="s">
        <v>9747</v>
      </c>
    </row>
    <row r="3335" spans="1:48" hidden="1" x14ac:dyDescent="0.3">
      <c r="A3335" t="s">
        <v>15853</v>
      </c>
      <c r="B3335" t="s">
        <v>15854</v>
      </c>
      <c r="C3335" s="1" t="str">
        <f t="shared" si="550"/>
        <v>21:0975</v>
      </c>
      <c r="D3335" s="1" t="str">
        <f t="shared" si="551"/>
        <v>21:0110</v>
      </c>
      <c r="E3335" t="s">
        <v>15851</v>
      </c>
      <c r="F3335" t="s">
        <v>15855</v>
      </c>
      <c r="H3335">
        <v>60.872510300000002</v>
      </c>
      <c r="I3335">
        <v>-99.509955899999994</v>
      </c>
      <c r="J3335" s="1" t="str">
        <f t="shared" si="552"/>
        <v>NGR lake sediment grab sample</v>
      </c>
      <c r="K3335" s="1" t="str">
        <f t="shared" si="553"/>
        <v>&lt;177 micron (NGR)</v>
      </c>
      <c r="L3335">
        <v>90</v>
      </c>
      <c r="M3335" t="s">
        <v>132</v>
      </c>
      <c r="N3335">
        <v>1749</v>
      </c>
      <c r="O3335" t="s">
        <v>302</v>
      </c>
      <c r="P3335" t="s">
        <v>54</v>
      </c>
      <c r="Q3335" t="s">
        <v>521</v>
      </c>
      <c r="R3335" t="s">
        <v>134</v>
      </c>
      <c r="S3335" t="s">
        <v>57</v>
      </c>
      <c r="T3335" t="s">
        <v>152</v>
      </c>
      <c r="U3335" t="s">
        <v>117</v>
      </c>
      <c r="V3335" t="s">
        <v>691</v>
      </c>
      <c r="W3335" t="s">
        <v>171</v>
      </c>
      <c r="X3335" t="s">
        <v>74</v>
      </c>
      <c r="Y3335" t="s">
        <v>396</v>
      </c>
      <c r="Z3335" t="s">
        <v>96</v>
      </c>
      <c r="AA3335" t="s">
        <v>64</v>
      </c>
      <c r="AB3335" t="s">
        <v>617</v>
      </c>
      <c r="AC3335" t="s">
        <v>224</v>
      </c>
      <c r="AD3335" t="s">
        <v>203</v>
      </c>
      <c r="AE3335" t="s">
        <v>238</v>
      </c>
      <c r="AF3335" t="s">
        <v>357</v>
      </c>
      <c r="AG3335" t="s">
        <v>316</v>
      </c>
      <c r="AH3335" t="s">
        <v>472</v>
      </c>
      <c r="AI3335" t="s">
        <v>692</v>
      </c>
      <c r="AJ3335" t="s">
        <v>88</v>
      </c>
      <c r="AK3335" t="s">
        <v>73</v>
      </c>
      <c r="AL3335" t="s">
        <v>177</v>
      </c>
      <c r="AM3335" t="s">
        <v>177</v>
      </c>
      <c r="AN3335" t="s">
        <v>76</v>
      </c>
      <c r="AO3335" t="s">
        <v>77</v>
      </c>
      <c r="AP3335" t="s">
        <v>656</v>
      </c>
      <c r="AQ3335" t="s">
        <v>550</v>
      </c>
      <c r="AR3335" t="s">
        <v>67</v>
      </c>
      <c r="AS3335" t="s">
        <v>170</v>
      </c>
      <c r="AT3335" t="s">
        <v>73</v>
      </c>
      <c r="AU3335" t="s">
        <v>107</v>
      </c>
      <c r="AV3335" t="s">
        <v>11686</v>
      </c>
    </row>
    <row r="3336" spans="1:48" hidden="1" x14ac:dyDescent="0.3">
      <c r="A3336" t="s">
        <v>15856</v>
      </c>
      <c r="B3336" t="s">
        <v>15857</v>
      </c>
      <c r="C3336" s="1" t="str">
        <f t="shared" si="550"/>
        <v>21:0975</v>
      </c>
      <c r="D3336" s="1" t="str">
        <f t="shared" si="551"/>
        <v>21:0110</v>
      </c>
      <c r="E3336" t="s">
        <v>15858</v>
      </c>
      <c r="F3336" t="s">
        <v>15859</v>
      </c>
      <c r="H3336">
        <v>60.876625599999997</v>
      </c>
      <c r="I3336">
        <v>-99.582184299999994</v>
      </c>
      <c r="J3336" s="1" t="str">
        <f t="shared" si="552"/>
        <v>NGR lake sediment grab sample</v>
      </c>
      <c r="K3336" s="1" t="str">
        <f t="shared" si="553"/>
        <v>&lt;177 micron (NGR)</v>
      </c>
      <c r="L3336">
        <v>90</v>
      </c>
      <c r="M3336" t="s">
        <v>165</v>
      </c>
      <c r="N3336">
        <v>1750</v>
      </c>
      <c r="O3336" t="s">
        <v>74</v>
      </c>
      <c r="P3336" t="s">
        <v>54</v>
      </c>
      <c r="Q3336" t="s">
        <v>489</v>
      </c>
      <c r="R3336" t="s">
        <v>317</v>
      </c>
      <c r="S3336" t="s">
        <v>57</v>
      </c>
      <c r="T3336" t="s">
        <v>643</v>
      </c>
      <c r="U3336" t="s">
        <v>57</v>
      </c>
      <c r="V3336" t="s">
        <v>141</v>
      </c>
      <c r="W3336" t="s">
        <v>396</v>
      </c>
      <c r="X3336" t="s">
        <v>62</v>
      </c>
      <c r="Y3336" t="s">
        <v>171</v>
      </c>
      <c r="Z3336" t="s">
        <v>170</v>
      </c>
      <c r="AA3336" t="s">
        <v>64</v>
      </c>
      <c r="AB3336" t="s">
        <v>277</v>
      </c>
      <c r="AC3336" t="s">
        <v>238</v>
      </c>
      <c r="AD3336" t="s">
        <v>59</v>
      </c>
      <c r="AE3336" t="s">
        <v>2236</v>
      </c>
      <c r="AF3336" t="s">
        <v>290</v>
      </c>
      <c r="AG3336" t="s">
        <v>187</v>
      </c>
      <c r="AH3336" t="s">
        <v>472</v>
      </c>
      <c r="AI3336" t="s">
        <v>143</v>
      </c>
      <c r="AJ3336" t="s">
        <v>576</v>
      </c>
      <c r="AK3336" t="s">
        <v>73</v>
      </c>
      <c r="AL3336" t="s">
        <v>103</v>
      </c>
      <c r="AM3336" t="s">
        <v>95</v>
      </c>
      <c r="AN3336" t="s">
        <v>76</v>
      </c>
      <c r="AO3336" t="s">
        <v>1930</v>
      </c>
      <c r="AP3336" t="s">
        <v>920</v>
      </c>
      <c r="AQ3336" t="s">
        <v>680</v>
      </c>
      <c r="AR3336" t="s">
        <v>67</v>
      </c>
      <c r="AS3336" t="s">
        <v>88</v>
      </c>
      <c r="AT3336" t="s">
        <v>73</v>
      </c>
      <c r="AU3336" t="s">
        <v>107</v>
      </c>
      <c r="AV3336" t="s">
        <v>15860</v>
      </c>
    </row>
    <row r="3337" spans="1:48" hidden="1" x14ac:dyDescent="0.3">
      <c r="A3337" t="s">
        <v>15861</v>
      </c>
      <c r="B3337" t="s">
        <v>15862</v>
      </c>
      <c r="C3337" s="1" t="str">
        <f t="shared" si="550"/>
        <v>21:0975</v>
      </c>
      <c r="D3337" s="1" t="str">
        <f t="shared" si="551"/>
        <v>21:0110</v>
      </c>
      <c r="E3337" t="s">
        <v>15863</v>
      </c>
      <c r="F3337" t="s">
        <v>15864</v>
      </c>
      <c r="H3337">
        <v>60.8743616</v>
      </c>
      <c r="I3337">
        <v>-99.636049900000003</v>
      </c>
      <c r="J3337" s="1" t="str">
        <f t="shared" si="552"/>
        <v>NGR lake sediment grab sample</v>
      </c>
      <c r="K3337" s="1" t="str">
        <f t="shared" si="553"/>
        <v>&lt;177 micron (NGR)</v>
      </c>
      <c r="L3337">
        <v>90</v>
      </c>
      <c r="M3337" t="s">
        <v>185</v>
      </c>
      <c r="N3337">
        <v>1751</v>
      </c>
      <c r="O3337" t="s">
        <v>421</v>
      </c>
      <c r="P3337" t="s">
        <v>54</v>
      </c>
      <c r="Q3337" t="s">
        <v>603</v>
      </c>
      <c r="R3337" t="s">
        <v>77</v>
      </c>
      <c r="S3337" t="s">
        <v>57</v>
      </c>
      <c r="T3337" t="s">
        <v>437</v>
      </c>
      <c r="U3337" t="s">
        <v>59</v>
      </c>
      <c r="V3337" t="s">
        <v>478</v>
      </c>
      <c r="W3337" t="s">
        <v>170</v>
      </c>
      <c r="X3337" t="s">
        <v>74</v>
      </c>
      <c r="Y3337" t="s">
        <v>171</v>
      </c>
      <c r="Z3337" t="s">
        <v>127</v>
      </c>
      <c r="AA3337" t="s">
        <v>64</v>
      </c>
      <c r="AB3337" t="s">
        <v>1089</v>
      </c>
      <c r="AC3337" t="s">
        <v>157</v>
      </c>
      <c r="AD3337" t="s">
        <v>203</v>
      </c>
      <c r="AE3337" t="s">
        <v>74</v>
      </c>
      <c r="AF3337" t="s">
        <v>116</v>
      </c>
      <c r="AG3337" t="s">
        <v>698</v>
      </c>
      <c r="AH3337" t="s">
        <v>472</v>
      </c>
      <c r="AI3337" t="s">
        <v>56</v>
      </c>
      <c r="AJ3337" t="s">
        <v>8875</v>
      </c>
      <c r="AK3337" t="s">
        <v>73</v>
      </c>
      <c r="AL3337" t="s">
        <v>125</v>
      </c>
      <c r="AM3337" t="s">
        <v>396</v>
      </c>
      <c r="AN3337" t="s">
        <v>76</v>
      </c>
      <c r="AO3337" t="s">
        <v>1168</v>
      </c>
      <c r="AP3337" t="s">
        <v>234</v>
      </c>
      <c r="AQ3337" t="s">
        <v>11922</v>
      </c>
      <c r="AR3337" t="s">
        <v>67</v>
      </c>
      <c r="AS3337" t="s">
        <v>96</v>
      </c>
      <c r="AT3337" t="s">
        <v>58</v>
      </c>
      <c r="AU3337" t="s">
        <v>107</v>
      </c>
      <c r="AV3337" t="s">
        <v>15420</v>
      </c>
    </row>
    <row r="3338" spans="1:48" hidden="1" x14ac:dyDescent="0.3">
      <c r="A3338" t="s">
        <v>15865</v>
      </c>
      <c r="B3338" t="s">
        <v>15866</v>
      </c>
      <c r="C3338" s="1" t="str">
        <f t="shared" si="550"/>
        <v>21:0975</v>
      </c>
      <c r="D3338" s="1" t="str">
        <f t="shared" si="551"/>
        <v>21:0110</v>
      </c>
      <c r="E3338" t="s">
        <v>15867</v>
      </c>
      <c r="F3338" t="s">
        <v>15868</v>
      </c>
      <c r="H3338">
        <v>60.8637157</v>
      </c>
      <c r="I3338">
        <v>-99.715963099999996</v>
      </c>
      <c r="J3338" s="1" t="str">
        <f t="shared" si="552"/>
        <v>NGR lake sediment grab sample</v>
      </c>
      <c r="K3338" s="1" t="str">
        <f t="shared" si="553"/>
        <v>&lt;177 micron (NGR)</v>
      </c>
      <c r="L3338">
        <v>90</v>
      </c>
      <c r="M3338" t="s">
        <v>200</v>
      </c>
      <c r="N3338">
        <v>1752</v>
      </c>
      <c r="O3338" t="s">
        <v>62</v>
      </c>
      <c r="P3338" t="s">
        <v>54</v>
      </c>
      <c r="Q3338" t="s">
        <v>830</v>
      </c>
      <c r="R3338" t="s">
        <v>290</v>
      </c>
      <c r="S3338" t="s">
        <v>57</v>
      </c>
      <c r="T3338" t="s">
        <v>1814</v>
      </c>
      <c r="U3338" t="s">
        <v>88</v>
      </c>
      <c r="V3338" t="s">
        <v>190</v>
      </c>
      <c r="W3338" t="s">
        <v>159</v>
      </c>
      <c r="X3338" t="s">
        <v>170</v>
      </c>
      <c r="Y3338" t="s">
        <v>170</v>
      </c>
      <c r="Z3338" t="s">
        <v>138</v>
      </c>
      <c r="AA3338" t="s">
        <v>64</v>
      </c>
      <c r="AB3338" t="s">
        <v>562</v>
      </c>
      <c r="AC3338" t="s">
        <v>62</v>
      </c>
      <c r="AD3338" t="s">
        <v>90</v>
      </c>
      <c r="AE3338" t="s">
        <v>302</v>
      </c>
      <c r="AF3338" t="s">
        <v>134</v>
      </c>
      <c r="AG3338" t="s">
        <v>315</v>
      </c>
      <c r="AH3338" t="s">
        <v>173</v>
      </c>
      <c r="AI3338" t="s">
        <v>265</v>
      </c>
      <c r="AJ3338" t="s">
        <v>12056</v>
      </c>
      <c r="AK3338" t="s">
        <v>73</v>
      </c>
      <c r="AL3338" t="s">
        <v>526</v>
      </c>
      <c r="AM3338" t="s">
        <v>346</v>
      </c>
      <c r="AN3338" t="s">
        <v>76</v>
      </c>
      <c r="AO3338" t="s">
        <v>13348</v>
      </c>
      <c r="AP3338" t="s">
        <v>596</v>
      </c>
      <c r="AQ3338" t="s">
        <v>15869</v>
      </c>
      <c r="AR3338" t="s">
        <v>62</v>
      </c>
      <c r="AS3338" t="s">
        <v>117</v>
      </c>
      <c r="AT3338" t="s">
        <v>262</v>
      </c>
      <c r="AU3338" t="s">
        <v>107</v>
      </c>
      <c r="AV3338" t="s">
        <v>12033</v>
      </c>
    </row>
    <row r="3339" spans="1:48" hidden="1" x14ac:dyDescent="0.3">
      <c r="A3339" t="s">
        <v>15870</v>
      </c>
      <c r="B3339" t="s">
        <v>15871</v>
      </c>
      <c r="C3339" s="1" t="str">
        <f t="shared" si="550"/>
        <v>21:0975</v>
      </c>
      <c r="D3339" s="1" t="str">
        <f t="shared" si="551"/>
        <v>21:0110</v>
      </c>
      <c r="E3339" t="s">
        <v>15872</v>
      </c>
      <c r="F3339" t="s">
        <v>15873</v>
      </c>
      <c r="H3339">
        <v>60.866414399999996</v>
      </c>
      <c r="I3339">
        <v>-99.767155599999995</v>
      </c>
      <c r="J3339" s="1" t="str">
        <f t="shared" si="552"/>
        <v>NGR lake sediment grab sample</v>
      </c>
      <c r="K3339" s="1" t="str">
        <f t="shared" si="553"/>
        <v>&lt;177 micron (NGR)</v>
      </c>
      <c r="L3339">
        <v>90</v>
      </c>
      <c r="M3339" t="s">
        <v>217</v>
      </c>
      <c r="N3339">
        <v>1753</v>
      </c>
      <c r="O3339" t="s">
        <v>143</v>
      </c>
      <c r="P3339" t="s">
        <v>54</v>
      </c>
      <c r="Q3339" t="s">
        <v>261</v>
      </c>
      <c r="R3339" t="s">
        <v>492</v>
      </c>
      <c r="S3339" t="s">
        <v>57</v>
      </c>
      <c r="T3339" t="s">
        <v>558</v>
      </c>
      <c r="U3339" t="s">
        <v>187</v>
      </c>
      <c r="V3339" t="s">
        <v>192</v>
      </c>
      <c r="W3339" t="s">
        <v>205</v>
      </c>
      <c r="X3339" t="s">
        <v>170</v>
      </c>
      <c r="Y3339" t="s">
        <v>389</v>
      </c>
      <c r="Z3339" t="s">
        <v>170</v>
      </c>
      <c r="AA3339" t="s">
        <v>64</v>
      </c>
      <c r="AB3339" t="s">
        <v>80</v>
      </c>
      <c r="AC3339" t="s">
        <v>137</v>
      </c>
      <c r="AD3339" t="s">
        <v>411</v>
      </c>
      <c r="AE3339" t="s">
        <v>2078</v>
      </c>
      <c r="AF3339" t="s">
        <v>575</v>
      </c>
      <c r="AG3339" t="s">
        <v>492</v>
      </c>
      <c r="AH3339" t="s">
        <v>472</v>
      </c>
      <c r="AI3339" t="s">
        <v>440</v>
      </c>
      <c r="AJ3339" t="s">
        <v>607</v>
      </c>
      <c r="AK3339" t="s">
        <v>73</v>
      </c>
      <c r="AL3339" t="s">
        <v>177</v>
      </c>
      <c r="AM3339" t="s">
        <v>355</v>
      </c>
      <c r="AN3339" t="s">
        <v>76</v>
      </c>
      <c r="AO3339" t="s">
        <v>14257</v>
      </c>
      <c r="AP3339" t="s">
        <v>194</v>
      </c>
      <c r="AQ3339" t="s">
        <v>10956</v>
      </c>
      <c r="AR3339" t="s">
        <v>62</v>
      </c>
      <c r="AS3339" t="s">
        <v>168</v>
      </c>
      <c r="AT3339" t="s">
        <v>2145</v>
      </c>
      <c r="AU3339" t="s">
        <v>107</v>
      </c>
      <c r="AV3339" t="s">
        <v>7082</v>
      </c>
    </row>
    <row r="3340" spans="1:48" hidden="1" x14ac:dyDescent="0.3">
      <c r="A3340" t="s">
        <v>15874</v>
      </c>
      <c r="B3340" t="s">
        <v>15875</v>
      </c>
      <c r="C3340" s="1" t="str">
        <f t="shared" si="550"/>
        <v>21:0975</v>
      </c>
      <c r="D3340" s="1" t="str">
        <f t="shared" si="551"/>
        <v>21:0110</v>
      </c>
      <c r="E3340" t="s">
        <v>15876</v>
      </c>
      <c r="F3340" t="s">
        <v>15877</v>
      </c>
      <c r="H3340">
        <v>60.870796800000001</v>
      </c>
      <c r="I3340">
        <v>-99.814367300000001</v>
      </c>
      <c r="J3340" s="1" t="str">
        <f t="shared" si="552"/>
        <v>NGR lake sediment grab sample</v>
      </c>
      <c r="K3340" s="1" t="str">
        <f t="shared" si="553"/>
        <v>&lt;177 micron (NGR)</v>
      </c>
      <c r="L3340">
        <v>90</v>
      </c>
      <c r="M3340" t="s">
        <v>246</v>
      </c>
      <c r="N3340">
        <v>1754</v>
      </c>
      <c r="O3340" t="s">
        <v>177</v>
      </c>
      <c r="P3340" t="s">
        <v>54</v>
      </c>
      <c r="Q3340" t="s">
        <v>277</v>
      </c>
      <c r="R3340" t="s">
        <v>187</v>
      </c>
      <c r="S3340" t="s">
        <v>57</v>
      </c>
      <c r="T3340" t="s">
        <v>488</v>
      </c>
      <c r="U3340" t="s">
        <v>57</v>
      </c>
      <c r="V3340" t="s">
        <v>2740</v>
      </c>
      <c r="W3340" t="s">
        <v>448</v>
      </c>
      <c r="X3340" t="s">
        <v>62</v>
      </c>
      <c r="Y3340" t="s">
        <v>346</v>
      </c>
      <c r="Z3340" t="s">
        <v>62</v>
      </c>
      <c r="AA3340" t="s">
        <v>64</v>
      </c>
      <c r="AB3340" t="s">
        <v>971</v>
      </c>
      <c r="AC3340" t="s">
        <v>302</v>
      </c>
      <c r="AD3340" t="s">
        <v>90</v>
      </c>
      <c r="AE3340" t="s">
        <v>9456</v>
      </c>
      <c r="AF3340" t="s">
        <v>76</v>
      </c>
      <c r="AG3340" t="s">
        <v>317</v>
      </c>
      <c r="AH3340" t="s">
        <v>780</v>
      </c>
      <c r="AI3340" t="s">
        <v>336</v>
      </c>
      <c r="AJ3340" t="s">
        <v>1633</v>
      </c>
      <c r="AK3340" t="s">
        <v>73</v>
      </c>
      <c r="AL3340" t="s">
        <v>103</v>
      </c>
      <c r="AM3340" t="s">
        <v>308</v>
      </c>
      <c r="AN3340" t="s">
        <v>76</v>
      </c>
      <c r="AO3340" t="s">
        <v>657</v>
      </c>
      <c r="AP3340" t="s">
        <v>8164</v>
      </c>
      <c r="AQ3340" t="s">
        <v>15878</v>
      </c>
      <c r="AR3340" t="s">
        <v>67</v>
      </c>
      <c r="AS3340" t="s">
        <v>203</v>
      </c>
      <c r="AT3340" t="s">
        <v>248</v>
      </c>
      <c r="AU3340" t="s">
        <v>107</v>
      </c>
      <c r="AV3340" t="s">
        <v>8066</v>
      </c>
    </row>
    <row r="3341" spans="1:48" hidden="1" x14ac:dyDescent="0.3">
      <c r="A3341" t="s">
        <v>15879</v>
      </c>
      <c r="B3341" t="s">
        <v>15880</v>
      </c>
      <c r="C3341" s="1" t="str">
        <f t="shared" si="550"/>
        <v>21:0975</v>
      </c>
      <c r="D3341" s="1" t="str">
        <f t="shared" si="551"/>
        <v>21:0110</v>
      </c>
      <c r="E3341" t="s">
        <v>15881</v>
      </c>
      <c r="F3341" t="s">
        <v>15882</v>
      </c>
      <c r="H3341">
        <v>60.864665600000002</v>
      </c>
      <c r="I3341">
        <v>-99.896071000000006</v>
      </c>
      <c r="J3341" s="1" t="str">
        <f t="shared" si="552"/>
        <v>NGR lake sediment grab sample</v>
      </c>
      <c r="K3341" s="1" t="str">
        <f t="shared" si="553"/>
        <v>&lt;177 micron (NGR)</v>
      </c>
      <c r="L3341">
        <v>90</v>
      </c>
      <c r="M3341" t="s">
        <v>260</v>
      </c>
      <c r="N3341">
        <v>1755</v>
      </c>
      <c r="O3341" t="s">
        <v>302</v>
      </c>
      <c r="P3341" t="s">
        <v>54</v>
      </c>
      <c r="Q3341" t="s">
        <v>1210</v>
      </c>
      <c r="R3341" t="s">
        <v>141</v>
      </c>
      <c r="S3341" t="s">
        <v>57</v>
      </c>
      <c r="T3341" t="s">
        <v>142</v>
      </c>
      <c r="U3341" t="s">
        <v>92</v>
      </c>
      <c r="V3341" t="s">
        <v>65</v>
      </c>
      <c r="W3341" t="s">
        <v>137</v>
      </c>
      <c r="X3341" t="s">
        <v>74</v>
      </c>
      <c r="Y3341" t="s">
        <v>95</v>
      </c>
      <c r="Z3341" t="s">
        <v>127</v>
      </c>
      <c r="AA3341" t="s">
        <v>64</v>
      </c>
      <c r="AB3341" t="s">
        <v>575</v>
      </c>
      <c r="AC3341" t="s">
        <v>70</v>
      </c>
      <c r="AD3341" t="s">
        <v>74</v>
      </c>
      <c r="AE3341" t="s">
        <v>206</v>
      </c>
      <c r="AF3341" t="s">
        <v>151</v>
      </c>
      <c r="AG3341" t="s">
        <v>326</v>
      </c>
      <c r="AH3341" t="s">
        <v>472</v>
      </c>
      <c r="AI3341" t="s">
        <v>59</v>
      </c>
      <c r="AJ3341" t="s">
        <v>338</v>
      </c>
      <c r="AK3341" t="s">
        <v>73</v>
      </c>
      <c r="AL3341" t="s">
        <v>75</v>
      </c>
      <c r="AM3341" t="s">
        <v>75</v>
      </c>
      <c r="AN3341" t="s">
        <v>76</v>
      </c>
      <c r="AO3341" t="s">
        <v>265</v>
      </c>
      <c r="AP3341" t="s">
        <v>307</v>
      </c>
      <c r="AQ3341" t="s">
        <v>263</v>
      </c>
      <c r="AR3341" t="s">
        <v>67</v>
      </c>
      <c r="AS3341" t="s">
        <v>54</v>
      </c>
      <c r="AT3341" t="s">
        <v>58</v>
      </c>
      <c r="AU3341" t="s">
        <v>107</v>
      </c>
      <c r="AV3341" t="s">
        <v>2468</v>
      </c>
    </row>
    <row r="3342" spans="1:48" hidden="1" x14ac:dyDescent="0.3">
      <c r="A3342" t="s">
        <v>15883</v>
      </c>
      <c r="B3342" t="s">
        <v>15884</v>
      </c>
      <c r="C3342" s="1" t="str">
        <f t="shared" si="550"/>
        <v>21:0975</v>
      </c>
      <c r="D3342" s="1" t="str">
        <f t="shared" si="551"/>
        <v>21:0110</v>
      </c>
      <c r="E3342" t="s">
        <v>15885</v>
      </c>
      <c r="F3342" t="s">
        <v>15886</v>
      </c>
      <c r="H3342">
        <v>60.837036400000002</v>
      </c>
      <c r="I3342">
        <v>-99.957495800000004</v>
      </c>
      <c r="J3342" s="1" t="str">
        <f t="shared" si="552"/>
        <v>NGR lake sediment grab sample</v>
      </c>
      <c r="K3342" s="1" t="str">
        <f t="shared" si="553"/>
        <v>&lt;177 micron (NGR)</v>
      </c>
      <c r="L3342">
        <v>90</v>
      </c>
      <c r="M3342" t="s">
        <v>273</v>
      </c>
      <c r="N3342">
        <v>1756</v>
      </c>
      <c r="O3342" t="s">
        <v>206</v>
      </c>
      <c r="P3342" t="s">
        <v>54</v>
      </c>
      <c r="Q3342" t="s">
        <v>624</v>
      </c>
      <c r="R3342" t="s">
        <v>121</v>
      </c>
      <c r="S3342" t="s">
        <v>57</v>
      </c>
      <c r="T3342" t="s">
        <v>304</v>
      </c>
      <c r="U3342" t="s">
        <v>59</v>
      </c>
      <c r="V3342" t="s">
        <v>478</v>
      </c>
      <c r="W3342" t="s">
        <v>355</v>
      </c>
      <c r="X3342" t="s">
        <v>74</v>
      </c>
      <c r="Y3342" t="s">
        <v>421</v>
      </c>
      <c r="Z3342" t="s">
        <v>127</v>
      </c>
      <c r="AA3342" t="s">
        <v>64</v>
      </c>
      <c r="AB3342" t="s">
        <v>575</v>
      </c>
      <c r="AC3342" t="s">
        <v>66</v>
      </c>
      <c r="AD3342" t="s">
        <v>170</v>
      </c>
      <c r="AE3342" t="s">
        <v>206</v>
      </c>
      <c r="AF3342" t="s">
        <v>436</v>
      </c>
      <c r="AG3342" t="s">
        <v>617</v>
      </c>
      <c r="AH3342" t="s">
        <v>472</v>
      </c>
      <c r="AI3342" t="s">
        <v>209</v>
      </c>
      <c r="AJ3342" t="s">
        <v>138</v>
      </c>
      <c r="AK3342" t="s">
        <v>73</v>
      </c>
      <c r="AL3342" t="s">
        <v>224</v>
      </c>
      <c r="AM3342" t="s">
        <v>75</v>
      </c>
      <c r="AN3342" t="s">
        <v>76</v>
      </c>
      <c r="AO3342" t="s">
        <v>168</v>
      </c>
      <c r="AP3342" t="s">
        <v>414</v>
      </c>
      <c r="AQ3342" t="s">
        <v>429</v>
      </c>
      <c r="AR3342" t="s">
        <v>67</v>
      </c>
      <c r="AS3342" t="s">
        <v>54</v>
      </c>
      <c r="AT3342" t="s">
        <v>73</v>
      </c>
      <c r="AU3342" t="s">
        <v>107</v>
      </c>
      <c r="AV3342" t="s">
        <v>12522</v>
      </c>
    </row>
    <row r="3343" spans="1:48" hidden="1" x14ac:dyDescent="0.3">
      <c r="A3343" t="s">
        <v>15887</v>
      </c>
      <c r="B3343" t="s">
        <v>15888</v>
      </c>
      <c r="C3343" s="1" t="str">
        <f t="shared" si="550"/>
        <v>21:0975</v>
      </c>
      <c r="D3343" s="1" t="str">
        <f t="shared" si="551"/>
        <v>21:0110</v>
      </c>
      <c r="E3343" t="s">
        <v>15889</v>
      </c>
      <c r="F3343" t="s">
        <v>15890</v>
      </c>
      <c r="H3343">
        <v>60.835386900000003</v>
      </c>
      <c r="I3343">
        <v>-99.911936299999994</v>
      </c>
      <c r="J3343" s="1" t="str">
        <f t="shared" si="552"/>
        <v>NGR lake sediment grab sample</v>
      </c>
      <c r="K3343" s="1" t="str">
        <f t="shared" si="553"/>
        <v>&lt;177 micron (NGR)</v>
      </c>
      <c r="L3343">
        <v>90</v>
      </c>
      <c r="M3343" t="s">
        <v>289</v>
      </c>
      <c r="N3343">
        <v>1757</v>
      </c>
      <c r="O3343" t="s">
        <v>95</v>
      </c>
      <c r="P3343" t="s">
        <v>54</v>
      </c>
      <c r="Q3343" t="s">
        <v>920</v>
      </c>
      <c r="R3343" t="s">
        <v>92</v>
      </c>
      <c r="S3343" t="s">
        <v>57</v>
      </c>
      <c r="T3343" t="s">
        <v>152</v>
      </c>
      <c r="U3343" t="s">
        <v>168</v>
      </c>
      <c r="V3343" t="s">
        <v>169</v>
      </c>
      <c r="W3343" t="s">
        <v>94</v>
      </c>
      <c r="X3343" t="s">
        <v>62</v>
      </c>
      <c r="Y3343" t="s">
        <v>327</v>
      </c>
      <c r="Z3343" t="s">
        <v>96</v>
      </c>
      <c r="AA3343" t="s">
        <v>64</v>
      </c>
      <c r="AB3343" t="s">
        <v>139</v>
      </c>
      <c r="AC3343" t="s">
        <v>66</v>
      </c>
      <c r="AD3343" t="s">
        <v>170</v>
      </c>
      <c r="AE3343" t="s">
        <v>448</v>
      </c>
      <c r="AF3343" t="s">
        <v>151</v>
      </c>
      <c r="AG3343" t="s">
        <v>152</v>
      </c>
      <c r="AH3343" t="s">
        <v>173</v>
      </c>
      <c r="AI3343" t="s">
        <v>514</v>
      </c>
      <c r="AJ3343" t="s">
        <v>123</v>
      </c>
      <c r="AK3343" t="s">
        <v>73</v>
      </c>
      <c r="AL3343" t="s">
        <v>157</v>
      </c>
      <c r="AM3343" t="s">
        <v>177</v>
      </c>
      <c r="AN3343" t="s">
        <v>76</v>
      </c>
      <c r="AO3343" t="s">
        <v>104</v>
      </c>
      <c r="AP3343" t="s">
        <v>482</v>
      </c>
      <c r="AQ3343" t="s">
        <v>134</v>
      </c>
      <c r="AR3343" t="s">
        <v>74</v>
      </c>
      <c r="AS3343" t="s">
        <v>62</v>
      </c>
      <c r="AT3343" t="s">
        <v>152</v>
      </c>
      <c r="AU3343" t="s">
        <v>107</v>
      </c>
      <c r="AV3343" t="s">
        <v>6926</v>
      </c>
    </row>
    <row r="3344" spans="1:48" hidden="1" x14ac:dyDescent="0.3">
      <c r="A3344" t="s">
        <v>15891</v>
      </c>
      <c r="B3344" t="s">
        <v>15892</v>
      </c>
      <c r="C3344" s="1" t="str">
        <f t="shared" si="550"/>
        <v>21:0975</v>
      </c>
      <c r="D3344" s="1" t="str">
        <f t="shared" si="551"/>
        <v>21:0110</v>
      </c>
      <c r="E3344" t="s">
        <v>15893</v>
      </c>
      <c r="F3344" t="s">
        <v>15894</v>
      </c>
      <c r="H3344">
        <v>60.832667899999997</v>
      </c>
      <c r="I3344">
        <v>-99.847223499999998</v>
      </c>
      <c r="J3344" s="1" t="str">
        <f t="shared" si="552"/>
        <v>NGR lake sediment grab sample</v>
      </c>
      <c r="K3344" s="1" t="str">
        <f t="shared" si="553"/>
        <v>&lt;177 micron (NGR)</v>
      </c>
      <c r="L3344">
        <v>90</v>
      </c>
      <c r="M3344" t="s">
        <v>301</v>
      </c>
      <c r="N3344">
        <v>1758</v>
      </c>
      <c r="O3344" t="s">
        <v>62</v>
      </c>
      <c r="P3344" t="s">
        <v>54</v>
      </c>
      <c r="Q3344" t="s">
        <v>1128</v>
      </c>
      <c r="R3344" t="s">
        <v>381</v>
      </c>
      <c r="S3344" t="s">
        <v>57</v>
      </c>
      <c r="T3344" t="s">
        <v>1814</v>
      </c>
      <c r="U3344" t="s">
        <v>59</v>
      </c>
      <c r="V3344" t="s">
        <v>2740</v>
      </c>
      <c r="W3344" t="s">
        <v>346</v>
      </c>
      <c r="X3344" t="s">
        <v>170</v>
      </c>
      <c r="Y3344" t="s">
        <v>63</v>
      </c>
      <c r="Z3344" t="s">
        <v>170</v>
      </c>
      <c r="AA3344" t="s">
        <v>64</v>
      </c>
      <c r="AB3344" t="s">
        <v>15895</v>
      </c>
      <c r="AC3344" t="s">
        <v>15896</v>
      </c>
      <c r="AD3344" t="s">
        <v>356</v>
      </c>
      <c r="AE3344" t="s">
        <v>75</v>
      </c>
      <c r="AF3344" t="s">
        <v>141</v>
      </c>
      <c r="AG3344" t="s">
        <v>492</v>
      </c>
      <c r="AH3344" t="s">
        <v>472</v>
      </c>
      <c r="AI3344" t="s">
        <v>692</v>
      </c>
      <c r="AJ3344" t="s">
        <v>1530</v>
      </c>
      <c r="AK3344" t="s">
        <v>73</v>
      </c>
      <c r="AL3344" t="s">
        <v>224</v>
      </c>
      <c r="AM3344" t="s">
        <v>346</v>
      </c>
      <c r="AN3344" t="s">
        <v>15897</v>
      </c>
      <c r="AO3344" t="s">
        <v>1364</v>
      </c>
      <c r="AP3344" t="s">
        <v>105</v>
      </c>
      <c r="AQ3344" t="s">
        <v>667</v>
      </c>
      <c r="AR3344" t="s">
        <v>67</v>
      </c>
      <c r="AS3344" t="s">
        <v>117</v>
      </c>
      <c r="AT3344" t="s">
        <v>152</v>
      </c>
      <c r="AU3344" t="s">
        <v>12295</v>
      </c>
      <c r="AV3344" t="s">
        <v>12807</v>
      </c>
    </row>
    <row r="3345" spans="1:48" hidden="1" x14ac:dyDescent="0.3">
      <c r="A3345" t="s">
        <v>15898</v>
      </c>
      <c r="B3345" t="s">
        <v>15899</v>
      </c>
      <c r="C3345" s="1" t="str">
        <f t="shared" si="550"/>
        <v>21:0975</v>
      </c>
      <c r="D3345" s="1" t="str">
        <f t="shared" si="551"/>
        <v>21:0110</v>
      </c>
      <c r="E3345" t="s">
        <v>15900</v>
      </c>
      <c r="F3345" t="s">
        <v>15901</v>
      </c>
      <c r="H3345">
        <v>60.838462999999997</v>
      </c>
      <c r="I3345">
        <v>-99.7828959</v>
      </c>
      <c r="J3345" s="1" t="str">
        <f t="shared" si="552"/>
        <v>NGR lake sediment grab sample</v>
      </c>
      <c r="K3345" s="1" t="str">
        <f t="shared" si="553"/>
        <v>&lt;177 micron (NGR)</v>
      </c>
      <c r="L3345">
        <v>90</v>
      </c>
      <c r="M3345" t="s">
        <v>314</v>
      </c>
      <c r="N3345">
        <v>1759</v>
      </c>
      <c r="O3345" t="s">
        <v>526</v>
      </c>
      <c r="P3345" t="s">
        <v>54</v>
      </c>
      <c r="Q3345" t="s">
        <v>3299</v>
      </c>
      <c r="R3345" t="s">
        <v>192</v>
      </c>
      <c r="S3345" t="s">
        <v>57</v>
      </c>
      <c r="T3345" t="s">
        <v>635</v>
      </c>
      <c r="U3345" t="s">
        <v>96</v>
      </c>
      <c r="V3345" t="s">
        <v>151</v>
      </c>
      <c r="W3345" t="s">
        <v>220</v>
      </c>
      <c r="X3345" t="s">
        <v>74</v>
      </c>
      <c r="Y3345" t="s">
        <v>355</v>
      </c>
      <c r="Z3345" t="s">
        <v>127</v>
      </c>
      <c r="AA3345" t="s">
        <v>64</v>
      </c>
      <c r="AB3345" t="s">
        <v>315</v>
      </c>
      <c r="AC3345" t="s">
        <v>157</v>
      </c>
      <c r="AD3345" t="s">
        <v>203</v>
      </c>
      <c r="AE3345" t="s">
        <v>4330</v>
      </c>
      <c r="AF3345" t="s">
        <v>290</v>
      </c>
      <c r="AG3345" t="s">
        <v>139</v>
      </c>
      <c r="AH3345" t="s">
        <v>780</v>
      </c>
      <c r="AI3345" t="s">
        <v>233</v>
      </c>
      <c r="AJ3345" t="s">
        <v>6183</v>
      </c>
      <c r="AK3345" t="s">
        <v>73</v>
      </c>
      <c r="AL3345" t="s">
        <v>177</v>
      </c>
      <c r="AM3345" t="s">
        <v>302</v>
      </c>
      <c r="AN3345" t="s">
        <v>76</v>
      </c>
      <c r="AO3345" t="s">
        <v>760</v>
      </c>
      <c r="AP3345" t="s">
        <v>2741</v>
      </c>
      <c r="AQ3345" t="s">
        <v>12092</v>
      </c>
      <c r="AR3345" t="s">
        <v>67</v>
      </c>
      <c r="AS3345" t="s">
        <v>138</v>
      </c>
      <c r="AT3345" t="s">
        <v>91</v>
      </c>
      <c r="AU3345" t="s">
        <v>107</v>
      </c>
      <c r="AV3345" t="s">
        <v>13705</v>
      </c>
    </row>
    <row r="3346" spans="1:48" hidden="1" x14ac:dyDescent="0.3">
      <c r="A3346" t="s">
        <v>15902</v>
      </c>
      <c r="B3346" t="s">
        <v>15903</v>
      </c>
      <c r="C3346" s="1" t="str">
        <f t="shared" si="550"/>
        <v>21:0975</v>
      </c>
      <c r="D3346" s="1" t="str">
        <f t="shared" si="551"/>
        <v>21:0110</v>
      </c>
      <c r="E3346" t="s">
        <v>15904</v>
      </c>
      <c r="F3346" t="s">
        <v>15905</v>
      </c>
      <c r="H3346">
        <v>60.838104700000002</v>
      </c>
      <c r="I3346">
        <v>-99.730070900000001</v>
      </c>
      <c r="J3346" s="1" t="str">
        <f t="shared" si="552"/>
        <v>NGR lake sediment grab sample</v>
      </c>
      <c r="K3346" s="1" t="str">
        <f t="shared" si="553"/>
        <v>&lt;177 micron (NGR)</v>
      </c>
      <c r="L3346">
        <v>90</v>
      </c>
      <c r="M3346" t="s">
        <v>324</v>
      </c>
      <c r="N3346">
        <v>1760</v>
      </c>
      <c r="O3346" t="s">
        <v>421</v>
      </c>
      <c r="P3346" t="s">
        <v>54</v>
      </c>
      <c r="Q3346" t="s">
        <v>395</v>
      </c>
      <c r="R3346" t="s">
        <v>92</v>
      </c>
      <c r="S3346" t="s">
        <v>57</v>
      </c>
      <c r="T3346" t="s">
        <v>207</v>
      </c>
      <c r="U3346" t="s">
        <v>168</v>
      </c>
      <c r="V3346" t="s">
        <v>69</v>
      </c>
      <c r="W3346" t="s">
        <v>276</v>
      </c>
      <c r="X3346" t="s">
        <v>74</v>
      </c>
      <c r="Y3346" t="s">
        <v>156</v>
      </c>
      <c r="Z3346" t="s">
        <v>96</v>
      </c>
      <c r="AA3346" t="s">
        <v>64</v>
      </c>
      <c r="AB3346" t="s">
        <v>478</v>
      </c>
      <c r="AC3346" t="s">
        <v>224</v>
      </c>
      <c r="AD3346" t="s">
        <v>192</v>
      </c>
      <c r="AE3346" t="s">
        <v>5601</v>
      </c>
      <c r="AF3346" t="s">
        <v>178</v>
      </c>
      <c r="AG3346" t="s">
        <v>152</v>
      </c>
      <c r="AH3346" t="s">
        <v>472</v>
      </c>
      <c r="AI3346" t="s">
        <v>56</v>
      </c>
      <c r="AJ3346" t="s">
        <v>338</v>
      </c>
      <c r="AK3346" t="s">
        <v>73</v>
      </c>
      <c r="AL3346" t="s">
        <v>125</v>
      </c>
      <c r="AM3346" t="s">
        <v>177</v>
      </c>
      <c r="AN3346" t="s">
        <v>76</v>
      </c>
      <c r="AO3346" t="s">
        <v>104</v>
      </c>
      <c r="AP3346" t="s">
        <v>566</v>
      </c>
      <c r="AQ3346" t="s">
        <v>413</v>
      </c>
      <c r="AR3346" t="s">
        <v>67</v>
      </c>
      <c r="AS3346" t="s">
        <v>170</v>
      </c>
      <c r="AT3346" t="s">
        <v>73</v>
      </c>
      <c r="AU3346" t="s">
        <v>107</v>
      </c>
      <c r="AV3346" t="s">
        <v>15906</v>
      </c>
    </row>
    <row r="3347" spans="1:48" hidden="1" x14ac:dyDescent="0.3">
      <c r="A3347" t="s">
        <v>15907</v>
      </c>
      <c r="B3347" t="s">
        <v>15908</v>
      </c>
      <c r="C3347" s="1" t="str">
        <f t="shared" si="550"/>
        <v>21:0975</v>
      </c>
      <c r="D3347" s="1" t="str">
        <f t="shared" si="551"/>
        <v>21:0110</v>
      </c>
      <c r="E3347" t="s">
        <v>15909</v>
      </c>
      <c r="F3347" t="s">
        <v>15910</v>
      </c>
      <c r="H3347">
        <v>60.839122799999998</v>
      </c>
      <c r="I3347">
        <v>-99.633767800000001</v>
      </c>
      <c r="J3347" s="1" t="str">
        <f t="shared" si="552"/>
        <v>NGR lake sediment grab sample</v>
      </c>
      <c r="K3347" s="1" t="str">
        <f t="shared" si="553"/>
        <v>&lt;177 micron (NGR)</v>
      </c>
      <c r="L3347">
        <v>90</v>
      </c>
      <c r="M3347" t="s">
        <v>335</v>
      </c>
      <c r="N3347">
        <v>1761</v>
      </c>
      <c r="O3347" t="s">
        <v>302</v>
      </c>
      <c r="P3347" t="s">
        <v>54</v>
      </c>
      <c r="Q3347" t="s">
        <v>479</v>
      </c>
      <c r="R3347" t="s">
        <v>13263</v>
      </c>
      <c r="S3347" t="s">
        <v>57</v>
      </c>
      <c r="T3347" t="s">
        <v>277</v>
      </c>
      <c r="U3347" t="s">
        <v>92</v>
      </c>
      <c r="V3347" t="s">
        <v>317</v>
      </c>
      <c r="W3347" t="s">
        <v>68</v>
      </c>
      <c r="X3347" t="s">
        <v>74</v>
      </c>
      <c r="Y3347" t="s">
        <v>74</v>
      </c>
      <c r="Z3347" t="s">
        <v>62</v>
      </c>
      <c r="AA3347" t="s">
        <v>64</v>
      </c>
      <c r="AB3347" t="s">
        <v>223</v>
      </c>
      <c r="AC3347" t="s">
        <v>155</v>
      </c>
      <c r="AD3347" t="s">
        <v>117</v>
      </c>
      <c r="AE3347" t="s">
        <v>10367</v>
      </c>
      <c r="AF3347" t="s">
        <v>134</v>
      </c>
      <c r="AG3347" t="s">
        <v>436</v>
      </c>
      <c r="AH3347" t="s">
        <v>780</v>
      </c>
      <c r="AI3347" t="s">
        <v>94</v>
      </c>
      <c r="AJ3347" t="s">
        <v>59</v>
      </c>
      <c r="AK3347" t="s">
        <v>73</v>
      </c>
      <c r="AL3347" t="s">
        <v>103</v>
      </c>
      <c r="AM3347" t="s">
        <v>177</v>
      </c>
      <c r="AN3347" t="s">
        <v>76</v>
      </c>
      <c r="AO3347" t="s">
        <v>290</v>
      </c>
      <c r="AP3347" t="s">
        <v>186</v>
      </c>
      <c r="AQ3347" t="s">
        <v>134</v>
      </c>
      <c r="AR3347" t="s">
        <v>67</v>
      </c>
      <c r="AS3347" t="s">
        <v>170</v>
      </c>
      <c r="AT3347" t="s">
        <v>58</v>
      </c>
      <c r="AU3347" t="s">
        <v>107</v>
      </c>
      <c r="AV3347" t="s">
        <v>3754</v>
      </c>
    </row>
    <row r="3348" spans="1:48" hidden="1" x14ac:dyDescent="0.3">
      <c r="A3348" t="s">
        <v>15911</v>
      </c>
      <c r="B3348" t="s">
        <v>15912</v>
      </c>
      <c r="C3348" s="1" t="str">
        <f t="shared" si="550"/>
        <v>21:0975</v>
      </c>
      <c r="D3348" s="1" t="str">
        <f t="shared" si="551"/>
        <v>21:0110</v>
      </c>
      <c r="E3348" t="s">
        <v>15913</v>
      </c>
      <c r="F3348" t="s">
        <v>15914</v>
      </c>
      <c r="H3348">
        <v>60.842756600000001</v>
      </c>
      <c r="I3348">
        <v>-99.580648600000004</v>
      </c>
      <c r="J3348" s="1" t="str">
        <f t="shared" si="552"/>
        <v>NGR lake sediment grab sample</v>
      </c>
      <c r="K3348" s="1" t="str">
        <f t="shared" si="553"/>
        <v>&lt;177 micron (NGR)</v>
      </c>
      <c r="L3348">
        <v>90</v>
      </c>
      <c r="M3348" t="s">
        <v>354</v>
      </c>
      <c r="N3348">
        <v>1762</v>
      </c>
      <c r="O3348" t="s">
        <v>302</v>
      </c>
      <c r="P3348" t="s">
        <v>54</v>
      </c>
      <c r="Q3348" t="s">
        <v>488</v>
      </c>
      <c r="R3348" t="s">
        <v>616</v>
      </c>
      <c r="S3348" t="s">
        <v>57</v>
      </c>
      <c r="T3348" t="s">
        <v>447</v>
      </c>
      <c r="U3348" t="s">
        <v>88</v>
      </c>
      <c r="V3348" t="s">
        <v>190</v>
      </c>
      <c r="W3348" t="s">
        <v>171</v>
      </c>
      <c r="X3348" t="s">
        <v>62</v>
      </c>
      <c r="Y3348" t="s">
        <v>62</v>
      </c>
      <c r="Z3348" t="s">
        <v>127</v>
      </c>
      <c r="AA3348" t="s">
        <v>64</v>
      </c>
      <c r="AB3348" t="s">
        <v>454</v>
      </c>
      <c r="AC3348" t="s">
        <v>224</v>
      </c>
      <c r="AD3348" t="s">
        <v>117</v>
      </c>
      <c r="AE3348" t="s">
        <v>526</v>
      </c>
      <c r="AF3348" t="s">
        <v>116</v>
      </c>
      <c r="AG3348" t="s">
        <v>153</v>
      </c>
      <c r="AH3348" t="s">
        <v>472</v>
      </c>
      <c r="AI3348" t="s">
        <v>201</v>
      </c>
      <c r="AJ3348" t="s">
        <v>1631</v>
      </c>
      <c r="AK3348" t="s">
        <v>73</v>
      </c>
      <c r="AL3348" t="s">
        <v>224</v>
      </c>
      <c r="AM3348" t="s">
        <v>68</v>
      </c>
      <c r="AN3348" t="s">
        <v>76</v>
      </c>
      <c r="AO3348" t="s">
        <v>761</v>
      </c>
      <c r="AP3348" t="s">
        <v>2741</v>
      </c>
      <c r="AQ3348" t="s">
        <v>290</v>
      </c>
      <c r="AR3348" t="s">
        <v>67</v>
      </c>
      <c r="AS3348" t="s">
        <v>170</v>
      </c>
      <c r="AT3348" t="s">
        <v>262</v>
      </c>
      <c r="AU3348" t="s">
        <v>107</v>
      </c>
      <c r="AV3348" t="s">
        <v>15915</v>
      </c>
    </row>
    <row r="3349" spans="1:48" hidden="1" x14ac:dyDescent="0.3">
      <c r="A3349" t="s">
        <v>15916</v>
      </c>
      <c r="B3349" t="s">
        <v>15917</v>
      </c>
      <c r="C3349" s="1" t="str">
        <f t="shared" si="550"/>
        <v>21:0975</v>
      </c>
      <c r="D3349" s="1" t="str">
        <f>HYPERLINK("https://geochem.nrcan.gc.ca/cdogs/content/svy/svy_e.htm", "")</f>
        <v/>
      </c>
      <c r="G3349" s="1" t="str">
        <f>HYPERLINK("https://geochem.nrcan.gc.ca/cdogs/content/cr_/cr_00160_e.htm", "160")</f>
        <v>160</v>
      </c>
      <c r="J3349" t="s">
        <v>230</v>
      </c>
      <c r="K3349" t="s">
        <v>231</v>
      </c>
      <c r="L3349">
        <v>90</v>
      </c>
      <c r="M3349" t="s">
        <v>232</v>
      </c>
      <c r="N3349">
        <v>1763</v>
      </c>
      <c r="O3349" t="s">
        <v>168</v>
      </c>
      <c r="P3349" t="s">
        <v>127</v>
      </c>
      <c r="Q3349" t="s">
        <v>656</v>
      </c>
      <c r="R3349" t="s">
        <v>103</v>
      </c>
      <c r="S3349" t="s">
        <v>57</v>
      </c>
      <c r="T3349" t="s">
        <v>279</v>
      </c>
      <c r="U3349" t="s">
        <v>168</v>
      </c>
      <c r="V3349" t="s">
        <v>204</v>
      </c>
      <c r="W3349" t="s">
        <v>276</v>
      </c>
      <c r="X3349" t="s">
        <v>74</v>
      </c>
      <c r="Y3349" t="s">
        <v>170</v>
      </c>
      <c r="Z3349" t="s">
        <v>168</v>
      </c>
      <c r="AA3349" t="s">
        <v>64</v>
      </c>
      <c r="AB3349" t="s">
        <v>190</v>
      </c>
      <c r="AC3349" t="s">
        <v>224</v>
      </c>
      <c r="AD3349" t="s">
        <v>67</v>
      </c>
      <c r="AE3349" t="s">
        <v>5111</v>
      </c>
      <c r="AF3349" t="s">
        <v>90</v>
      </c>
      <c r="AG3349" t="s">
        <v>169</v>
      </c>
      <c r="AH3349" t="s">
        <v>68</v>
      </c>
      <c r="AI3349" t="s">
        <v>104</v>
      </c>
      <c r="AJ3349" t="s">
        <v>71</v>
      </c>
      <c r="AK3349" t="s">
        <v>73</v>
      </c>
      <c r="AL3349" t="s">
        <v>526</v>
      </c>
      <c r="AM3349" t="s">
        <v>157</v>
      </c>
      <c r="AN3349" t="s">
        <v>76</v>
      </c>
      <c r="AO3349" t="s">
        <v>203</v>
      </c>
      <c r="AP3349" t="s">
        <v>1434</v>
      </c>
      <c r="AQ3349" t="s">
        <v>193</v>
      </c>
      <c r="AR3349" t="s">
        <v>62</v>
      </c>
      <c r="AS3349" t="s">
        <v>127</v>
      </c>
      <c r="AT3349" t="s">
        <v>73</v>
      </c>
      <c r="AU3349" t="s">
        <v>593</v>
      </c>
      <c r="AV3349" t="s">
        <v>3493</v>
      </c>
    </row>
    <row r="3350" spans="1:48" hidden="1" x14ac:dyDescent="0.3">
      <c r="A3350" t="s">
        <v>15918</v>
      </c>
      <c r="B3350" t="s">
        <v>15919</v>
      </c>
      <c r="C3350" s="1" t="str">
        <f t="shared" si="550"/>
        <v>21:0975</v>
      </c>
      <c r="D3350" s="1" t="str">
        <f t="shared" ref="D3350:D3364" si="554">HYPERLINK("https://geochem.nrcan.gc.ca/cdogs/content/svy/svy210110_e.htm", "21:0110")</f>
        <v>21:0110</v>
      </c>
      <c r="E3350" t="s">
        <v>15837</v>
      </c>
      <c r="F3350" t="s">
        <v>15920</v>
      </c>
      <c r="H3350">
        <v>60.831701500000001</v>
      </c>
      <c r="I3350">
        <v>-99.5105018</v>
      </c>
      <c r="J3350" s="1" t="str">
        <f t="shared" ref="J3350:J3364" si="555">HYPERLINK("https://geochem.nrcan.gc.ca/cdogs/content/kwd/kwd020027_e.htm", "NGR lake sediment grab sample")</f>
        <v>NGR lake sediment grab sample</v>
      </c>
      <c r="K3350" s="1" t="str">
        <f t="shared" ref="K3350:K3364" si="556">HYPERLINK("https://geochem.nrcan.gc.ca/cdogs/content/kwd/kwd080006_e.htm", "&lt;177 micron (NGR)")</f>
        <v>&lt;177 micron (NGR)</v>
      </c>
      <c r="L3350">
        <v>90</v>
      </c>
      <c r="M3350" t="s">
        <v>345</v>
      </c>
      <c r="N3350">
        <v>1764</v>
      </c>
      <c r="O3350" t="s">
        <v>68</v>
      </c>
      <c r="P3350" t="s">
        <v>54</v>
      </c>
      <c r="Q3350" t="s">
        <v>836</v>
      </c>
      <c r="R3350" t="s">
        <v>187</v>
      </c>
      <c r="S3350" t="s">
        <v>57</v>
      </c>
      <c r="T3350" t="s">
        <v>560</v>
      </c>
      <c r="U3350" t="s">
        <v>290</v>
      </c>
      <c r="V3350" t="s">
        <v>356</v>
      </c>
      <c r="W3350" t="s">
        <v>206</v>
      </c>
      <c r="X3350" t="s">
        <v>62</v>
      </c>
      <c r="Y3350" t="s">
        <v>71</v>
      </c>
      <c r="Z3350" t="s">
        <v>62</v>
      </c>
      <c r="AA3350" t="s">
        <v>64</v>
      </c>
      <c r="AB3350" t="s">
        <v>315</v>
      </c>
      <c r="AC3350" t="s">
        <v>125</v>
      </c>
      <c r="AD3350" t="s">
        <v>251</v>
      </c>
      <c r="AE3350" t="s">
        <v>3844</v>
      </c>
      <c r="AF3350" t="s">
        <v>347</v>
      </c>
      <c r="AG3350" t="s">
        <v>616</v>
      </c>
      <c r="AH3350" t="s">
        <v>780</v>
      </c>
      <c r="AI3350" t="s">
        <v>226</v>
      </c>
      <c r="AJ3350" t="s">
        <v>134</v>
      </c>
      <c r="AK3350" t="s">
        <v>73</v>
      </c>
      <c r="AL3350" t="s">
        <v>103</v>
      </c>
      <c r="AM3350" t="s">
        <v>171</v>
      </c>
      <c r="AN3350" t="s">
        <v>76</v>
      </c>
      <c r="AO3350" t="s">
        <v>13576</v>
      </c>
      <c r="AP3350" t="s">
        <v>736</v>
      </c>
      <c r="AQ3350" t="s">
        <v>172</v>
      </c>
      <c r="AR3350" t="s">
        <v>67</v>
      </c>
      <c r="AS3350" t="s">
        <v>59</v>
      </c>
      <c r="AT3350" t="s">
        <v>80</v>
      </c>
      <c r="AU3350" t="s">
        <v>107</v>
      </c>
      <c r="AV3350" t="s">
        <v>819</v>
      </c>
    </row>
    <row r="3351" spans="1:48" hidden="1" x14ac:dyDescent="0.3">
      <c r="A3351" t="s">
        <v>15921</v>
      </c>
      <c r="B3351" t="s">
        <v>15922</v>
      </c>
      <c r="C3351" s="1" t="str">
        <f t="shared" si="550"/>
        <v>21:0975</v>
      </c>
      <c r="D3351" s="1" t="str">
        <f t="shared" si="554"/>
        <v>21:0110</v>
      </c>
      <c r="E3351" t="s">
        <v>15923</v>
      </c>
      <c r="F3351" t="s">
        <v>15924</v>
      </c>
      <c r="H3351">
        <v>60.800546400000002</v>
      </c>
      <c r="I3351">
        <v>-99.3028355</v>
      </c>
      <c r="J3351" s="1" t="str">
        <f t="shared" si="555"/>
        <v>NGR lake sediment grab sample</v>
      </c>
      <c r="K3351" s="1" t="str">
        <f t="shared" si="556"/>
        <v>&lt;177 micron (NGR)</v>
      </c>
      <c r="L3351">
        <v>91</v>
      </c>
      <c r="M3351" t="s">
        <v>52</v>
      </c>
      <c r="N3351">
        <v>1765</v>
      </c>
      <c r="O3351" t="s">
        <v>396</v>
      </c>
      <c r="P3351" t="s">
        <v>54</v>
      </c>
      <c r="Q3351" t="s">
        <v>676</v>
      </c>
      <c r="R3351" t="s">
        <v>290</v>
      </c>
      <c r="S3351" t="s">
        <v>57</v>
      </c>
      <c r="T3351" t="s">
        <v>643</v>
      </c>
      <c r="U3351" t="s">
        <v>138</v>
      </c>
      <c r="V3351" t="s">
        <v>251</v>
      </c>
      <c r="W3351" t="s">
        <v>276</v>
      </c>
      <c r="X3351" t="s">
        <v>67</v>
      </c>
      <c r="Y3351" t="s">
        <v>61</v>
      </c>
      <c r="Z3351" t="s">
        <v>138</v>
      </c>
      <c r="AA3351" t="s">
        <v>64</v>
      </c>
      <c r="AB3351" t="s">
        <v>152</v>
      </c>
      <c r="AC3351" t="s">
        <v>157</v>
      </c>
      <c r="AD3351" t="s">
        <v>69</v>
      </c>
      <c r="AE3351" t="s">
        <v>302</v>
      </c>
      <c r="AF3351" t="s">
        <v>178</v>
      </c>
      <c r="AG3351" t="s">
        <v>249</v>
      </c>
      <c r="AH3351" t="s">
        <v>472</v>
      </c>
      <c r="AI3351" t="s">
        <v>53</v>
      </c>
      <c r="AJ3351" t="s">
        <v>507</v>
      </c>
      <c r="AK3351" t="s">
        <v>73</v>
      </c>
      <c r="AL3351" t="s">
        <v>68</v>
      </c>
      <c r="AM3351" t="s">
        <v>171</v>
      </c>
      <c r="AN3351" t="s">
        <v>76</v>
      </c>
      <c r="AO3351" t="s">
        <v>1251</v>
      </c>
      <c r="AP3351" t="s">
        <v>225</v>
      </c>
      <c r="AQ3351" t="s">
        <v>9451</v>
      </c>
      <c r="AR3351" t="s">
        <v>67</v>
      </c>
      <c r="AS3351" t="s">
        <v>138</v>
      </c>
      <c r="AT3351" t="s">
        <v>364</v>
      </c>
      <c r="AU3351" t="s">
        <v>107</v>
      </c>
      <c r="AV3351" t="s">
        <v>493</v>
      </c>
    </row>
    <row r="3352" spans="1:48" hidden="1" x14ac:dyDescent="0.3">
      <c r="A3352" t="s">
        <v>15925</v>
      </c>
      <c r="B3352" t="s">
        <v>15926</v>
      </c>
      <c r="C3352" s="1" t="str">
        <f t="shared" si="550"/>
        <v>21:0975</v>
      </c>
      <c r="D3352" s="1" t="str">
        <f t="shared" si="554"/>
        <v>21:0110</v>
      </c>
      <c r="E3352" t="s">
        <v>15927</v>
      </c>
      <c r="F3352" t="s">
        <v>15928</v>
      </c>
      <c r="H3352">
        <v>60.836458</v>
      </c>
      <c r="I3352">
        <v>-99.428848299999999</v>
      </c>
      <c r="J3352" s="1" t="str">
        <f t="shared" si="555"/>
        <v>NGR lake sediment grab sample</v>
      </c>
      <c r="K3352" s="1" t="str">
        <f t="shared" si="556"/>
        <v>&lt;177 micron (NGR)</v>
      </c>
      <c r="L3352">
        <v>91</v>
      </c>
      <c r="M3352" t="s">
        <v>86</v>
      </c>
      <c r="N3352">
        <v>1766</v>
      </c>
      <c r="O3352" t="s">
        <v>74</v>
      </c>
      <c r="P3352" t="s">
        <v>54</v>
      </c>
      <c r="Q3352" t="s">
        <v>152</v>
      </c>
      <c r="R3352" t="s">
        <v>575</v>
      </c>
      <c r="S3352" t="s">
        <v>57</v>
      </c>
      <c r="T3352" t="s">
        <v>15929</v>
      </c>
      <c r="U3352" t="s">
        <v>57</v>
      </c>
      <c r="V3352" t="s">
        <v>264</v>
      </c>
      <c r="W3352" t="s">
        <v>171</v>
      </c>
      <c r="X3352" t="s">
        <v>96</v>
      </c>
      <c r="Y3352" t="s">
        <v>302</v>
      </c>
      <c r="Z3352" t="s">
        <v>74</v>
      </c>
      <c r="AA3352" t="s">
        <v>64</v>
      </c>
      <c r="AB3352" t="s">
        <v>15930</v>
      </c>
      <c r="AC3352" t="s">
        <v>692</v>
      </c>
      <c r="AD3352" t="s">
        <v>116</v>
      </c>
      <c r="AE3352" t="s">
        <v>7472</v>
      </c>
      <c r="AF3352" t="s">
        <v>76</v>
      </c>
      <c r="AG3352" t="s">
        <v>357</v>
      </c>
      <c r="AH3352" t="s">
        <v>780</v>
      </c>
      <c r="AI3352" t="s">
        <v>709</v>
      </c>
      <c r="AJ3352" t="s">
        <v>15931</v>
      </c>
      <c r="AK3352" t="s">
        <v>73</v>
      </c>
      <c r="AL3352" t="s">
        <v>125</v>
      </c>
      <c r="AM3352" t="s">
        <v>373</v>
      </c>
      <c r="AN3352" t="s">
        <v>76</v>
      </c>
      <c r="AO3352" t="s">
        <v>2165</v>
      </c>
      <c r="AP3352" t="s">
        <v>8164</v>
      </c>
      <c r="AQ3352" t="s">
        <v>646</v>
      </c>
      <c r="AR3352" t="s">
        <v>67</v>
      </c>
      <c r="AS3352" t="s">
        <v>381</v>
      </c>
      <c r="AT3352" t="s">
        <v>541</v>
      </c>
      <c r="AU3352" t="s">
        <v>107</v>
      </c>
      <c r="AV3352" t="s">
        <v>12802</v>
      </c>
    </row>
    <row r="3353" spans="1:48" hidden="1" x14ac:dyDescent="0.3">
      <c r="A3353" t="s">
        <v>15932</v>
      </c>
      <c r="B3353" t="s">
        <v>15933</v>
      </c>
      <c r="C3353" s="1" t="str">
        <f t="shared" si="550"/>
        <v>21:0975</v>
      </c>
      <c r="D3353" s="1" t="str">
        <f t="shared" si="554"/>
        <v>21:0110</v>
      </c>
      <c r="E3353" t="s">
        <v>15934</v>
      </c>
      <c r="F3353" t="s">
        <v>15935</v>
      </c>
      <c r="H3353">
        <v>60.842780900000001</v>
      </c>
      <c r="I3353">
        <v>-99.383580300000006</v>
      </c>
      <c r="J3353" s="1" t="str">
        <f t="shared" si="555"/>
        <v>NGR lake sediment grab sample</v>
      </c>
      <c r="K3353" s="1" t="str">
        <f t="shared" si="556"/>
        <v>&lt;177 micron (NGR)</v>
      </c>
      <c r="L3353">
        <v>91</v>
      </c>
      <c r="M3353" t="s">
        <v>149</v>
      </c>
      <c r="N3353">
        <v>1767</v>
      </c>
      <c r="O3353" t="s">
        <v>206</v>
      </c>
      <c r="P3353" t="s">
        <v>54</v>
      </c>
      <c r="Q3353" t="s">
        <v>652</v>
      </c>
      <c r="R3353" t="s">
        <v>69</v>
      </c>
      <c r="S3353" t="s">
        <v>57</v>
      </c>
      <c r="T3353" t="s">
        <v>275</v>
      </c>
      <c r="U3353" t="s">
        <v>57</v>
      </c>
      <c r="V3353" t="s">
        <v>317</v>
      </c>
      <c r="W3353" t="s">
        <v>421</v>
      </c>
      <c r="X3353" t="s">
        <v>62</v>
      </c>
      <c r="Y3353" t="s">
        <v>62</v>
      </c>
      <c r="Z3353" t="s">
        <v>127</v>
      </c>
      <c r="AA3353" t="s">
        <v>64</v>
      </c>
      <c r="AB3353" t="s">
        <v>248</v>
      </c>
      <c r="AC3353" t="s">
        <v>206</v>
      </c>
      <c r="AD3353" t="s">
        <v>104</v>
      </c>
      <c r="AE3353" t="s">
        <v>74</v>
      </c>
      <c r="AF3353" t="s">
        <v>178</v>
      </c>
      <c r="AG3353" t="s">
        <v>236</v>
      </c>
      <c r="AH3353" t="s">
        <v>472</v>
      </c>
      <c r="AI3353" t="s">
        <v>709</v>
      </c>
      <c r="AJ3353" t="s">
        <v>5052</v>
      </c>
      <c r="AK3353" t="s">
        <v>73</v>
      </c>
      <c r="AL3353" t="s">
        <v>177</v>
      </c>
      <c r="AM3353" t="s">
        <v>137</v>
      </c>
      <c r="AN3353" t="s">
        <v>76</v>
      </c>
      <c r="AO3353" t="s">
        <v>10073</v>
      </c>
      <c r="AP3353" t="s">
        <v>2741</v>
      </c>
      <c r="AQ3353" t="s">
        <v>499</v>
      </c>
      <c r="AR3353" t="s">
        <v>74</v>
      </c>
      <c r="AS3353" t="s">
        <v>117</v>
      </c>
      <c r="AT3353" t="s">
        <v>277</v>
      </c>
      <c r="AU3353" t="s">
        <v>107</v>
      </c>
      <c r="AV3353" t="s">
        <v>15936</v>
      </c>
    </row>
    <row r="3354" spans="1:48" hidden="1" x14ac:dyDescent="0.3">
      <c r="A3354" t="s">
        <v>15937</v>
      </c>
      <c r="B3354" t="s">
        <v>15938</v>
      </c>
      <c r="C3354" s="1" t="str">
        <f t="shared" si="550"/>
        <v>21:0975</v>
      </c>
      <c r="D3354" s="1" t="str">
        <f t="shared" si="554"/>
        <v>21:0110</v>
      </c>
      <c r="E3354" t="s">
        <v>15939</v>
      </c>
      <c r="F3354" t="s">
        <v>15940</v>
      </c>
      <c r="H3354">
        <v>60.837503300000002</v>
      </c>
      <c r="I3354">
        <v>-99.325037800000004</v>
      </c>
      <c r="J3354" s="1" t="str">
        <f t="shared" si="555"/>
        <v>NGR lake sediment grab sample</v>
      </c>
      <c r="K3354" s="1" t="str">
        <f t="shared" si="556"/>
        <v>&lt;177 micron (NGR)</v>
      </c>
      <c r="L3354">
        <v>91</v>
      </c>
      <c r="M3354" t="s">
        <v>165</v>
      </c>
      <c r="N3354">
        <v>1768</v>
      </c>
      <c r="O3354" t="s">
        <v>206</v>
      </c>
      <c r="P3354" t="s">
        <v>54</v>
      </c>
      <c r="Q3354" t="s">
        <v>202</v>
      </c>
      <c r="R3354" t="s">
        <v>102</v>
      </c>
      <c r="S3354" t="s">
        <v>57</v>
      </c>
      <c r="T3354" t="s">
        <v>277</v>
      </c>
      <c r="U3354" t="s">
        <v>57</v>
      </c>
      <c r="V3354" t="s">
        <v>478</v>
      </c>
      <c r="W3354" t="s">
        <v>205</v>
      </c>
      <c r="X3354" t="s">
        <v>67</v>
      </c>
      <c r="Y3354" t="s">
        <v>355</v>
      </c>
      <c r="Z3354" t="s">
        <v>59</v>
      </c>
      <c r="AA3354" t="s">
        <v>64</v>
      </c>
      <c r="AB3354" t="s">
        <v>339</v>
      </c>
      <c r="AC3354" t="s">
        <v>224</v>
      </c>
      <c r="AD3354" t="s">
        <v>59</v>
      </c>
      <c r="AE3354" t="s">
        <v>12397</v>
      </c>
      <c r="AF3354" t="s">
        <v>168</v>
      </c>
      <c r="AG3354" t="s">
        <v>91</v>
      </c>
      <c r="AH3354" t="s">
        <v>173</v>
      </c>
      <c r="AI3354" t="s">
        <v>709</v>
      </c>
      <c r="AJ3354" t="s">
        <v>2699</v>
      </c>
      <c r="AK3354" t="s">
        <v>73</v>
      </c>
      <c r="AL3354" t="s">
        <v>125</v>
      </c>
      <c r="AM3354" t="s">
        <v>68</v>
      </c>
      <c r="AN3354" t="s">
        <v>76</v>
      </c>
      <c r="AO3354" t="s">
        <v>290</v>
      </c>
      <c r="AP3354" t="s">
        <v>225</v>
      </c>
      <c r="AQ3354" t="s">
        <v>92</v>
      </c>
      <c r="AR3354" t="s">
        <v>74</v>
      </c>
      <c r="AS3354" t="s">
        <v>127</v>
      </c>
      <c r="AT3354" t="s">
        <v>73</v>
      </c>
      <c r="AU3354" t="s">
        <v>275</v>
      </c>
      <c r="AV3354" t="s">
        <v>4043</v>
      </c>
    </row>
    <row r="3355" spans="1:48" hidden="1" x14ac:dyDescent="0.3">
      <c r="A3355" t="s">
        <v>15941</v>
      </c>
      <c r="B3355" t="s">
        <v>15942</v>
      </c>
      <c r="C3355" s="1" t="str">
        <f t="shared" si="550"/>
        <v>21:0975</v>
      </c>
      <c r="D3355" s="1" t="str">
        <f t="shared" si="554"/>
        <v>21:0110</v>
      </c>
      <c r="E3355" t="s">
        <v>15943</v>
      </c>
      <c r="F3355" t="s">
        <v>15944</v>
      </c>
      <c r="H3355">
        <v>60.842901099999999</v>
      </c>
      <c r="I3355">
        <v>-99.2281136</v>
      </c>
      <c r="J3355" s="1" t="str">
        <f t="shared" si="555"/>
        <v>NGR lake sediment grab sample</v>
      </c>
      <c r="K3355" s="1" t="str">
        <f t="shared" si="556"/>
        <v>&lt;177 micron (NGR)</v>
      </c>
      <c r="L3355">
        <v>91</v>
      </c>
      <c r="M3355" t="s">
        <v>185</v>
      </c>
      <c r="N3355">
        <v>1769</v>
      </c>
      <c r="O3355" t="s">
        <v>206</v>
      </c>
      <c r="P3355" t="s">
        <v>54</v>
      </c>
      <c r="Q3355" t="s">
        <v>1128</v>
      </c>
      <c r="R3355" t="s">
        <v>317</v>
      </c>
      <c r="S3355" t="s">
        <v>57</v>
      </c>
      <c r="T3355" t="s">
        <v>248</v>
      </c>
      <c r="U3355" t="s">
        <v>96</v>
      </c>
      <c r="V3355" t="s">
        <v>317</v>
      </c>
      <c r="W3355" t="s">
        <v>448</v>
      </c>
      <c r="X3355" t="s">
        <v>67</v>
      </c>
      <c r="Y3355" t="s">
        <v>125</v>
      </c>
      <c r="Z3355" t="s">
        <v>62</v>
      </c>
      <c r="AA3355" t="s">
        <v>64</v>
      </c>
      <c r="AB3355" t="s">
        <v>853</v>
      </c>
      <c r="AC3355" t="s">
        <v>66</v>
      </c>
      <c r="AD3355" t="s">
        <v>96</v>
      </c>
      <c r="AE3355" t="s">
        <v>1658</v>
      </c>
      <c r="AF3355" t="s">
        <v>178</v>
      </c>
      <c r="AG3355" t="s">
        <v>550</v>
      </c>
      <c r="AH3355" t="s">
        <v>472</v>
      </c>
      <c r="AI3355" t="s">
        <v>94</v>
      </c>
      <c r="AJ3355" t="s">
        <v>176</v>
      </c>
      <c r="AK3355" t="s">
        <v>73</v>
      </c>
      <c r="AL3355" t="s">
        <v>103</v>
      </c>
      <c r="AM3355" t="s">
        <v>157</v>
      </c>
      <c r="AN3355" t="s">
        <v>76</v>
      </c>
      <c r="AO3355" t="s">
        <v>77</v>
      </c>
      <c r="AP3355" t="s">
        <v>830</v>
      </c>
      <c r="AQ3355" t="s">
        <v>168</v>
      </c>
      <c r="AR3355" t="s">
        <v>67</v>
      </c>
      <c r="AS3355" t="s">
        <v>54</v>
      </c>
      <c r="AT3355" t="s">
        <v>73</v>
      </c>
      <c r="AU3355" t="s">
        <v>107</v>
      </c>
      <c r="AV3355" t="s">
        <v>7921</v>
      </c>
    </row>
    <row r="3356" spans="1:48" hidden="1" x14ac:dyDescent="0.3">
      <c r="A3356" t="s">
        <v>15945</v>
      </c>
      <c r="B3356" t="s">
        <v>15946</v>
      </c>
      <c r="C3356" s="1" t="str">
        <f t="shared" si="550"/>
        <v>21:0975</v>
      </c>
      <c r="D3356" s="1" t="str">
        <f t="shared" si="554"/>
        <v>21:0110</v>
      </c>
      <c r="E3356" t="s">
        <v>15947</v>
      </c>
      <c r="F3356" t="s">
        <v>15948</v>
      </c>
      <c r="H3356">
        <v>60.850040900000003</v>
      </c>
      <c r="I3356">
        <v>-99.1858383</v>
      </c>
      <c r="J3356" s="1" t="str">
        <f t="shared" si="555"/>
        <v>NGR lake sediment grab sample</v>
      </c>
      <c r="K3356" s="1" t="str">
        <f t="shared" si="556"/>
        <v>&lt;177 micron (NGR)</v>
      </c>
      <c r="L3356">
        <v>91</v>
      </c>
      <c r="M3356" t="s">
        <v>200</v>
      </c>
      <c r="N3356">
        <v>1770</v>
      </c>
      <c r="O3356" t="s">
        <v>526</v>
      </c>
      <c r="P3356" t="s">
        <v>54</v>
      </c>
      <c r="Q3356" t="s">
        <v>479</v>
      </c>
      <c r="R3356" t="s">
        <v>691</v>
      </c>
      <c r="S3356" t="s">
        <v>57</v>
      </c>
      <c r="T3356" t="s">
        <v>2374</v>
      </c>
      <c r="U3356" t="s">
        <v>57</v>
      </c>
      <c r="V3356" t="s">
        <v>151</v>
      </c>
      <c r="W3356" t="s">
        <v>79</v>
      </c>
      <c r="X3356" t="s">
        <v>62</v>
      </c>
      <c r="Y3356" t="s">
        <v>421</v>
      </c>
      <c r="Z3356" t="s">
        <v>62</v>
      </c>
      <c r="AA3356" t="s">
        <v>64</v>
      </c>
      <c r="AB3356" t="s">
        <v>1529</v>
      </c>
      <c r="AC3356" t="s">
        <v>157</v>
      </c>
      <c r="AD3356" t="s">
        <v>117</v>
      </c>
      <c r="AE3356" t="s">
        <v>2078</v>
      </c>
      <c r="AF3356" t="s">
        <v>76</v>
      </c>
      <c r="AG3356" t="s">
        <v>264</v>
      </c>
      <c r="AH3356" t="s">
        <v>780</v>
      </c>
      <c r="AI3356" t="s">
        <v>254</v>
      </c>
      <c r="AJ3356" t="s">
        <v>9221</v>
      </c>
      <c r="AK3356" t="s">
        <v>73</v>
      </c>
      <c r="AL3356" t="s">
        <v>103</v>
      </c>
      <c r="AM3356" t="s">
        <v>211</v>
      </c>
      <c r="AN3356" t="s">
        <v>76</v>
      </c>
      <c r="AO3356" t="s">
        <v>15949</v>
      </c>
      <c r="AP3356" t="s">
        <v>747</v>
      </c>
      <c r="AQ3356" t="s">
        <v>471</v>
      </c>
      <c r="AR3356" t="s">
        <v>74</v>
      </c>
      <c r="AS3356" t="s">
        <v>117</v>
      </c>
      <c r="AT3356" t="s">
        <v>91</v>
      </c>
      <c r="AU3356" t="s">
        <v>107</v>
      </c>
      <c r="AV3356" t="s">
        <v>6921</v>
      </c>
    </row>
    <row r="3357" spans="1:48" hidden="1" x14ac:dyDescent="0.3">
      <c r="A3357" t="s">
        <v>15950</v>
      </c>
      <c r="B3357" t="s">
        <v>15951</v>
      </c>
      <c r="C3357" s="1" t="str">
        <f t="shared" si="550"/>
        <v>21:0975</v>
      </c>
      <c r="D3357" s="1" t="str">
        <f t="shared" si="554"/>
        <v>21:0110</v>
      </c>
      <c r="E3357" t="s">
        <v>15952</v>
      </c>
      <c r="F3357" t="s">
        <v>15953</v>
      </c>
      <c r="H3357">
        <v>60.838019000000003</v>
      </c>
      <c r="I3357">
        <v>-99.113253200000003</v>
      </c>
      <c r="J3357" s="1" t="str">
        <f t="shared" si="555"/>
        <v>NGR lake sediment grab sample</v>
      </c>
      <c r="K3357" s="1" t="str">
        <f t="shared" si="556"/>
        <v>&lt;177 micron (NGR)</v>
      </c>
      <c r="L3357">
        <v>91</v>
      </c>
      <c r="M3357" t="s">
        <v>113</v>
      </c>
      <c r="N3357">
        <v>1771</v>
      </c>
      <c r="O3357" t="s">
        <v>363</v>
      </c>
      <c r="P3357" t="s">
        <v>170</v>
      </c>
      <c r="Q3357" t="s">
        <v>747</v>
      </c>
      <c r="R3357" t="s">
        <v>14646</v>
      </c>
      <c r="S3357" t="s">
        <v>57</v>
      </c>
      <c r="T3357" t="s">
        <v>248</v>
      </c>
      <c r="U3357" t="s">
        <v>168</v>
      </c>
      <c r="V3357" t="s">
        <v>890</v>
      </c>
      <c r="W3357" t="s">
        <v>61</v>
      </c>
      <c r="X3357" t="s">
        <v>74</v>
      </c>
      <c r="Y3357" t="s">
        <v>308</v>
      </c>
      <c r="Z3357" t="s">
        <v>138</v>
      </c>
      <c r="AA3357" t="s">
        <v>64</v>
      </c>
      <c r="AB3357" t="s">
        <v>380</v>
      </c>
      <c r="AC3357" t="s">
        <v>70</v>
      </c>
      <c r="AD3357" t="s">
        <v>138</v>
      </c>
      <c r="AE3357" t="s">
        <v>171</v>
      </c>
      <c r="AF3357" t="s">
        <v>90</v>
      </c>
      <c r="AG3357" t="s">
        <v>91</v>
      </c>
      <c r="AH3357" t="s">
        <v>173</v>
      </c>
      <c r="AI3357" t="s">
        <v>382</v>
      </c>
      <c r="AJ3357" t="s">
        <v>1250</v>
      </c>
      <c r="AK3357" t="s">
        <v>73</v>
      </c>
      <c r="AL3357" t="s">
        <v>206</v>
      </c>
      <c r="AM3357" t="s">
        <v>68</v>
      </c>
      <c r="AN3357" t="s">
        <v>76</v>
      </c>
      <c r="AO3357" t="s">
        <v>134</v>
      </c>
      <c r="AP3357" t="s">
        <v>267</v>
      </c>
      <c r="AQ3357" t="s">
        <v>13116</v>
      </c>
      <c r="AR3357" t="s">
        <v>62</v>
      </c>
      <c r="AS3357" t="s">
        <v>170</v>
      </c>
      <c r="AT3357" t="s">
        <v>73</v>
      </c>
      <c r="AU3357" t="s">
        <v>107</v>
      </c>
      <c r="AV3357" t="s">
        <v>15954</v>
      </c>
    </row>
    <row r="3358" spans="1:48" hidden="1" x14ac:dyDescent="0.3">
      <c r="A3358" t="s">
        <v>15955</v>
      </c>
      <c r="B3358" t="s">
        <v>15956</v>
      </c>
      <c r="C3358" s="1" t="str">
        <f t="shared" si="550"/>
        <v>21:0975</v>
      </c>
      <c r="D3358" s="1" t="str">
        <f t="shared" si="554"/>
        <v>21:0110</v>
      </c>
      <c r="E3358" t="s">
        <v>15952</v>
      </c>
      <c r="F3358" t="s">
        <v>15957</v>
      </c>
      <c r="H3358">
        <v>60.838019000000003</v>
      </c>
      <c r="I3358">
        <v>-99.113253200000003</v>
      </c>
      <c r="J3358" s="1" t="str">
        <f t="shared" si="555"/>
        <v>NGR lake sediment grab sample</v>
      </c>
      <c r="K3358" s="1" t="str">
        <f t="shared" si="556"/>
        <v>&lt;177 micron (NGR)</v>
      </c>
      <c r="L3358">
        <v>91</v>
      </c>
      <c r="M3358" t="s">
        <v>132</v>
      </c>
      <c r="N3358">
        <v>1772</v>
      </c>
      <c r="O3358" t="s">
        <v>308</v>
      </c>
      <c r="P3358" t="s">
        <v>54</v>
      </c>
      <c r="Q3358" t="s">
        <v>900</v>
      </c>
      <c r="R3358" t="s">
        <v>15958</v>
      </c>
      <c r="S3358" t="s">
        <v>57</v>
      </c>
      <c r="T3358" t="s">
        <v>91</v>
      </c>
      <c r="U3358" t="s">
        <v>203</v>
      </c>
      <c r="V3358" t="s">
        <v>139</v>
      </c>
      <c r="W3358" t="s">
        <v>118</v>
      </c>
      <c r="X3358" t="s">
        <v>74</v>
      </c>
      <c r="Y3358" t="s">
        <v>137</v>
      </c>
      <c r="Z3358" t="s">
        <v>138</v>
      </c>
      <c r="AA3358" t="s">
        <v>64</v>
      </c>
      <c r="AB3358" t="s">
        <v>725</v>
      </c>
      <c r="AC3358" t="s">
        <v>173</v>
      </c>
      <c r="AD3358" t="s">
        <v>96</v>
      </c>
      <c r="AE3358" t="s">
        <v>62</v>
      </c>
      <c r="AF3358" t="s">
        <v>121</v>
      </c>
      <c r="AG3358" t="s">
        <v>91</v>
      </c>
      <c r="AH3358" t="s">
        <v>173</v>
      </c>
      <c r="AI3358" t="s">
        <v>328</v>
      </c>
      <c r="AJ3358" t="s">
        <v>150</v>
      </c>
      <c r="AK3358" t="s">
        <v>73</v>
      </c>
      <c r="AL3358" t="s">
        <v>206</v>
      </c>
      <c r="AM3358" t="s">
        <v>157</v>
      </c>
      <c r="AN3358" t="s">
        <v>76</v>
      </c>
      <c r="AO3358" t="s">
        <v>281</v>
      </c>
      <c r="AP3358" t="s">
        <v>78</v>
      </c>
      <c r="AQ3358" t="s">
        <v>10187</v>
      </c>
      <c r="AR3358" t="s">
        <v>62</v>
      </c>
      <c r="AS3358" t="s">
        <v>62</v>
      </c>
      <c r="AT3358" t="s">
        <v>73</v>
      </c>
      <c r="AU3358" t="s">
        <v>107</v>
      </c>
      <c r="AV3358" t="s">
        <v>737</v>
      </c>
    </row>
    <row r="3359" spans="1:48" hidden="1" x14ac:dyDescent="0.3">
      <c r="A3359" t="s">
        <v>15959</v>
      </c>
      <c r="B3359" t="s">
        <v>15960</v>
      </c>
      <c r="C3359" s="1" t="str">
        <f t="shared" si="550"/>
        <v>21:0975</v>
      </c>
      <c r="D3359" s="1" t="str">
        <f t="shared" si="554"/>
        <v>21:0110</v>
      </c>
      <c r="E3359" t="s">
        <v>15923</v>
      </c>
      <c r="F3359" t="s">
        <v>15961</v>
      </c>
      <c r="H3359">
        <v>60.800546400000002</v>
      </c>
      <c r="I3359">
        <v>-99.3028355</v>
      </c>
      <c r="J3359" s="1" t="str">
        <f t="shared" si="555"/>
        <v>NGR lake sediment grab sample</v>
      </c>
      <c r="K3359" s="1" t="str">
        <f t="shared" si="556"/>
        <v>&lt;177 micron (NGR)</v>
      </c>
      <c r="L3359">
        <v>91</v>
      </c>
      <c r="M3359" t="s">
        <v>345</v>
      </c>
      <c r="N3359">
        <v>1773</v>
      </c>
      <c r="O3359" t="s">
        <v>396</v>
      </c>
      <c r="P3359" t="s">
        <v>54</v>
      </c>
      <c r="Q3359" t="s">
        <v>55</v>
      </c>
      <c r="R3359" t="s">
        <v>290</v>
      </c>
      <c r="S3359" t="s">
        <v>57</v>
      </c>
      <c r="T3359" t="s">
        <v>643</v>
      </c>
      <c r="U3359" t="s">
        <v>138</v>
      </c>
      <c r="V3359" t="s">
        <v>890</v>
      </c>
      <c r="W3359" t="s">
        <v>276</v>
      </c>
      <c r="X3359" t="s">
        <v>74</v>
      </c>
      <c r="Y3359" t="s">
        <v>363</v>
      </c>
      <c r="Z3359" t="s">
        <v>138</v>
      </c>
      <c r="AA3359" t="s">
        <v>64</v>
      </c>
      <c r="AB3359" t="s">
        <v>91</v>
      </c>
      <c r="AC3359" t="s">
        <v>74</v>
      </c>
      <c r="AD3359" t="s">
        <v>616</v>
      </c>
      <c r="AE3359" t="s">
        <v>171</v>
      </c>
      <c r="AF3359" t="s">
        <v>290</v>
      </c>
      <c r="AG3359" t="s">
        <v>167</v>
      </c>
      <c r="AH3359" t="s">
        <v>472</v>
      </c>
      <c r="AI3359" t="s">
        <v>156</v>
      </c>
      <c r="AJ3359" t="s">
        <v>1569</v>
      </c>
      <c r="AK3359" t="s">
        <v>73</v>
      </c>
      <c r="AL3359" t="s">
        <v>74</v>
      </c>
      <c r="AM3359" t="s">
        <v>448</v>
      </c>
      <c r="AN3359" t="s">
        <v>76</v>
      </c>
      <c r="AO3359" t="s">
        <v>1217</v>
      </c>
      <c r="AP3359" t="s">
        <v>414</v>
      </c>
      <c r="AQ3359" t="s">
        <v>4212</v>
      </c>
      <c r="AR3359" t="s">
        <v>74</v>
      </c>
      <c r="AS3359" t="s">
        <v>138</v>
      </c>
      <c r="AT3359" t="s">
        <v>437</v>
      </c>
      <c r="AU3359" t="s">
        <v>107</v>
      </c>
      <c r="AV3359" t="s">
        <v>12041</v>
      </c>
    </row>
    <row r="3360" spans="1:48" hidden="1" x14ac:dyDescent="0.3">
      <c r="A3360" t="s">
        <v>15962</v>
      </c>
      <c r="B3360" t="s">
        <v>15963</v>
      </c>
      <c r="C3360" s="1" t="str">
        <f t="shared" si="550"/>
        <v>21:0975</v>
      </c>
      <c r="D3360" s="1" t="str">
        <f t="shared" si="554"/>
        <v>21:0110</v>
      </c>
      <c r="E3360" t="s">
        <v>15964</v>
      </c>
      <c r="F3360" t="s">
        <v>15965</v>
      </c>
      <c r="H3360">
        <v>60.812178500000002</v>
      </c>
      <c r="I3360">
        <v>-99.3849977</v>
      </c>
      <c r="J3360" s="1" t="str">
        <f t="shared" si="555"/>
        <v>NGR lake sediment grab sample</v>
      </c>
      <c r="K3360" s="1" t="str">
        <f t="shared" si="556"/>
        <v>&lt;177 micron (NGR)</v>
      </c>
      <c r="L3360">
        <v>91</v>
      </c>
      <c r="M3360" t="s">
        <v>217</v>
      </c>
      <c r="N3360">
        <v>1774</v>
      </c>
      <c r="O3360" t="s">
        <v>206</v>
      </c>
      <c r="P3360" t="s">
        <v>54</v>
      </c>
      <c r="Q3360" t="s">
        <v>91</v>
      </c>
      <c r="R3360" t="s">
        <v>69</v>
      </c>
      <c r="S3360" t="s">
        <v>57</v>
      </c>
      <c r="T3360" t="s">
        <v>15966</v>
      </c>
      <c r="U3360" t="s">
        <v>57</v>
      </c>
      <c r="V3360" t="s">
        <v>522</v>
      </c>
      <c r="W3360" t="s">
        <v>157</v>
      </c>
      <c r="X3360" t="s">
        <v>62</v>
      </c>
      <c r="Y3360" t="s">
        <v>205</v>
      </c>
      <c r="Z3360" t="s">
        <v>170</v>
      </c>
      <c r="AA3360" t="s">
        <v>64</v>
      </c>
      <c r="AB3360" t="s">
        <v>794</v>
      </c>
      <c r="AC3360" t="s">
        <v>208</v>
      </c>
      <c r="AD3360" t="s">
        <v>317</v>
      </c>
      <c r="AE3360" t="s">
        <v>5473</v>
      </c>
      <c r="AF3360" t="s">
        <v>76</v>
      </c>
      <c r="AG3360" t="s">
        <v>203</v>
      </c>
      <c r="AH3360" t="s">
        <v>780</v>
      </c>
      <c r="AI3360" t="s">
        <v>201</v>
      </c>
      <c r="AJ3360" t="s">
        <v>15949</v>
      </c>
      <c r="AK3360" t="s">
        <v>73</v>
      </c>
      <c r="AL3360" t="s">
        <v>103</v>
      </c>
      <c r="AM3360" t="s">
        <v>592</v>
      </c>
      <c r="AN3360" t="s">
        <v>76</v>
      </c>
      <c r="AO3360" t="s">
        <v>4740</v>
      </c>
      <c r="AP3360" t="s">
        <v>8164</v>
      </c>
      <c r="AQ3360" t="s">
        <v>15967</v>
      </c>
      <c r="AR3360" t="s">
        <v>67</v>
      </c>
      <c r="AS3360" t="s">
        <v>221</v>
      </c>
      <c r="AT3360" t="s">
        <v>573</v>
      </c>
      <c r="AU3360" t="s">
        <v>107</v>
      </c>
      <c r="AV3360" t="s">
        <v>15968</v>
      </c>
    </row>
    <row r="3361" spans="1:48" hidden="1" x14ac:dyDescent="0.3">
      <c r="A3361" t="s">
        <v>15969</v>
      </c>
      <c r="B3361" t="s">
        <v>15970</v>
      </c>
      <c r="C3361" s="1" t="str">
        <f t="shared" si="550"/>
        <v>21:0975</v>
      </c>
      <c r="D3361" s="1" t="str">
        <f t="shared" si="554"/>
        <v>21:0110</v>
      </c>
      <c r="E3361" t="s">
        <v>15971</v>
      </c>
      <c r="F3361" t="s">
        <v>15972</v>
      </c>
      <c r="H3361">
        <v>60.802593199999997</v>
      </c>
      <c r="I3361">
        <v>-99.452909199999993</v>
      </c>
      <c r="J3361" s="1" t="str">
        <f t="shared" si="555"/>
        <v>NGR lake sediment grab sample</v>
      </c>
      <c r="K3361" s="1" t="str">
        <f t="shared" si="556"/>
        <v>&lt;177 micron (NGR)</v>
      </c>
      <c r="L3361">
        <v>91</v>
      </c>
      <c r="M3361" t="s">
        <v>246</v>
      </c>
      <c r="N3361">
        <v>1775</v>
      </c>
      <c r="O3361" t="s">
        <v>62</v>
      </c>
      <c r="P3361" t="s">
        <v>54</v>
      </c>
      <c r="Q3361" t="s">
        <v>403</v>
      </c>
      <c r="R3361" t="s">
        <v>134</v>
      </c>
      <c r="S3361" t="s">
        <v>57</v>
      </c>
      <c r="T3361" t="s">
        <v>437</v>
      </c>
      <c r="U3361" t="s">
        <v>117</v>
      </c>
      <c r="V3361" t="s">
        <v>172</v>
      </c>
      <c r="W3361" t="s">
        <v>79</v>
      </c>
      <c r="X3361" t="s">
        <v>62</v>
      </c>
      <c r="Y3361" t="s">
        <v>276</v>
      </c>
      <c r="Z3361" t="s">
        <v>96</v>
      </c>
      <c r="AA3361" t="s">
        <v>64</v>
      </c>
      <c r="AB3361" t="s">
        <v>454</v>
      </c>
      <c r="AC3361" t="s">
        <v>75</v>
      </c>
      <c r="AD3361" t="s">
        <v>77</v>
      </c>
      <c r="AE3361" t="s">
        <v>302</v>
      </c>
      <c r="AF3361" t="s">
        <v>90</v>
      </c>
      <c r="AG3361" t="s">
        <v>152</v>
      </c>
      <c r="AH3361" t="s">
        <v>173</v>
      </c>
      <c r="AI3361" t="s">
        <v>439</v>
      </c>
      <c r="AJ3361" t="s">
        <v>8875</v>
      </c>
      <c r="AK3361" t="s">
        <v>73</v>
      </c>
      <c r="AL3361" t="s">
        <v>68</v>
      </c>
      <c r="AM3361" t="s">
        <v>396</v>
      </c>
      <c r="AN3361" t="s">
        <v>76</v>
      </c>
      <c r="AO3361" t="s">
        <v>5364</v>
      </c>
      <c r="AP3361" t="s">
        <v>158</v>
      </c>
      <c r="AQ3361" t="s">
        <v>10134</v>
      </c>
      <c r="AR3361" t="s">
        <v>74</v>
      </c>
      <c r="AS3361" t="s">
        <v>96</v>
      </c>
      <c r="AT3361" t="s">
        <v>91</v>
      </c>
      <c r="AU3361" t="s">
        <v>107</v>
      </c>
      <c r="AV3361" t="s">
        <v>4203</v>
      </c>
    </row>
    <row r="3362" spans="1:48" hidden="1" x14ac:dyDescent="0.3">
      <c r="A3362" t="s">
        <v>15973</v>
      </c>
      <c r="B3362" t="s">
        <v>15974</v>
      </c>
      <c r="C3362" s="1" t="str">
        <f t="shared" si="550"/>
        <v>21:0975</v>
      </c>
      <c r="D3362" s="1" t="str">
        <f t="shared" si="554"/>
        <v>21:0110</v>
      </c>
      <c r="E3362" t="s">
        <v>15975</v>
      </c>
      <c r="F3362" t="s">
        <v>15976</v>
      </c>
      <c r="H3362">
        <v>60.801218300000002</v>
      </c>
      <c r="I3362">
        <v>-99.5131777</v>
      </c>
      <c r="J3362" s="1" t="str">
        <f t="shared" si="555"/>
        <v>NGR lake sediment grab sample</v>
      </c>
      <c r="K3362" s="1" t="str">
        <f t="shared" si="556"/>
        <v>&lt;177 micron (NGR)</v>
      </c>
      <c r="L3362">
        <v>91</v>
      </c>
      <c r="M3362" t="s">
        <v>260</v>
      </c>
      <c r="N3362">
        <v>1776</v>
      </c>
      <c r="O3362" t="s">
        <v>355</v>
      </c>
      <c r="P3362" t="s">
        <v>54</v>
      </c>
      <c r="Q3362" t="s">
        <v>2374</v>
      </c>
      <c r="R3362" t="s">
        <v>15977</v>
      </c>
      <c r="S3362" t="s">
        <v>57</v>
      </c>
      <c r="T3362" t="s">
        <v>15978</v>
      </c>
      <c r="U3362" t="s">
        <v>96</v>
      </c>
      <c r="V3362" t="s">
        <v>2740</v>
      </c>
      <c r="W3362" t="s">
        <v>106</v>
      </c>
      <c r="X3362" t="s">
        <v>138</v>
      </c>
      <c r="Y3362" t="s">
        <v>254</v>
      </c>
      <c r="Z3362" t="s">
        <v>127</v>
      </c>
      <c r="AA3362" t="s">
        <v>64</v>
      </c>
      <c r="AB3362" t="s">
        <v>15979</v>
      </c>
      <c r="AC3362" t="s">
        <v>15980</v>
      </c>
      <c r="AD3362" t="s">
        <v>449</v>
      </c>
      <c r="AE3362" t="s">
        <v>779</v>
      </c>
      <c r="AF3362" t="s">
        <v>478</v>
      </c>
      <c r="AG3362" t="s">
        <v>93</v>
      </c>
      <c r="AH3362" t="s">
        <v>780</v>
      </c>
      <c r="AI3362" t="s">
        <v>168</v>
      </c>
      <c r="AJ3362" t="s">
        <v>15981</v>
      </c>
      <c r="AK3362" t="s">
        <v>15982</v>
      </c>
      <c r="AL3362" t="s">
        <v>177</v>
      </c>
      <c r="AM3362" t="s">
        <v>56</v>
      </c>
      <c r="AN3362" t="s">
        <v>15983</v>
      </c>
      <c r="AO3362" t="s">
        <v>11740</v>
      </c>
      <c r="AP3362" t="s">
        <v>566</v>
      </c>
      <c r="AQ3362" t="s">
        <v>15984</v>
      </c>
      <c r="AR3362" t="s">
        <v>67</v>
      </c>
      <c r="AS3362" t="s">
        <v>151</v>
      </c>
      <c r="AT3362" t="s">
        <v>523</v>
      </c>
      <c r="AU3362" t="s">
        <v>107</v>
      </c>
      <c r="AV3362" t="s">
        <v>12680</v>
      </c>
    </row>
    <row r="3363" spans="1:48" hidden="1" x14ac:dyDescent="0.3">
      <c r="A3363" t="s">
        <v>15985</v>
      </c>
      <c r="B3363" t="s">
        <v>15986</v>
      </c>
      <c r="C3363" s="1" t="str">
        <f t="shared" si="550"/>
        <v>21:0975</v>
      </c>
      <c r="D3363" s="1" t="str">
        <f t="shared" si="554"/>
        <v>21:0110</v>
      </c>
      <c r="E3363" t="s">
        <v>15987</v>
      </c>
      <c r="F3363" t="s">
        <v>15988</v>
      </c>
      <c r="H3363">
        <v>60.799172800000001</v>
      </c>
      <c r="I3363">
        <v>-99.572749299999998</v>
      </c>
      <c r="J3363" s="1" t="str">
        <f t="shared" si="555"/>
        <v>NGR lake sediment grab sample</v>
      </c>
      <c r="K3363" s="1" t="str">
        <f t="shared" si="556"/>
        <v>&lt;177 micron (NGR)</v>
      </c>
      <c r="L3363">
        <v>91</v>
      </c>
      <c r="M3363" t="s">
        <v>273</v>
      </c>
      <c r="N3363">
        <v>1777</v>
      </c>
      <c r="O3363" t="s">
        <v>302</v>
      </c>
      <c r="P3363" t="s">
        <v>54</v>
      </c>
      <c r="Q3363" t="s">
        <v>435</v>
      </c>
      <c r="R3363" t="s">
        <v>357</v>
      </c>
      <c r="S3363" t="s">
        <v>57</v>
      </c>
      <c r="T3363" t="s">
        <v>3299</v>
      </c>
      <c r="U3363" t="s">
        <v>88</v>
      </c>
      <c r="V3363" t="s">
        <v>69</v>
      </c>
      <c r="W3363" t="s">
        <v>137</v>
      </c>
      <c r="X3363" t="s">
        <v>62</v>
      </c>
      <c r="Y3363" t="s">
        <v>263</v>
      </c>
      <c r="Z3363" t="s">
        <v>127</v>
      </c>
      <c r="AA3363" t="s">
        <v>64</v>
      </c>
      <c r="AB3363" t="s">
        <v>248</v>
      </c>
      <c r="AC3363" t="s">
        <v>125</v>
      </c>
      <c r="AD3363" t="s">
        <v>189</v>
      </c>
      <c r="AE3363" t="s">
        <v>68</v>
      </c>
      <c r="AF3363" t="s">
        <v>357</v>
      </c>
      <c r="AG3363" t="s">
        <v>339</v>
      </c>
      <c r="AH3363" t="s">
        <v>472</v>
      </c>
      <c r="AI3363" t="s">
        <v>159</v>
      </c>
      <c r="AJ3363" t="s">
        <v>914</v>
      </c>
      <c r="AK3363" t="s">
        <v>73</v>
      </c>
      <c r="AL3363" t="s">
        <v>75</v>
      </c>
      <c r="AM3363" t="s">
        <v>448</v>
      </c>
      <c r="AN3363" t="s">
        <v>76</v>
      </c>
      <c r="AO3363" t="s">
        <v>11828</v>
      </c>
      <c r="AP3363" t="s">
        <v>234</v>
      </c>
      <c r="AQ3363" t="s">
        <v>561</v>
      </c>
      <c r="AR3363" t="s">
        <v>62</v>
      </c>
      <c r="AS3363" t="s">
        <v>138</v>
      </c>
      <c r="AT3363" t="s">
        <v>462</v>
      </c>
      <c r="AU3363" t="s">
        <v>107</v>
      </c>
      <c r="AV3363" t="s">
        <v>13748</v>
      </c>
    </row>
    <row r="3364" spans="1:48" hidden="1" x14ac:dyDescent="0.3">
      <c r="A3364" t="s">
        <v>15989</v>
      </c>
      <c r="B3364" t="s">
        <v>15990</v>
      </c>
      <c r="C3364" s="1" t="str">
        <f t="shared" si="550"/>
        <v>21:0975</v>
      </c>
      <c r="D3364" s="1" t="str">
        <f t="shared" si="554"/>
        <v>21:0110</v>
      </c>
      <c r="E3364" t="s">
        <v>15991</v>
      </c>
      <c r="F3364" t="s">
        <v>15992</v>
      </c>
      <c r="H3364">
        <v>60.807041400000003</v>
      </c>
      <c r="I3364">
        <v>-99.635890700000004</v>
      </c>
      <c r="J3364" s="1" t="str">
        <f t="shared" si="555"/>
        <v>NGR lake sediment grab sample</v>
      </c>
      <c r="K3364" s="1" t="str">
        <f t="shared" si="556"/>
        <v>&lt;177 micron (NGR)</v>
      </c>
      <c r="L3364">
        <v>91</v>
      </c>
      <c r="M3364" t="s">
        <v>289</v>
      </c>
      <c r="N3364">
        <v>1778</v>
      </c>
      <c r="O3364" t="s">
        <v>302</v>
      </c>
      <c r="P3364" t="s">
        <v>54</v>
      </c>
      <c r="Q3364" t="s">
        <v>523</v>
      </c>
      <c r="R3364" t="s">
        <v>134</v>
      </c>
      <c r="S3364" t="s">
        <v>57</v>
      </c>
      <c r="T3364" t="s">
        <v>454</v>
      </c>
      <c r="U3364" t="s">
        <v>59</v>
      </c>
      <c r="V3364" t="s">
        <v>69</v>
      </c>
      <c r="W3364" t="s">
        <v>206</v>
      </c>
      <c r="X3364" t="s">
        <v>74</v>
      </c>
      <c r="Y3364" t="s">
        <v>62</v>
      </c>
      <c r="Z3364" t="s">
        <v>170</v>
      </c>
      <c r="AA3364" t="s">
        <v>64</v>
      </c>
      <c r="AB3364" t="s">
        <v>890</v>
      </c>
      <c r="AC3364" t="s">
        <v>70</v>
      </c>
      <c r="AD3364" t="s">
        <v>116</v>
      </c>
      <c r="AE3364" t="s">
        <v>74</v>
      </c>
      <c r="AF3364" t="s">
        <v>290</v>
      </c>
      <c r="AG3364" t="s">
        <v>303</v>
      </c>
      <c r="AH3364" t="s">
        <v>472</v>
      </c>
      <c r="AI3364" t="s">
        <v>127</v>
      </c>
      <c r="AJ3364" t="s">
        <v>114</v>
      </c>
      <c r="AK3364" t="s">
        <v>73</v>
      </c>
      <c r="AL3364" t="s">
        <v>103</v>
      </c>
      <c r="AM3364" t="s">
        <v>177</v>
      </c>
      <c r="AN3364" t="s">
        <v>76</v>
      </c>
      <c r="AO3364" t="s">
        <v>178</v>
      </c>
      <c r="AP3364" t="s">
        <v>747</v>
      </c>
      <c r="AQ3364" t="s">
        <v>178</v>
      </c>
      <c r="AR3364" t="s">
        <v>127</v>
      </c>
      <c r="AS3364" t="s">
        <v>54</v>
      </c>
      <c r="AT3364" t="s">
        <v>73</v>
      </c>
      <c r="AU3364" t="s">
        <v>107</v>
      </c>
      <c r="AV3364" t="s">
        <v>13698</v>
      </c>
    </row>
    <row r="3365" spans="1:48" hidden="1" x14ac:dyDescent="0.3">
      <c r="A3365" t="s">
        <v>15993</v>
      </c>
      <c r="B3365" t="s">
        <v>15994</v>
      </c>
      <c r="C3365" s="1" t="str">
        <f t="shared" si="550"/>
        <v>21:0975</v>
      </c>
      <c r="D3365" s="1" t="str">
        <f>HYPERLINK("https://geochem.nrcan.gc.ca/cdogs/content/svy/svy_e.htm", "")</f>
        <v/>
      </c>
      <c r="G3365" s="1" t="str">
        <f>HYPERLINK("https://geochem.nrcan.gc.ca/cdogs/content/cr_/cr_00161_e.htm", "161")</f>
        <v>161</v>
      </c>
      <c r="J3365" t="s">
        <v>230</v>
      </c>
      <c r="K3365" t="s">
        <v>231</v>
      </c>
      <c r="L3365">
        <v>91</v>
      </c>
      <c r="M3365" t="s">
        <v>232</v>
      </c>
      <c r="N3365">
        <v>1779</v>
      </c>
      <c r="O3365" t="s">
        <v>201</v>
      </c>
      <c r="P3365" t="s">
        <v>54</v>
      </c>
      <c r="Q3365" t="s">
        <v>105</v>
      </c>
      <c r="R3365" t="s">
        <v>103</v>
      </c>
      <c r="S3365" t="s">
        <v>96</v>
      </c>
      <c r="T3365" t="s">
        <v>58</v>
      </c>
      <c r="U3365" t="s">
        <v>88</v>
      </c>
      <c r="V3365" t="s">
        <v>454</v>
      </c>
      <c r="W3365" t="s">
        <v>63</v>
      </c>
      <c r="X3365" t="s">
        <v>74</v>
      </c>
      <c r="Y3365" t="s">
        <v>136</v>
      </c>
      <c r="Z3365" t="s">
        <v>104</v>
      </c>
      <c r="AA3365" t="s">
        <v>64</v>
      </c>
      <c r="AB3365" t="s">
        <v>478</v>
      </c>
      <c r="AC3365" t="s">
        <v>75</v>
      </c>
      <c r="AD3365" t="s">
        <v>67</v>
      </c>
      <c r="AE3365" t="s">
        <v>2283</v>
      </c>
      <c r="AF3365" t="s">
        <v>90</v>
      </c>
      <c r="AG3365" t="s">
        <v>326</v>
      </c>
      <c r="AH3365" t="s">
        <v>125</v>
      </c>
      <c r="AI3365" t="s">
        <v>290</v>
      </c>
      <c r="AJ3365" t="s">
        <v>402</v>
      </c>
      <c r="AK3365" t="s">
        <v>73</v>
      </c>
      <c r="AL3365" t="s">
        <v>206</v>
      </c>
      <c r="AM3365" t="s">
        <v>74</v>
      </c>
      <c r="AN3365" t="s">
        <v>76</v>
      </c>
      <c r="AO3365" t="s">
        <v>92</v>
      </c>
      <c r="AP3365" t="s">
        <v>4295</v>
      </c>
      <c r="AQ3365" t="s">
        <v>106</v>
      </c>
      <c r="AR3365" t="s">
        <v>62</v>
      </c>
      <c r="AS3365" t="s">
        <v>127</v>
      </c>
      <c r="AT3365" t="s">
        <v>73</v>
      </c>
      <c r="AU3365" t="s">
        <v>3299</v>
      </c>
      <c r="AV3365" t="s">
        <v>15995</v>
      </c>
    </row>
    <row r="3366" spans="1:48" hidden="1" x14ac:dyDescent="0.3">
      <c r="A3366" t="s">
        <v>15996</v>
      </c>
      <c r="B3366" t="s">
        <v>15997</v>
      </c>
      <c r="C3366" s="1" t="str">
        <f t="shared" si="550"/>
        <v>21:0975</v>
      </c>
      <c r="D3366" s="1" t="str">
        <f t="shared" ref="D3366:D3378" si="557">HYPERLINK("https://geochem.nrcan.gc.ca/cdogs/content/svy/svy210110_e.htm", "21:0110")</f>
        <v>21:0110</v>
      </c>
      <c r="E3366" t="s">
        <v>15998</v>
      </c>
      <c r="F3366" t="s">
        <v>15999</v>
      </c>
      <c r="H3366">
        <v>60.799658100000002</v>
      </c>
      <c r="I3366">
        <v>-99.7184101</v>
      </c>
      <c r="J3366" s="1" t="str">
        <f t="shared" ref="J3366:J3378" si="558">HYPERLINK("https://geochem.nrcan.gc.ca/cdogs/content/kwd/kwd020027_e.htm", "NGR lake sediment grab sample")</f>
        <v>NGR lake sediment grab sample</v>
      </c>
      <c r="K3366" s="1" t="str">
        <f t="shared" ref="K3366:K3378" si="559">HYPERLINK("https://geochem.nrcan.gc.ca/cdogs/content/kwd/kwd080006_e.htm", "&lt;177 micron (NGR)")</f>
        <v>&lt;177 micron (NGR)</v>
      </c>
      <c r="L3366">
        <v>91</v>
      </c>
      <c r="M3366" t="s">
        <v>301</v>
      </c>
      <c r="N3366">
        <v>1780</v>
      </c>
      <c r="O3366" t="s">
        <v>396</v>
      </c>
      <c r="P3366" t="s">
        <v>54</v>
      </c>
      <c r="Q3366" t="s">
        <v>1295</v>
      </c>
      <c r="R3366" t="s">
        <v>116</v>
      </c>
      <c r="S3366" t="s">
        <v>57</v>
      </c>
      <c r="T3366" t="s">
        <v>58</v>
      </c>
      <c r="U3366" t="s">
        <v>138</v>
      </c>
      <c r="V3366" t="s">
        <v>151</v>
      </c>
      <c r="W3366" t="s">
        <v>238</v>
      </c>
      <c r="X3366" t="s">
        <v>74</v>
      </c>
      <c r="Y3366" t="s">
        <v>448</v>
      </c>
      <c r="Z3366" t="s">
        <v>170</v>
      </c>
      <c r="AA3366" t="s">
        <v>64</v>
      </c>
      <c r="AB3366" t="s">
        <v>522</v>
      </c>
      <c r="AC3366" t="s">
        <v>66</v>
      </c>
      <c r="AD3366" t="s">
        <v>59</v>
      </c>
      <c r="AE3366" t="s">
        <v>2187</v>
      </c>
      <c r="AF3366" t="s">
        <v>178</v>
      </c>
      <c r="AG3366" t="s">
        <v>492</v>
      </c>
      <c r="AH3366" t="s">
        <v>173</v>
      </c>
      <c r="AI3366" t="s">
        <v>193</v>
      </c>
      <c r="AJ3366" t="s">
        <v>114</v>
      </c>
      <c r="AK3366" t="s">
        <v>73</v>
      </c>
      <c r="AL3366" t="s">
        <v>75</v>
      </c>
      <c r="AM3366" t="s">
        <v>75</v>
      </c>
      <c r="AN3366" t="s">
        <v>76</v>
      </c>
      <c r="AO3366" t="s">
        <v>178</v>
      </c>
      <c r="AP3366" t="s">
        <v>1980</v>
      </c>
      <c r="AQ3366" t="s">
        <v>9451</v>
      </c>
      <c r="AR3366" t="s">
        <v>67</v>
      </c>
      <c r="AS3366" t="s">
        <v>62</v>
      </c>
      <c r="AT3366" t="s">
        <v>73</v>
      </c>
      <c r="AU3366" t="s">
        <v>107</v>
      </c>
      <c r="AV3366" t="s">
        <v>9361</v>
      </c>
    </row>
    <row r="3367" spans="1:48" hidden="1" x14ac:dyDescent="0.3">
      <c r="A3367" t="s">
        <v>16000</v>
      </c>
      <c r="B3367" t="s">
        <v>16001</v>
      </c>
      <c r="C3367" s="1" t="str">
        <f t="shared" si="550"/>
        <v>21:0975</v>
      </c>
      <c r="D3367" s="1" t="str">
        <f t="shared" si="557"/>
        <v>21:0110</v>
      </c>
      <c r="E3367" t="s">
        <v>16002</v>
      </c>
      <c r="F3367" t="s">
        <v>16003</v>
      </c>
      <c r="H3367">
        <v>60.810230199999999</v>
      </c>
      <c r="I3367">
        <v>-99.750500200000005</v>
      </c>
      <c r="J3367" s="1" t="str">
        <f t="shared" si="558"/>
        <v>NGR lake sediment grab sample</v>
      </c>
      <c r="K3367" s="1" t="str">
        <f t="shared" si="559"/>
        <v>&lt;177 micron (NGR)</v>
      </c>
      <c r="L3367">
        <v>91</v>
      </c>
      <c r="M3367" t="s">
        <v>314</v>
      </c>
      <c r="N3367">
        <v>1781</v>
      </c>
      <c r="O3367" t="s">
        <v>396</v>
      </c>
      <c r="P3367" t="s">
        <v>54</v>
      </c>
      <c r="Q3367" t="s">
        <v>1814</v>
      </c>
      <c r="R3367" t="s">
        <v>282</v>
      </c>
      <c r="S3367" t="s">
        <v>57</v>
      </c>
      <c r="T3367" t="s">
        <v>58</v>
      </c>
      <c r="U3367" t="s">
        <v>88</v>
      </c>
      <c r="V3367" t="s">
        <v>90</v>
      </c>
      <c r="W3367" t="s">
        <v>526</v>
      </c>
      <c r="X3367" t="s">
        <v>67</v>
      </c>
      <c r="Y3367" t="s">
        <v>170</v>
      </c>
      <c r="Z3367" t="s">
        <v>170</v>
      </c>
      <c r="AA3367" t="s">
        <v>64</v>
      </c>
      <c r="AB3367" t="s">
        <v>303</v>
      </c>
      <c r="AC3367" t="s">
        <v>173</v>
      </c>
      <c r="AD3367" t="s">
        <v>99</v>
      </c>
      <c r="AE3367" t="s">
        <v>120</v>
      </c>
      <c r="AF3367" t="s">
        <v>77</v>
      </c>
      <c r="AG3367" t="s">
        <v>264</v>
      </c>
      <c r="AH3367" t="s">
        <v>472</v>
      </c>
      <c r="AI3367" t="s">
        <v>61</v>
      </c>
      <c r="AJ3367" t="s">
        <v>439</v>
      </c>
      <c r="AK3367" t="s">
        <v>73</v>
      </c>
      <c r="AL3367" t="s">
        <v>103</v>
      </c>
      <c r="AM3367" t="s">
        <v>157</v>
      </c>
      <c r="AN3367" t="s">
        <v>76</v>
      </c>
      <c r="AO3367" t="s">
        <v>290</v>
      </c>
      <c r="AP3367" t="s">
        <v>900</v>
      </c>
      <c r="AQ3367" t="s">
        <v>15684</v>
      </c>
      <c r="AR3367" t="s">
        <v>74</v>
      </c>
      <c r="AS3367" t="s">
        <v>170</v>
      </c>
      <c r="AT3367" t="s">
        <v>91</v>
      </c>
      <c r="AU3367" t="s">
        <v>107</v>
      </c>
      <c r="AV3367" t="s">
        <v>12324</v>
      </c>
    </row>
    <row r="3368" spans="1:48" hidden="1" x14ac:dyDescent="0.3">
      <c r="A3368" t="s">
        <v>16004</v>
      </c>
      <c r="B3368" t="s">
        <v>16005</v>
      </c>
      <c r="C3368" s="1" t="str">
        <f t="shared" si="550"/>
        <v>21:0975</v>
      </c>
      <c r="D3368" s="1" t="str">
        <f t="shared" si="557"/>
        <v>21:0110</v>
      </c>
      <c r="E3368" t="s">
        <v>16006</v>
      </c>
      <c r="F3368" t="s">
        <v>16007</v>
      </c>
      <c r="H3368">
        <v>60.775077400000001</v>
      </c>
      <c r="I3368">
        <v>-99.782158100000004</v>
      </c>
      <c r="J3368" s="1" t="str">
        <f t="shared" si="558"/>
        <v>NGR lake sediment grab sample</v>
      </c>
      <c r="K3368" s="1" t="str">
        <f t="shared" si="559"/>
        <v>&lt;177 micron (NGR)</v>
      </c>
      <c r="L3368">
        <v>91</v>
      </c>
      <c r="M3368" t="s">
        <v>324</v>
      </c>
      <c r="N3368">
        <v>1782</v>
      </c>
      <c r="O3368" t="s">
        <v>103</v>
      </c>
      <c r="P3368" t="s">
        <v>54</v>
      </c>
      <c r="Q3368" t="s">
        <v>521</v>
      </c>
      <c r="R3368" t="s">
        <v>116</v>
      </c>
      <c r="S3368" t="s">
        <v>57</v>
      </c>
      <c r="T3368" t="s">
        <v>462</v>
      </c>
      <c r="U3368" t="s">
        <v>57</v>
      </c>
      <c r="V3368" t="s">
        <v>2740</v>
      </c>
      <c r="W3368" t="s">
        <v>220</v>
      </c>
      <c r="X3368" t="s">
        <v>170</v>
      </c>
      <c r="Y3368" t="s">
        <v>238</v>
      </c>
      <c r="Z3368" t="s">
        <v>96</v>
      </c>
      <c r="AA3368" t="s">
        <v>64</v>
      </c>
      <c r="AB3368" t="s">
        <v>262</v>
      </c>
      <c r="AC3368" t="s">
        <v>308</v>
      </c>
      <c r="AD3368" t="s">
        <v>77</v>
      </c>
      <c r="AE3368" t="s">
        <v>421</v>
      </c>
      <c r="AF3368" t="s">
        <v>290</v>
      </c>
      <c r="AG3368" t="s">
        <v>250</v>
      </c>
      <c r="AH3368" t="s">
        <v>780</v>
      </c>
      <c r="AI3368" t="s">
        <v>306</v>
      </c>
      <c r="AJ3368" t="s">
        <v>5234</v>
      </c>
      <c r="AK3368" t="s">
        <v>73</v>
      </c>
      <c r="AL3368" t="s">
        <v>103</v>
      </c>
      <c r="AM3368" t="s">
        <v>220</v>
      </c>
      <c r="AN3368" t="s">
        <v>8661</v>
      </c>
      <c r="AO3368" t="s">
        <v>303</v>
      </c>
      <c r="AP3368" t="s">
        <v>656</v>
      </c>
      <c r="AQ3368" t="s">
        <v>364</v>
      </c>
      <c r="AR3368" t="s">
        <v>67</v>
      </c>
      <c r="AS3368" t="s">
        <v>104</v>
      </c>
      <c r="AT3368" t="s">
        <v>364</v>
      </c>
      <c r="AU3368" t="s">
        <v>107</v>
      </c>
      <c r="AV3368" t="s">
        <v>7732</v>
      </c>
    </row>
    <row r="3369" spans="1:48" hidden="1" x14ac:dyDescent="0.3">
      <c r="A3369" t="s">
        <v>16008</v>
      </c>
      <c r="B3369" t="s">
        <v>16009</v>
      </c>
      <c r="C3369" s="1" t="str">
        <f t="shared" si="550"/>
        <v>21:0975</v>
      </c>
      <c r="D3369" s="1" t="str">
        <f t="shared" si="557"/>
        <v>21:0110</v>
      </c>
      <c r="E3369" t="s">
        <v>16010</v>
      </c>
      <c r="F3369" t="s">
        <v>16011</v>
      </c>
      <c r="H3369">
        <v>60.740276600000001</v>
      </c>
      <c r="I3369">
        <v>-99.771114400000002</v>
      </c>
      <c r="J3369" s="1" t="str">
        <f t="shared" si="558"/>
        <v>NGR lake sediment grab sample</v>
      </c>
      <c r="K3369" s="1" t="str">
        <f t="shared" si="559"/>
        <v>&lt;177 micron (NGR)</v>
      </c>
      <c r="L3369">
        <v>91</v>
      </c>
      <c r="M3369" t="s">
        <v>335</v>
      </c>
      <c r="N3369">
        <v>1783</v>
      </c>
      <c r="O3369" t="s">
        <v>526</v>
      </c>
      <c r="P3369" t="s">
        <v>54</v>
      </c>
      <c r="Q3369" t="s">
        <v>80</v>
      </c>
      <c r="R3369" t="s">
        <v>2165</v>
      </c>
      <c r="S3369" t="s">
        <v>57</v>
      </c>
      <c r="T3369" t="s">
        <v>16012</v>
      </c>
      <c r="U3369" t="s">
        <v>57</v>
      </c>
      <c r="V3369" t="s">
        <v>2740</v>
      </c>
      <c r="W3369" t="s">
        <v>346</v>
      </c>
      <c r="X3369" t="s">
        <v>138</v>
      </c>
      <c r="Y3369" t="s">
        <v>238</v>
      </c>
      <c r="Z3369" t="s">
        <v>62</v>
      </c>
      <c r="AA3369" t="s">
        <v>64</v>
      </c>
      <c r="AB3369" t="s">
        <v>16013</v>
      </c>
      <c r="AC3369" t="s">
        <v>96</v>
      </c>
      <c r="AD3369" t="s">
        <v>117</v>
      </c>
      <c r="AE3369" t="s">
        <v>2933</v>
      </c>
      <c r="AF3369" t="s">
        <v>357</v>
      </c>
      <c r="AG3369" t="s">
        <v>890</v>
      </c>
      <c r="AH3369" t="s">
        <v>780</v>
      </c>
      <c r="AI3369" t="s">
        <v>53</v>
      </c>
      <c r="AJ3369" t="s">
        <v>16014</v>
      </c>
      <c r="AK3369" t="s">
        <v>73</v>
      </c>
      <c r="AL3369" t="s">
        <v>224</v>
      </c>
      <c r="AM3369" t="s">
        <v>306</v>
      </c>
      <c r="AN3369" t="s">
        <v>10671</v>
      </c>
      <c r="AO3369" t="s">
        <v>16015</v>
      </c>
      <c r="AP3369" t="s">
        <v>4217</v>
      </c>
      <c r="AQ3369" t="s">
        <v>11784</v>
      </c>
      <c r="AR3369" t="s">
        <v>74</v>
      </c>
      <c r="AS3369" t="s">
        <v>151</v>
      </c>
      <c r="AT3369" t="s">
        <v>364</v>
      </c>
      <c r="AU3369" t="s">
        <v>107</v>
      </c>
      <c r="AV3369" t="s">
        <v>1837</v>
      </c>
    </row>
    <row r="3370" spans="1:48" hidden="1" x14ac:dyDescent="0.3">
      <c r="A3370" t="s">
        <v>16016</v>
      </c>
      <c r="B3370" t="s">
        <v>16017</v>
      </c>
      <c r="C3370" s="1" t="str">
        <f t="shared" si="550"/>
        <v>21:0975</v>
      </c>
      <c r="D3370" s="1" t="str">
        <f t="shared" si="557"/>
        <v>21:0110</v>
      </c>
      <c r="E3370" t="s">
        <v>16018</v>
      </c>
      <c r="F3370" t="s">
        <v>16019</v>
      </c>
      <c r="H3370">
        <v>60.708408400000003</v>
      </c>
      <c r="I3370">
        <v>-99.766796999999997</v>
      </c>
      <c r="J3370" s="1" t="str">
        <f t="shared" si="558"/>
        <v>NGR lake sediment grab sample</v>
      </c>
      <c r="K3370" s="1" t="str">
        <f t="shared" si="559"/>
        <v>&lt;177 micron (NGR)</v>
      </c>
      <c r="L3370">
        <v>91</v>
      </c>
      <c r="M3370" t="s">
        <v>354</v>
      </c>
      <c r="N3370">
        <v>1784</v>
      </c>
      <c r="O3370" t="s">
        <v>177</v>
      </c>
      <c r="P3370" t="s">
        <v>54</v>
      </c>
      <c r="Q3370" t="s">
        <v>560</v>
      </c>
      <c r="R3370" t="s">
        <v>16020</v>
      </c>
      <c r="S3370" t="s">
        <v>57</v>
      </c>
      <c r="T3370" t="s">
        <v>635</v>
      </c>
      <c r="U3370" t="s">
        <v>88</v>
      </c>
      <c r="V3370" t="s">
        <v>691</v>
      </c>
      <c r="W3370" t="s">
        <v>95</v>
      </c>
      <c r="X3370" t="s">
        <v>170</v>
      </c>
      <c r="Y3370" t="s">
        <v>62</v>
      </c>
      <c r="Z3370" t="s">
        <v>62</v>
      </c>
      <c r="AA3370" t="s">
        <v>64</v>
      </c>
      <c r="AB3370" t="s">
        <v>91</v>
      </c>
      <c r="AC3370" t="s">
        <v>125</v>
      </c>
      <c r="AD3370" t="s">
        <v>127</v>
      </c>
      <c r="AE3370" t="s">
        <v>983</v>
      </c>
      <c r="AF3370" t="s">
        <v>93</v>
      </c>
      <c r="AG3370" t="s">
        <v>381</v>
      </c>
      <c r="AH3370" t="s">
        <v>780</v>
      </c>
      <c r="AI3370" t="s">
        <v>209</v>
      </c>
      <c r="AJ3370" t="s">
        <v>4527</v>
      </c>
      <c r="AK3370" t="s">
        <v>73</v>
      </c>
      <c r="AL3370" t="s">
        <v>103</v>
      </c>
      <c r="AM3370" t="s">
        <v>238</v>
      </c>
      <c r="AN3370" t="s">
        <v>76</v>
      </c>
      <c r="AO3370" t="s">
        <v>381</v>
      </c>
      <c r="AP3370" t="s">
        <v>900</v>
      </c>
      <c r="AQ3370" t="s">
        <v>69</v>
      </c>
      <c r="AR3370" t="s">
        <v>67</v>
      </c>
      <c r="AS3370" t="s">
        <v>96</v>
      </c>
      <c r="AT3370" t="s">
        <v>152</v>
      </c>
      <c r="AU3370" t="s">
        <v>107</v>
      </c>
      <c r="AV3370" t="s">
        <v>11953</v>
      </c>
    </row>
    <row r="3371" spans="1:48" hidden="1" x14ac:dyDescent="0.3">
      <c r="A3371" t="s">
        <v>16021</v>
      </c>
      <c r="B3371" t="s">
        <v>16022</v>
      </c>
      <c r="C3371" s="1" t="str">
        <f t="shared" si="550"/>
        <v>21:0975</v>
      </c>
      <c r="D3371" s="1" t="str">
        <f t="shared" si="557"/>
        <v>21:0110</v>
      </c>
      <c r="E3371" t="s">
        <v>16023</v>
      </c>
      <c r="F3371" t="s">
        <v>16024</v>
      </c>
      <c r="H3371">
        <v>60.778148899999998</v>
      </c>
      <c r="I3371">
        <v>-99.831351799999993</v>
      </c>
      <c r="J3371" s="1" t="str">
        <f t="shared" si="558"/>
        <v>NGR lake sediment grab sample</v>
      </c>
      <c r="K3371" s="1" t="str">
        <f t="shared" si="559"/>
        <v>&lt;177 micron (NGR)</v>
      </c>
      <c r="L3371">
        <v>92</v>
      </c>
      <c r="M3371" t="s">
        <v>52</v>
      </c>
      <c r="N3371">
        <v>1785</v>
      </c>
      <c r="O3371" t="s">
        <v>75</v>
      </c>
      <c r="P3371" t="s">
        <v>54</v>
      </c>
      <c r="Q3371" t="s">
        <v>202</v>
      </c>
      <c r="R3371" t="s">
        <v>592</v>
      </c>
      <c r="S3371" t="s">
        <v>57</v>
      </c>
      <c r="T3371" t="s">
        <v>262</v>
      </c>
      <c r="U3371" t="s">
        <v>57</v>
      </c>
      <c r="V3371" t="s">
        <v>187</v>
      </c>
      <c r="W3371" t="s">
        <v>193</v>
      </c>
      <c r="X3371" t="s">
        <v>74</v>
      </c>
      <c r="Y3371" t="s">
        <v>62</v>
      </c>
      <c r="Z3371" t="s">
        <v>59</v>
      </c>
      <c r="AA3371" t="s">
        <v>64</v>
      </c>
      <c r="AB3371" t="s">
        <v>279</v>
      </c>
      <c r="AC3371" t="s">
        <v>75</v>
      </c>
      <c r="AD3371" t="s">
        <v>281</v>
      </c>
      <c r="AE3371" t="s">
        <v>62</v>
      </c>
      <c r="AF3371" t="s">
        <v>281</v>
      </c>
      <c r="AG3371" t="s">
        <v>277</v>
      </c>
      <c r="AH3371" t="s">
        <v>472</v>
      </c>
      <c r="AI3371" t="s">
        <v>101</v>
      </c>
      <c r="AJ3371" t="s">
        <v>932</v>
      </c>
      <c r="AK3371" t="s">
        <v>73</v>
      </c>
      <c r="AL3371" t="s">
        <v>238</v>
      </c>
      <c r="AM3371" t="s">
        <v>396</v>
      </c>
      <c r="AN3371" t="s">
        <v>76</v>
      </c>
      <c r="AO3371" t="s">
        <v>545</v>
      </c>
      <c r="AP3371" t="s">
        <v>158</v>
      </c>
      <c r="AQ3371" t="s">
        <v>16025</v>
      </c>
      <c r="AR3371" t="s">
        <v>62</v>
      </c>
      <c r="AS3371" t="s">
        <v>138</v>
      </c>
      <c r="AT3371" t="s">
        <v>73</v>
      </c>
      <c r="AU3371" t="s">
        <v>107</v>
      </c>
      <c r="AV3371" t="s">
        <v>14807</v>
      </c>
    </row>
    <row r="3372" spans="1:48" hidden="1" x14ac:dyDescent="0.3">
      <c r="A3372" t="s">
        <v>16026</v>
      </c>
      <c r="B3372" t="s">
        <v>16027</v>
      </c>
      <c r="C3372" s="1" t="str">
        <f t="shared" si="550"/>
        <v>21:0975</v>
      </c>
      <c r="D3372" s="1" t="str">
        <f t="shared" si="557"/>
        <v>21:0110</v>
      </c>
      <c r="E3372" t="s">
        <v>16028</v>
      </c>
      <c r="F3372" t="s">
        <v>16029</v>
      </c>
      <c r="H3372">
        <v>60.674943300000002</v>
      </c>
      <c r="I3372">
        <v>-99.766934899999995</v>
      </c>
      <c r="J3372" s="1" t="str">
        <f t="shared" si="558"/>
        <v>NGR lake sediment grab sample</v>
      </c>
      <c r="K3372" s="1" t="str">
        <f t="shared" si="559"/>
        <v>&lt;177 micron (NGR)</v>
      </c>
      <c r="L3372">
        <v>92</v>
      </c>
      <c r="M3372" t="s">
        <v>86</v>
      </c>
      <c r="N3372">
        <v>1786</v>
      </c>
      <c r="O3372" t="s">
        <v>125</v>
      </c>
      <c r="P3372" t="s">
        <v>54</v>
      </c>
      <c r="Q3372" t="s">
        <v>462</v>
      </c>
      <c r="R3372" t="s">
        <v>478</v>
      </c>
      <c r="S3372" t="s">
        <v>57</v>
      </c>
      <c r="T3372" t="s">
        <v>91</v>
      </c>
      <c r="U3372" t="s">
        <v>117</v>
      </c>
      <c r="V3372" t="s">
        <v>617</v>
      </c>
      <c r="W3372" t="s">
        <v>68</v>
      </c>
      <c r="X3372" t="s">
        <v>74</v>
      </c>
      <c r="Y3372" t="s">
        <v>526</v>
      </c>
      <c r="Z3372" t="s">
        <v>62</v>
      </c>
      <c r="AA3372" t="s">
        <v>64</v>
      </c>
      <c r="AB3372" t="s">
        <v>853</v>
      </c>
      <c r="AC3372" t="s">
        <v>70</v>
      </c>
      <c r="AD3372" t="s">
        <v>62</v>
      </c>
      <c r="AE3372" t="s">
        <v>1807</v>
      </c>
      <c r="AF3372" t="s">
        <v>192</v>
      </c>
      <c r="AG3372" t="s">
        <v>282</v>
      </c>
      <c r="AH3372" t="s">
        <v>780</v>
      </c>
      <c r="AI3372" t="s">
        <v>201</v>
      </c>
      <c r="AJ3372" t="s">
        <v>348</v>
      </c>
      <c r="AK3372" t="s">
        <v>73</v>
      </c>
      <c r="AL3372" t="s">
        <v>103</v>
      </c>
      <c r="AM3372" t="s">
        <v>75</v>
      </c>
      <c r="AN3372" t="s">
        <v>76</v>
      </c>
      <c r="AO3372" t="s">
        <v>92</v>
      </c>
      <c r="AP3372" t="s">
        <v>830</v>
      </c>
      <c r="AQ3372" t="s">
        <v>592</v>
      </c>
      <c r="AR3372" t="s">
        <v>67</v>
      </c>
      <c r="AS3372" t="s">
        <v>62</v>
      </c>
      <c r="AT3372" t="s">
        <v>73</v>
      </c>
      <c r="AU3372" t="s">
        <v>107</v>
      </c>
      <c r="AV3372" t="s">
        <v>1616</v>
      </c>
    </row>
    <row r="3373" spans="1:48" hidden="1" x14ac:dyDescent="0.3">
      <c r="A3373" t="s">
        <v>16030</v>
      </c>
      <c r="B3373" t="s">
        <v>16031</v>
      </c>
      <c r="C3373" s="1" t="str">
        <f t="shared" si="550"/>
        <v>21:0975</v>
      </c>
      <c r="D3373" s="1" t="str">
        <f t="shared" si="557"/>
        <v>21:0110</v>
      </c>
      <c r="E3373" t="s">
        <v>16032</v>
      </c>
      <c r="F3373" t="s">
        <v>16033</v>
      </c>
      <c r="H3373">
        <v>60.649041500000003</v>
      </c>
      <c r="I3373">
        <v>-99.780456599999994</v>
      </c>
      <c r="J3373" s="1" t="str">
        <f t="shared" si="558"/>
        <v>NGR lake sediment grab sample</v>
      </c>
      <c r="K3373" s="1" t="str">
        <f t="shared" si="559"/>
        <v>&lt;177 micron (NGR)</v>
      </c>
      <c r="L3373">
        <v>92</v>
      </c>
      <c r="M3373" t="s">
        <v>113</v>
      </c>
      <c r="N3373">
        <v>1787</v>
      </c>
      <c r="O3373" t="s">
        <v>103</v>
      </c>
      <c r="P3373" t="s">
        <v>170</v>
      </c>
      <c r="Q3373" t="s">
        <v>91</v>
      </c>
      <c r="R3373" t="s">
        <v>16034</v>
      </c>
      <c r="S3373" t="s">
        <v>57</v>
      </c>
      <c r="T3373" t="s">
        <v>326</v>
      </c>
      <c r="U3373" t="s">
        <v>88</v>
      </c>
      <c r="V3373" t="s">
        <v>99</v>
      </c>
      <c r="W3373" t="s">
        <v>75</v>
      </c>
      <c r="X3373" t="s">
        <v>67</v>
      </c>
      <c r="Y3373" t="s">
        <v>75</v>
      </c>
      <c r="Z3373" t="s">
        <v>67</v>
      </c>
      <c r="AA3373" t="s">
        <v>64</v>
      </c>
      <c r="AB3373" t="s">
        <v>550</v>
      </c>
      <c r="AC3373" t="s">
        <v>66</v>
      </c>
      <c r="AD3373" t="s">
        <v>62</v>
      </c>
      <c r="AE3373" t="s">
        <v>3838</v>
      </c>
      <c r="AF3373" t="s">
        <v>187</v>
      </c>
      <c r="AG3373" t="s">
        <v>203</v>
      </c>
      <c r="AH3373" t="s">
        <v>780</v>
      </c>
      <c r="AI3373" t="s">
        <v>220</v>
      </c>
      <c r="AJ3373" t="s">
        <v>254</v>
      </c>
      <c r="AK3373" t="s">
        <v>73</v>
      </c>
      <c r="AL3373" t="s">
        <v>103</v>
      </c>
      <c r="AM3373" t="s">
        <v>103</v>
      </c>
      <c r="AN3373" t="s">
        <v>76</v>
      </c>
      <c r="AO3373" t="s">
        <v>382</v>
      </c>
      <c r="AP3373" t="s">
        <v>8164</v>
      </c>
      <c r="AQ3373" t="s">
        <v>106</v>
      </c>
      <c r="AR3373" t="s">
        <v>67</v>
      </c>
      <c r="AS3373" t="s">
        <v>54</v>
      </c>
      <c r="AT3373" t="s">
        <v>73</v>
      </c>
      <c r="AU3373" t="s">
        <v>107</v>
      </c>
      <c r="AV3373" t="s">
        <v>9987</v>
      </c>
    </row>
    <row r="3374" spans="1:48" hidden="1" x14ac:dyDescent="0.3">
      <c r="A3374" t="s">
        <v>16035</v>
      </c>
      <c r="B3374" t="s">
        <v>16036</v>
      </c>
      <c r="C3374" s="1" t="str">
        <f t="shared" si="550"/>
        <v>21:0975</v>
      </c>
      <c r="D3374" s="1" t="str">
        <f t="shared" si="557"/>
        <v>21:0110</v>
      </c>
      <c r="E3374" t="s">
        <v>16032</v>
      </c>
      <c r="F3374" t="s">
        <v>16037</v>
      </c>
      <c r="H3374">
        <v>60.649041500000003</v>
      </c>
      <c r="I3374">
        <v>-99.780456599999994</v>
      </c>
      <c r="J3374" s="1" t="str">
        <f t="shared" si="558"/>
        <v>NGR lake sediment grab sample</v>
      </c>
      <c r="K3374" s="1" t="str">
        <f t="shared" si="559"/>
        <v>&lt;177 micron (NGR)</v>
      </c>
      <c r="L3374">
        <v>92</v>
      </c>
      <c r="M3374" t="s">
        <v>132</v>
      </c>
      <c r="N3374">
        <v>1788</v>
      </c>
      <c r="O3374" t="s">
        <v>68</v>
      </c>
      <c r="P3374" t="s">
        <v>54</v>
      </c>
      <c r="Q3374" t="s">
        <v>277</v>
      </c>
      <c r="R3374" t="s">
        <v>16038</v>
      </c>
      <c r="S3374" t="s">
        <v>57</v>
      </c>
      <c r="T3374" t="s">
        <v>326</v>
      </c>
      <c r="U3374" t="s">
        <v>59</v>
      </c>
      <c r="V3374" t="s">
        <v>356</v>
      </c>
      <c r="W3374" t="s">
        <v>224</v>
      </c>
      <c r="X3374" t="s">
        <v>74</v>
      </c>
      <c r="Y3374" t="s">
        <v>177</v>
      </c>
      <c r="Z3374" t="s">
        <v>74</v>
      </c>
      <c r="AA3374" t="s">
        <v>64</v>
      </c>
      <c r="AB3374" t="s">
        <v>550</v>
      </c>
      <c r="AC3374" t="s">
        <v>66</v>
      </c>
      <c r="AD3374" t="s">
        <v>170</v>
      </c>
      <c r="AE3374" t="s">
        <v>8754</v>
      </c>
      <c r="AF3374" t="s">
        <v>317</v>
      </c>
      <c r="AG3374" t="s">
        <v>88</v>
      </c>
      <c r="AH3374" t="s">
        <v>780</v>
      </c>
      <c r="AI3374" t="s">
        <v>220</v>
      </c>
      <c r="AJ3374" t="s">
        <v>254</v>
      </c>
      <c r="AK3374" t="s">
        <v>73</v>
      </c>
      <c r="AL3374" t="s">
        <v>103</v>
      </c>
      <c r="AM3374" t="s">
        <v>103</v>
      </c>
      <c r="AN3374" t="s">
        <v>76</v>
      </c>
      <c r="AO3374" t="s">
        <v>382</v>
      </c>
      <c r="AP3374" t="s">
        <v>521</v>
      </c>
      <c r="AQ3374" t="s">
        <v>193</v>
      </c>
      <c r="AR3374" t="s">
        <v>67</v>
      </c>
      <c r="AS3374" t="s">
        <v>54</v>
      </c>
      <c r="AT3374" t="s">
        <v>58</v>
      </c>
      <c r="AU3374" t="s">
        <v>107</v>
      </c>
      <c r="AV3374" t="s">
        <v>3147</v>
      </c>
    </row>
    <row r="3375" spans="1:48" hidden="1" x14ac:dyDescent="0.3">
      <c r="A3375" t="s">
        <v>16039</v>
      </c>
      <c r="B3375" t="s">
        <v>16040</v>
      </c>
      <c r="C3375" s="1" t="str">
        <f t="shared" si="550"/>
        <v>21:0975</v>
      </c>
      <c r="D3375" s="1" t="str">
        <f t="shared" si="557"/>
        <v>21:0110</v>
      </c>
      <c r="E3375" t="s">
        <v>16041</v>
      </c>
      <c r="F3375" t="s">
        <v>16042</v>
      </c>
      <c r="H3375">
        <v>60.651805899999999</v>
      </c>
      <c r="I3375">
        <v>-99.819700999999995</v>
      </c>
      <c r="J3375" s="1" t="str">
        <f t="shared" si="558"/>
        <v>NGR lake sediment grab sample</v>
      </c>
      <c r="K3375" s="1" t="str">
        <f t="shared" si="559"/>
        <v>&lt;177 micron (NGR)</v>
      </c>
      <c r="L3375">
        <v>92</v>
      </c>
      <c r="M3375" t="s">
        <v>149</v>
      </c>
      <c r="N3375">
        <v>1789</v>
      </c>
      <c r="O3375" t="s">
        <v>305</v>
      </c>
      <c r="P3375" t="s">
        <v>170</v>
      </c>
      <c r="Q3375" t="s">
        <v>3299</v>
      </c>
      <c r="R3375" t="s">
        <v>381</v>
      </c>
      <c r="S3375" t="s">
        <v>57</v>
      </c>
      <c r="T3375" t="s">
        <v>725</v>
      </c>
      <c r="U3375" t="s">
        <v>117</v>
      </c>
      <c r="V3375" t="s">
        <v>223</v>
      </c>
      <c r="W3375" t="s">
        <v>68</v>
      </c>
      <c r="X3375" t="s">
        <v>67</v>
      </c>
      <c r="Y3375" t="s">
        <v>396</v>
      </c>
      <c r="Z3375" t="s">
        <v>62</v>
      </c>
      <c r="AA3375" t="s">
        <v>64</v>
      </c>
      <c r="AB3375" t="s">
        <v>187</v>
      </c>
      <c r="AC3375" t="s">
        <v>66</v>
      </c>
      <c r="AD3375" t="s">
        <v>127</v>
      </c>
      <c r="AE3375" t="s">
        <v>125</v>
      </c>
      <c r="AF3375" t="s">
        <v>97</v>
      </c>
      <c r="AG3375" t="s">
        <v>356</v>
      </c>
      <c r="AH3375" t="s">
        <v>173</v>
      </c>
      <c r="AI3375" t="s">
        <v>263</v>
      </c>
      <c r="AJ3375" t="s">
        <v>106</v>
      </c>
      <c r="AK3375" t="s">
        <v>73</v>
      </c>
      <c r="AL3375" t="s">
        <v>103</v>
      </c>
      <c r="AM3375" t="s">
        <v>103</v>
      </c>
      <c r="AN3375" t="s">
        <v>76</v>
      </c>
      <c r="AO3375" t="s">
        <v>117</v>
      </c>
      <c r="AP3375" t="s">
        <v>4217</v>
      </c>
      <c r="AQ3375" t="s">
        <v>203</v>
      </c>
      <c r="AR3375" t="s">
        <v>67</v>
      </c>
      <c r="AS3375" t="s">
        <v>54</v>
      </c>
      <c r="AT3375" t="s">
        <v>73</v>
      </c>
      <c r="AU3375" t="s">
        <v>107</v>
      </c>
      <c r="AV3375" t="s">
        <v>436</v>
      </c>
    </row>
    <row r="3376" spans="1:48" hidden="1" x14ac:dyDescent="0.3">
      <c r="A3376" t="s">
        <v>16043</v>
      </c>
      <c r="B3376" t="s">
        <v>16044</v>
      </c>
      <c r="C3376" s="1" t="str">
        <f t="shared" si="550"/>
        <v>21:0975</v>
      </c>
      <c r="D3376" s="1" t="str">
        <f t="shared" si="557"/>
        <v>21:0110</v>
      </c>
      <c r="E3376" t="s">
        <v>16045</v>
      </c>
      <c r="F3376" t="s">
        <v>16046</v>
      </c>
      <c r="H3376">
        <v>60.675664500000003</v>
      </c>
      <c r="I3376">
        <v>-99.836927200000005</v>
      </c>
      <c r="J3376" s="1" t="str">
        <f t="shared" si="558"/>
        <v>NGR lake sediment grab sample</v>
      </c>
      <c r="K3376" s="1" t="str">
        <f t="shared" si="559"/>
        <v>&lt;177 micron (NGR)</v>
      </c>
      <c r="L3376">
        <v>92</v>
      </c>
      <c r="M3376" t="s">
        <v>165</v>
      </c>
      <c r="N3376">
        <v>1790</v>
      </c>
      <c r="O3376" t="s">
        <v>238</v>
      </c>
      <c r="P3376" t="s">
        <v>54</v>
      </c>
      <c r="Q3376" t="s">
        <v>275</v>
      </c>
      <c r="R3376" t="s">
        <v>357</v>
      </c>
      <c r="S3376" t="s">
        <v>57</v>
      </c>
      <c r="T3376" t="s">
        <v>279</v>
      </c>
      <c r="U3376" t="s">
        <v>117</v>
      </c>
      <c r="V3376" t="s">
        <v>141</v>
      </c>
      <c r="W3376" t="s">
        <v>206</v>
      </c>
      <c r="X3376" t="s">
        <v>67</v>
      </c>
      <c r="Y3376" t="s">
        <v>68</v>
      </c>
      <c r="Z3376" t="s">
        <v>62</v>
      </c>
      <c r="AA3376" t="s">
        <v>64</v>
      </c>
      <c r="AB3376" t="s">
        <v>492</v>
      </c>
      <c r="AC3376" t="s">
        <v>70</v>
      </c>
      <c r="AD3376" t="s">
        <v>74</v>
      </c>
      <c r="AE3376" t="s">
        <v>1807</v>
      </c>
      <c r="AF3376" t="s">
        <v>189</v>
      </c>
      <c r="AG3376" t="s">
        <v>99</v>
      </c>
      <c r="AH3376" t="s">
        <v>780</v>
      </c>
      <c r="AI3376" t="s">
        <v>226</v>
      </c>
      <c r="AJ3376" t="s">
        <v>138</v>
      </c>
      <c r="AK3376" t="s">
        <v>73</v>
      </c>
      <c r="AL3376" t="s">
        <v>103</v>
      </c>
      <c r="AM3376" t="s">
        <v>224</v>
      </c>
      <c r="AN3376" t="s">
        <v>76</v>
      </c>
      <c r="AO3376" t="s">
        <v>203</v>
      </c>
      <c r="AP3376" t="s">
        <v>731</v>
      </c>
      <c r="AQ3376" t="s">
        <v>168</v>
      </c>
      <c r="AR3376" t="s">
        <v>67</v>
      </c>
      <c r="AS3376" t="s">
        <v>54</v>
      </c>
      <c r="AT3376" t="s">
        <v>73</v>
      </c>
      <c r="AU3376" t="s">
        <v>107</v>
      </c>
      <c r="AV3376" t="s">
        <v>16047</v>
      </c>
    </row>
    <row r="3377" spans="1:48" hidden="1" x14ac:dyDescent="0.3">
      <c r="A3377" t="s">
        <v>16048</v>
      </c>
      <c r="B3377" t="s">
        <v>16049</v>
      </c>
      <c r="C3377" s="1" t="str">
        <f t="shared" si="550"/>
        <v>21:0975</v>
      </c>
      <c r="D3377" s="1" t="str">
        <f t="shared" si="557"/>
        <v>21:0110</v>
      </c>
      <c r="E3377" t="s">
        <v>16050</v>
      </c>
      <c r="F3377" t="s">
        <v>16051</v>
      </c>
      <c r="H3377">
        <v>60.696840199999997</v>
      </c>
      <c r="I3377">
        <v>-99.820443400000002</v>
      </c>
      <c r="J3377" s="1" t="str">
        <f t="shared" si="558"/>
        <v>NGR lake sediment grab sample</v>
      </c>
      <c r="K3377" s="1" t="str">
        <f t="shared" si="559"/>
        <v>&lt;177 micron (NGR)</v>
      </c>
      <c r="L3377">
        <v>92</v>
      </c>
      <c r="M3377" t="s">
        <v>185</v>
      </c>
      <c r="N3377">
        <v>1791</v>
      </c>
      <c r="O3377" t="s">
        <v>75</v>
      </c>
      <c r="P3377" t="s">
        <v>54</v>
      </c>
      <c r="Q3377" t="s">
        <v>593</v>
      </c>
      <c r="R3377" t="s">
        <v>141</v>
      </c>
      <c r="S3377" t="s">
        <v>57</v>
      </c>
      <c r="T3377" t="s">
        <v>454</v>
      </c>
      <c r="U3377" t="s">
        <v>138</v>
      </c>
      <c r="V3377" t="s">
        <v>356</v>
      </c>
      <c r="W3377" t="s">
        <v>177</v>
      </c>
      <c r="X3377" t="s">
        <v>74</v>
      </c>
      <c r="Y3377" t="s">
        <v>68</v>
      </c>
      <c r="Z3377" t="s">
        <v>67</v>
      </c>
      <c r="AA3377" t="s">
        <v>64</v>
      </c>
      <c r="AB3377" t="s">
        <v>97</v>
      </c>
      <c r="AC3377" t="s">
        <v>70</v>
      </c>
      <c r="AD3377" t="s">
        <v>127</v>
      </c>
      <c r="AE3377" t="s">
        <v>173</v>
      </c>
      <c r="AF3377" t="s">
        <v>236</v>
      </c>
      <c r="AG3377" t="s">
        <v>281</v>
      </c>
      <c r="AH3377" t="s">
        <v>780</v>
      </c>
      <c r="AI3377" t="s">
        <v>118</v>
      </c>
      <c r="AJ3377" t="s">
        <v>150</v>
      </c>
      <c r="AK3377" t="s">
        <v>73</v>
      </c>
      <c r="AL3377" t="s">
        <v>103</v>
      </c>
      <c r="AM3377" t="s">
        <v>157</v>
      </c>
      <c r="AN3377" t="s">
        <v>76</v>
      </c>
      <c r="AO3377" t="s">
        <v>92</v>
      </c>
      <c r="AP3377" t="s">
        <v>8164</v>
      </c>
      <c r="AQ3377" t="s">
        <v>77</v>
      </c>
      <c r="AR3377" t="s">
        <v>67</v>
      </c>
      <c r="AS3377" t="s">
        <v>127</v>
      </c>
      <c r="AT3377" t="s">
        <v>277</v>
      </c>
      <c r="AU3377" t="s">
        <v>107</v>
      </c>
      <c r="AV3377" t="s">
        <v>12883</v>
      </c>
    </row>
    <row r="3378" spans="1:48" hidden="1" x14ac:dyDescent="0.3">
      <c r="A3378" t="s">
        <v>16052</v>
      </c>
      <c r="B3378" t="s">
        <v>16053</v>
      </c>
      <c r="C3378" s="1" t="str">
        <f t="shared" si="550"/>
        <v>21:0975</v>
      </c>
      <c r="D3378" s="1" t="str">
        <f t="shared" si="557"/>
        <v>21:0110</v>
      </c>
      <c r="E3378" t="s">
        <v>16054</v>
      </c>
      <c r="F3378" t="s">
        <v>16055</v>
      </c>
      <c r="H3378">
        <v>60.736237899999999</v>
      </c>
      <c r="I3378">
        <v>-99.858051099999997</v>
      </c>
      <c r="J3378" s="1" t="str">
        <f t="shared" si="558"/>
        <v>NGR lake sediment grab sample</v>
      </c>
      <c r="K3378" s="1" t="str">
        <f t="shared" si="559"/>
        <v>&lt;177 micron (NGR)</v>
      </c>
      <c r="L3378">
        <v>92</v>
      </c>
      <c r="M3378" t="s">
        <v>200</v>
      </c>
      <c r="N3378">
        <v>1792</v>
      </c>
      <c r="O3378" t="s">
        <v>171</v>
      </c>
      <c r="P3378" t="s">
        <v>54</v>
      </c>
      <c r="Q3378" t="s">
        <v>293</v>
      </c>
      <c r="R3378" t="s">
        <v>550</v>
      </c>
      <c r="S3378" t="s">
        <v>57</v>
      </c>
      <c r="T3378" t="s">
        <v>3719</v>
      </c>
      <c r="U3378" t="s">
        <v>57</v>
      </c>
      <c r="V3378" t="s">
        <v>2740</v>
      </c>
      <c r="W3378" t="s">
        <v>63</v>
      </c>
      <c r="X3378" t="s">
        <v>170</v>
      </c>
      <c r="Y3378" t="s">
        <v>74</v>
      </c>
      <c r="Z3378" t="s">
        <v>74</v>
      </c>
      <c r="AA3378" t="s">
        <v>64</v>
      </c>
      <c r="AB3378" t="s">
        <v>12920</v>
      </c>
      <c r="AC3378" t="s">
        <v>68</v>
      </c>
      <c r="AD3378" t="s">
        <v>88</v>
      </c>
      <c r="AE3378" t="s">
        <v>472</v>
      </c>
      <c r="AF3378" t="s">
        <v>76</v>
      </c>
      <c r="AG3378" t="s">
        <v>99</v>
      </c>
      <c r="AH3378" t="s">
        <v>173</v>
      </c>
      <c r="AI3378" t="s">
        <v>709</v>
      </c>
      <c r="AJ3378" t="s">
        <v>680</v>
      </c>
      <c r="AK3378" t="s">
        <v>73</v>
      </c>
      <c r="AL3378" t="s">
        <v>103</v>
      </c>
      <c r="AM3378" t="s">
        <v>94</v>
      </c>
      <c r="AN3378" t="s">
        <v>9518</v>
      </c>
      <c r="AO3378" t="s">
        <v>10166</v>
      </c>
      <c r="AP3378" t="s">
        <v>420</v>
      </c>
      <c r="AQ3378" t="s">
        <v>10744</v>
      </c>
      <c r="AR3378" t="s">
        <v>67</v>
      </c>
      <c r="AS3378" t="s">
        <v>168</v>
      </c>
      <c r="AT3378" t="s">
        <v>562</v>
      </c>
      <c r="AU3378" t="s">
        <v>107</v>
      </c>
      <c r="AV3378" t="s">
        <v>1505</v>
      </c>
    </row>
    <row r="3379" spans="1:48" hidden="1" x14ac:dyDescent="0.3">
      <c r="A3379" t="s">
        <v>16056</v>
      </c>
      <c r="B3379" t="s">
        <v>16057</v>
      </c>
      <c r="C3379" s="1" t="str">
        <f t="shared" ref="C3379:C3442" si="560">HYPERLINK("https://geochem.nrcan.gc.ca/cdogs/content/bdl/bdl210975_e.htm", "21:0975")</f>
        <v>21:0975</v>
      </c>
      <c r="D3379" s="1" t="str">
        <f>HYPERLINK("https://geochem.nrcan.gc.ca/cdogs/content/svy/svy_e.htm", "")</f>
        <v/>
      </c>
      <c r="G3379" s="1" t="str">
        <f>HYPERLINK("https://geochem.nrcan.gc.ca/cdogs/content/cr_/cr_00160_e.htm", "160")</f>
        <v>160</v>
      </c>
      <c r="J3379" t="s">
        <v>230</v>
      </c>
      <c r="K3379" t="s">
        <v>231</v>
      </c>
      <c r="L3379">
        <v>92</v>
      </c>
      <c r="M3379" t="s">
        <v>232</v>
      </c>
      <c r="N3379">
        <v>1793</v>
      </c>
      <c r="O3379" t="s">
        <v>168</v>
      </c>
      <c r="P3379" t="s">
        <v>127</v>
      </c>
      <c r="Q3379" t="s">
        <v>225</v>
      </c>
      <c r="R3379" t="s">
        <v>103</v>
      </c>
      <c r="S3379" t="s">
        <v>57</v>
      </c>
      <c r="T3379" t="s">
        <v>169</v>
      </c>
      <c r="U3379" t="s">
        <v>117</v>
      </c>
      <c r="V3379" t="s">
        <v>853</v>
      </c>
      <c r="W3379" t="s">
        <v>205</v>
      </c>
      <c r="X3379" t="s">
        <v>74</v>
      </c>
      <c r="Y3379" t="s">
        <v>276</v>
      </c>
      <c r="Z3379" t="s">
        <v>88</v>
      </c>
      <c r="AA3379" t="s">
        <v>64</v>
      </c>
      <c r="AB3379" t="s">
        <v>264</v>
      </c>
      <c r="AC3379" t="s">
        <v>70</v>
      </c>
      <c r="AD3379" t="s">
        <v>67</v>
      </c>
      <c r="AE3379" t="s">
        <v>171</v>
      </c>
      <c r="AF3379" t="s">
        <v>116</v>
      </c>
      <c r="AG3379" t="s">
        <v>365</v>
      </c>
      <c r="AH3379" t="s">
        <v>68</v>
      </c>
      <c r="AI3379" t="s">
        <v>92</v>
      </c>
      <c r="AJ3379" t="s">
        <v>318</v>
      </c>
      <c r="AK3379" t="s">
        <v>73</v>
      </c>
      <c r="AL3379" t="s">
        <v>526</v>
      </c>
      <c r="AM3379" t="s">
        <v>74</v>
      </c>
      <c r="AN3379" t="s">
        <v>76</v>
      </c>
      <c r="AO3379" t="s">
        <v>203</v>
      </c>
      <c r="AP3379" t="s">
        <v>1127</v>
      </c>
      <c r="AQ3379" t="s">
        <v>240</v>
      </c>
      <c r="AR3379" t="s">
        <v>62</v>
      </c>
      <c r="AS3379" t="s">
        <v>62</v>
      </c>
      <c r="AT3379" t="s">
        <v>73</v>
      </c>
      <c r="AU3379" t="s">
        <v>1128</v>
      </c>
      <c r="AV3379" t="s">
        <v>11704</v>
      </c>
    </row>
    <row r="3380" spans="1:48" hidden="1" x14ac:dyDescent="0.3">
      <c r="A3380" t="s">
        <v>16058</v>
      </c>
      <c r="B3380" t="s">
        <v>16059</v>
      </c>
      <c r="C3380" s="1" t="str">
        <f t="shared" si="560"/>
        <v>21:0975</v>
      </c>
      <c r="D3380" s="1" t="str">
        <f t="shared" ref="D3380:D3394" si="561">HYPERLINK("https://geochem.nrcan.gc.ca/cdogs/content/svy/svy210110_e.htm", "21:0110")</f>
        <v>21:0110</v>
      </c>
      <c r="E3380" t="s">
        <v>16023</v>
      </c>
      <c r="F3380" t="s">
        <v>16060</v>
      </c>
      <c r="H3380">
        <v>60.778148899999998</v>
      </c>
      <c r="I3380">
        <v>-99.831351799999993</v>
      </c>
      <c r="J3380" s="1" t="str">
        <f t="shared" ref="J3380:J3394" si="562">HYPERLINK("https://geochem.nrcan.gc.ca/cdogs/content/kwd/kwd020027_e.htm", "NGR lake sediment grab sample")</f>
        <v>NGR lake sediment grab sample</v>
      </c>
      <c r="K3380" s="1" t="str">
        <f t="shared" ref="K3380:K3394" si="563">HYPERLINK("https://geochem.nrcan.gc.ca/cdogs/content/kwd/kwd080006_e.htm", "&lt;177 micron (NGR)")</f>
        <v>&lt;177 micron (NGR)</v>
      </c>
      <c r="L3380">
        <v>92</v>
      </c>
      <c r="M3380" t="s">
        <v>345</v>
      </c>
      <c r="N3380">
        <v>1794</v>
      </c>
      <c r="O3380" t="s">
        <v>302</v>
      </c>
      <c r="P3380" t="s">
        <v>54</v>
      </c>
      <c r="Q3380" t="s">
        <v>55</v>
      </c>
      <c r="R3380" t="s">
        <v>92</v>
      </c>
      <c r="S3380" t="s">
        <v>57</v>
      </c>
      <c r="T3380" t="s">
        <v>562</v>
      </c>
      <c r="U3380" t="s">
        <v>57</v>
      </c>
      <c r="V3380" t="s">
        <v>356</v>
      </c>
      <c r="W3380" t="s">
        <v>106</v>
      </c>
      <c r="X3380" t="s">
        <v>74</v>
      </c>
      <c r="Y3380" t="s">
        <v>62</v>
      </c>
      <c r="Z3380" t="s">
        <v>59</v>
      </c>
      <c r="AA3380" t="s">
        <v>64</v>
      </c>
      <c r="AB3380" t="s">
        <v>604</v>
      </c>
      <c r="AC3380" t="s">
        <v>157</v>
      </c>
      <c r="AD3380" t="s">
        <v>281</v>
      </c>
      <c r="AE3380" t="s">
        <v>171</v>
      </c>
      <c r="AF3380" t="s">
        <v>104</v>
      </c>
      <c r="AG3380" t="s">
        <v>315</v>
      </c>
      <c r="AH3380" t="s">
        <v>173</v>
      </c>
      <c r="AI3380" t="s">
        <v>329</v>
      </c>
      <c r="AJ3380" t="s">
        <v>7126</v>
      </c>
      <c r="AK3380" t="s">
        <v>73</v>
      </c>
      <c r="AL3380" t="s">
        <v>238</v>
      </c>
      <c r="AM3380" t="s">
        <v>421</v>
      </c>
      <c r="AN3380" t="s">
        <v>76</v>
      </c>
      <c r="AO3380" t="s">
        <v>3530</v>
      </c>
      <c r="AP3380" t="s">
        <v>596</v>
      </c>
      <c r="AQ3380" t="s">
        <v>16061</v>
      </c>
      <c r="AR3380" t="s">
        <v>62</v>
      </c>
      <c r="AS3380" t="s">
        <v>138</v>
      </c>
      <c r="AT3380" t="s">
        <v>73</v>
      </c>
      <c r="AU3380" t="s">
        <v>107</v>
      </c>
      <c r="AV3380" t="s">
        <v>595</v>
      </c>
    </row>
    <row r="3381" spans="1:48" hidden="1" x14ac:dyDescent="0.3">
      <c r="A3381" t="s">
        <v>16062</v>
      </c>
      <c r="B3381" t="s">
        <v>16063</v>
      </c>
      <c r="C3381" s="1" t="str">
        <f t="shared" si="560"/>
        <v>21:0975</v>
      </c>
      <c r="D3381" s="1" t="str">
        <f t="shared" si="561"/>
        <v>21:0110</v>
      </c>
      <c r="E3381" t="s">
        <v>16064</v>
      </c>
      <c r="F3381" t="s">
        <v>16065</v>
      </c>
      <c r="H3381">
        <v>60.797516000000002</v>
      </c>
      <c r="I3381">
        <v>-99.825569900000005</v>
      </c>
      <c r="J3381" s="1" t="str">
        <f t="shared" si="562"/>
        <v>NGR lake sediment grab sample</v>
      </c>
      <c r="K3381" s="1" t="str">
        <f t="shared" si="563"/>
        <v>&lt;177 micron (NGR)</v>
      </c>
      <c r="L3381">
        <v>92</v>
      </c>
      <c r="M3381" t="s">
        <v>217</v>
      </c>
      <c r="N3381">
        <v>1795</v>
      </c>
      <c r="O3381" t="s">
        <v>238</v>
      </c>
      <c r="P3381" t="s">
        <v>54</v>
      </c>
      <c r="Q3381" t="s">
        <v>248</v>
      </c>
      <c r="R3381" t="s">
        <v>251</v>
      </c>
      <c r="S3381" t="s">
        <v>57</v>
      </c>
      <c r="T3381" t="s">
        <v>275</v>
      </c>
      <c r="U3381" t="s">
        <v>57</v>
      </c>
      <c r="V3381" t="s">
        <v>2740</v>
      </c>
      <c r="W3381" t="s">
        <v>346</v>
      </c>
      <c r="X3381" t="s">
        <v>170</v>
      </c>
      <c r="Y3381" t="s">
        <v>327</v>
      </c>
      <c r="Z3381" t="s">
        <v>62</v>
      </c>
      <c r="AA3381" t="s">
        <v>64</v>
      </c>
      <c r="AB3381" t="s">
        <v>562</v>
      </c>
      <c r="AC3381" t="s">
        <v>346</v>
      </c>
      <c r="AD3381" t="s">
        <v>192</v>
      </c>
      <c r="AE3381" t="s">
        <v>8754</v>
      </c>
      <c r="AF3381" t="s">
        <v>92</v>
      </c>
      <c r="AG3381" t="s">
        <v>141</v>
      </c>
      <c r="AH3381" t="s">
        <v>472</v>
      </c>
      <c r="AI3381" t="s">
        <v>87</v>
      </c>
      <c r="AJ3381" t="s">
        <v>2094</v>
      </c>
      <c r="AK3381" t="s">
        <v>73</v>
      </c>
      <c r="AL3381" t="s">
        <v>103</v>
      </c>
      <c r="AM3381" t="s">
        <v>355</v>
      </c>
      <c r="AN3381" t="s">
        <v>10623</v>
      </c>
      <c r="AO3381" t="s">
        <v>16066</v>
      </c>
      <c r="AP3381" t="s">
        <v>8164</v>
      </c>
      <c r="AQ3381" t="s">
        <v>16067</v>
      </c>
      <c r="AR3381" t="s">
        <v>74</v>
      </c>
      <c r="AS3381" t="s">
        <v>92</v>
      </c>
      <c r="AT3381" t="s">
        <v>364</v>
      </c>
      <c r="AU3381" t="s">
        <v>107</v>
      </c>
      <c r="AV3381" t="s">
        <v>16068</v>
      </c>
    </row>
    <row r="3382" spans="1:48" hidden="1" x14ac:dyDescent="0.3">
      <c r="A3382" t="s">
        <v>16069</v>
      </c>
      <c r="B3382" t="s">
        <v>16070</v>
      </c>
      <c r="C3382" s="1" t="str">
        <f t="shared" si="560"/>
        <v>21:0975</v>
      </c>
      <c r="D3382" s="1" t="str">
        <f t="shared" si="561"/>
        <v>21:0110</v>
      </c>
      <c r="E3382" t="s">
        <v>16071</v>
      </c>
      <c r="F3382" t="s">
        <v>16072</v>
      </c>
      <c r="H3382">
        <v>60.796724099999999</v>
      </c>
      <c r="I3382">
        <v>-99.897240999999994</v>
      </c>
      <c r="J3382" s="1" t="str">
        <f t="shared" si="562"/>
        <v>NGR lake sediment grab sample</v>
      </c>
      <c r="K3382" s="1" t="str">
        <f t="shared" si="563"/>
        <v>&lt;177 micron (NGR)</v>
      </c>
      <c r="L3382">
        <v>92</v>
      </c>
      <c r="M3382" t="s">
        <v>246</v>
      </c>
      <c r="N3382">
        <v>1796</v>
      </c>
      <c r="O3382" t="s">
        <v>157</v>
      </c>
      <c r="P3382" t="s">
        <v>54</v>
      </c>
      <c r="Q3382" t="s">
        <v>573</v>
      </c>
      <c r="R3382" t="s">
        <v>317</v>
      </c>
      <c r="S3382" t="s">
        <v>57</v>
      </c>
      <c r="T3382" t="s">
        <v>437</v>
      </c>
      <c r="U3382" t="s">
        <v>96</v>
      </c>
      <c r="V3382" t="s">
        <v>282</v>
      </c>
      <c r="W3382" t="s">
        <v>205</v>
      </c>
      <c r="X3382" t="s">
        <v>74</v>
      </c>
      <c r="Y3382" t="s">
        <v>63</v>
      </c>
      <c r="Z3382" t="s">
        <v>170</v>
      </c>
      <c r="AA3382" t="s">
        <v>64</v>
      </c>
      <c r="AB3382" t="s">
        <v>1089</v>
      </c>
      <c r="AC3382" t="s">
        <v>75</v>
      </c>
      <c r="AD3382" t="s">
        <v>59</v>
      </c>
      <c r="AE3382" t="s">
        <v>4330</v>
      </c>
      <c r="AF3382" t="s">
        <v>134</v>
      </c>
      <c r="AG3382" t="s">
        <v>172</v>
      </c>
      <c r="AH3382" t="s">
        <v>780</v>
      </c>
      <c r="AI3382" t="s">
        <v>692</v>
      </c>
      <c r="AJ3382" t="s">
        <v>498</v>
      </c>
      <c r="AK3382" t="s">
        <v>73</v>
      </c>
      <c r="AL3382" t="s">
        <v>75</v>
      </c>
      <c r="AM3382" t="s">
        <v>526</v>
      </c>
      <c r="AN3382" t="s">
        <v>76</v>
      </c>
      <c r="AO3382" t="s">
        <v>5505</v>
      </c>
      <c r="AP3382" t="s">
        <v>2033</v>
      </c>
      <c r="AQ3382" t="s">
        <v>483</v>
      </c>
      <c r="AR3382" t="s">
        <v>67</v>
      </c>
      <c r="AS3382" t="s">
        <v>96</v>
      </c>
      <c r="AT3382" t="s">
        <v>73</v>
      </c>
      <c r="AU3382" t="s">
        <v>107</v>
      </c>
      <c r="AV3382" t="s">
        <v>1233</v>
      </c>
    </row>
    <row r="3383" spans="1:48" hidden="1" x14ac:dyDescent="0.3">
      <c r="A3383" t="s">
        <v>16073</v>
      </c>
      <c r="B3383" t="s">
        <v>16074</v>
      </c>
      <c r="C3383" s="1" t="str">
        <f t="shared" si="560"/>
        <v>21:0975</v>
      </c>
      <c r="D3383" s="1" t="str">
        <f t="shared" si="561"/>
        <v>21:0110</v>
      </c>
      <c r="E3383" t="s">
        <v>16075</v>
      </c>
      <c r="F3383" t="s">
        <v>16076</v>
      </c>
      <c r="H3383">
        <v>60.809122100000003</v>
      </c>
      <c r="I3383">
        <v>-99.972340599999995</v>
      </c>
      <c r="J3383" s="1" t="str">
        <f t="shared" si="562"/>
        <v>NGR lake sediment grab sample</v>
      </c>
      <c r="K3383" s="1" t="str">
        <f t="shared" si="563"/>
        <v>&lt;177 micron (NGR)</v>
      </c>
      <c r="L3383">
        <v>92</v>
      </c>
      <c r="M3383" t="s">
        <v>260</v>
      </c>
      <c r="N3383">
        <v>1797</v>
      </c>
      <c r="O3383" t="s">
        <v>238</v>
      </c>
      <c r="P3383" t="s">
        <v>54</v>
      </c>
      <c r="Q3383" t="s">
        <v>435</v>
      </c>
      <c r="R3383" t="s">
        <v>317</v>
      </c>
      <c r="S3383" t="s">
        <v>57</v>
      </c>
      <c r="T3383" t="s">
        <v>169</v>
      </c>
      <c r="U3383" t="s">
        <v>138</v>
      </c>
      <c r="V3383" t="s">
        <v>890</v>
      </c>
      <c r="W3383" t="s">
        <v>95</v>
      </c>
      <c r="X3383" t="s">
        <v>74</v>
      </c>
      <c r="Y3383" t="s">
        <v>206</v>
      </c>
      <c r="Z3383" t="s">
        <v>127</v>
      </c>
      <c r="AA3383" t="s">
        <v>64</v>
      </c>
      <c r="AB3383" t="s">
        <v>251</v>
      </c>
      <c r="AC3383" t="s">
        <v>173</v>
      </c>
      <c r="AD3383" t="s">
        <v>62</v>
      </c>
      <c r="AE3383" t="s">
        <v>526</v>
      </c>
      <c r="AF3383" t="s">
        <v>77</v>
      </c>
      <c r="AG3383" t="s">
        <v>380</v>
      </c>
      <c r="AH3383" t="s">
        <v>472</v>
      </c>
      <c r="AI3383" t="s">
        <v>209</v>
      </c>
      <c r="AJ3383" t="s">
        <v>709</v>
      </c>
      <c r="AK3383" t="s">
        <v>73</v>
      </c>
      <c r="AL3383" t="s">
        <v>177</v>
      </c>
      <c r="AM3383" t="s">
        <v>75</v>
      </c>
      <c r="AN3383" t="s">
        <v>76</v>
      </c>
      <c r="AO3383" t="s">
        <v>168</v>
      </c>
      <c r="AP3383" t="s">
        <v>225</v>
      </c>
      <c r="AQ3383" t="s">
        <v>203</v>
      </c>
      <c r="AR3383" t="s">
        <v>67</v>
      </c>
      <c r="AS3383" t="s">
        <v>54</v>
      </c>
      <c r="AT3383" t="s">
        <v>73</v>
      </c>
      <c r="AU3383" t="s">
        <v>107</v>
      </c>
      <c r="AV3383" t="s">
        <v>16077</v>
      </c>
    </row>
    <row r="3384" spans="1:48" hidden="1" x14ac:dyDescent="0.3">
      <c r="A3384" t="s">
        <v>16078</v>
      </c>
      <c r="B3384" t="s">
        <v>16079</v>
      </c>
      <c r="C3384" s="1" t="str">
        <f t="shared" si="560"/>
        <v>21:0975</v>
      </c>
      <c r="D3384" s="1" t="str">
        <f t="shared" si="561"/>
        <v>21:0110</v>
      </c>
      <c r="E3384" t="s">
        <v>16080</v>
      </c>
      <c r="F3384" t="s">
        <v>16081</v>
      </c>
      <c r="H3384">
        <v>60.761199400000002</v>
      </c>
      <c r="I3384">
        <v>-99.990986300000003</v>
      </c>
      <c r="J3384" s="1" t="str">
        <f t="shared" si="562"/>
        <v>NGR lake sediment grab sample</v>
      </c>
      <c r="K3384" s="1" t="str">
        <f t="shared" si="563"/>
        <v>&lt;177 micron (NGR)</v>
      </c>
      <c r="L3384">
        <v>92</v>
      </c>
      <c r="M3384" t="s">
        <v>273</v>
      </c>
      <c r="N3384">
        <v>1798</v>
      </c>
      <c r="O3384" t="s">
        <v>526</v>
      </c>
      <c r="P3384" t="s">
        <v>54</v>
      </c>
      <c r="Q3384" t="s">
        <v>277</v>
      </c>
      <c r="R3384" t="s">
        <v>616</v>
      </c>
      <c r="S3384" t="s">
        <v>57</v>
      </c>
      <c r="T3384" t="s">
        <v>562</v>
      </c>
      <c r="U3384" t="s">
        <v>59</v>
      </c>
      <c r="V3384" t="s">
        <v>2740</v>
      </c>
      <c r="W3384" t="s">
        <v>206</v>
      </c>
      <c r="X3384" t="s">
        <v>62</v>
      </c>
      <c r="Y3384" t="s">
        <v>177</v>
      </c>
      <c r="Z3384" t="s">
        <v>74</v>
      </c>
      <c r="AA3384" t="s">
        <v>64</v>
      </c>
      <c r="AB3384" t="s">
        <v>188</v>
      </c>
      <c r="AC3384" t="s">
        <v>66</v>
      </c>
      <c r="AD3384" t="s">
        <v>168</v>
      </c>
      <c r="AE3384" t="s">
        <v>8754</v>
      </c>
      <c r="AF3384" t="s">
        <v>121</v>
      </c>
      <c r="AG3384" t="s">
        <v>203</v>
      </c>
      <c r="AH3384" t="s">
        <v>472</v>
      </c>
      <c r="AI3384" t="s">
        <v>94</v>
      </c>
      <c r="AJ3384" t="s">
        <v>1389</v>
      </c>
      <c r="AK3384" t="s">
        <v>73</v>
      </c>
      <c r="AL3384" t="s">
        <v>103</v>
      </c>
      <c r="AM3384" t="s">
        <v>74</v>
      </c>
      <c r="AN3384" t="s">
        <v>76</v>
      </c>
      <c r="AO3384" t="s">
        <v>281</v>
      </c>
      <c r="AP3384" t="s">
        <v>8164</v>
      </c>
      <c r="AQ3384" t="s">
        <v>16082</v>
      </c>
      <c r="AR3384" t="s">
        <v>67</v>
      </c>
      <c r="AS3384" t="s">
        <v>62</v>
      </c>
      <c r="AT3384" t="s">
        <v>152</v>
      </c>
      <c r="AU3384" t="s">
        <v>107</v>
      </c>
      <c r="AV3384" t="s">
        <v>281</v>
      </c>
    </row>
    <row r="3385" spans="1:48" hidden="1" x14ac:dyDescent="0.3">
      <c r="A3385" t="s">
        <v>16083</v>
      </c>
      <c r="B3385" t="s">
        <v>16084</v>
      </c>
      <c r="C3385" s="1" t="str">
        <f t="shared" si="560"/>
        <v>21:0975</v>
      </c>
      <c r="D3385" s="1" t="str">
        <f t="shared" si="561"/>
        <v>21:0110</v>
      </c>
      <c r="E3385" t="s">
        <v>16085</v>
      </c>
      <c r="F3385" t="s">
        <v>16086</v>
      </c>
      <c r="H3385">
        <v>60.761976400000002</v>
      </c>
      <c r="I3385">
        <v>-99.913100299999996</v>
      </c>
      <c r="J3385" s="1" t="str">
        <f t="shared" si="562"/>
        <v>NGR lake sediment grab sample</v>
      </c>
      <c r="K3385" s="1" t="str">
        <f t="shared" si="563"/>
        <v>&lt;177 micron (NGR)</v>
      </c>
      <c r="L3385">
        <v>92</v>
      </c>
      <c r="M3385" t="s">
        <v>289</v>
      </c>
      <c r="N3385">
        <v>1799</v>
      </c>
      <c r="O3385" t="s">
        <v>157</v>
      </c>
      <c r="P3385" t="s">
        <v>54</v>
      </c>
      <c r="Q3385" t="s">
        <v>152</v>
      </c>
      <c r="R3385" t="s">
        <v>99</v>
      </c>
      <c r="S3385" t="s">
        <v>57</v>
      </c>
      <c r="T3385" t="s">
        <v>2374</v>
      </c>
      <c r="U3385" t="s">
        <v>57</v>
      </c>
      <c r="V3385" t="s">
        <v>436</v>
      </c>
      <c r="W3385" t="s">
        <v>363</v>
      </c>
      <c r="X3385" t="s">
        <v>170</v>
      </c>
      <c r="Y3385" t="s">
        <v>68</v>
      </c>
      <c r="Z3385" t="s">
        <v>67</v>
      </c>
      <c r="AA3385" t="s">
        <v>64</v>
      </c>
      <c r="AB3385" t="s">
        <v>605</v>
      </c>
      <c r="AC3385" t="s">
        <v>62</v>
      </c>
      <c r="AD3385" t="s">
        <v>168</v>
      </c>
      <c r="AE3385" t="s">
        <v>9933</v>
      </c>
      <c r="AF3385" t="s">
        <v>76</v>
      </c>
      <c r="AG3385" t="s">
        <v>190</v>
      </c>
      <c r="AH3385" t="s">
        <v>472</v>
      </c>
      <c r="AI3385" t="s">
        <v>692</v>
      </c>
      <c r="AJ3385" t="s">
        <v>8709</v>
      </c>
      <c r="AK3385" t="s">
        <v>73</v>
      </c>
      <c r="AL3385" t="s">
        <v>75</v>
      </c>
      <c r="AM3385" t="s">
        <v>205</v>
      </c>
      <c r="AN3385" t="s">
        <v>2740</v>
      </c>
      <c r="AO3385" t="s">
        <v>16087</v>
      </c>
      <c r="AP3385" t="s">
        <v>1216</v>
      </c>
      <c r="AQ3385" t="s">
        <v>16088</v>
      </c>
      <c r="AR3385" t="s">
        <v>67</v>
      </c>
      <c r="AS3385" t="s">
        <v>92</v>
      </c>
      <c r="AT3385" t="s">
        <v>364</v>
      </c>
      <c r="AU3385" t="s">
        <v>107</v>
      </c>
      <c r="AV3385" t="s">
        <v>9501</v>
      </c>
    </row>
    <row r="3386" spans="1:48" hidden="1" x14ac:dyDescent="0.3">
      <c r="A3386" t="s">
        <v>16089</v>
      </c>
      <c r="B3386" t="s">
        <v>16090</v>
      </c>
      <c r="C3386" s="1" t="str">
        <f t="shared" si="560"/>
        <v>21:0975</v>
      </c>
      <c r="D3386" s="1" t="str">
        <f t="shared" si="561"/>
        <v>21:0110</v>
      </c>
      <c r="E3386" t="s">
        <v>16091</v>
      </c>
      <c r="F3386" t="s">
        <v>16092</v>
      </c>
      <c r="H3386">
        <v>60.736499100000003</v>
      </c>
      <c r="I3386">
        <v>-99.916301500000003</v>
      </c>
      <c r="J3386" s="1" t="str">
        <f t="shared" si="562"/>
        <v>NGR lake sediment grab sample</v>
      </c>
      <c r="K3386" s="1" t="str">
        <f t="shared" si="563"/>
        <v>&lt;177 micron (NGR)</v>
      </c>
      <c r="L3386">
        <v>92</v>
      </c>
      <c r="M3386" t="s">
        <v>301</v>
      </c>
      <c r="N3386">
        <v>1800</v>
      </c>
      <c r="O3386" t="s">
        <v>177</v>
      </c>
      <c r="P3386" t="s">
        <v>54</v>
      </c>
      <c r="Q3386" t="s">
        <v>3299</v>
      </c>
      <c r="R3386" t="s">
        <v>616</v>
      </c>
      <c r="S3386" t="s">
        <v>57</v>
      </c>
      <c r="T3386" t="s">
        <v>775</v>
      </c>
      <c r="U3386" t="s">
        <v>57</v>
      </c>
      <c r="V3386" t="s">
        <v>317</v>
      </c>
      <c r="W3386" t="s">
        <v>211</v>
      </c>
      <c r="X3386" t="s">
        <v>127</v>
      </c>
      <c r="Y3386" t="s">
        <v>276</v>
      </c>
      <c r="Z3386" t="s">
        <v>127</v>
      </c>
      <c r="AA3386" t="s">
        <v>64</v>
      </c>
      <c r="AB3386" t="s">
        <v>677</v>
      </c>
      <c r="AC3386" t="s">
        <v>137</v>
      </c>
      <c r="AD3386" t="s">
        <v>134</v>
      </c>
      <c r="AE3386" t="s">
        <v>3374</v>
      </c>
      <c r="AF3386" t="s">
        <v>141</v>
      </c>
      <c r="AG3386" t="s">
        <v>411</v>
      </c>
      <c r="AH3386" t="s">
        <v>472</v>
      </c>
      <c r="AI3386" t="s">
        <v>329</v>
      </c>
      <c r="AJ3386" t="s">
        <v>1252</v>
      </c>
      <c r="AK3386" t="s">
        <v>73</v>
      </c>
      <c r="AL3386" t="s">
        <v>157</v>
      </c>
      <c r="AM3386" t="s">
        <v>118</v>
      </c>
      <c r="AN3386" t="s">
        <v>10623</v>
      </c>
      <c r="AO3386" t="s">
        <v>804</v>
      </c>
      <c r="AP3386" t="s">
        <v>194</v>
      </c>
      <c r="AQ3386" t="s">
        <v>16093</v>
      </c>
      <c r="AR3386" t="s">
        <v>67</v>
      </c>
      <c r="AS3386" t="s">
        <v>178</v>
      </c>
      <c r="AT3386" t="s">
        <v>643</v>
      </c>
      <c r="AU3386" t="s">
        <v>107</v>
      </c>
      <c r="AV3386" t="s">
        <v>6684</v>
      </c>
    </row>
    <row r="3387" spans="1:48" hidden="1" x14ac:dyDescent="0.3">
      <c r="A3387" t="s">
        <v>16094</v>
      </c>
      <c r="B3387" t="s">
        <v>16095</v>
      </c>
      <c r="C3387" s="1" t="str">
        <f t="shared" si="560"/>
        <v>21:0975</v>
      </c>
      <c r="D3387" s="1" t="str">
        <f t="shared" si="561"/>
        <v>21:0110</v>
      </c>
      <c r="E3387" t="s">
        <v>16096</v>
      </c>
      <c r="F3387" t="s">
        <v>16097</v>
      </c>
      <c r="H3387">
        <v>60.7302879</v>
      </c>
      <c r="I3387">
        <v>-99.967114899999999</v>
      </c>
      <c r="J3387" s="1" t="str">
        <f t="shared" si="562"/>
        <v>NGR lake sediment grab sample</v>
      </c>
      <c r="K3387" s="1" t="str">
        <f t="shared" si="563"/>
        <v>&lt;177 micron (NGR)</v>
      </c>
      <c r="L3387">
        <v>92</v>
      </c>
      <c r="M3387" t="s">
        <v>314</v>
      </c>
      <c r="N3387">
        <v>1801</v>
      </c>
      <c r="O3387" t="s">
        <v>157</v>
      </c>
      <c r="P3387" t="s">
        <v>170</v>
      </c>
      <c r="Q3387" t="s">
        <v>562</v>
      </c>
      <c r="R3387" t="s">
        <v>317</v>
      </c>
      <c r="S3387" t="s">
        <v>57</v>
      </c>
      <c r="T3387" t="s">
        <v>437</v>
      </c>
      <c r="U3387" t="s">
        <v>59</v>
      </c>
      <c r="V3387" t="s">
        <v>2740</v>
      </c>
      <c r="W3387" t="s">
        <v>75</v>
      </c>
      <c r="X3387" t="s">
        <v>62</v>
      </c>
      <c r="Y3387" t="s">
        <v>171</v>
      </c>
      <c r="Z3387" t="s">
        <v>74</v>
      </c>
      <c r="AA3387" t="s">
        <v>64</v>
      </c>
      <c r="AB3387" t="s">
        <v>204</v>
      </c>
      <c r="AC3387" t="s">
        <v>155</v>
      </c>
      <c r="AD3387" t="s">
        <v>203</v>
      </c>
      <c r="AE3387" t="s">
        <v>8614</v>
      </c>
      <c r="AF3387" t="s">
        <v>69</v>
      </c>
      <c r="AG3387" t="s">
        <v>92</v>
      </c>
      <c r="AH3387" t="s">
        <v>780</v>
      </c>
      <c r="AI3387" t="s">
        <v>254</v>
      </c>
      <c r="AJ3387" t="s">
        <v>932</v>
      </c>
      <c r="AK3387" t="s">
        <v>73</v>
      </c>
      <c r="AL3387" t="s">
        <v>103</v>
      </c>
      <c r="AM3387" t="s">
        <v>526</v>
      </c>
      <c r="AN3387" t="s">
        <v>76</v>
      </c>
      <c r="AO3387" t="s">
        <v>134</v>
      </c>
      <c r="AP3387" t="s">
        <v>1158</v>
      </c>
      <c r="AQ3387" t="s">
        <v>609</v>
      </c>
      <c r="AR3387" t="s">
        <v>62</v>
      </c>
      <c r="AS3387" t="s">
        <v>127</v>
      </c>
      <c r="AT3387" t="s">
        <v>152</v>
      </c>
      <c r="AU3387" t="s">
        <v>107</v>
      </c>
      <c r="AV3387" t="s">
        <v>16098</v>
      </c>
    </row>
    <row r="3388" spans="1:48" hidden="1" x14ac:dyDescent="0.3">
      <c r="A3388" t="s">
        <v>16099</v>
      </c>
      <c r="B3388" t="s">
        <v>16100</v>
      </c>
      <c r="C3388" s="1" t="str">
        <f t="shared" si="560"/>
        <v>21:0975</v>
      </c>
      <c r="D3388" s="1" t="str">
        <f t="shared" si="561"/>
        <v>21:0110</v>
      </c>
      <c r="E3388" t="s">
        <v>16101</v>
      </c>
      <c r="F3388" t="s">
        <v>16102</v>
      </c>
      <c r="H3388">
        <v>60.697510999999999</v>
      </c>
      <c r="I3388">
        <v>-99.9675048</v>
      </c>
      <c r="J3388" s="1" t="str">
        <f t="shared" si="562"/>
        <v>NGR lake sediment grab sample</v>
      </c>
      <c r="K3388" s="1" t="str">
        <f t="shared" si="563"/>
        <v>&lt;177 micron (NGR)</v>
      </c>
      <c r="L3388">
        <v>92</v>
      </c>
      <c r="M3388" t="s">
        <v>324</v>
      </c>
      <c r="N3388">
        <v>1802</v>
      </c>
      <c r="O3388" t="s">
        <v>62</v>
      </c>
      <c r="P3388" t="s">
        <v>54</v>
      </c>
      <c r="Q3388" t="s">
        <v>315</v>
      </c>
      <c r="R3388" t="s">
        <v>190</v>
      </c>
      <c r="S3388" t="s">
        <v>57</v>
      </c>
      <c r="T3388" t="s">
        <v>561</v>
      </c>
      <c r="U3388" t="s">
        <v>88</v>
      </c>
      <c r="V3388" t="s">
        <v>121</v>
      </c>
      <c r="W3388" t="s">
        <v>157</v>
      </c>
      <c r="X3388" t="s">
        <v>74</v>
      </c>
      <c r="Y3388" t="s">
        <v>155</v>
      </c>
      <c r="Z3388" t="s">
        <v>67</v>
      </c>
      <c r="AA3388" t="s">
        <v>64</v>
      </c>
      <c r="AB3388" t="s">
        <v>478</v>
      </c>
      <c r="AC3388" t="s">
        <v>70</v>
      </c>
      <c r="AD3388" t="s">
        <v>127</v>
      </c>
      <c r="AE3388" t="s">
        <v>8812</v>
      </c>
      <c r="AF3388" t="s">
        <v>616</v>
      </c>
      <c r="AG3388" t="s">
        <v>104</v>
      </c>
      <c r="AH3388" t="s">
        <v>472</v>
      </c>
      <c r="AI3388" t="s">
        <v>79</v>
      </c>
      <c r="AJ3388" t="s">
        <v>709</v>
      </c>
      <c r="AK3388" t="s">
        <v>73</v>
      </c>
      <c r="AL3388" t="s">
        <v>103</v>
      </c>
      <c r="AM3388" t="s">
        <v>224</v>
      </c>
      <c r="AN3388" t="s">
        <v>76</v>
      </c>
      <c r="AO3388" t="s">
        <v>208</v>
      </c>
      <c r="AP3388" t="s">
        <v>8164</v>
      </c>
      <c r="AQ3388" t="s">
        <v>168</v>
      </c>
      <c r="AR3388" t="s">
        <v>67</v>
      </c>
      <c r="AS3388" t="s">
        <v>54</v>
      </c>
      <c r="AT3388" t="s">
        <v>73</v>
      </c>
      <c r="AU3388" t="s">
        <v>107</v>
      </c>
      <c r="AV3388" t="s">
        <v>15770</v>
      </c>
    </row>
    <row r="3389" spans="1:48" hidden="1" x14ac:dyDescent="0.3">
      <c r="A3389" t="s">
        <v>16103</v>
      </c>
      <c r="B3389" t="s">
        <v>16104</v>
      </c>
      <c r="C3389" s="1" t="str">
        <f t="shared" si="560"/>
        <v>21:0975</v>
      </c>
      <c r="D3389" s="1" t="str">
        <f t="shared" si="561"/>
        <v>21:0110</v>
      </c>
      <c r="E3389" t="s">
        <v>16105</v>
      </c>
      <c r="F3389" t="s">
        <v>16106</v>
      </c>
      <c r="H3389">
        <v>60.698863199999998</v>
      </c>
      <c r="I3389">
        <v>-99.9037462</v>
      </c>
      <c r="J3389" s="1" t="str">
        <f t="shared" si="562"/>
        <v>NGR lake sediment grab sample</v>
      </c>
      <c r="K3389" s="1" t="str">
        <f t="shared" si="563"/>
        <v>&lt;177 micron (NGR)</v>
      </c>
      <c r="L3389">
        <v>92</v>
      </c>
      <c r="M3389" t="s">
        <v>335</v>
      </c>
      <c r="N3389">
        <v>1803</v>
      </c>
      <c r="O3389" t="s">
        <v>206</v>
      </c>
      <c r="P3389" t="s">
        <v>54</v>
      </c>
      <c r="Q3389" t="s">
        <v>437</v>
      </c>
      <c r="R3389" t="s">
        <v>103</v>
      </c>
      <c r="S3389" t="s">
        <v>57</v>
      </c>
      <c r="T3389" t="s">
        <v>462</v>
      </c>
      <c r="U3389" t="s">
        <v>92</v>
      </c>
      <c r="V3389" t="s">
        <v>187</v>
      </c>
      <c r="W3389" t="s">
        <v>171</v>
      </c>
      <c r="X3389" t="s">
        <v>62</v>
      </c>
      <c r="Y3389" t="s">
        <v>206</v>
      </c>
      <c r="Z3389" t="s">
        <v>67</v>
      </c>
      <c r="AA3389" t="s">
        <v>64</v>
      </c>
      <c r="AB3389" t="s">
        <v>58</v>
      </c>
      <c r="AC3389" t="s">
        <v>155</v>
      </c>
      <c r="AD3389" t="s">
        <v>758</v>
      </c>
      <c r="AE3389" t="s">
        <v>3492</v>
      </c>
      <c r="AF3389" t="s">
        <v>317</v>
      </c>
      <c r="AG3389" t="s">
        <v>616</v>
      </c>
      <c r="AH3389" t="s">
        <v>780</v>
      </c>
      <c r="AI3389" t="s">
        <v>96</v>
      </c>
      <c r="AJ3389" t="s">
        <v>1357</v>
      </c>
      <c r="AK3389" t="s">
        <v>73</v>
      </c>
      <c r="AL3389" t="s">
        <v>103</v>
      </c>
      <c r="AM3389" t="s">
        <v>396</v>
      </c>
      <c r="AN3389" t="s">
        <v>76</v>
      </c>
      <c r="AO3389" t="s">
        <v>609</v>
      </c>
      <c r="AP3389" t="s">
        <v>470</v>
      </c>
      <c r="AQ3389" t="s">
        <v>77</v>
      </c>
      <c r="AR3389" t="s">
        <v>67</v>
      </c>
      <c r="AS3389" t="s">
        <v>62</v>
      </c>
      <c r="AT3389" t="s">
        <v>73</v>
      </c>
      <c r="AU3389" t="s">
        <v>107</v>
      </c>
      <c r="AV3389" t="s">
        <v>16107</v>
      </c>
    </row>
    <row r="3390" spans="1:48" hidden="1" x14ac:dyDescent="0.3">
      <c r="A3390" t="s">
        <v>16108</v>
      </c>
      <c r="B3390" t="s">
        <v>16109</v>
      </c>
      <c r="C3390" s="1" t="str">
        <f t="shared" si="560"/>
        <v>21:0975</v>
      </c>
      <c r="D3390" s="1" t="str">
        <f t="shared" si="561"/>
        <v>21:0110</v>
      </c>
      <c r="E3390" t="s">
        <v>16110</v>
      </c>
      <c r="F3390" t="s">
        <v>16111</v>
      </c>
      <c r="H3390">
        <v>60.673513200000002</v>
      </c>
      <c r="I3390">
        <v>-99.914603200000002</v>
      </c>
      <c r="J3390" s="1" t="str">
        <f t="shared" si="562"/>
        <v>NGR lake sediment grab sample</v>
      </c>
      <c r="K3390" s="1" t="str">
        <f t="shared" si="563"/>
        <v>&lt;177 micron (NGR)</v>
      </c>
      <c r="L3390">
        <v>92</v>
      </c>
      <c r="M3390" t="s">
        <v>354</v>
      </c>
      <c r="N3390">
        <v>1804</v>
      </c>
      <c r="O3390" t="s">
        <v>157</v>
      </c>
      <c r="P3390" t="s">
        <v>54</v>
      </c>
      <c r="Q3390" t="s">
        <v>80</v>
      </c>
      <c r="R3390" t="s">
        <v>99</v>
      </c>
      <c r="S3390" t="s">
        <v>57</v>
      </c>
      <c r="T3390" t="s">
        <v>447</v>
      </c>
      <c r="U3390" t="s">
        <v>96</v>
      </c>
      <c r="V3390" t="s">
        <v>347</v>
      </c>
      <c r="W3390" t="s">
        <v>421</v>
      </c>
      <c r="X3390" t="s">
        <v>74</v>
      </c>
      <c r="Y3390" t="s">
        <v>526</v>
      </c>
      <c r="Z3390" t="s">
        <v>74</v>
      </c>
      <c r="AA3390" t="s">
        <v>64</v>
      </c>
      <c r="AB3390" t="s">
        <v>135</v>
      </c>
      <c r="AC3390" t="s">
        <v>70</v>
      </c>
      <c r="AD3390" t="s">
        <v>96</v>
      </c>
      <c r="AE3390" t="s">
        <v>983</v>
      </c>
      <c r="AF3390" t="s">
        <v>90</v>
      </c>
      <c r="AG3390" t="s">
        <v>151</v>
      </c>
      <c r="AH3390" t="s">
        <v>780</v>
      </c>
      <c r="AI3390" t="s">
        <v>143</v>
      </c>
      <c r="AJ3390" t="s">
        <v>7126</v>
      </c>
      <c r="AK3390" t="s">
        <v>73</v>
      </c>
      <c r="AL3390" t="s">
        <v>103</v>
      </c>
      <c r="AM3390" t="s">
        <v>238</v>
      </c>
      <c r="AN3390" t="s">
        <v>76</v>
      </c>
      <c r="AO3390" t="s">
        <v>134</v>
      </c>
      <c r="AP3390" t="s">
        <v>133</v>
      </c>
      <c r="AQ3390" t="s">
        <v>533</v>
      </c>
      <c r="AR3390" t="s">
        <v>67</v>
      </c>
      <c r="AS3390" t="s">
        <v>170</v>
      </c>
      <c r="AT3390" t="s">
        <v>73</v>
      </c>
      <c r="AU3390" t="s">
        <v>107</v>
      </c>
      <c r="AV3390" t="s">
        <v>4527</v>
      </c>
    </row>
    <row r="3391" spans="1:48" hidden="1" x14ac:dyDescent="0.3">
      <c r="A3391" t="s">
        <v>16112</v>
      </c>
      <c r="B3391" t="s">
        <v>16113</v>
      </c>
      <c r="C3391" s="1" t="str">
        <f t="shared" si="560"/>
        <v>21:0975</v>
      </c>
      <c r="D3391" s="1" t="str">
        <f t="shared" si="561"/>
        <v>21:0110</v>
      </c>
      <c r="E3391" t="s">
        <v>16114</v>
      </c>
      <c r="F3391" t="s">
        <v>16115</v>
      </c>
      <c r="H3391">
        <v>60.593657700000001</v>
      </c>
      <c r="I3391">
        <v>-99.974731300000002</v>
      </c>
      <c r="J3391" s="1" t="str">
        <f t="shared" si="562"/>
        <v>NGR lake sediment grab sample</v>
      </c>
      <c r="K3391" s="1" t="str">
        <f t="shared" si="563"/>
        <v>&lt;177 micron (NGR)</v>
      </c>
      <c r="L3391">
        <v>93</v>
      </c>
      <c r="M3391" t="s">
        <v>52</v>
      </c>
      <c r="N3391">
        <v>1805</v>
      </c>
      <c r="O3391" t="s">
        <v>62</v>
      </c>
      <c r="P3391" t="s">
        <v>54</v>
      </c>
      <c r="Q3391" t="s">
        <v>133</v>
      </c>
      <c r="R3391" t="s">
        <v>92</v>
      </c>
      <c r="S3391" t="s">
        <v>57</v>
      </c>
      <c r="T3391" t="s">
        <v>1128</v>
      </c>
      <c r="U3391" t="s">
        <v>57</v>
      </c>
      <c r="V3391" t="s">
        <v>2740</v>
      </c>
      <c r="W3391" t="s">
        <v>136</v>
      </c>
      <c r="X3391" t="s">
        <v>62</v>
      </c>
      <c r="Y3391" t="s">
        <v>62</v>
      </c>
      <c r="Z3391" t="s">
        <v>96</v>
      </c>
      <c r="AA3391" t="s">
        <v>64</v>
      </c>
      <c r="AB3391" t="s">
        <v>262</v>
      </c>
      <c r="AC3391" t="s">
        <v>74</v>
      </c>
      <c r="AD3391" t="s">
        <v>13148</v>
      </c>
      <c r="AE3391" t="s">
        <v>171</v>
      </c>
      <c r="AF3391" t="s">
        <v>116</v>
      </c>
      <c r="AG3391" t="s">
        <v>91</v>
      </c>
      <c r="AH3391" t="s">
        <v>472</v>
      </c>
      <c r="AI3391" t="s">
        <v>71</v>
      </c>
      <c r="AJ3391" t="s">
        <v>7173</v>
      </c>
      <c r="AK3391" t="s">
        <v>73</v>
      </c>
      <c r="AL3391" t="s">
        <v>74</v>
      </c>
      <c r="AM3391" t="s">
        <v>233</v>
      </c>
      <c r="AN3391" t="s">
        <v>8661</v>
      </c>
      <c r="AO3391" t="s">
        <v>152</v>
      </c>
      <c r="AP3391" t="s">
        <v>566</v>
      </c>
      <c r="AQ3391" t="s">
        <v>13308</v>
      </c>
      <c r="AR3391" t="s">
        <v>62</v>
      </c>
      <c r="AS3391" t="s">
        <v>281</v>
      </c>
      <c r="AT3391" t="s">
        <v>447</v>
      </c>
      <c r="AU3391" t="s">
        <v>107</v>
      </c>
      <c r="AV3391" t="s">
        <v>282</v>
      </c>
    </row>
    <row r="3392" spans="1:48" hidden="1" x14ac:dyDescent="0.3">
      <c r="A3392" t="s">
        <v>16116</v>
      </c>
      <c r="B3392" t="s">
        <v>16117</v>
      </c>
      <c r="C3392" s="1" t="str">
        <f t="shared" si="560"/>
        <v>21:0975</v>
      </c>
      <c r="D3392" s="1" t="str">
        <f t="shared" si="561"/>
        <v>21:0110</v>
      </c>
      <c r="E3392" t="s">
        <v>16118</v>
      </c>
      <c r="F3392" t="s">
        <v>16119</v>
      </c>
      <c r="H3392">
        <v>60.662519600000003</v>
      </c>
      <c r="I3392">
        <v>-99.979757199999995</v>
      </c>
      <c r="J3392" s="1" t="str">
        <f t="shared" si="562"/>
        <v>NGR lake sediment grab sample</v>
      </c>
      <c r="K3392" s="1" t="str">
        <f t="shared" si="563"/>
        <v>&lt;177 micron (NGR)</v>
      </c>
      <c r="L3392">
        <v>93</v>
      </c>
      <c r="M3392" t="s">
        <v>86</v>
      </c>
      <c r="N3392">
        <v>1806</v>
      </c>
      <c r="O3392" t="s">
        <v>157</v>
      </c>
      <c r="P3392" t="s">
        <v>54</v>
      </c>
      <c r="Q3392" t="s">
        <v>133</v>
      </c>
      <c r="R3392" t="s">
        <v>178</v>
      </c>
      <c r="S3392" t="s">
        <v>57</v>
      </c>
      <c r="T3392" t="s">
        <v>404</v>
      </c>
      <c r="U3392" t="s">
        <v>88</v>
      </c>
      <c r="V3392" t="s">
        <v>616</v>
      </c>
      <c r="W3392" t="s">
        <v>95</v>
      </c>
      <c r="X3392" t="s">
        <v>67</v>
      </c>
      <c r="Y3392" t="s">
        <v>205</v>
      </c>
      <c r="Z3392" t="s">
        <v>96</v>
      </c>
      <c r="AA3392" t="s">
        <v>64</v>
      </c>
      <c r="AB3392" t="s">
        <v>550</v>
      </c>
      <c r="AC3392" t="s">
        <v>70</v>
      </c>
      <c r="AD3392" t="s">
        <v>127</v>
      </c>
      <c r="AE3392" t="s">
        <v>2386</v>
      </c>
      <c r="AF3392" t="s">
        <v>281</v>
      </c>
      <c r="AG3392" t="s">
        <v>135</v>
      </c>
      <c r="AH3392" t="s">
        <v>780</v>
      </c>
      <c r="AI3392" t="s">
        <v>263</v>
      </c>
      <c r="AJ3392" t="s">
        <v>709</v>
      </c>
      <c r="AK3392" t="s">
        <v>73</v>
      </c>
      <c r="AL3392" t="s">
        <v>177</v>
      </c>
      <c r="AM3392" t="s">
        <v>224</v>
      </c>
      <c r="AN3392" t="s">
        <v>76</v>
      </c>
      <c r="AO3392" t="s">
        <v>168</v>
      </c>
      <c r="AP3392" t="s">
        <v>234</v>
      </c>
      <c r="AQ3392" t="s">
        <v>338</v>
      </c>
      <c r="AR3392" t="s">
        <v>67</v>
      </c>
      <c r="AS3392" t="s">
        <v>54</v>
      </c>
      <c r="AT3392" t="s">
        <v>73</v>
      </c>
      <c r="AU3392" t="s">
        <v>107</v>
      </c>
      <c r="AV3392" t="s">
        <v>16120</v>
      </c>
    </row>
    <row r="3393" spans="1:48" hidden="1" x14ac:dyDescent="0.3">
      <c r="A3393" t="s">
        <v>16121</v>
      </c>
      <c r="B3393" t="s">
        <v>16122</v>
      </c>
      <c r="C3393" s="1" t="str">
        <f t="shared" si="560"/>
        <v>21:0975</v>
      </c>
      <c r="D3393" s="1" t="str">
        <f t="shared" si="561"/>
        <v>21:0110</v>
      </c>
      <c r="E3393" t="s">
        <v>16123</v>
      </c>
      <c r="F3393" t="s">
        <v>16124</v>
      </c>
      <c r="H3393">
        <v>60.634280099999998</v>
      </c>
      <c r="I3393">
        <v>-99.957365600000003</v>
      </c>
      <c r="J3393" s="1" t="str">
        <f t="shared" si="562"/>
        <v>NGR lake sediment grab sample</v>
      </c>
      <c r="K3393" s="1" t="str">
        <f t="shared" si="563"/>
        <v>&lt;177 micron (NGR)</v>
      </c>
      <c r="L3393">
        <v>93</v>
      </c>
      <c r="M3393" t="s">
        <v>113</v>
      </c>
      <c r="N3393">
        <v>1807</v>
      </c>
      <c r="O3393" t="s">
        <v>206</v>
      </c>
      <c r="P3393" t="s">
        <v>54</v>
      </c>
      <c r="Q3393" t="s">
        <v>523</v>
      </c>
      <c r="R3393" t="s">
        <v>436</v>
      </c>
      <c r="S3393" t="s">
        <v>57</v>
      </c>
      <c r="T3393" t="s">
        <v>122</v>
      </c>
      <c r="U3393" t="s">
        <v>117</v>
      </c>
      <c r="V3393" t="s">
        <v>192</v>
      </c>
      <c r="W3393" t="s">
        <v>171</v>
      </c>
      <c r="X3393" t="s">
        <v>67</v>
      </c>
      <c r="Y3393" t="s">
        <v>302</v>
      </c>
      <c r="Z3393" t="s">
        <v>170</v>
      </c>
      <c r="AA3393" t="s">
        <v>64</v>
      </c>
      <c r="AB3393" t="s">
        <v>190</v>
      </c>
      <c r="AC3393" t="s">
        <v>70</v>
      </c>
      <c r="AD3393" t="s">
        <v>127</v>
      </c>
      <c r="AE3393" t="s">
        <v>68</v>
      </c>
      <c r="AF3393" t="s">
        <v>616</v>
      </c>
      <c r="AG3393" t="s">
        <v>221</v>
      </c>
      <c r="AH3393" t="s">
        <v>472</v>
      </c>
      <c r="AI3393" t="s">
        <v>193</v>
      </c>
      <c r="AJ3393" t="s">
        <v>692</v>
      </c>
      <c r="AK3393" t="s">
        <v>73</v>
      </c>
      <c r="AL3393" t="s">
        <v>224</v>
      </c>
      <c r="AM3393" t="s">
        <v>103</v>
      </c>
      <c r="AN3393" t="s">
        <v>76</v>
      </c>
      <c r="AO3393" t="s">
        <v>92</v>
      </c>
      <c r="AP3393" t="s">
        <v>2741</v>
      </c>
      <c r="AQ3393" t="s">
        <v>150</v>
      </c>
      <c r="AR3393" t="s">
        <v>67</v>
      </c>
      <c r="AS3393" t="s">
        <v>54</v>
      </c>
      <c r="AT3393" t="s">
        <v>73</v>
      </c>
      <c r="AU3393" t="s">
        <v>107</v>
      </c>
      <c r="AV3393" t="s">
        <v>11352</v>
      </c>
    </row>
    <row r="3394" spans="1:48" hidden="1" x14ac:dyDescent="0.3">
      <c r="A3394" t="s">
        <v>16125</v>
      </c>
      <c r="B3394" t="s">
        <v>16126</v>
      </c>
      <c r="C3394" s="1" t="str">
        <f t="shared" si="560"/>
        <v>21:0975</v>
      </c>
      <c r="D3394" s="1" t="str">
        <f t="shared" si="561"/>
        <v>21:0110</v>
      </c>
      <c r="E3394" t="s">
        <v>16123</v>
      </c>
      <c r="F3394" t="s">
        <v>16127</v>
      </c>
      <c r="H3394">
        <v>60.634280099999998</v>
      </c>
      <c r="I3394">
        <v>-99.957365600000003</v>
      </c>
      <c r="J3394" s="1" t="str">
        <f t="shared" si="562"/>
        <v>NGR lake sediment grab sample</v>
      </c>
      <c r="K3394" s="1" t="str">
        <f t="shared" si="563"/>
        <v>&lt;177 micron (NGR)</v>
      </c>
      <c r="L3394">
        <v>93</v>
      </c>
      <c r="M3394" t="s">
        <v>132</v>
      </c>
      <c r="N3394">
        <v>1808</v>
      </c>
      <c r="O3394" t="s">
        <v>68</v>
      </c>
      <c r="P3394" t="s">
        <v>138</v>
      </c>
      <c r="Q3394" t="s">
        <v>521</v>
      </c>
      <c r="R3394" t="s">
        <v>290</v>
      </c>
      <c r="S3394" t="s">
        <v>57</v>
      </c>
      <c r="T3394" t="s">
        <v>122</v>
      </c>
      <c r="U3394" t="s">
        <v>117</v>
      </c>
      <c r="V3394" t="s">
        <v>2740</v>
      </c>
      <c r="W3394" t="s">
        <v>302</v>
      </c>
      <c r="X3394" t="s">
        <v>67</v>
      </c>
      <c r="Y3394" t="s">
        <v>302</v>
      </c>
      <c r="Z3394" t="s">
        <v>127</v>
      </c>
      <c r="AA3394" t="s">
        <v>64</v>
      </c>
      <c r="AB3394" t="s">
        <v>691</v>
      </c>
      <c r="AC3394" t="s">
        <v>70</v>
      </c>
      <c r="AD3394" t="s">
        <v>127</v>
      </c>
      <c r="AE3394" t="s">
        <v>396</v>
      </c>
      <c r="AF3394" t="s">
        <v>121</v>
      </c>
      <c r="AG3394" t="s">
        <v>326</v>
      </c>
      <c r="AH3394" t="s">
        <v>472</v>
      </c>
      <c r="AI3394" t="s">
        <v>96</v>
      </c>
      <c r="AJ3394" t="s">
        <v>336</v>
      </c>
      <c r="AK3394" t="s">
        <v>73</v>
      </c>
      <c r="AL3394" t="s">
        <v>224</v>
      </c>
      <c r="AM3394" t="s">
        <v>103</v>
      </c>
      <c r="AN3394" t="s">
        <v>76</v>
      </c>
      <c r="AO3394" t="s">
        <v>168</v>
      </c>
      <c r="AP3394" t="s">
        <v>234</v>
      </c>
      <c r="AQ3394" t="s">
        <v>338</v>
      </c>
      <c r="AR3394" t="s">
        <v>67</v>
      </c>
      <c r="AS3394" t="s">
        <v>54</v>
      </c>
      <c r="AT3394" t="s">
        <v>73</v>
      </c>
      <c r="AU3394" t="s">
        <v>107</v>
      </c>
      <c r="AV3394" t="s">
        <v>16128</v>
      </c>
    </row>
    <row r="3395" spans="1:48" hidden="1" x14ac:dyDescent="0.3">
      <c r="A3395" t="s">
        <v>16129</v>
      </c>
      <c r="B3395" t="s">
        <v>16130</v>
      </c>
      <c r="C3395" s="1" t="str">
        <f t="shared" si="560"/>
        <v>21:0975</v>
      </c>
      <c r="D3395" s="1" t="str">
        <f>HYPERLINK("https://geochem.nrcan.gc.ca/cdogs/content/svy/svy_e.htm", "")</f>
        <v/>
      </c>
      <c r="G3395" s="1" t="str">
        <f>HYPERLINK("https://geochem.nrcan.gc.ca/cdogs/content/cr_/cr_00160_e.htm", "160")</f>
        <v>160</v>
      </c>
      <c r="J3395" t="s">
        <v>230</v>
      </c>
      <c r="K3395" t="s">
        <v>231</v>
      </c>
      <c r="L3395">
        <v>93</v>
      </c>
      <c r="M3395" t="s">
        <v>232</v>
      </c>
      <c r="N3395">
        <v>1809</v>
      </c>
      <c r="O3395" t="s">
        <v>168</v>
      </c>
      <c r="P3395" t="s">
        <v>138</v>
      </c>
      <c r="Q3395" t="s">
        <v>566</v>
      </c>
      <c r="R3395" t="s">
        <v>177</v>
      </c>
      <c r="S3395" t="s">
        <v>57</v>
      </c>
      <c r="T3395" t="s">
        <v>219</v>
      </c>
      <c r="U3395" t="s">
        <v>168</v>
      </c>
      <c r="V3395" t="s">
        <v>427</v>
      </c>
      <c r="W3395" t="s">
        <v>63</v>
      </c>
      <c r="X3395" t="s">
        <v>74</v>
      </c>
      <c r="Y3395" t="s">
        <v>79</v>
      </c>
      <c r="Z3395" t="s">
        <v>168</v>
      </c>
      <c r="AA3395" t="s">
        <v>64</v>
      </c>
      <c r="AB3395" t="s">
        <v>575</v>
      </c>
      <c r="AC3395" t="s">
        <v>224</v>
      </c>
      <c r="AD3395" t="s">
        <v>67</v>
      </c>
      <c r="AE3395" t="s">
        <v>3515</v>
      </c>
      <c r="AF3395" t="s">
        <v>121</v>
      </c>
      <c r="AG3395" t="s">
        <v>100</v>
      </c>
      <c r="AH3395" t="s">
        <v>68</v>
      </c>
      <c r="AI3395" t="s">
        <v>104</v>
      </c>
      <c r="AJ3395" t="s">
        <v>71</v>
      </c>
      <c r="AK3395" t="s">
        <v>73</v>
      </c>
      <c r="AL3395" t="s">
        <v>238</v>
      </c>
      <c r="AM3395" t="s">
        <v>74</v>
      </c>
      <c r="AN3395" t="s">
        <v>76</v>
      </c>
      <c r="AO3395" t="s">
        <v>203</v>
      </c>
      <c r="AP3395" t="s">
        <v>1434</v>
      </c>
      <c r="AQ3395" t="s">
        <v>106</v>
      </c>
      <c r="AR3395" t="s">
        <v>62</v>
      </c>
      <c r="AS3395" t="s">
        <v>170</v>
      </c>
      <c r="AT3395" t="s">
        <v>73</v>
      </c>
      <c r="AU3395" t="s">
        <v>573</v>
      </c>
      <c r="AV3395" t="s">
        <v>16131</v>
      </c>
    </row>
    <row r="3396" spans="1:48" hidden="1" x14ac:dyDescent="0.3">
      <c r="A3396" t="s">
        <v>16132</v>
      </c>
      <c r="B3396" t="s">
        <v>16133</v>
      </c>
      <c r="C3396" s="1" t="str">
        <f t="shared" si="560"/>
        <v>21:0975</v>
      </c>
      <c r="D3396" s="1" t="str">
        <f t="shared" ref="D3396:D3427" si="564">HYPERLINK("https://geochem.nrcan.gc.ca/cdogs/content/svy/svy210110_e.htm", "21:0110")</f>
        <v>21:0110</v>
      </c>
      <c r="E3396" t="s">
        <v>16134</v>
      </c>
      <c r="F3396" t="s">
        <v>16135</v>
      </c>
      <c r="H3396">
        <v>60.638378299999999</v>
      </c>
      <c r="I3396">
        <v>-99.903918000000004</v>
      </c>
      <c r="J3396" s="1" t="str">
        <f t="shared" ref="J3396:J3427" si="565">HYPERLINK("https://geochem.nrcan.gc.ca/cdogs/content/kwd/kwd020027_e.htm", "NGR lake sediment grab sample")</f>
        <v>NGR lake sediment grab sample</v>
      </c>
      <c r="K3396" s="1" t="str">
        <f t="shared" ref="K3396:K3427" si="566">HYPERLINK("https://geochem.nrcan.gc.ca/cdogs/content/kwd/kwd080006_e.htm", "&lt;177 micron (NGR)")</f>
        <v>&lt;177 micron (NGR)</v>
      </c>
      <c r="L3396">
        <v>93</v>
      </c>
      <c r="M3396" t="s">
        <v>149</v>
      </c>
      <c r="N3396">
        <v>1810</v>
      </c>
      <c r="O3396" t="s">
        <v>238</v>
      </c>
      <c r="P3396" t="s">
        <v>54</v>
      </c>
      <c r="Q3396" t="s">
        <v>652</v>
      </c>
      <c r="R3396" t="s">
        <v>615</v>
      </c>
      <c r="S3396" t="s">
        <v>57</v>
      </c>
      <c r="T3396" t="s">
        <v>249</v>
      </c>
      <c r="U3396" t="s">
        <v>203</v>
      </c>
      <c r="V3396" t="s">
        <v>317</v>
      </c>
      <c r="W3396" t="s">
        <v>205</v>
      </c>
      <c r="X3396" t="s">
        <v>74</v>
      </c>
      <c r="Y3396" t="s">
        <v>302</v>
      </c>
      <c r="Z3396" t="s">
        <v>170</v>
      </c>
      <c r="AA3396" t="s">
        <v>64</v>
      </c>
      <c r="AB3396" t="s">
        <v>890</v>
      </c>
      <c r="AC3396" t="s">
        <v>70</v>
      </c>
      <c r="AD3396" t="s">
        <v>62</v>
      </c>
      <c r="AE3396" t="s">
        <v>278</v>
      </c>
      <c r="AF3396" t="s">
        <v>282</v>
      </c>
      <c r="AG3396" t="s">
        <v>172</v>
      </c>
      <c r="AH3396" t="s">
        <v>472</v>
      </c>
      <c r="AI3396" t="s">
        <v>263</v>
      </c>
      <c r="AJ3396" t="s">
        <v>156</v>
      </c>
      <c r="AK3396" t="s">
        <v>73</v>
      </c>
      <c r="AL3396" t="s">
        <v>224</v>
      </c>
      <c r="AM3396" t="s">
        <v>177</v>
      </c>
      <c r="AN3396" t="s">
        <v>76</v>
      </c>
      <c r="AO3396" t="s">
        <v>178</v>
      </c>
      <c r="AP3396" t="s">
        <v>234</v>
      </c>
      <c r="AQ3396" t="s">
        <v>692</v>
      </c>
      <c r="AR3396" t="s">
        <v>67</v>
      </c>
      <c r="AS3396" t="s">
        <v>54</v>
      </c>
      <c r="AT3396" t="s">
        <v>248</v>
      </c>
      <c r="AU3396" t="s">
        <v>107</v>
      </c>
      <c r="AV3396" t="s">
        <v>6497</v>
      </c>
    </row>
    <row r="3397" spans="1:48" hidden="1" x14ac:dyDescent="0.3">
      <c r="A3397" t="s">
        <v>16136</v>
      </c>
      <c r="B3397" t="s">
        <v>16137</v>
      </c>
      <c r="C3397" s="1" t="str">
        <f t="shared" si="560"/>
        <v>21:0975</v>
      </c>
      <c r="D3397" s="1" t="str">
        <f t="shared" si="564"/>
        <v>21:0110</v>
      </c>
      <c r="E3397" t="s">
        <v>16138</v>
      </c>
      <c r="F3397" t="s">
        <v>16139</v>
      </c>
      <c r="H3397">
        <v>60.608189699999997</v>
      </c>
      <c r="I3397">
        <v>-99.9210657</v>
      </c>
      <c r="J3397" s="1" t="str">
        <f t="shared" si="565"/>
        <v>NGR lake sediment grab sample</v>
      </c>
      <c r="K3397" s="1" t="str">
        <f t="shared" si="566"/>
        <v>&lt;177 micron (NGR)</v>
      </c>
      <c r="L3397">
        <v>93</v>
      </c>
      <c r="M3397" t="s">
        <v>165</v>
      </c>
      <c r="N3397">
        <v>1811</v>
      </c>
      <c r="O3397" t="s">
        <v>16140</v>
      </c>
      <c r="P3397" t="s">
        <v>88</v>
      </c>
      <c r="Q3397" t="s">
        <v>16141</v>
      </c>
      <c r="R3397" t="s">
        <v>890</v>
      </c>
      <c r="S3397" t="s">
        <v>16142</v>
      </c>
      <c r="T3397" t="s">
        <v>1089</v>
      </c>
      <c r="U3397" t="s">
        <v>104</v>
      </c>
      <c r="V3397" t="s">
        <v>16143</v>
      </c>
      <c r="W3397" t="s">
        <v>16144</v>
      </c>
      <c r="X3397" t="s">
        <v>758</v>
      </c>
      <c r="Y3397" t="s">
        <v>224</v>
      </c>
      <c r="Z3397" t="s">
        <v>758</v>
      </c>
      <c r="AA3397" t="s">
        <v>64</v>
      </c>
      <c r="AB3397" t="s">
        <v>522</v>
      </c>
      <c r="AC3397" t="s">
        <v>66</v>
      </c>
      <c r="AD3397" t="s">
        <v>57</v>
      </c>
      <c r="AE3397" t="s">
        <v>3989</v>
      </c>
      <c r="AF3397" t="s">
        <v>10115</v>
      </c>
      <c r="AG3397" t="s">
        <v>139</v>
      </c>
      <c r="AH3397" t="s">
        <v>74</v>
      </c>
      <c r="AI3397" t="s">
        <v>94</v>
      </c>
      <c r="AJ3397" t="s">
        <v>114</v>
      </c>
      <c r="AK3397" t="s">
        <v>16145</v>
      </c>
      <c r="AL3397" t="s">
        <v>103</v>
      </c>
      <c r="AM3397" t="s">
        <v>103</v>
      </c>
      <c r="AN3397" t="s">
        <v>14437</v>
      </c>
      <c r="AO3397" t="s">
        <v>168</v>
      </c>
      <c r="AP3397" t="s">
        <v>2033</v>
      </c>
      <c r="AQ3397" t="s">
        <v>88</v>
      </c>
      <c r="AR3397" t="s">
        <v>54</v>
      </c>
      <c r="AS3397" t="s">
        <v>54</v>
      </c>
      <c r="AT3397" t="s">
        <v>73</v>
      </c>
      <c r="AU3397" t="s">
        <v>16146</v>
      </c>
      <c r="AV3397" t="s">
        <v>191</v>
      </c>
    </row>
    <row r="3398" spans="1:48" hidden="1" x14ac:dyDescent="0.3">
      <c r="A3398" t="s">
        <v>16147</v>
      </c>
      <c r="B3398" t="s">
        <v>16148</v>
      </c>
      <c r="C3398" s="1" t="str">
        <f t="shared" si="560"/>
        <v>21:0975</v>
      </c>
      <c r="D3398" s="1" t="str">
        <f t="shared" si="564"/>
        <v>21:0110</v>
      </c>
      <c r="E3398" t="s">
        <v>16114</v>
      </c>
      <c r="F3398" t="s">
        <v>16149</v>
      </c>
      <c r="H3398">
        <v>60.593657700000001</v>
      </c>
      <c r="I3398">
        <v>-99.974731300000002</v>
      </c>
      <c r="J3398" s="1" t="str">
        <f t="shared" si="565"/>
        <v>NGR lake sediment grab sample</v>
      </c>
      <c r="K3398" s="1" t="str">
        <f t="shared" si="566"/>
        <v>&lt;177 micron (NGR)</v>
      </c>
      <c r="L3398">
        <v>93</v>
      </c>
      <c r="M3398" t="s">
        <v>345</v>
      </c>
      <c r="N3398">
        <v>1812</v>
      </c>
      <c r="O3398" t="s">
        <v>62</v>
      </c>
      <c r="P3398" t="s">
        <v>54</v>
      </c>
      <c r="Q3398" t="s">
        <v>572</v>
      </c>
      <c r="R3398" t="s">
        <v>104</v>
      </c>
      <c r="S3398" t="s">
        <v>57</v>
      </c>
      <c r="T3398" t="s">
        <v>541</v>
      </c>
      <c r="U3398" t="s">
        <v>96</v>
      </c>
      <c r="V3398" t="s">
        <v>16150</v>
      </c>
      <c r="W3398" t="s">
        <v>136</v>
      </c>
      <c r="X3398" t="s">
        <v>96</v>
      </c>
      <c r="Y3398" t="s">
        <v>355</v>
      </c>
      <c r="Z3398" t="s">
        <v>138</v>
      </c>
      <c r="AA3398" t="s">
        <v>64</v>
      </c>
      <c r="AB3398" t="s">
        <v>447</v>
      </c>
      <c r="AC3398" t="s">
        <v>61</v>
      </c>
      <c r="AD3398" t="s">
        <v>16151</v>
      </c>
      <c r="AE3398" t="s">
        <v>448</v>
      </c>
      <c r="AF3398" t="s">
        <v>282</v>
      </c>
      <c r="AG3398" t="s">
        <v>152</v>
      </c>
      <c r="AH3398" t="s">
        <v>780</v>
      </c>
      <c r="AI3398" t="s">
        <v>439</v>
      </c>
      <c r="AJ3398" t="s">
        <v>2627</v>
      </c>
      <c r="AK3398" t="s">
        <v>73</v>
      </c>
      <c r="AL3398" t="s">
        <v>74</v>
      </c>
      <c r="AM3398" t="s">
        <v>306</v>
      </c>
      <c r="AN3398" t="s">
        <v>10094</v>
      </c>
      <c r="AO3398" t="s">
        <v>2392</v>
      </c>
      <c r="AP3398" t="s">
        <v>126</v>
      </c>
      <c r="AQ3398" t="s">
        <v>16152</v>
      </c>
      <c r="AR3398" t="s">
        <v>62</v>
      </c>
      <c r="AS3398" t="s">
        <v>121</v>
      </c>
      <c r="AT3398" t="s">
        <v>562</v>
      </c>
      <c r="AU3398" t="s">
        <v>10135</v>
      </c>
      <c r="AV3398" t="s">
        <v>16153</v>
      </c>
    </row>
    <row r="3399" spans="1:48" hidden="1" x14ac:dyDescent="0.3">
      <c r="A3399" t="s">
        <v>16154</v>
      </c>
      <c r="B3399" t="s">
        <v>16155</v>
      </c>
      <c r="C3399" s="1" t="str">
        <f t="shared" si="560"/>
        <v>21:0975</v>
      </c>
      <c r="D3399" s="1" t="str">
        <f t="shared" si="564"/>
        <v>21:0110</v>
      </c>
      <c r="E3399" t="s">
        <v>16156</v>
      </c>
      <c r="F3399" t="s">
        <v>16157</v>
      </c>
      <c r="H3399">
        <v>60.5788352</v>
      </c>
      <c r="I3399">
        <v>-99.973171600000001</v>
      </c>
      <c r="J3399" s="1" t="str">
        <f t="shared" si="565"/>
        <v>NGR lake sediment grab sample</v>
      </c>
      <c r="K3399" s="1" t="str">
        <f t="shared" si="566"/>
        <v>&lt;177 micron (NGR)</v>
      </c>
      <c r="L3399">
        <v>93</v>
      </c>
      <c r="M3399" t="s">
        <v>185</v>
      </c>
      <c r="N3399">
        <v>1813</v>
      </c>
      <c r="O3399" t="s">
        <v>137</v>
      </c>
      <c r="P3399" t="s">
        <v>54</v>
      </c>
      <c r="Q3399" t="s">
        <v>3299</v>
      </c>
      <c r="R3399" t="s">
        <v>264</v>
      </c>
      <c r="S3399" t="s">
        <v>57</v>
      </c>
      <c r="T3399" t="s">
        <v>652</v>
      </c>
      <c r="U3399" t="s">
        <v>57</v>
      </c>
      <c r="V3399" t="s">
        <v>2740</v>
      </c>
      <c r="W3399" t="s">
        <v>363</v>
      </c>
      <c r="X3399" t="s">
        <v>170</v>
      </c>
      <c r="Y3399" t="s">
        <v>94</v>
      </c>
      <c r="Z3399" t="s">
        <v>96</v>
      </c>
      <c r="AA3399" t="s">
        <v>64</v>
      </c>
      <c r="AB3399" t="s">
        <v>643</v>
      </c>
      <c r="AC3399" t="s">
        <v>70</v>
      </c>
      <c r="AD3399" t="s">
        <v>116</v>
      </c>
      <c r="AE3399" t="s">
        <v>1911</v>
      </c>
      <c r="AF3399" t="s">
        <v>76</v>
      </c>
      <c r="AG3399" t="s">
        <v>221</v>
      </c>
      <c r="AH3399" t="s">
        <v>472</v>
      </c>
      <c r="AI3399" t="s">
        <v>59</v>
      </c>
      <c r="AJ3399" t="s">
        <v>13369</v>
      </c>
      <c r="AK3399" t="s">
        <v>73</v>
      </c>
      <c r="AL3399" t="s">
        <v>74</v>
      </c>
      <c r="AM3399" t="s">
        <v>53</v>
      </c>
      <c r="AN3399" t="s">
        <v>9493</v>
      </c>
      <c r="AO3399" t="s">
        <v>16158</v>
      </c>
      <c r="AP3399" t="s">
        <v>1980</v>
      </c>
      <c r="AQ3399" t="s">
        <v>479</v>
      </c>
      <c r="AR3399" t="s">
        <v>74</v>
      </c>
      <c r="AS3399" t="s">
        <v>90</v>
      </c>
      <c r="AT3399" t="s">
        <v>91</v>
      </c>
      <c r="AU3399" t="s">
        <v>16159</v>
      </c>
      <c r="AV3399" t="s">
        <v>16160</v>
      </c>
    </row>
    <row r="3400" spans="1:48" hidden="1" x14ac:dyDescent="0.3">
      <c r="A3400" t="s">
        <v>16161</v>
      </c>
      <c r="B3400" t="s">
        <v>16162</v>
      </c>
      <c r="C3400" s="1" t="str">
        <f t="shared" si="560"/>
        <v>21:0975</v>
      </c>
      <c r="D3400" s="1" t="str">
        <f t="shared" si="564"/>
        <v>21:0110</v>
      </c>
      <c r="E3400" t="s">
        <v>16163</v>
      </c>
      <c r="F3400" t="s">
        <v>16164</v>
      </c>
      <c r="H3400">
        <v>60.564622200000002</v>
      </c>
      <c r="I3400">
        <v>-99.905342700000006</v>
      </c>
      <c r="J3400" s="1" t="str">
        <f t="shared" si="565"/>
        <v>NGR lake sediment grab sample</v>
      </c>
      <c r="K3400" s="1" t="str">
        <f t="shared" si="566"/>
        <v>&lt;177 micron (NGR)</v>
      </c>
      <c r="L3400">
        <v>93</v>
      </c>
      <c r="M3400" t="s">
        <v>200</v>
      </c>
      <c r="N3400">
        <v>1814</v>
      </c>
      <c r="O3400" t="s">
        <v>79</v>
      </c>
      <c r="P3400" t="s">
        <v>54</v>
      </c>
      <c r="Q3400" t="s">
        <v>437</v>
      </c>
      <c r="R3400" t="s">
        <v>189</v>
      </c>
      <c r="S3400" t="s">
        <v>57</v>
      </c>
      <c r="T3400" t="s">
        <v>16165</v>
      </c>
      <c r="U3400" t="s">
        <v>57</v>
      </c>
      <c r="V3400" t="s">
        <v>121</v>
      </c>
      <c r="W3400" t="s">
        <v>137</v>
      </c>
      <c r="X3400" t="s">
        <v>170</v>
      </c>
      <c r="Y3400" t="s">
        <v>336</v>
      </c>
      <c r="Z3400" t="s">
        <v>62</v>
      </c>
      <c r="AA3400" t="s">
        <v>64</v>
      </c>
      <c r="AB3400" t="s">
        <v>16166</v>
      </c>
      <c r="AC3400" t="s">
        <v>448</v>
      </c>
      <c r="AD3400" t="s">
        <v>187</v>
      </c>
      <c r="AE3400" t="s">
        <v>173</v>
      </c>
      <c r="AF3400" t="s">
        <v>436</v>
      </c>
      <c r="AG3400" t="s">
        <v>282</v>
      </c>
      <c r="AH3400" t="s">
        <v>472</v>
      </c>
      <c r="AI3400" t="s">
        <v>208</v>
      </c>
      <c r="AJ3400" t="s">
        <v>316</v>
      </c>
      <c r="AK3400" t="s">
        <v>73</v>
      </c>
      <c r="AL3400" t="s">
        <v>103</v>
      </c>
      <c r="AM3400" t="s">
        <v>318</v>
      </c>
      <c r="AN3400" t="s">
        <v>9557</v>
      </c>
      <c r="AO3400" t="s">
        <v>16167</v>
      </c>
      <c r="AP3400" t="s">
        <v>470</v>
      </c>
      <c r="AQ3400" t="s">
        <v>16168</v>
      </c>
      <c r="AR3400" t="s">
        <v>74</v>
      </c>
      <c r="AS3400" t="s">
        <v>347</v>
      </c>
      <c r="AT3400" t="s">
        <v>3299</v>
      </c>
      <c r="AU3400" t="s">
        <v>16169</v>
      </c>
      <c r="AV3400" t="s">
        <v>9592</v>
      </c>
    </row>
    <row r="3401" spans="1:48" hidden="1" x14ac:dyDescent="0.3">
      <c r="A3401" t="s">
        <v>16170</v>
      </c>
      <c r="B3401" t="s">
        <v>16171</v>
      </c>
      <c r="C3401" s="1" t="str">
        <f t="shared" si="560"/>
        <v>21:0975</v>
      </c>
      <c r="D3401" s="1" t="str">
        <f t="shared" si="564"/>
        <v>21:0110</v>
      </c>
      <c r="E3401" t="s">
        <v>16172</v>
      </c>
      <c r="F3401" t="s">
        <v>16173</v>
      </c>
      <c r="H3401">
        <v>60.539993199999998</v>
      </c>
      <c r="I3401">
        <v>-99.952975699999996</v>
      </c>
      <c r="J3401" s="1" t="str">
        <f t="shared" si="565"/>
        <v>NGR lake sediment grab sample</v>
      </c>
      <c r="K3401" s="1" t="str">
        <f t="shared" si="566"/>
        <v>&lt;177 micron (NGR)</v>
      </c>
      <c r="L3401">
        <v>93</v>
      </c>
      <c r="M3401" t="s">
        <v>217</v>
      </c>
      <c r="N3401">
        <v>1815</v>
      </c>
      <c r="O3401" t="s">
        <v>117</v>
      </c>
      <c r="P3401" t="s">
        <v>54</v>
      </c>
      <c r="Q3401" t="s">
        <v>920</v>
      </c>
      <c r="R3401" t="s">
        <v>189</v>
      </c>
      <c r="S3401" t="s">
        <v>57</v>
      </c>
      <c r="T3401" t="s">
        <v>16174</v>
      </c>
      <c r="U3401" t="s">
        <v>251</v>
      </c>
      <c r="V3401" t="s">
        <v>190</v>
      </c>
      <c r="W3401" t="s">
        <v>346</v>
      </c>
      <c r="X3401" t="s">
        <v>54</v>
      </c>
      <c r="Y3401" t="s">
        <v>2021</v>
      </c>
      <c r="Z3401" t="s">
        <v>62</v>
      </c>
      <c r="AA3401" t="s">
        <v>64</v>
      </c>
      <c r="AB3401" t="s">
        <v>16175</v>
      </c>
      <c r="AC3401" t="s">
        <v>94</v>
      </c>
      <c r="AD3401" t="s">
        <v>617</v>
      </c>
      <c r="AE3401" t="s">
        <v>2050</v>
      </c>
      <c r="AF3401" t="s">
        <v>90</v>
      </c>
      <c r="AG3401" t="s">
        <v>615</v>
      </c>
      <c r="AH3401" t="s">
        <v>173</v>
      </c>
      <c r="AI3401" t="s">
        <v>265</v>
      </c>
      <c r="AJ3401" t="s">
        <v>6977</v>
      </c>
      <c r="AK3401" t="s">
        <v>73</v>
      </c>
      <c r="AL3401" t="s">
        <v>103</v>
      </c>
      <c r="AM3401" t="s">
        <v>143</v>
      </c>
      <c r="AN3401" t="s">
        <v>11763</v>
      </c>
      <c r="AO3401" t="s">
        <v>219</v>
      </c>
      <c r="AP3401" t="s">
        <v>2741</v>
      </c>
      <c r="AQ3401" t="s">
        <v>13189</v>
      </c>
      <c r="AR3401" t="s">
        <v>67</v>
      </c>
      <c r="AS3401" t="s">
        <v>281</v>
      </c>
      <c r="AT3401" t="s">
        <v>573</v>
      </c>
      <c r="AU3401" t="s">
        <v>16176</v>
      </c>
      <c r="AV3401" t="s">
        <v>16177</v>
      </c>
    </row>
    <row r="3402" spans="1:48" hidden="1" x14ac:dyDescent="0.3">
      <c r="A3402" t="s">
        <v>16178</v>
      </c>
      <c r="B3402" t="s">
        <v>16179</v>
      </c>
      <c r="C3402" s="1" t="str">
        <f t="shared" si="560"/>
        <v>21:0975</v>
      </c>
      <c r="D3402" s="1" t="str">
        <f t="shared" si="564"/>
        <v>21:0110</v>
      </c>
      <c r="E3402" t="s">
        <v>16180</v>
      </c>
      <c r="F3402" t="s">
        <v>16181</v>
      </c>
      <c r="H3402">
        <v>60.545086900000001</v>
      </c>
      <c r="I3402">
        <v>-99.880678399999994</v>
      </c>
      <c r="J3402" s="1" t="str">
        <f t="shared" si="565"/>
        <v>NGR lake sediment grab sample</v>
      </c>
      <c r="K3402" s="1" t="str">
        <f t="shared" si="566"/>
        <v>&lt;177 micron (NGR)</v>
      </c>
      <c r="L3402">
        <v>93</v>
      </c>
      <c r="M3402" t="s">
        <v>246</v>
      </c>
      <c r="N3402">
        <v>1816</v>
      </c>
      <c r="O3402" t="s">
        <v>63</v>
      </c>
      <c r="P3402" t="s">
        <v>54</v>
      </c>
      <c r="Q3402" t="s">
        <v>277</v>
      </c>
      <c r="R3402" t="s">
        <v>550</v>
      </c>
      <c r="S3402" t="s">
        <v>57</v>
      </c>
      <c r="T3402" t="s">
        <v>2374</v>
      </c>
      <c r="U3402" t="s">
        <v>117</v>
      </c>
      <c r="V3402" t="s">
        <v>2740</v>
      </c>
      <c r="W3402" t="s">
        <v>448</v>
      </c>
      <c r="X3402" t="s">
        <v>170</v>
      </c>
      <c r="Y3402" t="s">
        <v>168</v>
      </c>
      <c r="Z3402" t="s">
        <v>62</v>
      </c>
      <c r="AA3402" t="s">
        <v>64</v>
      </c>
      <c r="AB3402" t="s">
        <v>1529</v>
      </c>
      <c r="AC3402" t="s">
        <v>170</v>
      </c>
      <c r="AD3402" t="s">
        <v>134</v>
      </c>
      <c r="AE3402" t="s">
        <v>8754</v>
      </c>
      <c r="AF3402" t="s">
        <v>77</v>
      </c>
      <c r="AG3402" t="s">
        <v>116</v>
      </c>
      <c r="AH3402" t="s">
        <v>472</v>
      </c>
      <c r="AI3402" t="s">
        <v>53</v>
      </c>
      <c r="AJ3402" t="s">
        <v>3076</v>
      </c>
      <c r="AK3402" t="s">
        <v>73</v>
      </c>
      <c r="AL3402" t="s">
        <v>103</v>
      </c>
      <c r="AM3402" t="s">
        <v>61</v>
      </c>
      <c r="AN3402" t="s">
        <v>10623</v>
      </c>
      <c r="AO3402" t="s">
        <v>16182</v>
      </c>
      <c r="AP3402" t="s">
        <v>8164</v>
      </c>
      <c r="AQ3402" t="s">
        <v>16183</v>
      </c>
      <c r="AR3402" t="s">
        <v>74</v>
      </c>
      <c r="AS3402" t="s">
        <v>92</v>
      </c>
      <c r="AT3402" t="s">
        <v>364</v>
      </c>
      <c r="AU3402" t="s">
        <v>107</v>
      </c>
      <c r="AV3402" t="s">
        <v>16184</v>
      </c>
    </row>
    <row r="3403" spans="1:48" hidden="1" x14ac:dyDescent="0.3">
      <c r="A3403" t="s">
        <v>16185</v>
      </c>
      <c r="B3403" t="s">
        <v>16186</v>
      </c>
      <c r="C3403" s="1" t="str">
        <f t="shared" si="560"/>
        <v>21:0975</v>
      </c>
      <c r="D3403" s="1" t="str">
        <f t="shared" si="564"/>
        <v>21:0110</v>
      </c>
      <c r="E3403" t="s">
        <v>16187</v>
      </c>
      <c r="F3403" t="s">
        <v>16188</v>
      </c>
      <c r="H3403">
        <v>60.565496400000001</v>
      </c>
      <c r="I3403">
        <v>-99.815636799999993</v>
      </c>
      <c r="J3403" s="1" t="str">
        <f t="shared" si="565"/>
        <v>NGR lake sediment grab sample</v>
      </c>
      <c r="K3403" s="1" t="str">
        <f t="shared" si="566"/>
        <v>&lt;177 micron (NGR)</v>
      </c>
      <c r="L3403">
        <v>93</v>
      </c>
      <c r="M3403" t="s">
        <v>260</v>
      </c>
      <c r="N3403">
        <v>1817</v>
      </c>
      <c r="O3403" t="s">
        <v>421</v>
      </c>
      <c r="P3403" t="s">
        <v>62</v>
      </c>
      <c r="Q3403" t="s">
        <v>562</v>
      </c>
      <c r="R3403" t="s">
        <v>471</v>
      </c>
      <c r="S3403" t="s">
        <v>57</v>
      </c>
      <c r="T3403" t="s">
        <v>80</v>
      </c>
      <c r="U3403" t="s">
        <v>203</v>
      </c>
      <c r="V3403" t="s">
        <v>691</v>
      </c>
      <c r="W3403" t="s">
        <v>95</v>
      </c>
      <c r="X3403" t="s">
        <v>170</v>
      </c>
      <c r="Y3403" t="s">
        <v>206</v>
      </c>
      <c r="Z3403" t="s">
        <v>74</v>
      </c>
      <c r="AA3403" t="s">
        <v>64</v>
      </c>
      <c r="AB3403" t="s">
        <v>152</v>
      </c>
      <c r="AC3403" t="s">
        <v>125</v>
      </c>
      <c r="AD3403" t="s">
        <v>170</v>
      </c>
      <c r="AE3403" t="s">
        <v>5473</v>
      </c>
      <c r="AF3403" t="s">
        <v>141</v>
      </c>
      <c r="AG3403" t="s">
        <v>69</v>
      </c>
      <c r="AH3403" t="s">
        <v>173</v>
      </c>
      <c r="AI3403" t="s">
        <v>382</v>
      </c>
      <c r="AJ3403" t="s">
        <v>507</v>
      </c>
      <c r="AK3403" t="s">
        <v>73</v>
      </c>
      <c r="AL3403" t="s">
        <v>103</v>
      </c>
      <c r="AM3403" t="s">
        <v>396</v>
      </c>
      <c r="AN3403" t="s">
        <v>76</v>
      </c>
      <c r="AO3403" t="s">
        <v>1051</v>
      </c>
      <c r="AP3403" t="s">
        <v>4187</v>
      </c>
      <c r="AQ3403" t="s">
        <v>92</v>
      </c>
      <c r="AR3403" t="s">
        <v>67</v>
      </c>
      <c r="AS3403" t="s">
        <v>127</v>
      </c>
      <c r="AT3403" t="s">
        <v>315</v>
      </c>
      <c r="AU3403" t="s">
        <v>107</v>
      </c>
      <c r="AV3403" t="s">
        <v>3868</v>
      </c>
    </row>
    <row r="3404" spans="1:48" hidden="1" x14ac:dyDescent="0.3">
      <c r="A3404" t="s">
        <v>16189</v>
      </c>
      <c r="B3404" t="s">
        <v>16190</v>
      </c>
      <c r="C3404" s="1" t="str">
        <f t="shared" si="560"/>
        <v>21:0975</v>
      </c>
      <c r="D3404" s="1" t="str">
        <f t="shared" si="564"/>
        <v>21:0110</v>
      </c>
      <c r="E3404" t="s">
        <v>16191</v>
      </c>
      <c r="F3404" t="s">
        <v>16192</v>
      </c>
      <c r="H3404">
        <v>60.600473800000003</v>
      </c>
      <c r="I3404">
        <v>-99.804649100000006</v>
      </c>
      <c r="J3404" s="1" t="str">
        <f t="shared" si="565"/>
        <v>NGR lake sediment grab sample</v>
      </c>
      <c r="K3404" s="1" t="str">
        <f t="shared" si="566"/>
        <v>&lt;177 micron (NGR)</v>
      </c>
      <c r="L3404">
        <v>93</v>
      </c>
      <c r="M3404" t="s">
        <v>273</v>
      </c>
      <c r="N3404">
        <v>1818</v>
      </c>
      <c r="O3404" t="s">
        <v>436</v>
      </c>
      <c r="P3404" t="s">
        <v>54</v>
      </c>
      <c r="Q3404" t="s">
        <v>325</v>
      </c>
      <c r="R3404" t="s">
        <v>264</v>
      </c>
      <c r="S3404" t="s">
        <v>57</v>
      </c>
      <c r="T3404" t="s">
        <v>262</v>
      </c>
      <c r="U3404" t="s">
        <v>141</v>
      </c>
      <c r="V3404" t="s">
        <v>264</v>
      </c>
      <c r="W3404" t="s">
        <v>118</v>
      </c>
      <c r="X3404" t="s">
        <v>74</v>
      </c>
      <c r="Y3404" t="s">
        <v>104</v>
      </c>
      <c r="Z3404" t="s">
        <v>127</v>
      </c>
      <c r="AA3404" t="s">
        <v>64</v>
      </c>
      <c r="AB3404" t="s">
        <v>293</v>
      </c>
      <c r="AC3404" t="s">
        <v>68</v>
      </c>
      <c r="AD3404" t="s">
        <v>117</v>
      </c>
      <c r="AE3404" t="s">
        <v>206</v>
      </c>
      <c r="AF3404" t="s">
        <v>99</v>
      </c>
      <c r="AG3404" t="s">
        <v>291</v>
      </c>
      <c r="AH3404" t="s">
        <v>472</v>
      </c>
      <c r="AI3404" t="s">
        <v>208</v>
      </c>
      <c r="AJ3404" t="s">
        <v>1198</v>
      </c>
      <c r="AK3404" t="s">
        <v>73</v>
      </c>
      <c r="AL3404" t="s">
        <v>157</v>
      </c>
      <c r="AM3404" t="s">
        <v>526</v>
      </c>
      <c r="AN3404" t="s">
        <v>76</v>
      </c>
      <c r="AO3404" t="s">
        <v>525</v>
      </c>
      <c r="AP3404" t="s">
        <v>414</v>
      </c>
      <c r="AQ3404" t="s">
        <v>10055</v>
      </c>
      <c r="AR3404" t="s">
        <v>62</v>
      </c>
      <c r="AS3404" t="s">
        <v>96</v>
      </c>
      <c r="AT3404" t="s">
        <v>447</v>
      </c>
      <c r="AU3404" t="s">
        <v>107</v>
      </c>
      <c r="AV3404" t="s">
        <v>2895</v>
      </c>
    </row>
    <row r="3405" spans="1:48" hidden="1" x14ac:dyDescent="0.3">
      <c r="A3405" t="s">
        <v>16193</v>
      </c>
      <c r="B3405" t="s">
        <v>16194</v>
      </c>
      <c r="C3405" s="1" t="str">
        <f t="shared" si="560"/>
        <v>21:0975</v>
      </c>
      <c r="D3405" s="1" t="str">
        <f t="shared" si="564"/>
        <v>21:0110</v>
      </c>
      <c r="E3405" t="s">
        <v>16195</v>
      </c>
      <c r="F3405" t="s">
        <v>16196</v>
      </c>
      <c r="H3405">
        <v>60.549230299999998</v>
      </c>
      <c r="I3405">
        <v>-99.781972100000004</v>
      </c>
      <c r="J3405" s="1" t="str">
        <f t="shared" si="565"/>
        <v>NGR lake sediment grab sample</v>
      </c>
      <c r="K3405" s="1" t="str">
        <f t="shared" si="566"/>
        <v>&lt;177 micron (NGR)</v>
      </c>
      <c r="L3405">
        <v>93</v>
      </c>
      <c r="M3405" t="s">
        <v>289</v>
      </c>
      <c r="N3405">
        <v>1819</v>
      </c>
      <c r="O3405" t="s">
        <v>346</v>
      </c>
      <c r="P3405" t="s">
        <v>62</v>
      </c>
      <c r="Q3405" t="s">
        <v>1158</v>
      </c>
      <c r="R3405" t="s">
        <v>2567</v>
      </c>
      <c r="S3405" t="s">
        <v>57</v>
      </c>
      <c r="T3405" t="s">
        <v>152</v>
      </c>
      <c r="U3405" t="s">
        <v>104</v>
      </c>
      <c r="V3405" t="s">
        <v>550</v>
      </c>
      <c r="W3405" t="s">
        <v>94</v>
      </c>
      <c r="X3405" t="s">
        <v>62</v>
      </c>
      <c r="Y3405" t="s">
        <v>95</v>
      </c>
      <c r="Z3405" t="s">
        <v>127</v>
      </c>
      <c r="AA3405" t="s">
        <v>64</v>
      </c>
      <c r="AB3405" t="s">
        <v>428</v>
      </c>
      <c r="AC3405" t="s">
        <v>75</v>
      </c>
      <c r="AD3405" t="s">
        <v>127</v>
      </c>
      <c r="AE3405" t="s">
        <v>68</v>
      </c>
      <c r="AF3405" t="s">
        <v>317</v>
      </c>
      <c r="AG3405" t="s">
        <v>380</v>
      </c>
      <c r="AH3405" t="s">
        <v>472</v>
      </c>
      <c r="AI3405" t="s">
        <v>328</v>
      </c>
      <c r="AJ3405" t="s">
        <v>168</v>
      </c>
      <c r="AK3405" t="s">
        <v>73</v>
      </c>
      <c r="AL3405" t="s">
        <v>125</v>
      </c>
      <c r="AM3405" t="s">
        <v>74</v>
      </c>
      <c r="AN3405" t="s">
        <v>76</v>
      </c>
      <c r="AO3405" t="s">
        <v>1430</v>
      </c>
      <c r="AP3405" t="s">
        <v>414</v>
      </c>
      <c r="AQ3405" t="s">
        <v>1252</v>
      </c>
      <c r="AR3405" t="s">
        <v>67</v>
      </c>
      <c r="AS3405" t="s">
        <v>170</v>
      </c>
      <c r="AT3405" t="s">
        <v>73</v>
      </c>
      <c r="AU3405" t="s">
        <v>107</v>
      </c>
      <c r="AV3405" t="s">
        <v>16197</v>
      </c>
    </row>
    <row r="3406" spans="1:48" hidden="1" x14ac:dyDescent="0.3">
      <c r="A3406" t="s">
        <v>16198</v>
      </c>
      <c r="B3406" t="s">
        <v>16199</v>
      </c>
      <c r="C3406" s="1" t="str">
        <f t="shared" si="560"/>
        <v>21:0975</v>
      </c>
      <c r="D3406" s="1" t="str">
        <f t="shared" si="564"/>
        <v>21:0110</v>
      </c>
      <c r="E3406" t="s">
        <v>16200</v>
      </c>
      <c r="F3406" t="s">
        <v>16201</v>
      </c>
      <c r="H3406">
        <v>60.549216999999999</v>
      </c>
      <c r="I3406">
        <v>-99.802373500000002</v>
      </c>
      <c r="J3406" s="1" t="str">
        <f t="shared" si="565"/>
        <v>NGR lake sediment grab sample</v>
      </c>
      <c r="K3406" s="1" t="str">
        <f t="shared" si="566"/>
        <v>&lt;177 micron (NGR)</v>
      </c>
      <c r="L3406">
        <v>93</v>
      </c>
      <c r="M3406" t="s">
        <v>301</v>
      </c>
      <c r="N3406">
        <v>1820</v>
      </c>
      <c r="O3406" t="s">
        <v>74</v>
      </c>
      <c r="P3406" t="s">
        <v>54</v>
      </c>
      <c r="Q3406" t="s">
        <v>262</v>
      </c>
      <c r="R3406" t="s">
        <v>381</v>
      </c>
      <c r="S3406" t="s">
        <v>57</v>
      </c>
      <c r="T3406" t="s">
        <v>152</v>
      </c>
      <c r="U3406" t="s">
        <v>96</v>
      </c>
      <c r="V3406" t="s">
        <v>2740</v>
      </c>
      <c r="W3406" t="s">
        <v>238</v>
      </c>
      <c r="X3406" t="s">
        <v>74</v>
      </c>
      <c r="Y3406" t="s">
        <v>157</v>
      </c>
      <c r="Z3406" t="s">
        <v>67</v>
      </c>
      <c r="AA3406" t="s">
        <v>64</v>
      </c>
      <c r="AB3406" t="s">
        <v>223</v>
      </c>
      <c r="AC3406" t="s">
        <v>70</v>
      </c>
      <c r="AD3406" t="s">
        <v>67</v>
      </c>
      <c r="AE3406" t="s">
        <v>8754</v>
      </c>
      <c r="AF3406" t="s">
        <v>116</v>
      </c>
      <c r="AG3406" t="s">
        <v>141</v>
      </c>
      <c r="AH3406" t="s">
        <v>472</v>
      </c>
      <c r="AI3406" t="s">
        <v>118</v>
      </c>
      <c r="AJ3406" t="s">
        <v>514</v>
      </c>
      <c r="AK3406" t="s">
        <v>73</v>
      </c>
      <c r="AL3406" t="s">
        <v>103</v>
      </c>
      <c r="AM3406" t="s">
        <v>125</v>
      </c>
      <c r="AN3406" t="s">
        <v>76</v>
      </c>
      <c r="AO3406" t="s">
        <v>281</v>
      </c>
      <c r="AP3406" t="s">
        <v>55</v>
      </c>
      <c r="AQ3406" t="s">
        <v>138</v>
      </c>
      <c r="AR3406" t="s">
        <v>67</v>
      </c>
      <c r="AS3406" t="s">
        <v>54</v>
      </c>
      <c r="AT3406" t="s">
        <v>73</v>
      </c>
      <c r="AU3406" t="s">
        <v>107</v>
      </c>
      <c r="AV3406" t="s">
        <v>16202</v>
      </c>
    </row>
    <row r="3407" spans="1:48" hidden="1" x14ac:dyDescent="0.3">
      <c r="A3407" t="s">
        <v>16203</v>
      </c>
      <c r="B3407" t="s">
        <v>16204</v>
      </c>
      <c r="C3407" s="1" t="str">
        <f t="shared" si="560"/>
        <v>21:0975</v>
      </c>
      <c r="D3407" s="1" t="str">
        <f t="shared" si="564"/>
        <v>21:0110</v>
      </c>
      <c r="E3407" t="s">
        <v>16205</v>
      </c>
      <c r="F3407" t="s">
        <v>16206</v>
      </c>
      <c r="H3407">
        <v>60.522052799999997</v>
      </c>
      <c r="I3407">
        <v>-99.761442799999998</v>
      </c>
      <c r="J3407" s="1" t="str">
        <f t="shared" si="565"/>
        <v>NGR lake sediment grab sample</v>
      </c>
      <c r="K3407" s="1" t="str">
        <f t="shared" si="566"/>
        <v>&lt;177 micron (NGR)</v>
      </c>
      <c r="L3407">
        <v>93</v>
      </c>
      <c r="M3407" t="s">
        <v>314</v>
      </c>
      <c r="N3407">
        <v>1821</v>
      </c>
      <c r="O3407" t="s">
        <v>396</v>
      </c>
      <c r="P3407" t="s">
        <v>54</v>
      </c>
      <c r="Q3407" t="s">
        <v>437</v>
      </c>
      <c r="R3407" t="s">
        <v>356</v>
      </c>
      <c r="S3407" t="s">
        <v>57</v>
      </c>
      <c r="T3407" t="s">
        <v>235</v>
      </c>
      <c r="U3407" t="s">
        <v>138</v>
      </c>
      <c r="V3407" t="s">
        <v>90</v>
      </c>
      <c r="W3407" t="s">
        <v>68</v>
      </c>
      <c r="X3407" t="s">
        <v>67</v>
      </c>
      <c r="Y3407" t="s">
        <v>75</v>
      </c>
      <c r="Z3407" t="s">
        <v>67</v>
      </c>
      <c r="AA3407" t="s">
        <v>64</v>
      </c>
      <c r="AB3407" t="s">
        <v>172</v>
      </c>
      <c r="AC3407" t="s">
        <v>173</v>
      </c>
      <c r="AD3407" t="s">
        <v>170</v>
      </c>
      <c r="AE3407" t="s">
        <v>5473</v>
      </c>
      <c r="AF3407" t="s">
        <v>203</v>
      </c>
      <c r="AG3407" t="s">
        <v>436</v>
      </c>
      <c r="AH3407" t="s">
        <v>472</v>
      </c>
      <c r="AI3407" t="s">
        <v>308</v>
      </c>
      <c r="AJ3407" t="s">
        <v>329</v>
      </c>
      <c r="AK3407" t="s">
        <v>73</v>
      </c>
      <c r="AL3407" t="s">
        <v>103</v>
      </c>
      <c r="AM3407" t="s">
        <v>75</v>
      </c>
      <c r="AN3407" t="s">
        <v>76</v>
      </c>
      <c r="AO3407" t="s">
        <v>104</v>
      </c>
      <c r="AP3407" t="s">
        <v>624</v>
      </c>
      <c r="AQ3407" t="s">
        <v>1632</v>
      </c>
      <c r="AR3407" t="s">
        <v>67</v>
      </c>
      <c r="AS3407" t="s">
        <v>62</v>
      </c>
      <c r="AT3407" t="s">
        <v>73</v>
      </c>
      <c r="AU3407" t="s">
        <v>107</v>
      </c>
      <c r="AV3407" t="s">
        <v>12028</v>
      </c>
    </row>
    <row r="3408" spans="1:48" hidden="1" x14ac:dyDescent="0.3">
      <c r="A3408" t="s">
        <v>16207</v>
      </c>
      <c r="B3408" t="s">
        <v>16208</v>
      </c>
      <c r="C3408" s="1" t="str">
        <f t="shared" si="560"/>
        <v>21:0975</v>
      </c>
      <c r="D3408" s="1" t="str">
        <f t="shared" si="564"/>
        <v>21:0110</v>
      </c>
      <c r="E3408" t="s">
        <v>16209</v>
      </c>
      <c r="F3408" t="s">
        <v>16210</v>
      </c>
      <c r="H3408">
        <v>60.5154146</v>
      </c>
      <c r="I3408">
        <v>-99.826762599999995</v>
      </c>
      <c r="J3408" s="1" t="str">
        <f t="shared" si="565"/>
        <v>NGR lake sediment grab sample</v>
      </c>
      <c r="K3408" s="1" t="str">
        <f t="shared" si="566"/>
        <v>&lt;177 micron (NGR)</v>
      </c>
      <c r="L3408">
        <v>93</v>
      </c>
      <c r="M3408" t="s">
        <v>324</v>
      </c>
      <c r="N3408">
        <v>1822</v>
      </c>
      <c r="O3408" t="s">
        <v>193</v>
      </c>
      <c r="P3408" t="s">
        <v>54</v>
      </c>
      <c r="Q3408" t="s">
        <v>262</v>
      </c>
      <c r="R3408" t="s">
        <v>103</v>
      </c>
      <c r="S3408" t="s">
        <v>57</v>
      </c>
      <c r="T3408" t="s">
        <v>235</v>
      </c>
      <c r="U3408" t="s">
        <v>168</v>
      </c>
      <c r="V3408" t="s">
        <v>436</v>
      </c>
      <c r="W3408" t="s">
        <v>177</v>
      </c>
      <c r="X3408" t="s">
        <v>62</v>
      </c>
      <c r="Y3408" t="s">
        <v>125</v>
      </c>
      <c r="Z3408" t="s">
        <v>62</v>
      </c>
      <c r="AA3408" t="s">
        <v>64</v>
      </c>
      <c r="AB3408" t="s">
        <v>316</v>
      </c>
      <c r="AC3408" t="s">
        <v>75</v>
      </c>
      <c r="AD3408" t="s">
        <v>281</v>
      </c>
      <c r="AE3408" t="s">
        <v>70</v>
      </c>
      <c r="AF3408" t="s">
        <v>151</v>
      </c>
      <c r="AG3408" t="s">
        <v>134</v>
      </c>
      <c r="AH3408" t="s">
        <v>173</v>
      </c>
      <c r="AI3408" t="s">
        <v>106</v>
      </c>
      <c r="AJ3408" t="s">
        <v>168</v>
      </c>
      <c r="AK3408" t="s">
        <v>73</v>
      </c>
      <c r="AL3408" t="s">
        <v>103</v>
      </c>
      <c r="AM3408" t="s">
        <v>74</v>
      </c>
      <c r="AN3408" t="s">
        <v>76</v>
      </c>
      <c r="AO3408" t="s">
        <v>1873</v>
      </c>
      <c r="AP3408" t="s">
        <v>8164</v>
      </c>
      <c r="AQ3408" t="s">
        <v>16211</v>
      </c>
      <c r="AR3408" t="s">
        <v>67</v>
      </c>
      <c r="AS3408" t="s">
        <v>127</v>
      </c>
      <c r="AT3408" t="s">
        <v>73</v>
      </c>
      <c r="AU3408" t="s">
        <v>107</v>
      </c>
      <c r="AV3408" t="s">
        <v>5502</v>
      </c>
    </row>
    <row r="3409" spans="1:48" hidden="1" x14ac:dyDescent="0.3">
      <c r="A3409" t="s">
        <v>16212</v>
      </c>
      <c r="B3409" t="s">
        <v>16213</v>
      </c>
      <c r="C3409" s="1" t="str">
        <f t="shared" si="560"/>
        <v>21:0975</v>
      </c>
      <c r="D3409" s="1" t="str">
        <f t="shared" si="564"/>
        <v>21:0110</v>
      </c>
      <c r="E3409" t="s">
        <v>16214</v>
      </c>
      <c r="F3409" t="s">
        <v>16215</v>
      </c>
      <c r="H3409">
        <v>60.512355800000002</v>
      </c>
      <c r="I3409">
        <v>-99.871448999999998</v>
      </c>
      <c r="J3409" s="1" t="str">
        <f t="shared" si="565"/>
        <v>NGR lake sediment grab sample</v>
      </c>
      <c r="K3409" s="1" t="str">
        <f t="shared" si="566"/>
        <v>&lt;177 micron (NGR)</v>
      </c>
      <c r="L3409">
        <v>93</v>
      </c>
      <c r="M3409" t="s">
        <v>335</v>
      </c>
      <c r="N3409">
        <v>1823</v>
      </c>
      <c r="O3409" t="s">
        <v>263</v>
      </c>
      <c r="P3409" t="s">
        <v>54</v>
      </c>
      <c r="Q3409" t="s">
        <v>489</v>
      </c>
      <c r="R3409" t="s">
        <v>103</v>
      </c>
      <c r="S3409" t="s">
        <v>57</v>
      </c>
      <c r="T3409" t="s">
        <v>1814</v>
      </c>
      <c r="U3409" t="s">
        <v>104</v>
      </c>
      <c r="V3409" t="s">
        <v>478</v>
      </c>
      <c r="W3409" t="s">
        <v>346</v>
      </c>
      <c r="X3409" t="s">
        <v>62</v>
      </c>
      <c r="Y3409" t="s">
        <v>205</v>
      </c>
      <c r="Z3409" t="s">
        <v>170</v>
      </c>
      <c r="AA3409" t="s">
        <v>64</v>
      </c>
      <c r="AB3409" t="s">
        <v>248</v>
      </c>
      <c r="AC3409" t="s">
        <v>448</v>
      </c>
      <c r="AD3409" t="s">
        <v>92</v>
      </c>
      <c r="AE3409" t="s">
        <v>1911</v>
      </c>
      <c r="AF3409" t="s">
        <v>281</v>
      </c>
      <c r="AG3409" t="s">
        <v>890</v>
      </c>
      <c r="AH3409" t="s">
        <v>224</v>
      </c>
      <c r="AI3409" t="s">
        <v>156</v>
      </c>
      <c r="AJ3409" t="s">
        <v>12056</v>
      </c>
      <c r="AK3409" t="s">
        <v>73</v>
      </c>
      <c r="AL3409" t="s">
        <v>224</v>
      </c>
      <c r="AM3409" t="s">
        <v>346</v>
      </c>
      <c r="AN3409" t="s">
        <v>76</v>
      </c>
      <c r="AO3409" t="s">
        <v>189</v>
      </c>
      <c r="AP3409" t="s">
        <v>194</v>
      </c>
      <c r="AQ3409" t="s">
        <v>16216</v>
      </c>
      <c r="AR3409" t="s">
        <v>67</v>
      </c>
      <c r="AS3409" t="s">
        <v>168</v>
      </c>
      <c r="AT3409" t="s">
        <v>315</v>
      </c>
      <c r="AU3409" t="s">
        <v>107</v>
      </c>
      <c r="AV3409" t="s">
        <v>11622</v>
      </c>
    </row>
    <row r="3410" spans="1:48" hidden="1" x14ac:dyDescent="0.3">
      <c r="A3410" t="s">
        <v>16217</v>
      </c>
      <c r="B3410" t="s">
        <v>16218</v>
      </c>
      <c r="C3410" s="1" t="str">
        <f t="shared" si="560"/>
        <v>21:0975</v>
      </c>
      <c r="D3410" s="1" t="str">
        <f t="shared" si="564"/>
        <v>21:0110</v>
      </c>
      <c r="E3410" t="s">
        <v>16219</v>
      </c>
      <c r="F3410" t="s">
        <v>16220</v>
      </c>
      <c r="H3410">
        <v>60.474688200000003</v>
      </c>
      <c r="I3410">
        <v>-99.915643799999998</v>
      </c>
      <c r="J3410" s="1" t="str">
        <f t="shared" si="565"/>
        <v>NGR lake sediment grab sample</v>
      </c>
      <c r="K3410" s="1" t="str">
        <f t="shared" si="566"/>
        <v>&lt;177 micron (NGR)</v>
      </c>
      <c r="L3410">
        <v>93</v>
      </c>
      <c r="M3410" t="s">
        <v>354</v>
      </c>
      <c r="N3410">
        <v>1824</v>
      </c>
      <c r="O3410" t="s">
        <v>388</v>
      </c>
      <c r="P3410" t="s">
        <v>54</v>
      </c>
      <c r="Q3410" t="s">
        <v>1477</v>
      </c>
      <c r="R3410" t="s">
        <v>317</v>
      </c>
      <c r="S3410" t="s">
        <v>57</v>
      </c>
      <c r="T3410" t="s">
        <v>262</v>
      </c>
      <c r="U3410" t="s">
        <v>117</v>
      </c>
      <c r="V3410" t="s">
        <v>492</v>
      </c>
      <c r="W3410" t="s">
        <v>143</v>
      </c>
      <c r="X3410" t="s">
        <v>62</v>
      </c>
      <c r="Y3410" t="s">
        <v>355</v>
      </c>
      <c r="Z3410" t="s">
        <v>138</v>
      </c>
      <c r="AA3410" t="s">
        <v>64</v>
      </c>
      <c r="AB3410" t="s">
        <v>188</v>
      </c>
      <c r="AC3410" t="s">
        <v>75</v>
      </c>
      <c r="AD3410" t="s">
        <v>138</v>
      </c>
      <c r="AE3410" t="s">
        <v>302</v>
      </c>
      <c r="AF3410" t="s">
        <v>77</v>
      </c>
      <c r="AG3410" t="s">
        <v>1089</v>
      </c>
      <c r="AH3410" t="s">
        <v>70</v>
      </c>
      <c r="AI3410" t="s">
        <v>382</v>
      </c>
      <c r="AJ3410" t="s">
        <v>4181</v>
      </c>
      <c r="AK3410" t="s">
        <v>73</v>
      </c>
      <c r="AL3410" t="s">
        <v>125</v>
      </c>
      <c r="AM3410" t="s">
        <v>68</v>
      </c>
      <c r="AN3410" t="s">
        <v>76</v>
      </c>
      <c r="AO3410" t="s">
        <v>1217</v>
      </c>
      <c r="AP3410" t="s">
        <v>179</v>
      </c>
      <c r="AQ3410" t="s">
        <v>10073</v>
      </c>
      <c r="AR3410" t="s">
        <v>62</v>
      </c>
      <c r="AS3410" t="s">
        <v>170</v>
      </c>
      <c r="AT3410" t="s">
        <v>73</v>
      </c>
      <c r="AU3410" t="s">
        <v>462</v>
      </c>
      <c r="AV3410" t="s">
        <v>5928</v>
      </c>
    </row>
    <row r="3411" spans="1:48" hidden="1" x14ac:dyDescent="0.3">
      <c r="A3411" t="s">
        <v>16221</v>
      </c>
      <c r="B3411" t="s">
        <v>16222</v>
      </c>
      <c r="C3411" s="1" t="str">
        <f t="shared" si="560"/>
        <v>21:0975</v>
      </c>
      <c r="D3411" s="1" t="str">
        <f t="shared" si="564"/>
        <v>21:0110</v>
      </c>
      <c r="E3411" t="s">
        <v>16223</v>
      </c>
      <c r="F3411" t="s">
        <v>16224</v>
      </c>
      <c r="H3411">
        <v>60.465893999999999</v>
      </c>
      <c r="I3411">
        <v>-99.836925500000007</v>
      </c>
      <c r="J3411" s="1" t="str">
        <f t="shared" si="565"/>
        <v>NGR lake sediment grab sample</v>
      </c>
      <c r="K3411" s="1" t="str">
        <f t="shared" si="566"/>
        <v>&lt;177 micron (NGR)</v>
      </c>
      <c r="L3411">
        <v>94</v>
      </c>
      <c r="M3411" t="s">
        <v>52</v>
      </c>
      <c r="N3411">
        <v>1825</v>
      </c>
      <c r="O3411" t="s">
        <v>388</v>
      </c>
      <c r="P3411" t="s">
        <v>10131</v>
      </c>
      <c r="Q3411" t="s">
        <v>635</v>
      </c>
      <c r="R3411" t="s">
        <v>16225</v>
      </c>
      <c r="S3411" t="s">
        <v>57</v>
      </c>
      <c r="T3411" t="s">
        <v>152</v>
      </c>
      <c r="U3411" t="s">
        <v>99</v>
      </c>
      <c r="V3411" t="s">
        <v>16150</v>
      </c>
      <c r="W3411" t="s">
        <v>137</v>
      </c>
      <c r="X3411" t="s">
        <v>62</v>
      </c>
      <c r="Y3411" t="s">
        <v>68</v>
      </c>
      <c r="Z3411" t="s">
        <v>62</v>
      </c>
      <c r="AA3411" t="s">
        <v>64</v>
      </c>
      <c r="AB3411" t="s">
        <v>100</v>
      </c>
      <c r="AC3411" t="s">
        <v>70</v>
      </c>
      <c r="AD3411" t="s">
        <v>168</v>
      </c>
      <c r="AE3411" t="s">
        <v>2933</v>
      </c>
      <c r="AF3411" t="s">
        <v>10623</v>
      </c>
      <c r="AG3411" t="s">
        <v>99</v>
      </c>
      <c r="AH3411" t="s">
        <v>472</v>
      </c>
      <c r="AI3411" t="s">
        <v>127</v>
      </c>
      <c r="AJ3411" t="s">
        <v>4080</v>
      </c>
      <c r="AK3411" t="s">
        <v>16226</v>
      </c>
      <c r="AL3411" t="s">
        <v>103</v>
      </c>
      <c r="AM3411" t="s">
        <v>74</v>
      </c>
      <c r="AN3411" t="s">
        <v>14670</v>
      </c>
      <c r="AO3411" t="s">
        <v>116</v>
      </c>
      <c r="AP3411" t="s">
        <v>1980</v>
      </c>
      <c r="AQ3411" t="s">
        <v>16082</v>
      </c>
      <c r="AR3411" t="s">
        <v>67</v>
      </c>
      <c r="AS3411" t="s">
        <v>62</v>
      </c>
      <c r="AT3411" t="s">
        <v>73</v>
      </c>
      <c r="AU3411" t="s">
        <v>12536</v>
      </c>
      <c r="AV3411" t="s">
        <v>10640</v>
      </c>
    </row>
    <row r="3412" spans="1:48" hidden="1" x14ac:dyDescent="0.3">
      <c r="A3412" t="s">
        <v>16227</v>
      </c>
      <c r="B3412" t="s">
        <v>16228</v>
      </c>
      <c r="C3412" s="1" t="str">
        <f t="shared" si="560"/>
        <v>21:0975</v>
      </c>
      <c r="D3412" s="1" t="str">
        <f t="shared" si="564"/>
        <v>21:0110</v>
      </c>
      <c r="E3412" t="s">
        <v>16229</v>
      </c>
      <c r="F3412" t="s">
        <v>16230</v>
      </c>
      <c r="H3412">
        <v>60.442605800000003</v>
      </c>
      <c r="I3412">
        <v>-99.886302299999997</v>
      </c>
      <c r="J3412" s="1" t="str">
        <f t="shared" si="565"/>
        <v>NGR lake sediment grab sample</v>
      </c>
      <c r="K3412" s="1" t="str">
        <f t="shared" si="566"/>
        <v>&lt;177 micron (NGR)</v>
      </c>
      <c r="L3412">
        <v>94</v>
      </c>
      <c r="M3412" t="s">
        <v>86</v>
      </c>
      <c r="N3412">
        <v>1826</v>
      </c>
      <c r="O3412" t="s">
        <v>396</v>
      </c>
      <c r="P3412" t="s">
        <v>62</v>
      </c>
      <c r="Q3412" t="s">
        <v>410</v>
      </c>
      <c r="R3412" t="s">
        <v>59</v>
      </c>
      <c r="S3412" t="s">
        <v>57</v>
      </c>
      <c r="T3412" t="s">
        <v>235</v>
      </c>
      <c r="U3412" t="s">
        <v>59</v>
      </c>
      <c r="V3412" t="s">
        <v>317</v>
      </c>
      <c r="W3412" t="s">
        <v>87</v>
      </c>
      <c r="X3412" t="s">
        <v>74</v>
      </c>
      <c r="Y3412" t="s">
        <v>137</v>
      </c>
      <c r="Z3412" t="s">
        <v>138</v>
      </c>
      <c r="AA3412" t="s">
        <v>64</v>
      </c>
      <c r="AB3412" t="s">
        <v>492</v>
      </c>
      <c r="AC3412" t="s">
        <v>66</v>
      </c>
      <c r="AD3412" t="s">
        <v>168</v>
      </c>
      <c r="AE3412" t="s">
        <v>1678</v>
      </c>
      <c r="AF3412" t="s">
        <v>121</v>
      </c>
      <c r="AG3412" t="s">
        <v>91</v>
      </c>
      <c r="AH3412" t="s">
        <v>70</v>
      </c>
      <c r="AI3412" t="s">
        <v>156</v>
      </c>
      <c r="AJ3412" t="s">
        <v>123</v>
      </c>
      <c r="AK3412" t="s">
        <v>73</v>
      </c>
      <c r="AL3412" t="s">
        <v>74</v>
      </c>
      <c r="AM3412" t="s">
        <v>177</v>
      </c>
      <c r="AN3412" t="s">
        <v>76</v>
      </c>
      <c r="AO3412" t="s">
        <v>77</v>
      </c>
      <c r="AP3412" t="s">
        <v>283</v>
      </c>
      <c r="AQ3412" t="s">
        <v>12189</v>
      </c>
      <c r="AR3412" t="s">
        <v>74</v>
      </c>
      <c r="AS3412" t="s">
        <v>54</v>
      </c>
      <c r="AT3412" t="s">
        <v>73</v>
      </c>
      <c r="AU3412" t="s">
        <v>107</v>
      </c>
      <c r="AV3412" t="s">
        <v>1409</v>
      </c>
    </row>
    <row r="3413" spans="1:48" hidden="1" x14ac:dyDescent="0.3">
      <c r="A3413" t="s">
        <v>16231</v>
      </c>
      <c r="B3413" t="s">
        <v>16232</v>
      </c>
      <c r="C3413" s="1" t="str">
        <f t="shared" si="560"/>
        <v>21:0975</v>
      </c>
      <c r="D3413" s="1" t="str">
        <f t="shared" si="564"/>
        <v>21:0110</v>
      </c>
      <c r="E3413" t="s">
        <v>16233</v>
      </c>
      <c r="F3413" t="s">
        <v>16234</v>
      </c>
      <c r="H3413">
        <v>60.452506200000002</v>
      </c>
      <c r="I3413">
        <v>-99.842580600000005</v>
      </c>
      <c r="J3413" s="1" t="str">
        <f t="shared" si="565"/>
        <v>NGR lake sediment grab sample</v>
      </c>
      <c r="K3413" s="1" t="str">
        <f t="shared" si="566"/>
        <v>&lt;177 micron (NGR)</v>
      </c>
      <c r="L3413">
        <v>94</v>
      </c>
      <c r="M3413" t="s">
        <v>149</v>
      </c>
      <c r="N3413">
        <v>1827</v>
      </c>
      <c r="O3413" t="s">
        <v>220</v>
      </c>
      <c r="P3413" t="s">
        <v>54</v>
      </c>
      <c r="Q3413" t="s">
        <v>603</v>
      </c>
      <c r="R3413" t="s">
        <v>178</v>
      </c>
      <c r="S3413" t="s">
        <v>57</v>
      </c>
      <c r="T3413" t="s">
        <v>617</v>
      </c>
      <c r="U3413" t="s">
        <v>88</v>
      </c>
      <c r="V3413" t="s">
        <v>187</v>
      </c>
      <c r="W3413" t="s">
        <v>143</v>
      </c>
      <c r="X3413" t="s">
        <v>67</v>
      </c>
      <c r="Y3413" t="s">
        <v>171</v>
      </c>
      <c r="Z3413" t="s">
        <v>127</v>
      </c>
      <c r="AA3413" t="s">
        <v>64</v>
      </c>
      <c r="AB3413" t="s">
        <v>192</v>
      </c>
      <c r="AC3413" t="s">
        <v>66</v>
      </c>
      <c r="AD3413" t="s">
        <v>88</v>
      </c>
      <c r="AE3413" t="s">
        <v>526</v>
      </c>
      <c r="AF3413" t="s">
        <v>90</v>
      </c>
      <c r="AG3413" t="s">
        <v>152</v>
      </c>
      <c r="AH3413" t="s">
        <v>155</v>
      </c>
      <c r="AI3413" t="s">
        <v>96</v>
      </c>
      <c r="AJ3413" t="s">
        <v>71</v>
      </c>
      <c r="AK3413" t="s">
        <v>73</v>
      </c>
      <c r="AL3413" t="s">
        <v>74</v>
      </c>
      <c r="AM3413" t="s">
        <v>75</v>
      </c>
      <c r="AN3413" t="s">
        <v>76</v>
      </c>
      <c r="AO3413" t="s">
        <v>77</v>
      </c>
      <c r="AP3413" t="s">
        <v>179</v>
      </c>
      <c r="AQ3413" t="s">
        <v>10950</v>
      </c>
      <c r="AR3413" t="s">
        <v>74</v>
      </c>
      <c r="AS3413" t="s">
        <v>54</v>
      </c>
      <c r="AT3413" t="s">
        <v>73</v>
      </c>
      <c r="AU3413" t="s">
        <v>107</v>
      </c>
      <c r="AV3413" t="s">
        <v>16235</v>
      </c>
    </row>
    <row r="3414" spans="1:48" hidden="1" x14ac:dyDescent="0.3">
      <c r="A3414" t="s">
        <v>16236</v>
      </c>
      <c r="B3414" t="s">
        <v>16237</v>
      </c>
      <c r="C3414" s="1" t="str">
        <f t="shared" si="560"/>
        <v>21:0975</v>
      </c>
      <c r="D3414" s="1" t="str">
        <f t="shared" si="564"/>
        <v>21:0110</v>
      </c>
      <c r="E3414" t="s">
        <v>16223</v>
      </c>
      <c r="F3414" t="s">
        <v>16238</v>
      </c>
      <c r="H3414">
        <v>60.465893999999999</v>
      </c>
      <c r="I3414">
        <v>-99.836925500000007</v>
      </c>
      <c r="J3414" s="1" t="str">
        <f t="shared" si="565"/>
        <v>NGR lake sediment grab sample</v>
      </c>
      <c r="K3414" s="1" t="str">
        <f t="shared" si="566"/>
        <v>&lt;177 micron (NGR)</v>
      </c>
      <c r="L3414">
        <v>94</v>
      </c>
      <c r="M3414" t="s">
        <v>345</v>
      </c>
      <c r="N3414">
        <v>1828</v>
      </c>
      <c r="O3414" t="s">
        <v>327</v>
      </c>
      <c r="P3414" t="s">
        <v>62</v>
      </c>
      <c r="Q3414" t="s">
        <v>80</v>
      </c>
      <c r="R3414" t="s">
        <v>16239</v>
      </c>
      <c r="S3414" t="s">
        <v>57</v>
      </c>
      <c r="T3414" t="s">
        <v>279</v>
      </c>
      <c r="U3414" t="s">
        <v>251</v>
      </c>
      <c r="V3414" t="s">
        <v>2740</v>
      </c>
      <c r="W3414" t="s">
        <v>62</v>
      </c>
      <c r="X3414" t="s">
        <v>67</v>
      </c>
      <c r="Y3414" t="s">
        <v>74</v>
      </c>
      <c r="Z3414" t="s">
        <v>74</v>
      </c>
      <c r="AA3414" t="s">
        <v>64</v>
      </c>
      <c r="AB3414" t="s">
        <v>725</v>
      </c>
      <c r="AC3414" t="s">
        <v>66</v>
      </c>
      <c r="AD3414" t="s">
        <v>88</v>
      </c>
      <c r="AE3414" t="s">
        <v>5585</v>
      </c>
      <c r="AF3414" t="s">
        <v>290</v>
      </c>
      <c r="AG3414" t="s">
        <v>616</v>
      </c>
      <c r="AH3414" t="s">
        <v>780</v>
      </c>
      <c r="AI3414" t="s">
        <v>136</v>
      </c>
      <c r="AJ3414" t="s">
        <v>168</v>
      </c>
      <c r="AK3414" t="s">
        <v>73</v>
      </c>
      <c r="AL3414" t="s">
        <v>103</v>
      </c>
      <c r="AM3414" t="s">
        <v>177</v>
      </c>
      <c r="AN3414" t="s">
        <v>76</v>
      </c>
      <c r="AO3414" t="s">
        <v>134</v>
      </c>
      <c r="AP3414" t="s">
        <v>395</v>
      </c>
      <c r="AQ3414" t="s">
        <v>10956</v>
      </c>
      <c r="AR3414" t="s">
        <v>67</v>
      </c>
      <c r="AS3414" t="s">
        <v>54</v>
      </c>
      <c r="AT3414" t="s">
        <v>73</v>
      </c>
      <c r="AU3414" t="s">
        <v>107</v>
      </c>
      <c r="AV3414" t="s">
        <v>9457</v>
      </c>
    </row>
    <row r="3415" spans="1:48" hidden="1" x14ac:dyDescent="0.3">
      <c r="A3415" t="s">
        <v>16240</v>
      </c>
      <c r="B3415" t="s">
        <v>16241</v>
      </c>
      <c r="C3415" s="1" t="str">
        <f t="shared" si="560"/>
        <v>21:0975</v>
      </c>
      <c r="D3415" s="1" t="str">
        <f t="shared" si="564"/>
        <v>21:0110</v>
      </c>
      <c r="E3415" t="s">
        <v>16242</v>
      </c>
      <c r="F3415" t="s">
        <v>16243</v>
      </c>
      <c r="H3415">
        <v>60.478591700000003</v>
      </c>
      <c r="I3415">
        <v>-99.777399299999999</v>
      </c>
      <c r="J3415" s="1" t="str">
        <f t="shared" si="565"/>
        <v>NGR lake sediment grab sample</v>
      </c>
      <c r="K3415" s="1" t="str">
        <f t="shared" si="566"/>
        <v>&lt;177 micron (NGR)</v>
      </c>
      <c r="L3415">
        <v>94</v>
      </c>
      <c r="M3415" t="s">
        <v>165</v>
      </c>
      <c r="N3415">
        <v>1829</v>
      </c>
      <c r="O3415" t="s">
        <v>292</v>
      </c>
      <c r="P3415" t="s">
        <v>62</v>
      </c>
      <c r="Q3415" t="s">
        <v>364</v>
      </c>
      <c r="R3415" t="s">
        <v>171</v>
      </c>
      <c r="S3415" t="s">
        <v>57</v>
      </c>
      <c r="T3415" t="s">
        <v>204</v>
      </c>
      <c r="U3415" t="s">
        <v>471</v>
      </c>
      <c r="V3415" t="s">
        <v>2740</v>
      </c>
      <c r="W3415" t="s">
        <v>448</v>
      </c>
      <c r="X3415" t="s">
        <v>67</v>
      </c>
      <c r="Y3415" t="s">
        <v>206</v>
      </c>
      <c r="Z3415" t="s">
        <v>74</v>
      </c>
      <c r="AA3415" t="s">
        <v>64</v>
      </c>
      <c r="AB3415" t="s">
        <v>153</v>
      </c>
      <c r="AC3415" t="s">
        <v>155</v>
      </c>
      <c r="AD3415" t="s">
        <v>59</v>
      </c>
      <c r="AE3415" t="s">
        <v>191</v>
      </c>
      <c r="AF3415" t="s">
        <v>281</v>
      </c>
      <c r="AG3415" t="s">
        <v>317</v>
      </c>
      <c r="AH3415" t="s">
        <v>173</v>
      </c>
      <c r="AI3415" t="s">
        <v>388</v>
      </c>
      <c r="AJ3415" t="s">
        <v>373</v>
      </c>
      <c r="AK3415" t="s">
        <v>73</v>
      </c>
      <c r="AL3415" t="s">
        <v>103</v>
      </c>
      <c r="AM3415" t="s">
        <v>157</v>
      </c>
      <c r="AN3415" t="s">
        <v>76</v>
      </c>
      <c r="AO3415" t="s">
        <v>77</v>
      </c>
      <c r="AP3415" t="s">
        <v>965</v>
      </c>
      <c r="AQ3415" t="s">
        <v>1784</v>
      </c>
      <c r="AR3415" t="s">
        <v>67</v>
      </c>
      <c r="AS3415" t="s">
        <v>62</v>
      </c>
      <c r="AT3415" t="s">
        <v>73</v>
      </c>
      <c r="AU3415" t="s">
        <v>107</v>
      </c>
      <c r="AV3415" t="s">
        <v>9446</v>
      </c>
    </row>
    <row r="3416" spans="1:48" hidden="1" x14ac:dyDescent="0.3">
      <c r="A3416" t="s">
        <v>16244</v>
      </c>
      <c r="B3416" t="s">
        <v>16245</v>
      </c>
      <c r="C3416" s="1" t="str">
        <f t="shared" si="560"/>
        <v>21:0975</v>
      </c>
      <c r="D3416" s="1" t="str">
        <f t="shared" si="564"/>
        <v>21:0110</v>
      </c>
      <c r="E3416" t="s">
        <v>16246</v>
      </c>
      <c r="F3416" t="s">
        <v>16247</v>
      </c>
      <c r="H3416">
        <v>60.448354299999998</v>
      </c>
      <c r="I3416">
        <v>-99.767336799999995</v>
      </c>
      <c r="J3416" s="1" t="str">
        <f t="shared" si="565"/>
        <v>NGR lake sediment grab sample</v>
      </c>
      <c r="K3416" s="1" t="str">
        <f t="shared" si="566"/>
        <v>&lt;177 micron (NGR)</v>
      </c>
      <c r="L3416">
        <v>94</v>
      </c>
      <c r="M3416" t="s">
        <v>185</v>
      </c>
      <c r="N3416">
        <v>1830</v>
      </c>
      <c r="O3416" t="s">
        <v>346</v>
      </c>
      <c r="P3416" t="s">
        <v>54</v>
      </c>
      <c r="Q3416" t="s">
        <v>802</v>
      </c>
      <c r="R3416" t="s">
        <v>75</v>
      </c>
      <c r="S3416" t="s">
        <v>57</v>
      </c>
      <c r="T3416" t="s">
        <v>635</v>
      </c>
      <c r="U3416" t="s">
        <v>116</v>
      </c>
      <c r="V3416" t="s">
        <v>264</v>
      </c>
      <c r="W3416" t="s">
        <v>514</v>
      </c>
      <c r="X3416" t="s">
        <v>62</v>
      </c>
      <c r="Y3416" t="s">
        <v>448</v>
      </c>
      <c r="Z3416" t="s">
        <v>62</v>
      </c>
      <c r="AA3416" t="s">
        <v>64</v>
      </c>
      <c r="AB3416" t="s">
        <v>277</v>
      </c>
      <c r="AC3416" t="s">
        <v>157</v>
      </c>
      <c r="AD3416" t="s">
        <v>117</v>
      </c>
      <c r="AE3416" t="s">
        <v>98</v>
      </c>
      <c r="AF3416" t="s">
        <v>141</v>
      </c>
      <c r="AG3416" t="s">
        <v>122</v>
      </c>
      <c r="AH3416" t="s">
        <v>472</v>
      </c>
      <c r="AI3416" t="s">
        <v>328</v>
      </c>
      <c r="AJ3416" t="s">
        <v>597</v>
      </c>
      <c r="AK3416" t="s">
        <v>73</v>
      </c>
      <c r="AL3416" t="s">
        <v>224</v>
      </c>
      <c r="AM3416" t="s">
        <v>421</v>
      </c>
      <c r="AN3416" t="s">
        <v>76</v>
      </c>
      <c r="AO3416" t="s">
        <v>9864</v>
      </c>
      <c r="AP3416" t="s">
        <v>234</v>
      </c>
      <c r="AQ3416" t="s">
        <v>16093</v>
      </c>
      <c r="AR3416" t="s">
        <v>67</v>
      </c>
      <c r="AS3416" t="s">
        <v>127</v>
      </c>
      <c r="AT3416" t="s">
        <v>277</v>
      </c>
      <c r="AU3416" t="s">
        <v>107</v>
      </c>
      <c r="AV3416" t="s">
        <v>7410</v>
      </c>
    </row>
    <row r="3417" spans="1:48" hidden="1" x14ac:dyDescent="0.3">
      <c r="A3417" t="s">
        <v>16248</v>
      </c>
      <c r="B3417" t="s">
        <v>16249</v>
      </c>
      <c r="C3417" s="1" t="str">
        <f t="shared" si="560"/>
        <v>21:0975</v>
      </c>
      <c r="D3417" s="1" t="str">
        <f t="shared" si="564"/>
        <v>21:0110</v>
      </c>
      <c r="E3417" t="s">
        <v>16250</v>
      </c>
      <c r="F3417" t="s">
        <v>16251</v>
      </c>
      <c r="H3417">
        <v>60.448787299999999</v>
      </c>
      <c r="I3417">
        <v>-99.423270099999996</v>
      </c>
      <c r="J3417" s="1" t="str">
        <f t="shared" si="565"/>
        <v>NGR lake sediment grab sample</v>
      </c>
      <c r="K3417" s="1" t="str">
        <f t="shared" si="566"/>
        <v>&lt;177 micron (NGR)</v>
      </c>
      <c r="L3417">
        <v>94</v>
      </c>
      <c r="M3417" t="s">
        <v>200</v>
      </c>
      <c r="N3417">
        <v>1831</v>
      </c>
      <c r="O3417" t="s">
        <v>118</v>
      </c>
      <c r="P3417" t="s">
        <v>54</v>
      </c>
      <c r="Q3417" t="s">
        <v>1134</v>
      </c>
      <c r="R3417" t="s">
        <v>9673</v>
      </c>
      <c r="S3417" t="s">
        <v>57</v>
      </c>
      <c r="T3417" t="s">
        <v>277</v>
      </c>
      <c r="U3417" t="s">
        <v>168</v>
      </c>
      <c r="V3417" t="s">
        <v>615</v>
      </c>
      <c r="W3417" t="s">
        <v>240</v>
      </c>
      <c r="X3417" t="s">
        <v>62</v>
      </c>
      <c r="Y3417" t="s">
        <v>63</v>
      </c>
      <c r="Z3417" t="s">
        <v>96</v>
      </c>
      <c r="AA3417" t="s">
        <v>64</v>
      </c>
      <c r="AB3417" t="s">
        <v>100</v>
      </c>
      <c r="AC3417" t="s">
        <v>224</v>
      </c>
      <c r="AD3417" t="s">
        <v>127</v>
      </c>
      <c r="AE3417" t="s">
        <v>396</v>
      </c>
      <c r="AF3417" t="s">
        <v>290</v>
      </c>
      <c r="AG3417" t="s">
        <v>167</v>
      </c>
      <c r="AH3417" t="s">
        <v>173</v>
      </c>
      <c r="AI3417" t="s">
        <v>117</v>
      </c>
      <c r="AJ3417" t="s">
        <v>168</v>
      </c>
      <c r="AK3417" t="s">
        <v>73</v>
      </c>
      <c r="AL3417" t="s">
        <v>157</v>
      </c>
      <c r="AM3417" t="s">
        <v>157</v>
      </c>
      <c r="AN3417" t="s">
        <v>76</v>
      </c>
      <c r="AO3417" t="s">
        <v>121</v>
      </c>
      <c r="AP3417" t="s">
        <v>126</v>
      </c>
      <c r="AQ3417" t="s">
        <v>10719</v>
      </c>
      <c r="AR3417" t="s">
        <v>62</v>
      </c>
      <c r="AS3417" t="s">
        <v>127</v>
      </c>
      <c r="AT3417" t="s">
        <v>152</v>
      </c>
      <c r="AU3417" t="s">
        <v>107</v>
      </c>
      <c r="AV3417" t="s">
        <v>483</v>
      </c>
    </row>
    <row r="3418" spans="1:48" hidden="1" x14ac:dyDescent="0.3">
      <c r="A3418" t="s">
        <v>16252</v>
      </c>
      <c r="B3418" t="s">
        <v>16253</v>
      </c>
      <c r="C3418" s="1" t="str">
        <f t="shared" si="560"/>
        <v>21:0975</v>
      </c>
      <c r="D3418" s="1" t="str">
        <f t="shared" si="564"/>
        <v>21:0110</v>
      </c>
      <c r="E3418" t="s">
        <v>16254</v>
      </c>
      <c r="F3418" t="s">
        <v>16255</v>
      </c>
      <c r="H3418">
        <v>60.4406277</v>
      </c>
      <c r="I3418">
        <v>-99.377719499999998</v>
      </c>
      <c r="J3418" s="1" t="str">
        <f t="shared" si="565"/>
        <v>NGR lake sediment grab sample</v>
      </c>
      <c r="K3418" s="1" t="str">
        <f t="shared" si="566"/>
        <v>&lt;177 micron (NGR)</v>
      </c>
      <c r="L3418">
        <v>94</v>
      </c>
      <c r="M3418" t="s">
        <v>217</v>
      </c>
      <c r="N3418">
        <v>1832</v>
      </c>
      <c r="O3418" t="s">
        <v>157</v>
      </c>
      <c r="P3418" t="s">
        <v>54</v>
      </c>
      <c r="Q3418" t="s">
        <v>364</v>
      </c>
      <c r="R3418" t="s">
        <v>492</v>
      </c>
      <c r="S3418" t="s">
        <v>57</v>
      </c>
      <c r="T3418" t="s">
        <v>447</v>
      </c>
      <c r="U3418" t="s">
        <v>117</v>
      </c>
      <c r="V3418" t="s">
        <v>189</v>
      </c>
      <c r="W3418" t="s">
        <v>276</v>
      </c>
      <c r="X3418" t="s">
        <v>62</v>
      </c>
      <c r="Y3418" t="s">
        <v>206</v>
      </c>
      <c r="Z3418" t="s">
        <v>67</v>
      </c>
      <c r="AA3418" t="s">
        <v>64</v>
      </c>
      <c r="AB3418" t="s">
        <v>438</v>
      </c>
      <c r="AC3418" t="s">
        <v>70</v>
      </c>
      <c r="AD3418" t="s">
        <v>62</v>
      </c>
      <c r="AE3418" t="s">
        <v>70</v>
      </c>
      <c r="AF3418" t="s">
        <v>151</v>
      </c>
      <c r="AG3418" t="s">
        <v>616</v>
      </c>
      <c r="AH3418" t="s">
        <v>780</v>
      </c>
      <c r="AI3418" t="s">
        <v>254</v>
      </c>
      <c r="AJ3418" t="s">
        <v>1490</v>
      </c>
      <c r="AK3418" t="s">
        <v>73</v>
      </c>
      <c r="AL3418" t="s">
        <v>103</v>
      </c>
      <c r="AM3418" t="s">
        <v>157</v>
      </c>
      <c r="AN3418" t="s">
        <v>76</v>
      </c>
      <c r="AO3418" t="s">
        <v>116</v>
      </c>
      <c r="AP3418" t="s">
        <v>4241</v>
      </c>
      <c r="AQ3418" t="s">
        <v>382</v>
      </c>
      <c r="AR3418" t="s">
        <v>67</v>
      </c>
      <c r="AS3418" t="s">
        <v>54</v>
      </c>
      <c r="AT3418" t="s">
        <v>152</v>
      </c>
      <c r="AU3418" t="s">
        <v>107</v>
      </c>
      <c r="AV3418" t="s">
        <v>16256</v>
      </c>
    </row>
    <row r="3419" spans="1:48" hidden="1" x14ac:dyDescent="0.3">
      <c r="A3419" t="s">
        <v>16257</v>
      </c>
      <c r="B3419" t="s">
        <v>16258</v>
      </c>
      <c r="C3419" s="1" t="str">
        <f t="shared" si="560"/>
        <v>21:0975</v>
      </c>
      <c r="D3419" s="1" t="str">
        <f t="shared" si="564"/>
        <v>21:0110</v>
      </c>
      <c r="E3419" t="s">
        <v>16259</v>
      </c>
      <c r="F3419" t="s">
        <v>16260</v>
      </c>
      <c r="H3419">
        <v>60.420220200000003</v>
      </c>
      <c r="I3419">
        <v>-99.307352800000004</v>
      </c>
      <c r="J3419" s="1" t="str">
        <f t="shared" si="565"/>
        <v>NGR lake sediment grab sample</v>
      </c>
      <c r="K3419" s="1" t="str">
        <f t="shared" si="566"/>
        <v>&lt;177 micron (NGR)</v>
      </c>
      <c r="L3419">
        <v>94</v>
      </c>
      <c r="M3419" t="s">
        <v>113</v>
      </c>
      <c r="N3419">
        <v>1833</v>
      </c>
      <c r="O3419" t="s">
        <v>526</v>
      </c>
      <c r="P3419" t="s">
        <v>54</v>
      </c>
      <c r="Q3419" t="s">
        <v>186</v>
      </c>
      <c r="R3419" t="s">
        <v>12695</v>
      </c>
      <c r="S3419" t="s">
        <v>57</v>
      </c>
      <c r="T3419" t="s">
        <v>262</v>
      </c>
      <c r="U3419" t="s">
        <v>203</v>
      </c>
      <c r="V3419" t="s">
        <v>615</v>
      </c>
      <c r="W3419" t="s">
        <v>327</v>
      </c>
      <c r="X3419" t="s">
        <v>74</v>
      </c>
      <c r="Y3419" t="s">
        <v>276</v>
      </c>
      <c r="Z3419" t="s">
        <v>96</v>
      </c>
      <c r="AA3419" t="s">
        <v>64</v>
      </c>
      <c r="AB3419" t="s">
        <v>561</v>
      </c>
      <c r="AC3419" t="s">
        <v>224</v>
      </c>
      <c r="AD3419" t="s">
        <v>138</v>
      </c>
      <c r="AE3419" t="s">
        <v>396</v>
      </c>
      <c r="AF3419" t="s">
        <v>116</v>
      </c>
      <c r="AG3419" t="s">
        <v>249</v>
      </c>
      <c r="AH3419" t="s">
        <v>780</v>
      </c>
      <c r="AI3419" t="s">
        <v>373</v>
      </c>
      <c r="AJ3419" t="s">
        <v>4037</v>
      </c>
      <c r="AK3419" t="s">
        <v>73</v>
      </c>
      <c r="AL3419" t="s">
        <v>68</v>
      </c>
      <c r="AM3419" t="s">
        <v>74</v>
      </c>
      <c r="AN3419" t="s">
        <v>76</v>
      </c>
      <c r="AO3419" t="s">
        <v>357</v>
      </c>
      <c r="AP3419" t="s">
        <v>210</v>
      </c>
      <c r="AQ3419" t="s">
        <v>5856</v>
      </c>
      <c r="AR3419" t="s">
        <v>62</v>
      </c>
      <c r="AS3419" t="s">
        <v>170</v>
      </c>
      <c r="AT3419" t="s">
        <v>277</v>
      </c>
      <c r="AU3419" t="s">
        <v>107</v>
      </c>
      <c r="AV3419" t="s">
        <v>422</v>
      </c>
    </row>
    <row r="3420" spans="1:48" hidden="1" x14ac:dyDescent="0.3">
      <c r="A3420" t="s">
        <v>16261</v>
      </c>
      <c r="B3420" t="s">
        <v>16262</v>
      </c>
      <c r="C3420" s="1" t="str">
        <f t="shared" si="560"/>
        <v>21:0975</v>
      </c>
      <c r="D3420" s="1" t="str">
        <f t="shared" si="564"/>
        <v>21:0110</v>
      </c>
      <c r="E3420" t="s">
        <v>16259</v>
      </c>
      <c r="F3420" t="s">
        <v>16263</v>
      </c>
      <c r="H3420">
        <v>60.420220200000003</v>
      </c>
      <c r="I3420">
        <v>-99.307352800000004</v>
      </c>
      <c r="J3420" s="1" t="str">
        <f t="shared" si="565"/>
        <v>NGR lake sediment grab sample</v>
      </c>
      <c r="K3420" s="1" t="str">
        <f t="shared" si="566"/>
        <v>&lt;177 micron (NGR)</v>
      </c>
      <c r="L3420">
        <v>94</v>
      </c>
      <c r="M3420" t="s">
        <v>132</v>
      </c>
      <c r="N3420">
        <v>1834</v>
      </c>
      <c r="O3420" t="s">
        <v>62</v>
      </c>
      <c r="P3420" t="s">
        <v>54</v>
      </c>
      <c r="Q3420" t="s">
        <v>186</v>
      </c>
      <c r="R3420" t="s">
        <v>9667</v>
      </c>
      <c r="S3420" t="s">
        <v>57</v>
      </c>
      <c r="T3420" t="s">
        <v>562</v>
      </c>
      <c r="U3420" t="s">
        <v>203</v>
      </c>
      <c r="V3420" t="s">
        <v>381</v>
      </c>
      <c r="W3420" t="s">
        <v>226</v>
      </c>
      <c r="X3420" t="s">
        <v>62</v>
      </c>
      <c r="Y3420" t="s">
        <v>355</v>
      </c>
      <c r="Z3420" t="s">
        <v>96</v>
      </c>
      <c r="AA3420" t="s">
        <v>64</v>
      </c>
      <c r="AB3420" t="s">
        <v>252</v>
      </c>
      <c r="AC3420" t="s">
        <v>224</v>
      </c>
      <c r="AD3420" t="s">
        <v>59</v>
      </c>
      <c r="AE3420" t="s">
        <v>396</v>
      </c>
      <c r="AF3420" t="s">
        <v>141</v>
      </c>
      <c r="AG3420" t="s">
        <v>167</v>
      </c>
      <c r="AH3420" t="s">
        <v>472</v>
      </c>
      <c r="AI3420" t="s">
        <v>280</v>
      </c>
      <c r="AJ3420" t="s">
        <v>1631</v>
      </c>
      <c r="AK3420" t="s">
        <v>73</v>
      </c>
      <c r="AL3420" t="s">
        <v>177</v>
      </c>
      <c r="AM3420" t="s">
        <v>206</v>
      </c>
      <c r="AN3420" t="s">
        <v>76</v>
      </c>
      <c r="AO3420" t="s">
        <v>389</v>
      </c>
      <c r="AP3420" t="s">
        <v>179</v>
      </c>
      <c r="AQ3420" t="s">
        <v>121</v>
      </c>
      <c r="AR3420" t="s">
        <v>62</v>
      </c>
      <c r="AS3420" t="s">
        <v>170</v>
      </c>
      <c r="AT3420" t="s">
        <v>277</v>
      </c>
      <c r="AU3420" t="s">
        <v>107</v>
      </c>
      <c r="AV3420" t="s">
        <v>16264</v>
      </c>
    </row>
    <row r="3421" spans="1:48" hidden="1" x14ac:dyDescent="0.3">
      <c r="A3421" t="s">
        <v>16265</v>
      </c>
      <c r="B3421" t="s">
        <v>16266</v>
      </c>
      <c r="C3421" s="1" t="str">
        <f t="shared" si="560"/>
        <v>21:0975</v>
      </c>
      <c r="D3421" s="1" t="str">
        <f t="shared" si="564"/>
        <v>21:0110</v>
      </c>
      <c r="E3421" t="s">
        <v>16267</v>
      </c>
      <c r="F3421" t="s">
        <v>16268</v>
      </c>
      <c r="H3421">
        <v>60.371209800000003</v>
      </c>
      <c r="I3421">
        <v>-99.262977800000002</v>
      </c>
      <c r="J3421" s="1" t="str">
        <f t="shared" si="565"/>
        <v>NGR lake sediment grab sample</v>
      </c>
      <c r="K3421" s="1" t="str">
        <f t="shared" si="566"/>
        <v>&lt;177 micron (NGR)</v>
      </c>
      <c r="L3421">
        <v>94</v>
      </c>
      <c r="M3421" t="s">
        <v>246</v>
      </c>
      <c r="N3421">
        <v>1835</v>
      </c>
      <c r="O3421" t="s">
        <v>526</v>
      </c>
      <c r="P3421" t="s">
        <v>127</v>
      </c>
      <c r="Q3421" t="s">
        <v>523</v>
      </c>
      <c r="R3421" t="s">
        <v>436</v>
      </c>
      <c r="S3421" t="s">
        <v>57</v>
      </c>
      <c r="T3421" t="s">
        <v>100</v>
      </c>
      <c r="U3421" t="s">
        <v>59</v>
      </c>
      <c r="V3421" t="s">
        <v>691</v>
      </c>
      <c r="W3421" t="s">
        <v>137</v>
      </c>
      <c r="X3421" t="s">
        <v>67</v>
      </c>
      <c r="Y3421" t="s">
        <v>302</v>
      </c>
      <c r="Z3421" t="s">
        <v>170</v>
      </c>
      <c r="AA3421" t="s">
        <v>64</v>
      </c>
      <c r="AB3421" t="s">
        <v>381</v>
      </c>
      <c r="AC3421" t="s">
        <v>66</v>
      </c>
      <c r="AD3421" t="s">
        <v>88</v>
      </c>
      <c r="AE3421" t="s">
        <v>526</v>
      </c>
      <c r="AF3421" t="s">
        <v>121</v>
      </c>
      <c r="AG3421" t="s">
        <v>617</v>
      </c>
      <c r="AH3421" t="s">
        <v>472</v>
      </c>
      <c r="AI3421" t="s">
        <v>263</v>
      </c>
      <c r="AJ3421" t="s">
        <v>336</v>
      </c>
      <c r="AK3421" t="s">
        <v>73</v>
      </c>
      <c r="AL3421" t="s">
        <v>177</v>
      </c>
      <c r="AM3421" t="s">
        <v>103</v>
      </c>
      <c r="AN3421" t="s">
        <v>76</v>
      </c>
      <c r="AO3421" t="s">
        <v>203</v>
      </c>
      <c r="AP3421" t="s">
        <v>2741</v>
      </c>
      <c r="AQ3421" t="s">
        <v>575</v>
      </c>
      <c r="AR3421" t="s">
        <v>67</v>
      </c>
      <c r="AS3421" t="s">
        <v>54</v>
      </c>
      <c r="AT3421" t="s">
        <v>248</v>
      </c>
      <c r="AU3421" t="s">
        <v>107</v>
      </c>
      <c r="AV3421" t="s">
        <v>5005</v>
      </c>
    </row>
    <row r="3422" spans="1:48" hidden="1" x14ac:dyDescent="0.3">
      <c r="A3422" t="s">
        <v>16269</v>
      </c>
      <c r="B3422" t="s">
        <v>16270</v>
      </c>
      <c r="C3422" s="1" t="str">
        <f t="shared" si="560"/>
        <v>21:0975</v>
      </c>
      <c r="D3422" s="1" t="str">
        <f t="shared" si="564"/>
        <v>21:0110</v>
      </c>
      <c r="E3422" t="s">
        <v>16271</v>
      </c>
      <c r="F3422" t="s">
        <v>16272</v>
      </c>
      <c r="H3422">
        <v>60.351080699999997</v>
      </c>
      <c r="I3422">
        <v>-99.2529045</v>
      </c>
      <c r="J3422" s="1" t="str">
        <f t="shared" si="565"/>
        <v>NGR lake sediment grab sample</v>
      </c>
      <c r="K3422" s="1" t="str">
        <f t="shared" si="566"/>
        <v>&lt;177 micron (NGR)</v>
      </c>
      <c r="L3422">
        <v>94</v>
      </c>
      <c r="M3422" t="s">
        <v>260</v>
      </c>
      <c r="N3422">
        <v>1836</v>
      </c>
      <c r="O3422" t="s">
        <v>238</v>
      </c>
      <c r="P3422" t="s">
        <v>54</v>
      </c>
      <c r="Q3422" t="s">
        <v>447</v>
      </c>
      <c r="R3422" t="s">
        <v>14944</v>
      </c>
      <c r="S3422" t="s">
        <v>57</v>
      </c>
      <c r="T3422" t="s">
        <v>189</v>
      </c>
      <c r="U3422" t="s">
        <v>88</v>
      </c>
      <c r="V3422" t="s">
        <v>2740</v>
      </c>
      <c r="W3422" t="s">
        <v>302</v>
      </c>
      <c r="X3422" t="s">
        <v>67</v>
      </c>
      <c r="Y3422" t="s">
        <v>125</v>
      </c>
      <c r="Z3422" t="s">
        <v>74</v>
      </c>
      <c r="AA3422" t="s">
        <v>64</v>
      </c>
      <c r="AB3422" t="s">
        <v>69</v>
      </c>
      <c r="AC3422" t="s">
        <v>66</v>
      </c>
      <c r="AD3422" t="s">
        <v>127</v>
      </c>
      <c r="AE3422" t="s">
        <v>2039</v>
      </c>
      <c r="AF3422" t="s">
        <v>104</v>
      </c>
      <c r="AG3422" t="s">
        <v>99</v>
      </c>
      <c r="AH3422" t="s">
        <v>780</v>
      </c>
      <c r="AI3422" t="s">
        <v>308</v>
      </c>
      <c r="AJ3422" t="s">
        <v>106</v>
      </c>
      <c r="AK3422" t="s">
        <v>73</v>
      </c>
      <c r="AL3422" t="s">
        <v>103</v>
      </c>
      <c r="AM3422" t="s">
        <v>224</v>
      </c>
      <c r="AN3422" t="s">
        <v>76</v>
      </c>
      <c r="AO3422" t="s">
        <v>439</v>
      </c>
      <c r="AP3422" t="s">
        <v>572</v>
      </c>
      <c r="AQ3422" t="s">
        <v>1192</v>
      </c>
      <c r="AR3422" t="s">
        <v>67</v>
      </c>
      <c r="AS3422" t="s">
        <v>54</v>
      </c>
      <c r="AT3422" t="s">
        <v>73</v>
      </c>
      <c r="AU3422" t="s">
        <v>107</v>
      </c>
      <c r="AV3422" t="s">
        <v>9393</v>
      </c>
    </row>
    <row r="3423" spans="1:48" hidden="1" x14ac:dyDescent="0.3">
      <c r="A3423" t="s">
        <v>16273</v>
      </c>
      <c r="B3423" t="s">
        <v>16274</v>
      </c>
      <c r="C3423" s="1" t="str">
        <f t="shared" si="560"/>
        <v>21:0975</v>
      </c>
      <c r="D3423" s="1" t="str">
        <f t="shared" si="564"/>
        <v>21:0110</v>
      </c>
      <c r="E3423" t="s">
        <v>16275</v>
      </c>
      <c r="F3423" t="s">
        <v>16276</v>
      </c>
      <c r="H3423">
        <v>60.322381300000004</v>
      </c>
      <c r="I3423">
        <v>-99.163027099999994</v>
      </c>
      <c r="J3423" s="1" t="str">
        <f t="shared" si="565"/>
        <v>NGR lake sediment grab sample</v>
      </c>
      <c r="K3423" s="1" t="str">
        <f t="shared" si="566"/>
        <v>&lt;177 micron (NGR)</v>
      </c>
      <c r="L3423">
        <v>94</v>
      </c>
      <c r="M3423" t="s">
        <v>273</v>
      </c>
      <c r="N3423">
        <v>1837</v>
      </c>
      <c r="O3423" t="s">
        <v>421</v>
      </c>
      <c r="P3423" t="s">
        <v>54</v>
      </c>
      <c r="Q3423" t="s">
        <v>437</v>
      </c>
      <c r="R3423" t="s">
        <v>177</v>
      </c>
      <c r="S3423" t="s">
        <v>57</v>
      </c>
      <c r="T3423" t="s">
        <v>488</v>
      </c>
      <c r="U3423" t="s">
        <v>116</v>
      </c>
      <c r="V3423" t="s">
        <v>187</v>
      </c>
      <c r="W3423" t="s">
        <v>87</v>
      </c>
      <c r="X3423" t="s">
        <v>170</v>
      </c>
      <c r="Y3423" t="s">
        <v>363</v>
      </c>
      <c r="Z3423" t="s">
        <v>62</v>
      </c>
      <c r="AA3423" t="s">
        <v>64</v>
      </c>
      <c r="AB3423" t="s">
        <v>275</v>
      </c>
      <c r="AC3423" t="s">
        <v>421</v>
      </c>
      <c r="AD3423" t="s">
        <v>116</v>
      </c>
      <c r="AE3423" t="s">
        <v>5585</v>
      </c>
      <c r="AF3423" t="s">
        <v>76</v>
      </c>
      <c r="AG3423" t="s">
        <v>172</v>
      </c>
      <c r="AH3423" t="s">
        <v>780</v>
      </c>
      <c r="AI3423" t="s">
        <v>176</v>
      </c>
      <c r="AJ3423" t="s">
        <v>9494</v>
      </c>
      <c r="AK3423" t="s">
        <v>73</v>
      </c>
      <c r="AL3423" t="s">
        <v>224</v>
      </c>
      <c r="AM3423" t="s">
        <v>308</v>
      </c>
      <c r="AN3423" t="s">
        <v>8708</v>
      </c>
      <c r="AO3423" t="s">
        <v>16277</v>
      </c>
      <c r="AP3423" t="s">
        <v>225</v>
      </c>
      <c r="AQ3423" t="s">
        <v>1874</v>
      </c>
      <c r="AR3423" t="s">
        <v>74</v>
      </c>
      <c r="AS3423" t="s">
        <v>203</v>
      </c>
      <c r="AT3423" t="s">
        <v>91</v>
      </c>
      <c r="AU3423" t="s">
        <v>107</v>
      </c>
      <c r="AV3423" t="s">
        <v>4559</v>
      </c>
    </row>
    <row r="3424" spans="1:48" hidden="1" x14ac:dyDescent="0.3">
      <c r="A3424" t="s">
        <v>16278</v>
      </c>
      <c r="B3424" t="s">
        <v>16279</v>
      </c>
      <c r="C3424" s="1" t="str">
        <f t="shared" si="560"/>
        <v>21:0975</v>
      </c>
      <c r="D3424" s="1" t="str">
        <f t="shared" si="564"/>
        <v>21:0110</v>
      </c>
      <c r="E3424" t="s">
        <v>16280</v>
      </c>
      <c r="F3424" t="s">
        <v>16281</v>
      </c>
      <c r="H3424">
        <v>60.285698600000003</v>
      </c>
      <c r="I3424">
        <v>-99.104594599999999</v>
      </c>
      <c r="J3424" s="1" t="str">
        <f t="shared" si="565"/>
        <v>NGR lake sediment grab sample</v>
      </c>
      <c r="K3424" s="1" t="str">
        <f t="shared" si="566"/>
        <v>&lt;177 micron (NGR)</v>
      </c>
      <c r="L3424">
        <v>94</v>
      </c>
      <c r="M3424" t="s">
        <v>289</v>
      </c>
      <c r="N3424">
        <v>1838</v>
      </c>
      <c r="O3424" t="s">
        <v>238</v>
      </c>
      <c r="P3424" t="s">
        <v>54</v>
      </c>
      <c r="Q3424" t="s">
        <v>325</v>
      </c>
      <c r="R3424" t="s">
        <v>92</v>
      </c>
      <c r="S3424" t="s">
        <v>57</v>
      </c>
      <c r="T3424" t="s">
        <v>58</v>
      </c>
      <c r="U3424" t="s">
        <v>117</v>
      </c>
      <c r="V3424" t="s">
        <v>890</v>
      </c>
      <c r="W3424" t="s">
        <v>308</v>
      </c>
      <c r="X3424" t="s">
        <v>62</v>
      </c>
      <c r="Y3424" t="s">
        <v>220</v>
      </c>
      <c r="Z3424" t="s">
        <v>59</v>
      </c>
      <c r="AA3424" t="s">
        <v>64</v>
      </c>
      <c r="AB3424" t="s">
        <v>492</v>
      </c>
      <c r="AC3424" t="s">
        <v>173</v>
      </c>
      <c r="AD3424" t="s">
        <v>92</v>
      </c>
      <c r="AE3424" t="s">
        <v>12930</v>
      </c>
      <c r="AF3424" t="s">
        <v>290</v>
      </c>
      <c r="AG3424" t="s">
        <v>315</v>
      </c>
      <c r="AH3424" t="s">
        <v>173</v>
      </c>
      <c r="AI3424" t="s">
        <v>59</v>
      </c>
      <c r="AJ3424" t="s">
        <v>114</v>
      </c>
      <c r="AK3424" t="s">
        <v>73</v>
      </c>
      <c r="AL3424" t="s">
        <v>238</v>
      </c>
      <c r="AM3424" t="s">
        <v>125</v>
      </c>
      <c r="AN3424" t="s">
        <v>76</v>
      </c>
      <c r="AO3424" t="s">
        <v>104</v>
      </c>
      <c r="AP3424" t="s">
        <v>283</v>
      </c>
      <c r="AQ3424" t="s">
        <v>121</v>
      </c>
      <c r="AR3424" t="s">
        <v>74</v>
      </c>
      <c r="AS3424" t="s">
        <v>62</v>
      </c>
      <c r="AT3424" t="s">
        <v>73</v>
      </c>
      <c r="AU3424" t="s">
        <v>635</v>
      </c>
      <c r="AV3424" t="s">
        <v>16282</v>
      </c>
    </row>
    <row r="3425" spans="1:48" hidden="1" x14ac:dyDescent="0.3">
      <c r="A3425" t="s">
        <v>16283</v>
      </c>
      <c r="B3425" t="s">
        <v>16284</v>
      </c>
      <c r="C3425" s="1" t="str">
        <f t="shared" si="560"/>
        <v>21:0975</v>
      </c>
      <c r="D3425" s="1" t="str">
        <f t="shared" si="564"/>
        <v>21:0110</v>
      </c>
      <c r="E3425" t="s">
        <v>16285</v>
      </c>
      <c r="F3425" t="s">
        <v>16286</v>
      </c>
      <c r="H3425">
        <v>60.292105800000002</v>
      </c>
      <c r="I3425">
        <v>-98.991997600000005</v>
      </c>
      <c r="J3425" s="1" t="str">
        <f t="shared" si="565"/>
        <v>NGR lake sediment grab sample</v>
      </c>
      <c r="K3425" s="1" t="str">
        <f t="shared" si="566"/>
        <v>&lt;177 micron (NGR)</v>
      </c>
      <c r="L3425">
        <v>94</v>
      </c>
      <c r="M3425" t="s">
        <v>301</v>
      </c>
      <c r="N3425">
        <v>1839</v>
      </c>
      <c r="O3425" t="s">
        <v>206</v>
      </c>
      <c r="P3425" t="s">
        <v>54</v>
      </c>
      <c r="Q3425" t="s">
        <v>549</v>
      </c>
      <c r="R3425" t="s">
        <v>575</v>
      </c>
      <c r="S3425" t="s">
        <v>57</v>
      </c>
      <c r="T3425" t="s">
        <v>152</v>
      </c>
      <c r="U3425" t="s">
        <v>138</v>
      </c>
      <c r="V3425" t="s">
        <v>99</v>
      </c>
      <c r="W3425" t="s">
        <v>220</v>
      </c>
      <c r="X3425" t="s">
        <v>74</v>
      </c>
      <c r="Y3425" t="s">
        <v>127</v>
      </c>
      <c r="Z3425" t="s">
        <v>96</v>
      </c>
      <c r="AA3425" t="s">
        <v>64</v>
      </c>
      <c r="AB3425" t="s">
        <v>412</v>
      </c>
      <c r="AC3425" t="s">
        <v>155</v>
      </c>
      <c r="AD3425" t="s">
        <v>281</v>
      </c>
      <c r="AE3425" t="s">
        <v>68</v>
      </c>
      <c r="AF3425" t="s">
        <v>104</v>
      </c>
      <c r="AG3425" t="s">
        <v>250</v>
      </c>
      <c r="AH3425" t="s">
        <v>472</v>
      </c>
      <c r="AI3425" t="s">
        <v>72</v>
      </c>
      <c r="AJ3425" t="s">
        <v>4773</v>
      </c>
      <c r="AK3425" t="s">
        <v>73</v>
      </c>
      <c r="AL3425" t="s">
        <v>74</v>
      </c>
      <c r="AM3425" t="s">
        <v>206</v>
      </c>
      <c r="AN3425" t="s">
        <v>76</v>
      </c>
      <c r="AO3425" t="s">
        <v>5052</v>
      </c>
      <c r="AP3425" t="s">
        <v>225</v>
      </c>
      <c r="AQ3425" t="s">
        <v>1753</v>
      </c>
      <c r="AR3425" t="s">
        <v>74</v>
      </c>
      <c r="AS3425" t="s">
        <v>127</v>
      </c>
      <c r="AT3425" t="s">
        <v>152</v>
      </c>
      <c r="AU3425" t="s">
        <v>107</v>
      </c>
      <c r="AV3425" t="s">
        <v>1755</v>
      </c>
    </row>
    <row r="3426" spans="1:48" hidden="1" x14ac:dyDescent="0.3">
      <c r="A3426" t="s">
        <v>16287</v>
      </c>
      <c r="B3426" t="s">
        <v>16288</v>
      </c>
      <c r="C3426" s="1" t="str">
        <f t="shared" si="560"/>
        <v>21:0975</v>
      </c>
      <c r="D3426" s="1" t="str">
        <f t="shared" si="564"/>
        <v>21:0110</v>
      </c>
      <c r="E3426" t="s">
        <v>16289</v>
      </c>
      <c r="F3426" t="s">
        <v>16290</v>
      </c>
      <c r="H3426">
        <v>60.313190499999997</v>
      </c>
      <c r="I3426">
        <v>-99.106491800000001</v>
      </c>
      <c r="J3426" s="1" t="str">
        <f t="shared" si="565"/>
        <v>NGR lake sediment grab sample</v>
      </c>
      <c r="K3426" s="1" t="str">
        <f t="shared" si="566"/>
        <v>&lt;177 micron (NGR)</v>
      </c>
      <c r="L3426">
        <v>94</v>
      </c>
      <c r="M3426" t="s">
        <v>314</v>
      </c>
      <c r="N3426">
        <v>1840</v>
      </c>
      <c r="O3426" t="s">
        <v>421</v>
      </c>
      <c r="P3426" t="s">
        <v>54</v>
      </c>
      <c r="Q3426" t="s">
        <v>316</v>
      </c>
      <c r="R3426" t="s">
        <v>575</v>
      </c>
      <c r="S3426" t="s">
        <v>57</v>
      </c>
      <c r="T3426" t="s">
        <v>560</v>
      </c>
      <c r="U3426" t="s">
        <v>138</v>
      </c>
      <c r="V3426" t="s">
        <v>2740</v>
      </c>
      <c r="W3426" t="s">
        <v>125</v>
      </c>
      <c r="X3426" t="s">
        <v>62</v>
      </c>
      <c r="Y3426" t="s">
        <v>224</v>
      </c>
      <c r="Z3426" t="s">
        <v>67</v>
      </c>
      <c r="AA3426" t="s">
        <v>64</v>
      </c>
      <c r="AB3426" t="s">
        <v>315</v>
      </c>
      <c r="AC3426" t="s">
        <v>177</v>
      </c>
      <c r="AD3426" t="s">
        <v>88</v>
      </c>
      <c r="AE3426" t="s">
        <v>9038</v>
      </c>
      <c r="AF3426" t="s">
        <v>76</v>
      </c>
      <c r="AG3426" t="s">
        <v>178</v>
      </c>
      <c r="AH3426" t="s">
        <v>472</v>
      </c>
      <c r="AI3426" t="s">
        <v>136</v>
      </c>
      <c r="AJ3426" t="s">
        <v>8459</v>
      </c>
      <c r="AK3426" t="s">
        <v>73</v>
      </c>
      <c r="AL3426" t="s">
        <v>103</v>
      </c>
      <c r="AM3426" t="s">
        <v>421</v>
      </c>
      <c r="AN3426" t="s">
        <v>76</v>
      </c>
      <c r="AO3426" t="s">
        <v>1466</v>
      </c>
      <c r="AP3426" t="s">
        <v>624</v>
      </c>
      <c r="AQ3426" t="s">
        <v>1873</v>
      </c>
      <c r="AR3426" t="s">
        <v>67</v>
      </c>
      <c r="AS3426" t="s">
        <v>96</v>
      </c>
      <c r="AT3426" t="s">
        <v>73</v>
      </c>
      <c r="AU3426" t="s">
        <v>107</v>
      </c>
      <c r="AV3426" t="s">
        <v>7500</v>
      </c>
    </row>
    <row r="3427" spans="1:48" hidden="1" x14ac:dyDescent="0.3">
      <c r="A3427" t="s">
        <v>16291</v>
      </c>
      <c r="B3427" t="s">
        <v>16292</v>
      </c>
      <c r="C3427" s="1" t="str">
        <f t="shared" si="560"/>
        <v>21:0975</v>
      </c>
      <c r="D3427" s="1" t="str">
        <f t="shared" si="564"/>
        <v>21:0110</v>
      </c>
      <c r="E3427" t="s">
        <v>16293</v>
      </c>
      <c r="F3427" t="s">
        <v>16294</v>
      </c>
      <c r="H3427">
        <v>60.353115799999998</v>
      </c>
      <c r="I3427">
        <v>-99.155676999999997</v>
      </c>
      <c r="J3427" s="1" t="str">
        <f t="shared" si="565"/>
        <v>NGR lake sediment grab sample</v>
      </c>
      <c r="K3427" s="1" t="str">
        <f t="shared" si="566"/>
        <v>&lt;177 micron (NGR)</v>
      </c>
      <c r="L3427">
        <v>94</v>
      </c>
      <c r="M3427" t="s">
        <v>324</v>
      </c>
      <c r="N3427">
        <v>1841</v>
      </c>
      <c r="O3427" t="s">
        <v>526</v>
      </c>
      <c r="P3427" t="s">
        <v>54</v>
      </c>
      <c r="Q3427" t="s">
        <v>262</v>
      </c>
      <c r="R3427" t="s">
        <v>670</v>
      </c>
      <c r="S3427" t="s">
        <v>57</v>
      </c>
      <c r="T3427" t="s">
        <v>505</v>
      </c>
      <c r="U3427" t="s">
        <v>117</v>
      </c>
      <c r="V3427" t="s">
        <v>151</v>
      </c>
      <c r="W3427" t="s">
        <v>238</v>
      </c>
      <c r="X3427" t="s">
        <v>62</v>
      </c>
      <c r="Y3427" t="s">
        <v>206</v>
      </c>
      <c r="Z3427" t="s">
        <v>74</v>
      </c>
      <c r="AA3427" t="s">
        <v>64</v>
      </c>
      <c r="AB3427" t="s">
        <v>16295</v>
      </c>
      <c r="AC3427" t="s">
        <v>177</v>
      </c>
      <c r="AD3427" t="s">
        <v>138</v>
      </c>
      <c r="AE3427" t="s">
        <v>3492</v>
      </c>
      <c r="AF3427" t="s">
        <v>290</v>
      </c>
      <c r="AG3427" t="s">
        <v>357</v>
      </c>
      <c r="AH3427" t="s">
        <v>780</v>
      </c>
      <c r="AI3427" t="s">
        <v>336</v>
      </c>
      <c r="AJ3427" t="s">
        <v>576</v>
      </c>
      <c r="AK3427" t="s">
        <v>73</v>
      </c>
      <c r="AL3427" t="s">
        <v>103</v>
      </c>
      <c r="AM3427" t="s">
        <v>302</v>
      </c>
      <c r="AN3427" t="s">
        <v>76</v>
      </c>
      <c r="AO3427" t="s">
        <v>7732</v>
      </c>
      <c r="AP3427" t="s">
        <v>166</v>
      </c>
      <c r="AQ3427" t="s">
        <v>11117</v>
      </c>
      <c r="AR3427" t="s">
        <v>67</v>
      </c>
      <c r="AS3427" t="s">
        <v>96</v>
      </c>
      <c r="AT3427" t="s">
        <v>91</v>
      </c>
      <c r="AU3427" t="s">
        <v>107</v>
      </c>
      <c r="AV3427" t="s">
        <v>16296</v>
      </c>
    </row>
    <row r="3428" spans="1:48" hidden="1" x14ac:dyDescent="0.3">
      <c r="A3428" t="s">
        <v>16297</v>
      </c>
      <c r="B3428" t="s">
        <v>16298</v>
      </c>
      <c r="C3428" s="1" t="str">
        <f t="shared" si="560"/>
        <v>21:0975</v>
      </c>
      <c r="D3428" s="1" t="str">
        <f>HYPERLINK("https://geochem.nrcan.gc.ca/cdogs/content/svy/svy_e.htm", "")</f>
        <v/>
      </c>
      <c r="G3428" s="1" t="str">
        <f>HYPERLINK("https://geochem.nrcan.gc.ca/cdogs/content/cr_/cr_00161_e.htm", "161")</f>
        <v>161</v>
      </c>
      <c r="J3428" t="s">
        <v>230</v>
      </c>
      <c r="K3428" t="s">
        <v>231</v>
      </c>
      <c r="L3428">
        <v>94</v>
      </c>
      <c r="M3428" t="s">
        <v>232</v>
      </c>
      <c r="N3428">
        <v>1842</v>
      </c>
      <c r="O3428" t="s">
        <v>56</v>
      </c>
      <c r="P3428" t="s">
        <v>127</v>
      </c>
      <c r="Q3428" t="s">
        <v>656</v>
      </c>
      <c r="R3428" t="s">
        <v>103</v>
      </c>
      <c r="S3428" t="s">
        <v>57</v>
      </c>
      <c r="T3428" t="s">
        <v>438</v>
      </c>
      <c r="U3428" t="s">
        <v>88</v>
      </c>
      <c r="V3428" t="s">
        <v>454</v>
      </c>
      <c r="W3428" t="s">
        <v>220</v>
      </c>
      <c r="X3428" t="s">
        <v>62</v>
      </c>
      <c r="Y3428" t="s">
        <v>94</v>
      </c>
      <c r="Z3428" t="s">
        <v>104</v>
      </c>
      <c r="AA3428" t="s">
        <v>64</v>
      </c>
      <c r="AB3428" t="s">
        <v>189</v>
      </c>
      <c r="AC3428" t="s">
        <v>177</v>
      </c>
      <c r="AD3428" t="s">
        <v>67</v>
      </c>
      <c r="AE3428" t="s">
        <v>237</v>
      </c>
      <c r="AF3428" t="s">
        <v>317</v>
      </c>
      <c r="AG3428" t="s">
        <v>223</v>
      </c>
      <c r="AH3428" t="s">
        <v>157</v>
      </c>
      <c r="AI3428" t="s">
        <v>134</v>
      </c>
      <c r="AJ3428" t="s">
        <v>382</v>
      </c>
      <c r="AK3428" t="s">
        <v>73</v>
      </c>
      <c r="AL3428" t="s">
        <v>526</v>
      </c>
      <c r="AM3428" t="s">
        <v>206</v>
      </c>
      <c r="AN3428" t="s">
        <v>76</v>
      </c>
      <c r="AO3428" t="s">
        <v>92</v>
      </c>
      <c r="AP3428" t="s">
        <v>4295</v>
      </c>
      <c r="AQ3428" t="s">
        <v>292</v>
      </c>
      <c r="AR3428" t="s">
        <v>62</v>
      </c>
      <c r="AS3428" t="s">
        <v>96</v>
      </c>
      <c r="AT3428" t="s">
        <v>73</v>
      </c>
      <c r="AU3428" t="s">
        <v>802</v>
      </c>
      <c r="AV3428" t="s">
        <v>15585</v>
      </c>
    </row>
    <row r="3429" spans="1:48" hidden="1" x14ac:dyDescent="0.3">
      <c r="A3429" t="s">
        <v>16299</v>
      </c>
      <c r="B3429" t="s">
        <v>16300</v>
      </c>
      <c r="C3429" s="1" t="str">
        <f t="shared" si="560"/>
        <v>21:0975</v>
      </c>
      <c r="D3429" s="1" t="str">
        <f t="shared" ref="D3429:D3444" si="567">HYPERLINK("https://geochem.nrcan.gc.ca/cdogs/content/svy/svy210110_e.htm", "21:0110")</f>
        <v>21:0110</v>
      </c>
      <c r="E3429" t="s">
        <v>16301</v>
      </c>
      <c r="F3429" t="s">
        <v>16302</v>
      </c>
      <c r="H3429">
        <v>60.369785200000003</v>
      </c>
      <c r="I3429">
        <v>-99.1593278</v>
      </c>
      <c r="J3429" s="1" t="str">
        <f t="shared" ref="J3429:J3444" si="568">HYPERLINK("https://geochem.nrcan.gc.ca/cdogs/content/kwd/kwd020027_e.htm", "NGR lake sediment grab sample")</f>
        <v>NGR lake sediment grab sample</v>
      </c>
      <c r="K3429" s="1" t="str">
        <f t="shared" ref="K3429:K3444" si="569">HYPERLINK("https://geochem.nrcan.gc.ca/cdogs/content/kwd/kwd080006_e.htm", "&lt;177 micron (NGR)")</f>
        <v>&lt;177 micron (NGR)</v>
      </c>
      <c r="L3429">
        <v>94</v>
      </c>
      <c r="M3429" t="s">
        <v>335</v>
      </c>
      <c r="N3429">
        <v>1843</v>
      </c>
      <c r="O3429" t="s">
        <v>95</v>
      </c>
      <c r="P3429" t="s">
        <v>54</v>
      </c>
      <c r="Q3429" t="s">
        <v>479</v>
      </c>
      <c r="R3429" t="s">
        <v>103</v>
      </c>
      <c r="S3429" t="s">
        <v>57</v>
      </c>
      <c r="T3429" t="s">
        <v>560</v>
      </c>
      <c r="U3429" t="s">
        <v>178</v>
      </c>
      <c r="V3429" t="s">
        <v>282</v>
      </c>
      <c r="W3429" t="s">
        <v>276</v>
      </c>
      <c r="X3429" t="s">
        <v>62</v>
      </c>
      <c r="Y3429" t="s">
        <v>302</v>
      </c>
      <c r="Z3429" t="s">
        <v>74</v>
      </c>
      <c r="AA3429" t="s">
        <v>64</v>
      </c>
      <c r="AB3429" t="s">
        <v>248</v>
      </c>
      <c r="AC3429" t="s">
        <v>75</v>
      </c>
      <c r="AD3429" t="s">
        <v>117</v>
      </c>
      <c r="AE3429" t="s">
        <v>2032</v>
      </c>
      <c r="AF3429" t="s">
        <v>290</v>
      </c>
      <c r="AG3429" t="s">
        <v>190</v>
      </c>
      <c r="AH3429" t="s">
        <v>472</v>
      </c>
      <c r="AI3429" t="s">
        <v>59</v>
      </c>
      <c r="AJ3429" t="s">
        <v>16303</v>
      </c>
      <c r="AK3429" t="s">
        <v>73</v>
      </c>
      <c r="AL3429" t="s">
        <v>103</v>
      </c>
      <c r="AM3429" t="s">
        <v>171</v>
      </c>
      <c r="AN3429" t="s">
        <v>76</v>
      </c>
      <c r="AO3429" t="s">
        <v>99</v>
      </c>
      <c r="AP3429" t="s">
        <v>2741</v>
      </c>
      <c r="AQ3429" t="s">
        <v>6502</v>
      </c>
      <c r="AR3429" t="s">
        <v>67</v>
      </c>
      <c r="AS3429" t="s">
        <v>127</v>
      </c>
      <c r="AT3429" t="s">
        <v>152</v>
      </c>
      <c r="AU3429" t="s">
        <v>107</v>
      </c>
      <c r="AV3429" t="s">
        <v>9592</v>
      </c>
    </row>
    <row r="3430" spans="1:48" hidden="1" x14ac:dyDescent="0.3">
      <c r="A3430" t="s">
        <v>16304</v>
      </c>
      <c r="B3430" t="s">
        <v>16305</v>
      </c>
      <c r="C3430" s="1" t="str">
        <f t="shared" si="560"/>
        <v>21:0975</v>
      </c>
      <c r="D3430" s="1" t="str">
        <f t="shared" si="567"/>
        <v>21:0110</v>
      </c>
      <c r="E3430" t="s">
        <v>16306</v>
      </c>
      <c r="F3430" t="s">
        <v>16307</v>
      </c>
      <c r="H3430">
        <v>60.411718899999997</v>
      </c>
      <c r="I3430">
        <v>-99.171694900000006</v>
      </c>
      <c r="J3430" s="1" t="str">
        <f t="shared" si="568"/>
        <v>NGR lake sediment grab sample</v>
      </c>
      <c r="K3430" s="1" t="str">
        <f t="shared" si="569"/>
        <v>&lt;177 micron (NGR)</v>
      </c>
      <c r="L3430">
        <v>94</v>
      </c>
      <c r="M3430" t="s">
        <v>354</v>
      </c>
      <c r="N3430">
        <v>1844</v>
      </c>
      <c r="O3430" t="s">
        <v>143</v>
      </c>
      <c r="P3430" t="s">
        <v>54</v>
      </c>
      <c r="Q3430" t="s">
        <v>89</v>
      </c>
      <c r="R3430" t="s">
        <v>282</v>
      </c>
      <c r="S3430" t="s">
        <v>57</v>
      </c>
      <c r="T3430" t="s">
        <v>80</v>
      </c>
      <c r="U3430" t="s">
        <v>134</v>
      </c>
      <c r="V3430" t="s">
        <v>65</v>
      </c>
      <c r="W3430" t="s">
        <v>254</v>
      </c>
      <c r="X3430" t="s">
        <v>62</v>
      </c>
      <c r="Y3430" t="s">
        <v>292</v>
      </c>
      <c r="Z3430" t="s">
        <v>138</v>
      </c>
      <c r="AA3430" t="s">
        <v>64</v>
      </c>
      <c r="AB3430" t="s">
        <v>293</v>
      </c>
      <c r="AC3430" t="s">
        <v>177</v>
      </c>
      <c r="AD3430" t="s">
        <v>88</v>
      </c>
      <c r="AE3430" t="s">
        <v>2386</v>
      </c>
      <c r="AF3430" t="s">
        <v>317</v>
      </c>
      <c r="AG3430" t="s">
        <v>277</v>
      </c>
      <c r="AH3430" t="s">
        <v>173</v>
      </c>
      <c r="AI3430" t="s">
        <v>168</v>
      </c>
      <c r="AJ3430" t="s">
        <v>92</v>
      </c>
      <c r="AK3430" t="s">
        <v>73</v>
      </c>
      <c r="AL3430" t="s">
        <v>68</v>
      </c>
      <c r="AM3430" t="s">
        <v>526</v>
      </c>
      <c r="AN3430" t="s">
        <v>76</v>
      </c>
      <c r="AO3430" t="s">
        <v>1217</v>
      </c>
      <c r="AP3430" t="s">
        <v>267</v>
      </c>
      <c r="AQ3430" t="s">
        <v>121</v>
      </c>
      <c r="AR3430" t="s">
        <v>62</v>
      </c>
      <c r="AS3430" t="s">
        <v>127</v>
      </c>
      <c r="AT3430" t="s">
        <v>80</v>
      </c>
      <c r="AU3430" t="s">
        <v>107</v>
      </c>
      <c r="AV3430" t="s">
        <v>11739</v>
      </c>
    </row>
    <row r="3431" spans="1:48" hidden="1" x14ac:dyDescent="0.3">
      <c r="A3431" t="s">
        <v>16308</v>
      </c>
      <c r="B3431" t="s">
        <v>16309</v>
      </c>
      <c r="C3431" s="1" t="str">
        <f t="shared" si="560"/>
        <v>21:0975</v>
      </c>
      <c r="D3431" s="1" t="str">
        <f t="shared" si="567"/>
        <v>21:0110</v>
      </c>
      <c r="E3431" t="s">
        <v>16310</v>
      </c>
      <c r="F3431" t="s">
        <v>16311</v>
      </c>
      <c r="H3431">
        <v>60.584733</v>
      </c>
      <c r="I3431">
        <v>-99.154316600000001</v>
      </c>
      <c r="J3431" s="1" t="str">
        <f t="shared" si="568"/>
        <v>NGR lake sediment grab sample</v>
      </c>
      <c r="K3431" s="1" t="str">
        <f t="shared" si="569"/>
        <v>&lt;177 micron (NGR)</v>
      </c>
      <c r="L3431">
        <v>95</v>
      </c>
      <c r="M3431" t="s">
        <v>52</v>
      </c>
      <c r="N3431">
        <v>1845</v>
      </c>
      <c r="O3431" t="s">
        <v>94</v>
      </c>
      <c r="P3431" t="s">
        <v>54</v>
      </c>
      <c r="Q3431" t="s">
        <v>635</v>
      </c>
      <c r="R3431" t="s">
        <v>16312</v>
      </c>
      <c r="S3431" t="s">
        <v>57</v>
      </c>
      <c r="T3431" t="s">
        <v>152</v>
      </c>
      <c r="U3431" t="s">
        <v>203</v>
      </c>
      <c r="V3431" t="s">
        <v>2740</v>
      </c>
      <c r="W3431" t="s">
        <v>206</v>
      </c>
      <c r="X3431" t="s">
        <v>67</v>
      </c>
      <c r="Y3431" t="s">
        <v>238</v>
      </c>
      <c r="Z3431" t="s">
        <v>170</v>
      </c>
      <c r="AA3431" t="s">
        <v>64</v>
      </c>
      <c r="AB3431" t="s">
        <v>522</v>
      </c>
      <c r="AC3431" t="s">
        <v>66</v>
      </c>
      <c r="AD3431" t="s">
        <v>92</v>
      </c>
      <c r="AE3431" t="s">
        <v>3236</v>
      </c>
      <c r="AF3431" t="s">
        <v>76</v>
      </c>
      <c r="AG3431" t="s">
        <v>317</v>
      </c>
      <c r="AH3431" t="s">
        <v>472</v>
      </c>
      <c r="AI3431" t="s">
        <v>79</v>
      </c>
      <c r="AJ3431" t="s">
        <v>71</v>
      </c>
      <c r="AK3431" t="s">
        <v>73</v>
      </c>
      <c r="AL3431" t="s">
        <v>103</v>
      </c>
      <c r="AM3431" t="s">
        <v>75</v>
      </c>
      <c r="AN3431" t="s">
        <v>76</v>
      </c>
      <c r="AO3431" t="s">
        <v>168</v>
      </c>
      <c r="AP3431" t="s">
        <v>325</v>
      </c>
      <c r="AQ3431" t="s">
        <v>585</v>
      </c>
      <c r="AR3431" t="s">
        <v>62</v>
      </c>
      <c r="AS3431" t="s">
        <v>62</v>
      </c>
      <c r="AT3431" t="s">
        <v>73</v>
      </c>
      <c r="AU3431" t="s">
        <v>107</v>
      </c>
      <c r="AV3431" t="s">
        <v>16313</v>
      </c>
    </row>
    <row r="3432" spans="1:48" hidden="1" x14ac:dyDescent="0.3">
      <c r="A3432" t="s">
        <v>16314</v>
      </c>
      <c r="B3432" t="s">
        <v>16315</v>
      </c>
      <c r="C3432" s="1" t="str">
        <f t="shared" si="560"/>
        <v>21:0975</v>
      </c>
      <c r="D3432" s="1" t="str">
        <f t="shared" si="567"/>
        <v>21:0110</v>
      </c>
      <c r="E3432" t="s">
        <v>16316</v>
      </c>
      <c r="F3432" t="s">
        <v>16317</v>
      </c>
      <c r="H3432">
        <v>60.437132800000001</v>
      </c>
      <c r="I3432">
        <v>-99.153877100000003</v>
      </c>
      <c r="J3432" s="1" t="str">
        <f t="shared" si="568"/>
        <v>NGR lake sediment grab sample</v>
      </c>
      <c r="K3432" s="1" t="str">
        <f t="shared" si="569"/>
        <v>&lt;177 micron (NGR)</v>
      </c>
      <c r="L3432">
        <v>95</v>
      </c>
      <c r="M3432" t="s">
        <v>86</v>
      </c>
      <c r="N3432">
        <v>1846</v>
      </c>
      <c r="O3432" t="s">
        <v>346</v>
      </c>
      <c r="P3432" t="s">
        <v>54</v>
      </c>
      <c r="Q3432" t="s">
        <v>558</v>
      </c>
      <c r="R3432" t="s">
        <v>103</v>
      </c>
      <c r="S3432" t="s">
        <v>57</v>
      </c>
      <c r="T3432" t="s">
        <v>1583</v>
      </c>
      <c r="U3432" t="s">
        <v>90</v>
      </c>
      <c r="V3432" t="s">
        <v>471</v>
      </c>
      <c r="W3432" t="s">
        <v>254</v>
      </c>
      <c r="X3432" t="s">
        <v>170</v>
      </c>
      <c r="Y3432" t="s">
        <v>254</v>
      </c>
      <c r="Z3432" t="s">
        <v>127</v>
      </c>
      <c r="AA3432" t="s">
        <v>64</v>
      </c>
      <c r="AB3432" t="s">
        <v>593</v>
      </c>
      <c r="AC3432" t="s">
        <v>238</v>
      </c>
      <c r="AD3432" t="s">
        <v>117</v>
      </c>
      <c r="AE3432" t="s">
        <v>74</v>
      </c>
      <c r="AF3432" t="s">
        <v>151</v>
      </c>
      <c r="AG3432" t="s">
        <v>175</v>
      </c>
      <c r="AH3432" t="s">
        <v>472</v>
      </c>
      <c r="AI3432" t="s">
        <v>168</v>
      </c>
      <c r="AJ3432" t="s">
        <v>1217</v>
      </c>
      <c r="AK3432" t="s">
        <v>73</v>
      </c>
      <c r="AL3432" t="s">
        <v>157</v>
      </c>
      <c r="AM3432" t="s">
        <v>170</v>
      </c>
      <c r="AN3432" t="s">
        <v>76</v>
      </c>
      <c r="AO3432" t="s">
        <v>9494</v>
      </c>
      <c r="AP3432" t="s">
        <v>210</v>
      </c>
      <c r="AQ3432" t="s">
        <v>290</v>
      </c>
      <c r="AR3432" t="s">
        <v>62</v>
      </c>
      <c r="AS3432" t="s">
        <v>168</v>
      </c>
      <c r="AT3432" t="s">
        <v>479</v>
      </c>
      <c r="AU3432" t="s">
        <v>107</v>
      </c>
      <c r="AV3432" t="s">
        <v>16318</v>
      </c>
    </row>
    <row r="3433" spans="1:48" hidden="1" x14ac:dyDescent="0.3">
      <c r="A3433" t="s">
        <v>16319</v>
      </c>
      <c r="B3433" t="s">
        <v>16320</v>
      </c>
      <c r="C3433" s="1" t="str">
        <f t="shared" si="560"/>
        <v>21:0975</v>
      </c>
      <c r="D3433" s="1" t="str">
        <f t="shared" si="567"/>
        <v>21:0110</v>
      </c>
      <c r="E3433" t="s">
        <v>16321</v>
      </c>
      <c r="F3433" t="s">
        <v>16322</v>
      </c>
      <c r="H3433">
        <v>60.485955599999997</v>
      </c>
      <c r="I3433">
        <v>-99.164677699999999</v>
      </c>
      <c r="J3433" s="1" t="str">
        <f t="shared" si="568"/>
        <v>NGR lake sediment grab sample</v>
      </c>
      <c r="K3433" s="1" t="str">
        <f t="shared" si="569"/>
        <v>&lt;177 micron (NGR)</v>
      </c>
      <c r="L3433">
        <v>95</v>
      </c>
      <c r="M3433" t="s">
        <v>149</v>
      </c>
      <c r="N3433">
        <v>1847</v>
      </c>
      <c r="O3433" t="s">
        <v>396</v>
      </c>
      <c r="P3433" t="s">
        <v>54</v>
      </c>
      <c r="Q3433" t="s">
        <v>642</v>
      </c>
      <c r="R3433" t="s">
        <v>99</v>
      </c>
      <c r="S3433" t="s">
        <v>57</v>
      </c>
      <c r="T3433" t="s">
        <v>593</v>
      </c>
      <c r="U3433" t="s">
        <v>168</v>
      </c>
      <c r="V3433" t="s">
        <v>60</v>
      </c>
      <c r="W3433" t="s">
        <v>308</v>
      </c>
      <c r="X3433" t="s">
        <v>62</v>
      </c>
      <c r="Y3433" t="s">
        <v>226</v>
      </c>
      <c r="Z3433" t="s">
        <v>96</v>
      </c>
      <c r="AA3433" t="s">
        <v>64</v>
      </c>
      <c r="AB3433" t="s">
        <v>152</v>
      </c>
      <c r="AC3433" t="s">
        <v>177</v>
      </c>
      <c r="AD3433" t="s">
        <v>168</v>
      </c>
      <c r="AE3433" t="s">
        <v>421</v>
      </c>
      <c r="AF3433" t="s">
        <v>69</v>
      </c>
      <c r="AG3433" t="s">
        <v>58</v>
      </c>
      <c r="AH3433" t="s">
        <v>472</v>
      </c>
      <c r="AI3433" t="s">
        <v>1073</v>
      </c>
      <c r="AJ3433" t="s">
        <v>1484</v>
      </c>
      <c r="AK3433" t="s">
        <v>73</v>
      </c>
      <c r="AL3433" t="s">
        <v>74</v>
      </c>
      <c r="AM3433" t="s">
        <v>238</v>
      </c>
      <c r="AN3433" t="s">
        <v>76</v>
      </c>
      <c r="AO3433" t="s">
        <v>1232</v>
      </c>
      <c r="AP3433" t="s">
        <v>210</v>
      </c>
      <c r="AQ3433" t="s">
        <v>1638</v>
      </c>
      <c r="AR3433" t="s">
        <v>67</v>
      </c>
      <c r="AS3433" t="s">
        <v>96</v>
      </c>
      <c r="AT3433" t="s">
        <v>447</v>
      </c>
      <c r="AU3433" t="s">
        <v>107</v>
      </c>
      <c r="AV3433" t="s">
        <v>5262</v>
      </c>
    </row>
    <row r="3434" spans="1:48" hidden="1" x14ac:dyDescent="0.3">
      <c r="A3434" t="s">
        <v>16323</v>
      </c>
      <c r="B3434" t="s">
        <v>16324</v>
      </c>
      <c r="C3434" s="1" t="str">
        <f t="shared" si="560"/>
        <v>21:0975</v>
      </c>
      <c r="D3434" s="1" t="str">
        <f t="shared" si="567"/>
        <v>21:0110</v>
      </c>
      <c r="E3434" t="s">
        <v>16325</v>
      </c>
      <c r="F3434" t="s">
        <v>16326</v>
      </c>
      <c r="H3434">
        <v>60.547411199999999</v>
      </c>
      <c r="I3434">
        <v>-99.1811577</v>
      </c>
      <c r="J3434" s="1" t="str">
        <f t="shared" si="568"/>
        <v>NGR lake sediment grab sample</v>
      </c>
      <c r="K3434" s="1" t="str">
        <f t="shared" si="569"/>
        <v>&lt;177 micron (NGR)</v>
      </c>
      <c r="L3434">
        <v>95</v>
      </c>
      <c r="M3434" t="s">
        <v>165</v>
      </c>
      <c r="N3434">
        <v>1848</v>
      </c>
      <c r="O3434" t="s">
        <v>137</v>
      </c>
      <c r="P3434" t="s">
        <v>54</v>
      </c>
      <c r="Q3434" t="s">
        <v>410</v>
      </c>
      <c r="R3434" t="s">
        <v>151</v>
      </c>
      <c r="S3434" t="s">
        <v>57</v>
      </c>
      <c r="T3434" t="s">
        <v>479</v>
      </c>
      <c r="U3434" t="s">
        <v>88</v>
      </c>
      <c r="V3434" t="s">
        <v>575</v>
      </c>
      <c r="W3434" t="s">
        <v>220</v>
      </c>
      <c r="X3434" t="s">
        <v>74</v>
      </c>
      <c r="Y3434" t="s">
        <v>118</v>
      </c>
      <c r="Z3434" t="s">
        <v>59</v>
      </c>
      <c r="AA3434" t="s">
        <v>64</v>
      </c>
      <c r="AB3434" t="s">
        <v>142</v>
      </c>
      <c r="AC3434" t="s">
        <v>224</v>
      </c>
      <c r="AD3434" t="s">
        <v>178</v>
      </c>
      <c r="AE3434" t="s">
        <v>8882</v>
      </c>
      <c r="AF3434" t="s">
        <v>357</v>
      </c>
      <c r="AG3434" t="s">
        <v>152</v>
      </c>
      <c r="AH3434" t="s">
        <v>173</v>
      </c>
      <c r="AI3434" t="s">
        <v>59</v>
      </c>
      <c r="AJ3434" t="s">
        <v>168</v>
      </c>
      <c r="AK3434" t="s">
        <v>73</v>
      </c>
      <c r="AL3434" t="s">
        <v>157</v>
      </c>
      <c r="AM3434" t="s">
        <v>74</v>
      </c>
      <c r="AN3434" t="s">
        <v>76</v>
      </c>
      <c r="AO3434" t="s">
        <v>116</v>
      </c>
      <c r="AP3434" t="s">
        <v>414</v>
      </c>
      <c r="AQ3434" t="s">
        <v>134</v>
      </c>
      <c r="AR3434" t="s">
        <v>74</v>
      </c>
      <c r="AS3434" t="s">
        <v>127</v>
      </c>
      <c r="AT3434" t="s">
        <v>262</v>
      </c>
      <c r="AU3434" t="s">
        <v>107</v>
      </c>
      <c r="AV3434" t="s">
        <v>16327</v>
      </c>
    </row>
    <row r="3435" spans="1:48" hidden="1" x14ac:dyDescent="0.3">
      <c r="A3435" t="s">
        <v>16328</v>
      </c>
      <c r="B3435" t="s">
        <v>16329</v>
      </c>
      <c r="C3435" s="1" t="str">
        <f t="shared" si="560"/>
        <v>21:0975</v>
      </c>
      <c r="D3435" s="1" t="str">
        <f t="shared" si="567"/>
        <v>21:0110</v>
      </c>
      <c r="E3435" t="s">
        <v>16310</v>
      </c>
      <c r="F3435" t="s">
        <v>16330</v>
      </c>
      <c r="H3435">
        <v>60.584733</v>
      </c>
      <c r="I3435">
        <v>-99.154316600000001</v>
      </c>
      <c r="J3435" s="1" t="str">
        <f t="shared" si="568"/>
        <v>NGR lake sediment grab sample</v>
      </c>
      <c r="K3435" s="1" t="str">
        <f t="shared" si="569"/>
        <v>&lt;177 micron (NGR)</v>
      </c>
      <c r="L3435">
        <v>95</v>
      </c>
      <c r="M3435" t="s">
        <v>345</v>
      </c>
      <c r="N3435">
        <v>1849</v>
      </c>
      <c r="O3435" t="s">
        <v>170</v>
      </c>
      <c r="P3435" t="s">
        <v>54</v>
      </c>
      <c r="Q3435" t="s">
        <v>1128</v>
      </c>
      <c r="R3435" t="s">
        <v>103</v>
      </c>
      <c r="S3435" t="s">
        <v>57</v>
      </c>
      <c r="T3435" t="s">
        <v>58</v>
      </c>
      <c r="U3435" t="s">
        <v>77</v>
      </c>
      <c r="V3435" t="s">
        <v>251</v>
      </c>
      <c r="W3435" t="s">
        <v>157</v>
      </c>
      <c r="X3435" t="s">
        <v>67</v>
      </c>
      <c r="Y3435" t="s">
        <v>396</v>
      </c>
      <c r="Z3435" t="s">
        <v>62</v>
      </c>
      <c r="AA3435" t="s">
        <v>64</v>
      </c>
      <c r="AB3435" t="s">
        <v>890</v>
      </c>
      <c r="AC3435" t="s">
        <v>66</v>
      </c>
      <c r="AD3435" t="s">
        <v>203</v>
      </c>
      <c r="AE3435" t="s">
        <v>1159</v>
      </c>
      <c r="AF3435" t="s">
        <v>92</v>
      </c>
      <c r="AG3435" t="s">
        <v>691</v>
      </c>
      <c r="AH3435" t="s">
        <v>472</v>
      </c>
      <c r="AI3435" t="s">
        <v>220</v>
      </c>
      <c r="AJ3435" t="s">
        <v>305</v>
      </c>
      <c r="AK3435" t="s">
        <v>73</v>
      </c>
      <c r="AL3435" t="s">
        <v>103</v>
      </c>
      <c r="AM3435" t="s">
        <v>103</v>
      </c>
      <c r="AN3435" t="s">
        <v>9518</v>
      </c>
      <c r="AO3435" t="s">
        <v>592</v>
      </c>
      <c r="AP3435" t="s">
        <v>115</v>
      </c>
      <c r="AQ3435" t="s">
        <v>499</v>
      </c>
      <c r="AR3435" t="s">
        <v>62</v>
      </c>
      <c r="AS3435" t="s">
        <v>54</v>
      </c>
      <c r="AT3435" t="s">
        <v>73</v>
      </c>
      <c r="AU3435" t="s">
        <v>107</v>
      </c>
      <c r="AV3435" t="s">
        <v>10936</v>
      </c>
    </row>
    <row r="3436" spans="1:48" hidden="1" x14ac:dyDescent="0.3">
      <c r="A3436" t="s">
        <v>16331</v>
      </c>
      <c r="B3436" t="s">
        <v>16332</v>
      </c>
      <c r="C3436" s="1" t="str">
        <f t="shared" si="560"/>
        <v>21:0975</v>
      </c>
      <c r="D3436" s="1" t="str">
        <f t="shared" si="567"/>
        <v>21:0110</v>
      </c>
      <c r="E3436" t="s">
        <v>16333</v>
      </c>
      <c r="F3436" t="s">
        <v>16334</v>
      </c>
      <c r="H3436">
        <v>60.614100299999997</v>
      </c>
      <c r="I3436">
        <v>-99.163187500000006</v>
      </c>
      <c r="J3436" s="1" t="str">
        <f t="shared" si="568"/>
        <v>NGR lake sediment grab sample</v>
      </c>
      <c r="K3436" s="1" t="str">
        <f t="shared" si="569"/>
        <v>&lt;177 micron (NGR)</v>
      </c>
      <c r="L3436">
        <v>95</v>
      </c>
      <c r="M3436" t="s">
        <v>185</v>
      </c>
      <c r="N3436">
        <v>1850</v>
      </c>
      <c r="O3436" t="s">
        <v>159</v>
      </c>
      <c r="P3436" t="s">
        <v>54</v>
      </c>
      <c r="Q3436" t="s">
        <v>552</v>
      </c>
      <c r="R3436" t="s">
        <v>91</v>
      </c>
      <c r="S3436" t="s">
        <v>57</v>
      </c>
      <c r="T3436" t="s">
        <v>97</v>
      </c>
      <c r="U3436" t="s">
        <v>203</v>
      </c>
      <c r="V3436" t="s">
        <v>90</v>
      </c>
      <c r="W3436" t="s">
        <v>171</v>
      </c>
      <c r="X3436" t="s">
        <v>67</v>
      </c>
      <c r="Y3436" t="s">
        <v>206</v>
      </c>
      <c r="Z3436" t="s">
        <v>170</v>
      </c>
      <c r="AA3436" t="s">
        <v>64</v>
      </c>
      <c r="AB3436" t="s">
        <v>187</v>
      </c>
      <c r="AC3436" t="s">
        <v>66</v>
      </c>
      <c r="AD3436" t="s">
        <v>59</v>
      </c>
      <c r="AE3436" t="s">
        <v>177</v>
      </c>
      <c r="AF3436" t="s">
        <v>203</v>
      </c>
      <c r="AG3436" t="s">
        <v>492</v>
      </c>
      <c r="AH3436" t="s">
        <v>780</v>
      </c>
      <c r="AI3436" t="s">
        <v>170</v>
      </c>
      <c r="AJ3436" t="s">
        <v>59</v>
      </c>
      <c r="AK3436" t="s">
        <v>73</v>
      </c>
      <c r="AL3436" t="s">
        <v>75</v>
      </c>
      <c r="AM3436" t="s">
        <v>75</v>
      </c>
      <c r="AN3436" t="s">
        <v>8623</v>
      </c>
      <c r="AO3436" t="s">
        <v>88</v>
      </c>
      <c r="AP3436" t="s">
        <v>4543</v>
      </c>
      <c r="AQ3436" t="s">
        <v>152</v>
      </c>
      <c r="AR3436" t="s">
        <v>170</v>
      </c>
      <c r="AS3436" t="s">
        <v>54</v>
      </c>
      <c r="AT3436" t="s">
        <v>73</v>
      </c>
      <c r="AU3436" t="s">
        <v>107</v>
      </c>
      <c r="AV3436" t="s">
        <v>12967</v>
      </c>
    </row>
    <row r="3437" spans="1:48" hidden="1" x14ac:dyDescent="0.3">
      <c r="A3437" t="s">
        <v>16335</v>
      </c>
      <c r="B3437" t="s">
        <v>16336</v>
      </c>
      <c r="C3437" s="1" t="str">
        <f t="shared" si="560"/>
        <v>21:0975</v>
      </c>
      <c r="D3437" s="1" t="str">
        <f t="shared" si="567"/>
        <v>21:0110</v>
      </c>
      <c r="E3437" t="s">
        <v>16337</v>
      </c>
      <c r="F3437" t="s">
        <v>16338</v>
      </c>
      <c r="H3437">
        <v>60.643171700000003</v>
      </c>
      <c r="I3437">
        <v>-99.171158899999995</v>
      </c>
      <c r="J3437" s="1" t="str">
        <f t="shared" si="568"/>
        <v>NGR lake sediment grab sample</v>
      </c>
      <c r="K3437" s="1" t="str">
        <f t="shared" si="569"/>
        <v>&lt;177 micron (NGR)</v>
      </c>
      <c r="L3437">
        <v>95</v>
      </c>
      <c r="M3437" t="s">
        <v>200</v>
      </c>
      <c r="N3437">
        <v>1851</v>
      </c>
      <c r="O3437" t="s">
        <v>68</v>
      </c>
      <c r="P3437" t="s">
        <v>54</v>
      </c>
      <c r="Q3437" t="s">
        <v>275</v>
      </c>
      <c r="R3437" t="s">
        <v>190</v>
      </c>
      <c r="S3437" t="s">
        <v>57</v>
      </c>
      <c r="T3437" t="s">
        <v>262</v>
      </c>
      <c r="U3437" t="s">
        <v>117</v>
      </c>
      <c r="V3437" t="s">
        <v>90</v>
      </c>
      <c r="W3437" t="s">
        <v>448</v>
      </c>
      <c r="X3437" t="s">
        <v>62</v>
      </c>
      <c r="Y3437" t="s">
        <v>224</v>
      </c>
      <c r="Z3437" t="s">
        <v>170</v>
      </c>
      <c r="AA3437" t="s">
        <v>64</v>
      </c>
      <c r="AB3437" t="s">
        <v>169</v>
      </c>
      <c r="AC3437" t="s">
        <v>66</v>
      </c>
      <c r="AD3437" t="s">
        <v>127</v>
      </c>
      <c r="AE3437" t="s">
        <v>224</v>
      </c>
      <c r="AF3437" t="s">
        <v>76</v>
      </c>
      <c r="AG3437" t="s">
        <v>691</v>
      </c>
      <c r="AH3437" t="s">
        <v>472</v>
      </c>
      <c r="AI3437" t="s">
        <v>136</v>
      </c>
      <c r="AJ3437" t="s">
        <v>168</v>
      </c>
      <c r="AK3437" t="s">
        <v>73</v>
      </c>
      <c r="AL3437" t="s">
        <v>103</v>
      </c>
      <c r="AM3437" t="s">
        <v>157</v>
      </c>
      <c r="AN3437" t="s">
        <v>76</v>
      </c>
      <c r="AO3437" t="s">
        <v>926</v>
      </c>
      <c r="AP3437" t="s">
        <v>830</v>
      </c>
      <c r="AQ3437" t="s">
        <v>116</v>
      </c>
      <c r="AR3437" t="s">
        <v>67</v>
      </c>
      <c r="AS3437" t="s">
        <v>62</v>
      </c>
      <c r="AT3437" t="s">
        <v>91</v>
      </c>
      <c r="AU3437" t="s">
        <v>107</v>
      </c>
      <c r="AV3437" t="s">
        <v>16339</v>
      </c>
    </row>
    <row r="3438" spans="1:48" hidden="1" x14ac:dyDescent="0.3">
      <c r="A3438" t="s">
        <v>16340</v>
      </c>
      <c r="B3438" t="s">
        <v>16341</v>
      </c>
      <c r="C3438" s="1" t="str">
        <f t="shared" si="560"/>
        <v>21:0975</v>
      </c>
      <c r="D3438" s="1" t="str">
        <f t="shared" si="567"/>
        <v>21:0110</v>
      </c>
      <c r="E3438" t="s">
        <v>16342</v>
      </c>
      <c r="F3438" t="s">
        <v>16343</v>
      </c>
      <c r="H3438">
        <v>60.680159699999997</v>
      </c>
      <c r="I3438">
        <v>-99.104703200000003</v>
      </c>
      <c r="J3438" s="1" t="str">
        <f t="shared" si="568"/>
        <v>NGR lake sediment grab sample</v>
      </c>
      <c r="K3438" s="1" t="str">
        <f t="shared" si="569"/>
        <v>&lt;177 micron (NGR)</v>
      </c>
      <c r="L3438">
        <v>95</v>
      </c>
      <c r="M3438" t="s">
        <v>217</v>
      </c>
      <c r="N3438">
        <v>1852</v>
      </c>
      <c r="O3438" t="s">
        <v>448</v>
      </c>
      <c r="P3438" t="s">
        <v>54</v>
      </c>
      <c r="Q3438" t="s">
        <v>572</v>
      </c>
      <c r="R3438" t="s">
        <v>290</v>
      </c>
      <c r="S3438" t="s">
        <v>57</v>
      </c>
      <c r="T3438" t="s">
        <v>58</v>
      </c>
      <c r="U3438" t="s">
        <v>117</v>
      </c>
      <c r="V3438" t="s">
        <v>141</v>
      </c>
      <c r="W3438" t="s">
        <v>220</v>
      </c>
      <c r="X3438" t="s">
        <v>67</v>
      </c>
      <c r="Y3438" t="s">
        <v>302</v>
      </c>
      <c r="Z3438" t="s">
        <v>96</v>
      </c>
      <c r="AA3438" t="s">
        <v>64</v>
      </c>
      <c r="AB3438" t="s">
        <v>411</v>
      </c>
      <c r="AC3438" t="s">
        <v>155</v>
      </c>
      <c r="AD3438" t="s">
        <v>203</v>
      </c>
      <c r="AE3438" t="s">
        <v>171</v>
      </c>
      <c r="AF3438" t="s">
        <v>77</v>
      </c>
      <c r="AG3438" t="s">
        <v>58</v>
      </c>
      <c r="AH3438" t="s">
        <v>472</v>
      </c>
      <c r="AI3438" t="s">
        <v>336</v>
      </c>
      <c r="AJ3438" t="s">
        <v>348</v>
      </c>
      <c r="AK3438" t="s">
        <v>73</v>
      </c>
      <c r="AL3438" t="s">
        <v>157</v>
      </c>
      <c r="AM3438" t="s">
        <v>125</v>
      </c>
      <c r="AN3438" t="s">
        <v>76</v>
      </c>
      <c r="AO3438" t="s">
        <v>178</v>
      </c>
      <c r="AP3438" t="s">
        <v>566</v>
      </c>
      <c r="AQ3438" t="s">
        <v>203</v>
      </c>
      <c r="AR3438" t="s">
        <v>62</v>
      </c>
      <c r="AS3438" t="s">
        <v>62</v>
      </c>
      <c r="AT3438" t="s">
        <v>58</v>
      </c>
      <c r="AU3438" t="s">
        <v>462</v>
      </c>
      <c r="AV3438" t="s">
        <v>16344</v>
      </c>
    </row>
    <row r="3439" spans="1:48" hidden="1" x14ac:dyDescent="0.3">
      <c r="A3439" t="s">
        <v>16345</v>
      </c>
      <c r="B3439" t="s">
        <v>16346</v>
      </c>
      <c r="C3439" s="1" t="str">
        <f t="shared" si="560"/>
        <v>21:0975</v>
      </c>
      <c r="D3439" s="1" t="str">
        <f t="shared" si="567"/>
        <v>21:0110</v>
      </c>
      <c r="E3439" t="s">
        <v>16347</v>
      </c>
      <c r="F3439" t="s">
        <v>16348</v>
      </c>
      <c r="H3439">
        <v>60.713445700000001</v>
      </c>
      <c r="I3439">
        <v>-99.088281600000002</v>
      </c>
      <c r="J3439" s="1" t="str">
        <f t="shared" si="568"/>
        <v>NGR lake sediment grab sample</v>
      </c>
      <c r="K3439" s="1" t="str">
        <f t="shared" si="569"/>
        <v>&lt;177 micron (NGR)</v>
      </c>
      <c r="L3439">
        <v>95</v>
      </c>
      <c r="M3439" t="s">
        <v>113</v>
      </c>
      <c r="N3439">
        <v>1853</v>
      </c>
      <c r="O3439" t="s">
        <v>238</v>
      </c>
      <c r="P3439" t="s">
        <v>54</v>
      </c>
      <c r="Q3439" t="s">
        <v>262</v>
      </c>
      <c r="R3439" t="s">
        <v>381</v>
      </c>
      <c r="S3439" t="s">
        <v>57</v>
      </c>
      <c r="T3439" t="s">
        <v>447</v>
      </c>
      <c r="U3439" t="s">
        <v>117</v>
      </c>
      <c r="V3439" t="s">
        <v>251</v>
      </c>
      <c r="W3439" t="s">
        <v>526</v>
      </c>
      <c r="X3439" t="s">
        <v>62</v>
      </c>
      <c r="Y3439" t="s">
        <v>157</v>
      </c>
      <c r="Z3439" t="s">
        <v>67</v>
      </c>
      <c r="AA3439" t="s">
        <v>64</v>
      </c>
      <c r="AB3439" t="s">
        <v>91</v>
      </c>
      <c r="AC3439" t="s">
        <v>224</v>
      </c>
      <c r="AD3439" t="s">
        <v>117</v>
      </c>
      <c r="AE3439" t="s">
        <v>8614</v>
      </c>
      <c r="AF3439" t="s">
        <v>282</v>
      </c>
      <c r="AG3439" t="s">
        <v>357</v>
      </c>
      <c r="AH3439" t="s">
        <v>780</v>
      </c>
      <c r="AI3439" t="s">
        <v>226</v>
      </c>
      <c r="AJ3439" t="s">
        <v>1389</v>
      </c>
      <c r="AK3439" t="s">
        <v>73</v>
      </c>
      <c r="AL3439" t="s">
        <v>103</v>
      </c>
      <c r="AM3439" t="s">
        <v>206</v>
      </c>
      <c r="AN3439" t="s">
        <v>76</v>
      </c>
      <c r="AO3439" t="s">
        <v>4212</v>
      </c>
      <c r="AP3439" t="s">
        <v>603</v>
      </c>
      <c r="AQ3439" t="s">
        <v>104</v>
      </c>
      <c r="AR3439" t="s">
        <v>67</v>
      </c>
      <c r="AS3439" t="s">
        <v>170</v>
      </c>
      <c r="AT3439" t="s">
        <v>152</v>
      </c>
      <c r="AU3439" t="s">
        <v>107</v>
      </c>
      <c r="AV3439" t="s">
        <v>6738</v>
      </c>
    </row>
    <row r="3440" spans="1:48" hidden="1" x14ac:dyDescent="0.3">
      <c r="A3440" t="s">
        <v>16349</v>
      </c>
      <c r="B3440" t="s">
        <v>16350</v>
      </c>
      <c r="C3440" s="1" t="str">
        <f t="shared" si="560"/>
        <v>21:0975</v>
      </c>
      <c r="D3440" s="1" t="str">
        <f t="shared" si="567"/>
        <v>21:0110</v>
      </c>
      <c r="E3440" t="s">
        <v>16347</v>
      </c>
      <c r="F3440" t="s">
        <v>16351</v>
      </c>
      <c r="H3440">
        <v>60.713445700000001</v>
      </c>
      <c r="I3440">
        <v>-99.088281600000002</v>
      </c>
      <c r="J3440" s="1" t="str">
        <f t="shared" si="568"/>
        <v>NGR lake sediment grab sample</v>
      </c>
      <c r="K3440" s="1" t="str">
        <f t="shared" si="569"/>
        <v>&lt;177 micron (NGR)</v>
      </c>
      <c r="L3440">
        <v>95</v>
      </c>
      <c r="M3440" t="s">
        <v>132</v>
      </c>
      <c r="N3440">
        <v>1854</v>
      </c>
      <c r="O3440" t="s">
        <v>74</v>
      </c>
      <c r="P3440" t="s">
        <v>54</v>
      </c>
      <c r="Q3440" t="s">
        <v>262</v>
      </c>
      <c r="R3440" t="s">
        <v>381</v>
      </c>
      <c r="S3440" t="s">
        <v>57</v>
      </c>
      <c r="T3440" t="s">
        <v>447</v>
      </c>
      <c r="U3440" t="s">
        <v>59</v>
      </c>
      <c r="V3440" t="s">
        <v>190</v>
      </c>
      <c r="W3440" t="s">
        <v>526</v>
      </c>
      <c r="X3440" t="s">
        <v>62</v>
      </c>
      <c r="Y3440" t="s">
        <v>125</v>
      </c>
      <c r="Z3440" t="s">
        <v>74</v>
      </c>
      <c r="AA3440" t="s">
        <v>64</v>
      </c>
      <c r="AB3440" t="s">
        <v>152</v>
      </c>
      <c r="AC3440" t="s">
        <v>155</v>
      </c>
      <c r="AD3440" t="s">
        <v>117</v>
      </c>
      <c r="AE3440" t="s">
        <v>8754</v>
      </c>
      <c r="AF3440" t="s">
        <v>69</v>
      </c>
      <c r="AG3440" t="s">
        <v>116</v>
      </c>
      <c r="AH3440" t="s">
        <v>780</v>
      </c>
      <c r="AI3440" t="s">
        <v>363</v>
      </c>
      <c r="AJ3440" t="s">
        <v>1050</v>
      </c>
      <c r="AK3440" t="s">
        <v>73</v>
      </c>
      <c r="AL3440" t="s">
        <v>103</v>
      </c>
      <c r="AM3440" t="s">
        <v>68</v>
      </c>
      <c r="AN3440" t="s">
        <v>76</v>
      </c>
      <c r="AO3440" t="s">
        <v>1402</v>
      </c>
      <c r="AP3440" t="s">
        <v>1158</v>
      </c>
      <c r="AQ3440" t="s">
        <v>92</v>
      </c>
      <c r="AR3440" t="s">
        <v>74</v>
      </c>
      <c r="AS3440" t="s">
        <v>170</v>
      </c>
      <c r="AT3440" t="s">
        <v>73</v>
      </c>
      <c r="AU3440" t="s">
        <v>107</v>
      </c>
      <c r="AV3440" t="s">
        <v>16352</v>
      </c>
    </row>
    <row r="3441" spans="1:48" hidden="1" x14ac:dyDescent="0.3">
      <c r="A3441" t="s">
        <v>16353</v>
      </c>
      <c r="B3441" t="s">
        <v>16354</v>
      </c>
      <c r="C3441" s="1" t="str">
        <f t="shared" si="560"/>
        <v>21:0975</v>
      </c>
      <c r="D3441" s="1" t="str">
        <f t="shared" si="567"/>
        <v>21:0110</v>
      </c>
      <c r="E3441" t="s">
        <v>16355</v>
      </c>
      <c r="F3441" t="s">
        <v>16356</v>
      </c>
      <c r="H3441">
        <v>60.736137399999997</v>
      </c>
      <c r="I3441">
        <v>-99.096649900000003</v>
      </c>
      <c r="J3441" s="1" t="str">
        <f t="shared" si="568"/>
        <v>NGR lake sediment grab sample</v>
      </c>
      <c r="K3441" s="1" t="str">
        <f t="shared" si="569"/>
        <v>&lt;177 micron (NGR)</v>
      </c>
      <c r="L3441">
        <v>95</v>
      </c>
      <c r="M3441" t="s">
        <v>246</v>
      </c>
      <c r="N3441">
        <v>1855</v>
      </c>
      <c r="O3441" t="s">
        <v>302</v>
      </c>
      <c r="P3441" t="s">
        <v>54</v>
      </c>
      <c r="Q3441" t="s">
        <v>1158</v>
      </c>
      <c r="R3441" t="s">
        <v>691</v>
      </c>
      <c r="S3441" t="s">
        <v>57</v>
      </c>
      <c r="T3441" t="s">
        <v>462</v>
      </c>
      <c r="U3441" t="s">
        <v>59</v>
      </c>
      <c r="V3441" t="s">
        <v>141</v>
      </c>
      <c r="W3441" t="s">
        <v>63</v>
      </c>
      <c r="X3441" t="s">
        <v>62</v>
      </c>
      <c r="Y3441" t="s">
        <v>448</v>
      </c>
      <c r="Z3441" t="s">
        <v>96</v>
      </c>
      <c r="AA3441" t="s">
        <v>64</v>
      </c>
      <c r="AB3441" t="s">
        <v>315</v>
      </c>
      <c r="AC3441" t="s">
        <v>125</v>
      </c>
      <c r="AD3441" t="s">
        <v>436</v>
      </c>
      <c r="AE3441" t="s">
        <v>526</v>
      </c>
      <c r="AF3441" t="s">
        <v>151</v>
      </c>
      <c r="AG3441" t="s">
        <v>365</v>
      </c>
      <c r="AH3441" t="s">
        <v>472</v>
      </c>
      <c r="AI3441" t="s">
        <v>156</v>
      </c>
      <c r="AJ3441" t="s">
        <v>1097</v>
      </c>
      <c r="AK3441" t="s">
        <v>73</v>
      </c>
      <c r="AL3441" t="s">
        <v>75</v>
      </c>
      <c r="AM3441" t="s">
        <v>526</v>
      </c>
      <c r="AN3441" t="s">
        <v>76</v>
      </c>
      <c r="AO3441" t="s">
        <v>618</v>
      </c>
      <c r="AP3441" t="s">
        <v>234</v>
      </c>
      <c r="AQ3441" t="s">
        <v>422</v>
      </c>
      <c r="AR3441" t="s">
        <v>74</v>
      </c>
      <c r="AS3441" t="s">
        <v>127</v>
      </c>
      <c r="AT3441" t="s">
        <v>248</v>
      </c>
      <c r="AU3441" t="s">
        <v>107</v>
      </c>
      <c r="AV3441" t="s">
        <v>16357</v>
      </c>
    </row>
    <row r="3442" spans="1:48" hidden="1" x14ac:dyDescent="0.3">
      <c r="A3442" t="s">
        <v>16358</v>
      </c>
      <c r="B3442" t="s">
        <v>16359</v>
      </c>
      <c r="C3442" s="1" t="str">
        <f t="shared" si="560"/>
        <v>21:0975</v>
      </c>
      <c r="D3442" s="1" t="str">
        <f t="shared" si="567"/>
        <v>21:0110</v>
      </c>
      <c r="E3442" t="s">
        <v>16360</v>
      </c>
      <c r="F3442" t="s">
        <v>16361</v>
      </c>
      <c r="H3442">
        <v>60.775292399999998</v>
      </c>
      <c r="I3442">
        <v>-99.301845200000002</v>
      </c>
      <c r="J3442" s="1" t="str">
        <f t="shared" si="568"/>
        <v>NGR lake sediment grab sample</v>
      </c>
      <c r="K3442" s="1" t="str">
        <f t="shared" si="569"/>
        <v>&lt;177 micron (NGR)</v>
      </c>
      <c r="L3442">
        <v>95</v>
      </c>
      <c r="M3442" t="s">
        <v>260</v>
      </c>
      <c r="N3442">
        <v>1856</v>
      </c>
      <c r="O3442" t="s">
        <v>254</v>
      </c>
      <c r="P3442" t="s">
        <v>54</v>
      </c>
      <c r="Q3442" t="s">
        <v>133</v>
      </c>
      <c r="R3442" t="s">
        <v>99</v>
      </c>
      <c r="S3442" t="s">
        <v>57</v>
      </c>
      <c r="T3442" t="s">
        <v>315</v>
      </c>
      <c r="U3442" t="s">
        <v>59</v>
      </c>
      <c r="V3442" t="s">
        <v>550</v>
      </c>
      <c r="W3442" t="s">
        <v>94</v>
      </c>
      <c r="X3442" t="s">
        <v>62</v>
      </c>
      <c r="Y3442" t="s">
        <v>346</v>
      </c>
      <c r="Z3442" t="s">
        <v>59</v>
      </c>
      <c r="AA3442" t="s">
        <v>64</v>
      </c>
      <c r="AB3442" t="s">
        <v>316</v>
      </c>
      <c r="AC3442" t="s">
        <v>224</v>
      </c>
      <c r="AD3442" t="s">
        <v>138</v>
      </c>
      <c r="AE3442" t="s">
        <v>302</v>
      </c>
      <c r="AF3442" t="s">
        <v>92</v>
      </c>
      <c r="AG3442" t="s">
        <v>58</v>
      </c>
      <c r="AH3442" t="s">
        <v>173</v>
      </c>
      <c r="AI3442" t="s">
        <v>318</v>
      </c>
      <c r="AJ3442" t="s">
        <v>2699</v>
      </c>
      <c r="AK3442" t="s">
        <v>73</v>
      </c>
      <c r="AL3442" t="s">
        <v>74</v>
      </c>
      <c r="AM3442" t="s">
        <v>68</v>
      </c>
      <c r="AN3442" t="s">
        <v>76</v>
      </c>
      <c r="AO3442" t="s">
        <v>116</v>
      </c>
      <c r="AP3442" t="s">
        <v>126</v>
      </c>
      <c r="AQ3442" t="s">
        <v>141</v>
      </c>
      <c r="AR3442" t="s">
        <v>67</v>
      </c>
      <c r="AS3442" t="s">
        <v>127</v>
      </c>
      <c r="AT3442" t="s">
        <v>73</v>
      </c>
      <c r="AU3442" t="s">
        <v>107</v>
      </c>
      <c r="AV3442" t="s">
        <v>3346</v>
      </c>
    </row>
    <row r="3443" spans="1:48" hidden="1" x14ac:dyDescent="0.3">
      <c r="A3443" t="s">
        <v>16362</v>
      </c>
      <c r="B3443" t="s">
        <v>16363</v>
      </c>
      <c r="C3443" s="1" t="str">
        <f t="shared" ref="C3443:C3506" si="570">HYPERLINK("https://geochem.nrcan.gc.ca/cdogs/content/bdl/bdl210975_e.htm", "21:0975")</f>
        <v>21:0975</v>
      </c>
      <c r="D3443" s="1" t="str">
        <f t="shared" si="567"/>
        <v>21:0110</v>
      </c>
      <c r="E3443" t="s">
        <v>16364</v>
      </c>
      <c r="F3443" t="s">
        <v>16365</v>
      </c>
      <c r="H3443">
        <v>60.779018700000002</v>
      </c>
      <c r="I3443">
        <v>-99.366624400000006</v>
      </c>
      <c r="J3443" s="1" t="str">
        <f t="shared" si="568"/>
        <v>NGR lake sediment grab sample</v>
      </c>
      <c r="K3443" s="1" t="str">
        <f t="shared" si="569"/>
        <v>&lt;177 micron (NGR)</v>
      </c>
      <c r="L3443">
        <v>95</v>
      </c>
      <c r="M3443" t="s">
        <v>273</v>
      </c>
      <c r="N3443">
        <v>1857</v>
      </c>
      <c r="O3443" t="s">
        <v>526</v>
      </c>
      <c r="P3443" t="s">
        <v>54</v>
      </c>
      <c r="Q3443" t="s">
        <v>1583</v>
      </c>
      <c r="R3443" t="s">
        <v>103</v>
      </c>
      <c r="S3443" t="s">
        <v>57</v>
      </c>
      <c r="T3443" t="s">
        <v>573</v>
      </c>
      <c r="U3443" t="s">
        <v>138</v>
      </c>
      <c r="V3443" t="s">
        <v>347</v>
      </c>
      <c r="W3443" t="s">
        <v>79</v>
      </c>
      <c r="X3443" t="s">
        <v>62</v>
      </c>
      <c r="Y3443" t="s">
        <v>62</v>
      </c>
      <c r="Z3443" t="s">
        <v>96</v>
      </c>
      <c r="AA3443" t="s">
        <v>64</v>
      </c>
      <c r="AB3443" t="s">
        <v>364</v>
      </c>
      <c r="AC3443" t="s">
        <v>171</v>
      </c>
      <c r="AD3443" t="s">
        <v>357</v>
      </c>
      <c r="AE3443" t="s">
        <v>206</v>
      </c>
      <c r="AF3443" t="s">
        <v>203</v>
      </c>
      <c r="AG3443" t="s">
        <v>291</v>
      </c>
      <c r="AH3443" t="s">
        <v>472</v>
      </c>
      <c r="AI3443" t="s">
        <v>71</v>
      </c>
      <c r="AJ3443" t="s">
        <v>317</v>
      </c>
      <c r="AK3443" t="s">
        <v>73</v>
      </c>
      <c r="AL3443" t="s">
        <v>125</v>
      </c>
      <c r="AM3443" t="s">
        <v>170</v>
      </c>
      <c r="AN3443" t="s">
        <v>76</v>
      </c>
      <c r="AO3443" t="s">
        <v>3914</v>
      </c>
      <c r="AP3443" t="s">
        <v>656</v>
      </c>
      <c r="AQ3443" t="s">
        <v>10921</v>
      </c>
      <c r="AR3443" t="s">
        <v>67</v>
      </c>
      <c r="AS3443" t="s">
        <v>88</v>
      </c>
      <c r="AT3443" t="s">
        <v>262</v>
      </c>
      <c r="AU3443" t="s">
        <v>107</v>
      </c>
      <c r="AV3443" t="s">
        <v>748</v>
      </c>
    </row>
    <row r="3444" spans="1:48" hidden="1" x14ac:dyDescent="0.3">
      <c r="A3444" t="s">
        <v>16366</v>
      </c>
      <c r="B3444" t="s">
        <v>16367</v>
      </c>
      <c r="C3444" s="1" t="str">
        <f t="shared" si="570"/>
        <v>21:0975</v>
      </c>
      <c r="D3444" s="1" t="str">
        <f t="shared" si="567"/>
        <v>21:0110</v>
      </c>
      <c r="E3444" t="s">
        <v>16368</v>
      </c>
      <c r="F3444" t="s">
        <v>16369</v>
      </c>
      <c r="H3444">
        <v>60.781289999999998</v>
      </c>
      <c r="I3444">
        <v>-99.444033399999995</v>
      </c>
      <c r="J3444" s="1" t="str">
        <f t="shared" si="568"/>
        <v>NGR lake sediment grab sample</v>
      </c>
      <c r="K3444" s="1" t="str">
        <f t="shared" si="569"/>
        <v>&lt;177 micron (NGR)</v>
      </c>
      <c r="L3444">
        <v>95</v>
      </c>
      <c r="M3444" t="s">
        <v>289</v>
      </c>
      <c r="N3444">
        <v>1858</v>
      </c>
      <c r="O3444" t="s">
        <v>177</v>
      </c>
      <c r="P3444" t="s">
        <v>54</v>
      </c>
      <c r="Q3444" t="s">
        <v>80</v>
      </c>
      <c r="R3444" t="s">
        <v>103</v>
      </c>
      <c r="S3444" t="s">
        <v>57</v>
      </c>
      <c r="T3444" t="s">
        <v>16370</v>
      </c>
      <c r="U3444" t="s">
        <v>59</v>
      </c>
      <c r="V3444" t="s">
        <v>2740</v>
      </c>
      <c r="W3444" t="s">
        <v>388</v>
      </c>
      <c r="X3444" t="s">
        <v>170</v>
      </c>
      <c r="Y3444" t="s">
        <v>137</v>
      </c>
      <c r="Z3444" t="s">
        <v>62</v>
      </c>
      <c r="AA3444" t="s">
        <v>64</v>
      </c>
      <c r="AB3444" t="s">
        <v>16371</v>
      </c>
      <c r="AC3444" t="s">
        <v>346</v>
      </c>
      <c r="AD3444" t="s">
        <v>178</v>
      </c>
      <c r="AE3444" t="s">
        <v>983</v>
      </c>
      <c r="AF3444" t="s">
        <v>76</v>
      </c>
      <c r="AG3444" t="s">
        <v>326</v>
      </c>
      <c r="AH3444" t="s">
        <v>780</v>
      </c>
      <c r="AI3444" t="s">
        <v>114</v>
      </c>
      <c r="AJ3444" t="s">
        <v>16372</v>
      </c>
      <c r="AK3444" t="s">
        <v>73</v>
      </c>
      <c r="AL3444" t="s">
        <v>177</v>
      </c>
      <c r="AM3444" t="s">
        <v>61</v>
      </c>
      <c r="AN3444" t="s">
        <v>76</v>
      </c>
      <c r="AO3444" t="s">
        <v>16373</v>
      </c>
      <c r="AP3444" t="s">
        <v>4543</v>
      </c>
      <c r="AQ3444" t="s">
        <v>293</v>
      </c>
      <c r="AR3444" t="s">
        <v>67</v>
      </c>
      <c r="AS3444" t="s">
        <v>92</v>
      </c>
      <c r="AT3444" t="s">
        <v>1814</v>
      </c>
      <c r="AU3444" t="s">
        <v>107</v>
      </c>
      <c r="AV3444" t="s">
        <v>914</v>
      </c>
    </row>
    <row r="3445" spans="1:48" hidden="1" x14ac:dyDescent="0.3">
      <c r="A3445" t="s">
        <v>16374</v>
      </c>
      <c r="B3445" t="s">
        <v>16375</v>
      </c>
      <c r="C3445" s="1" t="str">
        <f t="shared" si="570"/>
        <v>21:0975</v>
      </c>
      <c r="D3445" s="1" t="str">
        <f>HYPERLINK("https://geochem.nrcan.gc.ca/cdogs/content/svy/svy_e.htm", "")</f>
        <v/>
      </c>
      <c r="G3445" s="1" t="str">
        <f>HYPERLINK("https://geochem.nrcan.gc.ca/cdogs/content/cr_/cr_00161_e.htm", "161")</f>
        <v>161</v>
      </c>
      <c r="J3445" t="s">
        <v>230</v>
      </c>
      <c r="K3445" t="s">
        <v>231</v>
      </c>
      <c r="L3445">
        <v>95</v>
      </c>
      <c r="M3445" t="s">
        <v>232</v>
      </c>
      <c r="N3445">
        <v>1859</v>
      </c>
      <c r="O3445" t="s">
        <v>138</v>
      </c>
      <c r="P3445" t="s">
        <v>282</v>
      </c>
      <c r="Q3445" t="s">
        <v>656</v>
      </c>
      <c r="R3445" t="s">
        <v>103</v>
      </c>
      <c r="S3445" t="s">
        <v>57</v>
      </c>
      <c r="T3445" t="s">
        <v>58</v>
      </c>
      <c r="U3445" t="s">
        <v>88</v>
      </c>
      <c r="V3445" t="s">
        <v>58</v>
      </c>
      <c r="W3445" t="s">
        <v>63</v>
      </c>
      <c r="X3445" t="s">
        <v>74</v>
      </c>
      <c r="Y3445" t="s">
        <v>308</v>
      </c>
      <c r="Z3445" t="s">
        <v>104</v>
      </c>
      <c r="AA3445" t="s">
        <v>64</v>
      </c>
      <c r="AB3445" t="s">
        <v>522</v>
      </c>
      <c r="AC3445" t="s">
        <v>125</v>
      </c>
      <c r="AD3445" t="s">
        <v>67</v>
      </c>
      <c r="AE3445" t="s">
        <v>3970</v>
      </c>
      <c r="AF3445" t="s">
        <v>90</v>
      </c>
      <c r="AG3445" t="s">
        <v>853</v>
      </c>
      <c r="AH3445" t="s">
        <v>157</v>
      </c>
      <c r="AI3445" t="s">
        <v>134</v>
      </c>
      <c r="AJ3445" t="s">
        <v>117</v>
      </c>
      <c r="AK3445" t="s">
        <v>73</v>
      </c>
      <c r="AL3445" t="s">
        <v>526</v>
      </c>
      <c r="AM3445" t="s">
        <v>526</v>
      </c>
      <c r="AN3445" t="s">
        <v>76</v>
      </c>
      <c r="AO3445" t="s">
        <v>92</v>
      </c>
      <c r="AP3445" t="s">
        <v>879</v>
      </c>
      <c r="AQ3445" t="s">
        <v>254</v>
      </c>
      <c r="AR3445" t="s">
        <v>62</v>
      </c>
      <c r="AS3445" t="s">
        <v>96</v>
      </c>
      <c r="AT3445" t="s">
        <v>73</v>
      </c>
      <c r="AU3445" t="s">
        <v>521</v>
      </c>
      <c r="AV3445" t="s">
        <v>16376</v>
      </c>
    </row>
    <row r="3446" spans="1:48" hidden="1" x14ac:dyDescent="0.3">
      <c r="A3446" t="s">
        <v>16377</v>
      </c>
      <c r="B3446" t="s">
        <v>16378</v>
      </c>
      <c r="C3446" s="1" t="str">
        <f t="shared" si="570"/>
        <v>21:0975</v>
      </c>
      <c r="D3446" s="1" t="str">
        <f t="shared" ref="D3446:D3469" si="571">HYPERLINK("https://geochem.nrcan.gc.ca/cdogs/content/svy/svy210110_e.htm", "21:0110")</f>
        <v>21:0110</v>
      </c>
      <c r="E3446" t="s">
        <v>16379</v>
      </c>
      <c r="F3446" t="s">
        <v>16380</v>
      </c>
      <c r="H3446">
        <v>60.771703199999997</v>
      </c>
      <c r="I3446">
        <v>-99.504408799999993</v>
      </c>
      <c r="J3446" s="1" t="str">
        <f t="shared" ref="J3446:J3469" si="572">HYPERLINK("https://geochem.nrcan.gc.ca/cdogs/content/kwd/kwd020027_e.htm", "NGR lake sediment grab sample")</f>
        <v>NGR lake sediment grab sample</v>
      </c>
      <c r="K3446" s="1" t="str">
        <f t="shared" ref="K3446:K3469" si="573">HYPERLINK("https://geochem.nrcan.gc.ca/cdogs/content/kwd/kwd080006_e.htm", "&lt;177 micron (NGR)")</f>
        <v>&lt;177 micron (NGR)</v>
      </c>
      <c r="L3446">
        <v>95</v>
      </c>
      <c r="M3446" t="s">
        <v>301</v>
      </c>
      <c r="N3446">
        <v>1860</v>
      </c>
      <c r="O3446" t="s">
        <v>170</v>
      </c>
      <c r="P3446" t="s">
        <v>54</v>
      </c>
      <c r="Q3446" t="s">
        <v>479</v>
      </c>
      <c r="R3446" t="s">
        <v>103</v>
      </c>
      <c r="S3446" t="s">
        <v>57</v>
      </c>
      <c r="T3446" t="s">
        <v>16381</v>
      </c>
      <c r="U3446" t="s">
        <v>59</v>
      </c>
      <c r="V3446" t="s">
        <v>16382</v>
      </c>
      <c r="W3446" t="s">
        <v>201</v>
      </c>
      <c r="X3446" t="s">
        <v>138</v>
      </c>
      <c r="Y3446" t="s">
        <v>193</v>
      </c>
      <c r="Z3446" t="s">
        <v>170</v>
      </c>
      <c r="AA3446" t="s">
        <v>64</v>
      </c>
      <c r="AB3446" t="s">
        <v>16383</v>
      </c>
      <c r="AC3446" t="s">
        <v>206</v>
      </c>
      <c r="AD3446" t="s">
        <v>116</v>
      </c>
      <c r="AE3446" t="s">
        <v>5744</v>
      </c>
      <c r="AF3446" t="s">
        <v>76</v>
      </c>
      <c r="AG3446" t="s">
        <v>365</v>
      </c>
      <c r="AH3446" t="s">
        <v>173</v>
      </c>
      <c r="AI3446" t="s">
        <v>203</v>
      </c>
      <c r="AJ3446" t="s">
        <v>8692</v>
      </c>
      <c r="AK3446" t="s">
        <v>73</v>
      </c>
      <c r="AL3446" t="s">
        <v>103</v>
      </c>
      <c r="AM3446" t="s">
        <v>117</v>
      </c>
      <c r="AN3446" t="s">
        <v>8708</v>
      </c>
      <c r="AO3446" t="s">
        <v>11784</v>
      </c>
      <c r="AP3446" t="s">
        <v>194</v>
      </c>
      <c r="AQ3446" t="s">
        <v>1576</v>
      </c>
      <c r="AR3446" t="s">
        <v>67</v>
      </c>
      <c r="AS3446" t="s">
        <v>616</v>
      </c>
      <c r="AT3446" t="s">
        <v>552</v>
      </c>
      <c r="AU3446" t="s">
        <v>16169</v>
      </c>
      <c r="AV3446" t="s">
        <v>10782</v>
      </c>
    </row>
    <row r="3447" spans="1:48" hidden="1" x14ac:dyDescent="0.3">
      <c r="A3447" t="s">
        <v>16384</v>
      </c>
      <c r="B3447" t="s">
        <v>16385</v>
      </c>
      <c r="C3447" s="1" t="str">
        <f t="shared" si="570"/>
        <v>21:0975</v>
      </c>
      <c r="D3447" s="1" t="str">
        <f t="shared" si="571"/>
        <v>21:0110</v>
      </c>
      <c r="E3447" t="s">
        <v>16386</v>
      </c>
      <c r="F3447" t="s">
        <v>16387</v>
      </c>
      <c r="H3447">
        <v>60.775386400000002</v>
      </c>
      <c r="I3447">
        <v>-99.554020300000005</v>
      </c>
      <c r="J3447" s="1" t="str">
        <f t="shared" si="572"/>
        <v>NGR lake sediment grab sample</v>
      </c>
      <c r="K3447" s="1" t="str">
        <f t="shared" si="573"/>
        <v>&lt;177 micron (NGR)</v>
      </c>
      <c r="L3447">
        <v>95</v>
      </c>
      <c r="M3447" t="s">
        <v>314</v>
      </c>
      <c r="N3447">
        <v>1861</v>
      </c>
      <c r="O3447" t="s">
        <v>125</v>
      </c>
      <c r="P3447" t="s">
        <v>54</v>
      </c>
      <c r="Q3447" t="s">
        <v>437</v>
      </c>
      <c r="R3447" t="s">
        <v>103</v>
      </c>
      <c r="S3447" t="s">
        <v>57</v>
      </c>
      <c r="T3447" t="s">
        <v>775</v>
      </c>
      <c r="U3447" t="s">
        <v>117</v>
      </c>
      <c r="V3447" t="s">
        <v>2740</v>
      </c>
      <c r="W3447" t="s">
        <v>238</v>
      </c>
      <c r="X3447" t="s">
        <v>62</v>
      </c>
      <c r="Y3447" t="s">
        <v>355</v>
      </c>
      <c r="Z3447" t="s">
        <v>62</v>
      </c>
      <c r="AA3447" t="s">
        <v>64</v>
      </c>
      <c r="AB3447" t="s">
        <v>1576</v>
      </c>
      <c r="AC3447" t="s">
        <v>206</v>
      </c>
      <c r="AD3447" t="s">
        <v>77</v>
      </c>
      <c r="AE3447" t="s">
        <v>7527</v>
      </c>
      <c r="AF3447" t="s">
        <v>76</v>
      </c>
      <c r="AG3447" t="s">
        <v>151</v>
      </c>
      <c r="AH3447" t="s">
        <v>780</v>
      </c>
      <c r="AI3447" t="s">
        <v>388</v>
      </c>
      <c r="AJ3447" t="s">
        <v>669</v>
      </c>
      <c r="AK3447" t="s">
        <v>73</v>
      </c>
      <c r="AL3447" t="s">
        <v>103</v>
      </c>
      <c r="AM3447" t="s">
        <v>276</v>
      </c>
      <c r="AN3447" t="s">
        <v>76</v>
      </c>
      <c r="AO3447" t="s">
        <v>10060</v>
      </c>
      <c r="AP3447" t="s">
        <v>1158</v>
      </c>
      <c r="AQ3447" t="s">
        <v>16388</v>
      </c>
      <c r="AR3447" t="s">
        <v>74</v>
      </c>
      <c r="AS3447" t="s">
        <v>88</v>
      </c>
      <c r="AT3447" t="s">
        <v>315</v>
      </c>
      <c r="AU3447" t="s">
        <v>107</v>
      </c>
      <c r="AV3447" t="s">
        <v>7318</v>
      </c>
    </row>
    <row r="3448" spans="1:48" hidden="1" x14ac:dyDescent="0.3">
      <c r="A3448" t="s">
        <v>16389</v>
      </c>
      <c r="B3448" t="s">
        <v>16390</v>
      </c>
      <c r="C3448" s="1" t="str">
        <f t="shared" si="570"/>
        <v>21:0975</v>
      </c>
      <c r="D3448" s="1" t="str">
        <f t="shared" si="571"/>
        <v>21:0110</v>
      </c>
      <c r="E3448" t="s">
        <v>16391</v>
      </c>
      <c r="F3448" t="s">
        <v>16392</v>
      </c>
      <c r="H3448">
        <v>60.761857200000001</v>
      </c>
      <c r="I3448">
        <v>-99.623287700000006</v>
      </c>
      <c r="J3448" s="1" t="str">
        <f t="shared" si="572"/>
        <v>NGR lake sediment grab sample</v>
      </c>
      <c r="K3448" s="1" t="str">
        <f t="shared" si="573"/>
        <v>&lt;177 micron (NGR)</v>
      </c>
      <c r="L3448">
        <v>95</v>
      </c>
      <c r="M3448" t="s">
        <v>324</v>
      </c>
      <c r="N3448">
        <v>1862</v>
      </c>
      <c r="O3448" t="s">
        <v>75</v>
      </c>
      <c r="P3448" t="s">
        <v>54</v>
      </c>
      <c r="Q3448" t="s">
        <v>80</v>
      </c>
      <c r="R3448" t="s">
        <v>103</v>
      </c>
      <c r="S3448" t="s">
        <v>57</v>
      </c>
      <c r="T3448" t="s">
        <v>3299</v>
      </c>
      <c r="U3448" t="s">
        <v>117</v>
      </c>
      <c r="V3448" t="s">
        <v>2740</v>
      </c>
      <c r="W3448" t="s">
        <v>220</v>
      </c>
      <c r="X3448" t="s">
        <v>62</v>
      </c>
      <c r="Y3448" t="s">
        <v>421</v>
      </c>
      <c r="Z3448" t="s">
        <v>62</v>
      </c>
      <c r="AA3448" t="s">
        <v>64</v>
      </c>
      <c r="AB3448" t="s">
        <v>562</v>
      </c>
      <c r="AC3448" t="s">
        <v>396</v>
      </c>
      <c r="AD3448" t="s">
        <v>88</v>
      </c>
      <c r="AE3448" t="s">
        <v>3792</v>
      </c>
      <c r="AF3448" t="s">
        <v>178</v>
      </c>
      <c r="AG3448" t="s">
        <v>139</v>
      </c>
      <c r="AH3448" t="s">
        <v>780</v>
      </c>
      <c r="AI3448" t="s">
        <v>233</v>
      </c>
      <c r="AJ3448" t="s">
        <v>282</v>
      </c>
      <c r="AK3448" t="s">
        <v>73</v>
      </c>
      <c r="AL3448" t="s">
        <v>75</v>
      </c>
      <c r="AM3448" t="s">
        <v>276</v>
      </c>
      <c r="AN3448" t="s">
        <v>76</v>
      </c>
      <c r="AO3448" t="s">
        <v>16393</v>
      </c>
      <c r="AP3448" t="s">
        <v>194</v>
      </c>
      <c r="AQ3448" t="s">
        <v>16394</v>
      </c>
      <c r="AR3448" t="s">
        <v>67</v>
      </c>
      <c r="AS3448" t="s">
        <v>88</v>
      </c>
      <c r="AT3448" t="s">
        <v>262</v>
      </c>
      <c r="AU3448" t="s">
        <v>107</v>
      </c>
      <c r="AV3448" t="s">
        <v>10822</v>
      </c>
    </row>
    <row r="3449" spans="1:48" hidden="1" x14ac:dyDescent="0.3">
      <c r="A3449" t="s">
        <v>16395</v>
      </c>
      <c r="B3449" t="s">
        <v>16396</v>
      </c>
      <c r="C3449" s="1" t="str">
        <f t="shared" si="570"/>
        <v>21:0975</v>
      </c>
      <c r="D3449" s="1" t="str">
        <f t="shared" si="571"/>
        <v>21:0110</v>
      </c>
      <c r="E3449" t="s">
        <v>16397</v>
      </c>
      <c r="F3449" t="s">
        <v>16398</v>
      </c>
      <c r="H3449">
        <v>60.767586100000003</v>
      </c>
      <c r="I3449">
        <v>-99.687552400000001</v>
      </c>
      <c r="J3449" s="1" t="str">
        <f t="shared" si="572"/>
        <v>NGR lake sediment grab sample</v>
      </c>
      <c r="K3449" s="1" t="str">
        <f t="shared" si="573"/>
        <v>&lt;177 micron (NGR)</v>
      </c>
      <c r="L3449">
        <v>95</v>
      </c>
      <c r="M3449" t="s">
        <v>335</v>
      </c>
      <c r="N3449">
        <v>1863</v>
      </c>
      <c r="O3449" t="s">
        <v>68</v>
      </c>
      <c r="P3449" t="s">
        <v>54</v>
      </c>
      <c r="Q3449" t="s">
        <v>275</v>
      </c>
      <c r="R3449" t="s">
        <v>103</v>
      </c>
      <c r="S3449" t="s">
        <v>57</v>
      </c>
      <c r="T3449" t="s">
        <v>462</v>
      </c>
      <c r="U3449" t="s">
        <v>117</v>
      </c>
      <c r="V3449" t="s">
        <v>141</v>
      </c>
      <c r="W3449" t="s">
        <v>171</v>
      </c>
      <c r="X3449" t="s">
        <v>62</v>
      </c>
      <c r="Y3449" t="s">
        <v>238</v>
      </c>
      <c r="Z3449" t="s">
        <v>170</v>
      </c>
      <c r="AA3449" t="s">
        <v>64</v>
      </c>
      <c r="AB3449" t="s">
        <v>91</v>
      </c>
      <c r="AC3449" t="s">
        <v>238</v>
      </c>
      <c r="AD3449" t="s">
        <v>69</v>
      </c>
      <c r="AE3449" t="s">
        <v>98</v>
      </c>
      <c r="AF3449" t="s">
        <v>90</v>
      </c>
      <c r="AG3449" t="s">
        <v>251</v>
      </c>
      <c r="AH3449" t="s">
        <v>780</v>
      </c>
      <c r="AI3449" t="s">
        <v>240</v>
      </c>
      <c r="AJ3449" t="s">
        <v>544</v>
      </c>
      <c r="AK3449" t="s">
        <v>73</v>
      </c>
      <c r="AL3449" t="s">
        <v>103</v>
      </c>
      <c r="AM3449" t="s">
        <v>396</v>
      </c>
      <c r="AN3449" t="s">
        <v>2740</v>
      </c>
      <c r="AO3449" t="s">
        <v>10719</v>
      </c>
      <c r="AP3449" t="s">
        <v>395</v>
      </c>
      <c r="AQ3449" t="s">
        <v>16399</v>
      </c>
      <c r="AR3449" t="s">
        <v>67</v>
      </c>
      <c r="AS3449" t="s">
        <v>59</v>
      </c>
      <c r="AT3449" t="s">
        <v>262</v>
      </c>
      <c r="AU3449" t="s">
        <v>107</v>
      </c>
      <c r="AV3449" t="s">
        <v>7410</v>
      </c>
    </row>
    <row r="3450" spans="1:48" hidden="1" x14ac:dyDescent="0.3">
      <c r="A3450" t="s">
        <v>16400</v>
      </c>
      <c r="B3450" t="s">
        <v>16401</v>
      </c>
      <c r="C3450" s="1" t="str">
        <f t="shared" si="570"/>
        <v>21:0975</v>
      </c>
      <c r="D3450" s="1" t="str">
        <f t="shared" si="571"/>
        <v>21:0110</v>
      </c>
      <c r="E3450" t="s">
        <v>16402</v>
      </c>
      <c r="F3450" t="s">
        <v>16403</v>
      </c>
      <c r="H3450">
        <v>60.741630200000003</v>
      </c>
      <c r="I3450">
        <v>-99.697690399999999</v>
      </c>
      <c r="J3450" s="1" t="str">
        <f t="shared" si="572"/>
        <v>NGR lake sediment grab sample</v>
      </c>
      <c r="K3450" s="1" t="str">
        <f t="shared" si="573"/>
        <v>&lt;177 micron (NGR)</v>
      </c>
      <c r="L3450">
        <v>95</v>
      </c>
      <c r="M3450" t="s">
        <v>354</v>
      </c>
      <c r="N3450">
        <v>1864</v>
      </c>
      <c r="O3450" t="s">
        <v>238</v>
      </c>
      <c r="P3450" t="s">
        <v>54</v>
      </c>
      <c r="Q3450" t="s">
        <v>573</v>
      </c>
      <c r="R3450" t="s">
        <v>317</v>
      </c>
      <c r="S3450" t="s">
        <v>57</v>
      </c>
      <c r="T3450" t="s">
        <v>573</v>
      </c>
      <c r="U3450" t="s">
        <v>96</v>
      </c>
      <c r="V3450" t="s">
        <v>2740</v>
      </c>
      <c r="W3450" t="s">
        <v>220</v>
      </c>
      <c r="X3450" t="s">
        <v>67</v>
      </c>
      <c r="Y3450" t="s">
        <v>193</v>
      </c>
      <c r="Z3450" t="s">
        <v>62</v>
      </c>
      <c r="AA3450" t="s">
        <v>64</v>
      </c>
      <c r="AB3450" t="s">
        <v>562</v>
      </c>
      <c r="AC3450" t="s">
        <v>62</v>
      </c>
      <c r="AD3450" t="s">
        <v>236</v>
      </c>
      <c r="AE3450" t="s">
        <v>5846</v>
      </c>
      <c r="AF3450" t="s">
        <v>134</v>
      </c>
      <c r="AG3450" t="s">
        <v>492</v>
      </c>
      <c r="AH3450" t="s">
        <v>780</v>
      </c>
      <c r="AI3450" t="s">
        <v>306</v>
      </c>
      <c r="AJ3450" t="s">
        <v>1180</v>
      </c>
      <c r="AK3450" t="s">
        <v>73</v>
      </c>
      <c r="AL3450" t="s">
        <v>177</v>
      </c>
      <c r="AM3450" t="s">
        <v>137</v>
      </c>
      <c r="AN3450" t="s">
        <v>10623</v>
      </c>
      <c r="AO3450" t="s">
        <v>13115</v>
      </c>
      <c r="AP3450" t="s">
        <v>965</v>
      </c>
      <c r="AQ3450" t="s">
        <v>11749</v>
      </c>
      <c r="AR3450" t="s">
        <v>62</v>
      </c>
      <c r="AS3450" t="s">
        <v>117</v>
      </c>
      <c r="AT3450" t="s">
        <v>479</v>
      </c>
      <c r="AU3450" t="s">
        <v>107</v>
      </c>
      <c r="AV3450" t="s">
        <v>14856</v>
      </c>
    </row>
    <row r="3451" spans="1:48" hidden="1" x14ac:dyDescent="0.3">
      <c r="A3451" t="s">
        <v>16404</v>
      </c>
      <c r="B3451" t="s">
        <v>16405</v>
      </c>
      <c r="C3451" s="1" t="str">
        <f t="shared" si="570"/>
        <v>21:0975</v>
      </c>
      <c r="D3451" s="1" t="str">
        <f t="shared" si="571"/>
        <v>21:0110</v>
      </c>
      <c r="E3451" t="s">
        <v>16406</v>
      </c>
      <c r="F3451" t="s">
        <v>16407</v>
      </c>
      <c r="H3451">
        <v>60.730609600000001</v>
      </c>
      <c r="I3451">
        <v>-99.531981799999997</v>
      </c>
      <c r="J3451" s="1" t="str">
        <f t="shared" si="572"/>
        <v>NGR lake sediment grab sample</v>
      </c>
      <c r="K3451" s="1" t="str">
        <f t="shared" si="573"/>
        <v>&lt;177 micron (NGR)</v>
      </c>
      <c r="L3451">
        <v>96</v>
      </c>
      <c r="M3451" t="s">
        <v>52</v>
      </c>
      <c r="N3451">
        <v>1865</v>
      </c>
      <c r="O3451" t="s">
        <v>75</v>
      </c>
      <c r="P3451" t="s">
        <v>54</v>
      </c>
      <c r="Q3451" t="s">
        <v>275</v>
      </c>
      <c r="R3451" t="s">
        <v>103</v>
      </c>
      <c r="S3451" t="s">
        <v>57</v>
      </c>
      <c r="T3451" t="s">
        <v>775</v>
      </c>
      <c r="U3451" t="s">
        <v>117</v>
      </c>
      <c r="V3451" t="s">
        <v>2740</v>
      </c>
      <c r="W3451" t="s">
        <v>302</v>
      </c>
      <c r="X3451" t="s">
        <v>127</v>
      </c>
      <c r="Y3451" t="s">
        <v>137</v>
      </c>
      <c r="Z3451" t="s">
        <v>170</v>
      </c>
      <c r="AA3451" t="s">
        <v>64</v>
      </c>
      <c r="AB3451" t="s">
        <v>16408</v>
      </c>
      <c r="AC3451" t="s">
        <v>171</v>
      </c>
      <c r="AD3451" t="s">
        <v>357</v>
      </c>
      <c r="AE3451" t="s">
        <v>3844</v>
      </c>
      <c r="AF3451" t="s">
        <v>76</v>
      </c>
      <c r="AG3451" t="s">
        <v>691</v>
      </c>
      <c r="AH3451" t="s">
        <v>780</v>
      </c>
      <c r="AI3451" t="s">
        <v>159</v>
      </c>
      <c r="AJ3451" t="s">
        <v>760</v>
      </c>
      <c r="AK3451" t="s">
        <v>73</v>
      </c>
      <c r="AL3451" t="s">
        <v>103</v>
      </c>
      <c r="AM3451" t="s">
        <v>363</v>
      </c>
      <c r="AN3451" t="s">
        <v>781</v>
      </c>
      <c r="AO3451" t="s">
        <v>16409</v>
      </c>
      <c r="AP3451" t="s">
        <v>920</v>
      </c>
      <c r="AQ3451" t="s">
        <v>58</v>
      </c>
      <c r="AR3451" t="s">
        <v>67</v>
      </c>
      <c r="AS3451" t="s">
        <v>203</v>
      </c>
      <c r="AT3451" t="s">
        <v>315</v>
      </c>
      <c r="AU3451" t="s">
        <v>16159</v>
      </c>
      <c r="AV3451" t="s">
        <v>16410</v>
      </c>
    </row>
    <row r="3452" spans="1:48" hidden="1" x14ac:dyDescent="0.3">
      <c r="A3452" t="s">
        <v>16411</v>
      </c>
      <c r="B3452" t="s">
        <v>16412</v>
      </c>
      <c r="C3452" s="1" t="str">
        <f t="shared" si="570"/>
        <v>21:0975</v>
      </c>
      <c r="D3452" s="1" t="str">
        <f t="shared" si="571"/>
        <v>21:0110</v>
      </c>
      <c r="E3452" t="s">
        <v>16413</v>
      </c>
      <c r="F3452" t="s">
        <v>16414</v>
      </c>
      <c r="H3452">
        <v>60.7353545</v>
      </c>
      <c r="I3452">
        <v>-99.641863599999994</v>
      </c>
      <c r="J3452" s="1" t="str">
        <f t="shared" si="572"/>
        <v>NGR lake sediment grab sample</v>
      </c>
      <c r="K3452" s="1" t="str">
        <f t="shared" si="573"/>
        <v>&lt;177 micron (NGR)</v>
      </c>
      <c r="L3452">
        <v>96</v>
      </c>
      <c r="M3452" t="s">
        <v>86</v>
      </c>
      <c r="N3452">
        <v>1866</v>
      </c>
      <c r="O3452" t="s">
        <v>526</v>
      </c>
      <c r="P3452" t="s">
        <v>54</v>
      </c>
      <c r="Q3452" t="s">
        <v>552</v>
      </c>
      <c r="R3452" t="s">
        <v>103</v>
      </c>
      <c r="S3452" t="s">
        <v>57</v>
      </c>
      <c r="T3452" t="s">
        <v>1128</v>
      </c>
      <c r="U3452" t="s">
        <v>117</v>
      </c>
      <c r="V3452" t="s">
        <v>550</v>
      </c>
      <c r="W3452" t="s">
        <v>220</v>
      </c>
      <c r="X3452" t="s">
        <v>62</v>
      </c>
      <c r="Y3452" t="s">
        <v>238</v>
      </c>
      <c r="Z3452" t="s">
        <v>170</v>
      </c>
      <c r="AA3452" t="s">
        <v>64</v>
      </c>
      <c r="AB3452" t="s">
        <v>562</v>
      </c>
      <c r="AC3452" t="s">
        <v>421</v>
      </c>
      <c r="AD3452" t="s">
        <v>88</v>
      </c>
      <c r="AE3452" t="s">
        <v>2628</v>
      </c>
      <c r="AF3452" t="s">
        <v>347</v>
      </c>
      <c r="AG3452" t="s">
        <v>60</v>
      </c>
      <c r="AH3452" t="s">
        <v>472</v>
      </c>
      <c r="AI3452" t="s">
        <v>124</v>
      </c>
      <c r="AJ3452" t="s">
        <v>389</v>
      </c>
      <c r="AK3452" t="s">
        <v>73</v>
      </c>
      <c r="AL3452" t="s">
        <v>177</v>
      </c>
      <c r="AM3452" t="s">
        <v>62</v>
      </c>
      <c r="AN3452" t="s">
        <v>76</v>
      </c>
      <c r="AO3452" t="s">
        <v>478</v>
      </c>
      <c r="AP3452" t="s">
        <v>194</v>
      </c>
      <c r="AQ3452" t="s">
        <v>16014</v>
      </c>
      <c r="AR3452" t="s">
        <v>67</v>
      </c>
      <c r="AS3452" t="s">
        <v>117</v>
      </c>
      <c r="AT3452" t="s">
        <v>562</v>
      </c>
      <c r="AU3452" t="s">
        <v>107</v>
      </c>
      <c r="AV3452" t="s">
        <v>16415</v>
      </c>
    </row>
    <row r="3453" spans="1:48" hidden="1" x14ac:dyDescent="0.3">
      <c r="A3453" t="s">
        <v>16416</v>
      </c>
      <c r="B3453" t="s">
        <v>16417</v>
      </c>
      <c r="C3453" s="1" t="str">
        <f t="shared" si="570"/>
        <v>21:0975</v>
      </c>
      <c r="D3453" s="1" t="str">
        <f t="shared" si="571"/>
        <v>21:0110</v>
      </c>
      <c r="E3453" t="s">
        <v>16418</v>
      </c>
      <c r="F3453" t="s">
        <v>16419</v>
      </c>
      <c r="H3453">
        <v>60.736831000000002</v>
      </c>
      <c r="I3453">
        <v>-99.577764599999995</v>
      </c>
      <c r="J3453" s="1" t="str">
        <f t="shared" si="572"/>
        <v>NGR lake sediment grab sample</v>
      </c>
      <c r="K3453" s="1" t="str">
        <f t="shared" si="573"/>
        <v>&lt;177 micron (NGR)</v>
      </c>
      <c r="L3453">
        <v>96</v>
      </c>
      <c r="M3453" t="s">
        <v>149</v>
      </c>
      <c r="N3453">
        <v>1867</v>
      </c>
      <c r="O3453" t="s">
        <v>74</v>
      </c>
      <c r="P3453" t="s">
        <v>54</v>
      </c>
      <c r="Q3453" t="s">
        <v>315</v>
      </c>
      <c r="R3453" t="s">
        <v>471</v>
      </c>
      <c r="S3453" t="s">
        <v>57</v>
      </c>
      <c r="T3453" t="s">
        <v>505</v>
      </c>
      <c r="U3453" t="s">
        <v>59</v>
      </c>
      <c r="V3453" t="s">
        <v>2740</v>
      </c>
      <c r="W3453" t="s">
        <v>171</v>
      </c>
      <c r="X3453" t="s">
        <v>170</v>
      </c>
      <c r="Y3453" t="s">
        <v>137</v>
      </c>
      <c r="Z3453" t="s">
        <v>62</v>
      </c>
      <c r="AA3453" t="s">
        <v>64</v>
      </c>
      <c r="AB3453" t="s">
        <v>262</v>
      </c>
      <c r="AC3453" t="s">
        <v>302</v>
      </c>
      <c r="AD3453" t="s">
        <v>203</v>
      </c>
      <c r="AE3453" t="s">
        <v>6996</v>
      </c>
      <c r="AF3453" t="s">
        <v>76</v>
      </c>
      <c r="AG3453" t="s">
        <v>99</v>
      </c>
      <c r="AH3453" t="s">
        <v>780</v>
      </c>
      <c r="AI3453" t="s">
        <v>87</v>
      </c>
      <c r="AJ3453" t="s">
        <v>282</v>
      </c>
      <c r="AK3453" t="s">
        <v>73</v>
      </c>
      <c r="AL3453" t="s">
        <v>103</v>
      </c>
      <c r="AM3453" t="s">
        <v>276</v>
      </c>
      <c r="AN3453" t="s">
        <v>76</v>
      </c>
      <c r="AO3453" t="s">
        <v>16420</v>
      </c>
      <c r="AP3453" t="s">
        <v>1227</v>
      </c>
      <c r="AQ3453" t="s">
        <v>223</v>
      </c>
      <c r="AR3453" t="s">
        <v>67</v>
      </c>
      <c r="AS3453" t="s">
        <v>117</v>
      </c>
      <c r="AT3453" t="s">
        <v>437</v>
      </c>
      <c r="AU3453" t="s">
        <v>107</v>
      </c>
      <c r="AV3453" t="s">
        <v>16421</v>
      </c>
    </row>
    <row r="3454" spans="1:48" hidden="1" x14ac:dyDescent="0.3">
      <c r="A3454" t="s">
        <v>16422</v>
      </c>
      <c r="B3454" t="s">
        <v>16423</v>
      </c>
      <c r="C3454" s="1" t="str">
        <f t="shared" si="570"/>
        <v>21:0975</v>
      </c>
      <c r="D3454" s="1" t="str">
        <f t="shared" si="571"/>
        <v>21:0110</v>
      </c>
      <c r="E3454" t="s">
        <v>16406</v>
      </c>
      <c r="F3454" t="s">
        <v>16424</v>
      </c>
      <c r="H3454">
        <v>60.730609600000001</v>
      </c>
      <c r="I3454">
        <v>-99.531981799999997</v>
      </c>
      <c r="J3454" s="1" t="str">
        <f t="shared" si="572"/>
        <v>NGR lake sediment grab sample</v>
      </c>
      <c r="K3454" s="1" t="str">
        <f t="shared" si="573"/>
        <v>&lt;177 micron (NGR)</v>
      </c>
      <c r="L3454">
        <v>96</v>
      </c>
      <c r="M3454" t="s">
        <v>345</v>
      </c>
      <c r="N3454">
        <v>1868</v>
      </c>
      <c r="O3454" t="s">
        <v>396</v>
      </c>
      <c r="P3454" t="s">
        <v>54</v>
      </c>
      <c r="Q3454" t="s">
        <v>462</v>
      </c>
      <c r="R3454" t="s">
        <v>103</v>
      </c>
      <c r="S3454" t="s">
        <v>57</v>
      </c>
      <c r="T3454" t="s">
        <v>2374</v>
      </c>
      <c r="U3454" t="s">
        <v>117</v>
      </c>
      <c r="V3454" t="s">
        <v>2740</v>
      </c>
      <c r="W3454" t="s">
        <v>421</v>
      </c>
      <c r="X3454" t="s">
        <v>62</v>
      </c>
      <c r="Y3454" t="s">
        <v>62</v>
      </c>
      <c r="Z3454" t="s">
        <v>62</v>
      </c>
      <c r="AA3454" t="s">
        <v>64</v>
      </c>
      <c r="AB3454" t="s">
        <v>16408</v>
      </c>
      <c r="AC3454" t="s">
        <v>137</v>
      </c>
      <c r="AD3454" t="s">
        <v>357</v>
      </c>
      <c r="AE3454" t="s">
        <v>3844</v>
      </c>
      <c r="AF3454" t="s">
        <v>76</v>
      </c>
      <c r="AG3454" t="s">
        <v>356</v>
      </c>
      <c r="AH3454" t="s">
        <v>780</v>
      </c>
      <c r="AI3454" t="s">
        <v>336</v>
      </c>
      <c r="AJ3454" t="s">
        <v>1408</v>
      </c>
      <c r="AK3454" t="s">
        <v>73</v>
      </c>
      <c r="AL3454" t="s">
        <v>103</v>
      </c>
      <c r="AM3454" t="s">
        <v>327</v>
      </c>
      <c r="AN3454" t="s">
        <v>1151</v>
      </c>
      <c r="AO3454" t="s">
        <v>153</v>
      </c>
      <c r="AP3454" t="s">
        <v>920</v>
      </c>
      <c r="AQ3454" t="s">
        <v>9500</v>
      </c>
      <c r="AR3454" t="s">
        <v>74</v>
      </c>
      <c r="AS3454" t="s">
        <v>168</v>
      </c>
      <c r="AT3454" t="s">
        <v>364</v>
      </c>
      <c r="AU3454" t="s">
        <v>107</v>
      </c>
      <c r="AV3454" t="s">
        <v>366</v>
      </c>
    </row>
    <row r="3455" spans="1:48" hidden="1" x14ac:dyDescent="0.3">
      <c r="A3455" t="s">
        <v>16425</v>
      </c>
      <c r="B3455" t="s">
        <v>16426</v>
      </c>
      <c r="C3455" s="1" t="str">
        <f t="shared" si="570"/>
        <v>21:0975</v>
      </c>
      <c r="D3455" s="1" t="str">
        <f t="shared" si="571"/>
        <v>21:0110</v>
      </c>
      <c r="E3455" t="s">
        <v>16427</v>
      </c>
      <c r="F3455" t="s">
        <v>16428</v>
      </c>
      <c r="H3455">
        <v>60.745490199999999</v>
      </c>
      <c r="I3455">
        <v>-99.455499200000006</v>
      </c>
      <c r="J3455" s="1" t="str">
        <f t="shared" si="572"/>
        <v>NGR lake sediment grab sample</v>
      </c>
      <c r="K3455" s="1" t="str">
        <f t="shared" si="573"/>
        <v>&lt;177 micron (NGR)</v>
      </c>
      <c r="L3455">
        <v>96</v>
      </c>
      <c r="M3455" t="s">
        <v>165</v>
      </c>
      <c r="N3455">
        <v>1869</v>
      </c>
      <c r="O3455" t="s">
        <v>220</v>
      </c>
      <c r="P3455" t="s">
        <v>54</v>
      </c>
      <c r="Q3455" t="s">
        <v>643</v>
      </c>
      <c r="R3455" t="s">
        <v>103</v>
      </c>
      <c r="S3455" t="s">
        <v>57</v>
      </c>
      <c r="T3455" t="s">
        <v>16429</v>
      </c>
      <c r="U3455" t="s">
        <v>59</v>
      </c>
      <c r="V3455" t="s">
        <v>381</v>
      </c>
      <c r="W3455" t="s">
        <v>388</v>
      </c>
      <c r="X3455" t="s">
        <v>96</v>
      </c>
      <c r="Y3455" t="s">
        <v>1073</v>
      </c>
      <c r="Z3455" t="s">
        <v>170</v>
      </c>
      <c r="AA3455" t="s">
        <v>64</v>
      </c>
      <c r="AB3455" t="s">
        <v>16166</v>
      </c>
      <c r="AC3455" t="s">
        <v>302</v>
      </c>
      <c r="AD3455" t="s">
        <v>890</v>
      </c>
      <c r="AE3455" t="s">
        <v>2032</v>
      </c>
      <c r="AF3455" t="s">
        <v>76</v>
      </c>
      <c r="AG3455" t="s">
        <v>93</v>
      </c>
      <c r="AH3455" t="s">
        <v>472</v>
      </c>
      <c r="AI3455" t="s">
        <v>514</v>
      </c>
      <c r="AJ3455" t="s">
        <v>16430</v>
      </c>
      <c r="AK3455" t="s">
        <v>73</v>
      </c>
      <c r="AL3455" t="s">
        <v>177</v>
      </c>
      <c r="AM3455" t="s">
        <v>348</v>
      </c>
      <c r="AN3455" t="s">
        <v>9493</v>
      </c>
      <c r="AO3455" t="s">
        <v>10160</v>
      </c>
      <c r="AP3455" t="s">
        <v>55</v>
      </c>
      <c r="AQ3455" t="s">
        <v>782</v>
      </c>
      <c r="AR3455" t="s">
        <v>74</v>
      </c>
      <c r="AS3455" t="s">
        <v>90</v>
      </c>
      <c r="AT3455" t="s">
        <v>573</v>
      </c>
      <c r="AU3455" t="s">
        <v>107</v>
      </c>
      <c r="AV3455" t="s">
        <v>16431</v>
      </c>
    </row>
    <row r="3456" spans="1:48" hidden="1" x14ac:dyDescent="0.3">
      <c r="A3456" t="s">
        <v>16432</v>
      </c>
      <c r="B3456" t="s">
        <v>16433</v>
      </c>
      <c r="C3456" s="1" t="str">
        <f t="shared" si="570"/>
        <v>21:0975</v>
      </c>
      <c r="D3456" s="1" t="str">
        <f t="shared" si="571"/>
        <v>21:0110</v>
      </c>
      <c r="E3456" t="s">
        <v>16434</v>
      </c>
      <c r="F3456" t="s">
        <v>16435</v>
      </c>
      <c r="H3456">
        <v>60.728065299999997</v>
      </c>
      <c r="I3456">
        <v>-99.401354100000006</v>
      </c>
      <c r="J3456" s="1" t="str">
        <f t="shared" si="572"/>
        <v>NGR lake sediment grab sample</v>
      </c>
      <c r="K3456" s="1" t="str">
        <f t="shared" si="573"/>
        <v>&lt;177 micron (NGR)</v>
      </c>
      <c r="L3456">
        <v>96</v>
      </c>
      <c r="M3456" t="s">
        <v>185</v>
      </c>
      <c r="N3456">
        <v>1870</v>
      </c>
      <c r="O3456" t="s">
        <v>448</v>
      </c>
      <c r="P3456" t="s">
        <v>54</v>
      </c>
      <c r="Q3456" t="s">
        <v>539</v>
      </c>
      <c r="R3456" t="s">
        <v>103</v>
      </c>
      <c r="S3456" t="s">
        <v>57</v>
      </c>
      <c r="T3456" t="s">
        <v>3719</v>
      </c>
      <c r="U3456" t="s">
        <v>88</v>
      </c>
      <c r="V3456" t="s">
        <v>141</v>
      </c>
      <c r="W3456" t="s">
        <v>106</v>
      </c>
      <c r="X3456" t="s">
        <v>170</v>
      </c>
      <c r="Y3456" t="s">
        <v>308</v>
      </c>
      <c r="Z3456" t="s">
        <v>127</v>
      </c>
      <c r="AA3456" t="s">
        <v>64</v>
      </c>
      <c r="AB3456" t="s">
        <v>16436</v>
      </c>
      <c r="AC3456" t="s">
        <v>79</v>
      </c>
      <c r="AD3456" t="s">
        <v>99</v>
      </c>
      <c r="AE3456" t="s">
        <v>74</v>
      </c>
      <c r="AF3456" t="s">
        <v>282</v>
      </c>
      <c r="AG3456" t="s">
        <v>698</v>
      </c>
      <c r="AH3456" t="s">
        <v>472</v>
      </c>
      <c r="AI3456" t="s">
        <v>123</v>
      </c>
      <c r="AJ3456" t="s">
        <v>550</v>
      </c>
      <c r="AK3456" t="s">
        <v>73</v>
      </c>
      <c r="AL3456" t="s">
        <v>68</v>
      </c>
      <c r="AM3456" t="s">
        <v>363</v>
      </c>
      <c r="AN3456" t="s">
        <v>1151</v>
      </c>
      <c r="AO3456" t="s">
        <v>16437</v>
      </c>
      <c r="AP3456" t="s">
        <v>656</v>
      </c>
      <c r="AQ3456" t="s">
        <v>10160</v>
      </c>
      <c r="AR3456" t="s">
        <v>62</v>
      </c>
      <c r="AS3456" t="s">
        <v>168</v>
      </c>
      <c r="AT3456" t="s">
        <v>560</v>
      </c>
      <c r="AU3456" t="s">
        <v>107</v>
      </c>
      <c r="AV3456" t="s">
        <v>1204</v>
      </c>
    </row>
    <row r="3457" spans="1:48" hidden="1" x14ac:dyDescent="0.3">
      <c r="A3457" t="s">
        <v>16438</v>
      </c>
      <c r="B3457" t="s">
        <v>16439</v>
      </c>
      <c r="C3457" s="1" t="str">
        <f t="shared" si="570"/>
        <v>21:0975</v>
      </c>
      <c r="D3457" s="1" t="str">
        <f t="shared" si="571"/>
        <v>21:0110</v>
      </c>
      <c r="E3457" t="s">
        <v>16440</v>
      </c>
      <c r="F3457" t="s">
        <v>16441</v>
      </c>
      <c r="H3457">
        <v>60.731744499999998</v>
      </c>
      <c r="I3457">
        <v>-99.333248900000001</v>
      </c>
      <c r="J3457" s="1" t="str">
        <f t="shared" si="572"/>
        <v>NGR lake sediment grab sample</v>
      </c>
      <c r="K3457" s="1" t="str">
        <f t="shared" si="573"/>
        <v>&lt;177 micron (NGR)</v>
      </c>
      <c r="L3457">
        <v>96</v>
      </c>
      <c r="M3457" t="s">
        <v>200</v>
      </c>
      <c r="N3457">
        <v>1871</v>
      </c>
      <c r="O3457" t="s">
        <v>692</v>
      </c>
      <c r="P3457" t="s">
        <v>54</v>
      </c>
      <c r="Q3457" t="s">
        <v>572</v>
      </c>
      <c r="R3457" t="s">
        <v>103</v>
      </c>
      <c r="S3457" t="s">
        <v>57</v>
      </c>
      <c r="T3457" t="s">
        <v>262</v>
      </c>
      <c r="U3457" t="s">
        <v>92</v>
      </c>
      <c r="V3457" t="s">
        <v>471</v>
      </c>
      <c r="W3457" t="s">
        <v>292</v>
      </c>
      <c r="X3457" t="s">
        <v>62</v>
      </c>
      <c r="Y3457" t="s">
        <v>170</v>
      </c>
      <c r="Z3457" t="s">
        <v>138</v>
      </c>
      <c r="AA3457" t="s">
        <v>64</v>
      </c>
      <c r="AB3457" t="s">
        <v>250</v>
      </c>
      <c r="AC3457" t="s">
        <v>177</v>
      </c>
      <c r="AD3457" t="s">
        <v>59</v>
      </c>
      <c r="AE3457" t="s">
        <v>421</v>
      </c>
      <c r="AF3457" t="s">
        <v>90</v>
      </c>
      <c r="AG3457" t="s">
        <v>152</v>
      </c>
      <c r="AH3457" t="s">
        <v>173</v>
      </c>
      <c r="AI3457" t="s">
        <v>382</v>
      </c>
      <c r="AJ3457" t="s">
        <v>1715</v>
      </c>
      <c r="AK3457" t="s">
        <v>73</v>
      </c>
      <c r="AL3457" t="s">
        <v>68</v>
      </c>
      <c r="AM3457" t="s">
        <v>526</v>
      </c>
      <c r="AN3457" t="s">
        <v>76</v>
      </c>
      <c r="AO3457" t="s">
        <v>1873</v>
      </c>
      <c r="AP3457" t="s">
        <v>158</v>
      </c>
      <c r="AQ3457" t="s">
        <v>9864</v>
      </c>
      <c r="AR3457" t="s">
        <v>62</v>
      </c>
      <c r="AS3457" t="s">
        <v>127</v>
      </c>
      <c r="AT3457" t="s">
        <v>315</v>
      </c>
      <c r="AU3457" t="s">
        <v>107</v>
      </c>
      <c r="AV3457" t="s">
        <v>1068</v>
      </c>
    </row>
    <row r="3458" spans="1:48" hidden="1" x14ac:dyDescent="0.3">
      <c r="A3458" t="s">
        <v>16442</v>
      </c>
      <c r="B3458" t="s">
        <v>16443</v>
      </c>
      <c r="C3458" s="1" t="str">
        <f t="shared" si="570"/>
        <v>21:0975</v>
      </c>
      <c r="D3458" s="1" t="str">
        <f t="shared" si="571"/>
        <v>21:0110</v>
      </c>
      <c r="E3458" t="s">
        <v>16444</v>
      </c>
      <c r="F3458" t="s">
        <v>16445</v>
      </c>
      <c r="H3458">
        <v>60.740659399999998</v>
      </c>
      <c r="I3458">
        <v>-99.241439</v>
      </c>
      <c r="J3458" s="1" t="str">
        <f t="shared" si="572"/>
        <v>NGR lake sediment grab sample</v>
      </c>
      <c r="K3458" s="1" t="str">
        <f t="shared" si="573"/>
        <v>&lt;177 micron (NGR)</v>
      </c>
      <c r="L3458">
        <v>96</v>
      </c>
      <c r="M3458" t="s">
        <v>217</v>
      </c>
      <c r="N3458">
        <v>1872</v>
      </c>
      <c r="O3458" t="s">
        <v>318</v>
      </c>
      <c r="P3458" t="s">
        <v>170</v>
      </c>
      <c r="Q3458" t="s">
        <v>133</v>
      </c>
      <c r="R3458" t="s">
        <v>103</v>
      </c>
      <c r="S3458" t="s">
        <v>57</v>
      </c>
      <c r="T3458" t="s">
        <v>562</v>
      </c>
      <c r="U3458" t="s">
        <v>104</v>
      </c>
      <c r="V3458" t="s">
        <v>890</v>
      </c>
      <c r="W3458" t="s">
        <v>292</v>
      </c>
      <c r="X3458" t="s">
        <v>67</v>
      </c>
      <c r="Y3458" t="s">
        <v>143</v>
      </c>
      <c r="Z3458" t="s">
        <v>96</v>
      </c>
      <c r="AA3458" t="s">
        <v>64</v>
      </c>
      <c r="AB3458" t="s">
        <v>169</v>
      </c>
      <c r="AC3458" t="s">
        <v>75</v>
      </c>
      <c r="AD3458" t="s">
        <v>92</v>
      </c>
      <c r="AE3458" t="s">
        <v>238</v>
      </c>
      <c r="AF3458" t="s">
        <v>141</v>
      </c>
      <c r="AG3458" t="s">
        <v>58</v>
      </c>
      <c r="AH3458" t="s">
        <v>173</v>
      </c>
      <c r="AI3458" t="s">
        <v>101</v>
      </c>
      <c r="AJ3458" t="s">
        <v>1429</v>
      </c>
      <c r="AK3458" t="s">
        <v>73</v>
      </c>
      <c r="AL3458" t="s">
        <v>157</v>
      </c>
      <c r="AM3458" t="s">
        <v>238</v>
      </c>
      <c r="AN3458" t="s">
        <v>76</v>
      </c>
      <c r="AO3458" t="s">
        <v>12056</v>
      </c>
      <c r="AP3458" t="s">
        <v>283</v>
      </c>
      <c r="AQ3458" t="s">
        <v>16446</v>
      </c>
      <c r="AR3458" t="s">
        <v>62</v>
      </c>
      <c r="AS3458" t="s">
        <v>127</v>
      </c>
      <c r="AT3458" t="s">
        <v>73</v>
      </c>
      <c r="AU3458" t="s">
        <v>107</v>
      </c>
      <c r="AV3458" t="s">
        <v>3259</v>
      </c>
    </row>
    <row r="3459" spans="1:48" hidden="1" x14ac:dyDescent="0.3">
      <c r="A3459" t="s">
        <v>16447</v>
      </c>
      <c r="B3459" t="s">
        <v>16448</v>
      </c>
      <c r="C3459" s="1" t="str">
        <f t="shared" si="570"/>
        <v>21:0975</v>
      </c>
      <c r="D3459" s="1" t="str">
        <f t="shared" si="571"/>
        <v>21:0110</v>
      </c>
      <c r="E3459" t="s">
        <v>16449</v>
      </c>
      <c r="F3459" t="s">
        <v>16450</v>
      </c>
      <c r="H3459">
        <v>60.681172099999998</v>
      </c>
      <c r="I3459">
        <v>-99.1753863</v>
      </c>
      <c r="J3459" s="1" t="str">
        <f t="shared" si="572"/>
        <v>NGR lake sediment grab sample</v>
      </c>
      <c r="K3459" s="1" t="str">
        <f t="shared" si="573"/>
        <v>&lt;177 micron (NGR)</v>
      </c>
      <c r="L3459">
        <v>96</v>
      </c>
      <c r="M3459" t="s">
        <v>246</v>
      </c>
      <c r="N3459">
        <v>1873</v>
      </c>
      <c r="O3459" t="s">
        <v>94</v>
      </c>
      <c r="P3459" t="s">
        <v>54</v>
      </c>
      <c r="Q3459" t="s">
        <v>410</v>
      </c>
      <c r="R3459" t="s">
        <v>357</v>
      </c>
      <c r="S3459" t="s">
        <v>57</v>
      </c>
      <c r="T3459" t="s">
        <v>277</v>
      </c>
      <c r="U3459" t="s">
        <v>59</v>
      </c>
      <c r="V3459" t="s">
        <v>616</v>
      </c>
      <c r="W3459" t="s">
        <v>106</v>
      </c>
      <c r="X3459" t="s">
        <v>74</v>
      </c>
      <c r="Y3459" t="s">
        <v>170</v>
      </c>
      <c r="Z3459" t="s">
        <v>138</v>
      </c>
      <c r="AA3459" t="s">
        <v>64</v>
      </c>
      <c r="AB3459" t="s">
        <v>100</v>
      </c>
      <c r="AC3459" t="s">
        <v>224</v>
      </c>
      <c r="AD3459" t="s">
        <v>178</v>
      </c>
      <c r="AE3459" t="s">
        <v>421</v>
      </c>
      <c r="AF3459" t="s">
        <v>281</v>
      </c>
      <c r="AG3459" t="s">
        <v>152</v>
      </c>
      <c r="AH3459" t="s">
        <v>173</v>
      </c>
      <c r="AI3459" t="s">
        <v>138</v>
      </c>
      <c r="AJ3459" t="s">
        <v>480</v>
      </c>
      <c r="AK3459" t="s">
        <v>73</v>
      </c>
      <c r="AL3459" t="s">
        <v>74</v>
      </c>
      <c r="AM3459" t="s">
        <v>206</v>
      </c>
      <c r="AN3459" t="s">
        <v>76</v>
      </c>
      <c r="AO3459" t="s">
        <v>586</v>
      </c>
      <c r="AP3459" t="s">
        <v>307</v>
      </c>
      <c r="AQ3459" t="s">
        <v>3898</v>
      </c>
      <c r="AR3459" t="s">
        <v>127</v>
      </c>
      <c r="AS3459" t="s">
        <v>170</v>
      </c>
      <c r="AT3459" t="s">
        <v>58</v>
      </c>
      <c r="AU3459" t="s">
        <v>107</v>
      </c>
      <c r="AV3459" t="s">
        <v>5807</v>
      </c>
    </row>
    <row r="3460" spans="1:48" hidden="1" x14ac:dyDescent="0.3">
      <c r="A3460" t="s">
        <v>16451</v>
      </c>
      <c r="B3460" t="s">
        <v>16452</v>
      </c>
      <c r="C3460" s="1" t="str">
        <f t="shared" si="570"/>
        <v>21:0975</v>
      </c>
      <c r="D3460" s="1" t="str">
        <f t="shared" si="571"/>
        <v>21:0110</v>
      </c>
      <c r="E3460" t="s">
        <v>16453</v>
      </c>
      <c r="F3460" t="s">
        <v>16454</v>
      </c>
      <c r="H3460">
        <v>60.6392144</v>
      </c>
      <c r="I3460">
        <v>-99.218891200000002</v>
      </c>
      <c r="J3460" s="1" t="str">
        <f t="shared" si="572"/>
        <v>NGR lake sediment grab sample</v>
      </c>
      <c r="K3460" s="1" t="str">
        <f t="shared" si="573"/>
        <v>&lt;177 micron (NGR)</v>
      </c>
      <c r="L3460">
        <v>96</v>
      </c>
      <c r="M3460" t="s">
        <v>113</v>
      </c>
      <c r="N3460">
        <v>1874</v>
      </c>
      <c r="O3460" t="s">
        <v>193</v>
      </c>
      <c r="P3460" t="s">
        <v>54</v>
      </c>
      <c r="Q3460" t="s">
        <v>676</v>
      </c>
      <c r="R3460" t="s">
        <v>90</v>
      </c>
      <c r="S3460" t="s">
        <v>57</v>
      </c>
      <c r="T3460" t="s">
        <v>248</v>
      </c>
      <c r="U3460" t="s">
        <v>203</v>
      </c>
      <c r="V3460" t="s">
        <v>192</v>
      </c>
      <c r="W3460" t="s">
        <v>106</v>
      </c>
      <c r="X3460" t="s">
        <v>62</v>
      </c>
      <c r="Y3460" t="s">
        <v>254</v>
      </c>
      <c r="Z3460" t="s">
        <v>138</v>
      </c>
      <c r="AA3460" t="s">
        <v>64</v>
      </c>
      <c r="AB3460" t="s">
        <v>175</v>
      </c>
      <c r="AC3460" t="s">
        <v>157</v>
      </c>
      <c r="AD3460" t="s">
        <v>134</v>
      </c>
      <c r="AE3460" t="s">
        <v>421</v>
      </c>
      <c r="AF3460" t="s">
        <v>104</v>
      </c>
      <c r="AG3460" t="s">
        <v>152</v>
      </c>
      <c r="AH3460" t="s">
        <v>173</v>
      </c>
      <c r="AI3460" t="s">
        <v>59</v>
      </c>
      <c r="AJ3460" t="s">
        <v>4181</v>
      </c>
      <c r="AK3460" t="s">
        <v>73</v>
      </c>
      <c r="AL3460" t="s">
        <v>68</v>
      </c>
      <c r="AM3460" t="s">
        <v>206</v>
      </c>
      <c r="AN3460" t="s">
        <v>76</v>
      </c>
      <c r="AO3460" t="s">
        <v>533</v>
      </c>
      <c r="AP3460" t="s">
        <v>210</v>
      </c>
      <c r="AQ3460" t="s">
        <v>1441</v>
      </c>
      <c r="AR3460" t="s">
        <v>127</v>
      </c>
      <c r="AS3460" t="s">
        <v>170</v>
      </c>
      <c r="AT3460" t="s">
        <v>248</v>
      </c>
      <c r="AU3460" t="s">
        <v>107</v>
      </c>
      <c r="AV3460" t="s">
        <v>12939</v>
      </c>
    </row>
    <row r="3461" spans="1:48" hidden="1" x14ac:dyDescent="0.3">
      <c r="A3461" t="s">
        <v>16455</v>
      </c>
      <c r="B3461" t="s">
        <v>16456</v>
      </c>
      <c r="C3461" s="1" t="str">
        <f t="shared" si="570"/>
        <v>21:0975</v>
      </c>
      <c r="D3461" s="1" t="str">
        <f t="shared" si="571"/>
        <v>21:0110</v>
      </c>
      <c r="E3461" t="s">
        <v>16453</v>
      </c>
      <c r="F3461" t="s">
        <v>16457</v>
      </c>
      <c r="H3461">
        <v>60.6392144</v>
      </c>
      <c r="I3461">
        <v>-99.218891200000002</v>
      </c>
      <c r="J3461" s="1" t="str">
        <f t="shared" si="572"/>
        <v>NGR lake sediment grab sample</v>
      </c>
      <c r="K3461" s="1" t="str">
        <f t="shared" si="573"/>
        <v>&lt;177 micron (NGR)</v>
      </c>
      <c r="L3461">
        <v>96</v>
      </c>
      <c r="M3461" t="s">
        <v>132</v>
      </c>
      <c r="N3461">
        <v>1875</v>
      </c>
      <c r="O3461" t="s">
        <v>143</v>
      </c>
      <c r="P3461" t="s">
        <v>54</v>
      </c>
      <c r="Q3461" t="s">
        <v>55</v>
      </c>
      <c r="R3461" t="s">
        <v>90</v>
      </c>
      <c r="S3461" t="s">
        <v>57</v>
      </c>
      <c r="T3461" t="s">
        <v>248</v>
      </c>
      <c r="U3461" t="s">
        <v>168</v>
      </c>
      <c r="V3461" t="s">
        <v>478</v>
      </c>
      <c r="W3461" t="s">
        <v>106</v>
      </c>
      <c r="X3461" t="s">
        <v>62</v>
      </c>
      <c r="Y3461" t="s">
        <v>226</v>
      </c>
      <c r="Z3461" t="s">
        <v>59</v>
      </c>
      <c r="AA3461" t="s">
        <v>64</v>
      </c>
      <c r="AB3461" t="s">
        <v>380</v>
      </c>
      <c r="AC3461" t="s">
        <v>157</v>
      </c>
      <c r="AD3461" t="s">
        <v>178</v>
      </c>
      <c r="AE3461" t="s">
        <v>302</v>
      </c>
      <c r="AF3461" t="s">
        <v>134</v>
      </c>
      <c r="AG3461" t="s">
        <v>152</v>
      </c>
      <c r="AH3461" t="s">
        <v>173</v>
      </c>
      <c r="AI3461" t="s">
        <v>329</v>
      </c>
      <c r="AJ3461" t="s">
        <v>1631</v>
      </c>
      <c r="AK3461" t="s">
        <v>73</v>
      </c>
      <c r="AL3461" t="s">
        <v>206</v>
      </c>
      <c r="AM3461" t="s">
        <v>206</v>
      </c>
      <c r="AN3461" t="s">
        <v>76</v>
      </c>
      <c r="AO3461" t="s">
        <v>565</v>
      </c>
      <c r="AP3461" t="s">
        <v>210</v>
      </c>
      <c r="AQ3461" t="s">
        <v>13084</v>
      </c>
      <c r="AR3461" t="s">
        <v>96</v>
      </c>
      <c r="AS3461" t="s">
        <v>127</v>
      </c>
      <c r="AT3461" t="s">
        <v>277</v>
      </c>
      <c r="AU3461" t="s">
        <v>107</v>
      </c>
      <c r="AV3461" t="s">
        <v>268</v>
      </c>
    </row>
    <row r="3462" spans="1:48" hidden="1" x14ac:dyDescent="0.3">
      <c r="A3462" t="s">
        <v>16458</v>
      </c>
      <c r="B3462" t="s">
        <v>16459</v>
      </c>
      <c r="C3462" s="1" t="str">
        <f t="shared" si="570"/>
        <v>21:0975</v>
      </c>
      <c r="D3462" s="1" t="str">
        <f t="shared" si="571"/>
        <v>21:0110</v>
      </c>
      <c r="E3462" t="s">
        <v>16460</v>
      </c>
      <c r="F3462" t="s">
        <v>16461</v>
      </c>
      <c r="H3462">
        <v>60.609426300000003</v>
      </c>
      <c r="I3462">
        <v>-99.222745599999996</v>
      </c>
      <c r="J3462" s="1" t="str">
        <f t="shared" si="572"/>
        <v>NGR lake sediment grab sample</v>
      </c>
      <c r="K3462" s="1" t="str">
        <f t="shared" si="573"/>
        <v>&lt;177 micron (NGR)</v>
      </c>
      <c r="L3462">
        <v>96</v>
      </c>
      <c r="M3462" t="s">
        <v>260</v>
      </c>
      <c r="N3462">
        <v>1876</v>
      </c>
      <c r="O3462" t="s">
        <v>136</v>
      </c>
      <c r="P3462" t="s">
        <v>54</v>
      </c>
      <c r="Q3462" t="s">
        <v>1295</v>
      </c>
      <c r="R3462" t="s">
        <v>121</v>
      </c>
      <c r="S3462" t="s">
        <v>57</v>
      </c>
      <c r="T3462" t="s">
        <v>100</v>
      </c>
      <c r="U3462" t="s">
        <v>138</v>
      </c>
      <c r="V3462" t="s">
        <v>2740</v>
      </c>
      <c r="W3462" t="s">
        <v>238</v>
      </c>
      <c r="X3462" t="s">
        <v>67</v>
      </c>
      <c r="Y3462" t="s">
        <v>396</v>
      </c>
      <c r="Z3462" t="s">
        <v>170</v>
      </c>
      <c r="AA3462" t="s">
        <v>64</v>
      </c>
      <c r="AB3462" t="s">
        <v>356</v>
      </c>
      <c r="AC3462" t="s">
        <v>173</v>
      </c>
      <c r="AD3462" t="s">
        <v>436</v>
      </c>
      <c r="AE3462" t="s">
        <v>1340</v>
      </c>
      <c r="AF3462" t="s">
        <v>203</v>
      </c>
      <c r="AG3462" t="s">
        <v>93</v>
      </c>
      <c r="AH3462" t="s">
        <v>173</v>
      </c>
      <c r="AI3462" t="s">
        <v>211</v>
      </c>
      <c r="AJ3462" t="s">
        <v>263</v>
      </c>
      <c r="AK3462" t="s">
        <v>73</v>
      </c>
      <c r="AL3462" t="s">
        <v>224</v>
      </c>
      <c r="AM3462" t="s">
        <v>224</v>
      </c>
      <c r="AN3462" t="s">
        <v>76</v>
      </c>
      <c r="AO3462" t="s">
        <v>150</v>
      </c>
      <c r="AP3462" t="s">
        <v>1980</v>
      </c>
      <c r="AQ3462" t="s">
        <v>12056</v>
      </c>
      <c r="AR3462" t="s">
        <v>62</v>
      </c>
      <c r="AS3462" t="s">
        <v>54</v>
      </c>
      <c r="AT3462" t="s">
        <v>73</v>
      </c>
      <c r="AU3462" t="s">
        <v>107</v>
      </c>
      <c r="AV3462" t="s">
        <v>9649</v>
      </c>
    </row>
    <row r="3463" spans="1:48" hidden="1" x14ac:dyDescent="0.3">
      <c r="A3463" t="s">
        <v>16462</v>
      </c>
      <c r="B3463" t="s">
        <v>16463</v>
      </c>
      <c r="C3463" s="1" t="str">
        <f t="shared" si="570"/>
        <v>21:0975</v>
      </c>
      <c r="D3463" s="1" t="str">
        <f t="shared" si="571"/>
        <v>21:0110</v>
      </c>
      <c r="E3463" t="s">
        <v>16464</v>
      </c>
      <c r="F3463" t="s">
        <v>16465</v>
      </c>
      <c r="H3463">
        <v>60.584009999999999</v>
      </c>
      <c r="I3463">
        <v>-99.216037900000003</v>
      </c>
      <c r="J3463" s="1" t="str">
        <f t="shared" si="572"/>
        <v>NGR lake sediment grab sample</v>
      </c>
      <c r="K3463" s="1" t="str">
        <f t="shared" si="573"/>
        <v>&lt;177 micron (NGR)</v>
      </c>
      <c r="L3463">
        <v>96</v>
      </c>
      <c r="M3463" t="s">
        <v>273</v>
      </c>
      <c r="N3463">
        <v>1877</v>
      </c>
      <c r="O3463" t="s">
        <v>526</v>
      </c>
      <c r="P3463" t="s">
        <v>54</v>
      </c>
      <c r="Q3463" t="s">
        <v>202</v>
      </c>
      <c r="R3463" t="s">
        <v>102</v>
      </c>
      <c r="S3463" t="s">
        <v>57</v>
      </c>
      <c r="T3463" t="s">
        <v>561</v>
      </c>
      <c r="U3463" t="s">
        <v>96</v>
      </c>
      <c r="V3463" t="s">
        <v>381</v>
      </c>
      <c r="W3463" t="s">
        <v>211</v>
      </c>
      <c r="X3463" t="s">
        <v>74</v>
      </c>
      <c r="Y3463" t="s">
        <v>448</v>
      </c>
      <c r="Z3463" t="s">
        <v>138</v>
      </c>
      <c r="AA3463" t="s">
        <v>64</v>
      </c>
      <c r="AB3463" t="s">
        <v>189</v>
      </c>
      <c r="AC3463" t="s">
        <v>155</v>
      </c>
      <c r="AD3463" t="s">
        <v>96</v>
      </c>
      <c r="AE3463" t="s">
        <v>448</v>
      </c>
      <c r="AF3463" t="s">
        <v>281</v>
      </c>
      <c r="AG3463" t="s">
        <v>91</v>
      </c>
      <c r="AH3463" t="s">
        <v>173</v>
      </c>
      <c r="AI3463" t="s">
        <v>233</v>
      </c>
      <c r="AJ3463" t="s">
        <v>329</v>
      </c>
      <c r="AK3463" t="s">
        <v>73</v>
      </c>
      <c r="AL3463" t="s">
        <v>68</v>
      </c>
      <c r="AM3463" t="s">
        <v>125</v>
      </c>
      <c r="AN3463" t="s">
        <v>76</v>
      </c>
      <c r="AO3463" t="s">
        <v>178</v>
      </c>
      <c r="AP3463" t="s">
        <v>225</v>
      </c>
      <c r="AQ3463" t="s">
        <v>440</v>
      </c>
      <c r="AR3463" t="s">
        <v>67</v>
      </c>
      <c r="AS3463" t="s">
        <v>62</v>
      </c>
      <c r="AT3463" t="s">
        <v>73</v>
      </c>
      <c r="AU3463" t="s">
        <v>107</v>
      </c>
      <c r="AV3463" t="s">
        <v>3086</v>
      </c>
    </row>
    <row r="3464" spans="1:48" hidden="1" x14ac:dyDescent="0.3">
      <c r="A3464" t="s">
        <v>16466</v>
      </c>
      <c r="B3464" t="s">
        <v>16467</v>
      </c>
      <c r="C3464" s="1" t="str">
        <f t="shared" si="570"/>
        <v>21:0975</v>
      </c>
      <c r="D3464" s="1" t="str">
        <f t="shared" si="571"/>
        <v>21:0110</v>
      </c>
      <c r="E3464" t="s">
        <v>16468</v>
      </c>
      <c r="F3464" t="s">
        <v>16469</v>
      </c>
      <c r="H3464">
        <v>60.5407121</v>
      </c>
      <c r="I3464">
        <v>-99.228582500000002</v>
      </c>
      <c r="J3464" s="1" t="str">
        <f t="shared" si="572"/>
        <v>NGR lake sediment grab sample</v>
      </c>
      <c r="K3464" s="1" t="str">
        <f t="shared" si="573"/>
        <v>&lt;177 micron (NGR)</v>
      </c>
      <c r="L3464">
        <v>96</v>
      </c>
      <c r="M3464" t="s">
        <v>289</v>
      </c>
      <c r="N3464">
        <v>1878</v>
      </c>
      <c r="O3464" t="s">
        <v>125</v>
      </c>
      <c r="P3464" t="s">
        <v>54</v>
      </c>
      <c r="Q3464" t="s">
        <v>863</v>
      </c>
      <c r="R3464" t="s">
        <v>124</v>
      </c>
      <c r="S3464" t="s">
        <v>57</v>
      </c>
      <c r="T3464" t="s">
        <v>303</v>
      </c>
      <c r="U3464" t="s">
        <v>57</v>
      </c>
      <c r="V3464" t="s">
        <v>357</v>
      </c>
      <c r="W3464" t="s">
        <v>355</v>
      </c>
      <c r="X3464" t="s">
        <v>67</v>
      </c>
      <c r="Y3464" t="s">
        <v>421</v>
      </c>
      <c r="Z3464" t="s">
        <v>127</v>
      </c>
      <c r="AA3464" t="s">
        <v>64</v>
      </c>
      <c r="AB3464" t="s">
        <v>436</v>
      </c>
      <c r="AC3464" t="s">
        <v>173</v>
      </c>
      <c r="AD3464" t="s">
        <v>127</v>
      </c>
      <c r="AE3464" t="s">
        <v>2386</v>
      </c>
      <c r="AF3464" t="s">
        <v>76</v>
      </c>
      <c r="AG3464" t="s">
        <v>277</v>
      </c>
      <c r="AH3464" t="s">
        <v>472</v>
      </c>
      <c r="AI3464" t="s">
        <v>170</v>
      </c>
      <c r="AJ3464" t="s">
        <v>136</v>
      </c>
      <c r="AK3464" t="s">
        <v>73</v>
      </c>
      <c r="AL3464" t="s">
        <v>177</v>
      </c>
      <c r="AM3464" t="s">
        <v>103</v>
      </c>
      <c r="AN3464" t="s">
        <v>76</v>
      </c>
      <c r="AO3464" t="s">
        <v>329</v>
      </c>
      <c r="AP3464" t="s">
        <v>1980</v>
      </c>
      <c r="AQ3464" t="s">
        <v>327</v>
      </c>
      <c r="AR3464" t="s">
        <v>67</v>
      </c>
      <c r="AS3464" t="s">
        <v>54</v>
      </c>
      <c r="AT3464" t="s">
        <v>73</v>
      </c>
      <c r="AU3464" t="s">
        <v>107</v>
      </c>
      <c r="AV3464" t="s">
        <v>16470</v>
      </c>
    </row>
    <row r="3465" spans="1:48" hidden="1" x14ac:dyDescent="0.3">
      <c r="A3465" t="s">
        <v>16471</v>
      </c>
      <c r="B3465" t="s">
        <v>16472</v>
      </c>
      <c r="C3465" s="1" t="str">
        <f t="shared" si="570"/>
        <v>21:0975</v>
      </c>
      <c r="D3465" s="1" t="str">
        <f t="shared" si="571"/>
        <v>21:0110</v>
      </c>
      <c r="E3465" t="s">
        <v>16473</v>
      </c>
      <c r="F3465" t="s">
        <v>16474</v>
      </c>
      <c r="H3465">
        <v>60.523618800000001</v>
      </c>
      <c r="I3465">
        <v>-99.257063400000007</v>
      </c>
      <c r="J3465" s="1" t="str">
        <f t="shared" si="572"/>
        <v>NGR lake sediment grab sample</v>
      </c>
      <c r="K3465" s="1" t="str">
        <f t="shared" si="573"/>
        <v>&lt;177 micron (NGR)</v>
      </c>
      <c r="L3465">
        <v>96</v>
      </c>
      <c r="M3465" t="s">
        <v>301</v>
      </c>
      <c r="N3465">
        <v>1879</v>
      </c>
      <c r="O3465" t="s">
        <v>79</v>
      </c>
      <c r="P3465" t="s">
        <v>54</v>
      </c>
      <c r="Q3465" t="s">
        <v>1158</v>
      </c>
      <c r="R3465" t="s">
        <v>12189</v>
      </c>
      <c r="S3465" t="s">
        <v>57</v>
      </c>
      <c r="T3465" t="s">
        <v>248</v>
      </c>
      <c r="U3465" t="s">
        <v>117</v>
      </c>
      <c r="V3465" t="s">
        <v>478</v>
      </c>
      <c r="W3465" t="s">
        <v>94</v>
      </c>
      <c r="X3465" t="s">
        <v>74</v>
      </c>
      <c r="Y3465" t="s">
        <v>205</v>
      </c>
      <c r="Z3465" t="s">
        <v>96</v>
      </c>
      <c r="AA3465" t="s">
        <v>64</v>
      </c>
      <c r="AB3465" t="s">
        <v>142</v>
      </c>
      <c r="AC3465" t="s">
        <v>177</v>
      </c>
      <c r="AD3465" t="s">
        <v>138</v>
      </c>
      <c r="AE3465" t="s">
        <v>526</v>
      </c>
      <c r="AF3465" t="s">
        <v>116</v>
      </c>
      <c r="AG3465" t="s">
        <v>188</v>
      </c>
      <c r="AH3465" t="s">
        <v>472</v>
      </c>
      <c r="AI3465" t="s">
        <v>340</v>
      </c>
      <c r="AJ3465" t="s">
        <v>203</v>
      </c>
      <c r="AK3465" t="s">
        <v>73</v>
      </c>
      <c r="AL3465" t="s">
        <v>157</v>
      </c>
      <c r="AM3465" t="s">
        <v>74</v>
      </c>
      <c r="AN3465" t="s">
        <v>76</v>
      </c>
      <c r="AO3465" t="s">
        <v>121</v>
      </c>
      <c r="AP3465" t="s">
        <v>225</v>
      </c>
      <c r="AQ3465" t="s">
        <v>3452</v>
      </c>
      <c r="AR3465" t="s">
        <v>74</v>
      </c>
      <c r="AS3465" t="s">
        <v>170</v>
      </c>
      <c r="AT3465" t="s">
        <v>152</v>
      </c>
      <c r="AU3465" t="s">
        <v>107</v>
      </c>
      <c r="AV3465" t="s">
        <v>15666</v>
      </c>
    </row>
    <row r="3466" spans="1:48" hidden="1" x14ac:dyDescent="0.3">
      <c r="A3466" t="s">
        <v>16475</v>
      </c>
      <c r="B3466" t="s">
        <v>16476</v>
      </c>
      <c r="C3466" s="1" t="str">
        <f t="shared" si="570"/>
        <v>21:0975</v>
      </c>
      <c r="D3466" s="1" t="str">
        <f t="shared" si="571"/>
        <v>21:0110</v>
      </c>
      <c r="E3466" t="s">
        <v>16477</v>
      </c>
      <c r="F3466" t="s">
        <v>16478</v>
      </c>
      <c r="H3466">
        <v>60.426974000000001</v>
      </c>
      <c r="I3466">
        <v>-99.246025000000003</v>
      </c>
      <c r="J3466" s="1" t="str">
        <f t="shared" si="572"/>
        <v>NGR lake sediment grab sample</v>
      </c>
      <c r="K3466" s="1" t="str">
        <f t="shared" si="573"/>
        <v>&lt;177 micron (NGR)</v>
      </c>
      <c r="L3466">
        <v>96</v>
      </c>
      <c r="M3466" t="s">
        <v>314</v>
      </c>
      <c r="N3466">
        <v>1880</v>
      </c>
      <c r="O3466" t="s">
        <v>206</v>
      </c>
      <c r="P3466" t="s">
        <v>54</v>
      </c>
      <c r="Q3466" t="s">
        <v>643</v>
      </c>
      <c r="R3466" t="s">
        <v>264</v>
      </c>
      <c r="S3466" t="s">
        <v>57</v>
      </c>
      <c r="T3466" t="s">
        <v>550</v>
      </c>
      <c r="U3466" t="s">
        <v>138</v>
      </c>
      <c r="V3466" t="s">
        <v>2740</v>
      </c>
      <c r="W3466" t="s">
        <v>206</v>
      </c>
      <c r="X3466" t="s">
        <v>67</v>
      </c>
      <c r="Y3466" t="s">
        <v>177</v>
      </c>
      <c r="Z3466" t="s">
        <v>62</v>
      </c>
      <c r="AA3466" t="s">
        <v>64</v>
      </c>
      <c r="AB3466" t="s">
        <v>290</v>
      </c>
      <c r="AC3466" t="s">
        <v>66</v>
      </c>
      <c r="AD3466" t="s">
        <v>127</v>
      </c>
      <c r="AE3466" t="s">
        <v>1872</v>
      </c>
      <c r="AF3466" t="s">
        <v>104</v>
      </c>
      <c r="AG3466" t="s">
        <v>471</v>
      </c>
      <c r="AH3466" t="s">
        <v>472</v>
      </c>
      <c r="AI3466" t="s">
        <v>220</v>
      </c>
      <c r="AJ3466" t="s">
        <v>276</v>
      </c>
      <c r="AK3466" t="s">
        <v>73</v>
      </c>
      <c r="AL3466" t="s">
        <v>103</v>
      </c>
      <c r="AM3466" t="s">
        <v>103</v>
      </c>
      <c r="AN3466" t="s">
        <v>76</v>
      </c>
      <c r="AO3466" t="s">
        <v>124</v>
      </c>
      <c r="AP3466" t="s">
        <v>410</v>
      </c>
      <c r="AQ3466" t="s">
        <v>114</v>
      </c>
      <c r="AR3466" t="s">
        <v>67</v>
      </c>
      <c r="AS3466" t="s">
        <v>54</v>
      </c>
      <c r="AT3466" t="s">
        <v>73</v>
      </c>
      <c r="AU3466" t="s">
        <v>107</v>
      </c>
      <c r="AV3466" t="s">
        <v>16479</v>
      </c>
    </row>
    <row r="3467" spans="1:48" hidden="1" x14ac:dyDescent="0.3">
      <c r="A3467" t="s">
        <v>16480</v>
      </c>
      <c r="B3467" t="s">
        <v>16481</v>
      </c>
      <c r="C3467" s="1" t="str">
        <f t="shared" si="570"/>
        <v>21:0975</v>
      </c>
      <c r="D3467" s="1" t="str">
        <f t="shared" si="571"/>
        <v>21:0110</v>
      </c>
      <c r="E3467" t="s">
        <v>16482</v>
      </c>
      <c r="F3467" t="s">
        <v>16483</v>
      </c>
      <c r="H3467">
        <v>60.449094100000003</v>
      </c>
      <c r="I3467">
        <v>-99.292320099999998</v>
      </c>
      <c r="J3467" s="1" t="str">
        <f t="shared" si="572"/>
        <v>NGR lake sediment grab sample</v>
      </c>
      <c r="K3467" s="1" t="str">
        <f t="shared" si="573"/>
        <v>&lt;177 micron (NGR)</v>
      </c>
      <c r="L3467">
        <v>96</v>
      </c>
      <c r="M3467" t="s">
        <v>324</v>
      </c>
      <c r="N3467">
        <v>1881</v>
      </c>
      <c r="O3467" t="s">
        <v>238</v>
      </c>
      <c r="P3467" t="s">
        <v>54</v>
      </c>
      <c r="Q3467" t="s">
        <v>446</v>
      </c>
      <c r="R3467" t="s">
        <v>16484</v>
      </c>
      <c r="S3467" t="s">
        <v>57</v>
      </c>
      <c r="T3467" t="s">
        <v>562</v>
      </c>
      <c r="U3467" t="s">
        <v>168</v>
      </c>
      <c r="V3467" t="s">
        <v>615</v>
      </c>
      <c r="W3467" t="s">
        <v>226</v>
      </c>
      <c r="X3467" t="s">
        <v>74</v>
      </c>
      <c r="Y3467" t="s">
        <v>63</v>
      </c>
      <c r="Z3467" t="s">
        <v>138</v>
      </c>
      <c r="AA3467" t="s">
        <v>64</v>
      </c>
      <c r="AB3467" t="s">
        <v>235</v>
      </c>
      <c r="AC3467" t="s">
        <v>75</v>
      </c>
      <c r="AD3467" t="s">
        <v>88</v>
      </c>
      <c r="AE3467" t="s">
        <v>421</v>
      </c>
      <c r="AF3467" t="s">
        <v>317</v>
      </c>
      <c r="AG3467" t="s">
        <v>58</v>
      </c>
      <c r="AH3467" t="s">
        <v>780</v>
      </c>
      <c r="AI3467" t="s">
        <v>102</v>
      </c>
      <c r="AJ3467" t="s">
        <v>4181</v>
      </c>
      <c r="AK3467" t="s">
        <v>73</v>
      </c>
      <c r="AL3467" t="s">
        <v>157</v>
      </c>
      <c r="AM3467" t="s">
        <v>206</v>
      </c>
      <c r="AN3467" t="s">
        <v>76</v>
      </c>
      <c r="AO3467" t="s">
        <v>1753</v>
      </c>
      <c r="AP3467" t="s">
        <v>179</v>
      </c>
      <c r="AQ3467" t="s">
        <v>1632</v>
      </c>
      <c r="AR3467" t="s">
        <v>62</v>
      </c>
      <c r="AS3467" t="s">
        <v>127</v>
      </c>
      <c r="AT3467" t="s">
        <v>262</v>
      </c>
      <c r="AU3467" t="s">
        <v>107</v>
      </c>
      <c r="AV3467" t="s">
        <v>647</v>
      </c>
    </row>
    <row r="3468" spans="1:48" hidden="1" x14ac:dyDescent="0.3">
      <c r="A3468" t="s">
        <v>16485</v>
      </c>
      <c r="B3468" t="s">
        <v>16486</v>
      </c>
      <c r="C3468" s="1" t="str">
        <f t="shared" si="570"/>
        <v>21:0975</v>
      </c>
      <c r="D3468" s="1" t="str">
        <f t="shared" si="571"/>
        <v>21:0110</v>
      </c>
      <c r="E3468" t="s">
        <v>16487</v>
      </c>
      <c r="F3468" t="s">
        <v>16488</v>
      </c>
      <c r="H3468">
        <v>60.479943499999997</v>
      </c>
      <c r="I3468">
        <v>-99.362491800000001</v>
      </c>
      <c r="J3468" s="1" t="str">
        <f t="shared" si="572"/>
        <v>NGR lake sediment grab sample</v>
      </c>
      <c r="K3468" s="1" t="str">
        <f t="shared" si="573"/>
        <v>&lt;177 micron (NGR)</v>
      </c>
      <c r="L3468">
        <v>96</v>
      </c>
      <c r="M3468" t="s">
        <v>335</v>
      </c>
      <c r="N3468">
        <v>1882</v>
      </c>
      <c r="O3468" t="s">
        <v>136</v>
      </c>
      <c r="P3468" t="s">
        <v>54</v>
      </c>
      <c r="Q3468" t="s">
        <v>676</v>
      </c>
      <c r="R3468" t="s">
        <v>190</v>
      </c>
      <c r="S3468" t="s">
        <v>57</v>
      </c>
      <c r="T3468" t="s">
        <v>262</v>
      </c>
      <c r="U3468" t="s">
        <v>141</v>
      </c>
      <c r="V3468" t="s">
        <v>119</v>
      </c>
      <c r="W3468" t="s">
        <v>308</v>
      </c>
      <c r="X3468" t="s">
        <v>67</v>
      </c>
      <c r="Y3468" t="s">
        <v>96</v>
      </c>
      <c r="Z3468" t="s">
        <v>138</v>
      </c>
      <c r="AA3468" t="s">
        <v>64</v>
      </c>
      <c r="AB3468" t="s">
        <v>153</v>
      </c>
      <c r="AC3468" t="s">
        <v>224</v>
      </c>
      <c r="AD3468" t="s">
        <v>290</v>
      </c>
      <c r="AE3468" t="s">
        <v>448</v>
      </c>
      <c r="AF3468" t="s">
        <v>550</v>
      </c>
      <c r="AG3468" t="s">
        <v>91</v>
      </c>
      <c r="AH3468" t="s">
        <v>173</v>
      </c>
      <c r="AI3468" t="s">
        <v>53</v>
      </c>
      <c r="AJ3468" t="s">
        <v>88</v>
      </c>
      <c r="AK3468" t="s">
        <v>73</v>
      </c>
      <c r="AL3468" t="s">
        <v>68</v>
      </c>
      <c r="AM3468" t="s">
        <v>157</v>
      </c>
      <c r="AN3468" t="s">
        <v>76</v>
      </c>
      <c r="AO3468" t="s">
        <v>121</v>
      </c>
      <c r="AP3468" t="s">
        <v>307</v>
      </c>
      <c r="AQ3468" t="s">
        <v>1051</v>
      </c>
      <c r="AR3468" t="s">
        <v>62</v>
      </c>
      <c r="AS3468" t="s">
        <v>170</v>
      </c>
      <c r="AT3468" t="s">
        <v>152</v>
      </c>
      <c r="AU3468" t="s">
        <v>107</v>
      </c>
      <c r="AV3468" t="s">
        <v>16489</v>
      </c>
    </row>
    <row r="3469" spans="1:48" hidden="1" x14ac:dyDescent="0.3">
      <c r="A3469" t="s">
        <v>16490</v>
      </c>
      <c r="B3469" t="s">
        <v>16491</v>
      </c>
      <c r="C3469" s="1" t="str">
        <f t="shared" si="570"/>
        <v>21:0975</v>
      </c>
      <c r="D3469" s="1" t="str">
        <f t="shared" si="571"/>
        <v>21:0110</v>
      </c>
      <c r="E3469" t="s">
        <v>16492</v>
      </c>
      <c r="F3469" t="s">
        <v>16493</v>
      </c>
      <c r="H3469">
        <v>60.473271500000003</v>
      </c>
      <c r="I3469">
        <v>-99.406326000000007</v>
      </c>
      <c r="J3469" s="1" t="str">
        <f t="shared" si="572"/>
        <v>NGR lake sediment grab sample</v>
      </c>
      <c r="K3469" s="1" t="str">
        <f t="shared" si="573"/>
        <v>&lt;177 micron (NGR)</v>
      </c>
      <c r="L3469">
        <v>96</v>
      </c>
      <c r="M3469" t="s">
        <v>354</v>
      </c>
      <c r="N3469">
        <v>1883</v>
      </c>
      <c r="O3469" t="s">
        <v>346</v>
      </c>
      <c r="P3469" t="s">
        <v>54</v>
      </c>
      <c r="Q3469" t="s">
        <v>2374</v>
      </c>
      <c r="R3469" t="s">
        <v>16494</v>
      </c>
      <c r="S3469" t="s">
        <v>57</v>
      </c>
      <c r="T3469" t="s">
        <v>142</v>
      </c>
      <c r="U3469" t="s">
        <v>121</v>
      </c>
      <c r="V3469" t="s">
        <v>2740</v>
      </c>
      <c r="W3469" t="s">
        <v>136</v>
      </c>
      <c r="X3469" t="s">
        <v>62</v>
      </c>
      <c r="Y3469" t="s">
        <v>238</v>
      </c>
      <c r="Z3469" t="s">
        <v>170</v>
      </c>
      <c r="AA3469" t="s">
        <v>64</v>
      </c>
      <c r="AB3469" t="s">
        <v>492</v>
      </c>
      <c r="AC3469" t="s">
        <v>70</v>
      </c>
      <c r="AD3469" t="s">
        <v>117</v>
      </c>
      <c r="AE3469" t="s">
        <v>68</v>
      </c>
      <c r="AF3469" t="s">
        <v>90</v>
      </c>
      <c r="AG3469" t="s">
        <v>427</v>
      </c>
      <c r="AH3469" t="s">
        <v>780</v>
      </c>
      <c r="AI3469" t="s">
        <v>254</v>
      </c>
      <c r="AJ3469" t="s">
        <v>340</v>
      </c>
      <c r="AK3469" t="s">
        <v>73</v>
      </c>
      <c r="AL3469" t="s">
        <v>75</v>
      </c>
      <c r="AM3469" t="s">
        <v>75</v>
      </c>
      <c r="AN3469" t="s">
        <v>76</v>
      </c>
      <c r="AO3469" t="s">
        <v>178</v>
      </c>
      <c r="AP3469" t="s">
        <v>234</v>
      </c>
      <c r="AQ3469" t="s">
        <v>7732</v>
      </c>
      <c r="AR3469" t="s">
        <v>74</v>
      </c>
      <c r="AS3469" t="s">
        <v>54</v>
      </c>
      <c r="AT3469" t="s">
        <v>73</v>
      </c>
      <c r="AU3469" t="s">
        <v>107</v>
      </c>
      <c r="AV3469" t="s">
        <v>16495</v>
      </c>
    </row>
    <row r="3470" spans="1:48" hidden="1" x14ac:dyDescent="0.3">
      <c r="A3470" t="s">
        <v>16496</v>
      </c>
      <c r="B3470" t="s">
        <v>16497</v>
      </c>
      <c r="C3470" s="1" t="str">
        <f t="shared" si="570"/>
        <v>21:0975</v>
      </c>
      <c r="D3470" s="1" t="str">
        <f>HYPERLINK("https://geochem.nrcan.gc.ca/cdogs/content/svy/svy_e.htm", "")</f>
        <v/>
      </c>
      <c r="G3470" s="1" t="str">
        <f>HYPERLINK("https://geochem.nrcan.gc.ca/cdogs/content/cr_/cr_00128_e.htm", "128")</f>
        <v>128</v>
      </c>
      <c r="J3470" t="s">
        <v>230</v>
      </c>
      <c r="K3470" t="s">
        <v>231</v>
      </c>
      <c r="L3470">
        <v>96</v>
      </c>
      <c r="M3470" t="s">
        <v>232</v>
      </c>
      <c r="N3470">
        <v>1884</v>
      </c>
      <c r="O3470" t="s">
        <v>281</v>
      </c>
      <c r="P3470" t="s">
        <v>170</v>
      </c>
      <c r="Q3470" t="s">
        <v>1814</v>
      </c>
      <c r="R3470" t="s">
        <v>522</v>
      </c>
      <c r="S3470" t="s">
        <v>57</v>
      </c>
      <c r="T3470" t="s">
        <v>471</v>
      </c>
      <c r="U3470" t="s">
        <v>92</v>
      </c>
      <c r="V3470" t="s">
        <v>69</v>
      </c>
      <c r="W3470" t="s">
        <v>238</v>
      </c>
      <c r="X3470" t="s">
        <v>67</v>
      </c>
      <c r="Y3470" t="s">
        <v>170</v>
      </c>
      <c r="Z3470" t="s">
        <v>62</v>
      </c>
      <c r="AA3470" t="s">
        <v>64</v>
      </c>
      <c r="AB3470" t="s">
        <v>151</v>
      </c>
      <c r="AC3470" t="s">
        <v>177</v>
      </c>
      <c r="AD3470" t="s">
        <v>62</v>
      </c>
      <c r="AE3470" t="s">
        <v>943</v>
      </c>
      <c r="AF3470" t="s">
        <v>99</v>
      </c>
      <c r="AG3470" t="s">
        <v>317</v>
      </c>
      <c r="AH3470" t="s">
        <v>302</v>
      </c>
      <c r="AI3470" t="s">
        <v>318</v>
      </c>
      <c r="AJ3470" t="s">
        <v>96</v>
      </c>
      <c r="AK3470" t="s">
        <v>73</v>
      </c>
      <c r="AL3470" t="s">
        <v>103</v>
      </c>
      <c r="AM3470" t="s">
        <v>75</v>
      </c>
      <c r="AN3470" t="s">
        <v>76</v>
      </c>
      <c r="AO3470" t="s">
        <v>292</v>
      </c>
      <c r="AP3470" t="s">
        <v>414</v>
      </c>
      <c r="AQ3470" t="s">
        <v>11738</v>
      </c>
      <c r="AR3470" t="s">
        <v>67</v>
      </c>
      <c r="AS3470" t="s">
        <v>62</v>
      </c>
      <c r="AT3470" t="s">
        <v>262</v>
      </c>
      <c r="AU3470" t="s">
        <v>107</v>
      </c>
      <c r="AV3470" t="s">
        <v>4650</v>
      </c>
    </row>
    <row r="3471" spans="1:48" hidden="1" x14ac:dyDescent="0.3">
      <c r="A3471" t="s">
        <v>16498</v>
      </c>
      <c r="B3471" t="s">
        <v>16499</v>
      </c>
      <c r="C3471" s="1" t="str">
        <f t="shared" si="570"/>
        <v>21:0975</v>
      </c>
      <c r="D3471" s="1" t="str">
        <f>HYPERLINK("https://geochem.nrcan.gc.ca/cdogs/content/svy/svy210110_e.htm", "21:0110")</f>
        <v>21:0110</v>
      </c>
      <c r="E3471" t="s">
        <v>16500</v>
      </c>
      <c r="F3471" t="s">
        <v>16501</v>
      </c>
      <c r="H3471">
        <v>60.709677499999998</v>
      </c>
      <c r="I3471">
        <v>-99.452043399999994</v>
      </c>
      <c r="J3471" s="1" t="str">
        <f>HYPERLINK("https://geochem.nrcan.gc.ca/cdogs/content/kwd/kwd020027_e.htm", "NGR lake sediment grab sample")</f>
        <v>NGR lake sediment grab sample</v>
      </c>
      <c r="K3471" s="1" t="str">
        <f>HYPERLINK("https://geochem.nrcan.gc.ca/cdogs/content/kwd/kwd080006_e.htm", "&lt;177 micron (NGR)")</f>
        <v>&lt;177 micron (NGR)</v>
      </c>
      <c r="L3471">
        <v>97</v>
      </c>
      <c r="M3471" t="s">
        <v>52</v>
      </c>
      <c r="N3471">
        <v>1885</v>
      </c>
      <c r="O3471" t="s">
        <v>448</v>
      </c>
      <c r="P3471" t="s">
        <v>54</v>
      </c>
      <c r="Q3471" t="s">
        <v>247</v>
      </c>
      <c r="R3471" t="s">
        <v>436</v>
      </c>
      <c r="S3471" t="s">
        <v>57</v>
      </c>
      <c r="T3471" t="s">
        <v>479</v>
      </c>
      <c r="U3471" t="s">
        <v>117</v>
      </c>
      <c r="V3471" t="s">
        <v>347</v>
      </c>
      <c r="W3471" t="s">
        <v>709</v>
      </c>
      <c r="X3471" t="s">
        <v>62</v>
      </c>
      <c r="Y3471" t="s">
        <v>355</v>
      </c>
      <c r="Z3471" t="s">
        <v>59</v>
      </c>
      <c r="AA3471" t="s">
        <v>64</v>
      </c>
      <c r="AB3471" t="s">
        <v>58</v>
      </c>
      <c r="AC3471" t="s">
        <v>74</v>
      </c>
      <c r="AD3471" t="s">
        <v>356</v>
      </c>
      <c r="AE3471" t="s">
        <v>5111</v>
      </c>
      <c r="AF3471" t="s">
        <v>104</v>
      </c>
      <c r="AG3471" t="s">
        <v>262</v>
      </c>
      <c r="AH3471" t="s">
        <v>173</v>
      </c>
      <c r="AI3471" t="s">
        <v>382</v>
      </c>
      <c r="AJ3471" t="s">
        <v>4527</v>
      </c>
      <c r="AK3471" t="s">
        <v>73</v>
      </c>
      <c r="AL3471" t="s">
        <v>171</v>
      </c>
      <c r="AM3471" t="s">
        <v>302</v>
      </c>
      <c r="AN3471" t="s">
        <v>10623</v>
      </c>
      <c r="AO3471" t="s">
        <v>1515</v>
      </c>
      <c r="AP3471" t="s">
        <v>78</v>
      </c>
      <c r="AQ3471" t="s">
        <v>10231</v>
      </c>
      <c r="AR3471" t="s">
        <v>62</v>
      </c>
      <c r="AS3471" t="s">
        <v>170</v>
      </c>
      <c r="AT3471" t="s">
        <v>91</v>
      </c>
      <c r="AU3471" t="s">
        <v>107</v>
      </c>
      <c r="AV3471" t="s">
        <v>4906</v>
      </c>
    </row>
    <row r="3472" spans="1:48" hidden="1" x14ac:dyDescent="0.3">
      <c r="A3472" t="s">
        <v>16502</v>
      </c>
      <c r="B3472" t="s">
        <v>16503</v>
      </c>
      <c r="C3472" s="1" t="str">
        <f t="shared" si="570"/>
        <v>21:0975</v>
      </c>
      <c r="D3472" s="1" t="str">
        <f>HYPERLINK("https://geochem.nrcan.gc.ca/cdogs/content/svy/svy210110_e.htm", "21:0110")</f>
        <v>21:0110</v>
      </c>
      <c r="E3472" t="s">
        <v>16504</v>
      </c>
      <c r="F3472" t="s">
        <v>16505</v>
      </c>
      <c r="H3472">
        <v>60.495150799999998</v>
      </c>
      <c r="I3472">
        <v>-99.499497599999998</v>
      </c>
      <c r="J3472" s="1" t="str">
        <f>HYPERLINK("https://geochem.nrcan.gc.ca/cdogs/content/kwd/kwd020027_e.htm", "NGR lake sediment grab sample")</f>
        <v>NGR lake sediment grab sample</v>
      </c>
      <c r="K3472" s="1" t="str">
        <f>HYPERLINK("https://geochem.nrcan.gc.ca/cdogs/content/kwd/kwd080006_e.htm", "&lt;177 micron (NGR)")</f>
        <v>&lt;177 micron (NGR)</v>
      </c>
      <c r="L3472">
        <v>97</v>
      </c>
      <c r="M3472" t="s">
        <v>86</v>
      </c>
      <c r="N3472">
        <v>1886</v>
      </c>
      <c r="O3472" t="s">
        <v>402</v>
      </c>
      <c r="P3472" t="s">
        <v>54</v>
      </c>
      <c r="Q3472" t="s">
        <v>395</v>
      </c>
      <c r="R3472" t="s">
        <v>103</v>
      </c>
      <c r="S3472" t="s">
        <v>57</v>
      </c>
      <c r="T3472" t="s">
        <v>248</v>
      </c>
      <c r="U3472" t="s">
        <v>104</v>
      </c>
      <c r="V3472" t="s">
        <v>492</v>
      </c>
      <c r="W3472" t="s">
        <v>87</v>
      </c>
      <c r="X3472" t="s">
        <v>74</v>
      </c>
      <c r="Y3472" t="s">
        <v>211</v>
      </c>
      <c r="Z3472" t="s">
        <v>138</v>
      </c>
      <c r="AA3472" t="s">
        <v>64</v>
      </c>
      <c r="AB3472" t="s">
        <v>380</v>
      </c>
      <c r="AC3472" t="s">
        <v>125</v>
      </c>
      <c r="AD3472" t="s">
        <v>138</v>
      </c>
      <c r="AE3472" t="s">
        <v>62</v>
      </c>
      <c r="AF3472" t="s">
        <v>616</v>
      </c>
      <c r="AG3472" t="s">
        <v>277</v>
      </c>
      <c r="AH3472" t="s">
        <v>173</v>
      </c>
      <c r="AI3472" t="s">
        <v>514</v>
      </c>
      <c r="AJ3472" t="s">
        <v>1440</v>
      </c>
      <c r="AK3472" t="s">
        <v>73</v>
      </c>
      <c r="AL3472" t="s">
        <v>74</v>
      </c>
      <c r="AM3472" t="s">
        <v>526</v>
      </c>
      <c r="AN3472" t="s">
        <v>76</v>
      </c>
      <c r="AO3472" t="s">
        <v>2021</v>
      </c>
      <c r="AP3472" t="s">
        <v>158</v>
      </c>
      <c r="AQ3472" t="s">
        <v>411</v>
      </c>
      <c r="AR3472" t="s">
        <v>170</v>
      </c>
      <c r="AS3472" t="s">
        <v>170</v>
      </c>
      <c r="AT3472" t="s">
        <v>91</v>
      </c>
      <c r="AU3472" t="s">
        <v>107</v>
      </c>
      <c r="AV3472" t="s">
        <v>16506</v>
      </c>
    </row>
    <row r="3473" spans="1:48" hidden="1" x14ac:dyDescent="0.3">
      <c r="A3473" t="s">
        <v>16507</v>
      </c>
      <c r="B3473" t="s">
        <v>16508</v>
      </c>
      <c r="C3473" s="1" t="str">
        <f t="shared" si="570"/>
        <v>21:0975</v>
      </c>
      <c r="D3473" s="1" t="str">
        <f>HYPERLINK("https://geochem.nrcan.gc.ca/cdogs/content/svy/svy210110_e.htm", "21:0110")</f>
        <v>21:0110</v>
      </c>
      <c r="E3473" t="s">
        <v>16509</v>
      </c>
      <c r="F3473" t="s">
        <v>16510</v>
      </c>
      <c r="H3473">
        <v>60.490877099999999</v>
      </c>
      <c r="I3473">
        <v>-99.628843399999994</v>
      </c>
      <c r="J3473" s="1" t="str">
        <f>HYPERLINK("https://geochem.nrcan.gc.ca/cdogs/content/kwd/kwd020027_e.htm", "NGR lake sediment grab sample")</f>
        <v>NGR lake sediment grab sample</v>
      </c>
      <c r="K3473" s="1" t="str">
        <f>HYPERLINK("https://geochem.nrcan.gc.ca/cdogs/content/kwd/kwd080006_e.htm", "&lt;177 micron (NGR)")</f>
        <v>&lt;177 micron (NGR)</v>
      </c>
      <c r="L3473">
        <v>97</v>
      </c>
      <c r="M3473" t="s">
        <v>149</v>
      </c>
      <c r="N3473">
        <v>1887</v>
      </c>
      <c r="O3473" t="s">
        <v>292</v>
      </c>
      <c r="P3473" t="s">
        <v>170</v>
      </c>
      <c r="Q3473" t="s">
        <v>89</v>
      </c>
      <c r="R3473" t="s">
        <v>103</v>
      </c>
      <c r="S3473" t="s">
        <v>57</v>
      </c>
      <c r="T3473" t="s">
        <v>91</v>
      </c>
      <c r="U3473" t="s">
        <v>92</v>
      </c>
      <c r="V3473" t="s">
        <v>411</v>
      </c>
      <c r="W3473" t="s">
        <v>263</v>
      </c>
      <c r="X3473" t="s">
        <v>74</v>
      </c>
      <c r="Y3473" t="s">
        <v>63</v>
      </c>
      <c r="Z3473" t="s">
        <v>138</v>
      </c>
      <c r="AA3473" t="s">
        <v>64</v>
      </c>
      <c r="AB3473" t="s">
        <v>100</v>
      </c>
      <c r="AC3473" t="s">
        <v>177</v>
      </c>
      <c r="AD3473" t="s">
        <v>127</v>
      </c>
      <c r="AE3473" t="s">
        <v>171</v>
      </c>
      <c r="AF3473" t="s">
        <v>151</v>
      </c>
      <c r="AG3473" t="s">
        <v>91</v>
      </c>
      <c r="AH3473" t="s">
        <v>173</v>
      </c>
      <c r="AI3473" t="s">
        <v>514</v>
      </c>
      <c r="AJ3473" t="s">
        <v>2699</v>
      </c>
      <c r="AK3473" t="s">
        <v>73</v>
      </c>
      <c r="AL3473" t="s">
        <v>74</v>
      </c>
      <c r="AM3473" t="s">
        <v>68</v>
      </c>
      <c r="AN3473" t="s">
        <v>76</v>
      </c>
      <c r="AO3473" t="s">
        <v>586</v>
      </c>
      <c r="AP3473" t="s">
        <v>283</v>
      </c>
      <c r="AQ3473" t="s">
        <v>2449</v>
      </c>
      <c r="AR3473" t="s">
        <v>62</v>
      </c>
      <c r="AS3473" t="s">
        <v>170</v>
      </c>
      <c r="AT3473" t="s">
        <v>73</v>
      </c>
      <c r="AU3473" t="s">
        <v>107</v>
      </c>
      <c r="AV3473" t="s">
        <v>4032</v>
      </c>
    </row>
    <row r="3474" spans="1:48" hidden="1" x14ac:dyDescent="0.3">
      <c r="A3474" t="s">
        <v>16511</v>
      </c>
      <c r="B3474" t="s">
        <v>16512</v>
      </c>
      <c r="C3474" s="1" t="str">
        <f t="shared" si="570"/>
        <v>21:0975</v>
      </c>
      <c r="D3474" s="1" t="str">
        <f>HYPERLINK("https://geochem.nrcan.gc.ca/cdogs/content/svy/svy210110_e.htm", "21:0110")</f>
        <v>21:0110</v>
      </c>
      <c r="E3474" t="s">
        <v>16513</v>
      </c>
      <c r="F3474" t="s">
        <v>16514</v>
      </c>
      <c r="H3474">
        <v>60.583730899999999</v>
      </c>
      <c r="I3474">
        <v>-99.698830299999997</v>
      </c>
      <c r="J3474" s="1" t="str">
        <f>HYPERLINK("https://geochem.nrcan.gc.ca/cdogs/content/kwd/kwd020027_e.htm", "NGR lake sediment grab sample")</f>
        <v>NGR lake sediment grab sample</v>
      </c>
      <c r="K3474" s="1" t="str">
        <f>HYPERLINK("https://geochem.nrcan.gc.ca/cdogs/content/kwd/kwd080006_e.htm", "&lt;177 micron (NGR)")</f>
        <v>&lt;177 micron (NGR)</v>
      </c>
      <c r="L3474">
        <v>97</v>
      </c>
      <c r="M3474" t="s">
        <v>165</v>
      </c>
      <c r="N3474">
        <v>1888</v>
      </c>
      <c r="O3474" t="s">
        <v>69</v>
      </c>
      <c r="P3474" t="s">
        <v>54</v>
      </c>
      <c r="Q3474" t="s">
        <v>521</v>
      </c>
      <c r="R3474" t="s">
        <v>103</v>
      </c>
      <c r="S3474" t="s">
        <v>57</v>
      </c>
      <c r="T3474" t="s">
        <v>447</v>
      </c>
      <c r="U3474" t="s">
        <v>187</v>
      </c>
      <c r="V3474" t="s">
        <v>153</v>
      </c>
      <c r="W3474" t="s">
        <v>220</v>
      </c>
      <c r="X3474" t="s">
        <v>62</v>
      </c>
      <c r="Y3474" t="s">
        <v>281</v>
      </c>
      <c r="Z3474" t="s">
        <v>127</v>
      </c>
      <c r="AA3474" t="s">
        <v>64</v>
      </c>
      <c r="AB3474" t="s">
        <v>58</v>
      </c>
      <c r="AC3474" t="s">
        <v>68</v>
      </c>
      <c r="AD3474" t="s">
        <v>134</v>
      </c>
      <c r="AE3474" t="s">
        <v>206</v>
      </c>
      <c r="AF3474" t="s">
        <v>192</v>
      </c>
      <c r="AG3474" t="s">
        <v>60</v>
      </c>
      <c r="AH3474" t="s">
        <v>173</v>
      </c>
      <c r="AI3474" t="s">
        <v>265</v>
      </c>
      <c r="AJ3474" t="s">
        <v>77</v>
      </c>
      <c r="AK3474" t="s">
        <v>73</v>
      </c>
      <c r="AL3474" t="s">
        <v>75</v>
      </c>
      <c r="AM3474" t="s">
        <v>421</v>
      </c>
      <c r="AN3474" t="s">
        <v>76</v>
      </c>
      <c r="AO3474" t="s">
        <v>1466</v>
      </c>
      <c r="AP3474" t="s">
        <v>414</v>
      </c>
      <c r="AQ3474" t="s">
        <v>12475</v>
      </c>
      <c r="AR3474" t="s">
        <v>127</v>
      </c>
      <c r="AS3474" t="s">
        <v>96</v>
      </c>
      <c r="AT3474" t="s">
        <v>1814</v>
      </c>
      <c r="AU3474" t="s">
        <v>107</v>
      </c>
      <c r="AV3474" t="s">
        <v>6734</v>
      </c>
    </row>
    <row r="3475" spans="1:48" hidden="1" x14ac:dyDescent="0.3">
      <c r="A3475" t="s">
        <v>16515</v>
      </c>
      <c r="B3475" t="s">
        <v>16516</v>
      </c>
      <c r="C3475" s="1" t="str">
        <f t="shared" si="570"/>
        <v>21:0975</v>
      </c>
      <c r="D3475" s="1" t="str">
        <f>HYPERLINK("https://geochem.nrcan.gc.ca/cdogs/content/svy/svy210110_e.htm", "21:0110")</f>
        <v>21:0110</v>
      </c>
      <c r="E3475" t="s">
        <v>16517</v>
      </c>
      <c r="F3475" t="s">
        <v>16518</v>
      </c>
      <c r="H3475">
        <v>60.605024</v>
      </c>
      <c r="I3475">
        <v>-99.708312399999997</v>
      </c>
      <c r="J3475" s="1" t="str">
        <f>HYPERLINK("https://geochem.nrcan.gc.ca/cdogs/content/kwd/kwd020027_e.htm", "NGR lake sediment grab sample")</f>
        <v>NGR lake sediment grab sample</v>
      </c>
      <c r="K3475" s="1" t="str">
        <f>HYPERLINK("https://geochem.nrcan.gc.ca/cdogs/content/kwd/kwd080006_e.htm", "&lt;177 micron (NGR)")</f>
        <v>&lt;177 micron (NGR)</v>
      </c>
      <c r="L3475">
        <v>97</v>
      </c>
      <c r="M3475" t="s">
        <v>185</v>
      </c>
      <c r="N3475">
        <v>1889</v>
      </c>
      <c r="O3475" t="s">
        <v>396</v>
      </c>
      <c r="P3475" t="s">
        <v>54</v>
      </c>
      <c r="Q3475" t="s">
        <v>593</v>
      </c>
      <c r="R3475" t="s">
        <v>103</v>
      </c>
      <c r="S3475" t="s">
        <v>57</v>
      </c>
      <c r="T3475" t="s">
        <v>315</v>
      </c>
      <c r="U3475" t="s">
        <v>203</v>
      </c>
      <c r="V3475" t="s">
        <v>575</v>
      </c>
      <c r="W3475" t="s">
        <v>396</v>
      </c>
      <c r="X3475" t="s">
        <v>62</v>
      </c>
      <c r="Y3475" t="s">
        <v>68</v>
      </c>
      <c r="Z3475" t="s">
        <v>67</v>
      </c>
      <c r="AA3475" t="s">
        <v>64</v>
      </c>
      <c r="AB3475" t="s">
        <v>326</v>
      </c>
      <c r="AC3475" t="s">
        <v>70</v>
      </c>
      <c r="AD3475" t="s">
        <v>62</v>
      </c>
      <c r="AE3475" t="s">
        <v>3492</v>
      </c>
      <c r="AF3475" t="s">
        <v>69</v>
      </c>
      <c r="AG3475" t="s">
        <v>116</v>
      </c>
      <c r="AH3475" t="s">
        <v>472</v>
      </c>
      <c r="AI3475" t="s">
        <v>336</v>
      </c>
      <c r="AJ3475" t="s">
        <v>4773</v>
      </c>
      <c r="AK3475" t="s">
        <v>73</v>
      </c>
      <c r="AL3475" t="s">
        <v>103</v>
      </c>
      <c r="AM3475" t="s">
        <v>157</v>
      </c>
      <c r="AN3475" t="s">
        <v>76</v>
      </c>
      <c r="AO3475" t="s">
        <v>281</v>
      </c>
      <c r="AP3475" t="s">
        <v>395</v>
      </c>
      <c r="AQ3475" t="s">
        <v>208</v>
      </c>
      <c r="AR3475" t="s">
        <v>67</v>
      </c>
      <c r="AS3475" t="s">
        <v>170</v>
      </c>
      <c r="AT3475" t="s">
        <v>73</v>
      </c>
      <c r="AU3475" t="s">
        <v>107</v>
      </c>
      <c r="AV3475" t="s">
        <v>10625</v>
      </c>
    </row>
    <row r="3476" spans="1:48" hidden="1" x14ac:dyDescent="0.3">
      <c r="A3476" t="s">
        <v>16519</v>
      </c>
      <c r="B3476" t="s">
        <v>16520</v>
      </c>
      <c r="C3476" s="1" t="str">
        <f t="shared" si="570"/>
        <v>21:0975</v>
      </c>
      <c r="D3476" s="1" t="str">
        <f>HYPERLINK("https://geochem.nrcan.gc.ca/cdogs/content/svy/svy_e.htm", "")</f>
        <v/>
      </c>
      <c r="G3476" s="1" t="str">
        <f>HYPERLINK("https://geochem.nrcan.gc.ca/cdogs/content/cr_/cr_00128_e.htm", "128")</f>
        <v>128</v>
      </c>
      <c r="J3476" t="s">
        <v>230</v>
      </c>
      <c r="K3476" t="s">
        <v>231</v>
      </c>
      <c r="L3476">
        <v>97</v>
      </c>
      <c r="M3476" t="s">
        <v>232</v>
      </c>
      <c r="N3476">
        <v>1890</v>
      </c>
      <c r="O3476" t="s">
        <v>281</v>
      </c>
      <c r="P3476" t="s">
        <v>170</v>
      </c>
      <c r="Q3476" t="s">
        <v>489</v>
      </c>
      <c r="R3476" t="s">
        <v>522</v>
      </c>
      <c r="S3476" t="s">
        <v>57</v>
      </c>
      <c r="T3476" t="s">
        <v>119</v>
      </c>
      <c r="U3476" t="s">
        <v>104</v>
      </c>
      <c r="V3476" t="s">
        <v>251</v>
      </c>
      <c r="W3476" t="s">
        <v>396</v>
      </c>
      <c r="X3476" t="s">
        <v>74</v>
      </c>
      <c r="Y3476" t="s">
        <v>170</v>
      </c>
      <c r="Z3476" t="s">
        <v>170</v>
      </c>
      <c r="AA3476" t="s">
        <v>64</v>
      </c>
      <c r="AB3476" t="s">
        <v>347</v>
      </c>
      <c r="AC3476" t="s">
        <v>125</v>
      </c>
      <c r="AD3476" t="s">
        <v>67</v>
      </c>
      <c r="AE3476" t="s">
        <v>75</v>
      </c>
      <c r="AF3476" t="s">
        <v>616</v>
      </c>
      <c r="AG3476" t="s">
        <v>141</v>
      </c>
      <c r="AH3476" t="s">
        <v>421</v>
      </c>
      <c r="AI3476" t="s">
        <v>429</v>
      </c>
      <c r="AJ3476" t="s">
        <v>233</v>
      </c>
      <c r="AK3476" t="s">
        <v>73</v>
      </c>
      <c r="AL3476" t="s">
        <v>103</v>
      </c>
      <c r="AM3476" t="s">
        <v>177</v>
      </c>
      <c r="AN3476" t="s">
        <v>76</v>
      </c>
      <c r="AO3476" t="s">
        <v>87</v>
      </c>
      <c r="AP3476" t="s">
        <v>414</v>
      </c>
      <c r="AQ3476" t="s">
        <v>11738</v>
      </c>
      <c r="AR3476" t="s">
        <v>67</v>
      </c>
      <c r="AS3476" t="s">
        <v>170</v>
      </c>
      <c r="AT3476" t="s">
        <v>479</v>
      </c>
      <c r="AU3476" t="s">
        <v>107</v>
      </c>
      <c r="AV3476" t="s">
        <v>16521</v>
      </c>
    </row>
    <row r="3477" spans="1:48" hidden="1" x14ac:dyDescent="0.3">
      <c r="A3477" t="s">
        <v>16522</v>
      </c>
      <c r="B3477" t="s">
        <v>16523</v>
      </c>
      <c r="C3477" s="1" t="str">
        <f t="shared" si="570"/>
        <v>21:0975</v>
      </c>
      <c r="D3477" s="1" t="str">
        <f t="shared" ref="D3477:D3507" si="574">HYPERLINK("https://geochem.nrcan.gc.ca/cdogs/content/svy/svy210110_e.htm", "21:0110")</f>
        <v>21:0110</v>
      </c>
      <c r="E3477" t="s">
        <v>16524</v>
      </c>
      <c r="F3477" t="s">
        <v>16525</v>
      </c>
      <c r="H3477">
        <v>60.643882300000001</v>
      </c>
      <c r="I3477">
        <v>-99.701996600000001</v>
      </c>
      <c r="J3477" s="1" t="str">
        <f t="shared" ref="J3477:J3507" si="575">HYPERLINK("https://geochem.nrcan.gc.ca/cdogs/content/kwd/kwd020027_e.htm", "NGR lake sediment grab sample")</f>
        <v>NGR lake sediment grab sample</v>
      </c>
      <c r="K3477" s="1" t="str">
        <f t="shared" ref="K3477:K3507" si="576">HYPERLINK("https://geochem.nrcan.gc.ca/cdogs/content/kwd/kwd080006_e.htm", "&lt;177 micron (NGR)")</f>
        <v>&lt;177 micron (NGR)</v>
      </c>
      <c r="L3477">
        <v>97</v>
      </c>
      <c r="M3477" t="s">
        <v>200</v>
      </c>
      <c r="N3477">
        <v>1891</v>
      </c>
      <c r="O3477" t="s">
        <v>157</v>
      </c>
      <c r="P3477" t="s">
        <v>54</v>
      </c>
      <c r="Q3477" t="s">
        <v>1210</v>
      </c>
      <c r="R3477" t="s">
        <v>151</v>
      </c>
      <c r="S3477" t="s">
        <v>57</v>
      </c>
      <c r="T3477" t="s">
        <v>277</v>
      </c>
      <c r="U3477" t="s">
        <v>88</v>
      </c>
      <c r="V3477" t="s">
        <v>139</v>
      </c>
      <c r="W3477" t="s">
        <v>63</v>
      </c>
      <c r="X3477" t="s">
        <v>62</v>
      </c>
      <c r="Y3477" t="s">
        <v>171</v>
      </c>
      <c r="Z3477" t="s">
        <v>170</v>
      </c>
      <c r="AA3477" t="s">
        <v>64</v>
      </c>
      <c r="AB3477" t="s">
        <v>411</v>
      </c>
      <c r="AC3477" t="s">
        <v>155</v>
      </c>
      <c r="AD3477" t="s">
        <v>67</v>
      </c>
      <c r="AE3477" t="s">
        <v>396</v>
      </c>
      <c r="AF3477" t="s">
        <v>251</v>
      </c>
      <c r="AG3477" t="s">
        <v>404</v>
      </c>
      <c r="AH3477" t="s">
        <v>780</v>
      </c>
      <c r="AI3477" t="s">
        <v>209</v>
      </c>
      <c r="AJ3477" t="s">
        <v>102</v>
      </c>
      <c r="AK3477" t="s">
        <v>73</v>
      </c>
      <c r="AL3477" t="s">
        <v>224</v>
      </c>
      <c r="AM3477" t="s">
        <v>125</v>
      </c>
      <c r="AN3477" t="s">
        <v>76</v>
      </c>
      <c r="AO3477" t="s">
        <v>281</v>
      </c>
      <c r="AP3477" t="s">
        <v>105</v>
      </c>
      <c r="AQ3477" t="s">
        <v>124</v>
      </c>
      <c r="AR3477" t="s">
        <v>67</v>
      </c>
      <c r="AS3477" t="s">
        <v>54</v>
      </c>
      <c r="AT3477" t="s">
        <v>73</v>
      </c>
      <c r="AU3477" t="s">
        <v>107</v>
      </c>
      <c r="AV3477" t="s">
        <v>16526</v>
      </c>
    </row>
    <row r="3478" spans="1:48" hidden="1" x14ac:dyDescent="0.3">
      <c r="A3478" t="s">
        <v>16527</v>
      </c>
      <c r="B3478" t="s">
        <v>16528</v>
      </c>
      <c r="C3478" s="1" t="str">
        <f t="shared" si="570"/>
        <v>21:0975</v>
      </c>
      <c r="D3478" s="1" t="str">
        <f t="shared" si="574"/>
        <v>21:0110</v>
      </c>
      <c r="E3478" t="s">
        <v>16529</v>
      </c>
      <c r="F3478" t="s">
        <v>16530</v>
      </c>
      <c r="H3478">
        <v>60.672176299999997</v>
      </c>
      <c r="I3478">
        <v>-99.710225699999995</v>
      </c>
      <c r="J3478" s="1" t="str">
        <f t="shared" si="575"/>
        <v>NGR lake sediment grab sample</v>
      </c>
      <c r="K3478" s="1" t="str">
        <f t="shared" si="576"/>
        <v>&lt;177 micron (NGR)</v>
      </c>
      <c r="L3478">
        <v>97</v>
      </c>
      <c r="M3478" t="s">
        <v>217</v>
      </c>
      <c r="N3478">
        <v>1892</v>
      </c>
      <c r="O3478" t="s">
        <v>68</v>
      </c>
      <c r="P3478" t="s">
        <v>54</v>
      </c>
      <c r="Q3478" t="s">
        <v>1477</v>
      </c>
      <c r="R3478" t="s">
        <v>116</v>
      </c>
      <c r="S3478" t="s">
        <v>57</v>
      </c>
      <c r="T3478" t="s">
        <v>561</v>
      </c>
      <c r="U3478" t="s">
        <v>203</v>
      </c>
      <c r="V3478" t="s">
        <v>221</v>
      </c>
      <c r="W3478" t="s">
        <v>276</v>
      </c>
      <c r="X3478" t="s">
        <v>74</v>
      </c>
      <c r="Y3478" t="s">
        <v>448</v>
      </c>
      <c r="Z3478" t="s">
        <v>96</v>
      </c>
      <c r="AA3478" t="s">
        <v>64</v>
      </c>
      <c r="AB3478" t="s">
        <v>189</v>
      </c>
      <c r="AC3478" t="s">
        <v>155</v>
      </c>
      <c r="AD3478" t="s">
        <v>62</v>
      </c>
      <c r="AE3478" t="s">
        <v>171</v>
      </c>
      <c r="AF3478" t="s">
        <v>356</v>
      </c>
      <c r="AG3478" t="s">
        <v>604</v>
      </c>
      <c r="AH3478" t="s">
        <v>472</v>
      </c>
      <c r="AI3478" t="s">
        <v>340</v>
      </c>
      <c r="AJ3478" t="s">
        <v>305</v>
      </c>
      <c r="AK3478" t="s">
        <v>73</v>
      </c>
      <c r="AL3478" t="s">
        <v>125</v>
      </c>
      <c r="AM3478" t="s">
        <v>177</v>
      </c>
      <c r="AN3478" t="s">
        <v>76</v>
      </c>
      <c r="AO3478" t="s">
        <v>104</v>
      </c>
      <c r="AP3478" t="s">
        <v>414</v>
      </c>
      <c r="AQ3478" t="s">
        <v>709</v>
      </c>
      <c r="AR3478" t="s">
        <v>67</v>
      </c>
      <c r="AS3478" t="s">
        <v>54</v>
      </c>
      <c r="AT3478" t="s">
        <v>73</v>
      </c>
      <c r="AU3478" t="s">
        <v>107</v>
      </c>
      <c r="AV3478" t="s">
        <v>3967</v>
      </c>
    </row>
    <row r="3479" spans="1:48" hidden="1" x14ac:dyDescent="0.3">
      <c r="A3479" t="s">
        <v>16531</v>
      </c>
      <c r="B3479" t="s">
        <v>16532</v>
      </c>
      <c r="C3479" s="1" t="str">
        <f t="shared" si="570"/>
        <v>21:0975</v>
      </c>
      <c r="D3479" s="1" t="str">
        <f t="shared" si="574"/>
        <v>21:0110</v>
      </c>
      <c r="E3479" t="s">
        <v>16533</v>
      </c>
      <c r="F3479" t="s">
        <v>16534</v>
      </c>
      <c r="H3479">
        <v>60.702776200000002</v>
      </c>
      <c r="I3479">
        <v>-99.706814699999995</v>
      </c>
      <c r="J3479" s="1" t="str">
        <f t="shared" si="575"/>
        <v>NGR lake sediment grab sample</v>
      </c>
      <c r="K3479" s="1" t="str">
        <f t="shared" si="576"/>
        <v>&lt;177 micron (NGR)</v>
      </c>
      <c r="L3479">
        <v>97</v>
      </c>
      <c r="M3479" t="s">
        <v>113</v>
      </c>
      <c r="N3479">
        <v>1893</v>
      </c>
      <c r="O3479" t="s">
        <v>157</v>
      </c>
      <c r="P3479" t="s">
        <v>54</v>
      </c>
      <c r="Q3479" t="s">
        <v>1128</v>
      </c>
      <c r="R3479" t="s">
        <v>550</v>
      </c>
      <c r="S3479" t="s">
        <v>57</v>
      </c>
      <c r="T3479" t="s">
        <v>593</v>
      </c>
      <c r="U3479" t="s">
        <v>117</v>
      </c>
      <c r="V3479" t="s">
        <v>575</v>
      </c>
      <c r="W3479" t="s">
        <v>238</v>
      </c>
      <c r="X3479" t="s">
        <v>62</v>
      </c>
      <c r="Y3479" t="s">
        <v>206</v>
      </c>
      <c r="Z3479" t="s">
        <v>170</v>
      </c>
      <c r="AA3479" t="s">
        <v>64</v>
      </c>
      <c r="AB3479" t="s">
        <v>152</v>
      </c>
      <c r="AC3479" t="s">
        <v>75</v>
      </c>
      <c r="AD3479" t="s">
        <v>138</v>
      </c>
      <c r="AE3479" t="s">
        <v>2628</v>
      </c>
      <c r="AF3479" t="s">
        <v>347</v>
      </c>
      <c r="AG3479" t="s">
        <v>264</v>
      </c>
      <c r="AH3479" t="s">
        <v>780</v>
      </c>
      <c r="AI3479" t="s">
        <v>692</v>
      </c>
      <c r="AJ3479" t="s">
        <v>1141</v>
      </c>
      <c r="AK3479" t="s">
        <v>73</v>
      </c>
      <c r="AL3479" t="s">
        <v>224</v>
      </c>
      <c r="AM3479" t="s">
        <v>238</v>
      </c>
      <c r="AN3479" t="s">
        <v>76</v>
      </c>
      <c r="AO3479" t="s">
        <v>7610</v>
      </c>
      <c r="AP3479" t="s">
        <v>194</v>
      </c>
      <c r="AQ3479" t="s">
        <v>1232</v>
      </c>
      <c r="AR3479" t="s">
        <v>67</v>
      </c>
      <c r="AS3479" t="s">
        <v>127</v>
      </c>
      <c r="AT3479" t="s">
        <v>73</v>
      </c>
      <c r="AU3479" t="s">
        <v>107</v>
      </c>
      <c r="AV3479" t="s">
        <v>6250</v>
      </c>
    </row>
    <row r="3480" spans="1:48" hidden="1" x14ac:dyDescent="0.3">
      <c r="A3480" t="s">
        <v>16535</v>
      </c>
      <c r="B3480" t="s">
        <v>16536</v>
      </c>
      <c r="C3480" s="1" t="str">
        <f t="shared" si="570"/>
        <v>21:0975</v>
      </c>
      <c r="D3480" s="1" t="str">
        <f t="shared" si="574"/>
        <v>21:0110</v>
      </c>
      <c r="E3480" t="s">
        <v>16533</v>
      </c>
      <c r="F3480" t="s">
        <v>16537</v>
      </c>
      <c r="H3480">
        <v>60.702776200000002</v>
      </c>
      <c r="I3480">
        <v>-99.706814699999995</v>
      </c>
      <c r="J3480" s="1" t="str">
        <f t="shared" si="575"/>
        <v>NGR lake sediment grab sample</v>
      </c>
      <c r="K3480" s="1" t="str">
        <f t="shared" si="576"/>
        <v>&lt;177 micron (NGR)</v>
      </c>
      <c r="L3480">
        <v>97</v>
      </c>
      <c r="M3480" t="s">
        <v>132</v>
      </c>
      <c r="N3480">
        <v>1894</v>
      </c>
      <c r="O3480" t="s">
        <v>103</v>
      </c>
      <c r="P3480" t="s">
        <v>54</v>
      </c>
      <c r="Q3480" t="s">
        <v>1295</v>
      </c>
      <c r="R3480" t="s">
        <v>192</v>
      </c>
      <c r="S3480" t="s">
        <v>57</v>
      </c>
      <c r="T3480" t="s">
        <v>447</v>
      </c>
      <c r="U3480" t="s">
        <v>88</v>
      </c>
      <c r="V3480" t="s">
        <v>119</v>
      </c>
      <c r="W3480" t="s">
        <v>526</v>
      </c>
      <c r="X3480" t="s">
        <v>62</v>
      </c>
      <c r="Y3480" t="s">
        <v>526</v>
      </c>
      <c r="Z3480" t="s">
        <v>170</v>
      </c>
      <c r="AA3480" t="s">
        <v>64</v>
      </c>
      <c r="AB3480" t="s">
        <v>58</v>
      </c>
      <c r="AC3480" t="s">
        <v>75</v>
      </c>
      <c r="AD3480" t="s">
        <v>96</v>
      </c>
      <c r="AE3480" t="s">
        <v>1090</v>
      </c>
      <c r="AF3480" t="s">
        <v>616</v>
      </c>
      <c r="AG3480" t="s">
        <v>615</v>
      </c>
      <c r="AH3480" t="s">
        <v>780</v>
      </c>
      <c r="AI3480" t="s">
        <v>692</v>
      </c>
      <c r="AJ3480" t="s">
        <v>1288</v>
      </c>
      <c r="AK3480" t="s">
        <v>73</v>
      </c>
      <c r="AL3480" t="s">
        <v>103</v>
      </c>
      <c r="AM3480" t="s">
        <v>526</v>
      </c>
      <c r="AN3480" t="s">
        <v>76</v>
      </c>
      <c r="AO3480" t="s">
        <v>1753</v>
      </c>
      <c r="AP3480" t="s">
        <v>2741</v>
      </c>
      <c r="AQ3480" t="s">
        <v>1192</v>
      </c>
      <c r="AR3480" t="s">
        <v>67</v>
      </c>
      <c r="AS3480" t="s">
        <v>170</v>
      </c>
      <c r="AT3480" t="s">
        <v>73</v>
      </c>
      <c r="AU3480" t="s">
        <v>107</v>
      </c>
      <c r="AV3480" t="s">
        <v>1837</v>
      </c>
    </row>
    <row r="3481" spans="1:48" hidden="1" x14ac:dyDescent="0.3">
      <c r="A3481" t="s">
        <v>16538</v>
      </c>
      <c r="B3481" t="s">
        <v>16539</v>
      </c>
      <c r="C3481" s="1" t="str">
        <f t="shared" si="570"/>
        <v>21:0975</v>
      </c>
      <c r="D3481" s="1" t="str">
        <f t="shared" si="574"/>
        <v>21:0110</v>
      </c>
      <c r="E3481" t="s">
        <v>16540</v>
      </c>
      <c r="F3481" t="s">
        <v>16541</v>
      </c>
      <c r="H3481">
        <v>60.6942041</v>
      </c>
      <c r="I3481">
        <v>-99.626887800000006</v>
      </c>
      <c r="J3481" s="1" t="str">
        <f t="shared" si="575"/>
        <v>NGR lake sediment grab sample</v>
      </c>
      <c r="K3481" s="1" t="str">
        <f t="shared" si="576"/>
        <v>&lt;177 micron (NGR)</v>
      </c>
      <c r="L3481">
        <v>97</v>
      </c>
      <c r="M3481" t="s">
        <v>246</v>
      </c>
      <c r="N3481">
        <v>1895</v>
      </c>
      <c r="O3481" t="s">
        <v>421</v>
      </c>
      <c r="P3481" t="s">
        <v>54</v>
      </c>
      <c r="Q3481" t="s">
        <v>523</v>
      </c>
      <c r="R3481" t="s">
        <v>90</v>
      </c>
      <c r="S3481" t="s">
        <v>57</v>
      </c>
      <c r="T3481" t="s">
        <v>275</v>
      </c>
      <c r="U3481" t="s">
        <v>88</v>
      </c>
      <c r="V3481" t="s">
        <v>93</v>
      </c>
      <c r="W3481" t="s">
        <v>95</v>
      </c>
      <c r="X3481" t="s">
        <v>62</v>
      </c>
      <c r="Y3481" t="s">
        <v>308</v>
      </c>
      <c r="Z3481" t="s">
        <v>127</v>
      </c>
      <c r="AA3481" t="s">
        <v>64</v>
      </c>
      <c r="AB3481" t="s">
        <v>152</v>
      </c>
      <c r="AC3481" t="s">
        <v>75</v>
      </c>
      <c r="AD3481" t="s">
        <v>62</v>
      </c>
      <c r="AE3481" t="s">
        <v>74</v>
      </c>
      <c r="AF3481" t="s">
        <v>151</v>
      </c>
      <c r="AG3481" t="s">
        <v>153</v>
      </c>
      <c r="AH3481" t="s">
        <v>472</v>
      </c>
      <c r="AI3481" t="s">
        <v>156</v>
      </c>
      <c r="AJ3481" t="s">
        <v>14251</v>
      </c>
      <c r="AK3481" t="s">
        <v>73</v>
      </c>
      <c r="AL3481" t="s">
        <v>125</v>
      </c>
      <c r="AM3481" t="s">
        <v>302</v>
      </c>
      <c r="AN3481" t="s">
        <v>76</v>
      </c>
      <c r="AO3481" t="s">
        <v>481</v>
      </c>
      <c r="AP3481" t="s">
        <v>566</v>
      </c>
      <c r="AQ3481" t="s">
        <v>373</v>
      </c>
      <c r="AR3481" t="s">
        <v>67</v>
      </c>
      <c r="AS3481" t="s">
        <v>127</v>
      </c>
      <c r="AT3481" t="s">
        <v>152</v>
      </c>
      <c r="AU3481" t="s">
        <v>107</v>
      </c>
      <c r="AV3481" t="s">
        <v>11525</v>
      </c>
    </row>
    <row r="3482" spans="1:48" hidden="1" x14ac:dyDescent="0.3">
      <c r="A3482" t="s">
        <v>16542</v>
      </c>
      <c r="B3482" t="s">
        <v>16543</v>
      </c>
      <c r="C3482" s="1" t="str">
        <f t="shared" si="570"/>
        <v>21:0975</v>
      </c>
      <c r="D3482" s="1" t="str">
        <f t="shared" si="574"/>
        <v>21:0110</v>
      </c>
      <c r="E3482" t="s">
        <v>16544</v>
      </c>
      <c r="F3482" t="s">
        <v>16545</v>
      </c>
      <c r="H3482">
        <v>60.714550099999997</v>
      </c>
      <c r="I3482">
        <v>-99.593271599999994</v>
      </c>
      <c r="J3482" s="1" t="str">
        <f t="shared" si="575"/>
        <v>NGR lake sediment grab sample</v>
      </c>
      <c r="K3482" s="1" t="str">
        <f t="shared" si="576"/>
        <v>&lt;177 micron (NGR)</v>
      </c>
      <c r="L3482">
        <v>97</v>
      </c>
      <c r="M3482" t="s">
        <v>260</v>
      </c>
      <c r="N3482">
        <v>1896</v>
      </c>
      <c r="O3482" t="s">
        <v>157</v>
      </c>
      <c r="P3482" t="s">
        <v>54</v>
      </c>
      <c r="Q3482" t="s">
        <v>364</v>
      </c>
      <c r="R3482" t="s">
        <v>3118</v>
      </c>
      <c r="S3482" t="s">
        <v>57</v>
      </c>
      <c r="T3482" t="s">
        <v>802</v>
      </c>
      <c r="U3482" t="s">
        <v>117</v>
      </c>
      <c r="V3482" t="s">
        <v>478</v>
      </c>
      <c r="W3482" t="s">
        <v>302</v>
      </c>
      <c r="X3482" t="s">
        <v>170</v>
      </c>
      <c r="Y3482" t="s">
        <v>396</v>
      </c>
      <c r="Z3482" t="s">
        <v>62</v>
      </c>
      <c r="AA3482" t="s">
        <v>64</v>
      </c>
      <c r="AB3482" t="s">
        <v>262</v>
      </c>
      <c r="AC3482" t="s">
        <v>177</v>
      </c>
      <c r="AD3482" t="s">
        <v>67</v>
      </c>
      <c r="AE3482" t="s">
        <v>6996</v>
      </c>
      <c r="AF3482" t="s">
        <v>616</v>
      </c>
      <c r="AG3482" t="s">
        <v>151</v>
      </c>
      <c r="AH3482" t="s">
        <v>780</v>
      </c>
      <c r="AI3482" t="s">
        <v>159</v>
      </c>
      <c r="AJ3482" t="s">
        <v>795</v>
      </c>
      <c r="AK3482" t="s">
        <v>73</v>
      </c>
      <c r="AL3482" t="s">
        <v>103</v>
      </c>
      <c r="AM3482" t="s">
        <v>346</v>
      </c>
      <c r="AN3482" t="s">
        <v>76</v>
      </c>
      <c r="AO3482" t="s">
        <v>9494</v>
      </c>
      <c r="AP3482" t="s">
        <v>403</v>
      </c>
      <c r="AQ3482" t="s">
        <v>77</v>
      </c>
      <c r="AR3482" t="s">
        <v>67</v>
      </c>
      <c r="AS3482" t="s">
        <v>138</v>
      </c>
      <c r="AT3482" t="s">
        <v>73</v>
      </c>
      <c r="AU3482" t="s">
        <v>107</v>
      </c>
      <c r="AV3482" t="s">
        <v>8277</v>
      </c>
    </row>
    <row r="3483" spans="1:48" hidden="1" x14ac:dyDescent="0.3">
      <c r="A3483" t="s">
        <v>16546</v>
      </c>
      <c r="B3483" t="s">
        <v>16547</v>
      </c>
      <c r="C3483" s="1" t="str">
        <f t="shared" si="570"/>
        <v>21:0975</v>
      </c>
      <c r="D3483" s="1" t="str">
        <f t="shared" si="574"/>
        <v>21:0110</v>
      </c>
      <c r="E3483" t="s">
        <v>16548</v>
      </c>
      <c r="F3483" t="s">
        <v>16549</v>
      </c>
      <c r="H3483">
        <v>60.706197400000001</v>
      </c>
      <c r="I3483">
        <v>-99.489368400000004</v>
      </c>
      <c r="J3483" s="1" t="str">
        <f t="shared" si="575"/>
        <v>NGR lake sediment grab sample</v>
      </c>
      <c r="K3483" s="1" t="str">
        <f t="shared" si="576"/>
        <v>&lt;177 micron (NGR)</v>
      </c>
      <c r="L3483">
        <v>97</v>
      </c>
      <c r="M3483" t="s">
        <v>273</v>
      </c>
      <c r="N3483">
        <v>1897</v>
      </c>
      <c r="O3483" t="s">
        <v>238</v>
      </c>
      <c r="P3483" t="s">
        <v>54</v>
      </c>
      <c r="Q3483" t="s">
        <v>3299</v>
      </c>
      <c r="R3483" t="s">
        <v>522</v>
      </c>
      <c r="S3483" t="s">
        <v>57</v>
      </c>
      <c r="T3483" t="s">
        <v>16550</v>
      </c>
      <c r="U3483" t="s">
        <v>138</v>
      </c>
      <c r="V3483" t="s">
        <v>223</v>
      </c>
      <c r="W3483" t="s">
        <v>118</v>
      </c>
      <c r="X3483" t="s">
        <v>127</v>
      </c>
      <c r="Y3483" t="s">
        <v>117</v>
      </c>
      <c r="Z3483" t="s">
        <v>127</v>
      </c>
      <c r="AA3483" t="s">
        <v>64</v>
      </c>
      <c r="AB3483" t="s">
        <v>16551</v>
      </c>
      <c r="AC3483" t="s">
        <v>346</v>
      </c>
      <c r="AD3483" t="s">
        <v>853</v>
      </c>
      <c r="AE3483" t="s">
        <v>584</v>
      </c>
      <c r="AF3483" t="s">
        <v>357</v>
      </c>
      <c r="AG3483" t="s">
        <v>221</v>
      </c>
      <c r="AH3483" t="s">
        <v>780</v>
      </c>
      <c r="AI3483" t="s">
        <v>514</v>
      </c>
      <c r="AJ3483" t="s">
        <v>1793</v>
      </c>
      <c r="AK3483" t="s">
        <v>73</v>
      </c>
      <c r="AL3483" t="s">
        <v>157</v>
      </c>
      <c r="AM3483" t="s">
        <v>143</v>
      </c>
      <c r="AN3483" t="s">
        <v>10623</v>
      </c>
      <c r="AO3483" t="s">
        <v>16552</v>
      </c>
      <c r="AP3483" t="s">
        <v>1980</v>
      </c>
      <c r="AQ3483" t="s">
        <v>16553</v>
      </c>
      <c r="AR3483" t="s">
        <v>170</v>
      </c>
      <c r="AS3483" t="s">
        <v>178</v>
      </c>
      <c r="AT3483" t="s">
        <v>462</v>
      </c>
      <c r="AU3483" t="s">
        <v>107</v>
      </c>
      <c r="AV3483" t="s">
        <v>1670</v>
      </c>
    </row>
    <row r="3484" spans="1:48" hidden="1" x14ac:dyDescent="0.3">
      <c r="A3484" t="s">
        <v>16554</v>
      </c>
      <c r="B3484" t="s">
        <v>16555</v>
      </c>
      <c r="C3484" s="1" t="str">
        <f t="shared" si="570"/>
        <v>21:0975</v>
      </c>
      <c r="D3484" s="1" t="str">
        <f t="shared" si="574"/>
        <v>21:0110</v>
      </c>
      <c r="E3484" t="s">
        <v>16500</v>
      </c>
      <c r="F3484" t="s">
        <v>16556</v>
      </c>
      <c r="H3484">
        <v>60.709677499999998</v>
      </c>
      <c r="I3484">
        <v>-99.452043399999994</v>
      </c>
      <c r="J3484" s="1" t="str">
        <f t="shared" si="575"/>
        <v>NGR lake sediment grab sample</v>
      </c>
      <c r="K3484" s="1" t="str">
        <f t="shared" si="576"/>
        <v>&lt;177 micron (NGR)</v>
      </c>
      <c r="L3484">
        <v>97</v>
      </c>
      <c r="M3484" t="s">
        <v>345</v>
      </c>
      <c r="N3484">
        <v>1898</v>
      </c>
      <c r="O3484" t="s">
        <v>137</v>
      </c>
      <c r="P3484" t="s">
        <v>54</v>
      </c>
      <c r="Q3484" t="s">
        <v>4217</v>
      </c>
      <c r="R3484" t="s">
        <v>151</v>
      </c>
      <c r="S3484" t="s">
        <v>57</v>
      </c>
      <c r="T3484" t="s">
        <v>479</v>
      </c>
      <c r="U3484" t="s">
        <v>88</v>
      </c>
      <c r="V3484" t="s">
        <v>187</v>
      </c>
      <c r="W3484" t="s">
        <v>709</v>
      </c>
      <c r="X3484" t="s">
        <v>62</v>
      </c>
      <c r="Y3484" t="s">
        <v>355</v>
      </c>
      <c r="Z3484" t="s">
        <v>59</v>
      </c>
      <c r="AA3484" t="s">
        <v>64</v>
      </c>
      <c r="AB3484" t="s">
        <v>91</v>
      </c>
      <c r="AC3484" t="s">
        <v>177</v>
      </c>
      <c r="AD3484" t="s">
        <v>471</v>
      </c>
      <c r="AE3484" t="s">
        <v>4639</v>
      </c>
      <c r="AF3484" t="s">
        <v>76</v>
      </c>
      <c r="AG3484" t="s">
        <v>262</v>
      </c>
      <c r="AH3484" t="s">
        <v>173</v>
      </c>
      <c r="AI3484" t="s">
        <v>280</v>
      </c>
      <c r="AJ3484" t="s">
        <v>1376</v>
      </c>
      <c r="AK3484" t="s">
        <v>73</v>
      </c>
      <c r="AL3484" t="s">
        <v>171</v>
      </c>
      <c r="AM3484" t="s">
        <v>421</v>
      </c>
      <c r="AN3484" t="s">
        <v>8623</v>
      </c>
      <c r="AO3484" t="s">
        <v>3076</v>
      </c>
      <c r="AP3484" t="s">
        <v>837</v>
      </c>
      <c r="AQ3484" t="s">
        <v>2392</v>
      </c>
      <c r="AR3484" t="s">
        <v>74</v>
      </c>
      <c r="AS3484" t="s">
        <v>127</v>
      </c>
      <c r="AT3484" t="s">
        <v>58</v>
      </c>
      <c r="AU3484" t="s">
        <v>107</v>
      </c>
      <c r="AV3484" t="s">
        <v>14966</v>
      </c>
    </row>
    <row r="3485" spans="1:48" hidden="1" x14ac:dyDescent="0.3">
      <c r="A3485" t="s">
        <v>16557</v>
      </c>
      <c r="B3485" t="s">
        <v>16558</v>
      </c>
      <c r="C3485" s="1" t="str">
        <f t="shared" si="570"/>
        <v>21:0975</v>
      </c>
      <c r="D3485" s="1" t="str">
        <f t="shared" si="574"/>
        <v>21:0110</v>
      </c>
      <c r="E3485" t="s">
        <v>16559</v>
      </c>
      <c r="F3485" t="s">
        <v>16560</v>
      </c>
      <c r="H3485">
        <v>60.711735900000001</v>
      </c>
      <c r="I3485">
        <v>-99.3851911</v>
      </c>
      <c r="J3485" s="1" t="str">
        <f t="shared" si="575"/>
        <v>NGR lake sediment grab sample</v>
      </c>
      <c r="K3485" s="1" t="str">
        <f t="shared" si="576"/>
        <v>&lt;177 micron (NGR)</v>
      </c>
      <c r="L3485">
        <v>97</v>
      </c>
      <c r="M3485" t="s">
        <v>289</v>
      </c>
      <c r="N3485">
        <v>1899</v>
      </c>
      <c r="O3485" t="s">
        <v>206</v>
      </c>
      <c r="P3485" t="s">
        <v>54</v>
      </c>
      <c r="Q3485" t="s">
        <v>505</v>
      </c>
      <c r="R3485" t="s">
        <v>103</v>
      </c>
      <c r="S3485" t="s">
        <v>57</v>
      </c>
      <c r="T3485" t="s">
        <v>560</v>
      </c>
      <c r="U3485" t="s">
        <v>138</v>
      </c>
      <c r="V3485" t="s">
        <v>2740</v>
      </c>
      <c r="W3485" t="s">
        <v>205</v>
      </c>
      <c r="X3485" t="s">
        <v>62</v>
      </c>
      <c r="Y3485" t="s">
        <v>238</v>
      </c>
      <c r="Z3485" t="s">
        <v>170</v>
      </c>
      <c r="AA3485" t="s">
        <v>64</v>
      </c>
      <c r="AB3485" t="s">
        <v>562</v>
      </c>
      <c r="AC3485" t="s">
        <v>157</v>
      </c>
      <c r="AD3485" t="s">
        <v>492</v>
      </c>
      <c r="AE3485" t="s">
        <v>1340</v>
      </c>
      <c r="AF3485" t="s">
        <v>69</v>
      </c>
      <c r="AG3485" t="s">
        <v>97</v>
      </c>
      <c r="AH3485" t="s">
        <v>472</v>
      </c>
      <c r="AI3485" t="s">
        <v>388</v>
      </c>
      <c r="AJ3485" t="s">
        <v>2100</v>
      </c>
      <c r="AK3485" t="s">
        <v>73</v>
      </c>
      <c r="AL3485" t="s">
        <v>224</v>
      </c>
      <c r="AM3485" t="s">
        <v>62</v>
      </c>
      <c r="AN3485" t="s">
        <v>9518</v>
      </c>
      <c r="AO3485" t="s">
        <v>1033</v>
      </c>
      <c r="AP3485" t="s">
        <v>2741</v>
      </c>
      <c r="AQ3485" t="s">
        <v>9683</v>
      </c>
      <c r="AR3485" t="s">
        <v>74</v>
      </c>
      <c r="AS3485" t="s">
        <v>96</v>
      </c>
      <c r="AT3485" t="s">
        <v>58</v>
      </c>
      <c r="AU3485" t="s">
        <v>107</v>
      </c>
      <c r="AV3485" t="s">
        <v>11232</v>
      </c>
    </row>
    <row r="3486" spans="1:48" hidden="1" x14ac:dyDescent="0.3">
      <c r="A3486" t="s">
        <v>16561</v>
      </c>
      <c r="B3486" t="s">
        <v>16562</v>
      </c>
      <c r="C3486" s="1" t="str">
        <f t="shared" si="570"/>
        <v>21:0975</v>
      </c>
      <c r="D3486" s="1" t="str">
        <f t="shared" si="574"/>
        <v>21:0110</v>
      </c>
      <c r="E3486" t="s">
        <v>16563</v>
      </c>
      <c r="F3486" t="s">
        <v>16564</v>
      </c>
      <c r="H3486">
        <v>60.706084300000001</v>
      </c>
      <c r="I3486">
        <v>-99.245889199999993</v>
      </c>
      <c r="J3486" s="1" t="str">
        <f t="shared" si="575"/>
        <v>NGR lake sediment grab sample</v>
      </c>
      <c r="K3486" s="1" t="str">
        <f t="shared" si="576"/>
        <v>&lt;177 micron (NGR)</v>
      </c>
      <c r="L3486">
        <v>97</v>
      </c>
      <c r="M3486" t="s">
        <v>301</v>
      </c>
      <c r="N3486">
        <v>1900</v>
      </c>
      <c r="O3486" t="s">
        <v>336</v>
      </c>
      <c r="P3486" t="s">
        <v>127</v>
      </c>
      <c r="Q3486" t="s">
        <v>247</v>
      </c>
      <c r="R3486" t="s">
        <v>103</v>
      </c>
      <c r="S3486" t="s">
        <v>57</v>
      </c>
      <c r="T3486" t="s">
        <v>562</v>
      </c>
      <c r="U3486" t="s">
        <v>203</v>
      </c>
      <c r="V3486" t="s">
        <v>187</v>
      </c>
      <c r="W3486" t="s">
        <v>292</v>
      </c>
      <c r="X3486" t="s">
        <v>74</v>
      </c>
      <c r="Y3486" t="s">
        <v>63</v>
      </c>
      <c r="Z3486" t="s">
        <v>59</v>
      </c>
      <c r="AA3486" t="s">
        <v>64</v>
      </c>
      <c r="AB3486" t="s">
        <v>617</v>
      </c>
      <c r="AC3486" t="s">
        <v>75</v>
      </c>
      <c r="AD3486" t="s">
        <v>59</v>
      </c>
      <c r="AE3486" t="s">
        <v>2386</v>
      </c>
      <c r="AF3486" t="s">
        <v>282</v>
      </c>
      <c r="AG3486" t="s">
        <v>277</v>
      </c>
      <c r="AH3486" t="s">
        <v>173</v>
      </c>
      <c r="AI3486" t="s">
        <v>402</v>
      </c>
      <c r="AJ3486" t="s">
        <v>2699</v>
      </c>
      <c r="AK3486" t="s">
        <v>73</v>
      </c>
      <c r="AL3486" t="s">
        <v>206</v>
      </c>
      <c r="AM3486" t="s">
        <v>74</v>
      </c>
      <c r="AN3486" t="s">
        <v>76</v>
      </c>
      <c r="AO3486" t="s">
        <v>515</v>
      </c>
      <c r="AP3486" t="s">
        <v>596</v>
      </c>
      <c r="AQ3486" t="s">
        <v>16020</v>
      </c>
      <c r="AR3486" t="s">
        <v>62</v>
      </c>
      <c r="AS3486" t="s">
        <v>127</v>
      </c>
      <c r="AT3486" t="s">
        <v>315</v>
      </c>
      <c r="AU3486" t="s">
        <v>107</v>
      </c>
      <c r="AV3486" t="s">
        <v>2121</v>
      </c>
    </row>
    <row r="3487" spans="1:48" hidden="1" x14ac:dyDescent="0.3">
      <c r="A3487" t="s">
        <v>16565</v>
      </c>
      <c r="B3487" t="s">
        <v>16566</v>
      </c>
      <c r="C3487" s="1" t="str">
        <f t="shared" si="570"/>
        <v>21:0975</v>
      </c>
      <c r="D3487" s="1" t="str">
        <f t="shared" si="574"/>
        <v>21:0110</v>
      </c>
      <c r="E3487" t="s">
        <v>16567</v>
      </c>
      <c r="F3487" t="s">
        <v>16568</v>
      </c>
      <c r="H3487">
        <v>60.678069899999997</v>
      </c>
      <c r="I3487">
        <v>-99.215474299999997</v>
      </c>
      <c r="J3487" s="1" t="str">
        <f t="shared" si="575"/>
        <v>NGR lake sediment grab sample</v>
      </c>
      <c r="K3487" s="1" t="str">
        <f t="shared" si="576"/>
        <v>&lt;177 micron (NGR)</v>
      </c>
      <c r="L3487">
        <v>97</v>
      </c>
      <c r="M3487" t="s">
        <v>314</v>
      </c>
      <c r="N3487">
        <v>1901</v>
      </c>
      <c r="O3487" t="s">
        <v>238</v>
      </c>
      <c r="P3487" t="s">
        <v>54</v>
      </c>
      <c r="Q3487" t="s">
        <v>80</v>
      </c>
      <c r="R3487" t="s">
        <v>691</v>
      </c>
      <c r="S3487" t="s">
        <v>57</v>
      </c>
      <c r="T3487" t="s">
        <v>275</v>
      </c>
      <c r="U3487" t="s">
        <v>88</v>
      </c>
      <c r="V3487" t="s">
        <v>890</v>
      </c>
      <c r="W3487" t="s">
        <v>143</v>
      </c>
      <c r="X3487" t="s">
        <v>62</v>
      </c>
      <c r="Y3487" t="s">
        <v>238</v>
      </c>
      <c r="Z3487" t="s">
        <v>62</v>
      </c>
      <c r="AA3487" t="s">
        <v>64</v>
      </c>
      <c r="AB3487" t="s">
        <v>315</v>
      </c>
      <c r="AC3487" t="s">
        <v>224</v>
      </c>
      <c r="AD3487" t="s">
        <v>203</v>
      </c>
      <c r="AE3487" t="s">
        <v>5846</v>
      </c>
      <c r="AF3487" t="s">
        <v>92</v>
      </c>
      <c r="AG3487" t="s">
        <v>492</v>
      </c>
      <c r="AH3487" t="s">
        <v>472</v>
      </c>
      <c r="AI3487" t="s">
        <v>96</v>
      </c>
      <c r="AJ3487" t="s">
        <v>13226</v>
      </c>
      <c r="AK3487" t="s">
        <v>73</v>
      </c>
      <c r="AL3487" t="s">
        <v>103</v>
      </c>
      <c r="AM3487" t="s">
        <v>206</v>
      </c>
      <c r="AN3487" t="s">
        <v>76</v>
      </c>
      <c r="AO3487" t="s">
        <v>9433</v>
      </c>
      <c r="AP3487" t="s">
        <v>830</v>
      </c>
      <c r="AQ3487" t="s">
        <v>5084</v>
      </c>
      <c r="AR3487" t="s">
        <v>74</v>
      </c>
      <c r="AS3487" t="s">
        <v>127</v>
      </c>
      <c r="AT3487" t="s">
        <v>277</v>
      </c>
      <c r="AU3487" t="s">
        <v>107</v>
      </c>
      <c r="AV3487" t="s">
        <v>13811</v>
      </c>
    </row>
    <row r="3488" spans="1:48" hidden="1" x14ac:dyDescent="0.3">
      <c r="A3488" t="s">
        <v>16569</v>
      </c>
      <c r="B3488" t="s">
        <v>16570</v>
      </c>
      <c r="C3488" s="1" t="str">
        <f t="shared" si="570"/>
        <v>21:0975</v>
      </c>
      <c r="D3488" s="1" t="str">
        <f t="shared" si="574"/>
        <v>21:0110</v>
      </c>
      <c r="E3488" t="s">
        <v>16571</v>
      </c>
      <c r="F3488" t="s">
        <v>16572</v>
      </c>
      <c r="H3488">
        <v>60.667345900000001</v>
      </c>
      <c r="I3488">
        <v>-99.316683900000001</v>
      </c>
      <c r="J3488" s="1" t="str">
        <f t="shared" si="575"/>
        <v>NGR lake sediment grab sample</v>
      </c>
      <c r="K3488" s="1" t="str">
        <f t="shared" si="576"/>
        <v>&lt;177 micron (NGR)</v>
      </c>
      <c r="L3488">
        <v>97</v>
      </c>
      <c r="M3488" t="s">
        <v>324</v>
      </c>
      <c r="N3488">
        <v>1902</v>
      </c>
      <c r="O3488" t="s">
        <v>94</v>
      </c>
      <c r="P3488" t="s">
        <v>62</v>
      </c>
      <c r="Q3488" t="s">
        <v>558</v>
      </c>
      <c r="R3488" t="s">
        <v>281</v>
      </c>
      <c r="S3488" t="s">
        <v>57</v>
      </c>
      <c r="T3488" t="s">
        <v>248</v>
      </c>
      <c r="U3488" t="s">
        <v>168</v>
      </c>
      <c r="V3488" t="s">
        <v>187</v>
      </c>
      <c r="W3488" t="s">
        <v>137</v>
      </c>
      <c r="X3488" t="s">
        <v>67</v>
      </c>
      <c r="Y3488" t="s">
        <v>338</v>
      </c>
      <c r="Z3488" t="s">
        <v>127</v>
      </c>
      <c r="AA3488" t="s">
        <v>64</v>
      </c>
      <c r="AB3488" t="s">
        <v>617</v>
      </c>
      <c r="AC3488" t="s">
        <v>155</v>
      </c>
      <c r="AD3488" t="s">
        <v>69</v>
      </c>
      <c r="AE3488" t="s">
        <v>206</v>
      </c>
      <c r="AF3488" t="s">
        <v>178</v>
      </c>
      <c r="AG3488" t="s">
        <v>365</v>
      </c>
      <c r="AH3488" t="s">
        <v>472</v>
      </c>
      <c r="AI3488" t="s">
        <v>96</v>
      </c>
      <c r="AJ3488" t="s">
        <v>439</v>
      </c>
      <c r="AK3488" t="s">
        <v>73</v>
      </c>
      <c r="AL3488" t="s">
        <v>177</v>
      </c>
      <c r="AM3488" t="s">
        <v>125</v>
      </c>
      <c r="AN3488" t="s">
        <v>76</v>
      </c>
      <c r="AO3488" t="s">
        <v>178</v>
      </c>
      <c r="AP3488" t="s">
        <v>234</v>
      </c>
      <c r="AQ3488" t="s">
        <v>134</v>
      </c>
      <c r="AR3488" t="s">
        <v>127</v>
      </c>
      <c r="AS3488" t="s">
        <v>170</v>
      </c>
      <c r="AT3488" t="s">
        <v>73</v>
      </c>
      <c r="AU3488" t="s">
        <v>107</v>
      </c>
      <c r="AV3488" t="s">
        <v>3157</v>
      </c>
    </row>
    <row r="3489" spans="1:48" hidden="1" x14ac:dyDescent="0.3">
      <c r="A3489" t="s">
        <v>16573</v>
      </c>
      <c r="B3489" t="s">
        <v>16574</v>
      </c>
      <c r="C3489" s="1" t="str">
        <f t="shared" si="570"/>
        <v>21:0975</v>
      </c>
      <c r="D3489" s="1" t="str">
        <f t="shared" si="574"/>
        <v>21:0110</v>
      </c>
      <c r="E3489" t="s">
        <v>16575</v>
      </c>
      <c r="F3489" t="s">
        <v>16576</v>
      </c>
      <c r="H3489">
        <v>60.651975999999998</v>
      </c>
      <c r="I3489">
        <v>-99.300566700000005</v>
      </c>
      <c r="J3489" s="1" t="str">
        <f t="shared" si="575"/>
        <v>NGR lake sediment grab sample</v>
      </c>
      <c r="K3489" s="1" t="str">
        <f t="shared" si="576"/>
        <v>&lt;177 micron (NGR)</v>
      </c>
      <c r="L3489">
        <v>97</v>
      </c>
      <c r="M3489" t="s">
        <v>335</v>
      </c>
      <c r="N3489">
        <v>1903</v>
      </c>
      <c r="O3489" t="s">
        <v>118</v>
      </c>
      <c r="P3489" t="s">
        <v>54</v>
      </c>
      <c r="Q3489" t="s">
        <v>1227</v>
      </c>
      <c r="R3489" t="s">
        <v>103</v>
      </c>
      <c r="S3489" t="s">
        <v>57</v>
      </c>
      <c r="T3489" t="s">
        <v>447</v>
      </c>
      <c r="U3489" t="s">
        <v>281</v>
      </c>
      <c r="V3489" t="s">
        <v>691</v>
      </c>
      <c r="W3489" t="s">
        <v>346</v>
      </c>
      <c r="X3489" t="s">
        <v>62</v>
      </c>
      <c r="Y3489" t="s">
        <v>692</v>
      </c>
      <c r="Z3489" t="s">
        <v>138</v>
      </c>
      <c r="AA3489" t="s">
        <v>64</v>
      </c>
      <c r="AB3489" t="s">
        <v>449</v>
      </c>
      <c r="AC3489" t="s">
        <v>75</v>
      </c>
      <c r="AD3489" t="s">
        <v>436</v>
      </c>
      <c r="AE3489" t="s">
        <v>238</v>
      </c>
      <c r="AF3489" t="s">
        <v>178</v>
      </c>
      <c r="AG3489" t="s">
        <v>169</v>
      </c>
      <c r="AH3489" t="s">
        <v>472</v>
      </c>
      <c r="AI3489" t="s">
        <v>53</v>
      </c>
      <c r="AJ3489" t="s">
        <v>450</v>
      </c>
      <c r="AK3489" t="s">
        <v>73</v>
      </c>
      <c r="AL3489" t="s">
        <v>75</v>
      </c>
      <c r="AM3489" t="s">
        <v>206</v>
      </c>
      <c r="AN3489" t="s">
        <v>76</v>
      </c>
      <c r="AO3489" t="s">
        <v>266</v>
      </c>
      <c r="AP3489" t="s">
        <v>105</v>
      </c>
      <c r="AQ3489" t="s">
        <v>10921</v>
      </c>
      <c r="AR3489" t="s">
        <v>203</v>
      </c>
      <c r="AS3489" t="s">
        <v>96</v>
      </c>
      <c r="AT3489" t="s">
        <v>562</v>
      </c>
      <c r="AU3489" t="s">
        <v>107</v>
      </c>
      <c r="AV3489" t="s">
        <v>11636</v>
      </c>
    </row>
    <row r="3490" spans="1:48" hidden="1" x14ac:dyDescent="0.3">
      <c r="A3490" t="s">
        <v>16577</v>
      </c>
      <c r="B3490" t="s">
        <v>16578</v>
      </c>
      <c r="C3490" s="1" t="str">
        <f t="shared" si="570"/>
        <v>21:0975</v>
      </c>
      <c r="D3490" s="1" t="str">
        <f t="shared" si="574"/>
        <v>21:0110</v>
      </c>
      <c r="E3490" t="s">
        <v>16579</v>
      </c>
      <c r="F3490" t="s">
        <v>16580</v>
      </c>
      <c r="H3490">
        <v>60.668351899999998</v>
      </c>
      <c r="I3490">
        <v>-99.352468000000002</v>
      </c>
      <c r="J3490" s="1" t="str">
        <f t="shared" si="575"/>
        <v>NGR lake sediment grab sample</v>
      </c>
      <c r="K3490" s="1" t="str">
        <f t="shared" si="576"/>
        <v>&lt;177 micron (NGR)</v>
      </c>
      <c r="L3490">
        <v>97</v>
      </c>
      <c r="M3490" t="s">
        <v>354</v>
      </c>
      <c r="N3490">
        <v>1904</v>
      </c>
      <c r="O3490" t="s">
        <v>63</v>
      </c>
      <c r="P3490" t="s">
        <v>54</v>
      </c>
      <c r="Q3490" t="s">
        <v>549</v>
      </c>
      <c r="R3490" t="s">
        <v>77</v>
      </c>
      <c r="S3490" t="s">
        <v>57</v>
      </c>
      <c r="T3490" t="s">
        <v>152</v>
      </c>
      <c r="U3490" t="s">
        <v>138</v>
      </c>
      <c r="V3490" t="s">
        <v>357</v>
      </c>
      <c r="W3490" t="s">
        <v>421</v>
      </c>
      <c r="X3490" t="s">
        <v>67</v>
      </c>
      <c r="Y3490" t="s">
        <v>302</v>
      </c>
      <c r="Z3490" t="s">
        <v>127</v>
      </c>
      <c r="AA3490" t="s">
        <v>64</v>
      </c>
      <c r="AB3490" t="s">
        <v>615</v>
      </c>
      <c r="AC3490" t="s">
        <v>70</v>
      </c>
      <c r="AD3490" t="s">
        <v>178</v>
      </c>
      <c r="AE3490" t="s">
        <v>74</v>
      </c>
      <c r="AF3490" t="s">
        <v>77</v>
      </c>
      <c r="AG3490" t="s">
        <v>853</v>
      </c>
      <c r="AH3490" t="s">
        <v>173</v>
      </c>
      <c r="AI3490" t="s">
        <v>136</v>
      </c>
      <c r="AJ3490" t="s">
        <v>156</v>
      </c>
      <c r="AK3490" t="s">
        <v>73</v>
      </c>
      <c r="AL3490" t="s">
        <v>224</v>
      </c>
      <c r="AM3490" t="s">
        <v>75</v>
      </c>
      <c r="AN3490" t="s">
        <v>76</v>
      </c>
      <c r="AO3490" t="s">
        <v>92</v>
      </c>
      <c r="AP3490" t="s">
        <v>4543</v>
      </c>
      <c r="AQ3490" t="s">
        <v>77</v>
      </c>
      <c r="AR3490" t="s">
        <v>74</v>
      </c>
      <c r="AS3490" t="s">
        <v>62</v>
      </c>
      <c r="AT3490" t="s">
        <v>73</v>
      </c>
      <c r="AU3490" t="s">
        <v>107</v>
      </c>
      <c r="AV3490" t="s">
        <v>6918</v>
      </c>
    </row>
    <row r="3491" spans="1:48" hidden="1" x14ac:dyDescent="0.3">
      <c r="A3491" t="s">
        <v>16581</v>
      </c>
      <c r="B3491" t="s">
        <v>16582</v>
      </c>
      <c r="C3491" s="1" t="str">
        <f t="shared" si="570"/>
        <v>21:0975</v>
      </c>
      <c r="D3491" s="1" t="str">
        <f t="shared" si="574"/>
        <v>21:0110</v>
      </c>
      <c r="E3491" t="s">
        <v>16583</v>
      </c>
      <c r="F3491" t="s">
        <v>16584</v>
      </c>
      <c r="H3491">
        <v>60.664545400000002</v>
      </c>
      <c r="I3491">
        <v>-99.4794974</v>
      </c>
      <c r="J3491" s="1" t="str">
        <f t="shared" si="575"/>
        <v>NGR lake sediment grab sample</v>
      </c>
      <c r="K3491" s="1" t="str">
        <f t="shared" si="576"/>
        <v>&lt;177 micron (NGR)</v>
      </c>
      <c r="L3491">
        <v>98</v>
      </c>
      <c r="M3491" t="s">
        <v>1936</v>
      </c>
      <c r="N3491">
        <v>1905</v>
      </c>
      <c r="O3491" t="s">
        <v>68</v>
      </c>
      <c r="P3491" t="s">
        <v>54</v>
      </c>
      <c r="Q3491" t="s">
        <v>247</v>
      </c>
      <c r="R3491" t="s">
        <v>328</v>
      </c>
      <c r="S3491" t="s">
        <v>57</v>
      </c>
      <c r="T3491" t="s">
        <v>262</v>
      </c>
      <c r="U3491" t="s">
        <v>59</v>
      </c>
      <c r="V3491" t="s">
        <v>65</v>
      </c>
      <c r="W3491" t="s">
        <v>327</v>
      </c>
      <c r="X3491" t="s">
        <v>74</v>
      </c>
      <c r="Y3491" t="s">
        <v>346</v>
      </c>
      <c r="Z3491" t="s">
        <v>59</v>
      </c>
      <c r="AA3491" t="s">
        <v>64</v>
      </c>
      <c r="AB3491" t="s">
        <v>175</v>
      </c>
      <c r="AC3491" t="s">
        <v>173</v>
      </c>
      <c r="AD3491" t="s">
        <v>117</v>
      </c>
      <c r="AE3491" t="s">
        <v>5814</v>
      </c>
      <c r="AF3491" t="s">
        <v>290</v>
      </c>
      <c r="AG3491" t="s">
        <v>248</v>
      </c>
      <c r="AH3491" t="s">
        <v>472</v>
      </c>
      <c r="AI3491" t="s">
        <v>348</v>
      </c>
      <c r="AJ3491" t="s">
        <v>4181</v>
      </c>
      <c r="AK3491" t="s">
        <v>73</v>
      </c>
      <c r="AL3491" t="s">
        <v>526</v>
      </c>
      <c r="AM3491" t="s">
        <v>206</v>
      </c>
      <c r="AN3491" t="s">
        <v>76</v>
      </c>
      <c r="AO3491" t="s">
        <v>5364</v>
      </c>
      <c r="AP3491" t="s">
        <v>596</v>
      </c>
      <c r="AQ3491" t="s">
        <v>16585</v>
      </c>
      <c r="AR3491" t="s">
        <v>74</v>
      </c>
      <c r="AS3491" t="s">
        <v>127</v>
      </c>
      <c r="AT3491" t="s">
        <v>152</v>
      </c>
      <c r="AU3491" t="s">
        <v>107</v>
      </c>
      <c r="AV3491" t="s">
        <v>436</v>
      </c>
    </row>
    <row r="3492" spans="1:48" hidden="1" x14ac:dyDescent="0.3">
      <c r="A3492" t="s">
        <v>16586</v>
      </c>
      <c r="B3492" t="s">
        <v>16587</v>
      </c>
      <c r="C3492" s="1" t="str">
        <f t="shared" si="570"/>
        <v>21:0975</v>
      </c>
      <c r="D3492" s="1" t="str">
        <f t="shared" si="574"/>
        <v>21:0110</v>
      </c>
      <c r="E3492" t="s">
        <v>16583</v>
      </c>
      <c r="F3492" t="s">
        <v>16588</v>
      </c>
      <c r="H3492">
        <v>60.664545400000002</v>
      </c>
      <c r="I3492">
        <v>-99.4794974</v>
      </c>
      <c r="J3492" s="1" t="str">
        <f t="shared" si="575"/>
        <v>NGR lake sediment grab sample</v>
      </c>
      <c r="K3492" s="1" t="str">
        <f t="shared" si="576"/>
        <v>&lt;177 micron (NGR)</v>
      </c>
      <c r="L3492">
        <v>98</v>
      </c>
      <c r="M3492" t="s">
        <v>1969</v>
      </c>
      <c r="N3492">
        <v>1906</v>
      </c>
      <c r="O3492" t="s">
        <v>206</v>
      </c>
      <c r="P3492" t="s">
        <v>54</v>
      </c>
      <c r="Q3492" t="s">
        <v>836</v>
      </c>
      <c r="R3492" t="s">
        <v>440</v>
      </c>
      <c r="S3492" t="s">
        <v>57</v>
      </c>
      <c r="T3492" t="s">
        <v>262</v>
      </c>
      <c r="U3492" t="s">
        <v>59</v>
      </c>
      <c r="V3492" t="s">
        <v>471</v>
      </c>
      <c r="W3492" t="s">
        <v>363</v>
      </c>
      <c r="X3492" t="s">
        <v>74</v>
      </c>
      <c r="Y3492" t="s">
        <v>94</v>
      </c>
      <c r="Z3492" t="s">
        <v>59</v>
      </c>
      <c r="AA3492" t="s">
        <v>64</v>
      </c>
      <c r="AB3492" t="s">
        <v>122</v>
      </c>
      <c r="AC3492" t="s">
        <v>155</v>
      </c>
      <c r="AD3492" t="s">
        <v>104</v>
      </c>
      <c r="AE3492" t="s">
        <v>8338</v>
      </c>
      <c r="AF3492" t="s">
        <v>90</v>
      </c>
      <c r="AG3492" t="s">
        <v>277</v>
      </c>
      <c r="AH3492" t="s">
        <v>780</v>
      </c>
      <c r="AI3492" t="s">
        <v>348</v>
      </c>
      <c r="AJ3492" t="s">
        <v>1715</v>
      </c>
      <c r="AK3492" t="s">
        <v>73</v>
      </c>
      <c r="AL3492" t="s">
        <v>238</v>
      </c>
      <c r="AM3492" t="s">
        <v>526</v>
      </c>
      <c r="AN3492" t="s">
        <v>76</v>
      </c>
      <c r="AO3492" t="s">
        <v>10886</v>
      </c>
      <c r="AP3492" t="s">
        <v>267</v>
      </c>
      <c r="AQ3492" t="s">
        <v>16014</v>
      </c>
      <c r="AR3492" t="s">
        <v>62</v>
      </c>
      <c r="AS3492" t="s">
        <v>127</v>
      </c>
      <c r="AT3492" t="s">
        <v>91</v>
      </c>
      <c r="AU3492" t="s">
        <v>107</v>
      </c>
      <c r="AV3492" t="s">
        <v>16589</v>
      </c>
    </row>
    <row r="3493" spans="1:48" hidden="1" x14ac:dyDescent="0.3">
      <c r="A3493" t="s">
        <v>16590</v>
      </c>
      <c r="B3493" t="s">
        <v>16591</v>
      </c>
      <c r="C3493" s="1" t="str">
        <f t="shared" si="570"/>
        <v>21:0975</v>
      </c>
      <c r="D3493" s="1" t="str">
        <f t="shared" si="574"/>
        <v>21:0110</v>
      </c>
      <c r="E3493" t="s">
        <v>16583</v>
      </c>
      <c r="F3493" t="s">
        <v>16592</v>
      </c>
      <c r="H3493">
        <v>60.664545400000002</v>
      </c>
      <c r="I3493">
        <v>-99.4794974</v>
      </c>
      <c r="J3493" s="1" t="str">
        <f t="shared" si="575"/>
        <v>NGR lake sediment grab sample</v>
      </c>
      <c r="K3493" s="1" t="str">
        <f t="shared" si="576"/>
        <v>&lt;177 micron (NGR)</v>
      </c>
      <c r="L3493">
        <v>98</v>
      </c>
      <c r="M3493" t="s">
        <v>1961</v>
      </c>
      <c r="N3493">
        <v>1907</v>
      </c>
      <c r="O3493" t="s">
        <v>157</v>
      </c>
      <c r="P3493" t="s">
        <v>54</v>
      </c>
      <c r="Q3493" t="s">
        <v>194</v>
      </c>
      <c r="R3493" t="s">
        <v>208</v>
      </c>
      <c r="S3493" t="s">
        <v>57</v>
      </c>
      <c r="T3493" t="s">
        <v>262</v>
      </c>
      <c r="U3493" t="s">
        <v>117</v>
      </c>
      <c r="V3493" t="s">
        <v>97</v>
      </c>
      <c r="W3493" t="s">
        <v>193</v>
      </c>
      <c r="X3493" t="s">
        <v>67</v>
      </c>
      <c r="Y3493" t="s">
        <v>276</v>
      </c>
      <c r="Z3493" t="s">
        <v>117</v>
      </c>
      <c r="AA3493" t="s">
        <v>64</v>
      </c>
      <c r="AB3493" t="s">
        <v>188</v>
      </c>
      <c r="AC3493" t="s">
        <v>70</v>
      </c>
      <c r="AD3493" t="s">
        <v>168</v>
      </c>
      <c r="AE3493" t="s">
        <v>10487</v>
      </c>
      <c r="AF3493" t="s">
        <v>69</v>
      </c>
      <c r="AG3493" t="s">
        <v>248</v>
      </c>
      <c r="AH3493" t="s">
        <v>173</v>
      </c>
      <c r="AI3493" t="s">
        <v>439</v>
      </c>
      <c r="AJ3493" t="s">
        <v>1198</v>
      </c>
      <c r="AK3493" t="s">
        <v>73</v>
      </c>
      <c r="AL3493" t="s">
        <v>238</v>
      </c>
      <c r="AM3493" t="s">
        <v>238</v>
      </c>
      <c r="AN3493" t="s">
        <v>76</v>
      </c>
      <c r="AO3493" t="s">
        <v>5505</v>
      </c>
      <c r="AP3493" t="s">
        <v>78</v>
      </c>
      <c r="AQ3493" t="s">
        <v>8241</v>
      </c>
      <c r="AR3493" t="s">
        <v>62</v>
      </c>
      <c r="AS3493" t="s">
        <v>170</v>
      </c>
      <c r="AT3493" t="s">
        <v>91</v>
      </c>
      <c r="AU3493" t="s">
        <v>107</v>
      </c>
      <c r="AV3493" t="s">
        <v>16593</v>
      </c>
    </row>
    <row r="3494" spans="1:48" hidden="1" x14ac:dyDescent="0.3">
      <c r="A3494" t="s">
        <v>16594</v>
      </c>
      <c r="B3494" t="s">
        <v>16595</v>
      </c>
      <c r="C3494" s="1" t="str">
        <f t="shared" si="570"/>
        <v>21:0975</v>
      </c>
      <c r="D3494" s="1" t="str">
        <f t="shared" si="574"/>
        <v>21:0110</v>
      </c>
      <c r="E3494" t="s">
        <v>16596</v>
      </c>
      <c r="F3494" t="s">
        <v>16597</v>
      </c>
      <c r="H3494">
        <v>60.681192600000003</v>
      </c>
      <c r="I3494">
        <v>-99.562434300000007</v>
      </c>
      <c r="J3494" s="1" t="str">
        <f t="shared" si="575"/>
        <v>NGR lake sediment grab sample</v>
      </c>
      <c r="K3494" s="1" t="str">
        <f t="shared" si="576"/>
        <v>&lt;177 micron (NGR)</v>
      </c>
      <c r="L3494">
        <v>98</v>
      </c>
      <c r="M3494" t="s">
        <v>86</v>
      </c>
      <c r="N3494">
        <v>1908</v>
      </c>
      <c r="O3494" t="s">
        <v>125</v>
      </c>
      <c r="P3494" t="s">
        <v>54</v>
      </c>
      <c r="Q3494" t="s">
        <v>315</v>
      </c>
      <c r="R3494" t="s">
        <v>103</v>
      </c>
      <c r="S3494" t="s">
        <v>57</v>
      </c>
      <c r="T3494" t="s">
        <v>541</v>
      </c>
      <c r="U3494" t="s">
        <v>57</v>
      </c>
      <c r="V3494" t="s">
        <v>2740</v>
      </c>
      <c r="W3494" t="s">
        <v>201</v>
      </c>
      <c r="X3494" t="s">
        <v>62</v>
      </c>
      <c r="Y3494" t="s">
        <v>68</v>
      </c>
      <c r="Z3494" t="s">
        <v>170</v>
      </c>
      <c r="AA3494" t="s">
        <v>64</v>
      </c>
      <c r="AB3494" t="s">
        <v>437</v>
      </c>
      <c r="AC3494" t="s">
        <v>346</v>
      </c>
      <c r="AD3494" t="s">
        <v>96</v>
      </c>
      <c r="AE3494" t="s">
        <v>4301</v>
      </c>
      <c r="AF3494" t="s">
        <v>92</v>
      </c>
      <c r="AG3494" t="s">
        <v>221</v>
      </c>
      <c r="AH3494" t="s">
        <v>780</v>
      </c>
      <c r="AI3494" t="s">
        <v>106</v>
      </c>
      <c r="AJ3494" t="s">
        <v>16598</v>
      </c>
      <c r="AK3494" t="s">
        <v>73</v>
      </c>
      <c r="AL3494" t="s">
        <v>177</v>
      </c>
      <c r="AM3494" t="s">
        <v>263</v>
      </c>
      <c r="AN3494" t="s">
        <v>8623</v>
      </c>
      <c r="AO3494" t="s">
        <v>13189</v>
      </c>
      <c r="AP3494" t="s">
        <v>1134</v>
      </c>
      <c r="AQ3494" t="s">
        <v>2410</v>
      </c>
      <c r="AR3494" t="s">
        <v>67</v>
      </c>
      <c r="AS3494" t="s">
        <v>104</v>
      </c>
      <c r="AT3494" t="s">
        <v>593</v>
      </c>
      <c r="AU3494" t="s">
        <v>107</v>
      </c>
      <c r="AV3494" t="s">
        <v>15231</v>
      </c>
    </row>
    <row r="3495" spans="1:48" hidden="1" x14ac:dyDescent="0.3">
      <c r="A3495" t="s">
        <v>16599</v>
      </c>
      <c r="B3495" t="s">
        <v>16600</v>
      </c>
      <c r="C3495" s="1" t="str">
        <f t="shared" si="570"/>
        <v>21:0975</v>
      </c>
      <c r="D3495" s="1" t="str">
        <f t="shared" si="574"/>
        <v>21:0110</v>
      </c>
      <c r="E3495" t="s">
        <v>16601</v>
      </c>
      <c r="F3495" t="s">
        <v>16602</v>
      </c>
      <c r="H3495">
        <v>60.676519800000001</v>
      </c>
      <c r="I3495">
        <v>-99.624128099999993</v>
      </c>
      <c r="J3495" s="1" t="str">
        <f t="shared" si="575"/>
        <v>NGR lake sediment grab sample</v>
      </c>
      <c r="K3495" s="1" t="str">
        <f t="shared" si="576"/>
        <v>&lt;177 micron (NGR)</v>
      </c>
      <c r="L3495">
        <v>98</v>
      </c>
      <c r="M3495" t="s">
        <v>149</v>
      </c>
      <c r="N3495">
        <v>1909</v>
      </c>
      <c r="O3495" t="s">
        <v>125</v>
      </c>
      <c r="P3495" t="s">
        <v>54</v>
      </c>
      <c r="Q3495" t="s">
        <v>248</v>
      </c>
      <c r="R3495" t="s">
        <v>691</v>
      </c>
      <c r="S3495" t="s">
        <v>57</v>
      </c>
      <c r="T3495" t="s">
        <v>505</v>
      </c>
      <c r="U3495" t="s">
        <v>59</v>
      </c>
      <c r="V3495" t="s">
        <v>357</v>
      </c>
      <c r="W3495" t="s">
        <v>421</v>
      </c>
      <c r="X3495" t="s">
        <v>62</v>
      </c>
      <c r="Y3495" t="s">
        <v>62</v>
      </c>
      <c r="Z3495" t="s">
        <v>62</v>
      </c>
      <c r="AA3495" t="s">
        <v>64</v>
      </c>
      <c r="AB3495" t="s">
        <v>248</v>
      </c>
      <c r="AC3495" t="s">
        <v>74</v>
      </c>
      <c r="AD3495" t="s">
        <v>59</v>
      </c>
      <c r="AE3495" t="s">
        <v>15443</v>
      </c>
      <c r="AF3495" t="s">
        <v>116</v>
      </c>
      <c r="AG3495" t="s">
        <v>90</v>
      </c>
      <c r="AH3495" t="s">
        <v>780</v>
      </c>
      <c r="AI3495" t="s">
        <v>292</v>
      </c>
      <c r="AJ3495" t="s">
        <v>10193</v>
      </c>
      <c r="AK3495" t="s">
        <v>73</v>
      </c>
      <c r="AL3495" t="s">
        <v>103</v>
      </c>
      <c r="AM3495" t="s">
        <v>346</v>
      </c>
      <c r="AN3495" t="s">
        <v>76</v>
      </c>
      <c r="AO3495" t="s">
        <v>1033</v>
      </c>
      <c r="AP3495" t="s">
        <v>1216</v>
      </c>
      <c r="AQ3495" t="s">
        <v>15878</v>
      </c>
      <c r="AR3495" t="s">
        <v>67</v>
      </c>
      <c r="AS3495" t="s">
        <v>138</v>
      </c>
      <c r="AT3495" t="s">
        <v>73</v>
      </c>
      <c r="AU3495" t="s">
        <v>107</v>
      </c>
      <c r="AV3495" t="s">
        <v>4169</v>
      </c>
    </row>
    <row r="3496" spans="1:48" hidden="1" x14ac:dyDescent="0.3">
      <c r="A3496" t="s">
        <v>16603</v>
      </c>
      <c r="B3496" t="s">
        <v>16604</v>
      </c>
      <c r="C3496" s="1" t="str">
        <f t="shared" si="570"/>
        <v>21:0975</v>
      </c>
      <c r="D3496" s="1" t="str">
        <f t="shared" si="574"/>
        <v>21:0110</v>
      </c>
      <c r="E3496" t="s">
        <v>16605</v>
      </c>
      <c r="F3496" t="s">
        <v>16606</v>
      </c>
      <c r="H3496">
        <v>60.6385437</v>
      </c>
      <c r="I3496">
        <v>-99.619372400000003</v>
      </c>
      <c r="J3496" s="1" t="str">
        <f t="shared" si="575"/>
        <v>NGR lake sediment grab sample</v>
      </c>
      <c r="K3496" s="1" t="str">
        <f t="shared" si="576"/>
        <v>&lt;177 micron (NGR)</v>
      </c>
      <c r="L3496">
        <v>98</v>
      </c>
      <c r="M3496" t="s">
        <v>165</v>
      </c>
      <c r="N3496">
        <v>1910</v>
      </c>
      <c r="O3496" t="s">
        <v>137</v>
      </c>
      <c r="P3496" t="s">
        <v>54</v>
      </c>
      <c r="Q3496" t="s">
        <v>505</v>
      </c>
      <c r="R3496" t="s">
        <v>103</v>
      </c>
      <c r="S3496" t="s">
        <v>57</v>
      </c>
      <c r="T3496" t="s">
        <v>560</v>
      </c>
      <c r="U3496" t="s">
        <v>59</v>
      </c>
      <c r="V3496" t="s">
        <v>251</v>
      </c>
      <c r="W3496" t="s">
        <v>61</v>
      </c>
      <c r="X3496" t="s">
        <v>62</v>
      </c>
      <c r="Y3496" t="s">
        <v>302</v>
      </c>
      <c r="Z3496" t="s">
        <v>170</v>
      </c>
      <c r="AA3496" t="s">
        <v>64</v>
      </c>
      <c r="AB3496" t="s">
        <v>562</v>
      </c>
      <c r="AC3496" t="s">
        <v>94</v>
      </c>
      <c r="AD3496" t="s">
        <v>77</v>
      </c>
      <c r="AE3496" t="s">
        <v>606</v>
      </c>
      <c r="AF3496" t="s">
        <v>77</v>
      </c>
      <c r="AG3496" t="s">
        <v>153</v>
      </c>
      <c r="AH3496" t="s">
        <v>472</v>
      </c>
      <c r="AI3496" t="s">
        <v>306</v>
      </c>
      <c r="AJ3496" t="s">
        <v>356</v>
      </c>
      <c r="AK3496" t="s">
        <v>73</v>
      </c>
      <c r="AL3496" t="s">
        <v>103</v>
      </c>
      <c r="AM3496" t="s">
        <v>127</v>
      </c>
      <c r="AN3496" t="s">
        <v>76</v>
      </c>
      <c r="AO3496" t="s">
        <v>14646</v>
      </c>
      <c r="AP3496" t="s">
        <v>2033</v>
      </c>
      <c r="AQ3496" t="s">
        <v>10231</v>
      </c>
      <c r="AR3496" t="s">
        <v>62</v>
      </c>
      <c r="AS3496" t="s">
        <v>281</v>
      </c>
      <c r="AT3496" t="s">
        <v>562</v>
      </c>
      <c r="AU3496" t="s">
        <v>107</v>
      </c>
      <c r="AV3496" t="s">
        <v>15936</v>
      </c>
    </row>
    <row r="3497" spans="1:48" hidden="1" x14ac:dyDescent="0.3">
      <c r="A3497" t="s">
        <v>16607</v>
      </c>
      <c r="B3497" t="s">
        <v>16608</v>
      </c>
      <c r="C3497" s="1" t="str">
        <f t="shared" si="570"/>
        <v>21:0975</v>
      </c>
      <c r="D3497" s="1" t="str">
        <f t="shared" si="574"/>
        <v>21:0110</v>
      </c>
      <c r="E3497" t="s">
        <v>16609</v>
      </c>
      <c r="F3497" t="s">
        <v>16610</v>
      </c>
      <c r="H3497">
        <v>60.648238999999997</v>
      </c>
      <c r="I3497">
        <v>-99.5899505</v>
      </c>
      <c r="J3497" s="1" t="str">
        <f t="shared" si="575"/>
        <v>NGR lake sediment grab sample</v>
      </c>
      <c r="K3497" s="1" t="str">
        <f t="shared" si="576"/>
        <v>&lt;177 micron (NGR)</v>
      </c>
      <c r="L3497">
        <v>98</v>
      </c>
      <c r="M3497" t="s">
        <v>185</v>
      </c>
      <c r="N3497">
        <v>1911</v>
      </c>
      <c r="O3497" t="s">
        <v>396</v>
      </c>
      <c r="P3497" t="s">
        <v>54</v>
      </c>
      <c r="Q3497" t="s">
        <v>364</v>
      </c>
      <c r="R3497" t="s">
        <v>103</v>
      </c>
      <c r="S3497" t="s">
        <v>57</v>
      </c>
      <c r="T3497" t="s">
        <v>652</v>
      </c>
      <c r="U3497" t="s">
        <v>59</v>
      </c>
      <c r="V3497" t="s">
        <v>616</v>
      </c>
      <c r="W3497" t="s">
        <v>302</v>
      </c>
      <c r="X3497" t="s">
        <v>62</v>
      </c>
      <c r="Y3497" t="s">
        <v>137</v>
      </c>
      <c r="Z3497" t="s">
        <v>62</v>
      </c>
      <c r="AA3497" t="s">
        <v>64</v>
      </c>
      <c r="AB3497" t="s">
        <v>16611</v>
      </c>
      <c r="AC3497" t="s">
        <v>526</v>
      </c>
      <c r="AD3497" t="s">
        <v>117</v>
      </c>
      <c r="AE3497" t="s">
        <v>3792</v>
      </c>
      <c r="AF3497" t="s">
        <v>77</v>
      </c>
      <c r="AG3497" t="s">
        <v>99</v>
      </c>
      <c r="AH3497" t="s">
        <v>472</v>
      </c>
      <c r="AI3497" t="s">
        <v>327</v>
      </c>
      <c r="AJ3497" t="s">
        <v>13576</v>
      </c>
      <c r="AK3497" t="s">
        <v>73</v>
      </c>
      <c r="AL3497" t="s">
        <v>103</v>
      </c>
      <c r="AM3497" t="s">
        <v>205</v>
      </c>
      <c r="AN3497" t="s">
        <v>76</v>
      </c>
      <c r="AO3497" t="s">
        <v>16612</v>
      </c>
      <c r="AP3497" t="s">
        <v>676</v>
      </c>
      <c r="AQ3497" t="s">
        <v>15723</v>
      </c>
      <c r="AR3497" t="s">
        <v>67</v>
      </c>
      <c r="AS3497" t="s">
        <v>88</v>
      </c>
      <c r="AT3497" t="s">
        <v>248</v>
      </c>
      <c r="AU3497" t="s">
        <v>107</v>
      </c>
      <c r="AV3497" t="s">
        <v>14616</v>
      </c>
    </row>
    <row r="3498" spans="1:48" hidden="1" x14ac:dyDescent="0.3">
      <c r="A3498" t="s">
        <v>16613</v>
      </c>
      <c r="B3498" t="s">
        <v>16614</v>
      </c>
      <c r="C3498" s="1" t="str">
        <f t="shared" si="570"/>
        <v>21:0975</v>
      </c>
      <c r="D3498" s="1" t="str">
        <f t="shared" si="574"/>
        <v>21:0110</v>
      </c>
      <c r="E3498" t="s">
        <v>16615</v>
      </c>
      <c r="F3498" t="s">
        <v>16616</v>
      </c>
      <c r="H3498">
        <v>60.5797284</v>
      </c>
      <c r="I3498">
        <v>-99.367563899999993</v>
      </c>
      <c r="J3498" s="1" t="str">
        <f t="shared" si="575"/>
        <v>NGR lake sediment grab sample</v>
      </c>
      <c r="K3498" s="1" t="str">
        <f t="shared" si="576"/>
        <v>&lt;177 micron (NGR)</v>
      </c>
      <c r="L3498">
        <v>98</v>
      </c>
      <c r="M3498" t="s">
        <v>200</v>
      </c>
      <c r="N3498">
        <v>1912</v>
      </c>
      <c r="O3498" t="s">
        <v>709</v>
      </c>
      <c r="P3498" t="s">
        <v>54</v>
      </c>
      <c r="Q3498" t="s">
        <v>325</v>
      </c>
      <c r="R3498" t="s">
        <v>103</v>
      </c>
      <c r="S3498" t="s">
        <v>57</v>
      </c>
      <c r="T3498" t="s">
        <v>315</v>
      </c>
      <c r="U3498" t="s">
        <v>178</v>
      </c>
      <c r="V3498" t="s">
        <v>492</v>
      </c>
      <c r="W3498" t="s">
        <v>96</v>
      </c>
      <c r="X3498" t="s">
        <v>74</v>
      </c>
      <c r="Y3498" t="s">
        <v>276</v>
      </c>
      <c r="Z3498" t="s">
        <v>96</v>
      </c>
      <c r="AA3498" t="s">
        <v>64</v>
      </c>
      <c r="AB3498" t="s">
        <v>698</v>
      </c>
      <c r="AC3498" t="s">
        <v>224</v>
      </c>
      <c r="AD3498" t="s">
        <v>96</v>
      </c>
      <c r="AE3498" t="s">
        <v>302</v>
      </c>
      <c r="AF3498" t="s">
        <v>141</v>
      </c>
      <c r="AG3498" t="s">
        <v>152</v>
      </c>
      <c r="AH3498" t="s">
        <v>173</v>
      </c>
      <c r="AI3498" t="s">
        <v>117</v>
      </c>
      <c r="AJ3498" t="s">
        <v>1440</v>
      </c>
      <c r="AK3498" t="s">
        <v>73</v>
      </c>
      <c r="AL3498" t="s">
        <v>206</v>
      </c>
      <c r="AM3498" t="s">
        <v>68</v>
      </c>
      <c r="AN3498" t="s">
        <v>76</v>
      </c>
      <c r="AO3498" t="s">
        <v>1632</v>
      </c>
      <c r="AP3498" t="s">
        <v>210</v>
      </c>
      <c r="AQ3498" t="s">
        <v>725</v>
      </c>
      <c r="AR3498" t="s">
        <v>74</v>
      </c>
      <c r="AS3498" t="s">
        <v>170</v>
      </c>
      <c r="AT3498" t="s">
        <v>152</v>
      </c>
      <c r="AU3498" t="s">
        <v>107</v>
      </c>
      <c r="AV3498" t="s">
        <v>1815</v>
      </c>
    </row>
    <row r="3499" spans="1:48" hidden="1" x14ac:dyDescent="0.3">
      <c r="A3499" t="s">
        <v>16617</v>
      </c>
      <c r="B3499" t="s">
        <v>16618</v>
      </c>
      <c r="C3499" s="1" t="str">
        <f t="shared" si="570"/>
        <v>21:0975</v>
      </c>
      <c r="D3499" s="1" t="str">
        <f t="shared" si="574"/>
        <v>21:0110</v>
      </c>
      <c r="E3499" t="s">
        <v>16619</v>
      </c>
      <c r="F3499" t="s">
        <v>16620</v>
      </c>
      <c r="H3499">
        <v>60.615258400000002</v>
      </c>
      <c r="I3499">
        <v>-99.485344100000006</v>
      </c>
      <c r="J3499" s="1" t="str">
        <f t="shared" si="575"/>
        <v>NGR lake sediment grab sample</v>
      </c>
      <c r="K3499" s="1" t="str">
        <f t="shared" si="576"/>
        <v>&lt;177 micron (NGR)</v>
      </c>
      <c r="L3499">
        <v>98</v>
      </c>
      <c r="M3499" t="s">
        <v>217</v>
      </c>
      <c r="N3499">
        <v>1913</v>
      </c>
      <c r="O3499" t="s">
        <v>137</v>
      </c>
      <c r="P3499" t="s">
        <v>54</v>
      </c>
      <c r="Q3499" t="s">
        <v>488</v>
      </c>
      <c r="R3499" t="s">
        <v>75</v>
      </c>
      <c r="S3499" t="s">
        <v>57</v>
      </c>
      <c r="T3499" t="s">
        <v>315</v>
      </c>
      <c r="U3499" t="s">
        <v>77</v>
      </c>
      <c r="V3499" t="s">
        <v>317</v>
      </c>
      <c r="W3499" t="s">
        <v>94</v>
      </c>
      <c r="X3499" t="s">
        <v>74</v>
      </c>
      <c r="Y3499" t="s">
        <v>62</v>
      </c>
      <c r="Z3499" t="s">
        <v>127</v>
      </c>
      <c r="AA3499" t="s">
        <v>64</v>
      </c>
      <c r="AB3499" t="s">
        <v>100</v>
      </c>
      <c r="AC3499" t="s">
        <v>224</v>
      </c>
      <c r="AD3499" t="s">
        <v>96</v>
      </c>
      <c r="AE3499" t="s">
        <v>68</v>
      </c>
      <c r="AF3499" t="s">
        <v>69</v>
      </c>
      <c r="AG3499" t="s">
        <v>169</v>
      </c>
      <c r="AH3499" t="s">
        <v>472</v>
      </c>
      <c r="AI3499" t="s">
        <v>692</v>
      </c>
      <c r="AJ3499" t="s">
        <v>203</v>
      </c>
      <c r="AK3499" t="s">
        <v>73</v>
      </c>
      <c r="AL3499" t="s">
        <v>125</v>
      </c>
      <c r="AM3499" t="s">
        <v>68</v>
      </c>
      <c r="AN3499" t="s">
        <v>76</v>
      </c>
      <c r="AO3499" t="s">
        <v>1430</v>
      </c>
      <c r="AP3499" t="s">
        <v>234</v>
      </c>
      <c r="AQ3499" t="s">
        <v>16393</v>
      </c>
      <c r="AR3499" t="s">
        <v>67</v>
      </c>
      <c r="AS3499" t="s">
        <v>127</v>
      </c>
      <c r="AT3499" t="s">
        <v>73</v>
      </c>
      <c r="AU3499" t="s">
        <v>107</v>
      </c>
      <c r="AV3499" t="s">
        <v>16621</v>
      </c>
    </row>
    <row r="3500" spans="1:48" hidden="1" x14ac:dyDescent="0.3">
      <c r="A3500" t="s">
        <v>16622</v>
      </c>
      <c r="B3500" t="s">
        <v>16623</v>
      </c>
      <c r="C3500" s="1" t="str">
        <f t="shared" si="570"/>
        <v>21:0975</v>
      </c>
      <c r="D3500" s="1" t="str">
        <f t="shared" si="574"/>
        <v>21:0110</v>
      </c>
      <c r="E3500" t="s">
        <v>16624</v>
      </c>
      <c r="F3500" t="s">
        <v>16625</v>
      </c>
      <c r="H3500">
        <v>60.616582399999999</v>
      </c>
      <c r="I3500">
        <v>-99.570738000000006</v>
      </c>
      <c r="J3500" s="1" t="str">
        <f t="shared" si="575"/>
        <v>NGR lake sediment grab sample</v>
      </c>
      <c r="K3500" s="1" t="str">
        <f t="shared" si="576"/>
        <v>&lt;177 micron (NGR)</v>
      </c>
      <c r="L3500">
        <v>98</v>
      </c>
      <c r="M3500" t="s">
        <v>246</v>
      </c>
      <c r="N3500">
        <v>1914</v>
      </c>
      <c r="O3500" t="s">
        <v>63</v>
      </c>
      <c r="P3500" t="s">
        <v>54</v>
      </c>
      <c r="Q3500" t="s">
        <v>558</v>
      </c>
      <c r="R3500" t="s">
        <v>103</v>
      </c>
      <c r="S3500" t="s">
        <v>57</v>
      </c>
      <c r="T3500" t="s">
        <v>80</v>
      </c>
      <c r="U3500" t="s">
        <v>168</v>
      </c>
      <c r="V3500" t="s">
        <v>189</v>
      </c>
      <c r="W3500" t="s">
        <v>136</v>
      </c>
      <c r="X3500" t="s">
        <v>62</v>
      </c>
      <c r="Y3500" t="s">
        <v>448</v>
      </c>
      <c r="Z3500" t="s">
        <v>170</v>
      </c>
      <c r="AA3500" t="s">
        <v>64</v>
      </c>
      <c r="AB3500" t="s">
        <v>277</v>
      </c>
      <c r="AC3500" t="s">
        <v>62</v>
      </c>
      <c r="AD3500" t="s">
        <v>203</v>
      </c>
      <c r="AE3500" t="s">
        <v>74</v>
      </c>
      <c r="AF3500" t="s">
        <v>134</v>
      </c>
      <c r="AG3500" t="s">
        <v>250</v>
      </c>
      <c r="AH3500" t="s">
        <v>173</v>
      </c>
      <c r="AI3500" t="s">
        <v>72</v>
      </c>
      <c r="AJ3500" t="s">
        <v>436</v>
      </c>
      <c r="AK3500" t="s">
        <v>73</v>
      </c>
      <c r="AL3500" t="s">
        <v>125</v>
      </c>
      <c r="AM3500" t="s">
        <v>205</v>
      </c>
      <c r="AN3500" t="s">
        <v>76</v>
      </c>
      <c r="AO3500" t="s">
        <v>16626</v>
      </c>
      <c r="AP3500" t="s">
        <v>105</v>
      </c>
      <c r="AQ3500" t="s">
        <v>152</v>
      </c>
      <c r="AR3500" t="s">
        <v>62</v>
      </c>
      <c r="AS3500" t="s">
        <v>203</v>
      </c>
      <c r="AT3500" t="s">
        <v>479</v>
      </c>
      <c r="AU3500" t="s">
        <v>107</v>
      </c>
      <c r="AV3500" t="s">
        <v>15325</v>
      </c>
    </row>
    <row r="3501" spans="1:48" hidden="1" x14ac:dyDescent="0.3">
      <c r="A3501" t="s">
        <v>16627</v>
      </c>
      <c r="B3501" t="s">
        <v>16628</v>
      </c>
      <c r="C3501" s="1" t="str">
        <f t="shared" si="570"/>
        <v>21:0975</v>
      </c>
      <c r="D3501" s="1" t="str">
        <f t="shared" si="574"/>
        <v>21:0110</v>
      </c>
      <c r="E3501" t="s">
        <v>16629</v>
      </c>
      <c r="F3501" t="s">
        <v>16630</v>
      </c>
      <c r="H3501">
        <v>60.604314100000003</v>
      </c>
      <c r="I3501">
        <v>-99.627574600000003</v>
      </c>
      <c r="J3501" s="1" t="str">
        <f t="shared" si="575"/>
        <v>NGR lake sediment grab sample</v>
      </c>
      <c r="K3501" s="1" t="str">
        <f t="shared" si="576"/>
        <v>&lt;177 micron (NGR)</v>
      </c>
      <c r="L3501">
        <v>98</v>
      </c>
      <c r="M3501" t="s">
        <v>260</v>
      </c>
      <c r="N3501">
        <v>1915</v>
      </c>
      <c r="O3501" t="s">
        <v>448</v>
      </c>
      <c r="P3501" t="s">
        <v>54</v>
      </c>
      <c r="Q3501" t="s">
        <v>643</v>
      </c>
      <c r="R3501" t="s">
        <v>103</v>
      </c>
      <c r="S3501" t="s">
        <v>57</v>
      </c>
      <c r="T3501" t="s">
        <v>541</v>
      </c>
      <c r="U3501" t="s">
        <v>57</v>
      </c>
      <c r="V3501" t="s">
        <v>2740</v>
      </c>
      <c r="W3501" t="s">
        <v>106</v>
      </c>
      <c r="X3501" t="s">
        <v>62</v>
      </c>
      <c r="Y3501" t="s">
        <v>238</v>
      </c>
      <c r="Z3501" t="s">
        <v>62</v>
      </c>
      <c r="AA3501" t="s">
        <v>64</v>
      </c>
      <c r="AB3501" t="s">
        <v>16631</v>
      </c>
      <c r="AC3501" t="s">
        <v>211</v>
      </c>
      <c r="AD3501" t="s">
        <v>357</v>
      </c>
      <c r="AE3501" t="s">
        <v>983</v>
      </c>
      <c r="AF3501" t="s">
        <v>77</v>
      </c>
      <c r="AG3501" t="s">
        <v>411</v>
      </c>
      <c r="AH3501" t="s">
        <v>472</v>
      </c>
      <c r="AI3501" t="s">
        <v>338</v>
      </c>
      <c r="AJ3501" t="s">
        <v>9494</v>
      </c>
      <c r="AK3501" t="s">
        <v>73</v>
      </c>
      <c r="AL3501" t="s">
        <v>157</v>
      </c>
      <c r="AM3501" t="s">
        <v>308</v>
      </c>
      <c r="AN3501" t="s">
        <v>1151</v>
      </c>
      <c r="AO3501" t="s">
        <v>9484</v>
      </c>
      <c r="AP3501" t="s">
        <v>1980</v>
      </c>
      <c r="AQ3501" t="s">
        <v>16632</v>
      </c>
      <c r="AR3501" t="s">
        <v>74</v>
      </c>
      <c r="AS3501" t="s">
        <v>281</v>
      </c>
      <c r="AT3501" t="s">
        <v>277</v>
      </c>
      <c r="AU3501" t="s">
        <v>107</v>
      </c>
      <c r="AV3501" t="s">
        <v>4744</v>
      </c>
    </row>
    <row r="3502" spans="1:48" hidden="1" x14ac:dyDescent="0.3">
      <c r="A3502" t="s">
        <v>16633</v>
      </c>
      <c r="B3502" t="s">
        <v>16634</v>
      </c>
      <c r="C3502" s="1" t="str">
        <f t="shared" si="570"/>
        <v>21:0975</v>
      </c>
      <c r="D3502" s="1" t="str">
        <f t="shared" si="574"/>
        <v>21:0110</v>
      </c>
      <c r="E3502" t="s">
        <v>16635</v>
      </c>
      <c r="F3502" t="s">
        <v>16636</v>
      </c>
      <c r="H3502">
        <v>60.589615999999999</v>
      </c>
      <c r="I3502">
        <v>-99.648209399999999</v>
      </c>
      <c r="J3502" s="1" t="str">
        <f t="shared" si="575"/>
        <v>NGR lake sediment grab sample</v>
      </c>
      <c r="K3502" s="1" t="str">
        <f t="shared" si="576"/>
        <v>&lt;177 micron (NGR)</v>
      </c>
      <c r="L3502">
        <v>98</v>
      </c>
      <c r="M3502" t="s">
        <v>273</v>
      </c>
      <c r="N3502">
        <v>1916</v>
      </c>
      <c r="O3502" t="s">
        <v>205</v>
      </c>
      <c r="P3502" t="s">
        <v>54</v>
      </c>
      <c r="Q3502" t="s">
        <v>1128</v>
      </c>
      <c r="R3502" t="s">
        <v>75</v>
      </c>
      <c r="S3502" t="s">
        <v>57</v>
      </c>
      <c r="T3502" t="s">
        <v>1227</v>
      </c>
      <c r="U3502" t="s">
        <v>92</v>
      </c>
      <c r="V3502" t="s">
        <v>65</v>
      </c>
      <c r="W3502" t="s">
        <v>201</v>
      </c>
      <c r="X3502" t="s">
        <v>127</v>
      </c>
      <c r="Y3502" t="s">
        <v>254</v>
      </c>
      <c r="Z3502" t="s">
        <v>170</v>
      </c>
      <c r="AA3502" t="s">
        <v>64</v>
      </c>
      <c r="AB3502" t="s">
        <v>16637</v>
      </c>
      <c r="AC3502" t="s">
        <v>421</v>
      </c>
      <c r="AD3502" t="s">
        <v>356</v>
      </c>
      <c r="AE3502" t="s">
        <v>2933</v>
      </c>
      <c r="AF3502" t="s">
        <v>890</v>
      </c>
      <c r="AG3502" t="s">
        <v>65</v>
      </c>
      <c r="AH3502" t="s">
        <v>472</v>
      </c>
      <c r="AI3502" t="s">
        <v>168</v>
      </c>
      <c r="AJ3502" t="s">
        <v>2927</v>
      </c>
      <c r="AK3502" t="s">
        <v>73</v>
      </c>
      <c r="AL3502" t="s">
        <v>125</v>
      </c>
      <c r="AM3502" t="s">
        <v>338</v>
      </c>
      <c r="AN3502" t="s">
        <v>10623</v>
      </c>
      <c r="AO3502" t="s">
        <v>13259</v>
      </c>
      <c r="AP3502" t="s">
        <v>2741</v>
      </c>
      <c r="AQ3502" t="s">
        <v>15151</v>
      </c>
      <c r="AR3502" t="s">
        <v>74</v>
      </c>
      <c r="AS3502" t="s">
        <v>282</v>
      </c>
      <c r="AT3502" t="s">
        <v>562</v>
      </c>
      <c r="AU3502" t="s">
        <v>107</v>
      </c>
      <c r="AV3502" t="s">
        <v>2094</v>
      </c>
    </row>
    <row r="3503" spans="1:48" hidden="1" x14ac:dyDescent="0.3">
      <c r="A3503" t="s">
        <v>16638</v>
      </c>
      <c r="B3503" t="s">
        <v>16639</v>
      </c>
      <c r="C3503" s="1" t="str">
        <f t="shared" si="570"/>
        <v>21:0975</v>
      </c>
      <c r="D3503" s="1" t="str">
        <f t="shared" si="574"/>
        <v>21:0110</v>
      </c>
      <c r="E3503" t="s">
        <v>16640</v>
      </c>
      <c r="F3503" t="s">
        <v>16641</v>
      </c>
      <c r="H3503">
        <v>60.569279899999998</v>
      </c>
      <c r="I3503">
        <v>-99.587765000000005</v>
      </c>
      <c r="J3503" s="1" t="str">
        <f t="shared" si="575"/>
        <v>NGR lake sediment grab sample</v>
      </c>
      <c r="K3503" s="1" t="str">
        <f t="shared" si="576"/>
        <v>&lt;177 micron (NGR)</v>
      </c>
      <c r="L3503">
        <v>98</v>
      </c>
      <c r="M3503" t="s">
        <v>289</v>
      </c>
      <c r="N3503">
        <v>1917</v>
      </c>
      <c r="O3503" t="s">
        <v>63</v>
      </c>
      <c r="P3503" t="s">
        <v>54</v>
      </c>
      <c r="Q3503" t="s">
        <v>1158</v>
      </c>
      <c r="R3503" t="s">
        <v>103</v>
      </c>
      <c r="S3503" t="s">
        <v>57</v>
      </c>
      <c r="T3503" t="s">
        <v>549</v>
      </c>
      <c r="U3503" t="s">
        <v>203</v>
      </c>
      <c r="V3503" t="s">
        <v>192</v>
      </c>
      <c r="W3503" t="s">
        <v>79</v>
      </c>
      <c r="X3503" t="s">
        <v>170</v>
      </c>
      <c r="Y3503" t="s">
        <v>205</v>
      </c>
      <c r="Z3503" t="s">
        <v>127</v>
      </c>
      <c r="AA3503" t="s">
        <v>64</v>
      </c>
      <c r="AB3503" t="s">
        <v>562</v>
      </c>
      <c r="AC3503" t="s">
        <v>302</v>
      </c>
      <c r="AD3503" t="s">
        <v>178</v>
      </c>
      <c r="AE3503" t="s">
        <v>68</v>
      </c>
      <c r="AF3503" t="s">
        <v>141</v>
      </c>
      <c r="AG3503" t="s">
        <v>175</v>
      </c>
      <c r="AH3503" t="s">
        <v>472</v>
      </c>
      <c r="AI3503" t="s">
        <v>123</v>
      </c>
      <c r="AJ3503" t="s">
        <v>1397</v>
      </c>
      <c r="AK3503" t="s">
        <v>73</v>
      </c>
      <c r="AL3503" t="s">
        <v>75</v>
      </c>
      <c r="AM3503" t="s">
        <v>276</v>
      </c>
      <c r="AN3503" t="s">
        <v>76</v>
      </c>
      <c r="AO3503" t="s">
        <v>10237</v>
      </c>
      <c r="AP3503" t="s">
        <v>656</v>
      </c>
      <c r="AQ3503" t="s">
        <v>9472</v>
      </c>
      <c r="AR3503" t="s">
        <v>62</v>
      </c>
      <c r="AS3503" t="s">
        <v>88</v>
      </c>
      <c r="AT3503" t="s">
        <v>593</v>
      </c>
      <c r="AU3503" t="s">
        <v>107</v>
      </c>
      <c r="AV3503" t="s">
        <v>16642</v>
      </c>
    </row>
    <row r="3504" spans="1:48" hidden="1" x14ac:dyDescent="0.3">
      <c r="A3504" t="s">
        <v>16643</v>
      </c>
      <c r="B3504" t="s">
        <v>16644</v>
      </c>
      <c r="C3504" s="1" t="str">
        <f t="shared" si="570"/>
        <v>21:0975</v>
      </c>
      <c r="D3504" s="1" t="str">
        <f t="shared" si="574"/>
        <v>21:0110</v>
      </c>
      <c r="E3504" t="s">
        <v>16645</v>
      </c>
      <c r="F3504" t="s">
        <v>16646</v>
      </c>
      <c r="H3504">
        <v>60.577511700000002</v>
      </c>
      <c r="I3504">
        <v>-99.509504500000006</v>
      </c>
      <c r="J3504" s="1" t="str">
        <f t="shared" si="575"/>
        <v>NGR lake sediment grab sample</v>
      </c>
      <c r="K3504" s="1" t="str">
        <f t="shared" si="576"/>
        <v>&lt;177 micron (NGR)</v>
      </c>
      <c r="L3504">
        <v>98</v>
      </c>
      <c r="M3504" t="s">
        <v>301</v>
      </c>
      <c r="N3504">
        <v>1918</v>
      </c>
      <c r="O3504" t="s">
        <v>336</v>
      </c>
      <c r="P3504" t="s">
        <v>54</v>
      </c>
      <c r="Q3504" t="s">
        <v>274</v>
      </c>
      <c r="R3504" t="s">
        <v>264</v>
      </c>
      <c r="S3504" t="s">
        <v>57</v>
      </c>
      <c r="T3504" t="s">
        <v>262</v>
      </c>
      <c r="U3504" t="s">
        <v>203</v>
      </c>
      <c r="V3504" t="s">
        <v>550</v>
      </c>
      <c r="W3504" t="s">
        <v>87</v>
      </c>
      <c r="X3504" t="s">
        <v>62</v>
      </c>
      <c r="Y3504" t="s">
        <v>692</v>
      </c>
      <c r="Z3504" t="s">
        <v>59</v>
      </c>
      <c r="AA3504" t="s">
        <v>64</v>
      </c>
      <c r="AB3504" t="s">
        <v>365</v>
      </c>
      <c r="AC3504" t="s">
        <v>155</v>
      </c>
      <c r="AD3504" t="s">
        <v>317</v>
      </c>
      <c r="AE3504" t="s">
        <v>448</v>
      </c>
      <c r="AF3504" t="s">
        <v>356</v>
      </c>
      <c r="AG3504" t="s">
        <v>277</v>
      </c>
      <c r="AH3504" t="s">
        <v>173</v>
      </c>
      <c r="AI3504" t="s">
        <v>117</v>
      </c>
      <c r="AJ3504" t="s">
        <v>1715</v>
      </c>
      <c r="AK3504" t="s">
        <v>73</v>
      </c>
      <c r="AL3504" t="s">
        <v>526</v>
      </c>
      <c r="AM3504" t="s">
        <v>68</v>
      </c>
      <c r="AN3504" t="s">
        <v>9518</v>
      </c>
      <c r="AO3504" t="s">
        <v>6944</v>
      </c>
      <c r="AP3504" t="s">
        <v>295</v>
      </c>
      <c r="AQ3504" t="s">
        <v>16647</v>
      </c>
      <c r="AR3504" t="s">
        <v>170</v>
      </c>
      <c r="AS3504" t="s">
        <v>127</v>
      </c>
      <c r="AT3504" t="s">
        <v>152</v>
      </c>
      <c r="AU3504" t="s">
        <v>107</v>
      </c>
      <c r="AV3504" t="s">
        <v>5346</v>
      </c>
    </row>
    <row r="3505" spans="1:48" hidden="1" x14ac:dyDescent="0.3">
      <c r="A3505" t="s">
        <v>16648</v>
      </c>
      <c r="B3505" t="s">
        <v>16649</v>
      </c>
      <c r="C3505" s="1" t="str">
        <f t="shared" si="570"/>
        <v>21:0975</v>
      </c>
      <c r="D3505" s="1" t="str">
        <f t="shared" si="574"/>
        <v>21:0110</v>
      </c>
      <c r="E3505" t="s">
        <v>16650</v>
      </c>
      <c r="F3505" t="s">
        <v>16651</v>
      </c>
      <c r="H3505">
        <v>60.586230100000002</v>
      </c>
      <c r="I3505">
        <v>-99.457384599999997</v>
      </c>
      <c r="J3505" s="1" t="str">
        <f t="shared" si="575"/>
        <v>NGR lake sediment grab sample</v>
      </c>
      <c r="K3505" s="1" t="str">
        <f t="shared" si="576"/>
        <v>&lt;177 micron (NGR)</v>
      </c>
      <c r="L3505">
        <v>98</v>
      </c>
      <c r="M3505" t="s">
        <v>314</v>
      </c>
      <c r="N3505">
        <v>1919</v>
      </c>
      <c r="O3505" t="s">
        <v>137</v>
      </c>
      <c r="P3505" t="s">
        <v>54</v>
      </c>
      <c r="Q3505" t="s">
        <v>635</v>
      </c>
      <c r="R3505" t="s">
        <v>317</v>
      </c>
      <c r="S3505" t="s">
        <v>57</v>
      </c>
      <c r="T3505" t="s">
        <v>91</v>
      </c>
      <c r="U3505" t="s">
        <v>59</v>
      </c>
      <c r="V3505" t="s">
        <v>282</v>
      </c>
      <c r="W3505" t="s">
        <v>79</v>
      </c>
      <c r="X3505" t="s">
        <v>74</v>
      </c>
      <c r="Y3505" t="s">
        <v>68</v>
      </c>
      <c r="Z3505" t="s">
        <v>62</v>
      </c>
      <c r="AA3505" t="s">
        <v>64</v>
      </c>
      <c r="AB3505" t="s">
        <v>119</v>
      </c>
      <c r="AC3505" t="s">
        <v>66</v>
      </c>
      <c r="AD3505" t="s">
        <v>59</v>
      </c>
      <c r="AE3505" t="s">
        <v>3908</v>
      </c>
      <c r="AF3505" t="s">
        <v>436</v>
      </c>
      <c r="AG3505" t="s">
        <v>236</v>
      </c>
      <c r="AH3505" t="s">
        <v>780</v>
      </c>
      <c r="AI3505" t="s">
        <v>118</v>
      </c>
      <c r="AJ3505" t="s">
        <v>514</v>
      </c>
      <c r="AK3505" t="s">
        <v>73</v>
      </c>
      <c r="AL3505" t="s">
        <v>75</v>
      </c>
      <c r="AM3505" t="s">
        <v>125</v>
      </c>
      <c r="AN3505" t="s">
        <v>76</v>
      </c>
      <c r="AO3505" t="s">
        <v>134</v>
      </c>
      <c r="AP3505" t="s">
        <v>194</v>
      </c>
      <c r="AQ3505" t="s">
        <v>13016</v>
      </c>
      <c r="AR3505" t="s">
        <v>74</v>
      </c>
      <c r="AS3505" t="s">
        <v>54</v>
      </c>
      <c r="AT3505" t="s">
        <v>73</v>
      </c>
      <c r="AU3505" t="s">
        <v>107</v>
      </c>
      <c r="AV3505" t="s">
        <v>12653</v>
      </c>
    </row>
    <row r="3506" spans="1:48" hidden="1" x14ac:dyDescent="0.3">
      <c r="A3506" t="s">
        <v>16652</v>
      </c>
      <c r="B3506" t="s">
        <v>16653</v>
      </c>
      <c r="C3506" s="1" t="str">
        <f t="shared" si="570"/>
        <v>21:0975</v>
      </c>
      <c r="D3506" s="1" t="str">
        <f t="shared" si="574"/>
        <v>21:0110</v>
      </c>
      <c r="E3506" t="s">
        <v>16654</v>
      </c>
      <c r="F3506" t="s">
        <v>16655</v>
      </c>
      <c r="H3506">
        <v>60.534840899999999</v>
      </c>
      <c r="I3506">
        <v>-99.570285200000001</v>
      </c>
      <c r="J3506" s="1" t="str">
        <f t="shared" si="575"/>
        <v>NGR lake sediment grab sample</v>
      </c>
      <c r="K3506" s="1" t="str">
        <f t="shared" si="576"/>
        <v>&lt;177 micron (NGR)</v>
      </c>
      <c r="L3506">
        <v>98</v>
      </c>
      <c r="M3506" t="s">
        <v>324</v>
      </c>
      <c r="N3506">
        <v>1920</v>
      </c>
      <c r="O3506" t="s">
        <v>448</v>
      </c>
      <c r="P3506" t="s">
        <v>54</v>
      </c>
      <c r="Q3506" t="s">
        <v>541</v>
      </c>
      <c r="R3506" t="s">
        <v>151</v>
      </c>
      <c r="S3506" t="s">
        <v>57</v>
      </c>
      <c r="T3506" t="s">
        <v>562</v>
      </c>
      <c r="U3506" t="s">
        <v>88</v>
      </c>
      <c r="V3506" t="s">
        <v>381</v>
      </c>
      <c r="W3506" t="s">
        <v>363</v>
      </c>
      <c r="X3506" t="s">
        <v>67</v>
      </c>
      <c r="Y3506" t="s">
        <v>421</v>
      </c>
      <c r="Z3506" t="s">
        <v>170</v>
      </c>
      <c r="AA3506" t="s">
        <v>64</v>
      </c>
      <c r="AB3506" t="s">
        <v>279</v>
      </c>
      <c r="AC3506" t="s">
        <v>224</v>
      </c>
      <c r="AD3506" t="s">
        <v>96</v>
      </c>
      <c r="AE3506" t="s">
        <v>1090</v>
      </c>
      <c r="AF3506" t="s">
        <v>264</v>
      </c>
      <c r="AG3506" t="s">
        <v>175</v>
      </c>
      <c r="AH3506" t="s">
        <v>472</v>
      </c>
      <c r="AI3506" t="s">
        <v>56</v>
      </c>
      <c r="AJ3506" t="s">
        <v>1440</v>
      </c>
      <c r="AK3506" t="s">
        <v>73</v>
      </c>
      <c r="AL3506" t="s">
        <v>177</v>
      </c>
      <c r="AM3506" t="s">
        <v>74</v>
      </c>
      <c r="AN3506" t="s">
        <v>76</v>
      </c>
      <c r="AO3506" t="s">
        <v>2100</v>
      </c>
      <c r="AP3506" t="s">
        <v>2033</v>
      </c>
      <c r="AQ3506" t="s">
        <v>1430</v>
      </c>
      <c r="AR3506" t="s">
        <v>67</v>
      </c>
      <c r="AS3506" t="s">
        <v>170</v>
      </c>
      <c r="AT3506" t="s">
        <v>277</v>
      </c>
      <c r="AU3506" t="s">
        <v>107</v>
      </c>
      <c r="AV3506" t="s">
        <v>16656</v>
      </c>
    </row>
    <row r="3507" spans="1:48" hidden="1" x14ac:dyDescent="0.3">
      <c r="A3507" t="s">
        <v>16657</v>
      </c>
      <c r="B3507" t="s">
        <v>16658</v>
      </c>
      <c r="C3507" s="1" t="str">
        <f t="shared" ref="C3507:C3570" si="577">HYPERLINK("https://geochem.nrcan.gc.ca/cdogs/content/bdl/bdl210975_e.htm", "21:0975")</f>
        <v>21:0975</v>
      </c>
      <c r="D3507" s="1" t="str">
        <f t="shared" si="574"/>
        <v>21:0110</v>
      </c>
      <c r="E3507" t="s">
        <v>16659</v>
      </c>
      <c r="F3507" t="s">
        <v>16660</v>
      </c>
      <c r="H3507">
        <v>60.534173500000001</v>
      </c>
      <c r="I3507">
        <v>-99.6212254</v>
      </c>
      <c r="J3507" s="1" t="str">
        <f t="shared" si="575"/>
        <v>NGR lake sediment grab sample</v>
      </c>
      <c r="K3507" s="1" t="str">
        <f t="shared" si="576"/>
        <v>&lt;177 micron (NGR)</v>
      </c>
      <c r="L3507">
        <v>98</v>
      </c>
      <c r="M3507" t="s">
        <v>335</v>
      </c>
      <c r="N3507">
        <v>1921</v>
      </c>
      <c r="O3507" t="s">
        <v>308</v>
      </c>
      <c r="P3507" t="s">
        <v>54</v>
      </c>
      <c r="Q3507" t="s">
        <v>1210</v>
      </c>
      <c r="R3507" t="s">
        <v>13122</v>
      </c>
      <c r="S3507" t="s">
        <v>57</v>
      </c>
      <c r="T3507" t="s">
        <v>2374</v>
      </c>
      <c r="U3507" t="s">
        <v>121</v>
      </c>
      <c r="V3507" t="s">
        <v>522</v>
      </c>
      <c r="W3507" t="s">
        <v>692</v>
      </c>
      <c r="X3507" t="s">
        <v>170</v>
      </c>
      <c r="Y3507" t="s">
        <v>211</v>
      </c>
      <c r="Z3507" t="s">
        <v>127</v>
      </c>
      <c r="AA3507" t="s">
        <v>64</v>
      </c>
      <c r="AB3507" t="s">
        <v>262</v>
      </c>
      <c r="AC3507" t="s">
        <v>157</v>
      </c>
      <c r="AD3507" t="s">
        <v>203</v>
      </c>
      <c r="AE3507" t="s">
        <v>68</v>
      </c>
      <c r="AF3507" t="s">
        <v>189</v>
      </c>
      <c r="AG3507" t="s">
        <v>293</v>
      </c>
      <c r="AH3507" t="s">
        <v>472</v>
      </c>
      <c r="AI3507" t="s">
        <v>280</v>
      </c>
      <c r="AJ3507" t="s">
        <v>436</v>
      </c>
      <c r="AK3507" t="s">
        <v>73</v>
      </c>
      <c r="AL3507" t="s">
        <v>68</v>
      </c>
      <c r="AM3507" t="s">
        <v>62</v>
      </c>
      <c r="AN3507" t="s">
        <v>76</v>
      </c>
      <c r="AO3507" t="s">
        <v>16661</v>
      </c>
      <c r="AP3507" t="s">
        <v>307</v>
      </c>
      <c r="AQ3507" t="s">
        <v>16662</v>
      </c>
      <c r="AR3507" t="s">
        <v>62</v>
      </c>
      <c r="AS3507" t="s">
        <v>138</v>
      </c>
      <c r="AT3507" t="s">
        <v>462</v>
      </c>
      <c r="AU3507" t="s">
        <v>107</v>
      </c>
      <c r="AV3507" t="s">
        <v>13811</v>
      </c>
    </row>
    <row r="3508" spans="1:48" hidden="1" x14ac:dyDescent="0.3">
      <c r="A3508" t="s">
        <v>16663</v>
      </c>
      <c r="B3508" t="s">
        <v>16664</v>
      </c>
      <c r="C3508" s="1" t="str">
        <f t="shared" si="577"/>
        <v>21:0975</v>
      </c>
      <c r="D3508" s="1" t="str">
        <f>HYPERLINK("https://geochem.nrcan.gc.ca/cdogs/content/svy/svy_e.htm", "")</f>
        <v/>
      </c>
      <c r="G3508" s="1" t="str">
        <f>HYPERLINK("https://geochem.nrcan.gc.ca/cdogs/content/cr_/cr_00160_e.htm", "160")</f>
        <v>160</v>
      </c>
      <c r="J3508" t="s">
        <v>230</v>
      </c>
      <c r="K3508" t="s">
        <v>231</v>
      </c>
      <c r="L3508">
        <v>98</v>
      </c>
      <c r="M3508" t="s">
        <v>232</v>
      </c>
      <c r="N3508">
        <v>1922</v>
      </c>
      <c r="O3508" t="s">
        <v>168</v>
      </c>
      <c r="P3508" t="s">
        <v>88</v>
      </c>
      <c r="Q3508" t="s">
        <v>566</v>
      </c>
      <c r="R3508" t="s">
        <v>177</v>
      </c>
      <c r="S3508" t="s">
        <v>57</v>
      </c>
      <c r="T3508" t="s">
        <v>142</v>
      </c>
      <c r="U3508" t="s">
        <v>88</v>
      </c>
      <c r="V3508" t="s">
        <v>100</v>
      </c>
      <c r="W3508" t="s">
        <v>355</v>
      </c>
      <c r="X3508" t="s">
        <v>62</v>
      </c>
      <c r="Y3508" t="s">
        <v>211</v>
      </c>
      <c r="Z3508" t="s">
        <v>168</v>
      </c>
      <c r="AA3508" t="s">
        <v>64</v>
      </c>
      <c r="AB3508" t="s">
        <v>890</v>
      </c>
      <c r="AC3508" t="s">
        <v>75</v>
      </c>
      <c r="AD3508" t="s">
        <v>67</v>
      </c>
      <c r="AE3508" t="s">
        <v>8945</v>
      </c>
      <c r="AF3508" t="s">
        <v>436</v>
      </c>
      <c r="AG3508" t="s">
        <v>427</v>
      </c>
      <c r="AH3508" t="s">
        <v>68</v>
      </c>
      <c r="AI3508" t="s">
        <v>281</v>
      </c>
      <c r="AJ3508" t="s">
        <v>318</v>
      </c>
      <c r="AK3508" t="s">
        <v>73</v>
      </c>
      <c r="AL3508" t="s">
        <v>238</v>
      </c>
      <c r="AM3508" t="s">
        <v>74</v>
      </c>
      <c r="AN3508" t="s">
        <v>76</v>
      </c>
      <c r="AO3508" t="s">
        <v>203</v>
      </c>
      <c r="AP3508" t="s">
        <v>4295</v>
      </c>
      <c r="AQ3508" t="s">
        <v>193</v>
      </c>
      <c r="AR3508" t="s">
        <v>62</v>
      </c>
      <c r="AS3508" t="s">
        <v>127</v>
      </c>
      <c r="AT3508" t="s">
        <v>73</v>
      </c>
      <c r="AU3508" t="s">
        <v>1128</v>
      </c>
      <c r="AV3508" t="s">
        <v>16665</v>
      </c>
    </row>
    <row r="3509" spans="1:48" hidden="1" x14ac:dyDescent="0.3">
      <c r="A3509" t="s">
        <v>16666</v>
      </c>
      <c r="B3509" t="s">
        <v>16667</v>
      </c>
      <c r="C3509" s="1" t="str">
        <f t="shared" si="577"/>
        <v>21:0975</v>
      </c>
      <c r="D3509" s="1" t="str">
        <f>HYPERLINK("https://geochem.nrcan.gc.ca/cdogs/content/svy/svy210110_e.htm", "21:0110")</f>
        <v>21:0110</v>
      </c>
      <c r="E3509" t="s">
        <v>16668</v>
      </c>
      <c r="F3509" t="s">
        <v>16669</v>
      </c>
      <c r="H3509">
        <v>60.512535</v>
      </c>
      <c r="I3509">
        <v>-99.628733699999998</v>
      </c>
      <c r="J3509" s="1" t="str">
        <f>HYPERLINK("https://geochem.nrcan.gc.ca/cdogs/content/kwd/kwd020027_e.htm", "NGR lake sediment grab sample")</f>
        <v>NGR lake sediment grab sample</v>
      </c>
      <c r="K3509" s="1" t="str">
        <f>HYPERLINK("https://geochem.nrcan.gc.ca/cdogs/content/kwd/kwd080006_e.htm", "&lt;177 micron (NGR)")</f>
        <v>&lt;177 micron (NGR)</v>
      </c>
      <c r="L3509">
        <v>98</v>
      </c>
      <c r="M3509" t="s">
        <v>354</v>
      </c>
      <c r="N3509">
        <v>1923</v>
      </c>
      <c r="O3509" t="s">
        <v>201</v>
      </c>
      <c r="P3509" t="s">
        <v>54</v>
      </c>
      <c r="Q3509" t="s">
        <v>420</v>
      </c>
      <c r="R3509" t="s">
        <v>4363</v>
      </c>
      <c r="S3509" t="s">
        <v>57</v>
      </c>
      <c r="T3509" t="s">
        <v>315</v>
      </c>
      <c r="U3509" t="s">
        <v>178</v>
      </c>
      <c r="V3509" t="s">
        <v>65</v>
      </c>
      <c r="W3509" t="s">
        <v>240</v>
      </c>
      <c r="X3509" t="s">
        <v>62</v>
      </c>
      <c r="Y3509" t="s">
        <v>143</v>
      </c>
      <c r="Z3509" t="s">
        <v>127</v>
      </c>
      <c r="AA3509" t="s">
        <v>64</v>
      </c>
      <c r="AB3509" t="s">
        <v>291</v>
      </c>
      <c r="AC3509" t="s">
        <v>224</v>
      </c>
      <c r="AD3509" t="s">
        <v>138</v>
      </c>
      <c r="AE3509" t="s">
        <v>206</v>
      </c>
      <c r="AF3509" t="s">
        <v>116</v>
      </c>
      <c r="AG3509" t="s">
        <v>207</v>
      </c>
      <c r="AH3509" t="s">
        <v>173</v>
      </c>
      <c r="AI3509" t="s">
        <v>102</v>
      </c>
      <c r="AJ3509" t="s">
        <v>6723</v>
      </c>
      <c r="AK3509" t="s">
        <v>73</v>
      </c>
      <c r="AL3509" t="s">
        <v>74</v>
      </c>
      <c r="AM3509" t="s">
        <v>526</v>
      </c>
      <c r="AN3509" t="s">
        <v>76</v>
      </c>
      <c r="AO3509" t="s">
        <v>151</v>
      </c>
      <c r="AP3509" t="s">
        <v>210</v>
      </c>
      <c r="AQ3509" t="s">
        <v>679</v>
      </c>
      <c r="AR3509" t="s">
        <v>74</v>
      </c>
      <c r="AS3509" t="s">
        <v>127</v>
      </c>
      <c r="AT3509" t="s">
        <v>248</v>
      </c>
      <c r="AU3509" t="s">
        <v>107</v>
      </c>
      <c r="AV3509" t="s">
        <v>11613</v>
      </c>
    </row>
    <row r="3510" spans="1:48" hidden="1" x14ac:dyDescent="0.3">
      <c r="A3510" t="s">
        <v>16670</v>
      </c>
      <c r="B3510" t="s">
        <v>16671</v>
      </c>
      <c r="C3510" s="1" t="str">
        <f t="shared" si="577"/>
        <v>21:0975</v>
      </c>
      <c r="D3510" s="1" t="str">
        <f>HYPERLINK("https://geochem.nrcan.gc.ca/cdogs/content/svy/svy210110_e.htm", "21:0110")</f>
        <v>21:0110</v>
      </c>
      <c r="E3510" t="s">
        <v>16672</v>
      </c>
      <c r="F3510" t="s">
        <v>16673</v>
      </c>
      <c r="H3510">
        <v>60.509734000000002</v>
      </c>
      <c r="I3510">
        <v>-99.579040800000001</v>
      </c>
      <c r="J3510" s="1" t="str">
        <f>HYPERLINK("https://geochem.nrcan.gc.ca/cdogs/content/kwd/kwd020027_e.htm", "NGR lake sediment grab sample")</f>
        <v>NGR lake sediment grab sample</v>
      </c>
      <c r="K3510" s="1" t="str">
        <f>HYPERLINK("https://geochem.nrcan.gc.ca/cdogs/content/kwd/kwd080006_e.htm", "&lt;177 micron (NGR)")</f>
        <v>&lt;177 micron (NGR)</v>
      </c>
      <c r="L3510">
        <v>98</v>
      </c>
      <c r="M3510" t="s">
        <v>2031</v>
      </c>
      <c r="N3510">
        <v>1924</v>
      </c>
      <c r="O3510" t="s">
        <v>201</v>
      </c>
      <c r="P3510" t="s">
        <v>54</v>
      </c>
      <c r="Q3510" t="s">
        <v>676</v>
      </c>
      <c r="R3510" t="s">
        <v>103</v>
      </c>
      <c r="S3510" t="s">
        <v>57</v>
      </c>
      <c r="T3510" t="s">
        <v>315</v>
      </c>
      <c r="U3510" t="s">
        <v>104</v>
      </c>
      <c r="V3510" t="s">
        <v>153</v>
      </c>
      <c r="W3510" t="s">
        <v>56</v>
      </c>
      <c r="X3510" t="s">
        <v>74</v>
      </c>
      <c r="Y3510" t="s">
        <v>205</v>
      </c>
      <c r="Z3510" t="s">
        <v>138</v>
      </c>
      <c r="AA3510" t="s">
        <v>64</v>
      </c>
      <c r="AB3510" t="s">
        <v>365</v>
      </c>
      <c r="AC3510" t="s">
        <v>224</v>
      </c>
      <c r="AD3510" t="s">
        <v>127</v>
      </c>
      <c r="AE3510" t="s">
        <v>421</v>
      </c>
      <c r="AF3510" t="s">
        <v>99</v>
      </c>
      <c r="AG3510" t="s">
        <v>91</v>
      </c>
      <c r="AH3510" t="s">
        <v>173</v>
      </c>
      <c r="AI3510" t="s">
        <v>150</v>
      </c>
      <c r="AJ3510" t="s">
        <v>4773</v>
      </c>
      <c r="AK3510" t="s">
        <v>73</v>
      </c>
      <c r="AL3510" t="s">
        <v>526</v>
      </c>
      <c r="AM3510" t="s">
        <v>68</v>
      </c>
      <c r="AN3510" t="s">
        <v>76</v>
      </c>
      <c r="AO3510" t="s">
        <v>4559</v>
      </c>
      <c r="AP3510" t="s">
        <v>267</v>
      </c>
      <c r="AQ3510" t="s">
        <v>2463</v>
      </c>
      <c r="AR3510" t="s">
        <v>74</v>
      </c>
      <c r="AS3510" t="s">
        <v>127</v>
      </c>
      <c r="AT3510" t="s">
        <v>152</v>
      </c>
      <c r="AU3510" t="s">
        <v>107</v>
      </c>
      <c r="AV3510" t="s">
        <v>13159</v>
      </c>
    </row>
    <row r="3511" spans="1:48" hidden="1" x14ac:dyDescent="0.3">
      <c r="A3511" t="s">
        <v>16674</v>
      </c>
      <c r="B3511" t="s">
        <v>16675</v>
      </c>
      <c r="C3511" s="1" t="str">
        <f t="shared" si="577"/>
        <v>21:0975</v>
      </c>
      <c r="D3511" s="1" t="str">
        <f>HYPERLINK("https://geochem.nrcan.gc.ca/cdogs/content/svy/svy210110_e.htm", "21:0110")</f>
        <v>21:0110</v>
      </c>
      <c r="E3511" t="s">
        <v>16676</v>
      </c>
      <c r="F3511" t="s">
        <v>16677</v>
      </c>
      <c r="H3511">
        <v>60.475014000000002</v>
      </c>
      <c r="I3511">
        <v>-99.289113799999996</v>
      </c>
      <c r="J3511" s="1" t="str">
        <f>HYPERLINK("https://geochem.nrcan.gc.ca/cdogs/content/kwd/kwd020027_e.htm", "NGR lake sediment grab sample")</f>
        <v>NGR lake sediment grab sample</v>
      </c>
      <c r="K3511" s="1" t="str">
        <f>HYPERLINK("https://geochem.nrcan.gc.ca/cdogs/content/kwd/kwd080006_e.htm", "&lt;177 micron (NGR)")</f>
        <v>&lt;177 micron (NGR)</v>
      </c>
      <c r="L3511">
        <v>99</v>
      </c>
      <c r="M3511" t="s">
        <v>52</v>
      </c>
      <c r="N3511">
        <v>1925</v>
      </c>
      <c r="O3511" t="s">
        <v>346</v>
      </c>
      <c r="P3511" t="s">
        <v>54</v>
      </c>
      <c r="Q3511" t="s">
        <v>403</v>
      </c>
      <c r="R3511" t="s">
        <v>616</v>
      </c>
      <c r="S3511" t="s">
        <v>57</v>
      </c>
      <c r="T3511" t="s">
        <v>643</v>
      </c>
      <c r="U3511" t="s">
        <v>357</v>
      </c>
      <c r="V3511" t="s">
        <v>339</v>
      </c>
      <c r="W3511" t="s">
        <v>87</v>
      </c>
      <c r="X3511" t="s">
        <v>62</v>
      </c>
      <c r="Y3511" t="s">
        <v>292</v>
      </c>
      <c r="Z3511" t="s">
        <v>59</v>
      </c>
      <c r="AA3511" t="s">
        <v>64</v>
      </c>
      <c r="AB3511" t="s">
        <v>250</v>
      </c>
      <c r="AC3511" t="s">
        <v>155</v>
      </c>
      <c r="AD3511" t="s">
        <v>117</v>
      </c>
      <c r="AE3511" t="s">
        <v>448</v>
      </c>
      <c r="AF3511" t="s">
        <v>356</v>
      </c>
      <c r="AG3511" t="s">
        <v>315</v>
      </c>
      <c r="AH3511" t="s">
        <v>173</v>
      </c>
      <c r="AI3511" t="s">
        <v>102</v>
      </c>
      <c r="AJ3511" t="s">
        <v>1250</v>
      </c>
      <c r="AK3511" t="s">
        <v>73</v>
      </c>
      <c r="AL3511" t="s">
        <v>421</v>
      </c>
      <c r="AM3511" t="s">
        <v>68</v>
      </c>
      <c r="AN3511" t="s">
        <v>76</v>
      </c>
      <c r="AO3511" t="s">
        <v>2005</v>
      </c>
      <c r="AP3511" t="s">
        <v>482</v>
      </c>
      <c r="AQ3511" t="s">
        <v>121</v>
      </c>
      <c r="AR3511" t="s">
        <v>62</v>
      </c>
      <c r="AS3511" t="s">
        <v>170</v>
      </c>
      <c r="AT3511" t="s">
        <v>91</v>
      </c>
      <c r="AU3511" t="s">
        <v>107</v>
      </c>
      <c r="AV3511" t="s">
        <v>14593</v>
      </c>
    </row>
    <row r="3512" spans="1:48" hidden="1" x14ac:dyDescent="0.3">
      <c r="A3512" t="s">
        <v>16678</v>
      </c>
      <c r="B3512" t="s">
        <v>16679</v>
      </c>
      <c r="C3512" s="1" t="str">
        <f t="shared" si="577"/>
        <v>21:0975</v>
      </c>
      <c r="D3512" s="1" t="str">
        <f>HYPERLINK("https://geochem.nrcan.gc.ca/cdogs/content/svy/svy210110_e.htm", "21:0110")</f>
        <v>21:0110</v>
      </c>
      <c r="E3512" t="s">
        <v>16680</v>
      </c>
      <c r="F3512" t="s">
        <v>16681</v>
      </c>
      <c r="H3512">
        <v>60.511807699999999</v>
      </c>
      <c r="I3512">
        <v>-99.372843399999994</v>
      </c>
      <c r="J3512" s="1" t="str">
        <f>HYPERLINK("https://geochem.nrcan.gc.ca/cdogs/content/kwd/kwd020027_e.htm", "NGR lake sediment grab sample")</f>
        <v>NGR lake sediment grab sample</v>
      </c>
      <c r="K3512" s="1" t="str">
        <f>HYPERLINK("https://geochem.nrcan.gc.ca/cdogs/content/kwd/kwd080006_e.htm", "&lt;177 micron (NGR)")</f>
        <v>&lt;177 micron (NGR)</v>
      </c>
      <c r="L3512">
        <v>99</v>
      </c>
      <c r="M3512" t="s">
        <v>86</v>
      </c>
      <c r="N3512">
        <v>1926</v>
      </c>
      <c r="O3512" t="s">
        <v>526</v>
      </c>
      <c r="P3512" t="s">
        <v>54</v>
      </c>
      <c r="Q3512" t="s">
        <v>420</v>
      </c>
      <c r="R3512" t="s">
        <v>2449</v>
      </c>
      <c r="S3512" t="s">
        <v>57</v>
      </c>
      <c r="T3512" t="s">
        <v>248</v>
      </c>
      <c r="U3512" t="s">
        <v>88</v>
      </c>
      <c r="V3512" t="s">
        <v>65</v>
      </c>
      <c r="W3512" t="s">
        <v>143</v>
      </c>
      <c r="X3512" t="s">
        <v>62</v>
      </c>
      <c r="Y3512" t="s">
        <v>171</v>
      </c>
      <c r="Z3512" t="s">
        <v>127</v>
      </c>
      <c r="AA3512" t="s">
        <v>64</v>
      </c>
      <c r="AB3512" t="s">
        <v>365</v>
      </c>
      <c r="AC3512" t="s">
        <v>155</v>
      </c>
      <c r="AD3512" t="s">
        <v>127</v>
      </c>
      <c r="AE3512" t="s">
        <v>526</v>
      </c>
      <c r="AF3512" t="s">
        <v>436</v>
      </c>
      <c r="AG3512" t="s">
        <v>304</v>
      </c>
      <c r="AH3512" t="s">
        <v>472</v>
      </c>
      <c r="AI3512" t="s">
        <v>156</v>
      </c>
      <c r="AJ3512" t="s">
        <v>1395</v>
      </c>
      <c r="AK3512" t="s">
        <v>73</v>
      </c>
      <c r="AL3512" t="s">
        <v>68</v>
      </c>
      <c r="AM3512" t="s">
        <v>157</v>
      </c>
      <c r="AN3512" t="s">
        <v>76</v>
      </c>
      <c r="AO3512" t="s">
        <v>134</v>
      </c>
      <c r="AP3512" t="s">
        <v>179</v>
      </c>
      <c r="AQ3512" t="s">
        <v>203</v>
      </c>
      <c r="AR3512" t="s">
        <v>74</v>
      </c>
      <c r="AS3512" t="s">
        <v>170</v>
      </c>
      <c r="AT3512" t="s">
        <v>73</v>
      </c>
      <c r="AU3512" t="s">
        <v>107</v>
      </c>
      <c r="AV3512" t="s">
        <v>4695</v>
      </c>
    </row>
    <row r="3513" spans="1:48" hidden="1" x14ac:dyDescent="0.3">
      <c r="A3513" t="s">
        <v>16682</v>
      </c>
      <c r="B3513" t="s">
        <v>16683</v>
      </c>
      <c r="C3513" s="1" t="str">
        <f t="shared" si="577"/>
        <v>21:0975</v>
      </c>
      <c r="D3513" s="1" t="str">
        <f>HYPERLINK("https://geochem.nrcan.gc.ca/cdogs/content/svy/svy210110_e.htm", "21:0110")</f>
        <v>21:0110</v>
      </c>
      <c r="E3513" t="s">
        <v>16676</v>
      </c>
      <c r="F3513" t="s">
        <v>16684</v>
      </c>
      <c r="H3513">
        <v>60.475014000000002</v>
      </c>
      <c r="I3513">
        <v>-99.289113799999996</v>
      </c>
      <c r="J3513" s="1" t="str">
        <f>HYPERLINK("https://geochem.nrcan.gc.ca/cdogs/content/kwd/kwd020027_e.htm", "NGR lake sediment grab sample")</f>
        <v>NGR lake sediment grab sample</v>
      </c>
      <c r="K3513" s="1" t="str">
        <f>HYPERLINK("https://geochem.nrcan.gc.ca/cdogs/content/kwd/kwd080006_e.htm", "&lt;177 micron (NGR)")</f>
        <v>&lt;177 micron (NGR)</v>
      </c>
      <c r="L3513">
        <v>99</v>
      </c>
      <c r="M3513" t="s">
        <v>345</v>
      </c>
      <c r="N3513">
        <v>1927</v>
      </c>
      <c r="O3513" t="s">
        <v>355</v>
      </c>
      <c r="P3513" t="s">
        <v>54</v>
      </c>
      <c r="Q3513" t="s">
        <v>337</v>
      </c>
      <c r="R3513" t="s">
        <v>251</v>
      </c>
      <c r="S3513" t="s">
        <v>57</v>
      </c>
      <c r="T3513" t="s">
        <v>489</v>
      </c>
      <c r="U3513" t="s">
        <v>357</v>
      </c>
      <c r="V3513" t="s">
        <v>65</v>
      </c>
      <c r="W3513" t="s">
        <v>388</v>
      </c>
      <c r="X3513" t="s">
        <v>62</v>
      </c>
      <c r="Y3513" t="s">
        <v>263</v>
      </c>
      <c r="Z3513" t="s">
        <v>59</v>
      </c>
      <c r="AA3513" t="s">
        <v>64</v>
      </c>
      <c r="AB3513" t="s">
        <v>561</v>
      </c>
      <c r="AC3513" t="s">
        <v>224</v>
      </c>
      <c r="AD3513" t="s">
        <v>92</v>
      </c>
      <c r="AE3513" t="s">
        <v>448</v>
      </c>
      <c r="AF3513" t="s">
        <v>190</v>
      </c>
      <c r="AG3513" t="s">
        <v>277</v>
      </c>
      <c r="AH3513" t="s">
        <v>173</v>
      </c>
      <c r="AI3513" t="s">
        <v>373</v>
      </c>
      <c r="AJ3513" t="s">
        <v>1429</v>
      </c>
      <c r="AK3513" t="s">
        <v>73</v>
      </c>
      <c r="AL3513" t="s">
        <v>396</v>
      </c>
      <c r="AM3513" t="s">
        <v>526</v>
      </c>
      <c r="AN3513" t="s">
        <v>76</v>
      </c>
      <c r="AO3513" t="s">
        <v>5672</v>
      </c>
      <c r="AP3513" t="s">
        <v>295</v>
      </c>
      <c r="AQ3513" t="s">
        <v>90</v>
      </c>
      <c r="AR3513" t="s">
        <v>62</v>
      </c>
      <c r="AS3513" t="s">
        <v>170</v>
      </c>
      <c r="AT3513" t="s">
        <v>248</v>
      </c>
      <c r="AU3513" t="s">
        <v>107</v>
      </c>
      <c r="AV3513" t="s">
        <v>13117</v>
      </c>
    </row>
    <row r="3514" spans="1:48" hidden="1" x14ac:dyDescent="0.3">
      <c r="A3514" t="s">
        <v>16685</v>
      </c>
      <c r="B3514" t="s">
        <v>16686</v>
      </c>
      <c r="C3514" s="1" t="str">
        <f t="shared" si="577"/>
        <v>21:0975</v>
      </c>
      <c r="D3514" s="1" t="str">
        <f>HYPERLINK("https://geochem.nrcan.gc.ca/cdogs/content/svy/svy_e.htm", "")</f>
        <v/>
      </c>
      <c r="G3514" s="1" t="str">
        <f>HYPERLINK("https://geochem.nrcan.gc.ca/cdogs/content/cr_/cr_00125_e.htm", "125")</f>
        <v>125</v>
      </c>
      <c r="J3514" t="s">
        <v>230</v>
      </c>
      <c r="K3514" t="s">
        <v>231</v>
      </c>
      <c r="L3514">
        <v>99</v>
      </c>
      <c r="M3514" t="s">
        <v>232</v>
      </c>
      <c r="N3514">
        <v>1928</v>
      </c>
      <c r="O3514" t="s">
        <v>691</v>
      </c>
      <c r="P3514" t="s">
        <v>96</v>
      </c>
      <c r="Q3514" t="s">
        <v>523</v>
      </c>
      <c r="R3514" t="s">
        <v>92</v>
      </c>
      <c r="S3514" t="s">
        <v>57</v>
      </c>
      <c r="T3514" t="s">
        <v>192</v>
      </c>
      <c r="U3514" t="s">
        <v>92</v>
      </c>
      <c r="V3514" t="s">
        <v>190</v>
      </c>
      <c r="W3514" t="s">
        <v>157</v>
      </c>
      <c r="X3514" t="s">
        <v>74</v>
      </c>
      <c r="Y3514" t="s">
        <v>211</v>
      </c>
      <c r="Z3514" t="s">
        <v>96</v>
      </c>
      <c r="AA3514" t="s">
        <v>64</v>
      </c>
      <c r="AB3514" t="s">
        <v>77</v>
      </c>
      <c r="AC3514" t="s">
        <v>224</v>
      </c>
      <c r="AD3514" t="s">
        <v>178</v>
      </c>
      <c r="AE3514" t="s">
        <v>302</v>
      </c>
      <c r="AF3514" t="s">
        <v>116</v>
      </c>
      <c r="AG3514" t="s">
        <v>69</v>
      </c>
      <c r="AH3514" t="s">
        <v>206</v>
      </c>
      <c r="AI3514" t="s">
        <v>88</v>
      </c>
      <c r="AJ3514" t="s">
        <v>193</v>
      </c>
      <c r="AK3514" t="s">
        <v>73</v>
      </c>
      <c r="AL3514" t="s">
        <v>103</v>
      </c>
      <c r="AM3514" t="s">
        <v>75</v>
      </c>
      <c r="AN3514" t="s">
        <v>76</v>
      </c>
      <c r="AO3514" t="s">
        <v>95</v>
      </c>
      <c r="AP3514" t="s">
        <v>14046</v>
      </c>
      <c r="AQ3514" t="s">
        <v>168</v>
      </c>
      <c r="AR3514" t="s">
        <v>74</v>
      </c>
      <c r="AS3514" t="s">
        <v>170</v>
      </c>
      <c r="AT3514" t="s">
        <v>539</v>
      </c>
      <c r="AU3514" t="s">
        <v>107</v>
      </c>
      <c r="AV3514" t="s">
        <v>4065</v>
      </c>
    </row>
    <row r="3515" spans="1:48" hidden="1" x14ac:dyDescent="0.3">
      <c r="A3515" t="s">
        <v>16687</v>
      </c>
      <c r="B3515" t="s">
        <v>16688</v>
      </c>
      <c r="C3515" s="1" t="str">
        <f t="shared" si="577"/>
        <v>21:0975</v>
      </c>
      <c r="D3515" s="1" t="str">
        <f t="shared" ref="D3515:D3520" si="578">HYPERLINK("https://geochem.nrcan.gc.ca/cdogs/content/svy/svy210111_e.htm", "21:0111")</f>
        <v>21:0111</v>
      </c>
      <c r="E3515" t="s">
        <v>16689</v>
      </c>
      <c r="F3515" t="s">
        <v>16690</v>
      </c>
      <c r="H3515">
        <v>60.150764199999998</v>
      </c>
      <c r="I3515">
        <v>-100.4586359</v>
      </c>
      <c r="J3515" s="1" t="str">
        <f t="shared" ref="J3515:J3520" si="579">HYPERLINK("https://geochem.nrcan.gc.ca/cdogs/content/kwd/kwd020027_e.htm", "NGR lake sediment grab sample")</f>
        <v>NGR lake sediment grab sample</v>
      </c>
      <c r="K3515" s="1" t="str">
        <f t="shared" ref="K3515:K3520" si="580">HYPERLINK("https://geochem.nrcan.gc.ca/cdogs/content/kwd/kwd080006_e.htm", "&lt;177 micron (NGR)")</f>
        <v>&lt;177 micron (NGR)</v>
      </c>
      <c r="L3515">
        <v>100</v>
      </c>
      <c r="M3515" t="s">
        <v>52</v>
      </c>
      <c r="N3515">
        <v>1929</v>
      </c>
      <c r="O3515" t="s">
        <v>302</v>
      </c>
      <c r="P3515" t="s">
        <v>54</v>
      </c>
      <c r="Q3515" t="s">
        <v>218</v>
      </c>
      <c r="R3515" t="s">
        <v>282</v>
      </c>
      <c r="S3515" t="s">
        <v>57</v>
      </c>
      <c r="T3515" t="s">
        <v>91</v>
      </c>
      <c r="U3515" t="s">
        <v>178</v>
      </c>
      <c r="V3515" t="s">
        <v>2740</v>
      </c>
      <c r="W3515" t="s">
        <v>56</v>
      </c>
      <c r="X3515" t="s">
        <v>67</v>
      </c>
      <c r="Y3515" t="s">
        <v>327</v>
      </c>
      <c r="Z3515" t="s">
        <v>127</v>
      </c>
      <c r="AA3515" t="s">
        <v>64</v>
      </c>
      <c r="AB3515" t="s">
        <v>303</v>
      </c>
      <c r="AC3515" t="s">
        <v>66</v>
      </c>
      <c r="AD3515" t="s">
        <v>356</v>
      </c>
      <c r="AE3515" t="s">
        <v>526</v>
      </c>
      <c r="AF3515" t="s">
        <v>356</v>
      </c>
      <c r="AG3515" t="s">
        <v>152</v>
      </c>
      <c r="AH3515" t="s">
        <v>173</v>
      </c>
      <c r="AI3515" t="s">
        <v>102</v>
      </c>
      <c r="AJ3515" t="s">
        <v>10131</v>
      </c>
      <c r="AK3515" t="s">
        <v>73</v>
      </c>
      <c r="AL3515" t="s">
        <v>206</v>
      </c>
      <c r="AM3515" t="s">
        <v>74</v>
      </c>
      <c r="AN3515" t="s">
        <v>16691</v>
      </c>
      <c r="AO3515" t="s">
        <v>121</v>
      </c>
      <c r="AP3515" t="s">
        <v>482</v>
      </c>
      <c r="AQ3515" t="s">
        <v>16692</v>
      </c>
      <c r="AR3515" t="s">
        <v>62</v>
      </c>
      <c r="AS3515" t="s">
        <v>170</v>
      </c>
      <c r="AT3515" t="s">
        <v>91</v>
      </c>
      <c r="AU3515" t="s">
        <v>107</v>
      </c>
      <c r="AV3515" t="s">
        <v>10377</v>
      </c>
    </row>
    <row r="3516" spans="1:48" hidden="1" x14ac:dyDescent="0.3">
      <c r="A3516" t="s">
        <v>16693</v>
      </c>
      <c r="B3516" t="s">
        <v>16694</v>
      </c>
      <c r="C3516" s="1" t="str">
        <f t="shared" si="577"/>
        <v>21:0975</v>
      </c>
      <c r="D3516" s="1" t="str">
        <f t="shared" si="578"/>
        <v>21:0111</v>
      </c>
      <c r="E3516" t="s">
        <v>16695</v>
      </c>
      <c r="F3516" t="s">
        <v>16696</v>
      </c>
      <c r="H3516">
        <v>60.1144374</v>
      </c>
      <c r="I3516">
        <v>-100.0556933</v>
      </c>
      <c r="J3516" s="1" t="str">
        <f t="shared" si="579"/>
        <v>NGR lake sediment grab sample</v>
      </c>
      <c r="K3516" s="1" t="str">
        <f t="shared" si="580"/>
        <v>&lt;177 micron (NGR)</v>
      </c>
      <c r="L3516">
        <v>100</v>
      </c>
      <c r="M3516" t="s">
        <v>86</v>
      </c>
      <c r="N3516">
        <v>1930</v>
      </c>
      <c r="O3516" t="s">
        <v>305</v>
      </c>
      <c r="P3516" t="s">
        <v>54</v>
      </c>
      <c r="Q3516" t="s">
        <v>262</v>
      </c>
      <c r="R3516" t="s">
        <v>139</v>
      </c>
      <c r="S3516" t="s">
        <v>57</v>
      </c>
      <c r="T3516" t="s">
        <v>304</v>
      </c>
      <c r="U3516" t="s">
        <v>138</v>
      </c>
      <c r="V3516" t="s">
        <v>2740</v>
      </c>
      <c r="W3516" t="s">
        <v>68</v>
      </c>
      <c r="X3516" t="s">
        <v>67</v>
      </c>
      <c r="Y3516" t="s">
        <v>526</v>
      </c>
      <c r="Z3516" t="s">
        <v>62</v>
      </c>
      <c r="AA3516" t="s">
        <v>64</v>
      </c>
      <c r="AB3516" t="s">
        <v>550</v>
      </c>
      <c r="AC3516" t="s">
        <v>66</v>
      </c>
      <c r="AD3516" t="s">
        <v>77</v>
      </c>
      <c r="AE3516" t="s">
        <v>3778</v>
      </c>
      <c r="AF3516" t="s">
        <v>76</v>
      </c>
      <c r="AG3516" t="s">
        <v>356</v>
      </c>
      <c r="AH3516" t="s">
        <v>173</v>
      </c>
      <c r="AI3516" t="s">
        <v>94</v>
      </c>
      <c r="AJ3516" t="s">
        <v>16697</v>
      </c>
      <c r="AK3516" t="s">
        <v>73</v>
      </c>
      <c r="AL3516" t="s">
        <v>103</v>
      </c>
      <c r="AM3516" t="s">
        <v>75</v>
      </c>
      <c r="AN3516" t="s">
        <v>9518</v>
      </c>
      <c r="AO3516" t="s">
        <v>104</v>
      </c>
      <c r="AP3516" t="s">
        <v>2705</v>
      </c>
      <c r="AQ3516" t="s">
        <v>16158</v>
      </c>
      <c r="AR3516" t="s">
        <v>96</v>
      </c>
      <c r="AS3516" t="s">
        <v>54</v>
      </c>
      <c r="AT3516" t="s">
        <v>73</v>
      </c>
      <c r="AU3516" t="s">
        <v>107</v>
      </c>
      <c r="AV3516" t="s">
        <v>8807</v>
      </c>
    </row>
    <row r="3517" spans="1:48" hidden="1" x14ac:dyDescent="0.3">
      <c r="A3517" t="s">
        <v>16698</v>
      </c>
      <c r="B3517" t="s">
        <v>16699</v>
      </c>
      <c r="C3517" s="1" t="str">
        <f t="shared" si="577"/>
        <v>21:0975</v>
      </c>
      <c r="D3517" s="1" t="str">
        <f t="shared" si="578"/>
        <v>21:0111</v>
      </c>
      <c r="E3517" t="s">
        <v>16700</v>
      </c>
      <c r="F3517" t="s">
        <v>16701</v>
      </c>
      <c r="H3517">
        <v>60.133482200000003</v>
      </c>
      <c r="I3517">
        <v>-100.1569791</v>
      </c>
      <c r="J3517" s="1" t="str">
        <f t="shared" si="579"/>
        <v>NGR lake sediment grab sample</v>
      </c>
      <c r="K3517" s="1" t="str">
        <f t="shared" si="580"/>
        <v>&lt;177 micron (NGR)</v>
      </c>
      <c r="L3517">
        <v>100</v>
      </c>
      <c r="M3517" t="s">
        <v>149</v>
      </c>
      <c r="N3517">
        <v>1931</v>
      </c>
      <c r="O3517" t="s">
        <v>226</v>
      </c>
      <c r="P3517" t="s">
        <v>54</v>
      </c>
      <c r="Q3517" t="s">
        <v>489</v>
      </c>
      <c r="R3517" t="s">
        <v>357</v>
      </c>
      <c r="S3517" t="s">
        <v>57</v>
      </c>
      <c r="T3517" t="s">
        <v>315</v>
      </c>
      <c r="U3517" t="s">
        <v>117</v>
      </c>
      <c r="V3517" t="s">
        <v>2740</v>
      </c>
      <c r="W3517" t="s">
        <v>205</v>
      </c>
      <c r="X3517" t="s">
        <v>74</v>
      </c>
      <c r="Y3517" t="s">
        <v>355</v>
      </c>
      <c r="Z3517" t="s">
        <v>62</v>
      </c>
      <c r="AA3517" t="s">
        <v>64</v>
      </c>
      <c r="AB3517" t="s">
        <v>326</v>
      </c>
      <c r="AC3517" t="s">
        <v>66</v>
      </c>
      <c r="AD3517" t="s">
        <v>69</v>
      </c>
      <c r="AE3517" t="s">
        <v>2181</v>
      </c>
      <c r="AF3517" t="s">
        <v>134</v>
      </c>
      <c r="AG3517" t="s">
        <v>339</v>
      </c>
      <c r="AH3517" t="s">
        <v>780</v>
      </c>
      <c r="AI3517" t="s">
        <v>388</v>
      </c>
      <c r="AJ3517" t="s">
        <v>16702</v>
      </c>
      <c r="AK3517" t="s">
        <v>73</v>
      </c>
      <c r="AL3517" t="s">
        <v>125</v>
      </c>
      <c r="AM3517" t="s">
        <v>68</v>
      </c>
      <c r="AN3517" t="s">
        <v>11763</v>
      </c>
      <c r="AO3517" t="s">
        <v>12056</v>
      </c>
      <c r="AP3517" t="s">
        <v>2741</v>
      </c>
      <c r="AQ3517" t="s">
        <v>16703</v>
      </c>
      <c r="AR3517" t="s">
        <v>62</v>
      </c>
      <c r="AS3517" t="s">
        <v>170</v>
      </c>
      <c r="AT3517" t="s">
        <v>364</v>
      </c>
      <c r="AU3517" t="s">
        <v>107</v>
      </c>
      <c r="AV3517" t="s">
        <v>13415</v>
      </c>
    </row>
    <row r="3518" spans="1:48" hidden="1" x14ac:dyDescent="0.3">
      <c r="A3518" t="s">
        <v>16704</v>
      </c>
      <c r="B3518" t="s">
        <v>16705</v>
      </c>
      <c r="C3518" s="1" t="str">
        <f t="shared" si="577"/>
        <v>21:0975</v>
      </c>
      <c r="D3518" s="1" t="str">
        <f t="shared" si="578"/>
        <v>21:0111</v>
      </c>
      <c r="E3518" t="s">
        <v>16706</v>
      </c>
      <c r="F3518" t="s">
        <v>16707</v>
      </c>
      <c r="H3518">
        <v>60.126252100000002</v>
      </c>
      <c r="I3518">
        <v>-100.2337263</v>
      </c>
      <c r="J3518" s="1" t="str">
        <f t="shared" si="579"/>
        <v>NGR lake sediment grab sample</v>
      </c>
      <c r="K3518" s="1" t="str">
        <f t="shared" si="580"/>
        <v>&lt;177 micron (NGR)</v>
      </c>
      <c r="L3518">
        <v>100</v>
      </c>
      <c r="M3518" t="s">
        <v>165</v>
      </c>
      <c r="N3518">
        <v>1932</v>
      </c>
      <c r="O3518" t="s">
        <v>95</v>
      </c>
      <c r="P3518" t="s">
        <v>54</v>
      </c>
      <c r="Q3518" t="s">
        <v>315</v>
      </c>
      <c r="R3518" t="s">
        <v>99</v>
      </c>
      <c r="S3518" t="s">
        <v>57</v>
      </c>
      <c r="T3518" t="s">
        <v>411</v>
      </c>
      <c r="U3518" t="s">
        <v>59</v>
      </c>
      <c r="V3518" t="s">
        <v>2740</v>
      </c>
      <c r="W3518" t="s">
        <v>421</v>
      </c>
      <c r="X3518" t="s">
        <v>67</v>
      </c>
      <c r="Y3518" t="s">
        <v>125</v>
      </c>
      <c r="Z3518" t="s">
        <v>74</v>
      </c>
      <c r="AA3518" t="s">
        <v>64</v>
      </c>
      <c r="AB3518" t="s">
        <v>151</v>
      </c>
      <c r="AC3518" t="s">
        <v>66</v>
      </c>
      <c r="AD3518" t="s">
        <v>138</v>
      </c>
      <c r="AE3518" t="s">
        <v>70</v>
      </c>
      <c r="AF3518" t="s">
        <v>92</v>
      </c>
      <c r="AG3518" t="s">
        <v>436</v>
      </c>
      <c r="AH3518" t="s">
        <v>780</v>
      </c>
      <c r="AI3518" t="s">
        <v>211</v>
      </c>
      <c r="AJ3518" t="s">
        <v>155</v>
      </c>
      <c r="AK3518" t="s">
        <v>73</v>
      </c>
      <c r="AL3518" t="s">
        <v>103</v>
      </c>
      <c r="AM3518" t="s">
        <v>103</v>
      </c>
      <c r="AN3518" t="s">
        <v>76</v>
      </c>
      <c r="AO3518" t="s">
        <v>102</v>
      </c>
      <c r="AP3518" t="s">
        <v>8164</v>
      </c>
      <c r="AQ3518" t="s">
        <v>1252</v>
      </c>
      <c r="AR3518" t="s">
        <v>67</v>
      </c>
      <c r="AS3518" t="s">
        <v>170</v>
      </c>
      <c r="AT3518" t="s">
        <v>248</v>
      </c>
      <c r="AU3518" t="s">
        <v>107</v>
      </c>
      <c r="AV3518" t="s">
        <v>14593</v>
      </c>
    </row>
    <row r="3519" spans="1:48" hidden="1" x14ac:dyDescent="0.3">
      <c r="A3519" t="s">
        <v>16708</v>
      </c>
      <c r="B3519" t="s">
        <v>16709</v>
      </c>
      <c r="C3519" s="1" t="str">
        <f t="shared" si="577"/>
        <v>21:0975</v>
      </c>
      <c r="D3519" s="1" t="str">
        <f t="shared" si="578"/>
        <v>21:0111</v>
      </c>
      <c r="E3519" t="s">
        <v>16710</v>
      </c>
      <c r="F3519" t="s">
        <v>16711</v>
      </c>
      <c r="H3519">
        <v>60.120951699999999</v>
      </c>
      <c r="I3519">
        <v>-100.2895511</v>
      </c>
      <c r="J3519" s="1" t="str">
        <f t="shared" si="579"/>
        <v>NGR lake sediment grab sample</v>
      </c>
      <c r="K3519" s="1" t="str">
        <f t="shared" si="580"/>
        <v>&lt;177 micron (NGR)</v>
      </c>
      <c r="L3519">
        <v>100</v>
      </c>
      <c r="M3519" t="s">
        <v>113</v>
      </c>
      <c r="N3519">
        <v>1933</v>
      </c>
      <c r="O3519" t="s">
        <v>168</v>
      </c>
      <c r="P3519" t="s">
        <v>127</v>
      </c>
      <c r="Q3519" t="s">
        <v>539</v>
      </c>
      <c r="R3519" t="s">
        <v>16388</v>
      </c>
      <c r="S3519" t="s">
        <v>57</v>
      </c>
      <c r="T3519" t="s">
        <v>364</v>
      </c>
      <c r="U3519" t="s">
        <v>134</v>
      </c>
      <c r="V3519" t="s">
        <v>2740</v>
      </c>
      <c r="W3519" t="s">
        <v>388</v>
      </c>
      <c r="X3519" t="s">
        <v>62</v>
      </c>
      <c r="Y3519" t="s">
        <v>336</v>
      </c>
      <c r="Z3519" t="s">
        <v>138</v>
      </c>
      <c r="AA3519" t="s">
        <v>64</v>
      </c>
      <c r="AB3519" t="s">
        <v>207</v>
      </c>
      <c r="AC3519" t="s">
        <v>66</v>
      </c>
      <c r="AD3519" t="s">
        <v>192</v>
      </c>
      <c r="AE3519" t="s">
        <v>62</v>
      </c>
      <c r="AF3519" t="s">
        <v>141</v>
      </c>
      <c r="AG3519" t="s">
        <v>561</v>
      </c>
      <c r="AH3519" t="s">
        <v>472</v>
      </c>
      <c r="AI3519" t="s">
        <v>203</v>
      </c>
      <c r="AJ3519" t="s">
        <v>63</v>
      </c>
      <c r="AK3519" t="s">
        <v>73</v>
      </c>
      <c r="AL3519" t="s">
        <v>157</v>
      </c>
      <c r="AM3519" t="s">
        <v>526</v>
      </c>
      <c r="AN3519" t="s">
        <v>781</v>
      </c>
      <c r="AO3519" t="s">
        <v>6286</v>
      </c>
      <c r="AP3519" t="s">
        <v>225</v>
      </c>
      <c r="AQ3519" t="s">
        <v>16712</v>
      </c>
      <c r="AR3519" t="s">
        <v>59</v>
      </c>
      <c r="AS3519" t="s">
        <v>138</v>
      </c>
      <c r="AT3519" t="s">
        <v>560</v>
      </c>
      <c r="AU3519" t="s">
        <v>107</v>
      </c>
      <c r="AV3519" t="s">
        <v>16713</v>
      </c>
    </row>
    <row r="3520" spans="1:48" hidden="1" x14ac:dyDescent="0.3">
      <c r="A3520" t="s">
        <v>16714</v>
      </c>
      <c r="B3520" t="s">
        <v>16715</v>
      </c>
      <c r="C3520" s="1" t="str">
        <f t="shared" si="577"/>
        <v>21:0975</v>
      </c>
      <c r="D3520" s="1" t="str">
        <f t="shared" si="578"/>
        <v>21:0111</v>
      </c>
      <c r="E3520" t="s">
        <v>16710</v>
      </c>
      <c r="F3520" t="s">
        <v>16716</v>
      </c>
      <c r="H3520">
        <v>60.120951699999999</v>
      </c>
      <c r="I3520">
        <v>-100.2895511</v>
      </c>
      <c r="J3520" s="1" t="str">
        <f t="shared" si="579"/>
        <v>NGR lake sediment grab sample</v>
      </c>
      <c r="K3520" s="1" t="str">
        <f t="shared" si="580"/>
        <v>&lt;177 micron (NGR)</v>
      </c>
      <c r="L3520">
        <v>100</v>
      </c>
      <c r="M3520" t="s">
        <v>132</v>
      </c>
      <c r="N3520">
        <v>1934</v>
      </c>
      <c r="O3520" t="s">
        <v>240</v>
      </c>
      <c r="P3520" t="s">
        <v>178</v>
      </c>
      <c r="Q3520" t="s">
        <v>152</v>
      </c>
      <c r="R3520" t="s">
        <v>575</v>
      </c>
      <c r="S3520" t="s">
        <v>57</v>
      </c>
      <c r="T3520" t="s">
        <v>698</v>
      </c>
      <c r="U3520" t="s">
        <v>59</v>
      </c>
      <c r="V3520" t="s">
        <v>2740</v>
      </c>
      <c r="W3520" t="s">
        <v>238</v>
      </c>
      <c r="X3520" t="s">
        <v>67</v>
      </c>
      <c r="Y3520" t="s">
        <v>211</v>
      </c>
      <c r="Z3520" t="s">
        <v>62</v>
      </c>
      <c r="AA3520" t="s">
        <v>64</v>
      </c>
      <c r="AB3520" t="s">
        <v>381</v>
      </c>
      <c r="AC3520" t="s">
        <v>66</v>
      </c>
      <c r="AD3520" t="s">
        <v>134</v>
      </c>
      <c r="AE3520" t="s">
        <v>5744</v>
      </c>
      <c r="AF3520" t="s">
        <v>203</v>
      </c>
      <c r="AG3520" t="s">
        <v>134</v>
      </c>
      <c r="AH3520" t="s">
        <v>780</v>
      </c>
      <c r="AI3520" t="s">
        <v>118</v>
      </c>
      <c r="AJ3520" t="s">
        <v>421</v>
      </c>
      <c r="AK3520" t="s">
        <v>73</v>
      </c>
      <c r="AL3520" t="s">
        <v>103</v>
      </c>
      <c r="AM3520" t="s">
        <v>103</v>
      </c>
      <c r="AN3520" t="s">
        <v>76</v>
      </c>
      <c r="AO3520" t="s">
        <v>88</v>
      </c>
      <c r="AP3520" t="s">
        <v>8164</v>
      </c>
      <c r="AQ3520" t="s">
        <v>13016</v>
      </c>
      <c r="AR3520" t="s">
        <v>127</v>
      </c>
      <c r="AS3520" t="s">
        <v>170</v>
      </c>
      <c r="AT3520" t="s">
        <v>152</v>
      </c>
      <c r="AU3520" t="s">
        <v>107</v>
      </c>
      <c r="AV3520" t="s">
        <v>16717</v>
      </c>
    </row>
    <row r="3521" spans="1:48" hidden="1" x14ac:dyDescent="0.3">
      <c r="A3521" t="s">
        <v>16718</v>
      </c>
      <c r="B3521" t="s">
        <v>16719</v>
      </c>
      <c r="C3521" s="1" t="str">
        <f t="shared" si="577"/>
        <v>21:0975</v>
      </c>
      <c r="D3521" s="1" t="str">
        <f>HYPERLINK("https://geochem.nrcan.gc.ca/cdogs/content/svy/svy_e.htm", "")</f>
        <v/>
      </c>
      <c r="G3521" s="1" t="str">
        <f>HYPERLINK("https://geochem.nrcan.gc.ca/cdogs/content/cr_/cr_00161_e.htm", "161")</f>
        <v>161</v>
      </c>
      <c r="J3521" t="s">
        <v>230</v>
      </c>
      <c r="K3521" t="s">
        <v>231</v>
      </c>
      <c r="L3521">
        <v>100</v>
      </c>
      <c r="M3521" t="s">
        <v>232</v>
      </c>
      <c r="N3521">
        <v>1935</v>
      </c>
      <c r="O3521" t="s">
        <v>292</v>
      </c>
      <c r="P3521" t="s">
        <v>92</v>
      </c>
      <c r="Q3521" t="s">
        <v>105</v>
      </c>
      <c r="R3521" t="s">
        <v>103</v>
      </c>
      <c r="S3521" t="s">
        <v>57</v>
      </c>
      <c r="T3521" t="s">
        <v>58</v>
      </c>
      <c r="U3521" t="s">
        <v>88</v>
      </c>
      <c r="V3521" t="s">
        <v>58</v>
      </c>
      <c r="W3521" t="s">
        <v>346</v>
      </c>
      <c r="X3521" t="s">
        <v>62</v>
      </c>
      <c r="Y3521" t="s">
        <v>136</v>
      </c>
      <c r="Z3521" t="s">
        <v>178</v>
      </c>
      <c r="AA3521" t="s">
        <v>64</v>
      </c>
      <c r="AB3521" t="s">
        <v>492</v>
      </c>
      <c r="AC3521" t="s">
        <v>155</v>
      </c>
      <c r="AD3521" t="s">
        <v>67</v>
      </c>
      <c r="AE3521" t="s">
        <v>355</v>
      </c>
      <c r="AF3521" t="s">
        <v>347</v>
      </c>
      <c r="AG3521" t="s">
        <v>153</v>
      </c>
      <c r="AH3521" t="s">
        <v>125</v>
      </c>
      <c r="AI3521" t="s">
        <v>134</v>
      </c>
      <c r="AJ3521" t="s">
        <v>318</v>
      </c>
      <c r="AK3521" t="s">
        <v>73</v>
      </c>
      <c r="AL3521" t="s">
        <v>526</v>
      </c>
      <c r="AM3521" t="s">
        <v>68</v>
      </c>
      <c r="AN3521" t="s">
        <v>76</v>
      </c>
      <c r="AO3521" t="s">
        <v>92</v>
      </c>
      <c r="AP3521" t="s">
        <v>456</v>
      </c>
      <c r="AQ3521" t="s">
        <v>254</v>
      </c>
      <c r="AR3521" t="s">
        <v>62</v>
      </c>
      <c r="AS3521" t="s">
        <v>96</v>
      </c>
      <c r="AT3521" t="s">
        <v>73</v>
      </c>
      <c r="AU3521" t="s">
        <v>558</v>
      </c>
      <c r="AV3521" t="s">
        <v>9428</v>
      </c>
    </row>
    <row r="3522" spans="1:48" hidden="1" x14ac:dyDescent="0.3">
      <c r="A3522" t="s">
        <v>16720</v>
      </c>
      <c r="B3522" t="s">
        <v>16721</v>
      </c>
      <c r="C3522" s="1" t="str">
        <f t="shared" si="577"/>
        <v>21:0975</v>
      </c>
      <c r="D3522" s="1" t="str">
        <f t="shared" ref="D3522:D3538" si="581">HYPERLINK("https://geochem.nrcan.gc.ca/cdogs/content/svy/svy210111_e.htm", "21:0111")</f>
        <v>21:0111</v>
      </c>
      <c r="E3522" t="s">
        <v>16722</v>
      </c>
      <c r="F3522" t="s">
        <v>16723</v>
      </c>
      <c r="H3522">
        <v>60.117702399999999</v>
      </c>
      <c r="I3522">
        <v>-100.3480156</v>
      </c>
      <c r="J3522" s="1" t="str">
        <f t="shared" ref="J3522:J3538" si="582">HYPERLINK("https://geochem.nrcan.gc.ca/cdogs/content/kwd/kwd020027_e.htm", "NGR lake sediment grab sample")</f>
        <v>NGR lake sediment grab sample</v>
      </c>
      <c r="K3522" s="1" t="str">
        <f t="shared" ref="K3522:K3538" si="583">HYPERLINK("https://geochem.nrcan.gc.ca/cdogs/content/kwd/kwd080006_e.htm", "&lt;177 micron (NGR)")</f>
        <v>&lt;177 micron (NGR)</v>
      </c>
      <c r="L3522">
        <v>100</v>
      </c>
      <c r="M3522" t="s">
        <v>185</v>
      </c>
      <c r="N3522">
        <v>1936</v>
      </c>
      <c r="O3522" t="s">
        <v>327</v>
      </c>
      <c r="P3522" t="s">
        <v>54</v>
      </c>
      <c r="Q3522" t="s">
        <v>1128</v>
      </c>
      <c r="R3522" t="s">
        <v>251</v>
      </c>
      <c r="S3522" t="s">
        <v>57</v>
      </c>
      <c r="T3522" t="s">
        <v>315</v>
      </c>
      <c r="U3522" t="s">
        <v>117</v>
      </c>
      <c r="V3522" t="s">
        <v>2740</v>
      </c>
      <c r="W3522" t="s">
        <v>94</v>
      </c>
      <c r="X3522" t="s">
        <v>74</v>
      </c>
      <c r="Y3522" t="s">
        <v>95</v>
      </c>
      <c r="Z3522" t="s">
        <v>62</v>
      </c>
      <c r="AA3522" t="s">
        <v>64</v>
      </c>
      <c r="AB3522" t="s">
        <v>698</v>
      </c>
      <c r="AC3522" t="s">
        <v>66</v>
      </c>
      <c r="AD3522" t="s">
        <v>290</v>
      </c>
      <c r="AE3522" t="s">
        <v>3374</v>
      </c>
      <c r="AF3522" t="s">
        <v>357</v>
      </c>
      <c r="AG3522" t="s">
        <v>725</v>
      </c>
      <c r="AH3522" t="s">
        <v>780</v>
      </c>
      <c r="AI3522" t="s">
        <v>124</v>
      </c>
      <c r="AJ3522" t="s">
        <v>16724</v>
      </c>
      <c r="AK3522" t="s">
        <v>73</v>
      </c>
      <c r="AL3522" t="s">
        <v>103</v>
      </c>
      <c r="AM3522" t="s">
        <v>74</v>
      </c>
      <c r="AN3522" t="s">
        <v>9557</v>
      </c>
      <c r="AO3522" t="s">
        <v>266</v>
      </c>
      <c r="AP3522" t="s">
        <v>2033</v>
      </c>
      <c r="AQ3522" t="s">
        <v>9558</v>
      </c>
      <c r="AR3522" t="s">
        <v>170</v>
      </c>
      <c r="AS3522" t="s">
        <v>170</v>
      </c>
      <c r="AT3522" t="s">
        <v>91</v>
      </c>
      <c r="AU3522" t="s">
        <v>107</v>
      </c>
      <c r="AV3522" t="s">
        <v>16725</v>
      </c>
    </row>
    <row r="3523" spans="1:48" hidden="1" x14ac:dyDescent="0.3">
      <c r="A3523" t="s">
        <v>16726</v>
      </c>
      <c r="B3523" t="s">
        <v>16727</v>
      </c>
      <c r="C3523" s="1" t="str">
        <f t="shared" si="577"/>
        <v>21:0975</v>
      </c>
      <c r="D3523" s="1" t="str">
        <f t="shared" si="581"/>
        <v>21:0111</v>
      </c>
      <c r="E3523" t="s">
        <v>16728</v>
      </c>
      <c r="F3523" t="s">
        <v>16729</v>
      </c>
      <c r="H3523">
        <v>60.126375600000003</v>
      </c>
      <c r="I3523">
        <v>-100.4287399</v>
      </c>
      <c r="J3523" s="1" t="str">
        <f t="shared" si="582"/>
        <v>NGR lake sediment grab sample</v>
      </c>
      <c r="K3523" s="1" t="str">
        <f t="shared" si="583"/>
        <v>&lt;177 micron (NGR)</v>
      </c>
      <c r="L3523">
        <v>100</v>
      </c>
      <c r="M3523" t="s">
        <v>200</v>
      </c>
      <c r="N3523">
        <v>1937</v>
      </c>
      <c r="O3523" t="s">
        <v>63</v>
      </c>
      <c r="P3523" t="s">
        <v>54</v>
      </c>
      <c r="Q3523" t="s">
        <v>364</v>
      </c>
      <c r="R3523" t="s">
        <v>251</v>
      </c>
      <c r="S3523" t="s">
        <v>57</v>
      </c>
      <c r="T3523" t="s">
        <v>315</v>
      </c>
      <c r="U3523" t="s">
        <v>59</v>
      </c>
      <c r="V3523" t="s">
        <v>2740</v>
      </c>
      <c r="W3523" t="s">
        <v>421</v>
      </c>
      <c r="X3523" t="s">
        <v>67</v>
      </c>
      <c r="Y3523" t="s">
        <v>439</v>
      </c>
      <c r="Z3523" t="s">
        <v>127</v>
      </c>
      <c r="AA3523" t="s">
        <v>64</v>
      </c>
      <c r="AB3523" t="s">
        <v>153</v>
      </c>
      <c r="AC3523" t="s">
        <v>66</v>
      </c>
      <c r="AD3523" t="s">
        <v>347</v>
      </c>
      <c r="AE3523" t="s">
        <v>125</v>
      </c>
      <c r="AF3523" t="s">
        <v>168</v>
      </c>
      <c r="AG3523" t="s">
        <v>890</v>
      </c>
      <c r="AH3523" t="s">
        <v>780</v>
      </c>
      <c r="AI3523" t="s">
        <v>692</v>
      </c>
      <c r="AJ3523" t="s">
        <v>170</v>
      </c>
      <c r="AK3523" t="s">
        <v>73</v>
      </c>
      <c r="AL3523" t="s">
        <v>103</v>
      </c>
      <c r="AM3523" t="s">
        <v>68</v>
      </c>
      <c r="AN3523" t="s">
        <v>76</v>
      </c>
      <c r="AO3523" t="s">
        <v>282</v>
      </c>
      <c r="AP3523" t="s">
        <v>731</v>
      </c>
      <c r="AQ3523" t="s">
        <v>316</v>
      </c>
      <c r="AR3523" t="s">
        <v>74</v>
      </c>
      <c r="AS3523" t="s">
        <v>96</v>
      </c>
      <c r="AT3523" t="s">
        <v>479</v>
      </c>
      <c r="AU3523" t="s">
        <v>107</v>
      </c>
      <c r="AV3523" t="s">
        <v>16730</v>
      </c>
    </row>
    <row r="3524" spans="1:48" hidden="1" x14ac:dyDescent="0.3">
      <c r="A3524" t="s">
        <v>16731</v>
      </c>
      <c r="B3524" t="s">
        <v>16732</v>
      </c>
      <c r="C3524" s="1" t="str">
        <f t="shared" si="577"/>
        <v>21:0975</v>
      </c>
      <c r="D3524" s="1" t="str">
        <f t="shared" si="581"/>
        <v>21:0111</v>
      </c>
      <c r="E3524" t="s">
        <v>16733</v>
      </c>
      <c r="F3524" t="s">
        <v>16734</v>
      </c>
      <c r="H3524">
        <v>60.121699700000001</v>
      </c>
      <c r="I3524">
        <v>-100.5023466</v>
      </c>
      <c r="J3524" s="1" t="str">
        <f t="shared" si="582"/>
        <v>NGR lake sediment grab sample</v>
      </c>
      <c r="K3524" s="1" t="str">
        <f t="shared" si="583"/>
        <v>&lt;177 micron (NGR)</v>
      </c>
      <c r="L3524">
        <v>100</v>
      </c>
      <c r="M3524" t="s">
        <v>217</v>
      </c>
      <c r="N3524">
        <v>1938</v>
      </c>
      <c r="O3524" t="s">
        <v>103</v>
      </c>
      <c r="P3524" t="s">
        <v>54</v>
      </c>
      <c r="Q3524" t="s">
        <v>635</v>
      </c>
      <c r="R3524" t="s">
        <v>13090</v>
      </c>
      <c r="S3524" t="s">
        <v>57</v>
      </c>
      <c r="T3524" t="s">
        <v>153</v>
      </c>
      <c r="U3524" t="s">
        <v>117</v>
      </c>
      <c r="V3524" t="s">
        <v>2740</v>
      </c>
      <c r="W3524" t="s">
        <v>206</v>
      </c>
      <c r="X3524" t="s">
        <v>67</v>
      </c>
      <c r="Y3524" t="s">
        <v>396</v>
      </c>
      <c r="Z3524" t="s">
        <v>74</v>
      </c>
      <c r="AA3524" t="s">
        <v>64</v>
      </c>
      <c r="AB3524" t="s">
        <v>151</v>
      </c>
      <c r="AC3524" t="s">
        <v>66</v>
      </c>
      <c r="AD3524" t="s">
        <v>138</v>
      </c>
      <c r="AE3524" t="s">
        <v>2236</v>
      </c>
      <c r="AF3524" t="s">
        <v>104</v>
      </c>
      <c r="AG3524" t="s">
        <v>99</v>
      </c>
      <c r="AH3524" t="s">
        <v>780</v>
      </c>
      <c r="AI3524" t="s">
        <v>61</v>
      </c>
      <c r="AJ3524" t="s">
        <v>75</v>
      </c>
      <c r="AK3524" t="s">
        <v>73</v>
      </c>
      <c r="AL3524" t="s">
        <v>103</v>
      </c>
      <c r="AM3524" t="s">
        <v>103</v>
      </c>
      <c r="AN3524" t="s">
        <v>76</v>
      </c>
      <c r="AO3524" t="s">
        <v>168</v>
      </c>
      <c r="AP3524" t="s">
        <v>403</v>
      </c>
      <c r="AQ3524" t="s">
        <v>4608</v>
      </c>
      <c r="AR3524" t="s">
        <v>74</v>
      </c>
      <c r="AS3524" t="s">
        <v>54</v>
      </c>
      <c r="AT3524" t="s">
        <v>152</v>
      </c>
      <c r="AU3524" t="s">
        <v>107</v>
      </c>
      <c r="AV3524" t="s">
        <v>16735</v>
      </c>
    </row>
    <row r="3525" spans="1:48" hidden="1" x14ac:dyDescent="0.3">
      <c r="A3525" t="s">
        <v>16736</v>
      </c>
      <c r="B3525" t="s">
        <v>16737</v>
      </c>
      <c r="C3525" s="1" t="str">
        <f t="shared" si="577"/>
        <v>21:0975</v>
      </c>
      <c r="D3525" s="1" t="str">
        <f t="shared" si="581"/>
        <v>21:0111</v>
      </c>
      <c r="E3525" t="s">
        <v>16738</v>
      </c>
      <c r="F3525" t="s">
        <v>16739</v>
      </c>
      <c r="H3525">
        <v>60.115361499999999</v>
      </c>
      <c r="I3525">
        <v>-100.55584349999999</v>
      </c>
      <c r="J3525" s="1" t="str">
        <f t="shared" si="582"/>
        <v>NGR lake sediment grab sample</v>
      </c>
      <c r="K3525" s="1" t="str">
        <f t="shared" si="583"/>
        <v>&lt;177 micron (NGR)</v>
      </c>
      <c r="L3525">
        <v>100</v>
      </c>
      <c r="M3525" t="s">
        <v>246</v>
      </c>
      <c r="N3525">
        <v>1939</v>
      </c>
      <c r="O3525" t="s">
        <v>74</v>
      </c>
      <c r="P3525" t="s">
        <v>54</v>
      </c>
      <c r="Q3525" t="s">
        <v>315</v>
      </c>
      <c r="R3525" t="s">
        <v>16740</v>
      </c>
      <c r="S3525" t="s">
        <v>57</v>
      </c>
      <c r="T3525" t="s">
        <v>188</v>
      </c>
      <c r="U3525" t="s">
        <v>168</v>
      </c>
      <c r="V3525" t="s">
        <v>2740</v>
      </c>
      <c r="W3525" t="s">
        <v>74</v>
      </c>
      <c r="X3525" t="s">
        <v>67</v>
      </c>
      <c r="Y3525" t="s">
        <v>125</v>
      </c>
      <c r="Z3525" t="s">
        <v>62</v>
      </c>
      <c r="AA3525" t="s">
        <v>64</v>
      </c>
      <c r="AB3525" t="s">
        <v>192</v>
      </c>
      <c r="AC3525" t="s">
        <v>66</v>
      </c>
      <c r="AD3525" t="s">
        <v>138</v>
      </c>
      <c r="AE3525" t="s">
        <v>2032</v>
      </c>
      <c r="AF3525" t="s">
        <v>76</v>
      </c>
      <c r="AG3525" t="s">
        <v>281</v>
      </c>
      <c r="AH3525" t="s">
        <v>780</v>
      </c>
      <c r="AI3525" t="s">
        <v>308</v>
      </c>
      <c r="AJ3525" t="s">
        <v>170</v>
      </c>
      <c r="AK3525" t="s">
        <v>73</v>
      </c>
      <c r="AL3525" t="s">
        <v>103</v>
      </c>
      <c r="AM3525" t="s">
        <v>75</v>
      </c>
      <c r="AN3525" t="s">
        <v>76</v>
      </c>
      <c r="AO3525" t="s">
        <v>168</v>
      </c>
      <c r="AP3525" t="s">
        <v>55</v>
      </c>
      <c r="AQ3525" t="s">
        <v>525</v>
      </c>
      <c r="AR3525" t="s">
        <v>67</v>
      </c>
      <c r="AS3525" t="s">
        <v>62</v>
      </c>
      <c r="AT3525" t="s">
        <v>73</v>
      </c>
      <c r="AU3525" t="s">
        <v>107</v>
      </c>
      <c r="AV3525" t="s">
        <v>16741</v>
      </c>
    </row>
    <row r="3526" spans="1:48" hidden="1" x14ac:dyDescent="0.3">
      <c r="A3526" t="s">
        <v>16742</v>
      </c>
      <c r="B3526" t="s">
        <v>16743</v>
      </c>
      <c r="C3526" s="1" t="str">
        <f t="shared" si="577"/>
        <v>21:0975</v>
      </c>
      <c r="D3526" s="1" t="str">
        <f t="shared" si="581"/>
        <v>21:0111</v>
      </c>
      <c r="E3526" t="s">
        <v>16744</v>
      </c>
      <c r="F3526" t="s">
        <v>16745</v>
      </c>
      <c r="H3526">
        <v>60.147124300000002</v>
      </c>
      <c r="I3526">
        <v>-100.5590523</v>
      </c>
      <c r="J3526" s="1" t="str">
        <f t="shared" si="582"/>
        <v>NGR lake sediment grab sample</v>
      </c>
      <c r="K3526" s="1" t="str">
        <f t="shared" si="583"/>
        <v>&lt;177 micron (NGR)</v>
      </c>
      <c r="L3526">
        <v>100</v>
      </c>
      <c r="M3526" t="s">
        <v>260</v>
      </c>
      <c r="N3526">
        <v>1940</v>
      </c>
      <c r="O3526" t="s">
        <v>63</v>
      </c>
      <c r="P3526" t="s">
        <v>54</v>
      </c>
      <c r="Q3526" t="s">
        <v>262</v>
      </c>
      <c r="R3526" t="s">
        <v>357</v>
      </c>
      <c r="S3526" t="s">
        <v>57</v>
      </c>
      <c r="T3526" t="s">
        <v>97</v>
      </c>
      <c r="U3526" t="s">
        <v>88</v>
      </c>
      <c r="V3526" t="s">
        <v>2740</v>
      </c>
      <c r="W3526" t="s">
        <v>206</v>
      </c>
      <c r="X3526" t="s">
        <v>67</v>
      </c>
      <c r="Y3526" t="s">
        <v>137</v>
      </c>
      <c r="Z3526" t="s">
        <v>62</v>
      </c>
      <c r="AA3526" t="s">
        <v>64</v>
      </c>
      <c r="AB3526" t="s">
        <v>347</v>
      </c>
      <c r="AC3526" t="s">
        <v>66</v>
      </c>
      <c r="AD3526" t="s">
        <v>168</v>
      </c>
      <c r="AE3526" t="s">
        <v>1872</v>
      </c>
      <c r="AF3526" t="s">
        <v>116</v>
      </c>
      <c r="AG3526" t="s">
        <v>436</v>
      </c>
      <c r="AH3526" t="s">
        <v>472</v>
      </c>
      <c r="AI3526" t="s">
        <v>61</v>
      </c>
      <c r="AJ3526" t="s">
        <v>63</v>
      </c>
      <c r="AK3526" t="s">
        <v>73</v>
      </c>
      <c r="AL3526" t="s">
        <v>103</v>
      </c>
      <c r="AM3526" t="s">
        <v>103</v>
      </c>
      <c r="AN3526" t="s">
        <v>76</v>
      </c>
      <c r="AO3526" t="s">
        <v>265</v>
      </c>
      <c r="AP3526" t="s">
        <v>4543</v>
      </c>
      <c r="AQ3526" t="s">
        <v>281</v>
      </c>
      <c r="AR3526" t="s">
        <v>67</v>
      </c>
      <c r="AS3526" t="s">
        <v>54</v>
      </c>
      <c r="AT3526" t="s">
        <v>277</v>
      </c>
      <c r="AU3526" t="s">
        <v>107</v>
      </c>
      <c r="AV3526" t="s">
        <v>16746</v>
      </c>
    </row>
    <row r="3527" spans="1:48" hidden="1" x14ac:dyDescent="0.3">
      <c r="A3527" t="s">
        <v>16747</v>
      </c>
      <c r="B3527" t="s">
        <v>16748</v>
      </c>
      <c r="C3527" s="1" t="str">
        <f t="shared" si="577"/>
        <v>21:0975</v>
      </c>
      <c r="D3527" s="1" t="str">
        <f t="shared" si="581"/>
        <v>21:0111</v>
      </c>
      <c r="E3527" t="s">
        <v>16749</v>
      </c>
      <c r="F3527" t="s">
        <v>16750</v>
      </c>
      <c r="H3527">
        <v>60.166761899999997</v>
      </c>
      <c r="I3527">
        <v>-100.5676766</v>
      </c>
      <c r="J3527" s="1" t="str">
        <f t="shared" si="582"/>
        <v>NGR lake sediment grab sample</v>
      </c>
      <c r="K3527" s="1" t="str">
        <f t="shared" si="583"/>
        <v>&lt;177 micron (NGR)</v>
      </c>
      <c r="L3527">
        <v>100</v>
      </c>
      <c r="M3527" t="s">
        <v>273</v>
      </c>
      <c r="N3527">
        <v>1941</v>
      </c>
      <c r="O3527" t="s">
        <v>346</v>
      </c>
      <c r="P3527" t="s">
        <v>54</v>
      </c>
      <c r="Q3527" t="s">
        <v>1128</v>
      </c>
      <c r="R3527" t="s">
        <v>616</v>
      </c>
      <c r="S3527" t="s">
        <v>57</v>
      </c>
      <c r="T3527" t="s">
        <v>223</v>
      </c>
      <c r="U3527" t="s">
        <v>59</v>
      </c>
      <c r="V3527" t="s">
        <v>357</v>
      </c>
      <c r="W3527" t="s">
        <v>171</v>
      </c>
      <c r="X3527" t="s">
        <v>67</v>
      </c>
      <c r="Y3527" t="s">
        <v>171</v>
      </c>
      <c r="Z3527" t="s">
        <v>62</v>
      </c>
      <c r="AA3527" t="s">
        <v>64</v>
      </c>
      <c r="AB3527" t="s">
        <v>99</v>
      </c>
      <c r="AC3527" t="s">
        <v>66</v>
      </c>
      <c r="AD3527" t="s">
        <v>138</v>
      </c>
      <c r="AE3527" t="s">
        <v>543</v>
      </c>
      <c r="AF3527" t="s">
        <v>90</v>
      </c>
      <c r="AG3527" t="s">
        <v>99</v>
      </c>
      <c r="AH3527" t="s">
        <v>780</v>
      </c>
      <c r="AI3527" t="s">
        <v>263</v>
      </c>
      <c r="AJ3527" t="s">
        <v>211</v>
      </c>
      <c r="AK3527" t="s">
        <v>73</v>
      </c>
      <c r="AL3527" t="s">
        <v>103</v>
      </c>
      <c r="AM3527" t="s">
        <v>75</v>
      </c>
      <c r="AN3527" t="s">
        <v>76</v>
      </c>
      <c r="AO3527" t="s">
        <v>1073</v>
      </c>
      <c r="AP3527" t="s">
        <v>2033</v>
      </c>
      <c r="AQ3527" t="s">
        <v>578</v>
      </c>
      <c r="AR3527" t="s">
        <v>67</v>
      </c>
      <c r="AS3527" t="s">
        <v>54</v>
      </c>
      <c r="AT3527" t="s">
        <v>73</v>
      </c>
      <c r="AU3527" t="s">
        <v>107</v>
      </c>
      <c r="AV3527" t="s">
        <v>8282</v>
      </c>
    </row>
    <row r="3528" spans="1:48" hidden="1" x14ac:dyDescent="0.3">
      <c r="A3528" t="s">
        <v>16751</v>
      </c>
      <c r="B3528" t="s">
        <v>16752</v>
      </c>
      <c r="C3528" s="1" t="str">
        <f t="shared" si="577"/>
        <v>21:0975</v>
      </c>
      <c r="D3528" s="1" t="str">
        <f t="shared" si="581"/>
        <v>21:0111</v>
      </c>
      <c r="E3528" t="s">
        <v>16753</v>
      </c>
      <c r="F3528" t="s">
        <v>16754</v>
      </c>
      <c r="H3528">
        <v>60.205909400000003</v>
      </c>
      <c r="I3528">
        <v>-100.550055</v>
      </c>
      <c r="J3528" s="1" t="str">
        <f t="shared" si="582"/>
        <v>NGR lake sediment grab sample</v>
      </c>
      <c r="K3528" s="1" t="str">
        <f t="shared" si="583"/>
        <v>&lt;177 micron (NGR)</v>
      </c>
      <c r="L3528">
        <v>100</v>
      </c>
      <c r="M3528" t="s">
        <v>289</v>
      </c>
      <c r="N3528">
        <v>1942</v>
      </c>
      <c r="O3528" t="s">
        <v>125</v>
      </c>
      <c r="P3528" t="s">
        <v>54</v>
      </c>
      <c r="Q3528" t="s">
        <v>152</v>
      </c>
      <c r="R3528" t="s">
        <v>251</v>
      </c>
      <c r="S3528" t="s">
        <v>57</v>
      </c>
      <c r="T3528" t="s">
        <v>139</v>
      </c>
      <c r="U3528" t="s">
        <v>92</v>
      </c>
      <c r="V3528" t="s">
        <v>187</v>
      </c>
      <c r="W3528" t="s">
        <v>238</v>
      </c>
      <c r="X3528" t="s">
        <v>67</v>
      </c>
      <c r="Y3528" t="s">
        <v>206</v>
      </c>
      <c r="Z3528" t="s">
        <v>62</v>
      </c>
      <c r="AA3528" t="s">
        <v>64</v>
      </c>
      <c r="AB3528" t="s">
        <v>347</v>
      </c>
      <c r="AC3528" t="s">
        <v>66</v>
      </c>
      <c r="AD3528" t="s">
        <v>96</v>
      </c>
      <c r="AE3528" t="s">
        <v>943</v>
      </c>
      <c r="AF3528" t="s">
        <v>356</v>
      </c>
      <c r="AG3528" t="s">
        <v>357</v>
      </c>
      <c r="AH3528" t="s">
        <v>173</v>
      </c>
      <c r="AI3528" t="s">
        <v>127</v>
      </c>
      <c r="AJ3528" t="s">
        <v>211</v>
      </c>
      <c r="AK3528" t="s">
        <v>73</v>
      </c>
      <c r="AL3528" t="s">
        <v>103</v>
      </c>
      <c r="AM3528" t="s">
        <v>103</v>
      </c>
      <c r="AN3528" t="s">
        <v>76</v>
      </c>
      <c r="AO3528" t="s">
        <v>138</v>
      </c>
      <c r="AP3528" t="s">
        <v>194</v>
      </c>
      <c r="AQ3528" t="s">
        <v>329</v>
      </c>
      <c r="AR3528" t="s">
        <v>67</v>
      </c>
      <c r="AS3528" t="s">
        <v>54</v>
      </c>
      <c r="AT3528" t="s">
        <v>73</v>
      </c>
      <c r="AU3528" t="s">
        <v>107</v>
      </c>
      <c r="AV3528" t="s">
        <v>16755</v>
      </c>
    </row>
    <row r="3529" spans="1:48" hidden="1" x14ac:dyDescent="0.3">
      <c r="A3529" t="s">
        <v>16756</v>
      </c>
      <c r="B3529" t="s">
        <v>16757</v>
      </c>
      <c r="C3529" s="1" t="str">
        <f t="shared" si="577"/>
        <v>21:0975</v>
      </c>
      <c r="D3529" s="1" t="str">
        <f t="shared" si="581"/>
        <v>21:0111</v>
      </c>
      <c r="E3529" t="s">
        <v>16758</v>
      </c>
      <c r="F3529" t="s">
        <v>16759</v>
      </c>
      <c r="H3529">
        <v>60.243908400000002</v>
      </c>
      <c r="I3529">
        <v>-100.56366319999999</v>
      </c>
      <c r="J3529" s="1" t="str">
        <f t="shared" si="582"/>
        <v>NGR lake sediment grab sample</v>
      </c>
      <c r="K3529" s="1" t="str">
        <f t="shared" si="583"/>
        <v>&lt;177 micron (NGR)</v>
      </c>
      <c r="L3529">
        <v>100</v>
      </c>
      <c r="M3529" t="s">
        <v>301</v>
      </c>
      <c r="N3529">
        <v>1943</v>
      </c>
      <c r="O3529" t="s">
        <v>79</v>
      </c>
      <c r="P3529" t="s">
        <v>54</v>
      </c>
      <c r="Q3529" t="s">
        <v>364</v>
      </c>
      <c r="R3529" t="s">
        <v>264</v>
      </c>
      <c r="S3529" t="s">
        <v>57</v>
      </c>
      <c r="T3529" t="s">
        <v>93</v>
      </c>
      <c r="U3529" t="s">
        <v>59</v>
      </c>
      <c r="V3529" t="s">
        <v>357</v>
      </c>
      <c r="W3529" t="s">
        <v>396</v>
      </c>
      <c r="X3529" t="s">
        <v>74</v>
      </c>
      <c r="Y3529" t="s">
        <v>62</v>
      </c>
      <c r="Z3529" t="s">
        <v>62</v>
      </c>
      <c r="AA3529" t="s">
        <v>64</v>
      </c>
      <c r="AB3529" t="s">
        <v>317</v>
      </c>
      <c r="AC3529" t="s">
        <v>66</v>
      </c>
      <c r="AD3529" t="s">
        <v>127</v>
      </c>
      <c r="AE3529" t="s">
        <v>563</v>
      </c>
      <c r="AF3529" t="s">
        <v>290</v>
      </c>
      <c r="AG3529" t="s">
        <v>69</v>
      </c>
      <c r="AH3529" t="s">
        <v>472</v>
      </c>
      <c r="AI3529" t="s">
        <v>233</v>
      </c>
      <c r="AJ3529" t="s">
        <v>118</v>
      </c>
      <c r="AK3529" t="s">
        <v>73</v>
      </c>
      <c r="AL3529" t="s">
        <v>103</v>
      </c>
      <c r="AM3529" t="s">
        <v>224</v>
      </c>
      <c r="AN3529" t="s">
        <v>76</v>
      </c>
      <c r="AO3529" t="s">
        <v>71</v>
      </c>
      <c r="AP3529" t="s">
        <v>900</v>
      </c>
      <c r="AQ3529" t="s">
        <v>178</v>
      </c>
      <c r="AR3529" t="s">
        <v>67</v>
      </c>
      <c r="AS3529" t="s">
        <v>54</v>
      </c>
      <c r="AT3529" t="s">
        <v>73</v>
      </c>
      <c r="AU3529" t="s">
        <v>107</v>
      </c>
      <c r="AV3529" t="s">
        <v>16760</v>
      </c>
    </row>
    <row r="3530" spans="1:48" hidden="1" x14ac:dyDescent="0.3">
      <c r="A3530" t="s">
        <v>16761</v>
      </c>
      <c r="B3530" t="s">
        <v>16762</v>
      </c>
      <c r="C3530" s="1" t="str">
        <f t="shared" si="577"/>
        <v>21:0975</v>
      </c>
      <c r="D3530" s="1" t="str">
        <f t="shared" si="581"/>
        <v>21:0111</v>
      </c>
      <c r="E3530" t="s">
        <v>16763</v>
      </c>
      <c r="F3530" t="s">
        <v>16764</v>
      </c>
      <c r="H3530">
        <v>60.220973000000001</v>
      </c>
      <c r="I3530">
        <v>-100.5257632</v>
      </c>
      <c r="J3530" s="1" t="str">
        <f t="shared" si="582"/>
        <v>NGR lake sediment grab sample</v>
      </c>
      <c r="K3530" s="1" t="str">
        <f t="shared" si="583"/>
        <v>&lt;177 micron (NGR)</v>
      </c>
      <c r="L3530">
        <v>100</v>
      </c>
      <c r="M3530" t="s">
        <v>314</v>
      </c>
      <c r="N3530">
        <v>1944</v>
      </c>
      <c r="O3530" t="s">
        <v>193</v>
      </c>
      <c r="P3530" t="s">
        <v>127</v>
      </c>
      <c r="Q3530" t="s">
        <v>1814</v>
      </c>
      <c r="R3530" t="s">
        <v>190</v>
      </c>
      <c r="S3530" t="s">
        <v>57</v>
      </c>
      <c r="T3530" t="s">
        <v>152</v>
      </c>
      <c r="U3530" t="s">
        <v>168</v>
      </c>
      <c r="V3530" t="s">
        <v>616</v>
      </c>
      <c r="W3530" t="s">
        <v>448</v>
      </c>
      <c r="X3530" t="s">
        <v>62</v>
      </c>
      <c r="Y3530" t="s">
        <v>114</v>
      </c>
      <c r="Z3530" t="s">
        <v>127</v>
      </c>
      <c r="AA3530" t="s">
        <v>64</v>
      </c>
      <c r="AB3530" t="s">
        <v>411</v>
      </c>
      <c r="AC3530" t="s">
        <v>66</v>
      </c>
      <c r="AD3530" t="s">
        <v>138</v>
      </c>
      <c r="AE3530" t="s">
        <v>238</v>
      </c>
      <c r="AF3530" t="s">
        <v>151</v>
      </c>
      <c r="AG3530" t="s">
        <v>492</v>
      </c>
      <c r="AH3530" t="s">
        <v>173</v>
      </c>
      <c r="AI3530" t="s">
        <v>168</v>
      </c>
      <c r="AJ3530" t="s">
        <v>329</v>
      </c>
      <c r="AK3530" t="s">
        <v>73</v>
      </c>
      <c r="AL3530" t="s">
        <v>103</v>
      </c>
      <c r="AM3530" t="s">
        <v>74</v>
      </c>
      <c r="AN3530" t="s">
        <v>76</v>
      </c>
      <c r="AO3530" t="s">
        <v>92</v>
      </c>
      <c r="AP3530" t="s">
        <v>105</v>
      </c>
      <c r="AQ3530" t="s">
        <v>92</v>
      </c>
      <c r="AR3530" t="s">
        <v>170</v>
      </c>
      <c r="AS3530" t="s">
        <v>127</v>
      </c>
      <c r="AT3530" t="s">
        <v>91</v>
      </c>
      <c r="AU3530" t="s">
        <v>107</v>
      </c>
      <c r="AV3530" t="s">
        <v>14468</v>
      </c>
    </row>
    <row r="3531" spans="1:48" hidden="1" x14ac:dyDescent="0.3">
      <c r="A3531" t="s">
        <v>16765</v>
      </c>
      <c r="B3531" t="s">
        <v>16766</v>
      </c>
      <c r="C3531" s="1" t="str">
        <f t="shared" si="577"/>
        <v>21:0975</v>
      </c>
      <c r="D3531" s="1" t="str">
        <f t="shared" si="581"/>
        <v>21:0111</v>
      </c>
      <c r="E3531" t="s">
        <v>16767</v>
      </c>
      <c r="F3531" t="s">
        <v>16768</v>
      </c>
      <c r="H3531">
        <v>60.193624800000002</v>
      </c>
      <c r="I3531">
        <v>-100.52518000000001</v>
      </c>
      <c r="J3531" s="1" t="str">
        <f t="shared" si="582"/>
        <v>NGR lake sediment grab sample</v>
      </c>
      <c r="K3531" s="1" t="str">
        <f t="shared" si="583"/>
        <v>&lt;177 micron (NGR)</v>
      </c>
      <c r="L3531">
        <v>100</v>
      </c>
      <c r="M3531" t="s">
        <v>324</v>
      </c>
      <c r="N3531">
        <v>1945</v>
      </c>
      <c r="O3531" t="s">
        <v>157</v>
      </c>
      <c r="P3531" t="s">
        <v>54</v>
      </c>
      <c r="Q3531" t="s">
        <v>252</v>
      </c>
      <c r="R3531" t="s">
        <v>65</v>
      </c>
      <c r="S3531" t="s">
        <v>57</v>
      </c>
      <c r="T3531" t="s">
        <v>139</v>
      </c>
      <c r="U3531" t="s">
        <v>117</v>
      </c>
      <c r="V3531" t="s">
        <v>2740</v>
      </c>
      <c r="W3531" t="s">
        <v>206</v>
      </c>
      <c r="X3531" t="s">
        <v>67</v>
      </c>
      <c r="Y3531" t="s">
        <v>206</v>
      </c>
      <c r="Z3531" t="s">
        <v>67</v>
      </c>
      <c r="AA3531" t="s">
        <v>64</v>
      </c>
      <c r="AB3531" t="s">
        <v>151</v>
      </c>
      <c r="AC3531" t="s">
        <v>66</v>
      </c>
      <c r="AD3531" t="s">
        <v>138</v>
      </c>
      <c r="AE3531" t="s">
        <v>983</v>
      </c>
      <c r="AF3531" t="s">
        <v>90</v>
      </c>
      <c r="AG3531" t="s">
        <v>168</v>
      </c>
      <c r="AH3531" t="s">
        <v>780</v>
      </c>
      <c r="AI3531" t="s">
        <v>136</v>
      </c>
      <c r="AJ3531" t="s">
        <v>137</v>
      </c>
      <c r="AK3531" t="s">
        <v>73</v>
      </c>
      <c r="AL3531" t="s">
        <v>103</v>
      </c>
      <c r="AM3531" t="s">
        <v>103</v>
      </c>
      <c r="AN3531" t="s">
        <v>76</v>
      </c>
      <c r="AO3531" t="s">
        <v>87</v>
      </c>
      <c r="AP3531" t="s">
        <v>642</v>
      </c>
      <c r="AQ3531" t="s">
        <v>92</v>
      </c>
      <c r="AR3531" t="s">
        <v>74</v>
      </c>
      <c r="AS3531" t="s">
        <v>54</v>
      </c>
      <c r="AT3531" t="s">
        <v>73</v>
      </c>
      <c r="AU3531" t="s">
        <v>107</v>
      </c>
      <c r="AV3531" t="s">
        <v>16769</v>
      </c>
    </row>
    <row r="3532" spans="1:48" hidden="1" x14ac:dyDescent="0.3">
      <c r="A3532" t="s">
        <v>16770</v>
      </c>
      <c r="B3532" t="s">
        <v>16771</v>
      </c>
      <c r="C3532" s="1" t="str">
        <f t="shared" si="577"/>
        <v>21:0975</v>
      </c>
      <c r="D3532" s="1" t="str">
        <f t="shared" si="581"/>
        <v>21:0111</v>
      </c>
      <c r="E3532" t="s">
        <v>16772</v>
      </c>
      <c r="F3532" t="s">
        <v>16773</v>
      </c>
      <c r="H3532">
        <v>60.157787499999998</v>
      </c>
      <c r="I3532">
        <v>-100.4964408</v>
      </c>
      <c r="J3532" s="1" t="str">
        <f t="shared" si="582"/>
        <v>NGR lake sediment grab sample</v>
      </c>
      <c r="K3532" s="1" t="str">
        <f t="shared" si="583"/>
        <v>&lt;177 micron (NGR)</v>
      </c>
      <c r="L3532">
        <v>100</v>
      </c>
      <c r="M3532" t="s">
        <v>335</v>
      </c>
      <c r="N3532">
        <v>1946</v>
      </c>
      <c r="O3532" t="s">
        <v>421</v>
      </c>
      <c r="P3532" t="s">
        <v>54</v>
      </c>
      <c r="Q3532" t="s">
        <v>479</v>
      </c>
      <c r="R3532" t="s">
        <v>192</v>
      </c>
      <c r="S3532" t="s">
        <v>57</v>
      </c>
      <c r="T3532" t="s">
        <v>58</v>
      </c>
      <c r="U3532" t="s">
        <v>59</v>
      </c>
      <c r="V3532" t="s">
        <v>2740</v>
      </c>
      <c r="W3532" t="s">
        <v>238</v>
      </c>
      <c r="X3532" t="s">
        <v>74</v>
      </c>
      <c r="Y3532" t="s">
        <v>137</v>
      </c>
      <c r="Z3532" t="s">
        <v>62</v>
      </c>
      <c r="AA3532" t="s">
        <v>64</v>
      </c>
      <c r="AB3532" t="s">
        <v>119</v>
      </c>
      <c r="AC3532" t="s">
        <v>66</v>
      </c>
      <c r="AD3532" t="s">
        <v>117</v>
      </c>
      <c r="AE3532" t="s">
        <v>98</v>
      </c>
      <c r="AF3532" t="s">
        <v>436</v>
      </c>
      <c r="AG3532" t="s">
        <v>69</v>
      </c>
      <c r="AH3532" t="s">
        <v>780</v>
      </c>
      <c r="AI3532" t="s">
        <v>336</v>
      </c>
      <c r="AJ3532" t="s">
        <v>305</v>
      </c>
      <c r="AK3532" t="s">
        <v>73</v>
      </c>
      <c r="AL3532" t="s">
        <v>103</v>
      </c>
      <c r="AM3532" t="s">
        <v>238</v>
      </c>
      <c r="AN3532" t="s">
        <v>76</v>
      </c>
      <c r="AO3532" t="s">
        <v>290</v>
      </c>
      <c r="AP3532" t="s">
        <v>736</v>
      </c>
      <c r="AQ3532" t="s">
        <v>1836</v>
      </c>
      <c r="AR3532" t="s">
        <v>170</v>
      </c>
      <c r="AS3532" t="s">
        <v>88</v>
      </c>
      <c r="AT3532" t="s">
        <v>152</v>
      </c>
      <c r="AU3532" t="s">
        <v>107</v>
      </c>
      <c r="AV3532" t="s">
        <v>13101</v>
      </c>
    </row>
    <row r="3533" spans="1:48" hidden="1" x14ac:dyDescent="0.3">
      <c r="A3533" t="s">
        <v>16774</v>
      </c>
      <c r="B3533" t="s">
        <v>16775</v>
      </c>
      <c r="C3533" s="1" t="str">
        <f t="shared" si="577"/>
        <v>21:0975</v>
      </c>
      <c r="D3533" s="1" t="str">
        <f t="shared" si="581"/>
        <v>21:0111</v>
      </c>
      <c r="E3533" t="s">
        <v>16689</v>
      </c>
      <c r="F3533" t="s">
        <v>16776</v>
      </c>
      <c r="H3533">
        <v>60.150764199999998</v>
      </c>
      <c r="I3533">
        <v>-100.4586359</v>
      </c>
      <c r="J3533" s="1" t="str">
        <f t="shared" si="582"/>
        <v>NGR lake sediment grab sample</v>
      </c>
      <c r="K3533" s="1" t="str">
        <f t="shared" si="583"/>
        <v>&lt;177 micron (NGR)</v>
      </c>
      <c r="L3533">
        <v>100</v>
      </c>
      <c r="M3533" t="s">
        <v>345</v>
      </c>
      <c r="N3533">
        <v>1947</v>
      </c>
      <c r="O3533" t="s">
        <v>171</v>
      </c>
      <c r="P3533" t="s">
        <v>62</v>
      </c>
      <c r="Q3533" t="s">
        <v>325</v>
      </c>
      <c r="R3533" t="s">
        <v>282</v>
      </c>
      <c r="S3533" t="s">
        <v>57</v>
      </c>
      <c r="T3533" t="s">
        <v>248</v>
      </c>
      <c r="U3533" t="s">
        <v>178</v>
      </c>
      <c r="V3533" t="s">
        <v>2740</v>
      </c>
      <c r="W3533" t="s">
        <v>709</v>
      </c>
      <c r="X3533" t="s">
        <v>67</v>
      </c>
      <c r="Y3533" t="s">
        <v>106</v>
      </c>
      <c r="Z3533" t="s">
        <v>127</v>
      </c>
      <c r="AA3533" t="s">
        <v>64</v>
      </c>
      <c r="AB3533" t="s">
        <v>339</v>
      </c>
      <c r="AC3533" t="s">
        <v>66</v>
      </c>
      <c r="AD3533" t="s">
        <v>890</v>
      </c>
      <c r="AE3533" t="s">
        <v>238</v>
      </c>
      <c r="AF3533" t="s">
        <v>141</v>
      </c>
      <c r="AG3533" t="s">
        <v>152</v>
      </c>
      <c r="AH3533" t="s">
        <v>173</v>
      </c>
      <c r="AI3533" t="s">
        <v>168</v>
      </c>
      <c r="AJ3533" t="s">
        <v>16777</v>
      </c>
      <c r="AK3533" t="s">
        <v>73</v>
      </c>
      <c r="AL3533" t="s">
        <v>74</v>
      </c>
      <c r="AM3533" t="s">
        <v>68</v>
      </c>
      <c r="AN3533" t="s">
        <v>14437</v>
      </c>
      <c r="AO3533" t="s">
        <v>515</v>
      </c>
      <c r="AP3533" t="s">
        <v>295</v>
      </c>
      <c r="AQ3533" t="s">
        <v>605</v>
      </c>
      <c r="AR3533" t="s">
        <v>170</v>
      </c>
      <c r="AS3533" t="s">
        <v>127</v>
      </c>
      <c r="AT3533" t="s">
        <v>91</v>
      </c>
      <c r="AU3533" t="s">
        <v>107</v>
      </c>
      <c r="AV3533" t="s">
        <v>15675</v>
      </c>
    </row>
    <row r="3534" spans="1:48" hidden="1" x14ac:dyDescent="0.3">
      <c r="A3534" t="s">
        <v>16778</v>
      </c>
      <c r="B3534" t="s">
        <v>16779</v>
      </c>
      <c r="C3534" s="1" t="str">
        <f t="shared" si="577"/>
        <v>21:0975</v>
      </c>
      <c r="D3534" s="1" t="str">
        <f t="shared" si="581"/>
        <v>21:0111</v>
      </c>
      <c r="E3534" t="s">
        <v>16780</v>
      </c>
      <c r="F3534" t="s">
        <v>16781</v>
      </c>
      <c r="H3534">
        <v>60.154029700000002</v>
      </c>
      <c r="I3534">
        <v>-100.38958390000001</v>
      </c>
      <c r="J3534" s="1" t="str">
        <f t="shared" si="582"/>
        <v>NGR lake sediment grab sample</v>
      </c>
      <c r="K3534" s="1" t="str">
        <f t="shared" si="583"/>
        <v>&lt;177 micron (NGR)</v>
      </c>
      <c r="L3534">
        <v>100</v>
      </c>
      <c r="M3534" t="s">
        <v>354</v>
      </c>
      <c r="N3534">
        <v>1948</v>
      </c>
      <c r="O3534" t="s">
        <v>103</v>
      </c>
      <c r="P3534" t="s">
        <v>54</v>
      </c>
      <c r="Q3534" t="s">
        <v>479</v>
      </c>
      <c r="R3534" t="s">
        <v>16782</v>
      </c>
      <c r="S3534" t="s">
        <v>57</v>
      </c>
      <c r="T3534" t="s">
        <v>479</v>
      </c>
      <c r="U3534" t="s">
        <v>92</v>
      </c>
      <c r="V3534" t="s">
        <v>2740</v>
      </c>
      <c r="W3534" t="s">
        <v>308</v>
      </c>
      <c r="X3534" t="s">
        <v>74</v>
      </c>
      <c r="Y3534" t="s">
        <v>62</v>
      </c>
      <c r="Z3534" t="s">
        <v>62</v>
      </c>
      <c r="AA3534" t="s">
        <v>64</v>
      </c>
      <c r="AB3534" t="s">
        <v>58</v>
      </c>
      <c r="AC3534" t="s">
        <v>66</v>
      </c>
      <c r="AD3534" t="s">
        <v>168</v>
      </c>
      <c r="AE3534" t="s">
        <v>1658</v>
      </c>
      <c r="AF3534" t="s">
        <v>357</v>
      </c>
      <c r="AG3534" t="s">
        <v>236</v>
      </c>
      <c r="AH3534" t="s">
        <v>780</v>
      </c>
      <c r="AI3534" t="s">
        <v>348</v>
      </c>
      <c r="AJ3534" t="s">
        <v>402</v>
      </c>
      <c r="AK3534" t="s">
        <v>73</v>
      </c>
      <c r="AL3534" t="s">
        <v>103</v>
      </c>
      <c r="AM3534" t="s">
        <v>206</v>
      </c>
      <c r="AN3534" t="s">
        <v>76</v>
      </c>
      <c r="AO3534" t="s">
        <v>616</v>
      </c>
      <c r="AP3534" t="s">
        <v>2741</v>
      </c>
      <c r="AQ3534" t="s">
        <v>2165</v>
      </c>
      <c r="AR3534" t="s">
        <v>62</v>
      </c>
      <c r="AS3534" t="s">
        <v>96</v>
      </c>
      <c r="AT3534" t="s">
        <v>562</v>
      </c>
      <c r="AU3534" t="s">
        <v>107</v>
      </c>
      <c r="AV3534" t="s">
        <v>3676</v>
      </c>
    </row>
    <row r="3535" spans="1:48" hidden="1" x14ac:dyDescent="0.3">
      <c r="A3535" t="s">
        <v>16783</v>
      </c>
      <c r="B3535" t="s">
        <v>16784</v>
      </c>
      <c r="C3535" s="1" t="str">
        <f t="shared" si="577"/>
        <v>21:0975</v>
      </c>
      <c r="D3535" s="1" t="str">
        <f t="shared" si="581"/>
        <v>21:0111</v>
      </c>
      <c r="E3535" t="s">
        <v>16785</v>
      </c>
      <c r="F3535" t="s">
        <v>16786</v>
      </c>
      <c r="H3535">
        <v>60.1759573</v>
      </c>
      <c r="I3535">
        <v>-100.0073865</v>
      </c>
      <c r="J3535" s="1" t="str">
        <f t="shared" si="582"/>
        <v>NGR lake sediment grab sample</v>
      </c>
      <c r="K3535" s="1" t="str">
        <f t="shared" si="583"/>
        <v>&lt;177 micron (NGR)</v>
      </c>
      <c r="L3535">
        <v>101</v>
      </c>
      <c r="M3535" t="s">
        <v>52</v>
      </c>
      <c r="N3535">
        <v>1949</v>
      </c>
      <c r="O3535" t="s">
        <v>363</v>
      </c>
      <c r="P3535" t="s">
        <v>54</v>
      </c>
      <c r="Q3535" t="s">
        <v>437</v>
      </c>
      <c r="R3535" t="s">
        <v>192</v>
      </c>
      <c r="S3535" t="s">
        <v>57</v>
      </c>
      <c r="T3535" t="s">
        <v>152</v>
      </c>
      <c r="U3535" t="s">
        <v>59</v>
      </c>
      <c r="V3535" t="s">
        <v>616</v>
      </c>
      <c r="W3535" t="s">
        <v>206</v>
      </c>
      <c r="X3535" t="s">
        <v>67</v>
      </c>
      <c r="Y3535" t="s">
        <v>114</v>
      </c>
      <c r="Z3535" t="s">
        <v>62</v>
      </c>
      <c r="AA3535" t="s">
        <v>64</v>
      </c>
      <c r="AB3535" t="s">
        <v>615</v>
      </c>
      <c r="AC3535" t="s">
        <v>66</v>
      </c>
      <c r="AD3535" t="s">
        <v>178</v>
      </c>
      <c r="AE3535" t="s">
        <v>2933</v>
      </c>
      <c r="AF3535" t="s">
        <v>168</v>
      </c>
      <c r="AG3535" t="s">
        <v>151</v>
      </c>
      <c r="AH3535" t="s">
        <v>780</v>
      </c>
      <c r="AI3535" t="s">
        <v>143</v>
      </c>
      <c r="AJ3535" t="s">
        <v>201</v>
      </c>
      <c r="AK3535" t="s">
        <v>73</v>
      </c>
      <c r="AL3535" t="s">
        <v>103</v>
      </c>
      <c r="AM3535" t="s">
        <v>177</v>
      </c>
      <c r="AN3535" t="s">
        <v>76</v>
      </c>
      <c r="AO3535" t="s">
        <v>104</v>
      </c>
      <c r="AP3535" t="s">
        <v>676</v>
      </c>
      <c r="AQ3535" t="s">
        <v>290</v>
      </c>
      <c r="AR3535" t="s">
        <v>170</v>
      </c>
      <c r="AS3535" t="s">
        <v>170</v>
      </c>
      <c r="AT3535" t="s">
        <v>248</v>
      </c>
      <c r="AU3535" t="s">
        <v>107</v>
      </c>
      <c r="AV3535" t="s">
        <v>10423</v>
      </c>
    </row>
    <row r="3536" spans="1:48" hidden="1" x14ac:dyDescent="0.3">
      <c r="A3536" t="s">
        <v>16787</v>
      </c>
      <c r="B3536" t="s">
        <v>16788</v>
      </c>
      <c r="C3536" s="1" t="str">
        <f t="shared" si="577"/>
        <v>21:0975</v>
      </c>
      <c r="D3536" s="1" t="str">
        <f t="shared" si="581"/>
        <v>21:0111</v>
      </c>
      <c r="E3536" t="s">
        <v>16789</v>
      </c>
      <c r="F3536" t="s">
        <v>16790</v>
      </c>
      <c r="H3536">
        <v>60.154918500000001</v>
      </c>
      <c r="I3536">
        <v>-100.3336655</v>
      </c>
      <c r="J3536" s="1" t="str">
        <f t="shared" si="582"/>
        <v>NGR lake sediment grab sample</v>
      </c>
      <c r="K3536" s="1" t="str">
        <f t="shared" si="583"/>
        <v>&lt;177 micron (NGR)</v>
      </c>
      <c r="L3536">
        <v>101</v>
      </c>
      <c r="M3536" t="s">
        <v>86</v>
      </c>
      <c r="N3536">
        <v>1950</v>
      </c>
      <c r="O3536" t="s">
        <v>103</v>
      </c>
      <c r="P3536" t="s">
        <v>54</v>
      </c>
      <c r="Q3536" t="s">
        <v>249</v>
      </c>
      <c r="R3536" t="s">
        <v>264</v>
      </c>
      <c r="S3536" t="s">
        <v>57</v>
      </c>
      <c r="T3536" t="s">
        <v>676</v>
      </c>
      <c r="U3536" t="s">
        <v>117</v>
      </c>
      <c r="V3536" t="s">
        <v>2740</v>
      </c>
      <c r="W3536" t="s">
        <v>205</v>
      </c>
      <c r="X3536" t="s">
        <v>758</v>
      </c>
      <c r="Y3536" t="s">
        <v>125</v>
      </c>
      <c r="Z3536" t="s">
        <v>170</v>
      </c>
      <c r="AA3536" t="s">
        <v>64</v>
      </c>
      <c r="AB3536" t="s">
        <v>16791</v>
      </c>
      <c r="AC3536" t="s">
        <v>66</v>
      </c>
      <c r="AD3536" t="s">
        <v>77</v>
      </c>
      <c r="AE3536" t="s">
        <v>3989</v>
      </c>
      <c r="AF3536" t="s">
        <v>141</v>
      </c>
      <c r="AG3536" t="s">
        <v>69</v>
      </c>
      <c r="AH3536" t="s">
        <v>780</v>
      </c>
      <c r="AI3536" t="s">
        <v>203</v>
      </c>
      <c r="AJ3536" t="s">
        <v>1408</v>
      </c>
      <c r="AK3536" t="s">
        <v>16792</v>
      </c>
      <c r="AL3536" t="s">
        <v>103</v>
      </c>
      <c r="AM3536" t="s">
        <v>143</v>
      </c>
      <c r="AN3536" t="s">
        <v>16150</v>
      </c>
      <c r="AO3536" t="s">
        <v>16793</v>
      </c>
      <c r="AP3536" t="s">
        <v>325</v>
      </c>
      <c r="AQ3536" t="s">
        <v>10639</v>
      </c>
      <c r="AR3536" t="s">
        <v>67</v>
      </c>
      <c r="AS3536" t="s">
        <v>77</v>
      </c>
      <c r="AT3536" t="s">
        <v>489</v>
      </c>
      <c r="AU3536" t="s">
        <v>16794</v>
      </c>
      <c r="AV3536" t="s">
        <v>16795</v>
      </c>
    </row>
    <row r="3537" spans="1:48" hidden="1" x14ac:dyDescent="0.3">
      <c r="A3537" t="s">
        <v>16796</v>
      </c>
      <c r="B3537" t="s">
        <v>16797</v>
      </c>
      <c r="C3537" s="1" t="str">
        <f t="shared" si="577"/>
        <v>21:0975</v>
      </c>
      <c r="D3537" s="1" t="str">
        <f t="shared" si="581"/>
        <v>21:0111</v>
      </c>
      <c r="E3537" t="s">
        <v>16798</v>
      </c>
      <c r="F3537" t="s">
        <v>16799</v>
      </c>
      <c r="H3537">
        <v>60.156773399999999</v>
      </c>
      <c r="I3537">
        <v>-100.24357019999999</v>
      </c>
      <c r="J3537" s="1" t="str">
        <f t="shared" si="582"/>
        <v>NGR lake sediment grab sample</v>
      </c>
      <c r="K3537" s="1" t="str">
        <f t="shared" si="583"/>
        <v>&lt;177 micron (NGR)</v>
      </c>
      <c r="L3537">
        <v>101</v>
      </c>
      <c r="M3537" t="s">
        <v>149</v>
      </c>
      <c r="N3537">
        <v>1951</v>
      </c>
      <c r="O3537" t="s">
        <v>305</v>
      </c>
      <c r="P3537" t="s">
        <v>62</v>
      </c>
      <c r="Q3537" t="s">
        <v>249</v>
      </c>
      <c r="R3537" t="s">
        <v>347</v>
      </c>
      <c r="S3537" t="s">
        <v>57</v>
      </c>
      <c r="T3537" t="s">
        <v>853</v>
      </c>
      <c r="U3537" t="s">
        <v>57</v>
      </c>
      <c r="V3537" t="s">
        <v>2740</v>
      </c>
      <c r="W3537" t="s">
        <v>74</v>
      </c>
      <c r="X3537" t="s">
        <v>67</v>
      </c>
      <c r="Y3537" t="s">
        <v>396</v>
      </c>
      <c r="Z3537" t="s">
        <v>62</v>
      </c>
      <c r="AA3537" t="s">
        <v>64</v>
      </c>
      <c r="AB3537" t="s">
        <v>317</v>
      </c>
      <c r="AC3537" t="s">
        <v>66</v>
      </c>
      <c r="AD3537" t="s">
        <v>168</v>
      </c>
      <c r="AE3537" t="s">
        <v>2039</v>
      </c>
      <c r="AF3537" t="s">
        <v>76</v>
      </c>
      <c r="AG3537" t="s">
        <v>121</v>
      </c>
      <c r="AH3537" t="s">
        <v>780</v>
      </c>
      <c r="AI3537" t="s">
        <v>276</v>
      </c>
      <c r="AJ3537" t="s">
        <v>448</v>
      </c>
      <c r="AK3537" t="s">
        <v>73</v>
      </c>
      <c r="AL3537" t="s">
        <v>103</v>
      </c>
      <c r="AM3537" t="s">
        <v>103</v>
      </c>
      <c r="AN3537" t="s">
        <v>76</v>
      </c>
      <c r="AO3537" t="s">
        <v>439</v>
      </c>
      <c r="AP3537" t="s">
        <v>1210</v>
      </c>
      <c r="AQ3537" t="s">
        <v>5505</v>
      </c>
      <c r="AR3537" t="s">
        <v>96</v>
      </c>
      <c r="AS3537" t="s">
        <v>62</v>
      </c>
      <c r="AT3537" t="s">
        <v>73</v>
      </c>
      <c r="AU3537" t="s">
        <v>107</v>
      </c>
      <c r="AV3537" t="s">
        <v>8282</v>
      </c>
    </row>
    <row r="3538" spans="1:48" hidden="1" x14ac:dyDescent="0.3">
      <c r="A3538" t="s">
        <v>16800</v>
      </c>
      <c r="B3538" t="s">
        <v>16801</v>
      </c>
      <c r="C3538" s="1" t="str">
        <f t="shared" si="577"/>
        <v>21:0975</v>
      </c>
      <c r="D3538" s="1" t="str">
        <f t="shared" si="581"/>
        <v>21:0111</v>
      </c>
      <c r="E3538" t="s">
        <v>16802</v>
      </c>
      <c r="F3538" t="s">
        <v>16803</v>
      </c>
      <c r="H3538">
        <v>60.154702</v>
      </c>
      <c r="I3538">
        <v>-100.1662092</v>
      </c>
      <c r="J3538" s="1" t="str">
        <f t="shared" si="582"/>
        <v>NGR lake sediment grab sample</v>
      </c>
      <c r="K3538" s="1" t="str">
        <f t="shared" si="583"/>
        <v>&lt;177 micron (NGR)</v>
      </c>
      <c r="L3538">
        <v>101</v>
      </c>
      <c r="M3538" t="s">
        <v>113</v>
      </c>
      <c r="N3538">
        <v>1952</v>
      </c>
      <c r="O3538" t="s">
        <v>346</v>
      </c>
      <c r="P3538" t="s">
        <v>54</v>
      </c>
      <c r="Q3538" t="s">
        <v>315</v>
      </c>
      <c r="R3538" t="s">
        <v>691</v>
      </c>
      <c r="S3538" t="s">
        <v>57</v>
      </c>
      <c r="T3538" t="s">
        <v>339</v>
      </c>
      <c r="U3538" t="s">
        <v>57</v>
      </c>
      <c r="V3538" t="s">
        <v>2740</v>
      </c>
      <c r="W3538" t="s">
        <v>177</v>
      </c>
      <c r="X3538" t="s">
        <v>67</v>
      </c>
      <c r="Y3538" t="s">
        <v>177</v>
      </c>
      <c r="Z3538" t="s">
        <v>74</v>
      </c>
      <c r="AA3538" t="s">
        <v>64</v>
      </c>
      <c r="AB3538" t="s">
        <v>282</v>
      </c>
      <c r="AC3538" t="s">
        <v>66</v>
      </c>
      <c r="AD3538" t="s">
        <v>104</v>
      </c>
      <c r="AE3538" t="s">
        <v>2032</v>
      </c>
      <c r="AF3538" t="s">
        <v>281</v>
      </c>
      <c r="AG3538" t="s">
        <v>77</v>
      </c>
      <c r="AH3538" t="s">
        <v>472</v>
      </c>
      <c r="AI3538" t="s">
        <v>63</v>
      </c>
      <c r="AJ3538" t="s">
        <v>155</v>
      </c>
      <c r="AK3538" t="s">
        <v>73</v>
      </c>
      <c r="AL3538" t="s">
        <v>103</v>
      </c>
      <c r="AM3538" t="s">
        <v>103</v>
      </c>
      <c r="AN3538" t="s">
        <v>76</v>
      </c>
      <c r="AO3538" t="s">
        <v>168</v>
      </c>
      <c r="AP3538" t="s">
        <v>1216</v>
      </c>
      <c r="AQ3538" t="s">
        <v>5580</v>
      </c>
      <c r="AR3538" t="s">
        <v>74</v>
      </c>
      <c r="AS3538" t="s">
        <v>54</v>
      </c>
      <c r="AT3538" t="s">
        <v>73</v>
      </c>
      <c r="AU3538" t="s">
        <v>107</v>
      </c>
      <c r="AV3538" t="s">
        <v>14246</v>
      </c>
    </row>
    <row r="3539" spans="1:48" hidden="1" x14ac:dyDescent="0.3">
      <c r="A3539" t="s">
        <v>16804</v>
      </c>
      <c r="B3539" t="s">
        <v>16805</v>
      </c>
      <c r="C3539" s="1" t="str">
        <f t="shared" si="577"/>
        <v>21:0975</v>
      </c>
      <c r="D3539" s="1" t="str">
        <f>HYPERLINK("https://geochem.nrcan.gc.ca/cdogs/content/svy/svy_e.htm", "")</f>
        <v/>
      </c>
      <c r="G3539" s="1" t="str">
        <f>HYPERLINK("https://geochem.nrcan.gc.ca/cdogs/content/cr_/cr_00160_e.htm", "160")</f>
        <v>160</v>
      </c>
      <c r="J3539" t="s">
        <v>230</v>
      </c>
      <c r="K3539" t="s">
        <v>231</v>
      </c>
      <c r="L3539">
        <v>101</v>
      </c>
      <c r="M3539" t="s">
        <v>232</v>
      </c>
      <c r="N3539">
        <v>1953</v>
      </c>
      <c r="O3539" t="s">
        <v>168</v>
      </c>
      <c r="P3539" t="s">
        <v>127</v>
      </c>
      <c r="Q3539" t="s">
        <v>566</v>
      </c>
      <c r="R3539" t="s">
        <v>125</v>
      </c>
      <c r="S3539" t="s">
        <v>57</v>
      </c>
      <c r="T3539" t="s">
        <v>449</v>
      </c>
      <c r="U3539" t="s">
        <v>117</v>
      </c>
      <c r="V3539" t="s">
        <v>617</v>
      </c>
      <c r="W3539" t="s">
        <v>346</v>
      </c>
      <c r="X3539" t="s">
        <v>74</v>
      </c>
      <c r="Y3539" t="s">
        <v>170</v>
      </c>
      <c r="Z3539" t="s">
        <v>168</v>
      </c>
      <c r="AA3539" t="s">
        <v>64</v>
      </c>
      <c r="AB3539" t="s">
        <v>471</v>
      </c>
      <c r="AC3539" t="s">
        <v>66</v>
      </c>
      <c r="AD3539" t="s">
        <v>67</v>
      </c>
      <c r="AE3539" t="s">
        <v>137</v>
      </c>
      <c r="AF3539" t="s">
        <v>116</v>
      </c>
      <c r="AG3539" t="s">
        <v>428</v>
      </c>
      <c r="AH3539" t="s">
        <v>68</v>
      </c>
      <c r="AI3539" t="s">
        <v>104</v>
      </c>
      <c r="AJ3539" t="s">
        <v>305</v>
      </c>
      <c r="AK3539" t="s">
        <v>73</v>
      </c>
      <c r="AL3539" t="s">
        <v>526</v>
      </c>
      <c r="AM3539" t="s">
        <v>157</v>
      </c>
      <c r="AN3539" t="s">
        <v>76</v>
      </c>
      <c r="AO3539" t="s">
        <v>203</v>
      </c>
      <c r="AP3539" t="s">
        <v>879</v>
      </c>
      <c r="AQ3539" t="s">
        <v>106</v>
      </c>
      <c r="AR3539" t="s">
        <v>74</v>
      </c>
      <c r="AS3539" t="s">
        <v>127</v>
      </c>
      <c r="AT3539" t="s">
        <v>73</v>
      </c>
      <c r="AU3539" t="s">
        <v>560</v>
      </c>
      <c r="AV3539" t="s">
        <v>15195</v>
      </c>
    </row>
    <row r="3540" spans="1:48" hidden="1" x14ac:dyDescent="0.3">
      <c r="A3540" t="s">
        <v>16806</v>
      </c>
      <c r="B3540" t="s">
        <v>16807</v>
      </c>
      <c r="C3540" s="1" t="str">
        <f t="shared" si="577"/>
        <v>21:0975</v>
      </c>
      <c r="D3540" s="1" t="str">
        <f t="shared" ref="D3540:D3557" si="584">HYPERLINK("https://geochem.nrcan.gc.ca/cdogs/content/svy/svy210111_e.htm", "21:0111")</f>
        <v>21:0111</v>
      </c>
      <c r="E3540" t="s">
        <v>16802</v>
      </c>
      <c r="F3540" t="s">
        <v>16808</v>
      </c>
      <c r="H3540">
        <v>60.154702</v>
      </c>
      <c r="I3540">
        <v>-100.1662092</v>
      </c>
      <c r="J3540" s="1" t="str">
        <f t="shared" ref="J3540:J3557" si="585">HYPERLINK("https://geochem.nrcan.gc.ca/cdogs/content/kwd/kwd020027_e.htm", "NGR lake sediment grab sample")</f>
        <v>NGR lake sediment grab sample</v>
      </c>
      <c r="K3540" s="1" t="str">
        <f t="shared" ref="K3540:K3557" si="586">HYPERLINK("https://geochem.nrcan.gc.ca/cdogs/content/kwd/kwd080006_e.htm", "&lt;177 micron (NGR)")</f>
        <v>&lt;177 micron (NGR)</v>
      </c>
      <c r="L3540">
        <v>101</v>
      </c>
      <c r="M3540" t="s">
        <v>132</v>
      </c>
      <c r="N3540">
        <v>1954</v>
      </c>
      <c r="O3540" t="s">
        <v>95</v>
      </c>
      <c r="P3540" t="s">
        <v>62</v>
      </c>
      <c r="Q3540" t="s">
        <v>277</v>
      </c>
      <c r="R3540" t="s">
        <v>890</v>
      </c>
      <c r="S3540" t="s">
        <v>57</v>
      </c>
      <c r="T3540" t="s">
        <v>428</v>
      </c>
      <c r="U3540" t="s">
        <v>138</v>
      </c>
      <c r="V3540" t="s">
        <v>2740</v>
      </c>
      <c r="W3540" t="s">
        <v>125</v>
      </c>
      <c r="X3540" t="s">
        <v>67</v>
      </c>
      <c r="Y3540" t="s">
        <v>74</v>
      </c>
      <c r="Z3540" t="s">
        <v>74</v>
      </c>
      <c r="AA3540" t="s">
        <v>64</v>
      </c>
      <c r="AB3540" t="s">
        <v>616</v>
      </c>
      <c r="AC3540" t="s">
        <v>66</v>
      </c>
      <c r="AD3540" t="s">
        <v>357</v>
      </c>
      <c r="AE3540" t="s">
        <v>5585</v>
      </c>
      <c r="AF3540" t="s">
        <v>281</v>
      </c>
      <c r="AG3540" t="s">
        <v>134</v>
      </c>
      <c r="AH3540" t="s">
        <v>780</v>
      </c>
      <c r="AI3540" t="s">
        <v>276</v>
      </c>
      <c r="AJ3540" t="s">
        <v>16809</v>
      </c>
      <c r="AK3540" t="s">
        <v>73</v>
      </c>
      <c r="AL3540" t="s">
        <v>103</v>
      </c>
      <c r="AM3540" t="s">
        <v>103</v>
      </c>
      <c r="AN3540" t="s">
        <v>76</v>
      </c>
      <c r="AO3540" t="s">
        <v>203</v>
      </c>
      <c r="AP3540" t="s">
        <v>1210</v>
      </c>
      <c r="AQ3540" t="s">
        <v>8877</v>
      </c>
      <c r="AR3540" t="s">
        <v>74</v>
      </c>
      <c r="AS3540" t="s">
        <v>54</v>
      </c>
      <c r="AT3540" t="s">
        <v>73</v>
      </c>
      <c r="AU3540" t="s">
        <v>107</v>
      </c>
      <c r="AV3540" t="s">
        <v>16810</v>
      </c>
    </row>
    <row r="3541" spans="1:48" hidden="1" x14ac:dyDescent="0.3">
      <c r="A3541" t="s">
        <v>16811</v>
      </c>
      <c r="B3541" t="s">
        <v>16812</v>
      </c>
      <c r="C3541" s="1" t="str">
        <f t="shared" si="577"/>
        <v>21:0975</v>
      </c>
      <c r="D3541" s="1" t="str">
        <f t="shared" si="584"/>
        <v>21:0111</v>
      </c>
      <c r="E3541" t="s">
        <v>16813</v>
      </c>
      <c r="F3541" t="s">
        <v>16814</v>
      </c>
      <c r="H3541">
        <v>60.1464547</v>
      </c>
      <c r="I3541">
        <v>-100.1303458</v>
      </c>
      <c r="J3541" s="1" t="str">
        <f t="shared" si="585"/>
        <v>NGR lake sediment grab sample</v>
      </c>
      <c r="K3541" s="1" t="str">
        <f t="shared" si="586"/>
        <v>&lt;177 micron (NGR)</v>
      </c>
      <c r="L3541">
        <v>101</v>
      </c>
      <c r="M3541" t="s">
        <v>165</v>
      </c>
      <c r="N3541">
        <v>1955</v>
      </c>
      <c r="O3541" t="s">
        <v>136</v>
      </c>
      <c r="P3541" t="s">
        <v>54</v>
      </c>
      <c r="Q3541" t="s">
        <v>541</v>
      </c>
      <c r="R3541" t="s">
        <v>116</v>
      </c>
      <c r="S3541" t="s">
        <v>57</v>
      </c>
      <c r="T3541" t="s">
        <v>91</v>
      </c>
      <c r="U3541" t="s">
        <v>57</v>
      </c>
      <c r="V3541" t="s">
        <v>2740</v>
      </c>
      <c r="W3541" t="s">
        <v>95</v>
      </c>
      <c r="X3541" t="s">
        <v>67</v>
      </c>
      <c r="Y3541" t="s">
        <v>421</v>
      </c>
      <c r="Z3541" t="s">
        <v>170</v>
      </c>
      <c r="AA3541" t="s">
        <v>64</v>
      </c>
      <c r="AB3541" t="s">
        <v>65</v>
      </c>
      <c r="AC3541" t="s">
        <v>66</v>
      </c>
      <c r="AD3541" t="s">
        <v>117</v>
      </c>
      <c r="AE3541" t="s">
        <v>526</v>
      </c>
      <c r="AF3541" t="s">
        <v>76</v>
      </c>
      <c r="AG3541" t="s">
        <v>293</v>
      </c>
      <c r="AH3541" t="s">
        <v>173</v>
      </c>
      <c r="AI3541" t="s">
        <v>118</v>
      </c>
      <c r="AJ3541" t="s">
        <v>308</v>
      </c>
      <c r="AK3541" t="s">
        <v>73</v>
      </c>
      <c r="AL3541" t="s">
        <v>103</v>
      </c>
      <c r="AM3541" t="s">
        <v>125</v>
      </c>
      <c r="AN3541" t="s">
        <v>76</v>
      </c>
      <c r="AO3541" t="s">
        <v>4559</v>
      </c>
      <c r="AP3541" t="s">
        <v>1980</v>
      </c>
      <c r="AQ3541" t="s">
        <v>10237</v>
      </c>
      <c r="AR3541" t="s">
        <v>170</v>
      </c>
      <c r="AS3541" t="s">
        <v>62</v>
      </c>
      <c r="AT3541" t="s">
        <v>73</v>
      </c>
      <c r="AU3541" t="s">
        <v>107</v>
      </c>
      <c r="AV3541" t="s">
        <v>4573</v>
      </c>
    </row>
    <row r="3542" spans="1:48" hidden="1" x14ac:dyDescent="0.3">
      <c r="A3542" t="s">
        <v>16815</v>
      </c>
      <c r="B3542" t="s">
        <v>16816</v>
      </c>
      <c r="C3542" s="1" t="str">
        <f t="shared" si="577"/>
        <v>21:0975</v>
      </c>
      <c r="D3542" s="1" t="str">
        <f t="shared" si="584"/>
        <v>21:0111</v>
      </c>
      <c r="E3542" t="s">
        <v>16817</v>
      </c>
      <c r="F3542" t="s">
        <v>16818</v>
      </c>
      <c r="H3542">
        <v>60.153016600000001</v>
      </c>
      <c r="I3542">
        <v>-100.0441735</v>
      </c>
      <c r="J3542" s="1" t="str">
        <f t="shared" si="585"/>
        <v>NGR lake sediment grab sample</v>
      </c>
      <c r="K3542" s="1" t="str">
        <f t="shared" si="586"/>
        <v>&lt;177 micron (NGR)</v>
      </c>
      <c r="L3542">
        <v>101</v>
      </c>
      <c r="M3542" t="s">
        <v>185</v>
      </c>
      <c r="N3542">
        <v>1956</v>
      </c>
      <c r="O3542" t="s">
        <v>448</v>
      </c>
      <c r="P3542" t="s">
        <v>54</v>
      </c>
      <c r="Q3542" t="s">
        <v>505</v>
      </c>
      <c r="R3542" t="s">
        <v>317</v>
      </c>
      <c r="S3542" t="s">
        <v>57</v>
      </c>
      <c r="T3542" t="s">
        <v>152</v>
      </c>
      <c r="U3542" t="s">
        <v>138</v>
      </c>
      <c r="V3542" t="s">
        <v>2740</v>
      </c>
      <c r="W3542" t="s">
        <v>355</v>
      </c>
      <c r="X3542" t="s">
        <v>74</v>
      </c>
      <c r="Y3542" t="s">
        <v>238</v>
      </c>
      <c r="Z3542" t="s">
        <v>127</v>
      </c>
      <c r="AA3542" t="s">
        <v>64</v>
      </c>
      <c r="AB3542" t="s">
        <v>65</v>
      </c>
      <c r="AC3542" t="s">
        <v>66</v>
      </c>
      <c r="AD3542" t="s">
        <v>96</v>
      </c>
      <c r="AE3542" t="s">
        <v>526</v>
      </c>
      <c r="AF3542" t="s">
        <v>203</v>
      </c>
      <c r="AG3542" t="s">
        <v>93</v>
      </c>
      <c r="AH3542" t="s">
        <v>780</v>
      </c>
      <c r="AI3542" t="s">
        <v>233</v>
      </c>
      <c r="AJ3542" t="s">
        <v>136</v>
      </c>
      <c r="AK3542" t="s">
        <v>73</v>
      </c>
      <c r="AL3542" t="s">
        <v>125</v>
      </c>
      <c r="AM3542" t="s">
        <v>157</v>
      </c>
      <c r="AN3542" t="s">
        <v>76</v>
      </c>
      <c r="AO3542" t="s">
        <v>104</v>
      </c>
      <c r="AP3542" t="s">
        <v>2033</v>
      </c>
      <c r="AQ3542" t="s">
        <v>15425</v>
      </c>
      <c r="AR3542" t="s">
        <v>62</v>
      </c>
      <c r="AS3542" t="s">
        <v>170</v>
      </c>
      <c r="AT3542" t="s">
        <v>73</v>
      </c>
      <c r="AU3542" t="s">
        <v>107</v>
      </c>
      <c r="AV3542" t="s">
        <v>16819</v>
      </c>
    </row>
    <row r="3543" spans="1:48" hidden="1" x14ac:dyDescent="0.3">
      <c r="A3543" t="s">
        <v>16820</v>
      </c>
      <c r="B3543" t="s">
        <v>16821</v>
      </c>
      <c r="C3543" s="1" t="str">
        <f t="shared" si="577"/>
        <v>21:0975</v>
      </c>
      <c r="D3543" s="1" t="str">
        <f t="shared" si="584"/>
        <v>21:0111</v>
      </c>
      <c r="E3543" t="s">
        <v>16785</v>
      </c>
      <c r="F3543" t="s">
        <v>16822</v>
      </c>
      <c r="H3543">
        <v>60.1759573</v>
      </c>
      <c r="I3543">
        <v>-100.0073865</v>
      </c>
      <c r="J3543" s="1" t="str">
        <f t="shared" si="585"/>
        <v>NGR lake sediment grab sample</v>
      </c>
      <c r="K3543" s="1" t="str">
        <f t="shared" si="586"/>
        <v>&lt;177 micron (NGR)</v>
      </c>
      <c r="L3543">
        <v>101</v>
      </c>
      <c r="M3543" t="s">
        <v>345</v>
      </c>
      <c r="N3543">
        <v>1957</v>
      </c>
      <c r="O3543" t="s">
        <v>143</v>
      </c>
      <c r="P3543" t="s">
        <v>54</v>
      </c>
      <c r="Q3543" t="s">
        <v>364</v>
      </c>
      <c r="R3543" t="s">
        <v>264</v>
      </c>
      <c r="S3543" t="s">
        <v>57</v>
      </c>
      <c r="T3543" t="s">
        <v>152</v>
      </c>
      <c r="U3543" t="s">
        <v>59</v>
      </c>
      <c r="V3543" t="s">
        <v>2740</v>
      </c>
      <c r="W3543" t="s">
        <v>206</v>
      </c>
      <c r="X3543" t="s">
        <v>74</v>
      </c>
      <c r="Y3543" t="s">
        <v>71</v>
      </c>
      <c r="Z3543" t="s">
        <v>62</v>
      </c>
      <c r="AA3543" t="s">
        <v>64</v>
      </c>
      <c r="AB3543" t="s">
        <v>615</v>
      </c>
      <c r="AC3543" t="s">
        <v>66</v>
      </c>
      <c r="AD3543" t="s">
        <v>178</v>
      </c>
      <c r="AE3543" t="s">
        <v>1658</v>
      </c>
      <c r="AF3543" t="s">
        <v>203</v>
      </c>
      <c r="AG3543" t="s">
        <v>121</v>
      </c>
      <c r="AH3543" t="s">
        <v>780</v>
      </c>
      <c r="AI3543" t="s">
        <v>327</v>
      </c>
      <c r="AJ3543" t="s">
        <v>233</v>
      </c>
      <c r="AK3543" t="s">
        <v>73</v>
      </c>
      <c r="AL3543" t="s">
        <v>103</v>
      </c>
      <c r="AM3543" t="s">
        <v>125</v>
      </c>
      <c r="AN3543" t="s">
        <v>76</v>
      </c>
      <c r="AO3543" t="s">
        <v>104</v>
      </c>
      <c r="AP3543" t="s">
        <v>446</v>
      </c>
      <c r="AQ3543" t="s">
        <v>290</v>
      </c>
      <c r="AR3543" t="s">
        <v>170</v>
      </c>
      <c r="AS3543" t="s">
        <v>170</v>
      </c>
      <c r="AT3543" t="s">
        <v>91</v>
      </c>
      <c r="AU3543" t="s">
        <v>107</v>
      </c>
      <c r="AV3543" t="s">
        <v>8518</v>
      </c>
    </row>
    <row r="3544" spans="1:48" hidden="1" x14ac:dyDescent="0.3">
      <c r="A3544" t="s">
        <v>16823</v>
      </c>
      <c r="B3544" t="s">
        <v>16824</v>
      </c>
      <c r="C3544" s="1" t="str">
        <f t="shared" si="577"/>
        <v>21:0975</v>
      </c>
      <c r="D3544" s="1" t="str">
        <f t="shared" si="584"/>
        <v>21:0111</v>
      </c>
      <c r="E3544" t="s">
        <v>16825</v>
      </c>
      <c r="F3544" t="s">
        <v>16826</v>
      </c>
      <c r="H3544">
        <v>60.177649099999996</v>
      </c>
      <c r="I3544">
        <v>-100.0520211</v>
      </c>
      <c r="J3544" s="1" t="str">
        <f t="shared" si="585"/>
        <v>NGR lake sediment grab sample</v>
      </c>
      <c r="K3544" s="1" t="str">
        <f t="shared" si="586"/>
        <v>&lt;177 micron (NGR)</v>
      </c>
      <c r="L3544">
        <v>101</v>
      </c>
      <c r="M3544" t="s">
        <v>200</v>
      </c>
      <c r="N3544">
        <v>1958</v>
      </c>
      <c r="O3544" t="s">
        <v>346</v>
      </c>
      <c r="P3544" t="s">
        <v>54</v>
      </c>
      <c r="Q3544" t="s">
        <v>58</v>
      </c>
      <c r="R3544" t="s">
        <v>151</v>
      </c>
      <c r="S3544" t="s">
        <v>57</v>
      </c>
      <c r="T3544" t="s">
        <v>235</v>
      </c>
      <c r="U3544" t="s">
        <v>96</v>
      </c>
      <c r="V3544" t="s">
        <v>121</v>
      </c>
      <c r="W3544" t="s">
        <v>75</v>
      </c>
      <c r="X3544" t="s">
        <v>74</v>
      </c>
      <c r="Y3544" t="s">
        <v>137</v>
      </c>
      <c r="Z3544" t="s">
        <v>67</v>
      </c>
      <c r="AA3544" t="s">
        <v>64</v>
      </c>
      <c r="AB3544" t="s">
        <v>190</v>
      </c>
      <c r="AC3544" t="s">
        <v>66</v>
      </c>
      <c r="AD3544" t="s">
        <v>138</v>
      </c>
      <c r="AE3544" t="s">
        <v>8812</v>
      </c>
      <c r="AF3544" t="s">
        <v>76</v>
      </c>
      <c r="AG3544" t="s">
        <v>88</v>
      </c>
      <c r="AH3544" t="s">
        <v>173</v>
      </c>
      <c r="AI3544" t="s">
        <v>79</v>
      </c>
      <c r="AJ3544" t="s">
        <v>193</v>
      </c>
      <c r="AK3544" t="s">
        <v>73</v>
      </c>
      <c r="AL3544" t="s">
        <v>103</v>
      </c>
      <c r="AM3544" t="s">
        <v>224</v>
      </c>
      <c r="AN3544" t="s">
        <v>76</v>
      </c>
      <c r="AO3544" t="s">
        <v>123</v>
      </c>
      <c r="AP3544" t="s">
        <v>8164</v>
      </c>
      <c r="AQ3544" t="s">
        <v>168</v>
      </c>
      <c r="AR3544" t="s">
        <v>62</v>
      </c>
      <c r="AS3544" t="s">
        <v>170</v>
      </c>
      <c r="AT3544" t="s">
        <v>73</v>
      </c>
      <c r="AU3544" t="s">
        <v>107</v>
      </c>
      <c r="AV3544" t="s">
        <v>12710</v>
      </c>
    </row>
    <row r="3545" spans="1:48" hidden="1" x14ac:dyDescent="0.3">
      <c r="A3545" t="s">
        <v>16827</v>
      </c>
      <c r="B3545" t="s">
        <v>16828</v>
      </c>
      <c r="C3545" s="1" t="str">
        <f t="shared" si="577"/>
        <v>21:0975</v>
      </c>
      <c r="D3545" s="1" t="str">
        <f t="shared" si="584"/>
        <v>21:0111</v>
      </c>
      <c r="E3545" t="s">
        <v>16829</v>
      </c>
      <c r="F3545" t="s">
        <v>16830</v>
      </c>
      <c r="H3545">
        <v>60.1856741</v>
      </c>
      <c r="I3545">
        <v>-100.1351544</v>
      </c>
      <c r="J3545" s="1" t="str">
        <f t="shared" si="585"/>
        <v>NGR lake sediment grab sample</v>
      </c>
      <c r="K3545" s="1" t="str">
        <f t="shared" si="586"/>
        <v>&lt;177 micron (NGR)</v>
      </c>
      <c r="L3545">
        <v>101</v>
      </c>
      <c r="M3545" t="s">
        <v>217</v>
      </c>
      <c r="N3545">
        <v>1959</v>
      </c>
      <c r="O3545" t="s">
        <v>75</v>
      </c>
      <c r="P3545" t="s">
        <v>54</v>
      </c>
      <c r="Q3545" t="s">
        <v>1295</v>
      </c>
      <c r="R3545" t="s">
        <v>99</v>
      </c>
      <c r="S3545" t="s">
        <v>57</v>
      </c>
      <c r="T3545" t="s">
        <v>315</v>
      </c>
      <c r="U3545" t="s">
        <v>138</v>
      </c>
      <c r="V3545" t="s">
        <v>2740</v>
      </c>
      <c r="W3545" t="s">
        <v>211</v>
      </c>
      <c r="X3545" t="s">
        <v>74</v>
      </c>
      <c r="Y3545" t="s">
        <v>238</v>
      </c>
      <c r="Z3545" t="s">
        <v>127</v>
      </c>
      <c r="AA3545" t="s">
        <v>64</v>
      </c>
      <c r="AB3545" t="s">
        <v>725</v>
      </c>
      <c r="AC3545" t="s">
        <v>66</v>
      </c>
      <c r="AD3545" t="s">
        <v>88</v>
      </c>
      <c r="AE3545" t="s">
        <v>238</v>
      </c>
      <c r="AF3545" t="s">
        <v>134</v>
      </c>
      <c r="AG3545" t="s">
        <v>316</v>
      </c>
      <c r="AH3545" t="s">
        <v>472</v>
      </c>
      <c r="AI3545" t="s">
        <v>138</v>
      </c>
      <c r="AJ3545" t="s">
        <v>336</v>
      </c>
      <c r="AK3545" t="s">
        <v>73</v>
      </c>
      <c r="AL3545" t="s">
        <v>177</v>
      </c>
      <c r="AM3545" t="s">
        <v>157</v>
      </c>
      <c r="AN3545" t="s">
        <v>76</v>
      </c>
      <c r="AO3545" t="s">
        <v>134</v>
      </c>
      <c r="AP3545" t="s">
        <v>105</v>
      </c>
      <c r="AQ3545" t="s">
        <v>5857</v>
      </c>
      <c r="AR3545" t="s">
        <v>62</v>
      </c>
      <c r="AS3545" t="s">
        <v>170</v>
      </c>
      <c r="AT3545" t="s">
        <v>73</v>
      </c>
      <c r="AU3545" t="s">
        <v>107</v>
      </c>
      <c r="AV3545" t="s">
        <v>4231</v>
      </c>
    </row>
    <row r="3546" spans="1:48" hidden="1" x14ac:dyDescent="0.3">
      <c r="A3546" t="s">
        <v>16831</v>
      </c>
      <c r="B3546" t="s">
        <v>16832</v>
      </c>
      <c r="C3546" s="1" t="str">
        <f t="shared" si="577"/>
        <v>21:0975</v>
      </c>
      <c r="D3546" s="1" t="str">
        <f t="shared" si="584"/>
        <v>21:0111</v>
      </c>
      <c r="E3546" t="s">
        <v>16833</v>
      </c>
      <c r="F3546" t="s">
        <v>16834</v>
      </c>
      <c r="H3546">
        <v>60.181280600000001</v>
      </c>
      <c r="I3546">
        <v>-100.1520774</v>
      </c>
      <c r="J3546" s="1" t="str">
        <f t="shared" si="585"/>
        <v>NGR lake sediment grab sample</v>
      </c>
      <c r="K3546" s="1" t="str">
        <f t="shared" si="586"/>
        <v>&lt;177 micron (NGR)</v>
      </c>
      <c r="L3546">
        <v>101</v>
      </c>
      <c r="M3546" t="s">
        <v>246</v>
      </c>
      <c r="N3546">
        <v>1960</v>
      </c>
      <c r="O3546" t="s">
        <v>103</v>
      </c>
      <c r="P3546" t="s">
        <v>54</v>
      </c>
      <c r="Q3546" t="s">
        <v>462</v>
      </c>
      <c r="R3546" t="s">
        <v>15783</v>
      </c>
      <c r="S3546" t="s">
        <v>57</v>
      </c>
      <c r="T3546" t="s">
        <v>277</v>
      </c>
      <c r="U3546" t="s">
        <v>138</v>
      </c>
      <c r="V3546" t="s">
        <v>2740</v>
      </c>
      <c r="W3546" t="s">
        <v>205</v>
      </c>
      <c r="X3546" t="s">
        <v>67</v>
      </c>
      <c r="Y3546" t="s">
        <v>68</v>
      </c>
      <c r="Z3546" t="s">
        <v>170</v>
      </c>
      <c r="AA3546" t="s">
        <v>64</v>
      </c>
      <c r="AB3546" t="s">
        <v>339</v>
      </c>
      <c r="AC3546" t="s">
        <v>66</v>
      </c>
      <c r="AD3546" t="s">
        <v>117</v>
      </c>
      <c r="AE3546" t="s">
        <v>1547</v>
      </c>
      <c r="AF3546" t="s">
        <v>104</v>
      </c>
      <c r="AG3546" t="s">
        <v>478</v>
      </c>
      <c r="AH3546" t="s">
        <v>780</v>
      </c>
      <c r="AI3546" t="s">
        <v>159</v>
      </c>
      <c r="AJ3546" t="s">
        <v>170</v>
      </c>
      <c r="AK3546" t="s">
        <v>73</v>
      </c>
      <c r="AL3546" t="s">
        <v>224</v>
      </c>
      <c r="AM3546" t="s">
        <v>74</v>
      </c>
      <c r="AN3546" t="s">
        <v>76</v>
      </c>
      <c r="AO3546" t="s">
        <v>597</v>
      </c>
      <c r="AP3546" t="s">
        <v>2741</v>
      </c>
      <c r="AQ3546" t="s">
        <v>13090</v>
      </c>
      <c r="AR3546" t="s">
        <v>62</v>
      </c>
      <c r="AS3546" t="s">
        <v>62</v>
      </c>
      <c r="AT3546" t="s">
        <v>73</v>
      </c>
      <c r="AU3546" t="s">
        <v>107</v>
      </c>
      <c r="AV3546" t="s">
        <v>15420</v>
      </c>
    </row>
    <row r="3547" spans="1:48" hidden="1" x14ac:dyDescent="0.3">
      <c r="A3547" t="s">
        <v>16835</v>
      </c>
      <c r="B3547" t="s">
        <v>16836</v>
      </c>
      <c r="C3547" s="1" t="str">
        <f t="shared" si="577"/>
        <v>21:0975</v>
      </c>
      <c r="D3547" s="1" t="str">
        <f t="shared" si="584"/>
        <v>21:0111</v>
      </c>
      <c r="E3547" t="s">
        <v>16837</v>
      </c>
      <c r="F3547" t="s">
        <v>16838</v>
      </c>
      <c r="H3547">
        <v>60.185393500000004</v>
      </c>
      <c r="I3547">
        <v>-100.2521165</v>
      </c>
      <c r="J3547" s="1" t="str">
        <f t="shared" si="585"/>
        <v>NGR lake sediment grab sample</v>
      </c>
      <c r="K3547" s="1" t="str">
        <f t="shared" si="586"/>
        <v>&lt;177 micron (NGR)</v>
      </c>
      <c r="L3547">
        <v>101</v>
      </c>
      <c r="M3547" t="s">
        <v>260</v>
      </c>
      <c r="N3547">
        <v>1961</v>
      </c>
      <c r="O3547" t="s">
        <v>276</v>
      </c>
      <c r="P3547" t="s">
        <v>170</v>
      </c>
      <c r="Q3547" t="s">
        <v>275</v>
      </c>
      <c r="R3547" t="s">
        <v>347</v>
      </c>
      <c r="S3547" t="s">
        <v>57</v>
      </c>
      <c r="T3547" t="s">
        <v>449</v>
      </c>
      <c r="U3547" t="s">
        <v>96</v>
      </c>
      <c r="V3547" t="s">
        <v>2740</v>
      </c>
      <c r="W3547" t="s">
        <v>94</v>
      </c>
      <c r="X3547" t="s">
        <v>67</v>
      </c>
      <c r="Y3547" t="s">
        <v>136</v>
      </c>
      <c r="Z3547" t="s">
        <v>170</v>
      </c>
      <c r="AA3547" t="s">
        <v>64</v>
      </c>
      <c r="AB3547" t="s">
        <v>478</v>
      </c>
      <c r="AC3547" t="s">
        <v>66</v>
      </c>
      <c r="AD3547" t="s">
        <v>121</v>
      </c>
      <c r="AE3547" t="s">
        <v>543</v>
      </c>
      <c r="AF3547" t="s">
        <v>203</v>
      </c>
      <c r="AG3547" t="s">
        <v>93</v>
      </c>
      <c r="AH3547" t="s">
        <v>780</v>
      </c>
      <c r="AI3547" t="s">
        <v>709</v>
      </c>
      <c r="AJ3547" t="s">
        <v>16839</v>
      </c>
      <c r="AK3547" t="s">
        <v>73</v>
      </c>
      <c r="AL3547" t="s">
        <v>103</v>
      </c>
      <c r="AM3547" t="s">
        <v>177</v>
      </c>
      <c r="AN3547" t="s">
        <v>76</v>
      </c>
      <c r="AO3547" t="s">
        <v>281</v>
      </c>
      <c r="AP3547" t="s">
        <v>2033</v>
      </c>
      <c r="AQ3547" t="s">
        <v>16840</v>
      </c>
      <c r="AR3547" t="s">
        <v>96</v>
      </c>
      <c r="AS3547" t="s">
        <v>127</v>
      </c>
      <c r="AT3547" t="s">
        <v>152</v>
      </c>
      <c r="AU3547" t="s">
        <v>107</v>
      </c>
      <c r="AV3547" t="s">
        <v>11261</v>
      </c>
    </row>
    <row r="3548" spans="1:48" hidden="1" x14ac:dyDescent="0.3">
      <c r="A3548" t="s">
        <v>16841</v>
      </c>
      <c r="B3548" t="s">
        <v>16842</v>
      </c>
      <c r="C3548" s="1" t="str">
        <f t="shared" si="577"/>
        <v>21:0975</v>
      </c>
      <c r="D3548" s="1" t="str">
        <f t="shared" si="584"/>
        <v>21:0111</v>
      </c>
      <c r="E3548" t="s">
        <v>16843</v>
      </c>
      <c r="F3548" t="s">
        <v>16844</v>
      </c>
      <c r="H3548">
        <v>60.173028600000002</v>
      </c>
      <c r="I3548">
        <v>-100.2848841</v>
      </c>
      <c r="J3548" s="1" t="str">
        <f t="shared" si="585"/>
        <v>NGR lake sediment grab sample</v>
      </c>
      <c r="K3548" s="1" t="str">
        <f t="shared" si="586"/>
        <v>&lt;177 micron (NGR)</v>
      </c>
      <c r="L3548">
        <v>101</v>
      </c>
      <c r="M3548" t="s">
        <v>273</v>
      </c>
      <c r="N3548">
        <v>1962</v>
      </c>
      <c r="O3548" t="s">
        <v>421</v>
      </c>
      <c r="P3548" t="s">
        <v>127</v>
      </c>
      <c r="Q3548" t="s">
        <v>562</v>
      </c>
      <c r="R3548" t="s">
        <v>187</v>
      </c>
      <c r="S3548" t="s">
        <v>57</v>
      </c>
      <c r="T3548" t="s">
        <v>175</v>
      </c>
      <c r="U3548" t="s">
        <v>117</v>
      </c>
      <c r="V3548" t="s">
        <v>2740</v>
      </c>
      <c r="W3548" t="s">
        <v>276</v>
      </c>
      <c r="X3548" t="s">
        <v>67</v>
      </c>
      <c r="Y3548" t="s">
        <v>526</v>
      </c>
      <c r="Z3548" t="s">
        <v>62</v>
      </c>
      <c r="AA3548" t="s">
        <v>64</v>
      </c>
      <c r="AB3548" t="s">
        <v>317</v>
      </c>
      <c r="AC3548" t="s">
        <v>66</v>
      </c>
      <c r="AD3548" t="s">
        <v>134</v>
      </c>
      <c r="AE3548" t="s">
        <v>120</v>
      </c>
      <c r="AF3548" t="s">
        <v>290</v>
      </c>
      <c r="AG3548" t="s">
        <v>691</v>
      </c>
      <c r="AH3548" t="s">
        <v>780</v>
      </c>
      <c r="AI3548" t="s">
        <v>336</v>
      </c>
      <c r="AJ3548" t="s">
        <v>16845</v>
      </c>
      <c r="AK3548" t="s">
        <v>73</v>
      </c>
      <c r="AL3548" t="s">
        <v>103</v>
      </c>
      <c r="AM3548" t="s">
        <v>224</v>
      </c>
      <c r="AN3548" t="s">
        <v>76</v>
      </c>
      <c r="AO3548" t="s">
        <v>92</v>
      </c>
      <c r="AP3548" t="s">
        <v>403</v>
      </c>
      <c r="AQ3548" t="s">
        <v>12709</v>
      </c>
      <c r="AR3548" t="s">
        <v>96</v>
      </c>
      <c r="AS3548" t="s">
        <v>170</v>
      </c>
      <c r="AT3548" t="s">
        <v>91</v>
      </c>
      <c r="AU3548" t="s">
        <v>107</v>
      </c>
      <c r="AV3548" t="s">
        <v>587</v>
      </c>
    </row>
    <row r="3549" spans="1:48" hidden="1" x14ac:dyDescent="0.3">
      <c r="A3549" t="s">
        <v>16846</v>
      </c>
      <c r="B3549" t="s">
        <v>16847</v>
      </c>
      <c r="C3549" s="1" t="str">
        <f t="shared" si="577"/>
        <v>21:0975</v>
      </c>
      <c r="D3549" s="1" t="str">
        <f t="shared" si="584"/>
        <v>21:0111</v>
      </c>
      <c r="E3549" t="s">
        <v>16848</v>
      </c>
      <c r="F3549" t="s">
        <v>16849</v>
      </c>
      <c r="H3549">
        <v>60.169581800000003</v>
      </c>
      <c r="I3549">
        <v>-100.35330980000001</v>
      </c>
      <c r="J3549" s="1" t="str">
        <f t="shared" si="585"/>
        <v>NGR lake sediment grab sample</v>
      </c>
      <c r="K3549" s="1" t="str">
        <f t="shared" si="586"/>
        <v>&lt;177 micron (NGR)</v>
      </c>
      <c r="L3549">
        <v>101</v>
      </c>
      <c r="M3549" t="s">
        <v>289</v>
      </c>
      <c r="N3549">
        <v>1963</v>
      </c>
      <c r="O3549" t="s">
        <v>388</v>
      </c>
      <c r="P3549" t="s">
        <v>54</v>
      </c>
      <c r="Q3549" t="s">
        <v>1134</v>
      </c>
      <c r="R3549" t="s">
        <v>16850</v>
      </c>
      <c r="S3549" t="s">
        <v>57</v>
      </c>
      <c r="T3549" t="s">
        <v>573</v>
      </c>
      <c r="U3549" t="s">
        <v>347</v>
      </c>
      <c r="V3549" t="s">
        <v>2740</v>
      </c>
      <c r="W3549" t="s">
        <v>106</v>
      </c>
      <c r="X3549" t="s">
        <v>170</v>
      </c>
      <c r="Y3549" t="s">
        <v>306</v>
      </c>
      <c r="Z3549" t="s">
        <v>127</v>
      </c>
      <c r="AA3549" t="s">
        <v>64</v>
      </c>
      <c r="AB3549" t="s">
        <v>277</v>
      </c>
      <c r="AC3549" t="s">
        <v>66</v>
      </c>
      <c r="AD3549" t="s">
        <v>522</v>
      </c>
      <c r="AE3549" t="s">
        <v>74</v>
      </c>
      <c r="AF3549" t="s">
        <v>890</v>
      </c>
      <c r="AG3549" t="s">
        <v>221</v>
      </c>
      <c r="AH3549" t="s">
        <v>780</v>
      </c>
      <c r="AI3549" t="s">
        <v>92</v>
      </c>
      <c r="AJ3549" t="s">
        <v>59</v>
      </c>
      <c r="AK3549" t="s">
        <v>73</v>
      </c>
      <c r="AL3549" t="s">
        <v>125</v>
      </c>
      <c r="AM3549" t="s">
        <v>448</v>
      </c>
      <c r="AN3549" t="s">
        <v>10557</v>
      </c>
      <c r="AO3549" t="s">
        <v>8304</v>
      </c>
      <c r="AP3549" t="s">
        <v>307</v>
      </c>
      <c r="AQ3549" t="s">
        <v>16093</v>
      </c>
      <c r="AR3549" t="s">
        <v>117</v>
      </c>
      <c r="AS3549" t="s">
        <v>59</v>
      </c>
      <c r="AT3549" t="s">
        <v>3299</v>
      </c>
      <c r="AU3549" t="s">
        <v>107</v>
      </c>
      <c r="AV3549" t="s">
        <v>9694</v>
      </c>
    </row>
    <row r="3550" spans="1:48" hidden="1" x14ac:dyDescent="0.3">
      <c r="A3550" t="s">
        <v>16851</v>
      </c>
      <c r="B3550" t="s">
        <v>16852</v>
      </c>
      <c r="C3550" s="1" t="str">
        <f t="shared" si="577"/>
        <v>21:0975</v>
      </c>
      <c r="D3550" s="1" t="str">
        <f t="shared" si="584"/>
        <v>21:0111</v>
      </c>
      <c r="E3550" t="s">
        <v>16853</v>
      </c>
      <c r="F3550" t="s">
        <v>16854</v>
      </c>
      <c r="H3550">
        <v>60.173407900000001</v>
      </c>
      <c r="I3550">
        <v>-100.4352313</v>
      </c>
      <c r="J3550" s="1" t="str">
        <f t="shared" si="585"/>
        <v>NGR lake sediment grab sample</v>
      </c>
      <c r="K3550" s="1" t="str">
        <f t="shared" si="586"/>
        <v>&lt;177 micron (NGR)</v>
      </c>
      <c r="L3550">
        <v>101</v>
      </c>
      <c r="M3550" t="s">
        <v>301</v>
      </c>
      <c r="N3550">
        <v>1964</v>
      </c>
      <c r="O3550" t="s">
        <v>75</v>
      </c>
      <c r="P3550" t="s">
        <v>170</v>
      </c>
      <c r="Q3550" t="s">
        <v>549</v>
      </c>
      <c r="R3550" t="s">
        <v>356</v>
      </c>
      <c r="S3550" t="s">
        <v>57</v>
      </c>
      <c r="T3550" t="s">
        <v>167</v>
      </c>
      <c r="U3550" t="s">
        <v>88</v>
      </c>
      <c r="V3550" t="s">
        <v>471</v>
      </c>
      <c r="W3550" t="s">
        <v>87</v>
      </c>
      <c r="X3550" t="s">
        <v>74</v>
      </c>
      <c r="Y3550" t="s">
        <v>127</v>
      </c>
      <c r="Z3550" t="s">
        <v>127</v>
      </c>
      <c r="AA3550" t="s">
        <v>64</v>
      </c>
      <c r="AB3550" t="s">
        <v>236</v>
      </c>
      <c r="AC3550" t="s">
        <v>66</v>
      </c>
      <c r="AD3550" t="s">
        <v>117</v>
      </c>
      <c r="AE3550" t="s">
        <v>68</v>
      </c>
      <c r="AF3550" t="s">
        <v>121</v>
      </c>
      <c r="AG3550" t="s">
        <v>97</v>
      </c>
      <c r="AH3550" t="s">
        <v>780</v>
      </c>
      <c r="AI3550" t="s">
        <v>592</v>
      </c>
      <c r="AJ3550" t="s">
        <v>127</v>
      </c>
      <c r="AK3550" t="s">
        <v>73</v>
      </c>
      <c r="AL3550" t="s">
        <v>125</v>
      </c>
      <c r="AM3550" t="s">
        <v>177</v>
      </c>
      <c r="AN3550" t="s">
        <v>76</v>
      </c>
      <c r="AO3550" t="s">
        <v>104</v>
      </c>
      <c r="AP3550" t="s">
        <v>210</v>
      </c>
      <c r="AQ3550" t="s">
        <v>1341</v>
      </c>
      <c r="AR3550" t="s">
        <v>62</v>
      </c>
      <c r="AS3550" t="s">
        <v>62</v>
      </c>
      <c r="AT3550" t="s">
        <v>73</v>
      </c>
      <c r="AU3550" t="s">
        <v>107</v>
      </c>
      <c r="AV3550" t="s">
        <v>14549</v>
      </c>
    </row>
    <row r="3551" spans="1:48" hidden="1" x14ac:dyDescent="0.3">
      <c r="A3551" t="s">
        <v>16855</v>
      </c>
      <c r="B3551" t="s">
        <v>16856</v>
      </c>
      <c r="C3551" s="1" t="str">
        <f t="shared" si="577"/>
        <v>21:0975</v>
      </c>
      <c r="D3551" s="1" t="str">
        <f t="shared" si="584"/>
        <v>21:0111</v>
      </c>
      <c r="E3551" t="s">
        <v>16857</v>
      </c>
      <c r="F3551" t="s">
        <v>16858</v>
      </c>
      <c r="H3551">
        <v>60.222110999999998</v>
      </c>
      <c r="I3551">
        <v>-100.4433155</v>
      </c>
      <c r="J3551" s="1" t="str">
        <f t="shared" si="585"/>
        <v>NGR lake sediment grab sample</v>
      </c>
      <c r="K3551" s="1" t="str">
        <f t="shared" si="586"/>
        <v>&lt;177 micron (NGR)</v>
      </c>
      <c r="L3551">
        <v>101</v>
      </c>
      <c r="M3551" t="s">
        <v>314</v>
      </c>
      <c r="N3551">
        <v>1965</v>
      </c>
      <c r="O3551" t="s">
        <v>103</v>
      </c>
      <c r="P3551" t="s">
        <v>170</v>
      </c>
      <c r="Q3551" t="s">
        <v>437</v>
      </c>
      <c r="R3551" t="s">
        <v>187</v>
      </c>
      <c r="S3551" t="s">
        <v>57</v>
      </c>
      <c r="T3551" t="s">
        <v>303</v>
      </c>
      <c r="U3551" t="s">
        <v>88</v>
      </c>
      <c r="V3551" t="s">
        <v>436</v>
      </c>
      <c r="W3551" t="s">
        <v>95</v>
      </c>
      <c r="X3551" t="s">
        <v>67</v>
      </c>
      <c r="Y3551" t="s">
        <v>421</v>
      </c>
      <c r="Z3551" t="s">
        <v>62</v>
      </c>
      <c r="AA3551" t="s">
        <v>64</v>
      </c>
      <c r="AB3551" t="s">
        <v>347</v>
      </c>
      <c r="AC3551" t="s">
        <v>66</v>
      </c>
      <c r="AD3551" t="s">
        <v>96</v>
      </c>
      <c r="AE3551" t="s">
        <v>584</v>
      </c>
      <c r="AF3551" t="s">
        <v>356</v>
      </c>
      <c r="AG3551" t="s">
        <v>99</v>
      </c>
      <c r="AH3551" t="s">
        <v>780</v>
      </c>
      <c r="AI3551" t="s">
        <v>56</v>
      </c>
      <c r="AJ3551" t="s">
        <v>170</v>
      </c>
      <c r="AK3551" t="s">
        <v>73</v>
      </c>
      <c r="AL3551" t="s">
        <v>103</v>
      </c>
      <c r="AM3551" t="s">
        <v>103</v>
      </c>
      <c r="AN3551" t="s">
        <v>76</v>
      </c>
      <c r="AO3551" t="s">
        <v>72</v>
      </c>
      <c r="AP3551" t="s">
        <v>2033</v>
      </c>
      <c r="AQ3551" t="s">
        <v>348</v>
      </c>
      <c r="AR3551" t="s">
        <v>67</v>
      </c>
      <c r="AS3551" t="s">
        <v>54</v>
      </c>
      <c r="AT3551" t="s">
        <v>73</v>
      </c>
      <c r="AU3551" t="s">
        <v>107</v>
      </c>
      <c r="AV3551" t="s">
        <v>16859</v>
      </c>
    </row>
    <row r="3552" spans="1:48" hidden="1" x14ac:dyDescent="0.3">
      <c r="A3552" t="s">
        <v>16860</v>
      </c>
      <c r="B3552" t="s">
        <v>16861</v>
      </c>
      <c r="C3552" s="1" t="str">
        <f t="shared" si="577"/>
        <v>21:0975</v>
      </c>
      <c r="D3552" s="1" t="str">
        <f t="shared" si="584"/>
        <v>21:0111</v>
      </c>
      <c r="E3552" t="s">
        <v>16862</v>
      </c>
      <c r="F3552" t="s">
        <v>16863</v>
      </c>
      <c r="H3552">
        <v>60.239620799999997</v>
      </c>
      <c r="I3552">
        <v>-100.4418455</v>
      </c>
      <c r="J3552" s="1" t="str">
        <f t="shared" si="585"/>
        <v>NGR lake sediment grab sample</v>
      </c>
      <c r="K3552" s="1" t="str">
        <f t="shared" si="586"/>
        <v>&lt;177 micron (NGR)</v>
      </c>
      <c r="L3552">
        <v>101</v>
      </c>
      <c r="M3552" t="s">
        <v>324</v>
      </c>
      <c r="N3552">
        <v>1966</v>
      </c>
      <c r="O3552" t="s">
        <v>103</v>
      </c>
      <c r="P3552" t="s">
        <v>62</v>
      </c>
      <c r="Q3552" t="s">
        <v>1583</v>
      </c>
      <c r="R3552" t="s">
        <v>121</v>
      </c>
      <c r="S3552" t="s">
        <v>57</v>
      </c>
      <c r="T3552" t="s">
        <v>291</v>
      </c>
      <c r="U3552" t="s">
        <v>117</v>
      </c>
      <c r="V3552" t="s">
        <v>65</v>
      </c>
      <c r="W3552" t="s">
        <v>127</v>
      </c>
      <c r="X3552" t="s">
        <v>67</v>
      </c>
      <c r="Y3552" t="s">
        <v>276</v>
      </c>
      <c r="Z3552" t="s">
        <v>96</v>
      </c>
      <c r="AA3552" t="s">
        <v>64</v>
      </c>
      <c r="AB3552" t="s">
        <v>550</v>
      </c>
      <c r="AC3552" t="s">
        <v>66</v>
      </c>
      <c r="AD3552" t="s">
        <v>170</v>
      </c>
      <c r="AE3552" t="s">
        <v>3102</v>
      </c>
      <c r="AF3552" t="s">
        <v>187</v>
      </c>
      <c r="AG3552" t="s">
        <v>142</v>
      </c>
      <c r="AH3552" t="s">
        <v>155</v>
      </c>
      <c r="AI3552" t="s">
        <v>168</v>
      </c>
      <c r="AJ3552" t="s">
        <v>106</v>
      </c>
      <c r="AK3552" t="s">
        <v>73</v>
      </c>
      <c r="AL3552" t="s">
        <v>75</v>
      </c>
      <c r="AM3552" t="s">
        <v>75</v>
      </c>
      <c r="AN3552" t="s">
        <v>76</v>
      </c>
      <c r="AO3552" t="s">
        <v>265</v>
      </c>
      <c r="AP3552" t="s">
        <v>596</v>
      </c>
      <c r="AQ3552" t="s">
        <v>59</v>
      </c>
      <c r="AR3552" t="s">
        <v>62</v>
      </c>
      <c r="AS3552" t="s">
        <v>170</v>
      </c>
      <c r="AT3552" t="s">
        <v>73</v>
      </c>
      <c r="AU3552" t="s">
        <v>479</v>
      </c>
      <c r="AV3552" t="s">
        <v>6067</v>
      </c>
    </row>
    <row r="3553" spans="1:48" hidden="1" x14ac:dyDescent="0.3">
      <c r="A3553" t="s">
        <v>16864</v>
      </c>
      <c r="B3553" t="s">
        <v>16865</v>
      </c>
      <c r="C3553" s="1" t="str">
        <f t="shared" si="577"/>
        <v>21:0975</v>
      </c>
      <c r="D3553" s="1" t="str">
        <f t="shared" si="584"/>
        <v>21:0111</v>
      </c>
      <c r="E3553" t="s">
        <v>16866</v>
      </c>
      <c r="F3553" t="s">
        <v>16867</v>
      </c>
      <c r="H3553">
        <v>60.246644199999999</v>
      </c>
      <c r="I3553">
        <v>-100.4937686</v>
      </c>
      <c r="J3553" s="1" t="str">
        <f t="shared" si="585"/>
        <v>NGR lake sediment grab sample</v>
      </c>
      <c r="K3553" s="1" t="str">
        <f t="shared" si="586"/>
        <v>&lt;177 micron (NGR)</v>
      </c>
      <c r="L3553">
        <v>101</v>
      </c>
      <c r="M3553" t="s">
        <v>335</v>
      </c>
      <c r="N3553">
        <v>1967</v>
      </c>
      <c r="O3553" t="s">
        <v>308</v>
      </c>
      <c r="P3553" t="s">
        <v>54</v>
      </c>
      <c r="Q3553" t="s">
        <v>91</v>
      </c>
      <c r="R3553" t="s">
        <v>10677</v>
      </c>
      <c r="S3553" t="s">
        <v>57</v>
      </c>
      <c r="T3553" t="s">
        <v>100</v>
      </c>
      <c r="U3553" t="s">
        <v>59</v>
      </c>
      <c r="V3553" t="s">
        <v>151</v>
      </c>
      <c r="W3553" t="s">
        <v>75</v>
      </c>
      <c r="X3553" t="s">
        <v>62</v>
      </c>
      <c r="Y3553" t="s">
        <v>171</v>
      </c>
      <c r="Z3553" t="s">
        <v>74</v>
      </c>
      <c r="AA3553" t="s">
        <v>64</v>
      </c>
      <c r="AB3553" t="s">
        <v>251</v>
      </c>
      <c r="AC3553" t="s">
        <v>66</v>
      </c>
      <c r="AD3553" t="s">
        <v>96</v>
      </c>
      <c r="AE3553" t="s">
        <v>5585</v>
      </c>
      <c r="AF3553" t="s">
        <v>178</v>
      </c>
      <c r="AG3553" t="s">
        <v>168</v>
      </c>
      <c r="AH3553" t="s">
        <v>780</v>
      </c>
      <c r="AI3553" t="s">
        <v>240</v>
      </c>
      <c r="AJ3553" t="s">
        <v>240</v>
      </c>
      <c r="AK3553" t="s">
        <v>73</v>
      </c>
      <c r="AL3553" t="s">
        <v>103</v>
      </c>
      <c r="AM3553" t="s">
        <v>75</v>
      </c>
      <c r="AN3553" t="s">
        <v>76</v>
      </c>
      <c r="AO3553" t="s">
        <v>338</v>
      </c>
      <c r="AP3553" t="s">
        <v>420</v>
      </c>
      <c r="AQ3553" t="s">
        <v>168</v>
      </c>
      <c r="AR3553" t="s">
        <v>74</v>
      </c>
      <c r="AS3553" t="s">
        <v>62</v>
      </c>
      <c r="AT3553" t="s">
        <v>73</v>
      </c>
      <c r="AU3553" t="s">
        <v>107</v>
      </c>
      <c r="AV3553" t="s">
        <v>11450</v>
      </c>
    </row>
    <row r="3554" spans="1:48" hidden="1" x14ac:dyDescent="0.3">
      <c r="A3554" t="s">
        <v>16868</v>
      </c>
      <c r="B3554" t="s">
        <v>16869</v>
      </c>
      <c r="C3554" s="1" t="str">
        <f t="shared" si="577"/>
        <v>21:0975</v>
      </c>
      <c r="D3554" s="1" t="str">
        <f t="shared" si="584"/>
        <v>21:0111</v>
      </c>
      <c r="E3554" t="s">
        <v>16870</v>
      </c>
      <c r="F3554" t="s">
        <v>16871</v>
      </c>
      <c r="H3554">
        <v>60.277279999999998</v>
      </c>
      <c r="I3554">
        <v>-100.5537535</v>
      </c>
      <c r="J3554" s="1" t="str">
        <f t="shared" si="585"/>
        <v>NGR lake sediment grab sample</v>
      </c>
      <c r="K3554" s="1" t="str">
        <f t="shared" si="586"/>
        <v>&lt;177 micron (NGR)</v>
      </c>
      <c r="L3554">
        <v>101</v>
      </c>
      <c r="M3554" t="s">
        <v>354</v>
      </c>
      <c r="N3554">
        <v>1968</v>
      </c>
      <c r="O3554" t="s">
        <v>193</v>
      </c>
      <c r="P3554" t="s">
        <v>62</v>
      </c>
      <c r="Q3554" t="s">
        <v>235</v>
      </c>
      <c r="R3554" t="s">
        <v>192</v>
      </c>
      <c r="S3554" t="s">
        <v>57</v>
      </c>
      <c r="T3554" t="s">
        <v>575</v>
      </c>
      <c r="U3554" t="s">
        <v>96</v>
      </c>
      <c r="V3554" t="s">
        <v>2740</v>
      </c>
      <c r="W3554" t="s">
        <v>103</v>
      </c>
      <c r="X3554" t="s">
        <v>67</v>
      </c>
      <c r="Y3554" t="s">
        <v>224</v>
      </c>
      <c r="Z3554" t="s">
        <v>67</v>
      </c>
      <c r="AA3554" t="s">
        <v>64</v>
      </c>
      <c r="AB3554" t="s">
        <v>282</v>
      </c>
      <c r="AC3554" t="s">
        <v>66</v>
      </c>
      <c r="AD3554" t="s">
        <v>74</v>
      </c>
      <c r="AE3554" t="s">
        <v>3492</v>
      </c>
      <c r="AF3554" t="s">
        <v>168</v>
      </c>
      <c r="AG3554" t="s">
        <v>59</v>
      </c>
      <c r="AH3554" t="s">
        <v>472</v>
      </c>
      <c r="AI3554" t="s">
        <v>94</v>
      </c>
      <c r="AJ3554" t="s">
        <v>205</v>
      </c>
      <c r="AK3554" t="s">
        <v>73</v>
      </c>
      <c r="AL3554" t="s">
        <v>103</v>
      </c>
      <c r="AM3554" t="s">
        <v>103</v>
      </c>
      <c r="AN3554" t="s">
        <v>76</v>
      </c>
      <c r="AO3554" t="s">
        <v>87</v>
      </c>
      <c r="AP3554" t="s">
        <v>8164</v>
      </c>
      <c r="AQ3554" t="s">
        <v>203</v>
      </c>
      <c r="AR3554" t="s">
        <v>67</v>
      </c>
      <c r="AS3554" t="s">
        <v>54</v>
      </c>
      <c r="AT3554" t="s">
        <v>73</v>
      </c>
      <c r="AU3554" t="s">
        <v>107</v>
      </c>
      <c r="AV3554" t="s">
        <v>5607</v>
      </c>
    </row>
    <row r="3555" spans="1:48" hidden="1" x14ac:dyDescent="0.3">
      <c r="A3555" t="s">
        <v>16872</v>
      </c>
      <c r="B3555" t="s">
        <v>16873</v>
      </c>
      <c r="C3555" s="1" t="str">
        <f t="shared" si="577"/>
        <v>21:0975</v>
      </c>
      <c r="D3555" s="1" t="str">
        <f t="shared" si="584"/>
        <v>21:0111</v>
      </c>
      <c r="E3555" t="s">
        <v>16874</v>
      </c>
      <c r="F3555" t="s">
        <v>16875</v>
      </c>
      <c r="H3555">
        <v>60.252231299999998</v>
      </c>
      <c r="I3555">
        <v>-100.1572228</v>
      </c>
      <c r="J3555" s="1" t="str">
        <f t="shared" si="585"/>
        <v>NGR lake sediment grab sample</v>
      </c>
      <c r="K3555" s="1" t="str">
        <f t="shared" si="586"/>
        <v>&lt;177 micron (NGR)</v>
      </c>
      <c r="L3555">
        <v>102</v>
      </c>
      <c r="M3555" t="s">
        <v>52</v>
      </c>
      <c r="N3555">
        <v>1969</v>
      </c>
      <c r="O3555" t="s">
        <v>159</v>
      </c>
      <c r="P3555" t="s">
        <v>54</v>
      </c>
      <c r="Q3555" t="s">
        <v>549</v>
      </c>
      <c r="R3555" t="s">
        <v>10208</v>
      </c>
      <c r="S3555" t="s">
        <v>57</v>
      </c>
      <c r="T3555" t="s">
        <v>3299</v>
      </c>
      <c r="U3555" t="s">
        <v>178</v>
      </c>
      <c r="V3555" t="s">
        <v>2740</v>
      </c>
      <c r="W3555" t="s">
        <v>226</v>
      </c>
      <c r="X3555" t="s">
        <v>67</v>
      </c>
      <c r="Y3555" t="s">
        <v>388</v>
      </c>
      <c r="Z3555" t="s">
        <v>127</v>
      </c>
      <c r="AA3555" t="s">
        <v>64</v>
      </c>
      <c r="AB3555" t="s">
        <v>277</v>
      </c>
      <c r="AC3555" t="s">
        <v>66</v>
      </c>
      <c r="AD3555" t="s">
        <v>471</v>
      </c>
      <c r="AE3555" t="s">
        <v>526</v>
      </c>
      <c r="AF3555" t="s">
        <v>282</v>
      </c>
      <c r="AG3555" t="s">
        <v>853</v>
      </c>
      <c r="AH3555" t="s">
        <v>780</v>
      </c>
      <c r="AI3555" t="s">
        <v>208</v>
      </c>
      <c r="AJ3555" t="s">
        <v>16876</v>
      </c>
      <c r="AK3555" t="s">
        <v>73</v>
      </c>
      <c r="AL3555" t="s">
        <v>125</v>
      </c>
      <c r="AM3555" t="s">
        <v>396</v>
      </c>
      <c r="AN3555" t="s">
        <v>16877</v>
      </c>
      <c r="AO3555" t="s">
        <v>2363</v>
      </c>
      <c r="AP3555" t="s">
        <v>225</v>
      </c>
      <c r="AQ3555" t="s">
        <v>16611</v>
      </c>
      <c r="AR3555" t="s">
        <v>168</v>
      </c>
      <c r="AS3555" t="s">
        <v>138</v>
      </c>
      <c r="AT3555" t="s">
        <v>560</v>
      </c>
      <c r="AU3555" t="s">
        <v>107</v>
      </c>
      <c r="AV3555" t="s">
        <v>654</v>
      </c>
    </row>
    <row r="3556" spans="1:48" hidden="1" x14ac:dyDescent="0.3">
      <c r="A3556" t="s">
        <v>16878</v>
      </c>
      <c r="B3556" t="s">
        <v>16879</v>
      </c>
      <c r="C3556" s="1" t="str">
        <f t="shared" si="577"/>
        <v>21:0975</v>
      </c>
      <c r="D3556" s="1" t="str">
        <f t="shared" si="584"/>
        <v>21:0111</v>
      </c>
      <c r="E3556" t="s">
        <v>16880</v>
      </c>
      <c r="F3556" t="s">
        <v>16881</v>
      </c>
      <c r="H3556">
        <v>60.268576899999999</v>
      </c>
      <c r="I3556">
        <v>-100.51101970000001</v>
      </c>
      <c r="J3556" s="1" t="str">
        <f t="shared" si="585"/>
        <v>NGR lake sediment grab sample</v>
      </c>
      <c r="K3556" s="1" t="str">
        <f t="shared" si="586"/>
        <v>&lt;177 micron (NGR)</v>
      </c>
      <c r="L3556">
        <v>102</v>
      </c>
      <c r="M3556" t="s">
        <v>86</v>
      </c>
      <c r="N3556">
        <v>1970</v>
      </c>
      <c r="O3556" t="s">
        <v>62</v>
      </c>
      <c r="P3556" t="s">
        <v>170</v>
      </c>
      <c r="Q3556" t="s">
        <v>249</v>
      </c>
      <c r="R3556" t="s">
        <v>575</v>
      </c>
      <c r="S3556" t="s">
        <v>57</v>
      </c>
      <c r="T3556" t="s">
        <v>139</v>
      </c>
      <c r="U3556" t="s">
        <v>138</v>
      </c>
      <c r="V3556" t="s">
        <v>2740</v>
      </c>
      <c r="W3556" t="s">
        <v>177</v>
      </c>
      <c r="X3556" t="s">
        <v>67</v>
      </c>
      <c r="Y3556" t="s">
        <v>74</v>
      </c>
      <c r="Z3556" t="s">
        <v>74</v>
      </c>
      <c r="AA3556" t="s">
        <v>64</v>
      </c>
      <c r="AB3556" t="s">
        <v>282</v>
      </c>
      <c r="AC3556" t="s">
        <v>66</v>
      </c>
      <c r="AD3556" t="s">
        <v>127</v>
      </c>
      <c r="AE3556" t="s">
        <v>3792</v>
      </c>
      <c r="AF3556" t="s">
        <v>92</v>
      </c>
      <c r="AG3556" t="s">
        <v>281</v>
      </c>
      <c r="AH3556" t="s">
        <v>173</v>
      </c>
      <c r="AI3556" t="s">
        <v>127</v>
      </c>
      <c r="AJ3556" t="s">
        <v>137</v>
      </c>
      <c r="AK3556" t="s">
        <v>73</v>
      </c>
      <c r="AL3556" t="s">
        <v>103</v>
      </c>
      <c r="AM3556" t="s">
        <v>103</v>
      </c>
      <c r="AN3556" t="s">
        <v>76</v>
      </c>
      <c r="AO3556" t="s">
        <v>692</v>
      </c>
      <c r="AP3556" t="s">
        <v>115</v>
      </c>
      <c r="AQ3556" t="s">
        <v>168</v>
      </c>
      <c r="AR3556" t="s">
        <v>74</v>
      </c>
      <c r="AS3556" t="s">
        <v>54</v>
      </c>
      <c r="AT3556" t="s">
        <v>73</v>
      </c>
      <c r="AU3556" t="s">
        <v>107</v>
      </c>
      <c r="AV3556" t="s">
        <v>134</v>
      </c>
    </row>
    <row r="3557" spans="1:48" hidden="1" x14ac:dyDescent="0.3">
      <c r="A3557" t="s">
        <v>16882</v>
      </c>
      <c r="B3557" t="s">
        <v>16883</v>
      </c>
      <c r="C3557" s="1" t="str">
        <f t="shared" si="577"/>
        <v>21:0975</v>
      </c>
      <c r="D3557" s="1" t="str">
        <f t="shared" si="584"/>
        <v>21:0111</v>
      </c>
      <c r="E3557" t="s">
        <v>16884</v>
      </c>
      <c r="F3557" t="s">
        <v>16885</v>
      </c>
      <c r="H3557">
        <v>60.276857399999997</v>
      </c>
      <c r="I3557">
        <v>-100.4298482</v>
      </c>
      <c r="J3557" s="1" t="str">
        <f t="shared" si="585"/>
        <v>NGR lake sediment grab sample</v>
      </c>
      <c r="K3557" s="1" t="str">
        <f t="shared" si="586"/>
        <v>&lt;177 micron (NGR)</v>
      </c>
      <c r="L3557">
        <v>102</v>
      </c>
      <c r="M3557" t="s">
        <v>149</v>
      </c>
      <c r="N3557">
        <v>1971</v>
      </c>
      <c r="O3557" t="s">
        <v>220</v>
      </c>
      <c r="P3557" t="s">
        <v>96</v>
      </c>
      <c r="Q3557" t="s">
        <v>997</v>
      </c>
      <c r="R3557" t="s">
        <v>11749</v>
      </c>
      <c r="S3557" t="s">
        <v>57</v>
      </c>
      <c r="T3557" t="s">
        <v>561</v>
      </c>
      <c r="U3557" t="s">
        <v>104</v>
      </c>
      <c r="V3557" t="s">
        <v>615</v>
      </c>
      <c r="W3557" t="s">
        <v>308</v>
      </c>
      <c r="X3557" t="s">
        <v>62</v>
      </c>
      <c r="Y3557" t="s">
        <v>124</v>
      </c>
      <c r="Z3557" t="s">
        <v>127</v>
      </c>
      <c r="AA3557" t="s">
        <v>64</v>
      </c>
      <c r="AB3557" t="s">
        <v>189</v>
      </c>
      <c r="AC3557" t="s">
        <v>66</v>
      </c>
      <c r="AD3557" t="s">
        <v>96</v>
      </c>
      <c r="AE3557" t="s">
        <v>421</v>
      </c>
      <c r="AF3557" t="s">
        <v>347</v>
      </c>
      <c r="AG3557" t="s">
        <v>221</v>
      </c>
      <c r="AH3557" t="s">
        <v>173</v>
      </c>
      <c r="AI3557" t="s">
        <v>203</v>
      </c>
      <c r="AJ3557" t="s">
        <v>226</v>
      </c>
      <c r="AK3557" t="s">
        <v>73</v>
      </c>
      <c r="AL3557" t="s">
        <v>75</v>
      </c>
      <c r="AM3557" t="s">
        <v>177</v>
      </c>
      <c r="AN3557" t="s">
        <v>76</v>
      </c>
      <c r="AO3557" t="s">
        <v>203</v>
      </c>
      <c r="AP3557" t="s">
        <v>179</v>
      </c>
      <c r="AQ3557" t="s">
        <v>121</v>
      </c>
      <c r="AR3557" t="s">
        <v>127</v>
      </c>
      <c r="AS3557" t="s">
        <v>170</v>
      </c>
      <c r="AT3557" t="s">
        <v>91</v>
      </c>
      <c r="AU3557" t="s">
        <v>107</v>
      </c>
      <c r="AV3557" t="s">
        <v>16886</v>
      </c>
    </row>
    <row r="3558" spans="1:48" hidden="1" x14ac:dyDescent="0.3">
      <c r="A3558" t="s">
        <v>16887</v>
      </c>
      <c r="B3558" t="s">
        <v>16888</v>
      </c>
      <c r="C3558" s="1" t="str">
        <f t="shared" si="577"/>
        <v>21:0975</v>
      </c>
      <c r="D3558" s="1" t="str">
        <f>HYPERLINK("https://geochem.nrcan.gc.ca/cdogs/content/svy/svy_e.htm", "")</f>
        <v/>
      </c>
      <c r="G3558" s="1" t="str">
        <f>HYPERLINK("https://geochem.nrcan.gc.ca/cdogs/content/cr_/cr_00160_e.htm", "160")</f>
        <v>160</v>
      </c>
      <c r="J3558" t="s">
        <v>230</v>
      </c>
      <c r="K3558" t="s">
        <v>231</v>
      </c>
      <c r="L3558">
        <v>102</v>
      </c>
      <c r="M3558" t="s">
        <v>232</v>
      </c>
      <c r="N3558">
        <v>1972</v>
      </c>
      <c r="O3558" t="s">
        <v>168</v>
      </c>
      <c r="P3558" t="s">
        <v>436</v>
      </c>
      <c r="Q3558" t="s">
        <v>105</v>
      </c>
      <c r="R3558" t="s">
        <v>125</v>
      </c>
      <c r="S3558" t="s">
        <v>57</v>
      </c>
      <c r="T3558" t="s">
        <v>604</v>
      </c>
      <c r="U3558" t="s">
        <v>168</v>
      </c>
      <c r="V3558" t="s">
        <v>604</v>
      </c>
      <c r="W3558" t="s">
        <v>137</v>
      </c>
      <c r="X3558" t="s">
        <v>74</v>
      </c>
      <c r="Y3558" t="s">
        <v>211</v>
      </c>
      <c r="Z3558" t="s">
        <v>168</v>
      </c>
      <c r="AA3558" t="s">
        <v>64</v>
      </c>
      <c r="AB3558" t="s">
        <v>471</v>
      </c>
      <c r="AC3558" t="s">
        <v>66</v>
      </c>
      <c r="AD3558" t="s">
        <v>67</v>
      </c>
      <c r="AE3558" t="s">
        <v>8300</v>
      </c>
      <c r="AF3558" t="s">
        <v>282</v>
      </c>
      <c r="AG3558" t="s">
        <v>100</v>
      </c>
      <c r="AH3558" t="s">
        <v>74</v>
      </c>
      <c r="AI3558" t="s">
        <v>281</v>
      </c>
      <c r="AJ3558" t="s">
        <v>138</v>
      </c>
      <c r="AK3558" t="s">
        <v>73</v>
      </c>
      <c r="AL3558" t="s">
        <v>206</v>
      </c>
      <c r="AM3558" t="s">
        <v>157</v>
      </c>
      <c r="AN3558" t="s">
        <v>76</v>
      </c>
      <c r="AO3558" t="s">
        <v>203</v>
      </c>
      <c r="AP3558" t="s">
        <v>4295</v>
      </c>
      <c r="AQ3558" t="s">
        <v>226</v>
      </c>
      <c r="AR3558" t="s">
        <v>62</v>
      </c>
      <c r="AS3558" t="s">
        <v>127</v>
      </c>
      <c r="AT3558" t="s">
        <v>73</v>
      </c>
      <c r="AU3558" t="s">
        <v>573</v>
      </c>
      <c r="AV3558" t="s">
        <v>8797</v>
      </c>
    </row>
    <row r="3559" spans="1:48" hidden="1" x14ac:dyDescent="0.3">
      <c r="A3559" t="s">
        <v>16889</v>
      </c>
      <c r="B3559" t="s">
        <v>16890</v>
      </c>
      <c r="C3559" s="1" t="str">
        <f t="shared" si="577"/>
        <v>21:0975</v>
      </c>
      <c r="D3559" s="1" t="str">
        <f t="shared" ref="D3559:D3581" si="587">HYPERLINK("https://geochem.nrcan.gc.ca/cdogs/content/svy/svy210111_e.htm", "21:0111")</f>
        <v>21:0111</v>
      </c>
      <c r="E3559" t="s">
        <v>16891</v>
      </c>
      <c r="F3559" t="s">
        <v>16892</v>
      </c>
      <c r="H3559">
        <v>60.2471982</v>
      </c>
      <c r="I3559">
        <v>-100.3568343</v>
      </c>
      <c r="J3559" s="1" t="str">
        <f t="shared" ref="J3559:J3581" si="588">HYPERLINK("https://geochem.nrcan.gc.ca/cdogs/content/kwd/kwd020027_e.htm", "NGR lake sediment grab sample")</f>
        <v>NGR lake sediment grab sample</v>
      </c>
      <c r="K3559" s="1" t="str">
        <f t="shared" ref="K3559:K3581" si="589">HYPERLINK("https://geochem.nrcan.gc.ca/cdogs/content/kwd/kwd080006_e.htm", "&lt;177 micron (NGR)")</f>
        <v>&lt;177 micron (NGR)</v>
      </c>
      <c r="L3559">
        <v>102</v>
      </c>
      <c r="M3559" t="s">
        <v>165</v>
      </c>
      <c r="N3559">
        <v>1973</v>
      </c>
      <c r="O3559" t="s">
        <v>103</v>
      </c>
      <c r="P3559" t="s">
        <v>127</v>
      </c>
      <c r="Q3559" t="s">
        <v>624</v>
      </c>
      <c r="R3559" t="s">
        <v>677</v>
      </c>
      <c r="S3559" t="s">
        <v>57</v>
      </c>
      <c r="T3559" t="s">
        <v>326</v>
      </c>
      <c r="U3559" t="s">
        <v>151</v>
      </c>
      <c r="V3559" t="s">
        <v>2740</v>
      </c>
      <c r="W3559" t="s">
        <v>413</v>
      </c>
      <c r="X3559" t="s">
        <v>67</v>
      </c>
      <c r="Y3559" t="s">
        <v>205</v>
      </c>
      <c r="Z3559" t="s">
        <v>170</v>
      </c>
      <c r="AA3559" t="s">
        <v>64</v>
      </c>
      <c r="AB3559" t="s">
        <v>99</v>
      </c>
      <c r="AC3559" t="s">
        <v>66</v>
      </c>
      <c r="AD3559" t="s">
        <v>96</v>
      </c>
      <c r="AE3559" t="s">
        <v>120</v>
      </c>
      <c r="AF3559" t="s">
        <v>90</v>
      </c>
      <c r="AG3559" t="s">
        <v>617</v>
      </c>
      <c r="AH3559" t="s">
        <v>780</v>
      </c>
      <c r="AI3559" t="s">
        <v>92</v>
      </c>
      <c r="AJ3559" t="s">
        <v>16893</v>
      </c>
      <c r="AK3559" t="s">
        <v>73</v>
      </c>
      <c r="AL3559" t="s">
        <v>68</v>
      </c>
      <c r="AM3559" t="s">
        <v>103</v>
      </c>
      <c r="AN3559" t="s">
        <v>9557</v>
      </c>
      <c r="AO3559" t="s">
        <v>168</v>
      </c>
      <c r="AP3559" t="s">
        <v>126</v>
      </c>
      <c r="AQ3559" t="s">
        <v>16894</v>
      </c>
      <c r="AR3559" t="s">
        <v>62</v>
      </c>
      <c r="AS3559" t="s">
        <v>62</v>
      </c>
      <c r="AT3559" t="s">
        <v>262</v>
      </c>
      <c r="AU3559" t="s">
        <v>16895</v>
      </c>
      <c r="AV3559" t="s">
        <v>16760</v>
      </c>
    </row>
    <row r="3560" spans="1:48" hidden="1" x14ac:dyDescent="0.3">
      <c r="A3560" t="s">
        <v>16896</v>
      </c>
      <c r="B3560" t="s">
        <v>16897</v>
      </c>
      <c r="C3560" s="1" t="str">
        <f t="shared" si="577"/>
        <v>21:0975</v>
      </c>
      <c r="D3560" s="1" t="str">
        <f t="shared" si="587"/>
        <v>21:0111</v>
      </c>
      <c r="E3560" t="s">
        <v>16898</v>
      </c>
      <c r="F3560" t="s">
        <v>16899</v>
      </c>
      <c r="H3560">
        <v>60.221094999999998</v>
      </c>
      <c r="I3560">
        <v>-100.3618575</v>
      </c>
      <c r="J3560" s="1" t="str">
        <f t="shared" si="588"/>
        <v>NGR lake sediment grab sample</v>
      </c>
      <c r="K3560" s="1" t="str">
        <f t="shared" si="589"/>
        <v>&lt;177 micron (NGR)</v>
      </c>
      <c r="L3560">
        <v>102</v>
      </c>
      <c r="M3560" t="s">
        <v>185</v>
      </c>
      <c r="N3560">
        <v>1974</v>
      </c>
      <c r="O3560" t="s">
        <v>103</v>
      </c>
      <c r="P3560" t="s">
        <v>170</v>
      </c>
      <c r="Q3560" t="s">
        <v>91</v>
      </c>
      <c r="R3560" t="s">
        <v>16900</v>
      </c>
      <c r="S3560" t="s">
        <v>57</v>
      </c>
      <c r="T3560" t="s">
        <v>617</v>
      </c>
      <c r="U3560" t="s">
        <v>92</v>
      </c>
      <c r="V3560" t="s">
        <v>2740</v>
      </c>
      <c r="W3560" t="s">
        <v>171</v>
      </c>
      <c r="X3560" t="s">
        <v>67</v>
      </c>
      <c r="Y3560" t="s">
        <v>74</v>
      </c>
      <c r="Z3560" t="s">
        <v>74</v>
      </c>
      <c r="AA3560" t="s">
        <v>64</v>
      </c>
      <c r="AB3560" t="s">
        <v>282</v>
      </c>
      <c r="AC3560" t="s">
        <v>66</v>
      </c>
      <c r="AD3560" t="s">
        <v>168</v>
      </c>
      <c r="AE3560" t="s">
        <v>8614</v>
      </c>
      <c r="AF3560" t="s">
        <v>192</v>
      </c>
      <c r="AG3560" t="s">
        <v>92</v>
      </c>
      <c r="AH3560" t="s">
        <v>780</v>
      </c>
      <c r="AI3560" t="s">
        <v>233</v>
      </c>
      <c r="AJ3560" t="s">
        <v>224</v>
      </c>
      <c r="AK3560" t="s">
        <v>73</v>
      </c>
      <c r="AL3560" t="s">
        <v>103</v>
      </c>
      <c r="AM3560" t="s">
        <v>103</v>
      </c>
      <c r="AN3560" t="s">
        <v>2740</v>
      </c>
      <c r="AO3560" t="s">
        <v>56</v>
      </c>
      <c r="AP3560" t="s">
        <v>731</v>
      </c>
      <c r="AQ3560" t="s">
        <v>4242</v>
      </c>
      <c r="AR3560" t="s">
        <v>67</v>
      </c>
      <c r="AS3560" t="s">
        <v>54</v>
      </c>
      <c r="AT3560" t="s">
        <v>73</v>
      </c>
      <c r="AU3560" t="s">
        <v>107</v>
      </c>
      <c r="AV3560" t="s">
        <v>14828</v>
      </c>
    </row>
    <row r="3561" spans="1:48" hidden="1" x14ac:dyDescent="0.3">
      <c r="A3561" t="s">
        <v>16901</v>
      </c>
      <c r="B3561" t="s">
        <v>16902</v>
      </c>
      <c r="C3561" s="1" t="str">
        <f t="shared" si="577"/>
        <v>21:0975</v>
      </c>
      <c r="D3561" s="1" t="str">
        <f t="shared" si="587"/>
        <v>21:0111</v>
      </c>
      <c r="E3561" t="s">
        <v>16903</v>
      </c>
      <c r="F3561" t="s">
        <v>16904</v>
      </c>
      <c r="H3561">
        <v>60.206624400000003</v>
      </c>
      <c r="I3561">
        <v>-100.28848840000001</v>
      </c>
      <c r="J3561" s="1" t="str">
        <f t="shared" si="588"/>
        <v>NGR lake sediment grab sample</v>
      </c>
      <c r="K3561" s="1" t="str">
        <f t="shared" si="589"/>
        <v>&lt;177 micron (NGR)</v>
      </c>
      <c r="L3561">
        <v>102</v>
      </c>
      <c r="M3561" t="s">
        <v>200</v>
      </c>
      <c r="N3561">
        <v>1975</v>
      </c>
      <c r="O3561" t="s">
        <v>103</v>
      </c>
      <c r="P3561" t="s">
        <v>170</v>
      </c>
      <c r="Q3561" t="s">
        <v>447</v>
      </c>
      <c r="R3561" t="s">
        <v>16740</v>
      </c>
      <c r="S3561" t="s">
        <v>57</v>
      </c>
      <c r="T3561" t="s">
        <v>315</v>
      </c>
      <c r="U3561" t="s">
        <v>59</v>
      </c>
      <c r="V3561" t="s">
        <v>2740</v>
      </c>
      <c r="W3561" t="s">
        <v>87</v>
      </c>
      <c r="X3561" t="s">
        <v>62</v>
      </c>
      <c r="Y3561" t="s">
        <v>171</v>
      </c>
      <c r="Z3561" t="s">
        <v>170</v>
      </c>
      <c r="AA3561" t="s">
        <v>64</v>
      </c>
      <c r="AB3561" t="s">
        <v>326</v>
      </c>
      <c r="AC3561" t="s">
        <v>66</v>
      </c>
      <c r="AD3561" t="s">
        <v>281</v>
      </c>
      <c r="AE3561" t="s">
        <v>584</v>
      </c>
      <c r="AF3561" t="s">
        <v>436</v>
      </c>
      <c r="AG3561" t="s">
        <v>615</v>
      </c>
      <c r="AH3561" t="s">
        <v>780</v>
      </c>
      <c r="AI3561" t="s">
        <v>348</v>
      </c>
      <c r="AJ3561" t="s">
        <v>62</v>
      </c>
      <c r="AK3561" t="s">
        <v>73</v>
      </c>
      <c r="AL3561" t="s">
        <v>75</v>
      </c>
      <c r="AM3561" t="s">
        <v>68</v>
      </c>
      <c r="AN3561" t="s">
        <v>9518</v>
      </c>
      <c r="AO3561" t="s">
        <v>616</v>
      </c>
      <c r="AP3561" t="s">
        <v>2741</v>
      </c>
      <c r="AQ3561" t="s">
        <v>16905</v>
      </c>
      <c r="AR3561" t="s">
        <v>170</v>
      </c>
      <c r="AS3561" t="s">
        <v>127</v>
      </c>
      <c r="AT3561" t="s">
        <v>152</v>
      </c>
      <c r="AU3561" t="s">
        <v>107</v>
      </c>
      <c r="AV3561" t="s">
        <v>11525</v>
      </c>
    </row>
    <row r="3562" spans="1:48" hidden="1" x14ac:dyDescent="0.3">
      <c r="A3562" t="s">
        <v>16906</v>
      </c>
      <c r="B3562" t="s">
        <v>16907</v>
      </c>
      <c r="C3562" s="1" t="str">
        <f t="shared" si="577"/>
        <v>21:0975</v>
      </c>
      <c r="D3562" s="1" t="str">
        <f t="shared" si="587"/>
        <v>21:0111</v>
      </c>
      <c r="E3562" t="s">
        <v>16908</v>
      </c>
      <c r="F3562" t="s">
        <v>16909</v>
      </c>
      <c r="H3562">
        <v>60.211439200000001</v>
      </c>
      <c r="I3562">
        <v>-100.2469909</v>
      </c>
      <c r="J3562" s="1" t="str">
        <f t="shared" si="588"/>
        <v>NGR lake sediment grab sample</v>
      </c>
      <c r="K3562" s="1" t="str">
        <f t="shared" si="589"/>
        <v>&lt;177 micron (NGR)</v>
      </c>
      <c r="L3562">
        <v>102</v>
      </c>
      <c r="M3562" t="s">
        <v>217</v>
      </c>
      <c r="N3562">
        <v>1976</v>
      </c>
      <c r="O3562" t="s">
        <v>56</v>
      </c>
      <c r="P3562" t="s">
        <v>62</v>
      </c>
      <c r="Q3562" t="s">
        <v>573</v>
      </c>
      <c r="R3562" t="s">
        <v>189</v>
      </c>
      <c r="S3562" t="s">
        <v>57</v>
      </c>
      <c r="T3562" t="s">
        <v>91</v>
      </c>
      <c r="U3562" t="s">
        <v>88</v>
      </c>
      <c r="V3562" t="s">
        <v>2740</v>
      </c>
      <c r="W3562" t="s">
        <v>136</v>
      </c>
      <c r="X3562" t="s">
        <v>67</v>
      </c>
      <c r="Y3562" t="s">
        <v>201</v>
      </c>
      <c r="Z3562" t="s">
        <v>170</v>
      </c>
      <c r="AA3562" t="s">
        <v>64</v>
      </c>
      <c r="AB3562" t="s">
        <v>223</v>
      </c>
      <c r="AC3562" t="s">
        <v>66</v>
      </c>
      <c r="AD3562" t="s">
        <v>90</v>
      </c>
      <c r="AE3562" t="s">
        <v>1238</v>
      </c>
      <c r="AF3562" t="s">
        <v>116</v>
      </c>
      <c r="AG3562" t="s">
        <v>139</v>
      </c>
      <c r="AH3562" t="s">
        <v>780</v>
      </c>
      <c r="AI3562" t="s">
        <v>305</v>
      </c>
      <c r="AJ3562" t="s">
        <v>16910</v>
      </c>
      <c r="AK3562" t="s">
        <v>73</v>
      </c>
      <c r="AL3562" t="s">
        <v>103</v>
      </c>
      <c r="AM3562" t="s">
        <v>157</v>
      </c>
      <c r="AN3562" t="s">
        <v>9557</v>
      </c>
      <c r="AO3562" t="s">
        <v>1402</v>
      </c>
      <c r="AP3562" t="s">
        <v>1980</v>
      </c>
      <c r="AQ3562" t="s">
        <v>16911</v>
      </c>
      <c r="AR3562" t="s">
        <v>92</v>
      </c>
      <c r="AS3562" t="s">
        <v>127</v>
      </c>
      <c r="AT3562" t="s">
        <v>315</v>
      </c>
      <c r="AU3562" t="s">
        <v>107</v>
      </c>
      <c r="AV3562" t="s">
        <v>16912</v>
      </c>
    </row>
    <row r="3563" spans="1:48" hidden="1" x14ac:dyDescent="0.3">
      <c r="A3563" t="s">
        <v>16913</v>
      </c>
      <c r="B3563" t="s">
        <v>16914</v>
      </c>
      <c r="C3563" s="1" t="str">
        <f t="shared" si="577"/>
        <v>21:0975</v>
      </c>
      <c r="D3563" s="1" t="str">
        <f t="shared" si="587"/>
        <v>21:0111</v>
      </c>
      <c r="E3563" t="s">
        <v>16915</v>
      </c>
      <c r="F3563" t="s">
        <v>16916</v>
      </c>
      <c r="H3563">
        <v>60.219003299999997</v>
      </c>
      <c r="I3563">
        <v>-100.1799153</v>
      </c>
      <c r="J3563" s="1" t="str">
        <f t="shared" si="588"/>
        <v>NGR lake sediment grab sample</v>
      </c>
      <c r="K3563" s="1" t="str">
        <f t="shared" si="589"/>
        <v>&lt;177 micron (NGR)</v>
      </c>
      <c r="L3563">
        <v>102</v>
      </c>
      <c r="M3563" t="s">
        <v>246</v>
      </c>
      <c r="N3563">
        <v>1977</v>
      </c>
      <c r="O3563" t="s">
        <v>103</v>
      </c>
      <c r="P3563" t="s">
        <v>54</v>
      </c>
      <c r="Q3563" t="s">
        <v>152</v>
      </c>
      <c r="R3563" t="s">
        <v>575</v>
      </c>
      <c r="S3563" t="s">
        <v>57</v>
      </c>
      <c r="T3563" t="s">
        <v>152</v>
      </c>
      <c r="U3563" t="s">
        <v>59</v>
      </c>
      <c r="V3563" t="s">
        <v>2740</v>
      </c>
      <c r="W3563" t="s">
        <v>171</v>
      </c>
      <c r="X3563" t="s">
        <v>67</v>
      </c>
      <c r="Y3563" t="s">
        <v>157</v>
      </c>
      <c r="Z3563" t="s">
        <v>74</v>
      </c>
      <c r="AA3563" t="s">
        <v>64</v>
      </c>
      <c r="AB3563" t="s">
        <v>172</v>
      </c>
      <c r="AC3563" t="s">
        <v>66</v>
      </c>
      <c r="AD3563" t="s">
        <v>203</v>
      </c>
      <c r="AE3563" t="s">
        <v>3853</v>
      </c>
      <c r="AF3563" t="s">
        <v>104</v>
      </c>
      <c r="AG3563" t="s">
        <v>151</v>
      </c>
      <c r="AH3563" t="s">
        <v>780</v>
      </c>
      <c r="AI3563" t="s">
        <v>254</v>
      </c>
      <c r="AJ3563" t="s">
        <v>758</v>
      </c>
      <c r="AK3563" t="s">
        <v>73</v>
      </c>
      <c r="AL3563" t="s">
        <v>103</v>
      </c>
      <c r="AM3563" t="s">
        <v>125</v>
      </c>
      <c r="AN3563" t="s">
        <v>76</v>
      </c>
      <c r="AO3563" t="s">
        <v>77</v>
      </c>
      <c r="AP3563" t="s">
        <v>470</v>
      </c>
      <c r="AQ3563" t="s">
        <v>12966</v>
      </c>
      <c r="AR3563" t="s">
        <v>62</v>
      </c>
      <c r="AS3563" t="s">
        <v>170</v>
      </c>
      <c r="AT3563" t="s">
        <v>73</v>
      </c>
      <c r="AU3563" t="s">
        <v>107</v>
      </c>
      <c r="AV3563" t="s">
        <v>9696</v>
      </c>
    </row>
    <row r="3564" spans="1:48" hidden="1" x14ac:dyDescent="0.3">
      <c r="A3564" t="s">
        <v>16917</v>
      </c>
      <c r="B3564" t="s">
        <v>16918</v>
      </c>
      <c r="C3564" s="1" t="str">
        <f t="shared" si="577"/>
        <v>21:0975</v>
      </c>
      <c r="D3564" s="1" t="str">
        <f t="shared" si="587"/>
        <v>21:0111</v>
      </c>
      <c r="E3564" t="s">
        <v>16919</v>
      </c>
      <c r="F3564" t="s">
        <v>16920</v>
      </c>
      <c r="H3564">
        <v>60.229743599999999</v>
      </c>
      <c r="I3564">
        <v>-100.11336559999999</v>
      </c>
      <c r="J3564" s="1" t="str">
        <f t="shared" si="588"/>
        <v>NGR lake sediment grab sample</v>
      </c>
      <c r="K3564" s="1" t="str">
        <f t="shared" si="589"/>
        <v>&lt;177 micron (NGR)</v>
      </c>
      <c r="L3564">
        <v>102</v>
      </c>
      <c r="M3564" t="s">
        <v>260</v>
      </c>
      <c r="N3564">
        <v>1978</v>
      </c>
      <c r="O3564" t="s">
        <v>103</v>
      </c>
      <c r="P3564" t="s">
        <v>54</v>
      </c>
      <c r="Q3564" t="s">
        <v>410</v>
      </c>
      <c r="R3564" t="s">
        <v>16921</v>
      </c>
      <c r="S3564" t="s">
        <v>57</v>
      </c>
      <c r="T3564" t="s">
        <v>152</v>
      </c>
      <c r="U3564" t="s">
        <v>90</v>
      </c>
      <c r="V3564" t="s">
        <v>2740</v>
      </c>
      <c r="W3564" t="s">
        <v>96</v>
      </c>
      <c r="X3564" t="s">
        <v>67</v>
      </c>
      <c r="Y3564" t="s">
        <v>346</v>
      </c>
      <c r="Z3564" t="s">
        <v>127</v>
      </c>
      <c r="AA3564" t="s">
        <v>64</v>
      </c>
      <c r="AB3564" t="s">
        <v>60</v>
      </c>
      <c r="AC3564" t="s">
        <v>66</v>
      </c>
      <c r="AD3564" t="s">
        <v>96</v>
      </c>
      <c r="AE3564" t="s">
        <v>302</v>
      </c>
      <c r="AF3564" t="s">
        <v>69</v>
      </c>
      <c r="AG3564" t="s">
        <v>152</v>
      </c>
      <c r="AH3564" t="s">
        <v>780</v>
      </c>
      <c r="AI3564" t="s">
        <v>1073</v>
      </c>
      <c r="AJ3564" t="s">
        <v>118</v>
      </c>
      <c r="AK3564" t="s">
        <v>73</v>
      </c>
      <c r="AL3564" t="s">
        <v>68</v>
      </c>
      <c r="AM3564" t="s">
        <v>177</v>
      </c>
      <c r="AN3564" t="s">
        <v>2740</v>
      </c>
      <c r="AO3564" t="s">
        <v>116</v>
      </c>
      <c r="AP3564" t="s">
        <v>267</v>
      </c>
      <c r="AQ3564" t="s">
        <v>5739</v>
      </c>
      <c r="AR3564" t="s">
        <v>67</v>
      </c>
      <c r="AS3564" t="s">
        <v>62</v>
      </c>
      <c r="AT3564" t="s">
        <v>73</v>
      </c>
      <c r="AU3564" t="s">
        <v>107</v>
      </c>
      <c r="AV3564" t="s">
        <v>16922</v>
      </c>
    </row>
    <row r="3565" spans="1:48" hidden="1" x14ac:dyDescent="0.3">
      <c r="A3565" t="s">
        <v>16923</v>
      </c>
      <c r="B3565" t="s">
        <v>16924</v>
      </c>
      <c r="C3565" s="1" t="str">
        <f t="shared" si="577"/>
        <v>21:0975</v>
      </c>
      <c r="D3565" s="1" t="str">
        <f t="shared" si="587"/>
        <v>21:0111</v>
      </c>
      <c r="E3565" t="s">
        <v>16925</v>
      </c>
      <c r="F3565" t="s">
        <v>16926</v>
      </c>
      <c r="H3565">
        <v>60.223205100000001</v>
      </c>
      <c r="I3565">
        <v>-100.0254613</v>
      </c>
      <c r="J3565" s="1" t="str">
        <f t="shared" si="588"/>
        <v>NGR lake sediment grab sample</v>
      </c>
      <c r="K3565" s="1" t="str">
        <f t="shared" si="589"/>
        <v>&lt;177 micron (NGR)</v>
      </c>
      <c r="L3565">
        <v>102</v>
      </c>
      <c r="M3565" t="s">
        <v>273</v>
      </c>
      <c r="N3565">
        <v>1979</v>
      </c>
      <c r="O3565" t="s">
        <v>75</v>
      </c>
      <c r="P3565" t="s">
        <v>62</v>
      </c>
      <c r="Q3565" t="s">
        <v>488</v>
      </c>
      <c r="R3565" t="s">
        <v>104</v>
      </c>
      <c r="S3565" t="s">
        <v>57</v>
      </c>
      <c r="T3565" t="s">
        <v>235</v>
      </c>
      <c r="U3565" t="s">
        <v>57</v>
      </c>
      <c r="V3565" t="s">
        <v>347</v>
      </c>
      <c r="W3565" t="s">
        <v>106</v>
      </c>
      <c r="X3565" t="s">
        <v>74</v>
      </c>
      <c r="Y3565" t="s">
        <v>302</v>
      </c>
      <c r="Z3565" t="s">
        <v>96</v>
      </c>
      <c r="AA3565" t="s">
        <v>64</v>
      </c>
      <c r="AB3565" t="s">
        <v>190</v>
      </c>
      <c r="AC3565" t="s">
        <v>66</v>
      </c>
      <c r="AD3565" t="s">
        <v>62</v>
      </c>
      <c r="AE3565" t="s">
        <v>302</v>
      </c>
      <c r="AF3565" t="s">
        <v>92</v>
      </c>
      <c r="AG3565" t="s">
        <v>561</v>
      </c>
      <c r="AH3565" t="s">
        <v>173</v>
      </c>
      <c r="AI3565" t="s">
        <v>114</v>
      </c>
      <c r="AJ3565" t="s">
        <v>143</v>
      </c>
      <c r="AK3565" t="s">
        <v>73</v>
      </c>
      <c r="AL3565" t="s">
        <v>157</v>
      </c>
      <c r="AM3565" t="s">
        <v>224</v>
      </c>
      <c r="AN3565" t="s">
        <v>76</v>
      </c>
      <c r="AO3565" t="s">
        <v>77</v>
      </c>
      <c r="AP3565" t="s">
        <v>126</v>
      </c>
      <c r="AQ3565" t="s">
        <v>77</v>
      </c>
      <c r="AR3565" t="s">
        <v>74</v>
      </c>
      <c r="AS3565" t="s">
        <v>54</v>
      </c>
      <c r="AT3565" t="s">
        <v>73</v>
      </c>
      <c r="AU3565" t="s">
        <v>107</v>
      </c>
      <c r="AV3565" t="s">
        <v>4669</v>
      </c>
    </row>
    <row r="3566" spans="1:48" hidden="1" x14ac:dyDescent="0.3">
      <c r="A3566" t="s">
        <v>16927</v>
      </c>
      <c r="B3566" t="s">
        <v>16928</v>
      </c>
      <c r="C3566" s="1" t="str">
        <f t="shared" si="577"/>
        <v>21:0975</v>
      </c>
      <c r="D3566" s="1" t="str">
        <f t="shared" si="587"/>
        <v>21:0111</v>
      </c>
      <c r="E3566" t="s">
        <v>16929</v>
      </c>
      <c r="F3566" t="s">
        <v>16930</v>
      </c>
      <c r="H3566">
        <v>60.249746199999997</v>
      </c>
      <c r="I3566">
        <v>-100.0454237</v>
      </c>
      <c r="J3566" s="1" t="str">
        <f t="shared" si="588"/>
        <v>NGR lake sediment grab sample</v>
      </c>
      <c r="K3566" s="1" t="str">
        <f t="shared" si="589"/>
        <v>&lt;177 micron (NGR)</v>
      </c>
      <c r="L3566">
        <v>102</v>
      </c>
      <c r="M3566" t="s">
        <v>289</v>
      </c>
      <c r="N3566">
        <v>1980</v>
      </c>
      <c r="O3566" t="s">
        <v>53</v>
      </c>
      <c r="P3566" t="s">
        <v>54</v>
      </c>
      <c r="Q3566" t="s">
        <v>954</v>
      </c>
      <c r="R3566" t="s">
        <v>615</v>
      </c>
      <c r="S3566" t="s">
        <v>57</v>
      </c>
      <c r="T3566" t="s">
        <v>277</v>
      </c>
      <c r="U3566" t="s">
        <v>168</v>
      </c>
      <c r="V3566" t="s">
        <v>139</v>
      </c>
      <c r="W3566" t="s">
        <v>306</v>
      </c>
      <c r="X3566" t="s">
        <v>62</v>
      </c>
      <c r="Y3566" t="s">
        <v>118</v>
      </c>
      <c r="Z3566" t="s">
        <v>138</v>
      </c>
      <c r="AA3566" t="s">
        <v>64</v>
      </c>
      <c r="AB3566" t="s">
        <v>316</v>
      </c>
      <c r="AC3566" t="s">
        <v>66</v>
      </c>
      <c r="AD3566" t="s">
        <v>138</v>
      </c>
      <c r="AE3566" t="s">
        <v>4470</v>
      </c>
      <c r="AF3566" t="s">
        <v>151</v>
      </c>
      <c r="AG3566" t="s">
        <v>91</v>
      </c>
      <c r="AH3566" t="s">
        <v>173</v>
      </c>
      <c r="AI3566" t="s">
        <v>203</v>
      </c>
      <c r="AJ3566" t="s">
        <v>124</v>
      </c>
      <c r="AK3566" t="s">
        <v>73</v>
      </c>
      <c r="AL3566" t="s">
        <v>526</v>
      </c>
      <c r="AM3566" t="s">
        <v>74</v>
      </c>
      <c r="AN3566" t="s">
        <v>76</v>
      </c>
      <c r="AO3566" t="s">
        <v>12056</v>
      </c>
      <c r="AP3566" t="s">
        <v>253</v>
      </c>
      <c r="AQ3566" t="s">
        <v>10193</v>
      </c>
      <c r="AR3566" t="s">
        <v>62</v>
      </c>
      <c r="AS3566" t="s">
        <v>170</v>
      </c>
      <c r="AT3566" t="s">
        <v>58</v>
      </c>
      <c r="AU3566" t="s">
        <v>593</v>
      </c>
      <c r="AV3566" t="s">
        <v>16931</v>
      </c>
    </row>
    <row r="3567" spans="1:48" hidden="1" x14ac:dyDescent="0.3">
      <c r="A3567" t="s">
        <v>16932</v>
      </c>
      <c r="B3567" t="s">
        <v>16933</v>
      </c>
      <c r="C3567" s="1" t="str">
        <f t="shared" si="577"/>
        <v>21:0975</v>
      </c>
      <c r="D3567" s="1" t="str">
        <f t="shared" si="587"/>
        <v>21:0111</v>
      </c>
      <c r="E3567" t="s">
        <v>16934</v>
      </c>
      <c r="F3567" t="s">
        <v>16935</v>
      </c>
      <c r="H3567">
        <v>60.2938069</v>
      </c>
      <c r="I3567">
        <v>-100.0446412</v>
      </c>
      <c r="J3567" s="1" t="str">
        <f t="shared" si="588"/>
        <v>NGR lake sediment grab sample</v>
      </c>
      <c r="K3567" s="1" t="str">
        <f t="shared" si="589"/>
        <v>&lt;177 micron (NGR)</v>
      </c>
      <c r="L3567">
        <v>102</v>
      </c>
      <c r="M3567" t="s">
        <v>301</v>
      </c>
      <c r="N3567">
        <v>1981</v>
      </c>
      <c r="O3567" t="s">
        <v>203</v>
      </c>
      <c r="P3567" t="s">
        <v>54</v>
      </c>
      <c r="Q3567" t="s">
        <v>965</v>
      </c>
      <c r="R3567" t="s">
        <v>189</v>
      </c>
      <c r="S3567" t="s">
        <v>57</v>
      </c>
      <c r="T3567" t="s">
        <v>277</v>
      </c>
      <c r="U3567" t="s">
        <v>92</v>
      </c>
      <c r="V3567" t="s">
        <v>478</v>
      </c>
      <c r="W3567" t="s">
        <v>338</v>
      </c>
      <c r="X3567" t="s">
        <v>74</v>
      </c>
      <c r="Y3567" t="s">
        <v>292</v>
      </c>
      <c r="Z3567" t="s">
        <v>96</v>
      </c>
      <c r="AA3567" t="s">
        <v>64</v>
      </c>
      <c r="AB3567" t="s">
        <v>100</v>
      </c>
      <c r="AC3567" t="s">
        <v>66</v>
      </c>
      <c r="AD3567" t="s">
        <v>138</v>
      </c>
      <c r="AE3567" t="s">
        <v>302</v>
      </c>
      <c r="AF3567" t="s">
        <v>141</v>
      </c>
      <c r="AG3567" t="s">
        <v>152</v>
      </c>
      <c r="AH3567" t="s">
        <v>173</v>
      </c>
      <c r="AI3567" t="s">
        <v>168</v>
      </c>
      <c r="AJ3567" t="s">
        <v>53</v>
      </c>
      <c r="AK3567" t="s">
        <v>73</v>
      </c>
      <c r="AL3567" t="s">
        <v>68</v>
      </c>
      <c r="AM3567" t="s">
        <v>157</v>
      </c>
      <c r="AN3567" t="s">
        <v>76</v>
      </c>
      <c r="AO3567" t="s">
        <v>525</v>
      </c>
      <c r="AP3567" t="s">
        <v>253</v>
      </c>
      <c r="AQ3567" t="s">
        <v>6428</v>
      </c>
      <c r="AR3567" t="s">
        <v>170</v>
      </c>
      <c r="AS3567" t="s">
        <v>170</v>
      </c>
      <c r="AT3567" t="s">
        <v>73</v>
      </c>
      <c r="AU3567" t="s">
        <v>107</v>
      </c>
      <c r="AV3567" t="s">
        <v>16936</v>
      </c>
    </row>
    <row r="3568" spans="1:48" hidden="1" x14ac:dyDescent="0.3">
      <c r="A3568" t="s">
        <v>16937</v>
      </c>
      <c r="B3568" t="s">
        <v>16938</v>
      </c>
      <c r="C3568" s="1" t="str">
        <f t="shared" si="577"/>
        <v>21:0975</v>
      </c>
      <c r="D3568" s="1" t="str">
        <f t="shared" si="587"/>
        <v>21:0111</v>
      </c>
      <c r="E3568" t="s">
        <v>16939</v>
      </c>
      <c r="F3568" t="s">
        <v>16940</v>
      </c>
      <c r="H3568">
        <v>60.320043900000002</v>
      </c>
      <c r="I3568">
        <v>-100.0685818</v>
      </c>
      <c r="J3568" s="1" t="str">
        <f t="shared" si="588"/>
        <v>NGR lake sediment grab sample</v>
      </c>
      <c r="K3568" s="1" t="str">
        <f t="shared" si="589"/>
        <v>&lt;177 micron (NGR)</v>
      </c>
      <c r="L3568">
        <v>102</v>
      </c>
      <c r="M3568" t="s">
        <v>314</v>
      </c>
      <c r="N3568">
        <v>1982</v>
      </c>
      <c r="O3568" t="s">
        <v>327</v>
      </c>
      <c r="P3568" t="s">
        <v>54</v>
      </c>
      <c r="Q3568" t="s">
        <v>836</v>
      </c>
      <c r="R3568" t="s">
        <v>1022</v>
      </c>
      <c r="S3568" t="s">
        <v>57</v>
      </c>
      <c r="T3568" t="s">
        <v>315</v>
      </c>
      <c r="U3568" t="s">
        <v>92</v>
      </c>
      <c r="V3568" t="s">
        <v>119</v>
      </c>
      <c r="W3568" t="s">
        <v>138</v>
      </c>
      <c r="X3568" t="s">
        <v>62</v>
      </c>
      <c r="Y3568" t="s">
        <v>170</v>
      </c>
      <c r="Z3568" t="s">
        <v>138</v>
      </c>
      <c r="AA3568" t="s">
        <v>64</v>
      </c>
      <c r="AB3568" t="s">
        <v>326</v>
      </c>
      <c r="AC3568" t="s">
        <v>66</v>
      </c>
      <c r="AD3568" t="s">
        <v>127</v>
      </c>
      <c r="AE3568" t="s">
        <v>62</v>
      </c>
      <c r="AF3568" t="s">
        <v>141</v>
      </c>
      <c r="AG3568" t="s">
        <v>91</v>
      </c>
      <c r="AH3568" t="s">
        <v>70</v>
      </c>
      <c r="AI3568" t="s">
        <v>203</v>
      </c>
      <c r="AJ3568" t="s">
        <v>209</v>
      </c>
      <c r="AK3568" t="s">
        <v>73</v>
      </c>
      <c r="AL3568" t="s">
        <v>526</v>
      </c>
      <c r="AM3568" t="s">
        <v>74</v>
      </c>
      <c r="AN3568" t="s">
        <v>76</v>
      </c>
      <c r="AO3568" t="s">
        <v>12056</v>
      </c>
      <c r="AP3568" t="s">
        <v>551</v>
      </c>
      <c r="AQ3568" t="s">
        <v>1708</v>
      </c>
      <c r="AR3568" t="s">
        <v>62</v>
      </c>
      <c r="AS3568" t="s">
        <v>170</v>
      </c>
      <c r="AT3568" t="s">
        <v>152</v>
      </c>
      <c r="AU3568" t="s">
        <v>107</v>
      </c>
      <c r="AV3568" t="s">
        <v>16941</v>
      </c>
    </row>
    <row r="3569" spans="1:48" hidden="1" x14ac:dyDescent="0.3">
      <c r="A3569" t="s">
        <v>16942</v>
      </c>
      <c r="B3569" t="s">
        <v>16943</v>
      </c>
      <c r="C3569" s="1" t="str">
        <f t="shared" si="577"/>
        <v>21:0975</v>
      </c>
      <c r="D3569" s="1" t="str">
        <f t="shared" si="587"/>
        <v>21:0111</v>
      </c>
      <c r="E3569" t="s">
        <v>16944</v>
      </c>
      <c r="F3569" t="s">
        <v>16945</v>
      </c>
      <c r="H3569">
        <v>60.3156623</v>
      </c>
      <c r="I3569">
        <v>-100.1187298</v>
      </c>
      <c r="J3569" s="1" t="str">
        <f t="shared" si="588"/>
        <v>NGR lake sediment grab sample</v>
      </c>
      <c r="K3569" s="1" t="str">
        <f t="shared" si="589"/>
        <v>&lt;177 micron (NGR)</v>
      </c>
      <c r="L3569">
        <v>102</v>
      </c>
      <c r="M3569" t="s">
        <v>324</v>
      </c>
      <c r="N3569">
        <v>1983</v>
      </c>
      <c r="O3569" t="s">
        <v>363</v>
      </c>
      <c r="P3569" t="s">
        <v>54</v>
      </c>
      <c r="Q3569" t="s">
        <v>403</v>
      </c>
      <c r="R3569" t="s">
        <v>12485</v>
      </c>
      <c r="S3569" t="s">
        <v>57</v>
      </c>
      <c r="T3569" t="s">
        <v>152</v>
      </c>
      <c r="U3569" t="s">
        <v>77</v>
      </c>
      <c r="V3569" t="s">
        <v>411</v>
      </c>
      <c r="W3569" t="s">
        <v>709</v>
      </c>
      <c r="X3569" t="s">
        <v>74</v>
      </c>
      <c r="Y3569" t="s">
        <v>205</v>
      </c>
      <c r="Z3569" t="s">
        <v>138</v>
      </c>
      <c r="AA3569" t="s">
        <v>64</v>
      </c>
      <c r="AB3569" t="s">
        <v>119</v>
      </c>
      <c r="AC3569" t="s">
        <v>66</v>
      </c>
      <c r="AD3569" t="s">
        <v>59</v>
      </c>
      <c r="AE3569" t="s">
        <v>8300</v>
      </c>
      <c r="AF3569" t="s">
        <v>282</v>
      </c>
      <c r="AG3569" t="s">
        <v>315</v>
      </c>
      <c r="AH3569" t="s">
        <v>70</v>
      </c>
      <c r="AI3569" t="s">
        <v>203</v>
      </c>
      <c r="AJ3569" t="s">
        <v>205</v>
      </c>
      <c r="AK3569" t="s">
        <v>73</v>
      </c>
      <c r="AL3569" t="s">
        <v>238</v>
      </c>
      <c r="AM3569" t="s">
        <v>125</v>
      </c>
      <c r="AN3569" t="s">
        <v>76</v>
      </c>
      <c r="AO3569" t="s">
        <v>290</v>
      </c>
      <c r="AP3569" t="s">
        <v>2144</v>
      </c>
      <c r="AQ3569" t="s">
        <v>13322</v>
      </c>
      <c r="AR3569" t="s">
        <v>62</v>
      </c>
      <c r="AS3569" t="s">
        <v>62</v>
      </c>
      <c r="AT3569" t="s">
        <v>73</v>
      </c>
      <c r="AU3569" t="s">
        <v>107</v>
      </c>
      <c r="AV3569" t="s">
        <v>16946</v>
      </c>
    </row>
    <row r="3570" spans="1:48" hidden="1" x14ac:dyDescent="0.3">
      <c r="A3570" t="s">
        <v>16947</v>
      </c>
      <c r="B3570" t="s">
        <v>16948</v>
      </c>
      <c r="C3570" s="1" t="str">
        <f t="shared" si="577"/>
        <v>21:0975</v>
      </c>
      <c r="D3570" s="1" t="str">
        <f t="shared" si="587"/>
        <v>21:0111</v>
      </c>
      <c r="E3570" t="s">
        <v>16949</v>
      </c>
      <c r="F3570" t="s">
        <v>16950</v>
      </c>
      <c r="H3570">
        <v>60.293725700000003</v>
      </c>
      <c r="I3570">
        <v>-100.12286570000001</v>
      </c>
      <c r="J3570" s="1" t="str">
        <f t="shared" si="588"/>
        <v>NGR lake sediment grab sample</v>
      </c>
      <c r="K3570" s="1" t="str">
        <f t="shared" si="589"/>
        <v>&lt;177 micron (NGR)</v>
      </c>
      <c r="L3570">
        <v>102</v>
      </c>
      <c r="M3570" t="s">
        <v>113</v>
      </c>
      <c r="N3570">
        <v>1984</v>
      </c>
      <c r="O3570" t="s">
        <v>125</v>
      </c>
      <c r="P3570" t="s">
        <v>54</v>
      </c>
      <c r="Q3570" t="s">
        <v>1814</v>
      </c>
      <c r="R3570" t="s">
        <v>522</v>
      </c>
      <c r="S3570" t="s">
        <v>57</v>
      </c>
      <c r="T3570" t="s">
        <v>152</v>
      </c>
      <c r="U3570" t="s">
        <v>168</v>
      </c>
      <c r="V3570" t="s">
        <v>192</v>
      </c>
      <c r="W3570" t="s">
        <v>61</v>
      </c>
      <c r="X3570" t="s">
        <v>67</v>
      </c>
      <c r="Y3570" t="s">
        <v>171</v>
      </c>
      <c r="Z3570" t="s">
        <v>62</v>
      </c>
      <c r="AA3570" t="s">
        <v>64</v>
      </c>
      <c r="AB3570" t="s">
        <v>190</v>
      </c>
      <c r="AC3570" t="s">
        <v>66</v>
      </c>
      <c r="AD3570" t="s">
        <v>117</v>
      </c>
      <c r="AE3570" t="s">
        <v>543</v>
      </c>
      <c r="AF3570" t="s">
        <v>436</v>
      </c>
      <c r="AG3570" t="s">
        <v>172</v>
      </c>
      <c r="AH3570" t="s">
        <v>780</v>
      </c>
      <c r="AI3570" t="s">
        <v>72</v>
      </c>
      <c r="AJ3570" t="s">
        <v>137</v>
      </c>
      <c r="AK3570" t="s">
        <v>73</v>
      </c>
      <c r="AL3570" t="s">
        <v>224</v>
      </c>
      <c r="AM3570" t="s">
        <v>103</v>
      </c>
      <c r="AN3570" t="s">
        <v>76</v>
      </c>
      <c r="AO3570" t="s">
        <v>281</v>
      </c>
      <c r="AP3570" t="s">
        <v>234</v>
      </c>
      <c r="AQ3570" t="s">
        <v>10225</v>
      </c>
      <c r="AR3570" t="s">
        <v>62</v>
      </c>
      <c r="AS3570" t="s">
        <v>54</v>
      </c>
      <c r="AT3570" t="s">
        <v>152</v>
      </c>
      <c r="AU3570" t="s">
        <v>107</v>
      </c>
      <c r="AV3570" t="s">
        <v>4784</v>
      </c>
    </row>
    <row r="3571" spans="1:48" hidden="1" x14ac:dyDescent="0.3">
      <c r="A3571" t="s">
        <v>16951</v>
      </c>
      <c r="B3571" t="s">
        <v>16952</v>
      </c>
      <c r="C3571" s="1" t="str">
        <f t="shared" ref="C3571:C3634" si="590">HYPERLINK("https://geochem.nrcan.gc.ca/cdogs/content/bdl/bdl210975_e.htm", "21:0975")</f>
        <v>21:0975</v>
      </c>
      <c r="D3571" s="1" t="str">
        <f t="shared" si="587"/>
        <v>21:0111</v>
      </c>
      <c r="E3571" t="s">
        <v>16949</v>
      </c>
      <c r="F3571" t="s">
        <v>16953</v>
      </c>
      <c r="H3571">
        <v>60.293725700000003</v>
      </c>
      <c r="I3571">
        <v>-100.12286570000001</v>
      </c>
      <c r="J3571" s="1" t="str">
        <f t="shared" si="588"/>
        <v>NGR lake sediment grab sample</v>
      </c>
      <c r="K3571" s="1" t="str">
        <f t="shared" si="589"/>
        <v>&lt;177 micron (NGR)</v>
      </c>
      <c r="L3571">
        <v>102</v>
      </c>
      <c r="M3571" t="s">
        <v>132</v>
      </c>
      <c r="N3571">
        <v>1985</v>
      </c>
      <c r="O3571" t="s">
        <v>74</v>
      </c>
      <c r="P3571" t="s">
        <v>54</v>
      </c>
      <c r="Q3571" t="s">
        <v>1295</v>
      </c>
      <c r="R3571" t="s">
        <v>251</v>
      </c>
      <c r="S3571" t="s">
        <v>57</v>
      </c>
      <c r="T3571" t="s">
        <v>58</v>
      </c>
      <c r="U3571" t="s">
        <v>168</v>
      </c>
      <c r="V3571" t="s">
        <v>356</v>
      </c>
      <c r="W3571" t="s">
        <v>363</v>
      </c>
      <c r="X3571" t="s">
        <v>67</v>
      </c>
      <c r="Y3571" t="s">
        <v>137</v>
      </c>
      <c r="Z3571" t="s">
        <v>170</v>
      </c>
      <c r="AA3571" t="s">
        <v>64</v>
      </c>
      <c r="AB3571" t="s">
        <v>575</v>
      </c>
      <c r="AC3571" t="s">
        <v>66</v>
      </c>
      <c r="AD3571" t="s">
        <v>59</v>
      </c>
      <c r="AE3571" t="s">
        <v>68</v>
      </c>
      <c r="AF3571" t="s">
        <v>357</v>
      </c>
      <c r="AG3571" t="s">
        <v>153</v>
      </c>
      <c r="AH3571" t="s">
        <v>472</v>
      </c>
      <c r="AI3571" t="s">
        <v>59</v>
      </c>
      <c r="AJ3571" t="s">
        <v>95</v>
      </c>
      <c r="AK3571" t="s">
        <v>73</v>
      </c>
      <c r="AL3571" t="s">
        <v>157</v>
      </c>
      <c r="AM3571" t="s">
        <v>224</v>
      </c>
      <c r="AN3571" t="s">
        <v>76</v>
      </c>
      <c r="AO3571" t="s">
        <v>104</v>
      </c>
      <c r="AP3571" t="s">
        <v>656</v>
      </c>
      <c r="AQ3571" t="s">
        <v>8121</v>
      </c>
      <c r="AR3571" t="s">
        <v>67</v>
      </c>
      <c r="AS3571" t="s">
        <v>54</v>
      </c>
      <c r="AT3571" t="s">
        <v>73</v>
      </c>
      <c r="AU3571" t="s">
        <v>107</v>
      </c>
      <c r="AV3571" t="s">
        <v>16954</v>
      </c>
    </row>
    <row r="3572" spans="1:48" hidden="1" x14ac:dyDescent="0.3">
      <c r="A3572" t="s">
        <v>16955</v>
      </c>
      <c r="B3572" t="s">
        <v>16956</v>
      </c>
      <c r="C3572" s="1" t="str">
        <f t="shared" si="590"/>
        <v>21:0975</v>
      </c>
      <c r="D3572" s="1" t="str">
        <f t="shared" si="587"/>
        <v>21:0111</v>
      </c>
      <c r="E3572" t="s">
        <v>16957</v>
      </c>
      <c r="F3572" t="s">
        <v>16958</v>
      </c>
      <c r="H3572">
        <v>60.2527404</v>
      </c>
      <c r="I3572">
        <v>-100.10158749999999</v>
      </c>
      <c r="J3572" s="1" t="str">
        <f t="shared" si="588"/>
        <v>NGR lake sediment grab sample</v>
      </c>
      <c r="K3572" s="1" t="str">
        <f t="shared" si="589"/>
        <v>&lt;177 micron (NGR)</v>
      </c>
      <c r="L3572">
        <v>102</v>
      </c>
      <c r="M3572" t="s">
        <v>335</v>
      </c>
      <c r="N3572">
        <v>1986</v>
      </c>
      <c r="O3572" t="s">
        <v>124</v>
      </c>
      <c r="P3572" t="s">
        <v>54</v>
      </c>
      <c r="Q3572" t="s">
        <v>747</v>
      </c>
      <c r="R3572" t="s">
        <v>347</v>
      </c>
      <c r="S3572" t="s">
        <v>57</v>
      </c>
      <c r="T3572" t="s">
        <v>277</v>
      </c>
      <c r="U3572" t="s">
        <v>88</v>
      </c>
      <c r="V3572" t="s">
        <v>317</v>
      </c>
      <c r="W3572" t="s">
        <v>143</v>
      </c>
      <c r="X3572" t="s">
        <v>67</v>
      </c>
      <c r="Y3572" t="s">
        <v>94</v>
      </c>
      <c r="Z3572" t="s">
        <v>138</v>
      </c>
      <c r="AA3572" t="s">
        <v>64</v>
      </c>
      <c r="AB3572" t="s">
        <v>303</v>
      </c>
      <c r="AC3572" t="s">
        <v>66</v>
      </c>
      <c r="AD3572" t="s">
        <v>62</v>
      </c>
      <c r="AE3572" t="s">
        <v>4498</v>
      </c>
      <c r="AF3572" t="s">
        <v>134</v>
      </c>
      <c r="AG3572" t="s">
        <v>58</v>
      </c>
      <c r="AH3572" t="s">
        <v>173</v>
      </c>
      <c r="AI3572" t="s">
        <v>402</v>
      </c>
      <c r="AJ3572" t="s">
        <v>336</v>
      </c>
      <c r="AK3572" t="s">
        <v>73</v>
      </c>
      <c r="AL3572" t="s">
        <v>74</v>
      </c>
      <c r="AM3572" t="s">
        <v>157</v>
      </c>
      <c r="AN3572" t="s">
        <v>76</v>
      </c>
      <c r="AO3572" t="s">
        <v>281</v>
      </c>
      <c r="AP3572" t="s">
        <v>210</v>
      </c>
      <c r="AQ3572" t="s">
        <v>116</v>
      </c>
      <c r="AR3572" t="s">
        <v>74</v>
      </c>
      <c r="AS3572" t="s">
        <v>62</v>
      </c>
      <c r="AT3572" t="s">
        <v>152</v>
      </c>
      <c r="AU3572" t="s">
        <v>107</v>
      </c>
      <c r="AV3572" t="s">
        <v>4136</v>
      </c>
    </row>
    <row r="3573" spans="1:48" hidden="1" x14ac:dyDescent="0.3">
      <c r="A3573" t="s">
        <v>16959</v>
      </c>
      <c r="B3573" t="s">
        <v>16960</v>
      </c>
      <c r="C3573" s="1" t="str">
        <f t="shared" si="590"/>
        <v>21:0975</v>
      </c>
      <c r="D3573" s="1" t="str">
        <f t="shared" si="587"/>
        <v>21:0111</v>
      </c>
      <c r="E3573" t="s">
        <v>16874</v>
      </c>
      <c r="F3573" t="s">
        <v>16961</v>
      </c>
      <c r="H3573">
        <v>60.252231299999998</v>
      </c>
      <c r="I3573">
        <v>-100.1572228</v>
      </c>
      <c r="J3573" s="1" t="str">
        <f t="shared" si="588"/>
        <v>NGR lake sediment grab sample</v>
      </c>
      <c r="K3573" s="1" t="str">
        <f t="shared" si="589"/>
        <v>&lt;177 micron (NGR)</v>
      </c>
      <c r="L3573">
        <v>102</v>
      </c>
      <c r="M3573" t="s">
        <v>345</v>
      </c>
      <c r="N3573">
        <v>1987</v>
      </c>
      <c r="O3573" t="s">
        <v>71</v>
      </c>
      <c r="P3573" t="s">
        <v>54</v>
      </c>
      <c r="Q3573" t="s">
        <v>2374</v>
      </c>
      <c r="R3573" t="s">
        <v>16962</v>
      </c>
      <c r="S3573" t="s">
        <v>57</v>
      </c>
      <c r="T3573" t="s">
        <v>275</v>
      </c>
      <c r="U3573" t="s">
        <v>203</v>
      </c>
      <c r="V3573" t="s">
        <v>2740</v>
      </c>
      <c r="W3573" t="s">
        <v>240</v>
      </c>
      <c r="X3573" t="s">
        <v>67</v>
      </c>
      <c r="Y3573" t="s">
        <v>254</v>
      </c>
      <c r="Z3573" t="s">
        <v>96</v>
      </c>
      <c r="AA3573" t="s">
        <v>64</v>
      </c>
      <c r="AB3573" t="s">
        <v>91</v>
      </c>
      <c r="AC3573" t="s">
        <v>66</v>
      </c>
      <c r="AD3573" t="s">
        <v>99</v>
      </c>
      <c r="AE3573" t="s">
        <v>206</v>
      </c>
      <c r="AF3573" t="s">
        <v>317</v>
      </c>
      <c r="AG3573" t="s">
        <v>427</v>
      </c>
      <c r="AH3573" t="s">
        <v>780</v>
      </c>
      <c r="AI3573" t="s">
        <v>328</v>
      </c>
      <c r="AJ3573" t="s">
        <v>16963</v>
      </c>
      <c r="AK3573" t="s">
        <v>73</v>
      </c>
      <c r="AL3573" t="s">
        <v>177</v>
      </c>
      <c r="AM3573" t="s">
        <v>421</v>
      </c>
      <c r="AN3573" t="s">
        <v>16877</v>
      </c>
      <c r="AO3573" t="s">
        <v>16964</v>
      </c>
      <c r="AP3573" t="s">
        <v>307</v>
      </c>
      <c r="AQ3573" t="s">
        <v>16965</v>
      </c>
      <c r="AR3573" t="s">
        <v>168</v>
      </c>
      <c r="AS3573" t="s">
        <v>96</v>
      </c>
      <c r="AT3573" t="s">
        <v>643</v>
      </c>
      <c r="AU3573" t="s">
        <v>107</v>
      </c>
      <c r="AV3573" t="s">
        <v>6296</v>
      </c>
    </row>
    <row r="3574" spans="1:48" hidden="1" x14ac:dyDescent="0.3">
      <c r="A3574" t="s">
        <v>16966</v>
      </c>
      <c r="B3574" t="s">
        <v>16967</v>
      </c>
      <c r="C3574" s="1" t="str">
        <f t="shared" si="590"/>
        <v>21:0975</v>
      </c>
      <c r="D3574" s="1" t="str">
        <f t="shared" si="587"/>
        <v>21:0111</v>
      </c>
      <c r="E3574" t="s">
        <v>16968</v>
      </c>
      <c r="F3574" t="s">
        <v>16969</v>
      </c>
      <c r="H3574">
        <v>60.272554</v>
      </c>
      <c r="I3574">
        <v>-100.15708960000001</v>
      </c>
      <c r="J3574" s="1" t="str">
        <f t="shared" si="588"/>
        <v>NGR lake sediment grab sample</v>
      </c>
      <c r="K3574" s="1" t="str">
        <f t="shared" si="589"/>
        <v>&lt;177 micron (NGR)</v>
      </c>
      <c r="L3574">
        <v>102</v>
      </c>
      <c r="M3574" t="s">
        <v>354</v>
      </c>
      <c r="N3574">
        <v>1988</v>
      </c>
      <c r="O3574" t="s">
        <v>104</v>
      </c>
      <c r="P3574" t="s">
        <v>54</v>
      </c>
      <c r="Q3574" t="s">
        <v>1980</v>
      </c>
      <c r="R3574" t="s">
        <v>10614</v>
      </c>
      <c r="S3574" t="s">
        <v>57</v>
      </c>
      <c r="T3574" t="s">
        <v>91</v>
      </c>
      <c r="U3574" t="s">
        <v>178</v>
      </c>
      <c r="V3574" t="s">
        <v>65</v>
      </c>
      <c r="W3574" t="s">
        <v>156</v>
      </c>
      <c r="X3574" t="s">
        <v>74</v>
      </c>
      <c r="Y3574" t="s">
        <v>56</v>
      </c>
      <c r="Z3574" t="s">
        <v>96</v>
      </c>
      <c r="AA3574" t="s">
        <v>64</v>
      </c>
      <c r="AB3574" t="s">
        <v>853</v>
      </c>
      <c r="AC3574" t="s">
        <v>66</v>
      </c>
      <c r="AD3574" t="s">
        <v>59</v>
      </c>
      <c r="AE3574" t="s">
        <v>171</v>
      </c>
      <c r="AF3574" t="s">
        <v>192</v>
      </c>
      <c r="AG3574" t="s">
        <v>91</v>
      </c>
      <c r="AH3574" t="s">
        <v>173</v>
      </c>
      <c r="AI3574" t="s">
        <v>92</v>
      </c>
      <c r="AJ3574" t="s">
        <v>56</v>
      </c>
      <c r="AK3574" t="s">
        <v>73</v>
      </c>
      <c r="AL3574" t="s">
        <v>206</v>
      </c>
      <c r="AM3574" t="s">
        <v>125</v>
      </c>
      <c r="AN3574" t="s">
        <v>76</v>
      </c>
      <c r="AO3574" t="s">
        <v>1753</v>
      </c>
      <c r="AP3574" t="s">
        <v>551</v>
      </c>
      <c r="AQ3574" t="s">
        <v>9494</v>
      </c>
      <c r="AR3574" t="s">
        <v>170</v>
      </c>
      <c r="AS3574" t="s">
        <v>170</v>
      </c>
      <c r="AT3574" t="s">
        <v>152</v>
      </c>
      <c r="AU3574" t="s">
        <v>107</v>
      </c>
      <c r="AV3574" t="s">
        <v>16970</v>
      </c>
    </row>
    <row r="3575" spans="1:48" hidden="1" x14ac:dyDescent="0.3">
      <c r="A3575" t="s">
        <v>16971</v>
      </c>
      <c r="B3575" t="s">
        <v>16972</v>
      </c>
      <c r="C3575" s="1" t="str">
        <f t="shared" si="590"/>
        <v>21:0975</v>
      </c>
      <c r="D3575" s="1" t="str">
        <f t="shared" si="587"/>
        <v>21:0111</v>
      </c>
      <c r="E3575" t="s">
        <v>16973</v>
      </c>
      <c r="F3575" t="s">
        <v>16974</v>
      </c>
      <c r="H3575">
        <v>60.346575899999998</v>
      </c>
      <c r="I3575">
        <v>-100.6649055</v>
      </c>
      <c r="J3575" s="1" t="str">
        <f t="shared" si="588"/>
        <v>NGR lake sediment grab sample</v>
      </c>
      <c r="K3575" s="1" t="str">
        <f t="shared" si="589"/>
        <v>&lt;177 micron (NGR)</v>
      </c>
      <c r="L3575">
        <v>103</v>
      </c>
      <c r="M3575" t="s">
        <v>52</v>
      </c>
      <c r="N3575">
        <v>1989</v>
      </c>
      <c r="O3575" t="s">
        <v>159</v>
      </c>
      <c r="P3575" t="s">
        <v>54</v>
      </c>
      <c r="Q3575" t="s">
        <v>505</v>
      </c>
      <c r="R3575" t="s">
        <v>16975</v>
      </c>
      <c r="S3575" t="s">
        <v>57</v>
      </c>
      <c r="T3575" t="s">
        <v>404</v>
      </c>
      <c r="U3575" t="s">
        <v>281</v>
      </c>
      <c r="V3575" t="s">
        <v>575</v>
      </c>
      <c r="W3575" t="s">
        <v>74</v>
      </c>
      <c r="X3575" t="s">
        <v>74</v>
      </c>
      <c r="Y3575" t="s">
        <v>63</v>
      </c>
      <c r="Z3575" t="s">
        <v>170</v>
      </c>
      <c r="AA3575" t="s">
        <v>64</v>
      </c>
      <c r="AB3575" t="s">
        <v>550</v>
      </c>
      <c r="AC3575" t="s">
        <v>66</v>
      </c>
      <c r="AD3575" t="s">
        <v>59</v>
      </c>
      <c r="AE3575" t="s">
        <v>75</v>
      </c>
      <c r="AF3575" t="s">
        <v>356</v>
      </c>
      <c r="AG3575" t="s">
        <v>356</v>
      </c>
      <c r="AH3575" t="s">
        <v>472</v>
      </c>
      <c r="AI3575" t="s">
        <v>201</v>
      </c>
      <c r="AJ3575" t="s">
        <v>388</v>
      </c>
      <c r="AK3575" t="s">
        <v>73</v>
      </c>
      <c r="AL3575" t="s">
        <v>103</v>
      </c>
      <c r="AM3575" t="s">
        <v>75</v>
      </c>
      <c r="AN3575" t="s">
        <v>76</v>
      </c>
      <c r="AO3575" t="s">
        <v>265</v>
      </c>
      <c r="AP3575" t="s">
        <v>2741</v>
      </c>
      <c r="AQ3575" t="s">
        <v>209</v>
      </c>
      <c r="AR3575" t="s">
        <v>67</v>
      </c>
      <c r="AS3575" t="s">
        <v>54</v>
      </c>
      <c r="AT3575" t="s">
        <v>489</v>
      </c>
      <c r="AU3575" t="s">
        <v>107</v>
      </c>
      <c r="AV3575" t="s">
        <v>3620</v>
      </c>
    </row>
    <row r="3576" spans="1:48" hidden="1" x14ac:dyDescent="0.3">
      <c r="A3576" t="s">
        <v>16976</v>
      </c>
      <c r="B3576" t="s">
        <v>16977</v>
      </c>
      <c r="C3576" s="1" t="str">
        <f t="shared" si="590"/>
        <v>21:0975</v>
      </c>
      <c r="D3576" s="1" t="str">
        <f t="shared" si="587"/>
        <v>21:0111</v>
      </c>
      <c r="E3576" t="s">
        <v>16978</v>
      </c>
      <c r="F3576" t="s">
        <v>16979</v>
      </c>
      <c r="H3576">
        <v>60.322291700000001</v>
      </c>
      <c r="I3576">
        <v>-100.1988266</v>
      </c>
      <c r="J3576" s="1" t="str">
        <f t="shared" si="588"/>
        <v>NGR lake sediment grab sample</v>
      </c>
      <c r="K3576" s="1" t="str">
        <f t="shared" si="589"/>
        <v>&lt;177 micron (NGR)</v>
      </c>
      <c r="L3576">
        <v>103</v>
      </c>
      <c r="M3576" t="s">
        <v>86</v>
      </c>
      <c r="N3576">
        <v>1990</v>
      </c>
      <c r="O3576" t="s">
        <v>211</v>
      </c>
      <c r="P3576" t="s">
        <v>54</v>
      </c>
      <c r="Q3576" t="s">
        <v>2145</v>
      </c>
      <c r="R3576" t="s">
        <v>478</v>
      </c>
      <c r="S3576" t="s">
        <v>57</v>
      </c>
      <c r="T3576" t="s">
        <v>315</v>
      </c>
      <c r="U3576" t="s">
        <v>96</v>
      </c>
      <c r="V3576" t="s">
        <v>2740</v>
      </c>
      <c r="W3576" t="s">
        <v>87</v>
      </c>
      <c r="X3576" t="s">
        <v>74</v>
      </c>
      <c r="Y3576" t="s">
        <v>421</v>
      </c>
      <c r="Z3576" t="s">
        <v>127</v>
      </c>
      <c r="AA3576" t="s">
        <v>64</v>
      </c>
      <c r="AB3576" t="s">
        <v>380</v>
      </c>
      <c r="AC3576" t="s">
        <v>66</v>
      </c>
      <c r="AD3576" t="s">
        <v>203</v>
      </c>
      <c r="AE3576" t="s">
        <v>206</v>
      </c>
      <c r="AF3576" t="s">
        <v>290</v>
      </c>
      <c r="AG3576" t="s">
        <v>219</v>
      </c>
      <c r="AH3576" t="s">
        <v>780</v>
      </c>
      <c r="AI3576" t="s">
        <v>72</v>
      </c>
      <c r="AJ3576" t="s">
        <v>16980</v>
      </c>
      <c r="AK3576" t="s">
        <v>73</v>
      </c>
      <c r="AL3576" t="s">
        <v>206</v>
      </c>
      <c r="AM3576" t="s">
        <v>75</v>
      </c>
      <c r="AN3576" t="s">
        <v>9518</v>
      </c>
      <c r="AO3576" t="s">
        <v>8304</v>
      </c>
      <c r="AP3576" t="s">
        <v>656</v>
      </c>
      <c r="AQ3576" t="s">
        <v>10705</v>
      </c>
      <c r="AR3576" t="s">
        <v>170</v>
      </c>
      <c r="AS3576" t="s">
        <v>54</v>
      </c>
      <c r="AT3576" t="s">
        <v>73</v>
      </c>
      <c r="AU3576" t="s">
        <v>107</v>
      </c>
      <c r="AV3576" t="s">
        <v>10905</v>
      </c>
    </row>
    <row r="3577" spans="1:48" hidden="1" x14ac:dyDescent="0.3">
      <c r="A3577" t="s">
        <v>16981</v>
      </c>
      <c r="B3577" t="s">
        <v>16982</v>
      </c>
      <c r="C3577" s="1" t="str">
        <f t="shared" si="590"/>
        <v>21:0975</v>
      </c>
      <c r="D3577" s="1" t="str">
        <f t="shared" si="587"/>
        <v>21:0111</v>
      </c>
      <c r="E3577" t="s">
        <v>16983</v>
      </c>
      <c r="F3577" t="s">
        <v>16984</v>
      </c>
      <c r="H3577">
        <v>60.312177699999999</v>
      </c>
      <c r="I3577">
        <v>-100.2450317</v>
      </c>
      <c r="J3577" s="1" t="str">
        <f t="shared" si="588"/>
        <v>NGR lake sediment grab sample</v>
      </c>
      <c r="K3577" s="1" t="str">
        <f t="shared" si="589"/>
        <v>&lt;177 micron (NGR)</v>
      </c>
      <c r="L3577">
        <v>103</v>
      </c>
      <c r="M3577" t="s">
        <v>149</v>
      </c>
      <c r="N3577">
        <v>1991</v>
      </c>
      <c r="O3577" t="s">
        <v>170</v>
      </c>
      <c r="P3577" t="s">
        <v>54</v>
      </c>
      <c r="Q3577" t="s">
        <v>558</v>
      </c>
      <c r="R3577" t="s">
        <v>356</v>
      </c>
      <c r="S3577" t="s">
        <v>57</v>
      </c>
      <c r="T3577" t="s">
        <v>277</v>
      </c>
      <c r="U3577" t="s">
        <v>138</v>
      </c>
      <c r="V3577" t="s">
        <v>2740</v>
      </c>
      <c r="W3577" t="s">
        <v>201</v>
      </c>
      <c r="X3577" t="s">
        <v>74</v>
      </c>
      <c r="Y3577" t="s">
        <v>95</v>
      </c>
      <c r="Z3577" t="s">
        <v>127</v>
      </c>
      <c r="AA3577" t="s">
        <v>64</v>
      </c>
      <c r="AB3577" t="s">
        <v>617</v>
      </c>
      <c r="AC3577" t="s">
        <v>66</v>
      </c>
      <c r="AD3577" t="s">
        <v>203</v>
      </c>
      <c r="AE3577" t="s">
        <v>238</v>
      </c>
      <c r="AF3577" t="s">
        <v>116</v>
      </c>
      <c r="AG3577" t="s">
        <v>152</v>
      </c>
      <c r="AH3577" t="s">
        <v>472</v>
      </c>
      <c r="AI3577" t="s">
        <v>117</v>
      </c>
      <c r="AJ3577" t="s">
        <v>211</v>
      </c>
      <c r="AK3577" t="s">
        <v>73</v>
      </c>
      <c r="AL3577" t="s">
        <v>206</v>
      </c>
      <c r="AM3577" t="s">
        <v>177</v>
      </c>
      <c r="AN3577" t="s">
        <v>76</v>
      </c>
      <c r="AO3577" t="s">
        <v>381</v>
      </c>
      <c r="AP3577" t="s">
        <v>126</v>
      </c>
      <c r="AQ3577" t="s">
        <v>13369</v>
      </c>
      <c r="AR3577" t="s">
        <v>127</v>
      </c>
      <c r="AS3577" t="s">
        <v>54</v>
      </c>
      <c r="AT3577" t="s">
        <v>73</v>
      </c>
      <c r="AU3577" t="s">
        <v>107</v>
      </c>
      <c r="AV3577" t="s">
        <v>16985</v>
      </c>
    </row>
    <row r="3578" spans="1:48" hidden="1" x14ac:dyDescent="0.3">
      <c r="A3578" t="s">
        <v>16986</v>
      </c>
      <c r="B3578" t="s">
        <v>16987</v>
      </c>
      <c r="C3578" s="1" t="str">
        <f t="shared" si="590"/>
        <v>21:0975</v>
      </c>
      <c r="D3578" s="1" t="str">
        <f t="shared" si="587"/>
        <v>21:0111</v>
      </c>
      <c r="E3578" t="s">
        <v>16988</v>
      </c>
      <c r="F3578" t="s">
        <v>16989</v>
      </c>
      <c r="H3578">
        <v>60.273346600000004</v>
      </c>
      <c r="I3578">
        <v>-100.25568989999999</v>
      </c>
      <c r="J3578" s="1" t="str">
        <f t="shared" si="588"/>
        <v>NGR lake sediment grab sample</v>
      </c>
      <c r="K3578" s="1" t="str">
        <f t="shared" si="589"/>
        <v>&lt;177 micron (NGR)</v>
      </c>
      <c r="L3578">
        <v>103</v>
      </c>
      <c r="M3578" t="s">
        <v>165</v>
      </c>
      <c r="N3578">
        <v>1992</v>
      </c>
      <c r="O3578" t="s">
        <v>1483</v>
      </c>
      <c r="P3578" t="s">
        <v>54</v>
      </c>
      <c r="Q3578" t="s">
        <v>1980</v>
      </c>
      <c r="R3578" t="s">
        <v>13046</v>
      </c>
      <c r="S3578" t="s">
        <v>57</v>
      </c>
      <c r="T3578" t="s">
        <v>262</v>
      </c>
      <c r="U3578" t="s">
        <v>347</v>
      </c>
      <c r="V3578" t="s">
        <v>691</v>
      </c>
      <c r="W3578" t="s">
        <v>193</v>
      </c>
      <c r="X3578" t="s">
        <v>74</v>
      </c>
      <c r="Y3578" t="s">
        <v>592</v>
      </c>
      <c r="Z3578" t="s">
        <v>127</v>
      </c>
      <c r="AA3578" t="s">
        <v>64</v>
      </c>
      <c r="AB3578" t="s">
        <v>291</v>
      </c>
      <c r="AC3578" t="s">
        <v>66</v>
      </c>
      <c r="AD3578" t="s">
        <v>178</v>
      </c>
      <c r="AE3578" t="s">
        <v>421</v>
      </c>
      <c r="AF3578" t="s">
        <v>550</v>
      </c>
      <c r="AG3578" t="s">
        <v>235</v>
      </c>
      <c r="AH3578" t="s">
        <v>780</v>
      </c>
      <c r="AI3578" t="s">
        <v>168</v>
      </c>
      <c r="AJ3578" t="s">
        <v>388</v>
      </c>
      <c r="AK3578" t="s">
        <v>73</v>
      </c>
      <c r="AL3578" t="s">
        <v>74</v>
      </c>
      <c r="AM3578" t="s">
        <v>177</v>
      </c>
      <c r="AN3578" t="s">
        <v>9518</v>
      </c>
      <c r="AO3578" t="s">
        <v>134</v>
      </c>
      <c r="AP3578" t="s">
        <v>295</v>
      </c>
      <c r="AQ3578" t="s">
        <v>5307</v>
      </c>
      <c r="AR3578" t="s">
        <v>96</v>
      </c>
      <c r="AS3578" t="s">
        <v>170</v>
      </c>
      <c r="AT3578" t="s">
        <v>479</v>
      </c>
      <c r="AU3578" t="s">
        <v>107</v>
      </c>
      <c r="AV3578" t="s">
        <v>12666</v>
      </c>
    </row>
    <row r="3579" spans="1:48" hidden="1" x14ac:dyDescent="0.3">
      <c r="A3579" t="s">
        <v>16990</v>
      </c>
      <c r="B3579" t="s">
        <v>16991</v>
      </c>
      <c r="C3579" s="1" t="str">
        <f t="shared" si="590"/>
        <v>21:0975</v>
      </c>
      <c r="D3579" s="1" t="str">
        <f t="shared" si="587"/>
        <v>21:0111</v>
      </c>
      <c r="E3579" t="s">
        <v>16992</v>
      </c>
      <c r="F3579" t="s">
        <v>16993</v>
      </c>
      <c r="H3579">
        <v>60.243097800000001</v>
      </c>
      <c r="I3579">
        <v>-100.2570623</v>
      </c>
      <c r="J3579" s="1" t="str">
        <f t="shared" si="588"/>
        <v>NGR lake sediment grab sample</v>
      </c>
      <c r="K3579" s="1" t="str">
        <f t="shared" si="589"/>
        <v>&lt;177 micron (NGR)</v>
      </c>
      <c r="L3579">
        <v>103</v>
      </c>
      <c r="M3579" t="s">
        <v>185</v>
      </c>
      <c r="N3579">
        <v>1993</v>
      </c>
      <c r="O3579" t="s">
        <v>92</v>
      </c>
      <c r="P3579" t="s">
        <v>54</v>
      </c>
      <c r="Q3579" t="s">
        <v>234</v>
      </c>
      <c r="R3579" t="s">
        <v>492</v>
      </c>
      <c r="S3579" t="s">
        <v>57</v>
      </c>
      <c r="T3579" t="s">
        <v>262</v>
      </c>
      <c r="U3579" t="s">
        <v>151</v>
      </c>
      <c r="V3579" t="s">
        <v>223</v>
      </c>
      <c r="W3579" t="s">
        <v>56</v>
      </c>
      <c r="X3579" t="s">
        <v>62</v>
      </c>
      <c r="Y3579" t="s">
        <v>203</v>
      </c>
      <c r="Z3579" t="s">
        <v>96</v>
      </c>
      <c r="AA3579" t="s">
        <v>64</v>
      </c>
      <c r="AB3579" t="s">
        <v>122</v>
      </c>
      <c r="AC3579" t="s">
        <v>66</v>
      </c>
      <c r="AD3579" t="s">
        <v>59</v>
      </c>
      <c r="AE3579" t="s">
        <v>396</v>
      </c>
      <c r="AF3579" t="s">
        <v>615</v>
      </c>
      <c r="AG3579" t="s">
        <v>207</v>
      </c>
      <c r="AH3579" t="s">
        <v>173</v>
      </c>
      <c r="AI3579" t="s">
        <v>104</v>
      </c>
      <c r="AJ3579" t="s">
        <v>59</v>
      </c>
      <c r="AK3579" t="s">
        <v>73</v>
      </c>
      <c r="AL3579" t="s">
        <v>74</v>
      </c>
      <c r="AM3579" t="s">
        <v>68</v>
      </c>
      <c r="AN3579" t="s">
        <v>76</v>
      </c>
      <c r="AO3579" t="s">
        <v>134</v>
      </c>
      <c r="AP3579" t="s">
        <v>837</v>
      </c>
      <c r="AQ3579" t="s">
        <v>14008</v>
      </c>
      <c r="AR3579" t="s">
        <v>170</v>
      </c>
      <c r="AS3579" t="s">
        <v>127</v>
      </c>
      <c r="AT3579" t="s">
        <v>80</v>
      </c>
      <c r="AU3579" t="s">
        <v>107</v>
      </c>
      <c r="AV3579" t="s">
        <v>7425</v>
      </c>
    </row>
    <row r="3580" spans="1:48" hidden="1" x14ac:dyDescent="0.3">
      <c r="A3580" t="s">
        <v>16994</v>
      </c>
      <c r="B3580" t="s">
        <v>16995</v>
      </c>
      <c r="C3580" s="1" t="str">
        <f t="shared" si="590"/>
        <v>21:0975</v>
      </c>
      <c r="D3580" s="1" t="str">
        <f t="shared" si="587"/>
        <v>21:0111</v>
      </c>
      <c r="E3580" t="s">
        <v>16996</v>
      </c>
      <c r="F3580" t="s">
        <v>16997</v>
      </c>
      <c r="H3580">
        <v>60.241410500000001</v>
      </c>
      <c r="I3580">
        <v>-100.2961754</v>
      </c>
      <c r="J3580" s="1" t="str">
        <f t="shared" si="588"/>
        <v>NGR lake sediment grab sample</v>
      </c>
      <c r="K3580" s="1" t="str">
        <f t="shared" si="589"/>
        <v>&lt;177 micron (NGR)</v>
      </c>
      <c r="L3580">
        <v>103</v>
      </c>
      <c r="M3580" t="s">
        <v>200</v>
      </c>
      <c r="N3580">
        <v>1994</v>
      </c>
      <c r="O3580" t="s">
        <v>171</v>
      </c>
      <c r="P3580" t="s">
        <v>54</v>
      </c>
      <c r="Q3580" t="s">
        <v>1980</v>
      </c>
      <c r="R3580" t="s">
        <v>550</v>
      </c>
      <c r="S3580" t="s">
        <v>57</v>
      </c>
      <c r="T3580" t="s">
        <v>91</v>
      </c>
      <c r="U3580" t="s">
        <v>134</v>
      </c>
      <c r="V3580" t="s">
        <v>169</v>
      </c>
      <c r="W3580" t="s">
        <v>72</v>
      </c>
      <c r="X3580" t="s">
        <v>74</v>
      </c>
      <c r="Y3580" t="s">
        <v>87</v>
      </c>
      <c r="Z3580" t="s">
        <v>59</v>
      </c>
      <c r="AA3580" t="s">
        <v>64</v>
      </c>
      <c r="AB3580" t="s">
        <v>60</v>
      </c>
      <c r="AC3580" t="s">
        <v>66</v>
      </c>
      <c r="AD3580" t="s">
        <v>138</v>
      </c>
      <c r="AE3580" t="s">
        <v>62</v>
      </c>
      <c r="AF3580" t="s">
        <v>575</v>
      </c>
      <c r="AG3580" t="s">
        <v>91</v>
      </c>
      <c r="AH3580" t="s">
        <v>70</v>
      </c>
      <c r="AI3580" t="s">
        <v>104</v>
      </c>
      <c r="AJ3580" t="s">
        <v>156</v>
      </c>
      <c r="AK3580" t="s">
        <v>73</v>
      </c>
      <c r="AL3580" t="s">
        <v>396</v>
      </c>
      <c r="AM3580" t="s">
        <v>74</v>
      </c>
      <c r="AN3580" t="s">
        <v>76</v>
      </c>
      <c r="AO3580" t="s">
        <v>290</v>
      </c>
      <c r="AP3580" t="s">
        <v>13677</v>
      </c>
      <c r="AQ3580" t="s">
        <v>9451</v>
      </c>
      <c r="AR3580" t="s">
        <v>62</v>
      </c>
      <c r="AS3580" t="s">
        <v>170</v>
      </c>
      <c r="AT3580" t="s">
        <v>262</v>
      </c>
      <c r="AU3580" t="s">
        <v>1814</v>
      </c>
      <c r="AV3580" t="s">
        <v>3346</v>
      </c>
    </row>
    <row r="3581" spans="1:48" hidden="1" x14ac:dyDescent="0.3">
      <c r="A3581" t="s">
        <v>16998</v>
      </c>
      <c r="B3581" t="s">
        <v>16999</v>
      </c>
      <c r="C3581" s="1" t="str">
        <f t="shared" si="590"/>
        <v>21:0975</v>
      </c>
      <c r="D3581" s="1" t="str">
        <f t="shared" si="587"/>
        <v>21:0111</v>
      </c>
      <c r="E3581" t="s">
        <v>17000</v>
      </c>
      <c r="F3581" t="s">
        <v>17001</v>
      </c>
      <c r="H3581">
        <v>60.282927000000001</v>
      </c>
      <c r="I3581">
        <v>-100.2978703</v>
      </c>
      <c r="J3581" s="1" t="str">
        <f t="shared" si="588"/>
        <v>NGR lake sediment grab sample</v>
      </c>
      <c r="K3581" s="1" t="str">
        <f t="shared" si="589"/>
        <v>&lt;177 micron (NGR)</v>
      </c>
      <c r="L3581">
        <v>103</v>
      </c>
      <c r="M3581" t="s">
        <v>217</v>
      </c>
      <c r="N3581">
        <v>1995</v>
      </c>
      <c r="O3581" t="s">
        <v>134</v>
      </c>
      <c r="P3581" t="s">
        <v>54</v>
      </c>
      <c r="Q3581" t="s">
        <v>337</v>
      </c>
      <c r="R3581" t="s">
        <v>17002</v>
      </c>
      <c r="S3581" t="s">
        <v>57</v>
      </c>
      <c r="T3581" t="s">
        <v>315</v>
      </c>
      <c r="U3581" t="s">
        <v>151</v>
      </c>
      <c r="V3581" t="s">
        <v>2740</v>
      </c>
      <c r="W3581" t="s">
        <v>61</v>
      </c>
      <c r="X3581" t="s">
        <v>67</v>
      </c>
      <c r="Y3581" t="s">
        <v>79</v>
      </c>
      <c r="Z3581" t="s">
        <v>127</v>
      </c>
      <c r="AA3581" t="s">
        <v>64</v>
      </c>
      <c r="AB3581" t="s">
        <v>100</v>
      </c>
      <c r="AC3581" t="s">
        <v>66</v>
      </c>
      <c r="AD3581" t="s">
        <v>170</v>
      </c>
      <c r="AE3581" t="s">
        <v>302</v>
      </c>
      <c r="AF3581" t="s">
        <v>317</v>
      </c>
      <c r="AG3581" t="s">
        <v>1089</v>
      </c>
      <c r="AH3581" t="s">
        <v>780</v>
      </c>
      <c r="AI3581" t="s">
        <v>168</v>
      </c>
      <c r="AJ3581" t="s">
        <v>254</v>
      </c>
      <c r="AK3581" t="s">
        <v>73</v>
      </c>
      <c r="AL3581" t="s">
        <v>177</v>
      </c>
      <c r="AM3581" t="s">
        <v>177</v>
      </c>
      <c r="AN3581" t="s">
        <v>9493</v>
      </c>
      <c r="AO3581" t="s">
        <v>654</v>
      </c>
      <c r="AP3581" t="s">
        <v>267</v>
      </c>
      <c r="AQ3581" t="s">
        <v>8876</v>
      </c>
      <c r="AR3581" t="s">
        <v>67</v>
      </c>
      <c r="AS3581" t="s">
        <v>54</v>
      </c>
      <c r="AT3581" t="s">
        <v>91</v>
      </c>
      <c r="AU3581" t="s">
        <v>107</v>
      </c>
      <c r="AV3581" t="s">
        <v>3574</v>
      </c>
    </row>
    <row r="3582" spans="1:48" hidden="1" x14ac:dyDescent="0.3">
      <c r="A3582" t="s">
        <v>17003</v>
      </c>
      <c r="B3582" t="s">
        <v>17004</v>
      </c>
      <c r="C3582" s="1" t="str">
        <f t="shared" si="590"/>
        <v>21:0975</v>
      </c>
      <c r="D3582" s="1" t="str">
        <f>HYPERLINK("https://geochem.nrcan.gc.ca/cdogs/content/svy/svy_e.htm", "")</f>
        <v/>
      </c>
      <c r="G3582" s="1" t="str">
        <f>HYPERLINK("https://geochem.nrcan.gc.ca/cdogs/content/cr_/cr_00161_e.htm", "161")</f>
        <v>161</v>
      </c>
      <c r="J3582" t="s">
        <v>230</v>
      </c>
      <c r="K3582" t="s">
        <v>231</v>
      </c>
      <c r="L3582">
        <v>103</v>
      </c>
      <c r="M3582" t="s">
        <v>232</v>
      </c>
      <c r="N3582">
        <v>1996</v>
      </c>
      <c r="O3582" t="s">
        <v>709</v>
      </c>
      <c r="P3582" t="s">
        <v>138</v>
      </c>
      <c r="Q3582" t="s">
        <v>656</v>
      </c>
      <c r="R3582" t="s">
        <v>177</v>
      </c>
      <c r="S3582" t="s">
        <v>57</v>
      </c>
      <c r="T3582" t="s">
        <v>152</v>
      </c>
      <c r="U3582" t="s">
        <v>88</v>
      </c>
      <c r="V3582" t="s">
        <v>277</v>
      </c>
      <c r="W3582" t="s">
        <v>63</v>
      </c>
      <c r="X3582" t="s">
        <v>62</v>
      </c>
      <c r="Y3582" t="s">
        <v>118</v>
      </c>
      <c r="Z3582" t="s">
        <v>104</v>
      </c>
      <c r="AA3582" t="s">
        <v>64</v>
      </c>
      <c r="AB3582" t="s">
        <v>522</v>
      </c>
      <c r="AC3582" t="s">
        <v>75</v>
      </c>
      <c r="AD3582" t="s">
        <v>67</v>
      </c>
      <c r="AE3582" t="s">
        <v>17005</v>
      </c>
      <c r="AF3582" t="s">
        <v>141</v>
      </c>
      <c r="AG3582" t="s">
        <v>153</v>
      </c>
      <c r="AH3582" t="s">
        <v>125</v>
      </c>
      <c r="AI3582" t="s">
        <v>121</v>
      </c>
      <c r="AJ3582" t="s">
        <v>348</v>
      </c>
      <c r="AK3582" t="s">
        <v>73</v>
      </c>
      <c r="AL3582" t="s">
        <v>421</v>
      </c>
      <c r="AM3582" t="s">
        <v>68</v>
      </c>
      <c r="AN3582" t="s">
        <v>76</v>
      </c>
      <c r="AO3582" t="s">
        <v>178</v>
      </c>
      <c r="AP3582" t="s">
        <v>4171</v>
      </c>
      <c r="AQ3582" t="s">
        <v>292</v>
      </c>
      <c r="AR3582" t="s">
        <v>170</v>
      </c>
      <c r="AS3582" t="s">
        <v>96</v>
      </c>
      <c r="AT3582" t="s">
        <v>73</v>
      </c>
      <c r="AU3582" t="s">
        <v>777</v>
      </c>
      <c r="AV3582" t="s">
        <v>17006</v>
      </c>
    </row>
    <row r="3583" spans="1:48" hidden="1" x14ac:dyDescent="0.3">
      <c r="A3583" t="s">
        <v>17007</v>
      </c>
      <c r="B3583" t="s">
        <v>17008</v>
      </c>
      <c r="C3583" s="1" t="str">
        <f t="shared" si="590"/>
        <v>21:0975</v>
      </c>
      <c r="D3583" s="1" t="str">
        <f t="shared" ref="D3583:D3597" si="591">HYPERLINK("https://geochem.nrcan.gc.ca/cdogs/content/svy/svy210111_e.htm", "21:0111")</f>
        <v>21:0111</v>
      </c>
      <c r="E3583" t="s">
        <v>17009</v>
      </c>
      <c r="F3583" t="s">
        <v>17010</v>
      </c>
      <c r="H3583">
        <v>60.312619300000001</v>
      </c>
      <c r="I3583">
        <v>-100.31843379999999</v>
      </c>
      <c r="J3583" s="1" t="str">
        <f t="shared" ref="J3583:J3597" si="592">HYPERLINK("https://geochem.nrcan.gc.ca/cdogs/content/kwd/kwd020027_e.htm", "NGR lake sediment grab sample")</f>
        <v>NGR lake sediment grab sample</v>
      </c>
      <c r="K3583" s="1" t="str">
        <f t="shared" ref="K3583:K3597" si="593">HYPERLINK("https://geochem.nrcan.gc.ca/cdogs/content/kwd/kwd080006_e.htm", "&lt;177 micron (NGR)")</f>
        <v>&lt;177 micron (NGR)</v>
      </c>
      <c r="L3583">
        <v>103</v>
      </c>
      <c r="M3583" t="s">
        <v>113</v>
      </c>
      <c r="N3583">
        <v>1997</v>
      </c>
      <c r="O3583" t="s">
        <v>308</v>
      </c>
      <c r="P3583" t="s">
        <v>583</v>
      </c>
      <c r="Q3583" t="s">
        <v>558</v>
      </c>
      <c r="R3583" t="s">
        <v>17011</v>
      </c>
      <c r="S3583" t="s">
        <v>57</v>
      </c>
      <c r="T3583" t="s">
        <v>167</v>
      </c>
      <c r="U3583" t="s">
        <v>141</v>
      </c>
      <c r="V3583" t="s">
        <v>2740</v>
      </c>
      <c r="W3583" t="s">
        <v>94</v>
      </c>
      <c r="X3583" t="s">
        <v>67</v>
      </c>
      <c r="Y3583" t="s">
        <v>396</v>
      </c>
      <c r="Z3583" t="s">
        <v>127</v>
      </c>
      <c r="AA3583" t="s">
        <v>64</v>
      </c>
      <c r="AB3583" t="s">
        <v>236</v>
      </c>
      <c r="AC3583" t="s">
        <v>66</v>
      </c>
      <c r="AD3583" t="s">
        <v>758</v>
      </c>
      <c r="AE3583" t="s">
        <v>238</v>
      </c>
      <c r="AF3583" t="s">
        <v>134</v>
      </c>
      <c r="AG3583" t="s">
        <v>188</v>
      </c>
      <c r="AH3583" t="s">
        <v>780</v>
      </c>
      <c r="AI3583" t="s">
        <v>71</v>
      </c>
      <c r="AJ3583" t="s">
        <v>193</v>
      </c>
      <c r="AK3583" t="s">
        <v>73</v>
      </c>
      <c r="AL3583" t="s">
        <v>157</v>
      </c>
      <c r="AM3583" t="s">
        <v>224</v>
      </c>
      <c r="AN3583" t="s">
        <v>9518</v>
      </c>
      <c r="AO3583" t="s">
        <v>515</v>
      </c>
      <c r="AP3583" t="s">
        <v>158</v>
      </c>
      <c r="AQ3583" t="s">
        <v>290</v>
      </c>
      <c r="AR3583" t="s">
        <v>67</v>
      </c>
      <c r="AS3583" t="s">
        <v>54</v>
      </c>
      <c r="AT3583" t="s">
        <v>91</v>
      </c>
      <c r="AU3583" t="s">
        <v>107</v>
      </c>
      <c r="AV3583" t="s">
        <v>8151</v>
      </c>
    </row>
    <row r="3584" spans="1:48" hidden="1" x14ac:dyDescent="0.3">
      <c r="A3584" t="s">
        <v>17012</v>
      </c>
      <c r="B3584" t="s">
        <v>17013</v>
      </c>
      <c r="C3584" s="1" t="str">
        <f t="shared" si="590"/>
        <v>21:0975</v>
      </c>
      <c r="D3584" s="1" t="str">
        <f t="shared" si="591"/>
        <v>21:0111</v>
      </c>
      <c r="E3584" t="s">
        <v>17009</v>
      </c>
      <c r="F3584" t="s">
        <v>17014</v>
      </c>
      <c r="H3584">
        <v>60.312619300000001</v>
      </c>
      <c r="I3584">
        <v>-100.31843379999999</v>
      </c>
      <c r="J3584" s="1" t="str">
        <f t="shared" si="592"/>
        <v>NGR lake sediment grab sample</v>
      </c>
      <c r="K3584" s="1" t="str">
        <f t="shared" si="593"/>
        <v>&lt;177 micron (NGR)</v>
      </c>
      <c r="L3584">
        <v>103</v>
      </c>
      <c r="M3584" t="s">
        <v>132</v>
      </c>
      <c r="N3584">
        <v>1998</v>
      </c>
      <c r="O3584" t="s">
        <v>17015</v>
      </c>
      <c r="P3584" t="s">
        <v>59</v>
      </c>
      <c r="Q3584" t="s">
        <v>541</v>
      </c>
      <c r="R3584" t="s">
        <v>17016</v>
      </c>
      <c r="S3584" t="s">
        <v>57</v>
      </c>
      <c r="T3584" t="s">
        <v>604</v>
      </c>
      <c r="U3584" t="s">
        <v>356</v>
      </c>
      <c r="V3584" t="s">
        <v>10942</v>
      </c>
      <c r="W3584" t="s">
        <v>346</v>
      </c>
      <c r="X3584" t="s">
        <v>67</v>
      </c>
      <c r="Y3584" t="s">
        <v>396</v>
      </c>
      <c r="Z3584" t="s">
        <v>170</v>
      </c>
      <c r="AA3584" t="s">
        <v>64</v>
      </c>
      <c r="AB3584" t="s">
        <v>189</v>
      </c>
      <c r="AC3584" t="s">
        <v>70</v>
      </c>
      <c r="AD3584" t="s">
        <v>170</v>
      </c>
      <c r="AE3584" t="s">
        <v>68</v>
      </c>
      <c r="AF3584" t="s">
        <v>76</v>
      </c>
      <c r="AG3584" t="s">
        <v>411</v>
      </c>
      <c r="AH3584" t="s">
        <v>780</v>
      </c>
      <c r="AI3584" t="s">
        <v>692</v>
      </c>
      <c r="AJ3584" t="s">
        <v>143</v>
      </c>
      <c r="AK3584" t="s">
        <v>73</v>
      </c>
      <c r="AL3584" t="s">
        <v>125</v>
      </c>
      <c r="AM3584" t="s">
        <v>103</v>
      </c>
      <c r="AN3584" t="s">
        <v>76</v>
      </c>
      <c r="AO3584" t="s">
        <v>116</v>
      </c>
      <c r="AP3584" t="s">
        <v>656</v>
      </c>
      <c r="AQ3584" t="s">
        <v>290</v>
      </c>
      <c r="AR3584" t="s">
        <v>67</v>
      </c>
      <c r="AS3584" t="s">
        <v>54</v>
      </c>
      <c r="AT3584" t="s">
        <v>73</v>
      </c>
      <c r="AU3584" t="s">
        <v>107</v>
      </c>
      <c r="AV3584" t="s">
        <v>11704</v>
      </c>
    </row>
    <row r="3585" spans="1:48" hidden="1" x14ac:dyDescent="0.3">
      <c r="A3585" t="s">
        <v>17017</v>
      </c>
      <c r="B3585" t="s">
        <v>17018</v>
      </c>
      <c r="C3585" s="1" t="str">
        <f t="shared" si="590"/>
        <v>21:0975</v>
      </c>
      <c r="D3585" s="1" t="str">
        <f t="shared" si="591"/>
        <v>21:0111</v>
      </c>
      <c r="E3585" t="s">
        <v>17019</v>
      </c>
      <c r="F3585" t="s">
        <v>17020</v>
      </c>
      <c r="H3585">
        <v>60.319658500000003</v>
      </c>
      <c r="I3585">
        <v>-100.3534082</v>
      </c>
      <c r="J3585" s="1" t="str">
        <f t="shared" si="592"/>
        <v>NGR lake sediment grab sample</v>
      </c>
      <c r="K3585" s="1" t="str">
        <f t="shared" si="593"/>
        <v>&lt;177 micron (NGR)</v>
      </c>
      <c r="L3585">
        <v>103</v>
      </c>
      <c r="M3585" t="s">
        <v>246</v>
      </c>
      <c r="N3585">
        <v>1999</v>
      </c>
      <c r="O3585" t="s">
        <v>276</v>
      </c>
      <c r="P3585" t="s">
        <v>54</v>
      </c>
      <c r="Q3585" t="s">
        <v>262</v>
      </c>
      <c r="R3585" t="s">
        <v>192</v>
      </c>
      <c r="S3585" t="s">
        <v>57</v>
      </c>
      <c r="T3585" t="s">
        <v>593</v>
      </c>
      <c r="U3585" t="s">
        <v>138</v>
      </c>
      <c r="V3585" t="s">
        <v>2740</v>
      </c>
      <c r="W3585" t="s">
        <v>238</v>
      </c>
      <c r="X3585" t="s">
        <v>62</v>
      </c>
      <c r="Y3585" t="s">
        <v>396</v>
      </c>
      <c r="Z3585" t="s">
        <v>62</v>
      </c>
      <c r="AA3585" t="s">
        <v>64</v>
      </c>
      <c r="AB3585" t="s">
        <v>315</v>
      </c>
      <c r="AC3585" t="s">
        <v>66</v>
      </c>
      <c r="AD3585" t="s">
        <v>99</v>
      </c>
      <c r="AE3585" t="s">
        <v>98</v>
      </c>
      <c r="AF3585" t="s">
        <v>116</v>
      </c>
      <c r="AG3585" t="s">
        <v>90</v>
      </c>
      <c r="AH3585" t="s">
        <v>472</v>
      </c>
      <c r="AI3585" t="s">
        <v>96</v>
      </c>
      <c r="AJ3585" t="s">
        <v>709</v>
      </c>
      <c r="AK3585" t="s">
        <v>73</v>
      </c>
      <c r="AL3585" t="s">
        <v>103</v>
      </c>
      <c r="AM3585" t="s">
        <v>224</v>
      </c>
      <c r="AN3585" t="s">
        <v>76</v>
      </c>
      <c r="AO3585" t="s">
        <v>13016</v>
      </c>
      <c r="AP3585" t="s">
        <v>747</v>
      </c>
      <c r="AQ3585" t="s">
        <v>7661</v>
      </c>
      <c r="AR3585" t="s">
        <v>67</v>
      </c>
      <c r="AS3585" t="s">
        <v>54</v>
      </c>
      <c r="AT3585" t="s">
        <v>315</v>
      </c>
      <c r="AU3585" t="s">
        <v>107</v>
      </c>
      <c r="AV3585" t="s">
        <v>9428</v>
      </c>
    </row>
    <row r="3586" spans="1:48" hidden="1" x14ac:dyDescent="0.3">
      <c r="A3586" t="s">
        <v>17021</v>
      </c>
      <c r="B3586" t="s">
        <v>17022</v>
      </c>
      <c r="C3586" s="1" t="str">
        <f t="shared" si="590"/>
        <v>21:0975</v>
      </c>
      <c r="D3586" s="1" t="str">
        <f t="shared" si="591"/>
        <v>21:0111</v>
      </c>
      <c r="E3586" t="s">
        <v>17023</v>
      </c>
      <c r="F3586" t="s">
        <v>17024</v>
      </c>
      <c r="H3586">
        <v>60.285771400000002</v>
      </c>
      <c r="I3586">
        <v>-100.3757397</v>
      </c>
      <c r="J3586" s="1" t="str">
        <f t="shared" si="592"/>
        <v>NGR lake sediment grab sample</v>
      </c>
      <c r="K3586" s="1" t="str">
        <f t="shared" si="593"/>
        <v>&lt;177 micron (NGR)</v>
      </c>
      <c r="L3586">
        <v>103</v>
      </c>
      <c r="M3586" t="s">
        <v>260</v>
      </c>
      <c r="N3586">
        <v>2000</v>
      </c>
      <c r="O3586" t="s">
        <v>168</v>
      </c>
      <c r="P3586" t="s">
        <v>54</v>
      </c>
      <c r="Q3586" t="s">
        <v>572</v>
      </c>
      <c r="R3586" t="s">
        <v>223</v>
      </c>
      <c r="S3586" t="s">
        <v>57</v>
      </c>
      <c r="T3586" t="s">
        <v>1089</v>
      </c>
      <c r="U3586" t="s">
        <v>92</v>
      </c>
      <c r="V3586" t="s">
        <v>326</v>
      </c>
      <c r="W3586" t="s">
        <v>61</v>
      </c>
      <c r="X3586" t="s">
        <v>62</v>
      </c>
      <c r="Y3586" t="s">
        <v>308</v>
      </c>
      <c r="Z3586" t="s">
        <v>138</v>
      </c>
      <c r="AA3586" t="s">
        <v>64</v>
      </c>
      <c r="AB3586" t="s">
        <v>236</v>
      </c>
      <c r="AC3586" t="s">
        <v>66</v>
      </c>
      <c r="AD3586" t="s">
        <v>62</v>
      </c>
      <c r="AE3586" t="s">
        <v>448</v>
      </c>
      <c r="AF3586" t="s">
        <v>436</v>
      </c>
      <c r="AG3586" t="s">
        <v>438</v>
      </c>
      <c r="AH3586" t="s">
        <v>173</v>
      </c>
      <c r="AI3586" t="s">
        <v>203</v>
      </c>
      <c r="AJ3586" t="s">
        <v>201</v>
      </c>
      <c r="AK3586" t="s">
        <v>73</v>
      </c>
      <c r="AL3586" t="s">
        <v>74</v>
      </c>
      <c r="AM3586" t="s">
        <v>75</v>
      </c>
      <c r="AN3586" t="s">
        <v>76</v>
      </c>
      <c r="AO3586" t="s">
        <v>92</v>
      </c>
      <c r="AP3586" t="s">
        <v>837</v>
      </c>
      <c r="AQ3586" t="s">
        <v>104</v>
      </c>
      <c r="AR3586" t="s">
        <v>67</v>
      </c>
      <c r="AS3586" t="s">
        <v>170</v>
      </c>
      <c r="AT3586" t="s">
        <v>73</v>
      </c>
      <c r="AU3586" t="s">
        <v>107</v>
      </c>
      <c r="AV3586" t="s">
        <v>3525</v>
      </c>
    </row>
    <row r="3587" spans="1:48" hidden="1" x14ac:dyDescent="0.3">
      <c r="A3587" t="s">
        <v>17025</v>
      </c>
      <c r="B3587" t="s">
        <v>17026</v>
      </c>
      <c r="C3587" s="1" t="str">
        <f t="shared" si="590"/>
        <v>21:0975</v>
      </c>
      <c r="D3587" s="1" t="str">
        <f t="shared" si="591"/>
        <v>21:0111</v>
      </c>
      <c r="E3587" t="s">
        <v>17027</v>
      </c>
      <c r="F3587" t="s">
        <v>17028</v>
      </c>
      <c r="H3587">
        <v>60.319363000000003</v>
      </c>
      <c r="I3587">
        <v>-100.4346918</v>
      </c>
      <c r="J3587" s="1" t="str">
        <f t="shared" si="592"/>
        <v>NGR lake sediment grab sample</v>
      </c>
      <c r="K3587" s="1" t="str">
        <f t="shared" si="593"/>
        <v>&lt;177 micron (NGR)</v>
      </c>
      <c r="L3587">
        <v>103</v>
      </c>
      <c r="M3587" t="s">
        <v>273</v>
      </c>
      <c r="N3587">
        <v>2001</v>
      </c>
      <c r="O3587" t="s">
        <v>439</v>
      </c>
      <c r="P3587" t="s">
        <v>54</v>
      </c>
      <c r="Q3587" t="s">
        <v>541</v>
      </c>
      <c r="R3587" t="s">
        <v>17029</v>
      </c>
      <c r="S3587" t="s">
        <v>57</v>
      </c>
      <c r="T3587" t="s">
        <v>725</v>
      </c>
      <c r="U3587" t="s">
        <v>59</v>
      </c>
      <c r="V3587" t="s">
        <v>264</v>
      </c>
      <c r="W3587" t="s">
        <v>421</v>
      </c>
      <c r="X3587" t="s">
        <v>67</v>
      </c>
      <c r="Y3587" t="s">
        <v>302</v>
      </c>
      <c r="Z3587" t="s">
        <v>127</v>
      </c>
      <c r="AA3587" t="s">
        <v>64</v>
      </c>
      <c r="AB3587" t="s">
        <v>616</v>
      </c>
      <c r="AC3587" t="s">
        <v>66</v>
      </c>
      <c r="AD3587" t="s">
        <v>62</v>
      </c>
      <c r="AE3587" t="s">
        <v>238</v>
      </c>
      <c r="AF3587" t="s">
        <v>104</v>
      </c>
      <c r="AG3587" t="s">
        <v>236</v>
      </c>
      <c r="AH3587" t="s">
        <v>70</v>
      </c>
      <c r="AI3587" t="s">
        <v>59</v>
      </c>
      <c r="AJ3587" t="s">
        <v>308</v>
      </c>
      <c r="AK3587" t="s">
        <v>73</v>
      </c>
      <c r="AL3587" t="s">
        <v>75</v>
      </c>
      <c r="AM3587" t="s">
        <v>103</v>
      </c>
      <c r="AN3587" t="s">
        <v>76</v>
      </c>
      <c r="AO3587" t="s">
        <v>382</v>
      </c>
      <c r="AP3587" t="s">
        <v>656</v>
      </c>
      <c r="AQ3587" t="s">
        <v>92</v>
      </c>
      <c r="AR3587" t="s">
        <v>67</v>
      </c>
      <c r="AS3587" t="s">
        <v>54</v>
      </c>
      <c r="AT3587" t="s">
        <v>73</v>
      </c>
      <c r="AU3587" t="s">
        <v>107</v>
      </c>
      <c r="AV3587" t="s">
        <v>5207</v>
      </c>
    </row>
    <row r="3588" spans="1:48" hidden="1" x14ac:dyDescent="0.3">
      <c r="A3588" t="s">
        <v>17030</v>
      </c>
      <c r="B3588" t="s">
        <v>17031</v>
      </c>
      <c r="C3588" s="1" t="str">
        <f t="shared" si="590"/>
        <v>21:0975</v>
      </c>
      <c r="D3588" s="1" t="str">
        <f t="shared" si="591"/>
        <v>21:0111</v>
      </c>
      <c r="E3588" t="s">
        <v>17032</v>
      </c>
      <c r="F3588" t="s">
        <v>17033</v>
      </c>
      <c r="H3588">
        <v>60.321424100000002</v>
      </c>
      <c r="I3588">
        <v>-100.4937941</v>
      </c>
      <c r="J3588" s="1" t="str">
        <f t="shared" si="592"/>
        <v>NGR lake sediment grab sample</v>
      </c>
      <c r="K3588" s="1" t="str">
        <f t="shared" si="593"/>
        <v>&lt;177 micron (NGR)</v>
      </c>
      <c r="L3588">
        <v>103</v>
      </c>
      <c r="M3588" t="s">
        <v>289</v>
      </c>
      <c r="N3588">
        <v>2002</v>
      </c>
      <c r="O3588" t="s">
        <v>396</v>
      </c>
      <c r="P3588" t="s">
        <v>54</v>
      </c>
      <c r="Q3588" t="s">
        <v>249</v>
      </c>
      <c r="R3588" t="s">
        <v>616</v>
      </c>
      <c r="S3588" t="s">
        <v>57</v>
      </c>
      <c r="T3588" t="s">
        <v>60</v>
      </c>
      <c r="U3588" t="s">
        <v>57</v>
      </c>
      <c r="V3588" t="s">
        <v>141</v>
      </c>
      <c r="W3588" t="s">
        <v>74</v>
      </c>
      <c r="X3588" t="s">
        <v>74</v>
      </c>
      <c r="Y3588" t="s">
        <v>155</v>
      </c>
      <c r="Z3588" t="s">
        <v>74</v>
      </c>
      <c r="AA3588" t="s">
        <v>64</v>
      </c>
      <c r="AB3588" t="s">
        <v>616</v>
      </c>
      <c r="AC3588" t="s">
        <v>155</v>
      </c>
      <c r="AD3588" t="s">
        <v>67</v>
      </c>
      <c r="AE3588" t="s">
        <v>9833</v>
      </c>
      <c r="AF3588" t="s">
        <v>168</v>
      </c>
      <c r="AG3588" t="s">
        <v>357</v>
      </c>
      <c r="AH3588" t="s">
        <v>173</v>
      </c>
      <c r="AI3588" t="s">
        <v>106</v>
      </c>
      <c r="AJ3588" t="s">
        <v>96</v>
      </c>
      <c r="AK3588" t="s">
        <v>73</v>
      </c>
      <c r="AL3588" t="s">
        <v>103</v>
      </c>
      <c r="AM3588" t="s">
        <v>75</v>
      </c>
      <c r="AN3588" t="s">
        <v>76</v>
      </c>
      <c r="AO3588" t="s">
        <v>114</v>
      </c>
      <c r="AP3588" t="s">
        <v>8164</v>
      </c>
      <c r="AQ3588" t="s">
        <v>308</v>
      </c>
      <c r="AR3588" t="s">
        <v>67</v>
      </c>
      <c r="AS3588" t="s">
        <v>62</v>
      </c>
      <c r="AT3588" t="s">
        <v>73</v>
      </c>
      <c r="AU3588" t="s">
        <v>107</v>
      </c>
      <c r="AV3588" t="s">
        <v>13622</v>
      </c>
    </row>
    <row r="3589" spans="1:48" hidden="1" x14ac:dyDescent="0.3">
      <c r="A3589" t="s">
        <v>17034</v>
      </c>
      <c r="B3589" t="s">
        <v>17035</v>
      </c>
      <c r="C3589" s="1" t="str">
        <f t="shared" si="590"/>
        <v>21:0975</v>
      </c>
      <c r="D3589" s="1" t="str">
        <f t="shared" si="591"/>
        <v>21:0111</v>
      </c>
      <c r="E3589" t="s">
        <v>17036</v>
      </c>
      <c r="F3589" t="s">
        <v>17037</v>
      </c>
      <c r="H3589">
        <v>60.3077088</v>
      </c>
      <c r="I3589">
        <v>-100.5786729</v>
      </c>
      <c r="J3589" s="1" t="str">
        <f t="shared" si="592"/>
        <v>NGR lake sediment grab sample</v>
      </c>
      <c r="K3589" s="1" t="str">
        <f t="shared" si="593"/>
        <v>&lt;177 micron (NGR)</v>
      </c>
      <c r="L3589">
        <v>103</v>
      </c>
      <c r="M3589" t="s">
        <v>301</v>
      </c>
      <c r="N3589">
        <v>2003</v>
      </c>
      <c r="O3589" t="s">
        <v>336</v>
      </c>
      <c r="P3589" t="s">
        <v>62</v>
      </c>
      <c r="Q3589" t="s">
        <v>58</v>
      </c>
      <c r="R3589" t="s">
        <v>890</v>
      </c>
      <c r="S3589" t="s">
        <v>57</v>
      </c>
      <c r="T3589" t="s">
        <v>691</v>
      </c>
      <c r="U3589" t="s">
        <v>96</v>
      </c>
      <c r="V3589" t="s">
        <v>2740</v>
      </c>
      <c r="W3589" t="s">
        <v>103</v>
      </c>
      <c r="X3589" t="s">
        <v>67</v>
      </c>
      <c r="Y3589" t="s">
        <v>75</v>
      </c>
      <c r="Z3589" t="s">
        <v>67</v>
      </c>
      <c r="AA3589" t="s">
        <v>64</v>
      </c>
      <c r="AB3589" t="s">
        <v>90</v>
      </c>
      <c r="AC3589" t="s">
        <v>66</v>
      </c>
      <c r="AD3589" t="s">
        <v>62</v>
      </c>
      <c r="AE3589" t="s">
        <v>8614</v>
      </c>
      <c r="AF3589" t="s">
        <v>76</v>
      </c>
      <c r="AG3589" t="s">
        <v>168</v>
      </c>
      <c r="AH3589" t="s">
        <v>173</v>
      </c>
      <c r="AI3589" t="s">
        <v>355</v>
      </c>
      <c r="AJ3589" t="s">
        <v>63</v>
      </c>
      <c r="AK3589" t="s">
        <v>73</v>
      </c>
      <c r="AL3589" t="s">
        <v>103</v>
      </c>
      <c r="AM3589" t="s">
        <v>103</v>
      </c>
      <c r="AN3589" t="s">
        <v>76</v>
      </c>
      <c r="AO3589" t="s">
        <v>292</v>
      </c>
      <c r="AP3589" t="s">
        <v>8164</v>
      </c>
      <c r="AQ3589" t="s">
        <v>168</v>
      </c>
      <c r="AR3589" t="s">
        <v>67</v>
      </c>
      <c r="AS3589" t="s">
        <v>54</v>
      </c>
      <c r="AT3589" t="s">
        <v>73</v>
      </c>
      <c r="AU3589" t="s">
        <v>107</v>
      </c>
      <c r="AV3589" t="s">
        <v>10437</v>
      </c>
    </row>
    <row r="3590" spans="1:48" hidden="1" x14ac:dyDescent="0.3">
      <c r="A3590" t="s">
        <v>17038</v>
      </c>
      <c r="B3590" t="s">
        <v>17039</v>
      </c>
      <c r="C3590" s="1" t="str">
        <f t="shared" si="590"/>
        <v>21:0975</v>
      </c>
      <c r="D3590" s="1" t="str">
        <f t="shared" si="591"/>
        <v>21:0111</v>
      </c>
      <c r="E3590" t="s">
        <v>17040</v>
      </c>
      <c r="F3590" t="s">
        <v>17041</v>
      </c>
      <c r="H3590">
        <v>60.334525200000002</v>
      </c>
      <c r="I3590">
        <v>-100.8144552</v>
      </c>
      <c r="J3590" s="1" t="str">
        <f t="shared" si="592"/>
        <v>NGR lake sediment grab sample</v>
      </c>
      <c r="K3590" s="1" t="str">
        <f t="shared" si="593"/>
        <v>&lt;177 micron (NGR)</v>
      </c>
      <c r="L3590">
        <v>103</v>
      </c>
      <c r="M3590" t="s">
        <v>314</v>
      </c>
      <c r="N3590">
        <v>2004</v>
      </c>
      <c r="O3590" t="s">
        <v>157</v>
      </c>
      <c r="P3590" t="s">
        <v>117</v>
      </c>
      <c r="Q3590" t="s">
        <v>505</v>
      </c>
      <c r="R3590" t="s">
        <v>282</v>
      </c>
      <c r="S3590" t="s">
        <v>57</v>
      </c>
      <c r="T3590" t="s">
        <v>175</v>
      </c>
      <c r="U3590" t="s">
        <v>138</v>
      </c>
      <c r="V3590" t="s">
        <v>550</v>
      </c>
      <c r="W3590" t="s">
        <v>63</v>
      </c>
      <c r="X3590" t="s">
        <v>67</v>
      </c>
      <c r="Y3590" t="s">
        <v>137</v>
      </c>
      <c r="Z3590" t="s">
        <v>170</v>
      </c>
      <c r="AA3590" t="s">
        <v>64</v>
      </c>
      <c r="AB3590" t="s">
        <v>550</v>
      </c>
      <c r="AC3590" t="s">
        <v>66</v>
      </c>
      <c r="AD3590" t="s">
        <v>62</v>
      </c>
      <c r="AE3590" t="s">
        <v>74</v>
      </c>
      <c r="AF3590" t="s">
        <v>281</v>
      </c>
      <c r="AG3590" t="s">
        <v>615</v>
      </c>
      <c r="AH3590" t="s">
        <v>780</v>
      </c>
      <c r="AI3590" t="s">
        <v>306</v>
      </c>
      <c r="AJ3590" t="s">
        <v>87</v>
      </c>
      <c r="AK3590" t="s">
        <v>73</v>
      </c>
      <c r="AL3590" t="s">
        <v>103</v>
      </c>
      <c r="AM3590" t="s">
        <v>75</v>
      </c>
      <c r="AN3590" t="s">
        <v>76</v>
      </c>
      <c r="AO3590" t="s">
        <v>429</v>
      </c>
      <c r="AP3590" t="s">
        <v>105</v>
      </c>
      <c r="AQ3590" t="s">
        <v>340</v>
      </c>
      <c r="AR3590" t="s">
        <v>74</v>
      </c>
      <c r="AS3590" t="s">
        <v>54</v>
      </c>
      <c r="AT3590" t="s">
        <v>73</v>
      </c>
      <c r="AU3590" t="s">
        <v>107</v>
      </c>
      <c r="AV3590" t="s">
        <v>14293</v>
      </c>
    </row>
    <row r="3591" spans="1:48" hidden="1" x14ac:dyDescent="0.3">
      <c r="A3591" t="s">
        <v>17042</v>
      </c>
      <c r="B3591" t="s">
        <v>17043</v>
      </c>
      <c r="C3591" s="1" t="str">
        <f t="shared" si="590"/>
        <v>21:0975</v>
      </c>
      <c r="D3591" s="1" t="str">
        <f t="shared" si="591"/>
        <v>21:0111</v>
      </c>
      <c r="E3591" t="s">
        <v>17044</v>
      </c>
      <c r="F3591" t="s">
        <v>17045</v>
      </c>
      <c r="H3591">
        <v>60.343214199999998</v>
      </c>
      <c r="I3591">
        <v>-100.79493100000001</v>
      </c>
      <c r="J3591" s="1" t="str">
        <f t="shared" si="592"/>
        <v>NGR lake sediment grab sample</v>
      </c>
      <c r="K3591" s="1" t="str">
        <f t="shared" si="593"/>
        <v>&lt;177 micron (NGR)</v>
      </c>
      <c r="L3591">
        <v>103</v>
      </c>
      <c r="M3591" t="s">
        <v>324</v>
      </c>
      <c r="N3591">
        <v>2005</v>
      </c>
      <c r="O3591" t="s">
        <v>170</v>
      </c>
      <c r="P3591" t="s">
        <v>54</v>
      </c>
      <c r="Q3591" t="s">
        <v>549</v>
      </c>
      <c r="R3591" t="s">
        <v>141</v>
      </c>
      <c r="S3591" t="s">
        <v>57</v>
      </c>
      <c r="T3591" t="s">
        <v>250</v>
      </c>
      <c r="U3591" t="s">
        <v>59</v>
      </c>
      <c r="V3591" t="s">
        <v>616</v>
      </c>
      <c r="W3591" t="s">
        <v>448</v>
      </c>
      <c r="X3591" t="s">
        <v>74</v>
      </c>
      <c r="Y3591" t="s">
        <v>211</v>
      </c>
      <c r="Z3591" t="s">
        <v>170</v>
      </c>
      <c r="AA3591" t="s">
        <v>64</v>
      </c>
      <c r="AB3591" t="s">
        <v>691</v>
      </c>
      <c r="AC3591" t="s">
        <v>66</v>
      </c>
      <c r="AD3591" t="s">
        <v>170</v>
      </c>
      <c r="AE3591" t="s">
        <v>68</v>
      </c>
      <c r="AF3591" t="s">
        <v>203</v>
      </c>
      <c r="AG3591" t="s">
        <v>522</v>
      </c>
      <c r="AH3591" t="s">
        <v>780</v>
      </c>
      <c r="AI3591" t="s">
        <v>338</v>
      </c>
      <c r="AJ3591" t="s">
        <v>336</v>
      </c>
      <c r="AK3591" t="s">
        <v>73</v>
      </c>
      <c r="AL3591" t="s">
        <v>224</v>
      </c>
      <c r="AM3591" t="s">
        <v>75</v>
      </c>
      <c r="AN3591" t="s">
        <v>76</v>
      </c>
      <c r="AO3591" t="s">
        <v>439</v>
      </c>
      <c r="AP3591" t="s">
        <v>234</v>
      </c>
      <c r="AQ3591" t="s">
        <v>305</v>
      </c>
      <c r="AR3591" t="s">
        <v>67</v>
      </c>
      <c r="AS3591" t="s">
        <v>54</v>
      </c>
      <c r="AT3591" t="s">
        <v>73</v>
      </c>
      <c r="AU3591" t="s">
        <v>107</v>
      </c>
      <c r="AV3591" t="s">
        <v>5112</v>
      </c>
    </row>
    <row r="3592" spans="1:48" hidden="1" x14ac:dyDescent="0.3">
      <c r="A3592" t="s">
        <v>17046</v>
      </c>
      <c r="B3592" t="s">
        <v>17047</v>
      </c>
      <c r="C3592" s="1" t="str">
        <f t="shared" si="590"/>
        <v>21:0975</v>
      </c>
      <c r="D3592" s="1" t="str">
        <f t="shared" si="591"/>
        <v>21:0111</v>
      </c>
      <c r="E3592" t="s">
        <v>17048</v>
      </c>
      <c r="F3592" t="s">
        <v>17049</v>
      </c>
      <c r="H3592">
        <v>60.3437348</v>
      </c>
      <c r="I3592">
        <v>-100.7041554</v>
      </c>
      <c r="J3592" s="1" t="str">
        <f t="shared" si="592"/>
        <v>NGR lake sediment grab sample</v>
      </c>
      <c r="K3592" s="1" t="str">
        <f t="shared" si="593"/>
        <v>&lt;177 micron (NGR)</v>
      </c>
      <c r="L3592">
        <v>103</v>
      </c>
      <c r="M3592" t="s">
        <v>335</v>
      </c>
      <c r="N3592">
        <v>2006</v>
      </c>
      <c r="O3592" t="s">
        <v>336</v>
      </c>
      <c r="P3592" t="s">
        <v>54</v>
      </c>
      <c r="Q3592" t="s">
        <v>3719</v>
      </c>
      <c r="R3592" t="s">
        <v>691</v>
      </c>
      <c r="S3592" t="s">
        <v>57</v>
      </c>
      <c r="T3592" t="s">
        <v>223</v>
      </c>
      <c r="U3592" t="s">
        <v>88</v>
      </c>
      <c r="V3592" t="s">
        <v>381</v>
      </c>
      <c r="W3592" t="s">
        <v>448</v>
      </c>
      <c r="X3592" t="s">
        <v>67</v>
      </c>
      <c r="Y3592" t="s">
        <v>118</v>
      </c>
      <c r="Z3592" t="s">
        <v>127</v>
      </c>
      <c r="AA3592" t="s">
        <v>64</v>
      </c>
      <c r="AB3592" t="s">
        <v>69</v>
      </c>
      <c r="AC3592" t="s">
        <v>66</v>
      </c>
      <c r="AD3592" t="s">
        <v>127</v>
      </c>
      <c r="AE3592" t="s">
        <v>206</v>
      </c>
      <c r="AF3592" t="s">
        <v>92</v>
      </c>
      <c r="AG3592" t="s">
        <v>236</v>
      </c>
      <c r="AH3592" t="s">
        <v>472</v>
      </c>
      <c r="AI3592" t="s">
        <v>114</v>
      </c>
      <c r="AJ3592" t="s">
        <v>211</v>
      </c>
      <c r="AK3592" t="s">
        <v>73</v>
      </c>
      <c r="AL3592" t="s">
        <v>224</v>
      </c>
      <c r="AM3592" t="s">
        <v>103</v>
      </c>
      <c r="AN3592" t="s">
        <v>76</v>
      </c>
      <c r="AO3592" t="s">
        <v>429</v>
      </c>
      <c r="AP3592" t="s">
        <v>656</v>
      </c>
      <c r="AQ3592" t="s">
        <v>59</v>
      </c>
      <c r="AR3592" t="s">
        <v>67</v>
      </c>
      <c r="AS3592" t="s">
        <v>54</v>
      </c>
      <c r="AT3592" t="s">
        <v>73</v>
      </c>
      <c r="AU3592" t="s">
        <v>107</v>
      </c>
      <c r="AV3592" t="s">
        <v>17050</v>
      </c>
    </row>
    <row r="3593" spans="1:48" hidden="1" x14ac:dyDescent="0.3">
      <c r="A3593" t="s">
        <v>17051</v>
      </c>
      <c r="B3593" t="s">
        <v>17052</v>
      </c>
      <c r="C3593" s="1" t="str">
        <f t="shared" si="590"/>
        <v>21:0975</v>
      </c>
      <c r="D3593" s="1" t="str">
        <f t="shared" si="591"/>
        <v>21:0111</v>
      </c>
      <c r="E3593" t="s">
        <v>16973</v>
      </c>
      <c r="F3593" t="s">
        <v>17053</v>
      </c>
      <c r="H3593">
        <v>60.346575899999998</v>
      </c>
      <c r="I3593">
        <v>-100.6649055</v>
      </c>
      <c r="J3593" s="1" t="str">
        <f t="shared" si="592"/>
        <v>NGR lake sediment grab sample</v>
      </c>
      <c r="K3593" s="1" t="str">
        <f t="shared" si="593"/>
        <v>&lt;177 micron (NGR)</v>
      </c>
      <c r="L3593">
        <v>103</v>
      </c>
      <c r="M3593" t="s">
        <v>345</v>
      </c>
      <c r="N3593">
        <v>2007</v>
      </c>
      <c r="O3593" t="s">
        <v>56</v>
      </c>
      <c r="P3593" t="s">
        <v>54</v>
      </c>
      <c r="Q3593" t="s">
        <v>1814</v>
      </c>
      <c r="R3593" t="s">
        <v>11266</v>
      </c>
      <c r="S3593" t="s">
        <v>57</v>
      </c>
      <c r="T3593" t="s">
        <v>304</v>
      </c>
      <c r="U3593" t="s">
        <v>104</v>
      </c>
      <c r="V3593" t="s">
        <v>356</v>
      </c>
      <c r="W3593" t="s">
        <v>157</v>
      </c>
      <c r="X3593" t="s">
        <v>74</v>
      </c>
      <c r="Y3593" t="s">
        <v>95</v>
      </c>
      <c r="Z3593" t="s">
        <v>170</v>
      </c>
      <c r="AA3593" t="s">
        <v>64</v>
      </c>
      <c r="AB3593" t="s">
        <v>550</v>
      </c>
      <c r="AC3593" t="s">
        <v>66</v>
      </c>
      <c r="AD3593" t="s">
        <v>59</v>
      </c>
      <c r="AE3593" t="s">
        <v>1911</v>
      </c>
      <c r="AF3593" t="s">
        <v>264</v>
      </c>
      <c r="AG3593" t="s">
        <v>187</v>
      </c>
      <c r="AH3593" t="s">
        <v>472</v>
      </c>
      <c r="AI3593" t="s">
        <v>96</v>
      </c>
      <c r="AJ3593" t="s">
        <v>254</v>
      </c>
      <c r="AK3593" t="s">
        <v>73</v>
      </c>
      <c r="AL3593" t="s">
        <v>103</v>
      </c>
      <c r="AM3593" t="s">
        <v>103</v>
      </c>
      <c r="AN3593" t="s">
        <v>76</v>
      </c>
      <c r="AO3593" t="s">
        <v>373</v>
      </c>
      <c r="AP3593" t="s">
        <v>2033</v>
      </c>
      <c r="AQ3593" t="s">
        <v>709</v>
      </c>
      <c r="AR3593" t="s">
        <v>67</v>
      </c>
      <c r="AS3593" t="s">
        <v>54</v>
      </c>
      <c r="AT3593" t="s">
        <v>275</v>
      </c>
      <c r="AU3593" t="s">
        <v>107</v>
      </c>
      <c r="AV3593" t="s">
        <v>4181</v>
      </c>
    </row>
    <row r="3594" spans="1:48" hidden="1" x14ac:dyDescent="0.3">
      <c r="A3594" t="s">
        <v>17054</v>
      </c>
      <c r="B3594" t="s">
        <v>17055</v>
      </c>
      <c r="C3594" s="1" t="str">
        <f t="shared" si="590"/>
        <v>21:0975</v>
      </c>
      <c r="D3594" s="1" t="str">
        <f t="shared" si="591"/>
        <v>21:0111</v>
      </c>
      <c r="E3594" t="s">
        <v>17056</v>
      </c>
      <c r="F3594" t="s">
        <v>17057</v>
      </c>
      <c r="H3594">
        <v>60.3497342</v>
      </c>
      <c r="I3594">
        <v>-100.5977728</v>
      </c>
      <c r="J3594" s="1" t="str">
        <f t="shared" si="592"/>
        <v>NGR lake sediment grab sample</v>
      </c>
      <c r="K3594" s="1" t="str">
        <f t="shared" si="593"/>
        <v>&lt;177 micron (NGR)</v>
      </c>
      <c r="L3594">
        <v>103</v>
      </c>
      <c r="M3594" t="s">
        <v>354</v>
      </c>
      <c r="N3594">
        <v>2008</v>
      </c>
      <c r="O3594" t="s">
        <v>382</v>
      </c>
      <c r="P3594" t="s">
        <v>127</v>
      </c>
      <c r="Q3594" t="s">
        <v>573</v>
      </c>
      <c r="R3594" t="s">
        <v>12517</v>
      </c>
      <c r="S3594" t="s">
        <v>57</v>
      </c>
      <c r="T3594" t="s">
        <v>522</v>
      </c>
      <c r="U3594" t="s">
        <v>88</v>
      </c>
      <c r="V3594" t="s">
        <v>550</v>
      </c>
      <c r="W3594" t="s">
        <v>206</v>
      </c>
      <c r="X3594" t="s">
        <v>67</v>
      </c>
      <c r="Y3594" t="s">
        <v>68</v>
      </c>
      <c r="Z3594" t="s">
        <v>62</v>
      </c>
      <c r="AA3594" t="s">
        <v>64</v>
      </c>
      <c r="AB3594" t="s">
        <v>436</v>
      </c>
      <c r="AC3594" t="s">
        <v>66</v>
      </c>
      <c r="AD3594" t="s">
        <v>62</v>
      </c>
      <c r="AE3594" t="s">
        <v>2187</v>
      </c>
      <c r="AF3594" t="s">
        <v>116</v>
      </c>
      <c r="AG3594" t="s">
        <v>471</v>
      </c>
      <c r="AH3594" t="s">
        <v>70</v>
      </c>
      <c r="AI3594" t="s">
        <v>336</v>
      </c>
      <c r="AJ3594" t="s">
        <v>276</v>
      </c>
      <c r="AK3594" t="s">
        <v>73</v>
      </c>
      <c r="AL3594" t="s">
        <v>103</v>
      </c>
      <c r="AM3594" t="s">
        <v>103</v>
      </c>
      <c r="AN3594" t="s">
        <v>76</v>
      </c>
      <c r="AO3594" t="s">
        <v>338</v>
      </c>
      <c r="AP3594" t="s">
        <v>234</v>
      </c>
      <c r="AQ3594" t="s">
        <v>176</v>
      </c>
      <c r="AR3594" t="s">
        <v>67</v>
      </c>
      <c r="AS3594" t="s">
        <v>54</v>
      </c>
      <c r="AT3594" t="s">
        <v>73</v>
      </c>
      <c r="AU3594" t="s">
        <v>107</v>
      </c>
      <c r="AV3594" t="s">
        <v>14293</v>
      </c>
    </row>
    <row r="3595" spans="1:48" hidden="1" x14ac:dyDescent="0.3">
      <c r="A3595" t="s">
        <v>17058</v>
      </c>
      <c r="B3595" t="s">
        <v>17059</v>
      </c>
      <c r="C3595" s="1" t="str">
        <f t="shared" si="590"/>
        <v>21:0975</v>
      </c>
      <c r="D3595" s="1" t="str">
        <f t="shared" si="591"/>
        <v>21:0111</v>
      </c>
      <c r="E3595" t="s">
        <v>17060</v>
      </c>
      <c r="F3595" t="s">
        <v>17061</v>
      </c>
      <c r="H3595">
        <v>60.347177299999998</v>
      </c>
      <c r="I3595">
        <v>-100.3017584</v>
      </c>
      <c r="J3595" s="1" t="str">
        <f t="shared" si="592"/>
        <v>NGR lake sediment grab sample</v>
      </c>
      <c r="K3595" s="1" t="str">
        <f t="shared" si="593"/>
        <v>&lt;177 micron (NGR)</v>
      </c>
      <c r="L3595">
        <v>104</v>
      </c>
      <c r="M3595" t="s">
        <v>52</v>
      </c>
      <c r="N3595">
        <v>2009</v>
      </c>
      <c r="O3595" t="s">
        <v>290</v>
      </c>
      <c r="P3595" t="s">
        <v>54</v>
      </c>
      <c r="Q3595" t="s">
        <v>4187</v>
      </c>
      <c r="R3595" t="s">
        <v>17062</v>
      </c>
      <c r="S3595" t="s">
        <v>57</v>
      </c>
      <c r="T3595" t="s">
        <v>449</v>
      </c>
      <c r="U3595" t="s">
        <v>203</v>
      </c>
      <c r="V3595" t="s">
        <v>264</v>
      </c>
      <c r="W3595" t="s">
        <v>211</v>
      </c>
      <c r="X3595" t="s">
        <v>62</v>
      </c>
      <c r="Y3595" t="s">
        <v>276</v>
      </c>
      <c r="Z3595" t="s">
        <v>138</v>
      </c>
      <c r="AA3595" t="s">
        <v>64</v>
      </c>
      <c r="AB3595" t="s">
        <v>550</v>
      </c>
      <c r="AC3595" t="s">
        <v>66</v>
      </c>
      <c r="AD3595" t="s">
        <v>170</v>
      </c>
      <c r="AE3595" t="s">
        <v>4498</v>
      </c>
      <c r="AF3595" t="s">
        <v>90</v>
      </c>
      <c r="AG3595" t="s">
        <v>91</v>
      </c>
      <c r="AH3595" t="s">
        <v>70</v>
      </c>
      <c r="AI3595" t="s">
        <v>208</v>
      </c>
      <c r="AJ3595" t="s">
        <v>106</v>
      </c>
      <c r="AK3595" t="s">
        <v>73</v>
      </c>
      <c r="AL3595" t="s">
        <v>68</v>
      </c>
      <c r="AM3595" t="s">
        <v>177</v>
      </c>
      <c r="AN3595" t="s">
        <v>76</v>
      </c>
      <c r="AO3595" t="s">
        <v>203</v>
      </c>
      <c r="AP3595" t="s">
        <v>1067</v>
      </c>
      <c r="AQ3595" t="s">
        <v>134</v>
      </c>
      <c r="AR3595" t="s">
        <v>74</v>
      </c>
      <c r="AS3595" t="s">
        <v>54</v>
      </c>
      <c r="AT3595" t="s">
        <v>73</v>
      </c>
      <c r="AU3595" t="s">
        <v>107</v>
      </c>
      <c r="AV3595" t="s">
        <v>7605</v>
      </c>
    </row>
    <row r="3596" spans="1:48" hidden="1" x14ac:dyDescent="0.3">
      <c r="A3596" t="s">
        <v>17063</v>
      </c>
      <c r="B3596" t="s">
        <v>17064</v>
      </c>
      <c r="C3596" s="1" t="str">
        <f t="shared" si="590"/>
        <v>21:0975</v>
      </c>
      <c r="D3596" s="1" t="str">
        <f t="shared" si="591"/>
        <v>21:0111</v>
      </c>
      <c r="E3596" t="s">
        <v>17065</v>
      </c>
      <c r="F3596" t="s">
        <v>17066</v>
      </c>
      <c r="H3596">
        <v>60.3541545</v>
      </c>
      <c r="I3596">
        <v>-100.5280589</v>
      </c>
      <c r="J3596" s="1" t="str">
        <f t="shared" si="592"/>
        <v>NGR lake sediment grab sample</v>
      </c>
      <c r="K3596" s="1" t="str">
        <f t="shared" si="593"/>
        <v>&lt;177 micron (NGR)</v>
      </c>
      <c r="L3596">
        <v>104</v>
      </c>
      <c r="M3596" t="s">
        <v>86</v>
      </c>
      <c r="N3596">
        <v>2010</v>
      </c>
      <c r="O3596" t="s">
        <v>178</v>
      </c>
      <c r="P3596" t="s">
        <v>127</v>
      </c>
      <c r="Q3596" t="s">
        <v>479</v>
      </c>
      <c r="R3596" t="s">
        <v>17067</v>
      </c>
      <c r="S3596" t="s">
        <v>57</v>
      </c>
      <c r="T3596" t="s">
        <v>522</v>
      </c>
      <c r="U3596" t="s">
        <v>59</v>
      </c>
      <c r="V3596" t="s">
        <v>2740</v>
      </c>
      <c r="W3596" t="s">
        <v>157</v>
      </c>
      <c r="X3596" t="s">
        <v>67</v>
      </c>
      <c r="Y3596" t="s">
        <v>157</v>
      </c>
      <c r="Z3596" t="s">
        <v>62</v>
      </c>
      <c r="AA3596" t="s">
        <v>64</v>
      </c>
      <c r="AB3596" t="s">
        <v>436</v>
      </c>
      <c r="AC3596" t="s">
        <v>66</v>
      </c>
      <c r="AD3596" t="s">
        <v>62</v>
      </c>
      <c r="AE3596" t="s">
        <v>1159</v>
      </c>
      <c r="AF3596" t="s">
        <v>77</v>
      </c>
      <c r="AG3596" t="s">
        <v>141</v>
      </c>
      <c r="AH3596" t="s">
        <v>173</v>
      </c>
      <c r="AI3596" t="s">
        <v>363</v>
      </c>
      <c r="AJ3596" t="s">
        <v>220</v>
      </c>
      <c r="AK3596" t="s">
        <v>73</v>
      </c>
      <c r="AL3596" t="s">
        <v>103</v>
      </c>
      <c r="AM3596" t="s">
        <v>103</v>
      </c>
      <c r="AN3596" t="s">
        <v>76</v>
      </c>
      <c r="AO3596" t="s">
        <v>56</v>
      </c>
      <c r="AP3596" t="s">
        <v>403</v>
      </c>
      <c r="AQ3596" t="s">
        <v>92</v>
      </c>
      <c r="AR3596" t="s">
        <v>67</v>
      </c>
      <c r="AS3596" t="s">
        <v>54</v>
      </c>
      <c r="AT3596" t="s">
        <v>73</v>
      </c>
      <c r="AU3596" t="s">
        <v>107</v>
      </c>
      <c r="AV3596" t="s">
        <v>8251</v>
      </c>
    </row>
    <row r="3597" spans="1:48" hidden="1" x14ac:dyDescent="0.3">
      <c r="A3597" t="s">
        <v>17068</v>
      </c>
      <c r="B3597" t="s">
        <v>17069</v>
      </c>
      <c r="C3597" s="1" t="str">
        <f t="shared" si="590"/>
        <v>21:0975</v>
      </c>
      <c r="D3597" s="1" t="str">
        <f t="shared" si="591"/>
        <v>21:0111</v>
      </c>
      <c r="E3597" t="s">
        <v>17070</v>
      </c>
      <c r="F3597" t="s">
        <v>17071</v>
      </c>
      <c r="H3597">
        <v>60.3340654</v>
      </c>
      <c r="I3597">
        <v>-100.4169504</v>
      </c>
      <c r="J3597" s="1" t="str">
        <f t="shared" si="592"/>
        <v>NGR lake sediment grab sample</v>
      </c>
      <c r="K3597" s="1" t="str">
        <f t="shared" si="593"/>
        <v>&lt;177 micron (NGR)</v>
      </c>
      <c r="L3597">
        <v>104</v>
      </c>
      <c r="M3597" t="s">
        <v>149</v>
      </c>
      <c r="N3597">
        <v>2011</v>
      </c>
      <c r="O3597" t="s">
        <v>104</v>
      </c>
      <c r="P3597" t="s">
        <v>54</v>
      </c>
      <c r="Q3597" t="s">
        <v>489</v>
      </c>
      <c r="R3597" t="s">
        <v>804</v>
      </c>
      <c r="S3597" t="s">
        <v>57</v>
      </c>
      <c r="T3597" t="s">
        <v>492</v>
      </c>
      <c r="U3597" t="s">
        <v>117</v>
      </c>
      <c r="V3597" t="s">
        <v>2740</v>
      </c>
      <c r="W3597" t="s">
        <v>238</v>
      </c>
      <c r="X3597" t="s">
        <v>67</v>
      </c>
      <c r="Y3597" t="s">
        <v>238</v>
      </c>
      <c r="Z3597" t="s">
        <v>170</v>
      </c>
      <c r="AA3597" t="s">
        <v>64</v>
      </c>
      <c r="AB3597" t="s">
        <v>151</v>
      </c>
      <c r="AC3597" t="s">
        <v>66</v>
      </c>
      <c r="AD3597" t="s">
        <v>62</v>
      </c>
      <c r="AE3597" t="s">
        <v>74</v>
      </c>
      <c r="AF3597" t="s">
        <v>134</v>
      </c>
      <c r="AG3597" t="s">
        <v>575</v>
      </c>
      <c r="AH3597" t="s">
        <v>70</v>
      </c>
      <c r="AI3597" t="s">
        <v>692</v>
      </c>
      <c r="AJ3597" t="s">
        <v>205</v>
      </c>
      <c r="AK3597" t="s">
        <v>73</v>
      </c>
      <c r="AL3597" t="s">
        <v>103</v>
      </c>
      <c r="AM3597" t="s">
        <v>103</v>
      </c>
      <c r="AN3597" t="s">
        <v>76</v>
      </c>
      <c r="AO3597" t="s">
        <v>156</v>
      </c>
      <c r="AP3597" t="s">
        <v>2033</v>
      </c>
      <c r="AQ3597" t="s">
        <v>92</v>
      </c>
      <c r="AR3597" t="s">
        <v>67</v>
      </c>
      <c r="AS3597" t="s">
        <v>54</v>
      </c>
      <c r="AT3597" t="s">
        <v>73</v>
      </c>
      <c r="AU3597" t="s">
        <v>107</v>
      </c>
      <c r="AV3597" t="s">
        <v>2572</v>
      </c>
    </row>
    <row r="3598" spans="1:48" hidden="1" x14ac:dyDescent="0.3">
      <c r="A3598" t="s">
        <v>17072</v>
      </c>
      <c r="B3598" t="s">
        <v>17073</v>
      </c>
      <c r="C3598" s="1" t="str">
        <f t="shared" si="590"/>
        <v>21:0975</v>
      </c>
      <c r="D3598" s="1" t="str">
        <f>HYPERLINK("https://geochem.nrcan.gc.ca/cdogs/content/svy/svy_e.htm", "")</f>
        <v/>
      </c>
      <c r="G3598" s="1" t="str">
        <f>HYPERLINK("https://geochem.nrcan.gc.ca/cdogs/content/cr_/cr_00160_e.htm", "160")</f>
        <v>160</v>
      </c>
      <c r="J3598" t="s">
        <v>230</v>
      </c>
      <c r="K3598" t="s">
        <v>231</v>
      </c>
      <c r="L3598">
        <v>104</v>
      </c>
      <c r="M3598" t="s">
        <v>232</v>
      </c>
      <c r="N3598">
        <v>2012</v>
      </c>
      <c r="O3598" t="s">
        <v>168</v>
      </c>
      <c r="P3598" t="s">
        <v>127</v>
      </c>
      <c r="Q3598" t="s">
        <v>656</v>
      </c>
      <c r="R3598" t="s">
        <v>103</v>
      </c>
      <c r="S3598" t="s">
        <v>57</v>
      </c>
      <c r="T3598" t="s">
        <v>204</v>
      </c>
      <c r="U3598" t="s">
        <v>88</v>
      </c>
      <c r="V3598" t="s">
        <v>142</v>
      </c>
      <c r="W3598" t="s">
        <v>205</v>
      </c>
      <c r="X3598" t="s">
        <v>74</v>
      </c>
      <c r="Y3598" t="s">
        <v>211</v>
      </c>
      <c r="Z3598" t="s">
        <v>168</v>
      </c>
      <c r="AA3598" t="s">
        <v>64</v>
      </c>
      <c r="AB3598" t="s">
        <v>890</v>
      </c>
      <c r="AC3598" t="s">
        <v>224</v>
      </c>
      <c r="AD3598" t="s">
        <v>67</v>
      </c>
      <c r="AE3598" t="s">
        <v>8945</v>
      </c>
      <c r="AF3598" t="s">
        <v>90</v>
      </c>
      <c r="AG3598" t="s">
        <v>617</v>
      </c>
      <c r="AH3598" t="s">
        <v>68</v>
      </c>
      <c r="AI3598" t="s">
        <v>281</v>
      </c>
      <c r="AJ3598" t="s">
        <v>305</v>
      </c>
      <c r="AK3598" t="s">
        <v>73</v>
      </c>
      <c r="AL3598" t="s">
        <v>238</v>
      </c>
      <c r="AM3598" t="s">
        <v>68</v>
      </c>
      <c r="AN3598" t="s">
        <v>76</v>
      </c>
      <c r="AO3598" t="s">
        <v>203</v>
      </c>
      <c r="AP3598" t="s">
        <v>456</v>
      </c>
      <c r="AQ3598" t="s">
        <v>193</v>
      </c>
      <c r="AR3598" t="s">
        <v>62</v>
      </c>
      <c r="AS3598" t="s">
        <v>127</v>
      </c>
      <c r="AT3598" t="s">
        <v>73</v>
      </c>
      <c r="AU3598" t="s">
        <v>275</v>
      </c>
      <c r="AV3598" t="s">
        <v>9674</v>
      </c>
    </row>
    <row r="3599" spans="1:48" hidden="1" x14ac:dyDescent="0.3">
      <c r="A3599" t="s">
        <v>17074</v>
      </c>
      <c r="B3599" t="s">
        <v>17075</v>
      </c>
      <c r="C3599" s="1" t="str">
        <f t="shared" si="590"/>
        <v>21:0975</v>
      </c>
      <c r="D3599" s="1" t="str">
        <f t="shared" ref="D3599:D3610" si="594">HYPERLINK("https://geochem.nrcan.gc.ca/cdogs/content/svy/svy210111_e.htm", "21:0111")</f>
        <v>21:0111</v>
      </c>
      <c r="E3599" t="s">
        <v>17076</v>
      </c>
      <c r="F3599" t="s">
        <v>17077</v>
      </c>
      <c r="H3599">
        <v>60.340839699999997</v>
      </c>
      <c r="I3599">
        <v>-100.39369000000001</v>
      </c>
      <c r="J3599" s="1" t="str">
        <f t="shared" ref="J3599:J3610" si="595">HYPERLINK("https://geochem.nrcan.gc.ca/cdogs/content/kwd/kwd020027_e.htm", "NGR lake sediment grab sample")</f>
        <v>NGR lake sediment grab sample</v>
      </c>
      <c r="K3599" s="1" t="str">
        <f t="shared" ref="K3599:K3610" si="596">HYPERLINK("https://geochem.nrcan.gc.ca/cdogs/content/kwd/kwd080006_e.htm", "&lt;177 micron (NGR)")</f>
        <v>&lt;177 micron (NGR)</v>
      </c>
      <c r="L3599">
        <v>104</v>
      </c>
      <c r="M3599" t="s">
        <v>165</v>
      </c>
      <c r="N3599">
        <v>2013</v>
      </c>
      <c r="O3599" t="s">
        <v>178</v>
      </c>
      <c r="P3599" t="s">
        <v>54</v>
      </c>
      <c r="Q3599" t="s">
        <v>573</v>
      </c>
      <c r="R3599" t="s">
        <v>153</v>
      </c>
      <c r="S3599" t="s">
        <v>57</v>
      </c>
      <c r="T3599" t="s">
        <v>411</v>
      </c>
      <c r="U3599" t="s">
        <v>59</v>
      </c>
      <c r="V3599" t="s">
        <v>99</v>
      </c>
      <c r="W3599" t="s">
        <v>238</v>
      </c>
      <c r="X3599" t="s">
        <v>67</v>
      </c>
      <c r="Y3599" t="s">
        <v>171</v>
      </c>
      <c r="Z3599" t="s">
        <v>170</v>
      </c>
      <c r="AA3599" t="s">
        <v>64</v>
      </c>
      <c r="AB3599" t="s">
        <v>141</v>
      </c>
      <c r="AC3599" t="s">
        <v>66</v>
      </c>
      <c r="AD3599" t="s">
        <v>62</v>
      </c>
      <c r="AE3599" t="s">
        <v>206</v>
      </c>
      <c r="AF3599" t="s">
        <v>178</v>
      </c>
      <c r="AG3599" t="s">
        <v>190</v>
      </c>
      <c r="AH3599" t="s">
        <v>70</v>
      </c>
      <c r="AI3599" t="s">
        <v>306</v>
      </c>
      <c r="AJ3599" t="s">
        <v>79</v>
      </c>
      <c r="AK3599" t="s">
        <v>73</v>
      </c>
      <c r="AL3599" t="s">
        <v>103</v>
      </c>
      <c r="AM3599" t="s">
        <v>103</v>
      </c>
      <c r="AN3599" t="s">
        <v>76</v>
      </c>
      <c r="AO3599" t="s">
        <v>101</v>
      </c>
      <c r="AP3599" t="s">
        <v>105</v>
      </c>
      <c r="AQ3599" t="s">
        <v>178</v>
      </c>
      <c r="AR3599" t="s">
        <v>62</v>
      </c>
      <c r="AS3599" t="s">
        <v>54</v>
      </c>
      <c r="AT3599" t="s">
        <v>73</v>
      </c>
      <c r="AU3599" t="s">
        <v>107</v>
      </c>
      <c r="AV3599" t="s">
        <v>944</v>
      </c>
    </row>
    <row r="3600" spans="1:48" hidden="1" x14ac:dyDescent="0.3">
      <c r="A3600" t="s">
        <v>17078</v>
      </c>
      <c r="B3600" t="s">
        <v>17079</v>
      </c>
      <c r="C3600" s="1" t="str">
        <f t="shared" si="590"/>
        <v>21:0975</v>
      </c>
      <c r="D3600" s="1" t="str">
        <f t="shared" si="594"/>
        <v>21:0111</v>
      </c>
      <c r="E3600" t="s">
        <v>17060</v>
      </c>
      <c r="F3600" t="s">
        <v>17080</v>
      </c>
      <c r="H3600">
        <v>60.347177299999998</v>
      </c>
      <c r="I3600">
        <v>-100.3017584</v>
      </c>
      <c r="J3600" s="1" t="str">
        <f t="shared" si="595"/>
        <v>NGR lake sediment grab sample</v>
      </c>
      <c r="K3600" s="1" t="str">
        <f t="shared" si="596"/>
        <v>&lt;177 micron (NGR)</v>
      </c>
      <c r="L3600">
        <v>104</v>
      </c>
      <c r="M3600" t="s">
        <v>345</v>
      </c>
      <c r="N3600">
        <v>2014</v>
      </c>
      <c r="O3600" t="s">
        <v>77</v>
      </c>
      <c r="P3600" t="s">
        <v>54</v>
      </c>
      <c r="Q3600" t="s">
        <v>4217</v>
      </c>
      <c r="R3600" t="s">
        <v>17081</v>
      </c>
      <c r="S3600" t="s">
        <v>57</v>
      </c>
      <c r="T3600" t="s">
        <v>235</v>
      </c>
      <c r="U3600" t="s">
        <v>203</v>
      </c>
      <c r="V3600" t="s">
        <v>65</v>
      </c>
      <c r="W3600" t="s">
        <v>61</v>
      </c>
      <c r="X3600" t="s">
        <v>67</v>
      </c>
      <c r="Y3600" t="s">
        <v>346</v>
      </c>
      <c r="Z3600" t="s">
        <v>96</v>
      </c>
      <c r="AA3600" t="s">
        <v>64</v>
      </c>
      <c r="AB3600" t="s">
        <v>471</v>
      </c>
      <c r="AC3600" t="s">
        <v>66</v>
      </c>
      <c r="AD3600" t="s">
        <v>127</v>
      </c>
      <c r="AE3600" t="s">
        <v>4084</v>
      </c>
      <c r="AF3600" t="s">
        <v>282</v>
      </c>
      <c r="AG3600" t="s">
        <v>277</v>
      </c>
      <c r="AH3600" t="s">
        <v>173</v>
      </c>
      <c r="AI3600" t="s">
        <v>176</v>
      </c>
      <c r="AJ3600" t="s">
        <v>106</v>
      </c>
      <c r="AK3600" t="s">
        <v>73</v>
      </c>
      <c r="AL3600" t="s">
        <v>206</v>
      </c>
      <c r="AM3600" t="s">
        <v>177</v>
      </c>
      <c r="AN3600" t="s">
        <v>76</v>
      </c>
      <c r="AO3600" t="s">
        <v>203</v>
      </c>
      <c r="AP3600" t="s">
        <v>2144</v>
      </c>
      <c r="AQ3600" t="s">
        <v>290</v>
      </c>
      <c r="AR3600" t="s">
        <v>170</v>
      </c>
      <c r="AS3600" t="s">
        <v>54</v>
      </c>
      <c r="AT3600" t="s">
        <v>73</v>
      </c>
      <c r="AU3600" t="s">
        <v>643</v>
      </c>
      <c r="AV3600" t="s">
        <v>15122</v>
      </c>
    </row>
    <row r="3601" spans="1:48" hidden="1" x14ac:dyDescent="0.3">
      <c r="A3601" t="s">
        <v>17082</v>
      </c>
      <c r="B3601" t="s">
        <v>17083</v>
      </c>
      <c r="C3601" s="1" t="str">
        <f t="shared" si="590"/>
        <v>21:0975</v>
      </c>
      <c r="D3601" s="1" t="str">
        <f t="shared" si="594"/>
        <v>21:0111</v>
      </c>
      <c r="E3601" t="s">
        <v>17084</v>
      </c>
      <c r="F3601" t="s">
        <v>17085</v>
      </c>
      <c r="H3601">
        <v>60.342161900000001</v>
      </c>
      <c r="I3601">
        <v>-100.25932539999999</v>
      </c>
      <c r="J3601" s="1" t="str">
        <f t="shared" si="595"/>
        <v>NGR lake sediment grab sample</v>
      </c>
      <c r="K3601" s="1" t="str">
        <f t="shared" si="596"/>
        <v>&lt;177 micron (NGR)</v>
      </c>
      <c r="L3601">
        <v>104</v>
      </c>
      <c r="M3601" t="s">
        <v>185</v>
      </c>
      <c r="N3601">
        <v>2015</v>
      </c>
      <c r="O3601" t="s">
        <v>170</v>
      </c>
      <c r="P3601" t="s">
        <v>54</v>
      </c>
      <c r="Q3601" t="s">
        <v>2374</v>
      </c>
      <c r="R3601" t="s">
        <v>139</v>
      </c>
      <c r="S3601" t="s">
        <v>57</v>
      </c>
      <c r="T3601" t="s">
        <v>437</v>
      </c>
      <c r="U3601" t="s">
        <v>59</v>
      </c>
      <c r="V3601" t="s">
        <v>2740</v>
      </c>
      <c r="W3601" t="s">
        <v>233</v>
      </c>
      <c r="X3601" t="s">
        <v>67</v>
      </c>
      <c r="Y3601" t="s">
        <v>95</v>
      </c>
      <c r="Z3601" t="s">
        <v>96</v>
      </c>
      <c r="AA3601" t="s">
        <v>64</v>
      </c>
      <c r="AB3601" t="s">
        <v>561</v>
      </c>
      <c r="AC3601" t="s">
        <v>66</v>
      </c>
      <c r="AD3601" t="s">
        <v>281</v>
      </c>
      <c r="AE3601" t="s">
        <v>396</v>
      </c>
      <c r="AF3601" t="s">
        <v>178</v>
      </c>
      <c r="AG3601" t="s">
        <v>293</v>
      </c>
      <c r="AH3601" t="s">
        <v>780</v>
      </c>
      <c r="AI3601" t="s">
        <v>439</v>
      </c>
      <c r="AJ3601" t="s">
        <v>68</v>
      </c>
      <c r="AK3601" t="s">
        <v>73</v>
      </c>
      <c r="AL3601" t="s">
        <v>206</v>
      </c>
      <c r="AM3601" t="s">
        <v>125</v>
      </c>
      <c r="AN3601" t="s">
        <v>1151</v>
      </c>
      <c r="AO3601" t="s">
        <v>464</v>
      </c>
      <c r="AP3601" t="s">
        <v>126</v>
      </c>
      <c r="AQ3601" t="s">
        <v>17086</v>
      </c>
      <c r="AR3601" t="s">
        <v>62</v>
      </c>
      <c r="AS3601" t="s">
        <v>54</v>
      </c>
      <c r="AT3601" t="s">
        <v>277</v>
      </c>
      <c r="AU3601" t="s">
        <v>107</v>
      </c>
      <c r="AV3601" t="s">
        <v>9089</v>
      </c>
    </row>
    <row r="3602" spans="1:48" hidden="1" x14ac:dyDescent="0.3">
      <c r="A3602" t="s">
        <v>17087</v>
      </c>
      <c r="B3602" t="s">
        <v>17088</v>
      </c>
      <c r="C3602" s="1" t="str">
        <f t="shared" si="590"/>
        <v>21:0975</v>
      </c>
      <c r="D3602" s="1" t="str">
        <f t="shared" si="594"/>
        <v>21:0111</v>
      </c>
      <c r="E3602" t="s">
        <v>17089</v>
      </c>
      <c r="F3602" t="s">
        <v>17090</v>
      </c>
      <c r="H3602">
        <v>60.348253900000003</v>
      </c>
      <c r="I3602">
        <v>-100.1795889</v>
      </c>
      <c r="J3602" s="1" t="str">
        <f t="shared" si="595"/>
        <v>NGR lake sediment grab sample</v>
      </c>
      <c r="K3602" s="1" t="str">
        <f t="shared" si="596"/>
        <v>&lt;177 micron (NGR)</v>
      </c>
      <c r="L3602">
        <v>104</v>
      </c>
      <c r="M3602" t="s">
        <v>200</v>
      </c>
      <c r="N3602">
        <v>2016</v>
      </c>
      <c r="O3602" t="s">
        <v>63</v>
      </c>
      <c r="P3602" t="s">
        <v>54</v>
      </c>
      <c r="Q3602" t="s">
        <v>1583</v>
      </c>
      <c r="R3602" t="s">
        <v>478</v>
      </c>
      <c r="S3602" t="s">
        <v>57</v>
      </c>
      <c r="T3602" t="s">
        <v>364</v>
      </c>
      <c r="U3602" t="s">
        <v>117</v>
      </c>
      <c r="V3602" t="s">
        <v>2740</v>
      </c>
      <c r="W3602" t="s">
        <v>318</v>
      </c>
      <c r="X3602" t="s">
        <v>74</v>
      </c>
      <c r="Y3602" t="s">
        <v>346</v>
      </c>
      <c r="Z3602" t="s">
        <v>127</v>
      </c>
      <c r="AA3602" t="s">
        <v>64</v>
      </c>
      <c r="AB3602" t="s">
        <v>1089</v>
      </c>
      <c r="AC3602" t="s">
        <v>66</v>
      </c>
      <c r="AD3602" t="s">
        <v>203</v>
      </c>
      <c r="AE3602" t="s">
        <v>526</v>
      </c>
      <c r="AF3602" t="s">
        <v>90</v>
      </c>
      <c r="AG3602" t="s">
        <v>152</v>
      </c>
      <c r="AH3602" t="s">
        <v>173</v>
      </c>
      <c r="AI3602" t="s">
        <v>413</v>
      </c>
      <c r="AJ3602" t="s">
        <v>157</v>
      </c>
      <c r="AK3602" t="s">
        <v>73</v>
      </c>
      <c r="AL3602" t="s">
        <v>206</v>
      </c>
      <c r="AM3602" t="s">
        <v>74</v>
      </c>
      <c r="AN3602" t="s">
        <v>781</v>
      </c>
      <c r="AO3602" t="s">
        <v>5387</v>
      </c>
      <c r="AP3602" t="s">
        <v>179</v>
      </c>
      <c r="AQ3602" t="s">
        <v>17091</v>
      </c>
      <c r="AR3602" t="s">
        <v>170</v>
      </c>
      <c r="AS3602" t="s">
        <v>54</v>
      </c>
      <c r="AT3602" t="s">
        <v>91</v>
      </c>
      <c r="AU3602" t="s">
        <v>107</v>
      </c>
      <c r="AV3602" t="s">
        <v>9385</v>
      </c>
    </row>
    <row r="3603" spans="1:48" hidden="1" x14ac:dyDescent="0.3">
      <c r="A3603" t="s">
        <v>17092</v>
      </c>
      <c r="B3603" t="s">
        <v>17093</v>
      </c>
      <c r="C3603" s="1" t="str">
        <f t="shared" si="590"/>
        <v>21:0975</v>
      </c>
      <c r="D3603" s="1" t="str">
        <f t="shared" si="594"/>
        <v>21:0111</v>
      </c>
      <c r="E3603" t="s">
        <v>17094</v>
      </c>
      <c r="F3603" t="s">
        <v>17095</v>
      </c>
      <c r="H3603">
        <v>60.345336799999998</v>
      </c>
      <c r="I3603">
        <v>-100.1170254</v>
      </c>
      <c r="J3603" s="1" t="str">
        <f t="shared" si="595"/>
        <v>NGR lake sediment grab sample</v>
      </c>
      <c r="K3603" s="1" t="str">
        <f t="shared" si="596"/>
        <v>&lt;177 micron (NGR)</v>
      </c>
      <c r="L3603">
        <v>104</v>
      </c>
      <c r="M3603" t="s">
        <v>217</v>
      </c>
      <c r="N3603">
        <v>2017</v>
      </c>
      <c r="O3603" t="s">
        <v>355</v>
      </c>
      <c r="P3603" t="s">
        <v>54</v>
      </c>
      <c r="Q3603" t="s">
        <v>836</v>
      </c>
      <c r="R3603" t="s">
        <v>10275</v>
      </c>
      <c r="S3603" t="s">
        <v>57</v>
      </c>
      <c r="T3603" t="s">
        <v>315</v>
      </c>
      <c r="U3603" t="s">
        <v>168</v>
      </c>
      <c r="V3603" t="s">
        <v>304</v>
      </c>
      <c r="W3603" t="s">
        <v>340</v>
      </c>
      <c r="X3603" t="s">
        <v>67</v>
      </c>
      <c r="Y3603" t="s">
        <v>211</v>
      </c>
      <c r="Z3603" t="s">
        <v>138</v>
      </c>
      <c r="AA3603" t="s">
        <v>64</v>
      </c>
      <c r="AB3603" t="s">
        <v>326</v>
      </c>
      <c r="AC3603" t="s">
        <v>66</v>
      </c>
      <c r="AD3603" t="s">
        <v>170</v>
      </c>
      <c r="AE3603" t="s">
        <v>448</v>
      </c>
      <c r="AF3603" t="s">
        <v>347</v>
      </c>
      <c r="AG3603" t="s">
        <v>277</v>
      </c>
      <c r="AH3603" t="s">
        <v>155</v>
      </c>
      <c r="AI3603" t="s">
        <v>92</v>
      </c>
      <c r="AJ3603" t="s">
        <v>338</v>
      </c>
      <c r="AK3603" t="s">
        <v>73</v>
      </c>
      <c r="AL3603" t="s">
        <v>526</v>
      </c>
      <c r="AM3603" t="s">
        <v>125</v>
      </c>
      <c r="AN3603" t="s">
        <v>76</v>
      </c>
      <c r="AO3603" t="s">
        <v>374</v>
      </c>
      <c r="AP3603" t="s">
        <v>14046</v>
      </c>
      <c r="AQ3603" t="s">
        <v>483</v>
      </c>
      <c r="AR3603" t="s">
        <v>170</v>
      </c>
      <c r="AS3603" t="s">
        <v>62</v>
      </c>
      <c r="AT3603" t="s">
        <v>73</v>
      </c>
      <c r="AU3603" t="s">
        <v>107</v>
      </c>
      <c r="AV3603" t="s">
        <v>17096</v>
      </c>
    </row>
    <row r="3604" spans="1:48" hidden="1" x14ac:dyDescent="0.3">
      <c r="A3604" t="s">
        <v>17097</v>
      </c>
      <c r="B3604" t="s">
        <v>17098</v>
      </c>
      <c r="C3604" s="1" t="str">
        <f t="shared" si="590"/>
        <v>21:0975</v>
      </c>
      <c r="D3604" s="1" t="str">
        <f t="shared" si="594"/>
        <v>21:0111</v>
      </c>
      <c r="E3604" t="s">
        <v>17099</v>
      </c>
      <c r="F3604" t="s">
        <v>17100</v>
      </c>
      <c r="H3604">
        <v>60.338583800000002</v>
      </c>
      <c r="I3604">
        <v>-100.06224880000001</v>
      </c>
      <c r="J3604" s="1" t="str">
        <f t="shared" si="595"/>
        <v>NGR lake sediment grab sample</v>
      </c>
      <c r="K3604" s="1" t="str">
        <f t="shared" si="596"/>
        <v>&lt;177 micron (NGR)</v>
      </c>
      <c r="L3604">
        <v>104</v>
      </c>
      <c r="M3604" t="s">
        <v>246</v>
      </c>
      <c r="N3604">
        <v>2018</v>
      </c>
      <c r="O3604" t="s">
        <v>264</v>
      </c>
      <c r="P3604" t="s">
        <v>96</v>
      </c>
      <c r="Q3604" t="s">
        <v>2033</v>
      </c>
      <c r="R3604" t="s">
        <v>575</v>
      </c>
      <c r="S3604" t="s">
        <v>57</v>
      </c>
      <c r="T3604" t="s">
        <v>364</v>
      </c>
      <c r="U3604" t="s">
        <v>290</v>
      </c>
      <c r="V3604" t="s">
        <v>890</v>
      </c>
      <c r="W3604" t="s">
        <v>336</v>
      </c>
      <c r="X3604" t="s">
        <v>67</v>
      </c>
      <c r="Y3604" t="s">
        <v>709</v>
      </c>
      <c r="Z3604" t="s">
        <v>59</v>
      </c>
      <c r="AA3604" t="s">
        <v>64</v>
      </c>
      <c r="AB3604" t="s">
        <v>698</v>
      </c>
      <c r="AC3604" t="s">
        <v>66</v>
      </c>
      <c r="AD3604" t="s">
        <v>121</v>
      </c>
      <c r="AE3604" t="s">
        <v>63</v>
      </c>
      <c r="AF3604" t="s">
        <v>492</v>
      </c>
      <c r="AG3604" t="s">
        <v>248</v>
      </c>
      <c r="AH3604" t="s">
        <v>155</v>
      </c>
      <c r="AI3604" t="s">
        <v>203</v>
      </c>
      <c r="AJ3604" t="s">
        <v>292</v>
      </c>
      <c r="AK3604" t="s">
        <v>73</v>
      </c>
      <c r="AL3604" t="s">
        <v>206</v>
      </c>
      <c r="AM3604" t="s">
        <v>74</v>
      </c>
      <c r="AN3604" t="s">
        <v>1151</v>
      </c>
      <c r="AO3604" t="s">
        <v>597</v>
      </c>
      <c r="AP3604" t="s">
        <v>14046</v>
      </c>
      <c r="AQ3604" t="s">
        <v>13245</v>
      </c>
      <c r="AR3604" t="s">
        <v>127</v>
      </c>
      <c r="AS3604" t="s">
        <v>62</v>
      </c>
      <c r="AT3604" t="s">
        <v>315</v>
      </c>
      <c r="AU3604" t="s">
        <v>107</v>
      </c>
      <c r="AV3604" t="s">
        <v>3550</v>
      </c>
    </row>
    <row r="3605" spans="1:48" hidden="1" x14ac:dyDescent="0.3">
      <c r="A3605" t="s">
        <v>17101</v>
      </c>
      <c r="B3605" t="s">
        <v>17102</v>
      </c>
      <c r="C3605" s="1" t="str">
        <f t="shared" si="590"/>
        <v>21:0975</v>
      </c>
      <c r="D3605" s="1" t="str">
        <f t="shared" si="594"/>
        <v>21:0111</v>
      </c>
      <c r="E3605" t="s">
        <v>17103</v>
      </c>
      <c r="F3605" t="s">
        <v>17104</v>
      </c>
      <c r="H3605">
        <v>60.028353299999999</v>
      </c>
      <c r="I3605">
        <v>-100.159857</v>
      </c>
      <c r="J3605" s="1" t="str">
        <f t="shared" si="595"/>
        <v>NGR lake sediment grab sample</v>
      </c>
      <c r="K3605" s="1" t="str">
        <f t="shared" si="596"/>
        <v>&lt;177 micron (NGR)</v>
      </c>
      <c r="L3605">
        <v>105</v>
      </c>
      <c r="M3605" t="s">
        <v>1936</v>
      </c>
      <c r="N3605">
        <v>2019</v>
      </c>
      <c r="O3605" t="s">
        <v>276</v>
      </c>
      <c r="P3605" t="s">
        <v>54</v>
      </c>
      <c r="Q3605" t="s">
        <v>279</v>
      </c>
      <c r="R3605" t="s">
        <v>522</v>
      </c>
      <c r="S3605" t="s">
        <v>57</v>
      </c>
      <c r="T3605" t="s">
        <v>221</v>
      </c>
      <c r="U3605" t="s">
        <v>88</v>
      </c>
      <c r="V3605" t="s">
        <v>616</v>
      </c>
      <c r="W3605" t="s">
        <v>75</v>
      </c>
      <c r="X3605" t="s">
        <v>74</v>
      </c>
      <c r="Y3605" t="s">
        <v>157</v>
      </c>
      <c r="Z3605" t="s">
        <v>67</v>
      </c>
      <c r="AA3605" t="s">
        <v>64</v>
      </c>
      <c r="AB3605" t="s">
        <v>436</v>
      </c>
      <c r="AC3605" t="s">
        <v>70</v>
      </c>
      <c r="AD3605" t="s">
        <v>59</v>
      </c>
      <c r="AE3605" t="s">
        <v>7472</v>
      </c>
      <c r="AF3605" t="s">
        <v>178</v>
      </c>
      <c r="AG3605" t="s">
        <v>178</v>
      </c>
      <c r="AH3605" t="s">
        <v>472</v>
      </c>
      <c r="AI3605" t="s">
        <v>421</v>
      </c>
      <c r="AJ3605" t="s">
        <v>94</v>
      </c>
      <c r="AK3605" t="s">
        <v>73</v>
      </c>
      <c r="AL3605" t="s">
        <v>103</v>
      </c>
      <c r="AM3605" t="s">
        <v>103</v>
      </c>
      <c r="AN3605" t="s">
        <v>76</v>
      </c>
      <c r="AO3605" t="s">
        <v>709</v>
      </c>
      <c r="AP3605" t="s">
        <v>8164</v>
      </c>
      <c r="AQ3605" t="s">
        <v>203</v>
      </c>
      <c r="AR3605" t="s">
        <v>127</v>
      </c>
      <c r="AS3605" t="s">
        <v>54</v>
      </c>
      <c r="AT3605" t="s">
        <v>73</v>
      </c>
      <c r="AU3605" t="s">
        <v>107</v>
      </c>
      <c r="AV3605" t="s">
        <v>17105</v>
      </c>
    </row>
    <row r="3606" spans="1:48" hidden="1" x14ac:dyDescent="0.3">
      <c r="A3606" t="s">
        <v>17106</v>
      </c>
      <c r="B3606" t="s">
        <v>17107</v>
      </c>
      <c r="C3606" s="1" t="str">
        <f t="shared" si="590"/>
        <v>21:0975</v>
      </c>
      <c r="D3606" s="1" t="str">
        <f t="shared" si="594"/>
        <v>21:0111</v>
      </c>
      <c r="E3606" t="s">
        <v>17108</v>
      </c>
      <c r="F3606" t="s">
        <v>17109</v>
      </c>
      <c r="H3606">
        <v>60.024827600000002</v>
      </c>
      <c r="I3606">
        <v>-100.02696640000001</v>
      </c>
      <c r="J3606" s="1" t="str">
        <f t="shared" si="595"/>
        <v>NGR lake sediment grab sample</v>
      </c>
      <c r="K3606" s="1" t="str">
        <f t="shared" si="596"/>
        <v>&lt;177 micron (NGR)</v>
      </c>
      <c r="L3606">
        <v>105</v>
      </c>
      <c r="M3606" t="s">
        <v>86</v>
      </c>
      <c r="N3606">
        <v>2020</v>
      </c>
      <c r="O3606" t="s">
        <v>226</v>
      </c>
      <c r="P3606" t="s">
        <v>54</v>
      </c>
      <c r="Q3606" t="s">
        <v>470</v>
      </c>
      <c r="R3606" t="s">
        <v>478</v>
      </c>
      <c r="S3606" t="s">
        <v>57</v>
      </c>
      <c r="T3606" t="s">
        <v>91</v>
      </c>
      <c r="U3606" t="s">
        <v>92</v>
      </c>
      <c r="V3606" t="s">
        <v>172</v>
      </c>
      <c r="W3606" t="s">
        <v>692</v>
      </c>
      <c r="X3606" t="s">
        <v>74</v>
      </c>
      <c r="Y3606" t="s">
        <v>346</v>
      </c>
      <c r="Z3606" t="s">
        <v>138</v>
      </c>
      <c r="AA3606" t="s">
        <v>64</v>
      </c>
      <c r="AB3606" t="s">
        <v>172</v>
      </c>
      <c r="AC3606" t="s">
        <v>125</v>
      </c>
      <c r="AD3606" t="s">
        <v>96</v>
      </c>
      <c r="AE3606" t="s">
        <v>62</v>
      </c>
      <c r="AF3606" t="s">
        <v>77</v>
      </c>
      <c r="AG3606" t="s">
        <v>315</v>
      </c>
      <c r="AH3606" t="s">
        <v>173</v>
      </c>
      <c r="AI3606" t="s">
        <v>280</v>
      </c>
      <c r="AJ3606" t="s">
        <v>429</v>
      </c>
      <c r="AK3606" t="s">
        <v>73</v>
      </c>
      <c r="AL3606" t="s">
        <v>206</v>
      </c>
      <c r="AM3606" t="s">
        <v>157</v>
      </c>
      <c r="AN3606" t="s">
        <v>76</v>
      </c>
      <c r="AO3606" t="s">
        <v>586</v>
      </c>
      <c r="AP3606" t="s">
        <v>295</v>
      </c>
      <c r="AQ3606" t="s">
        <v>1039</v>
      </c>
      <c r="AR3606" t="s">
        <v>170</v>
      </c>
      <c r="AS3606" t="s">
        <v>170</v>
      </c>
      <c r="AT3606" t="s">
        <v>73</v>
      </c>
      <c r="AU3606" t="s">
        <v>107</v>
      </c>
      <c r="AV3606" t="s">
        <v>9218</v>
      </c>
    </row>
    <row r="3607" spans="1:48" hidden="1" x14ac:dyDescent="0.3">
      <c r="A3607" t="s">
        <v>17110</v>
      </c>
      <c r="B3607" t="s">
        <v>17111</v>
      </c>
      <c r="C3607" s="1" t="str">
        <f t="shared" si="590"/>
        <v>21:0975</v>
      </c>
      <c r="D3607" s="1" t="str">
        <f t="shared" si="594"/>
        <v>21:0111</v>
      </c>
      <c r="E3607" t="s">
        <v>17112</v>
      </c>
      <c r="F3607" t="s">
        <v>17113</v>
      </c>
      <c r="H3607">
        <v>60.026683200000001</v>
      </c>
      <c r="I3607">
        <v>-100.0869058</v>
      </c>
      <c r="J3607" s="1" t="str">
        <f t="shared" si="595"/>
        <v>NGR lake sediment grab sample</v>
      </c>
      <c r="K3607" s="1" t="str">
        <f t="shared" si="596"/>
        <v>&lt;177 micron (NGR)</v>
      </c>
      <c r="L3607">
        <v>105</v>
      </c>
      <c r="M3607" t="s">
        <v>149</v>
      </c>
      <c r="N3607">
        <v>2021</v>
      </c>
      <c r="O3607" t="s">
        <v>205</v>
      </c>
      <c r="P3607" t="s">
        <v>54</v>
      </c>
      <c r="Q3607" t="s">
        <v>489</v>
      </c>
      <c r="R3607" t="s">
        <v>17114</v>
      </c>
      <c r="S3607" t="s">
        <v>57</v>
      </c>
      <c r="T3607" t="s">
        <v>404</v>
      </c>
      <c r="U3607" t="s">
        <v>88</v>
      </c>
      <c r="V3607" t="s">
        <v>264</v>
      </c>
      <c r="W3607" t="s">
        <v>220</v>
      </c>
      <c r="X3607" t="s">
        <v>67</v>
      </c>
      <c r="Y3607" t="s">
        <v>355</v>
      </c>
      <c r="Z3607" t="s">
        <v>170</v>
      </c>
      <c r="AA3607" t="s">
        <v>64</v>
      </c>
      <c r="AB3607" t="s">
        <v>190</v>
      </c>
      <c r="AC3607" t="s">
        <v>75</v>
      </c>
      <c r="AD3607" t="s">
        <v>127</v>
      </c>
      <c r="AE3607" t="s">
        <v>74</v>
      </c>
      <c r="AF3607" t="s">
        <v>92</v>
      </c>
      <c r="AG3607" t="s">
        <v>725</v>
      </c>
      <c r="AH3607" t="s">
        <v>472</v>
      </c>
      <c r="AI3607" t="s">
        <v>201</v>
      </c>
      <c r="AJ3607" t="s">
        <v>306</v>
      </c>
      <c r="AK3607" t="s">
        <v>73</v>
      </c>
      <c r="AL3607" t="s">
        <v>75</v>
      </c>
      <c r="AM3607" t="s">
        <v>75</v>
      </c>
      <c r="AN3607" t="s">
        <v>76</v>
      </c>
      <c r="AO3607" t="s">
        <v>77</v>
      </c>
      <c r="AP3607" t="s">
        <v>234</v>
      </c>
      <c r="AQ3607" t="s">
        <v>121</v>
      </c>
      <c r="AR3607" t="s">
        <v>74</v>
      </c>
      <c r="AS3607" t="s">
        <v>62</v>
      </c>
      <c r="AT3607" t="s">
        <v>73</v>
      </c>
      <c r="AU3607" t="s">
        <v>107</v>
      </c>
      <c r="AV3607" t="s">
        <v>3833</v>
      </c>
    </row>
    <row r="3608" spans="1:48" hidden="1" x14ac:dyDescent="0.3">
      <c r="A3608" t="s">
        <v>17115</v>
      </c>
      <c r="B3608" t="s">
        <v>17116</v>
      </c>
      <c r="C3608" s="1" t="str">
        <f t="shared" si="590"/>
        <v>21:0975</v>
      </c>
      <c r="D3608" s="1" t="str">
        <f t="shared" si="594"/>
        <v>21:0111</v>
      </c>
      <c r="E3608" t="s">
        <v>17103</v>
      </c>
      <c r="F3608" t="s">
        <v>17117</v>
      </c>
      <c r="H3608">
        <v>60.028353299999999</v>
      </c>
      <c r="I3608">
        <v>-100.159857</v>
      </c>
      <c r="J3608" s="1" t="str">
        <f t="shared" si="595"/>
        <v>NGR lake sediment grab sample</v>
      </c>
      <c r="K3608" s="1" t="str">
        <f t="shared" si="596"/>
        <v>&lt;177 micron (NGR)</v>
      </c>
      <c r="L3608">
        <v>105</v>
      </c>
      <c r="M3608" t="s">
        <v>1961</v>
      </c>
      <c r="N3608">
        <v>2022</v>
      </c>
      <c r="O3608" t="s">
        <v>205</v>
      </c>
      <c r="P3608" t="s">
        <v>54</v>
      </c>
      <c r="Q3608" t="s">
        <v>449</v>
      </c>
      <c r="R3608" t="s">
        <v>189</v>
      </c>
      <c r="S3608" t="s">
        <v>57</v>
      </c>
      <c r="T3608" t="s">
        <v>93</v>
      </c>
      <c r="U3608" t="s">
        <v>117</v>
      </c>
      <c r="V3608" t="s">
        <v>2740</v>
      </c>
      <c r="W3608" t="s">
        <v>75</v>
      </c>
      <c r="X3608" t="s">
        <v>67</v>
      </c>
      <c r="Y3608" t="s">
        <v>125</v>
      </c>
      <c r="Z3608" t="s">
        <v>67</v>
      </c>
      <c r="AA3608" t="s">
        <v>64</v>
      </c>
      <c r="AB3608" t="s">
        <v>151</v>
      </c>
      <c r="AC3608" t="s">
        <v>173</v>
      </c>
      <c r="AD3608" t="s">
        <v>138</v>
      </c>
      <c r="AE3608" t="s">
        <v>9456</v>
      </c>
      <c r="AF3608" t="s">
        <v>168</v>
      </c>
      <c r="AG3608" t="s">
        <v>138</v>
      </c>
      <c r="AH3608" t="s">
        <v>472</v>
      </c>
      <c r="AI3608" t="s">
        <v>421</v>
      </c>
      <c r="AJ3608" t="s">
        <v>211</v>
      </c>
      <c r="AK3608" t="s">
        <v>73</v>
      </c>
      <c r="AL3608" t="s">
        <v>103</v>
      </c>
      <c r="AM3608" t="s">
        <v>103</v>
      </c>
      <c r="AN3608" t="s">
        <v>76</v>
      </c>
      <c r="AO3608" t="s">
        <v>159</v>
      </c>
      <c r="AP3608" t="s">
        <v>8164</v>
      </c>
      <c r="AQ3608" t="s">
        <v>168</v>
      </c>
      <c r="AR3608" t="s">
        <v>127</v>
      </c>
      <c r="AS3608" t="s">
        <v>54</v>
      </c>
      <c r="AT3608" t="s">
        <v>73</v>
      </c>
      <c r="AU3608" t="s">
        <v>107</v>
      </c>
      <c r="AV3608" t="s">
        <v>17118</v>
      </c>
    </row>
    <row r="3609" spans="1:48" hidden="1" x14ac:dyDescent="0.3">
      <c r="A3609" t="s">
        <v>17119</v>
      </c>
      <c r="B3609" t="s">
        <v>17120</v>
      </c>
      <c r="C3609" s="1" t="str">
        <f t="shared" si="590"/>
        <v>21:0975</v>
      </c>
      <c r="D3609" s="1" t="str">
        <f t="shared" si="594"/>
        <v>21:0111</v>
      </c>
      <c r="E3609" t="s">
        <v>17103</v>
      </c>
      <c r="F3609" t="s">
        <v>17121</v>
      </c>
      <c r="H3609">
        <v>60.028353299999999</v>
      </c>
      <c r="I3609">
        <v>-100.159857</v>
      </c>
      <c r="J3609" s="1" t="str">
        <f t="shared" si="595"/>
        <v>NGR lake sediment grab sample</v>
      </c>
      <c r="K3609" s="1" t="str">
        <f t="shared" si="596"/>
        <v>&lt;177 micron (NGR)</v>
      </c>
      <c r="L3609">
        <v>105</v>
      </c>
      <c r="M3609" t="s">
        <v>1969</v>
      </c>
      <c r="N3609">
        <v>2023</v>
      </c>
      <c r="O3609" t="s">
        <v>205</v>
      </c>
      <c r="P3609" t="s">
        <v>54</v>
      </c>
      <c r="Q3609" t="s">
        <v>454</v>
      </c>
      <c r="R3609" t="s">
        <v>189</v>
      </c>
      <c r="S3609" t="s">
        <v>57</v>
      </c>
      <c r="T3609" t="s">
        <v>93</v>
      </c>
      <c r="U3609" t="s">
        <v>168</v>
      </c>
      <c r="V3609" t="s">
        <v>2740</v>
      </c>
      <c r="W3609" t="s">
        <v>75</v>
      </c>
      <c r="X3609" t="s">
        <v>67</v>
      </c>
      <c r="Y3609" t="s">
        <v>177</v>
      </c>
      <c r="Z3609" t="s">
        <v>67</v>
      </c>
      <c r="AA3609" t="s">
        <v>64</v>
      </c>
      <c r="AB3609" t="s">
        <v>282</v>
      </c>
      <c r="AC3609" t="s">
        <v>70</v>
      </c>
      <c r="AD3609" t="s">
        <v>138</v>
      </c>
      <c r="AE3609" t="s">
        <v>9456</v>
      </c>
      <c r="AF3609" t="s">
        <v>178</v>
      </c>
      <c r="AG3609" t="s">
        <v>57</v>
      </c>
      <c r="AH3609" t="s">
        <v>472</v>
      </c>
      <c r="AI3609" t="s">
        <v>302</v>
      </c>
      <c r="AJ3609" t="s">
        <v>211</v>
      </c>
      <c r="AK3609" t="s">
        <v>73</v>
      </c>
      <c r="AL3609" t="s">
        <v>103</v>
      </c>
      <c r="AM3609" t="s">
        <v>103</v>
      </c>
      <c r="AN3609" t="s">
        <v>76</v>
      </c>
      <c r="AO3609" t="s">
        <v>709</v>
      </c>
      <c r="AP3609" t="s">
        <v>8164</v>
      </c>
      <c r="AQ3609" t="s">
        <v>168</v>
      </c>
      <c r="AR3609" t="s">
        <v>127</v>
      </c>
      <c r="AS3609" t="s">
        <v>54</v>
      </c>
      <c r="AT3609" t="s">
        <v>73</v>
      </c>
      <c r="AU3609" t="s">
        <v>107</v>
      </c>
      <c r="AV3609" t="s">
        <v>11849</v>
      </c>
    </row>
    <row r="3610" spans="1:48" hidden="1" x14ac:dyDescent="0.3">
      <c r="A3610" t="s">
        <v>17122</v>
      </c>
      <c r="B3610" t="s">
        <v>17123</v>
      </c>
      <c r="C3610" s="1" t="str">
        <f t="shared" si="590"/>
        <v>21:0975</v>
      </c>
      <c r="D3610" s="1" t="str">
        <f t="shared" si="594"/>
        <v>21:0111</v>
      </c>
      <c r="E3610" t="s">
        <v>17124</v>
      </c>
      <c r="F3610" t="s">
        <v>17125</v>
      </c>
      <c r="H3610">
        <v>60.0279685</v>
      </c>
      <c r="I3610">
        <v>-100.22446650000001</v>
      </c>
      <c r="J3610" s="1" t="str">
        <f t="shared" si="595"/>
        <v>NGR lake sediment grab sample</v>
      </c>
      <c r="K3610" s="1" t="str">
        <f t="shared" si="596"/>
        <v>&lt;177 micron (NGR)</v>
      </c>
      <c r="L3610">
        <v>105</v>
      </c>
      <c r="M3610" t="s">
        <v>165</v>
      </c>
      <c r="N3610">
        <v>2024</v>
      </c>
      <c r="O3610" t="s">
        <v>96</v>
      </c>
      <c r="P3610" t="s">
        <v>54</v>
      </c>
      <c r="Q3610" t="s">
        <v>152</v>
      </c>
      <c r="R3610" t="s">
        <v>190</v>
      </c>
      <c r="S3610" t="s">
        <v>57</v>
      </c>
      <c r="T3610" t="s">
        <v>380</v>
      </c>
      <c r="U3610" t="s">
        <v>88</v>
      </c>
      <c r="V3610" t="s">
        <v>347</v>
      </c>
      <c r="W3610" t="s">
        <v>157</v>
      </c>
      <c r="X3610" t="s">
        <v>67</v>
      </c>
      <c r="Y3610" t="s">
        <v>157</v>
      </c>
      <c r="Z3610" t="s">
        <v>74</v>
      </c>
      <c r="AA3610" t="s">
        <v>64</v>
      </c>
      <c r="AB3610" t="s">
        <v>381</v>
      </c>
      <c r="AC3610" t="s">
        <v>155</v>
      </c>
      <c r="AD3610" t="s">
        <v>117</v>
      </c>
      <c r="AE3610" t="s">
        <v>70</v>
      </c>
      <c r="AF3610" t="s">
        <v>121</v>
      </c>
      <c r="AG3610" t="s">
        <v>357</v>
      </c>
      <c r="AH3610" t="s">
        <v>173</v>
      </c>
      <c r="AI3610" t="s">
        <v>79</v>
      </c>
      <c r="AJ3610" t="s">
        <v>201</v>
      </c>
      <c r="AK3610" t="s">
        <v>73</v>
      </c>
      <c r="AL3610" t="s">
        <v>103</v>
      </c>
      <c r="AM3610" t="s">
        <v>103</v>
      </c>
      <c r="AN3610" t="s">
        <v>76</v>
      </c>
      <c r="AO3610" t="s">
        <v>168</v>
      </c>
      <c r="AP3610" t="s">
        <v>186</v>
      </c>
      <c r="AQ3610" t="s">
        <v>12092</v>
      </c>
      <c r="AR3610" t="s">
        <v>74</v>
      </c>
      <c r="AS3610" t="s">
        <v>54</v>
      </c>
      <c r="AT3610" t="s">
        <v>437</v>
      </c>
      <c r="AU3610" t="s">
        <v>107</v>
      </c>
      <c r="AV3610" t="s">
        <v>104</v>
      </c>
    </row>
    <row r="3611" spans="1:48" hidden="1" x14ac:dyDescent="0.3">
      <c r="A3611" t="s">
        <v>17126</v>
      </c>
      <c r="B3611" t="s">
        <v>17127</v>
      </c>
      <c r="C3611" s="1" t="str">
        <f t="shared" si="590"/>
        <v>21:0975</v>
      </c>
      <c r="D3611" s="1" t="str">
        <f>HYPERLINK("https://geochem.nrcan.gc.ca/cdogs/content/svy/svy_e.htm", "")</f>
        <v/>
      </c>
      <c r="G3611" s="1" t="str">
        <f>HYPERLINK("https://geochem.nrcan.gc.ca/cdogs/content/cr_/cr_00160_e.htm", "160")</f>
        <v>160</v>
      </c>
      <c r="J3611" t="s">
        <v>230</v>
      </c>
      <c r="K3611" t="s">
        <v>231</v>
      </c>
      <c r="L3611">
        <v>105</v>
      </c>
      <c r="M3611" t="s">
        <v>232</v>
      </c>
      <c r="N3611">
        <v>2025</v>
      </c>
      <c r="O3611" t="s">
        <v>168</v>
      </c>
      <c r="P3611" t="s">
        <v>170</v>
      </c>
      <c r="Q3611" t="s">
        <v>656</v>
      </c>
      <c r="R3611" t="s">
        <v>224</v>
      </c>
      <c r="S3611" t="s">
        <v>57</v>
      </c>
      <c r="T3611" t="s">
        <v>219</v>
      </c>
      <c r="U3611" t="s">
        <v>88</v>
      </c>
      <c r="V3611" t="s">
        <v>250</v>
      </c>
      <c r="W3611" t="s">
        <v>95</v>
      </c>
      <c r="X3611" t="s">
        <v>62</v>
      </c>
      <c r="Y3611" t="s">
        <v>79</v>
      </c>
      <c r="Z3611" t="s">
        <v>88</v>
      </c>
      <c r="AA3611" t="s">
        <v>64</v>
      </c>
      <c r="AB3611" t="s">
        <v>190</v>
      </c>
      <c r="AC3611" t="s">
        <v>75</v>
      </c>
      <c r="AD3611" t="s">
        <v>67</v>
      </c>
      <c r="AE3611" t="s">
        <v>4168</v>
      </c>
      <c r="AF3611" t="s">
        <v>357</v>
      </c>
      <c r="AG3611" t="s">
        <v>617</v>
      </c>
      <c r="AH3611" t="s">
        <v>68</v>
      </c>
      <c r="AI3611" t="s">
        <v>104</v>
      </c>
      <c r="AJ3611" t="s">
        <v>72</v>
      </c>
      <c r="AK3611" t="s">
        <v>73</v>
      </c>
      <c r="AL3611" t="s">
        <v>206</v>
      </c>
      <c r="AM3611" t="s">
        <v>74</v>
      </c>
      <c r="AN3611" t="s">
        <v>76</v>
      </c>
      <c r="AO3611" t="s">
        <v>203</v>
      </c>
      <c r="AP3611" t="s">
        <v>1127</v>
      </c>
      <c r="AQ3611" t="s">
        <v>226</v>
      </c>
      <c r="AR3611" t="s">
        <v>74</v>
      </c>
      <c r="AS3611" t="s">
        <v>127</v>
      </c>
      <c r="AT3611" t="s">
        <v>73</v>
      </c>
      <c r="AU3611" t="s">
        <v>505</v>
      </c>
      <c r="AV3611" t="s">
        <v>11520</v>
      </c>
    </row>
    <row r="3612" spans="1:48" hidden="1" x14ac:dyDescent="0.3">
      <c r="A3612" t="s">
        <v>17128</v>
      </c>
      <c r="B3612" t="s">
        <v>17129</v>
      </c>
      <c r="C3612" s="1" t="str">
        <f t="shared" si="590"/>
        <v>21:0975</v>
      </c>
      <c r="D3612" s="1" t="str">
        <f t="shared" ref="D3612:D3635" si="597">HYPERLINK("https://geochem.nrcan.gc.ca/cdogs/content/svy/svy210111_e.htm", "21:0111")</f>
        <v>21:0111</v>
      </c>
      <c r="E3612" t="s">
        <v>17130</v>
      </c>
      <c r="F3612" t="s">
        <v>17131</v>
      </c>
      <c r="H3612">
        <v>60.0310317</v>
      </c>
      <c r="I3612">
        <v>-100.30148560000001</v>
      </c>
      <c r="J3612" s="1" t="str">
        <f t="shared" ref="J3612:J3635" si="598">HYPERLINK("https://geochem.nrcan.gc.ca/cdogs/content/kwd/kwd020027_e.htm", "NGR lake sediment grab sample")</f>
        <v>NGR lake sediment grab sample</v>
      </c>
      <c r="K3612" s="1" t="str">
        <f t="shared" ref="K3612:K3635" si="599">HYPERLINK("https://geochem.nrcan.gc.ca/cdogs/content/kwd/kwd080006_e.htm", "&lt;177 micron (NGR)")</f>
        <v>&lt;177 micron (NGR)</v>
      </c>
      <c r="L3612">
        <v>105</v>
      </c>
      <c r="M3612" t="s">
        <v>185</v>
      </c>
      <c r="N3612">
        <v>2026</v>
      </c>
      <c r="O3612" t="s">
        <v>363</v>
      </c>
      <c r="P3612" t="s">
        <v>54</v>
      </c>
      <c r="Q3612" t="s">
        <v>152</v>
      </c>
      <c r="R3612" t="s">
        <v>471</v>
      </c>
      <c r="S3612" t="s">
        <v>57</v>
      </c>
      <c r="T3612" t="s">
        <v>890</v>
      </c>
      <c r="U3612" t="s">
        <v>138</v>
      </c>
      <c r="V3612" t="s">
        <v>357</v>
      </c>
      <c r="W3612" t="s">
        <v>75</v>
      </c>
      <c r="X3612" t="s">
        <v>67</v>
      </c>
      <c r="Y3612" t="s">
        <v>155</v>
      </c>
      <c r="Z3612" t="s">
        <v>62</v>
      </c>
      <c r="AA3612" t="s">
        <v>64</v>
      </c>
      <c r="AB3612" t="s">
        <v>116</v>
      </c>
      <c r="AC3612" t="s">
        <v>70</v>
      </c>
      <c r="AD3612" t="s">
        <v>59</v>
      </c>
      <c r="AE3612" t="s">
        <v>4301</v>
      </c>
      <c r="AF3612" t="s">
        <v>121</v>
      </c>
      <c r="AG3612" t="s">
        <v>104</v>
      </c>
      <c r="AH3612" t="s">
        <v>472</v>
      </c>
      <c r="AI3612" t="s">
        <v>448</v>
      </c>
      <c r="AJ3612" t="s">
        <v>94</v>
      </c>
      <c r="AK3612" t="s">
        <v>73</v>
      </c>
      <c r="AL3612" t="s">
        <v>103</v>
      </c>
      <c r="AM3612" t="s">
        <v>103</v>
      </c>
      <c r="AN3612" t="s">
        <v>76</v>
      </c>
      <c r="AO3612" t="s">
        <v>306</v>
      </c>
      <c r="AP3612" t="s">
        <v>8164</v>
      </c>
      <c r="AQ3612" t="s">
        <v>6944</v>
      </c>
      <c r="AR3612" t="s">
        <v>67</v>
      </c>
      <c r="AS3612" t="s">
        <v>54</v>
      </c>
      <c r="AT3612" t="s">
        <v>152</v>
      </c>
      <c r="AU3612" t="s">
        <v>107</v>
      </c>
      <c r="AV3612" t="s">
        <v>8188</v>
      </c>
    </row>
    <row r="3613" spans="1:48" hidden="1" x14ac:dyDescent="0.3">
      <c r="A3613" t="s">
        <v>17132</v>
      </c>
      <c r="B3613" t="s">
        <v>17133</v>
      </c>
      <c r="C3613" s="1" t="str">
        <f t="shared" si="590"/>
        <v>21:0975</v>
      </c>
      <c r="D3613" s="1" t="str">
        <f t="shared" si="597"/>
        <v>21:0111</v>
      </c>
      <c r="E3613" t="s">
        <v>17134</v>
      </c>
      <c r="F3613" t="s">
        <v>17135</v>
      </c>
      <c r="H3613">
        <v>60.021612599999997</v>
      </c>
      <c r="I3613">
        <v>-100.36547659999999</v>
      </c>
      <c r="J3613" s="1" t="str">
        <f t="shared" si="598"/>
        <v>NGR lake sediment grab sample</v>
      </c>
      <c r="K3613" s="1" t="str">
        <f t="shared" si="599"/>
        <v>&lt;177 micron (NGR)</v>
      </c>
      <c r="L3613">
        <v>105</v>
      </c>
      <c r="M3613" t="s">
        <v>200</v>
      </c>
      <c r="N3613">
        <v>2027</v>
      </c>
      <c r="O3613" t="s">
        <v>205</v>
      </c>
      <c r="P3613" t="s">
        <v>54</v>
      </c>
      <c r="Q3613" t="s">
        <v>1128</v>
      </c>
      <c r="R3613" t="s">
        <v>189</v>
      </c>
      <c r="S3613" t="s">
        <v>57</v>
      </c>
      <c r="T3613" t="s">
        <v>412</v>
      </c>
      <c r="U3613" t="s">
        <v>138</v>
      </c>
      <c r="V3613" t="s">
        <v>69</v>
      </c>
      <c r="W3613" t="s">
        <v>63</v>
      </c>
      <c r="X3613" t="s">
        <v>67</v>
      </c>
      <c r="Y3613" t="s">
        <v>421</v>
      </c>
      <c r="Z3613" t="s">
        <v>170</v>
      </c>
      <c r="AA3613" t="s">
        <v>64</v>
      </c>
      <c r="AB3613" t="s">
        <v>192</v>
      </c>
      <c r="AC3613" t="s">
        <v>224</v>
      </c>
      <c r="AD3613" t="s">
        <v>96</v>
      </c>
      <c r="AE3613" t="s">
        <v>74</v>
      </c>
      <c r="AF3613" t="s">
        <v>178</v>
      </c>
      <c r="AG3613" t="s">
        <v>65</v>
      </c>
      <c r="AH3613" t="s">
        <v>173</v>
      </c>
      <c r="AI3613" t="s">
        <v>263</v>
      </c>
      <c r="AJ3613" t="s">
        <v>336</v>
      </c>
      <c r="AK3613" t="s">
        <v>73</v>
      </c>
      <c r="AL3613" t="s">
        <v>103</v>
      </c>
      <c r="AM3613" t="s">
        <v>75</v>
      </c>
      <c r="AN3613" t="s">
        <v>76</v>
      </c>
      <c r="AO3613" t="s">
        <v>92</v>
      </c>
      <c r="AP3613" t="s">
        <v>2741</v>
      </c>
      <c r="AQ3613" t="s">
        <v>282</v>
      </c>
      <c r="AR3613" t="s">
        <v>170</v>
      </c>
      <c r="AS3613" t="s">
        <v>54</v>
      </c>
      <c r="AT3613" t="s">
        <v>73</v>
      </c>
      <c r="AU3613" t="s">
        <v>107</v>
      </c>
      <c r="AV3613" t="s">
        <v>15093</v>
      </c>
    </row>
    <row r="3614" spans="1:48" hidden="1" x14ac:dyDescent="0.3">
      <c r="A3614" t="s">
        <v>17136</v>
      </c>
      <c r="B3614" t="s">
        <v>17137</v>
      </c>
      <c r="C3614" s="1" t="str">
        <f t="shared" si="590"/>
        <v>21:0975</v>
      </c>
      <c r="D3614" s="1" t="str">
        <f t="shared" si="597"/>
        <v>21:0111</v>
      </c>
      <c r="E3614" t="s">
        <v>17138</v>
      </c>
      <c r="F3614" t="s">
        <v>17139</v>
      </c>
      <c r="H3614">
        <v>60.018196600000003</v>
      </c>
      <c r="I3614">
        <v>-100.4278783</v>
      </c>
      <c r="J3614" s="1" t="str">
        <f t="shared" si="598"/>
        <v>NGR lake sediment grab sample</v>
      </c>
      <c r="K3614" s="1" t="str">
        <f t="shared" si="599"/>
        <v>&lt;177 micron (NGR)</v>
      </c>
      <c r="L3614">
        <v>105</v>
      </c>
      <c r="M3614" t="s">
        <v>217</v>
      </c>
      <c r="N3614">
        <v>2028</v>
      </c>
      <c r="O3614" t="s">
        <v>87</v>
      </c>
      <c r="P3614" t="s">
        <v>54</v>
      </c>
      <c r="Q3614" t="s">
        <v>1158</v>
      </c>
      <c r="R3614" t="s">
        <v>575</v>
      </c>
      <c r="S3614" t="s">
        <v>57</v>
      </c>
      <c r="T3614" t="s">
        <v>152</v>
      </c>
      <c r="U3614" t="s">
        <v>203</v>
      </c>
      <c r="V3614" t="s">
        <v>471</v>
      </c>
      <c r="W3614" t="s">
        <v>79</v>
      </c>
      <c r="X3614" t="s">
        <v>74</v>
      </c>
      <c r="Y3614" t="s">
        <v>388</v>
      </c>
      <c r="Z3614" t="s">
        <v>127</v>
      </c>
      <c r="AA3614" t="s">
        <v>64</v>
      </c>
      <c r="AB3614" t="s">
        <v>522</v>
      </c>
      <c r="AC3614" t="s">
        <v>75</v>
      </c>
      <c r="AD3614" t="s">
        <v>121</v>
      </c>
      <c r="AE3614" t="s">
        <v>238</v>
      </c>
      <c r="AF3614" t="s">
        <v>203</v>
      </c>
      <c r="AG3614" t="s">
        <v>412</v>
      </c>
      <c r="AH3614" t="s">
        <v>173</v>
      </c>
      <c r="AI3614" t="s">
        <v>318</v>
      </c>
      <c r="AJ3614" t="s">
        <v>72</v>
      </c>
      <c r="AK3614" t="s">
        <v>73</v>
      </c>
      <c r="AL3614" t="s">
        <v>125</v>
      </c>
      <c r="AM3614" t="s">
        <v>177</v>
      </c>
      <c r="AN3614" t="s">
        <v>76</v>
      </c>
      <c r="AO3614" t="s">
        <v>281</v>
      </c>
      <c r="AP3614" t="s">
        <v>566</v>
      </c>
      <c r="AQ3614" t="s">
        <v>6613</v>
      </c>
      <c r="AR3614" t="s">
        <v>127</v>
      </c>
      <c r="AS3614" t="s">
        <v>170</v>
      </c>
      <c r="AT3614" t="s">
        <v>364</v>
      </c>
      <c r="AU3614" t="s">
        <v>107</v>
      </c>
      <c r="AV3614" t="s">
        <v>15666</v>
      </c>
    </row>
    <row r="3615" spans="1:48" hidden="1" x14ac:dyDescent="0.3">
      <c r="A3615" t="s">
        <v>17140</v>
      </c>
      <c r="B3615" t="s">
        <v>17141</v>
      </c>
      <c r="C3615" s="1" t="str">
        <f t="shared" si="590"/>
        <v>21:0975</v>
      </c>
      <c r="D3615" s="1" t="str">
        <f t="shared" si="597"/>
        <v>21:0111</v>
      </c>
      <c r="E3615" t="s">
        <v>17142</v>
      </c>
      <c r="F3615" t="s">
        <v>17143</v>
      </c>
      <c r="H3615">
        <v>60.018704100000001</v>
      </c>
      <c r="I3615">
        <v>-100.55333</v>
      </c>
      <c r="J3615" s="1" t="str">
        <f t="shared" si="598"/>
        <v>NGR lake sediment grab sample</v>
      </c>
      <c r="K3615" s="1" t="str">
        <f t="shared" si="599"/>
        <v>&lt;177 micron (NGR)</v>
      </c>
      <c r="L3615">
        <v>105</v>
      </c>
      <c r="M3615" t="s">
        <v>246</v>
      </c>
      <c r="N3615">
        <v>2029</v>
      </c>
      <c r="O3615" t="s">
        <v>106</v>
      </c>
      <c r="P3615" t="s">
        <v>170</v>
      </c>
      <c r="Q3615" t="s">
        <v>1477</v>
      </c>
      <c r="R3615" t="s">
        <v>616</v>
      </c>
      <c r="S3615" t="s">
        <v>57</v>
      </c>
      <c r="T3615" t="s">
        <v>152</v>
      </c>
      <c r="U3615" t="s">
        <v>88</v>
      </c>
      <c r="V3615" t="s">
        <v>151</v>
      </c>
      <c r="W3615" t="s">
        <v>240</v>
      </c>
      <c r="X3615" t="s">
        <v>62</v>
      </c>
      <c r="Y3615" t="s">
        <v>136</v>
      </c>
      <c r="Z3615" t="s">
        <v>138</v>
      </c>
      <c r="AA3615" t="s">
        <v>64</v>
      </c>
      <c r="AB3615" t="s">
        <v>615</v>
      </c>
      <c r="AC3615" t="s">
        <v>137</v>
      </c>
      <c r="AD3615" t="s">
        <v>77</v>
      </c>
      <c r="AE3615" t="s">
        <v>421</v>
      </c>
      <c r="AF3615" t="s">
        <v>151</v>
      </c>
      <c r="AG3615" t="s">
        <v>249</v>
      </c>
      <c r="AH3615" t="s">
        <v>70</v>
      </c>
      <c r="AI3615" t="s">
        <v>88</v>
      </c>
      <c r="AJ3615" t="s">
        <v>168</v>
      </c>
      <c r="AK3615" t="s">
        <v>73</v>
      </c>
      <c r="AL3615" t="s">
        <v>177</v>
      </c>
      <c r="AM3615" t="s">
        <v>157</v>
      </c>
      <c r="AN3615" t="s">
        <v>10115</v>
      </c>
      <c r="AO3615" t="s">
        <v>281</v>
      </c>
      <c r="AP3615" t="s">
        <v>596</v>
      </c>
      <c r="AQ3615" t="s">
        <v>17144</v>
      </c>
      <c r="AR3615" t="s">
        <v>96</v>
      </c>
      <c r="AS3615" t="s">
        <v>170</v>
      </c>
      <c r="AT3615" t="s">
        <v>73</v>
      </c>
      <c r="AU3615" t="s">
        <v>107</v>
      </c>
      <c r="AV3615" t="s">
        <v>7244</v>
      </c>
    </row>
    <row r="3616" spans="1:48" hidden="1" x14ac:dyDescent="0.3">
      <c r="A3616" t="s">
        <v>17145</v>
      </c>
      <c r="B3616" t="s">
        <v>17146</v>
      </c>
      <c r="C3616" s="1" t="str">
        <f t="shared" si="590"/>
        <v>21:0975</v>
      </c>
      <c r="D3616" s="1" t="str">
        <f t="shared" si="597"/>
        <v>21:0111</v>
      </c>
      <c r="E3616" t="s">
        <v>17147</v>
      </c>
      <c r="F3616" t="s">
        <v>17148</v>
      </c>
      <c r="H3616">
        <v>60.021143199999997</v>
      </c>
      <c r="I3616">
        <v>-100.6778103</v>
      </c>
      <c r="J3616" s="1" t="str">
        <f t="shared" si="598"/>
        <v>NGR lake sediment grab sample</v>
      </c>
      <c r="K3616" s="1" t="str">
        <f t="shared" si="599"/>
        <v>&lt;177 micron (NGR)</v>
      </c>
      <c r="L3616">
        <v>105</v>
      </c>
      <c r="M3616" t="s">
        <v>260</v>
      </c>
      <c r="N3616">
        <v>2030</v>
      </c>
      <c r="O3616" t="s">
        <v>302</v>
      </c>
      <c r="P3616" t="s">
        <v>54</v>
      </c>
      <c r="Q3616" t="s">
        <v>1128</v>
      </c>
      <c r="R3616" t="s">
        <v>134</v>
      </c>
      <c r="S3616" t="s">
        <v>57</v>
      </c>
      <c r="T3616" t="s">
        <v>282</v>
      </c>
      <c r="U3616" t="s">
        <v>57</v>
      </c>
      <c r="V3616" t="s">
        <v>90</v>
      </c>
      <c r="W3616" t="s">
        <v>396</v>
      </c>
      <c r="X3616" t="s">
        <v>67</v>
      </c>
      <c r="Y3616" t="s">
        <v>125</v>
      </c>
      <c r="Z3616" t="s">
        <v>62</v>
      </c>
      <c r="AA3616" t="s">
        <v>64</v>
      </c>
      <c r="AB3616" t="s">
        <v>92</v>
      </c>
      <c r="AC3616" t="s">
        <v>66</v>
      </c>
      <c r="AD3616" t="s">
        <v>62</v>
      </c>
      <c r="AE3616" t="s">
        <v>206</v>
      </c>
      <c r="AF3616" t="s">
        <v>76</v>
      </c>
      <c r="AG3616" t="s">
        <v>251</v>
      </c>
      <c r="AH3616" t="s">
        <v>173</v>
      </c>
      <c r="AI3616" t="s">
        <v>308</v>
      </c>
      <c r="AJ3616" t="s">
        <v>302</v>
      </c>
      <c r="AK3616" t="s">
        <v>73</v>
      </c>
      <c r="AL3616" t="s">
        <v>103</v>
      </c>
      <c r="AM3616" t="s">
        <v>103</v>
      </c>
      <c r="AN3616" t="s">
        <v>76</v>
      </c>
      <c r="AO3616" t="s">
        <v>87</v>
      </c>
      <c r="AP3616" t="s">
        <v>261</v>
      </c>
      <c r="AQ3616" t="s">
        <v>346</v>
      </c>
      <c r="AR3616" t="s">
        <v>67</v>
      </c>
      <c r="AS3616" t="s">
        <v>54</v>
      </c>
      <c r="AT3616" t="s">
        <v>152</v>
      </c>
      <c r="AU3616" t="s">
        <v>107</v>
      </c>
      <c r="AV3616" t="s">
        <v>1141</v>
      </c>
    </row>
    <row r="3617" spans="1:48" hidden="1" x14ac:dyDescent="0.3">
      <c r="A3617" t="s">
        <v>17149</v>
      </c>
      <c r="B3617" t="s">
        <v>17150</v>
      </c>
      <c r="C3617" s="1" t="str">
        <f t="shared" si="590"/>
        <v>21:0975</v>
      </c>
      <c r="D3617" s="1" t="str">
        <f t="shared" si="597"/>
        <v>21:0111</v>
      </c>
      <c r="E3617" t="s">
        <v>17151</v>
      </c>
      <c r="F3617" t="s">
        <v>17152</v>
      </c>
      <c r="H3617">
        <v>60.017328399999997</v>
      </c>
      <c r="I3617">
        <v>-100.7353895</v>
      </c>
      <c r="J3617" s="1" t="str">
        <f t="shared" si="598"/>
        <v>NGR lake sediment grab sample</v>
      </c>
      <c r="K3617" s="1" t="str">
        <f t="shared" si="599"/>
        <v>&lt;177 micron (NGR)</v>
      </c>
      <c r="L3617">
        <v>105</v>
      </c>
      <c r="M3617" t="s">
        <v>273</v>
      </c>
      <c r="N3617">
        <v>2031</v>
      </c>
      <c r="O3617" t="s">
        <v>206</v>
      </c>
      <c r="P3617" t="s">
        <v>54</v>
      </c>
      <c r="Q3617" t="s">
        <v>262</v>
      </c>
      <c r="R3617" t="s">
        <v>691</v>
      </c>
      <c r="S3617" t="s">
        <v>57</v>
      </c>
      <c r="T3617" t="s">
        <v>277</v>
      </c>
      <c r="U3617" t="s">
        <v>96</v>
      </c>
      <c r="V3617" t="s">
        <v>2740</v>
      </c>
      <c r="W3617" t="s">
        <v>327</v>
      </c>
      <c r="X3617" t="s">
        <v>67</v>
      </c>
      <c r="Y3617" t="s">
        <v>206</v>
      </c>
      <c r="Z3617" t="s">
        <v>74</v>
      </c>
      <c r="AA3617" t="s">
        <v>64</v>
      </c>
      <c r="AB3617" t="s">
        <v>316</v>
      </c>
      <c r="AC3617" t="s">
        <v>74</v>
      </c>
      <c r="AD3617" t="s">
        <v>138</v>
      </c>
      <c r="AE3617" t="s">
        <v>155</v>
      </c>
      <c r="AF3617" t="s">
        <v>92</v>
      </c>
      <c r="AG3617" t="s">
        <v>471</v>
      </c>
      <c r="AH3617" t="s">
        <v>472</v>
      </c>
      <c r="AI3617" t="s">
        <v>136</v>
      </c>
      <c r="AJ3617" t="s">
        <v>1250</v>
      </c>
      <c r="AK3617" t="s">
        <v>73</v>
      </c>
      <c r="AL3617" t="s">
        <v>75</v>
      </c>
      <c r="AM3617" t="s">
        <v>74</v>
      </c>
      <c r="AN3617" t="s">
        <v>76</v>
      </c>
      <c r="AO3617" t="s">
        <v>77</v>
      </c>
      <c r="AP3617" t="s">
        <v>2705</v>
      </c>
      <c r="AQ3617" t="s">
        <v>15869</v>
      </c>
      <c r="AR3617" t="s">
        <v>67</v>
      </c>
      <c r="AS3617" t="s">
        <v>62</v>
      </c>
      <c r="AT3617" t="s">
        <v>91</v>
      </c>
      <c r="AU3617" t="s">
        <v>107</v>
      </c>
      <c r="AV3617" t="s">
        <v>12762</v>
      </c>
    </row>
    <row r="3618" spans="1:48" hidden="1" x14ac:dyDescent="0.3">
      <c r="A3618" t="s">
        <v>17153</v>
      </c>
      <c r="B3618" t="s">
        <v>17154</v>
      </c>
      <c r="C3618" s="1" t="str">
        <f t="shared" si="590"/>
        <v>21:0975</v>
      </c>
      <c r="D3618" s="1" t="str">
        <f t="shared" si="597"/>
        <v>21:0111</v>
      </c>
      <c r="E3618" t="s">
        <v>17155</v>
      </c>
      <c r="F3618" t="s">
        <v>17156</v>
      </c>
      <c r="H3618">
        <v>60.0185076</v>
      </c>
      <c r="I3618">
        <v>-100.8049434</v>
      </c>
      <c r="J3618" s="1" t="str">
        <f t="shared" si="598"/>
        <v>NGR lake sediment grab sample</v>
      </c>
      <c r="K3618" s="1" t="str">
        <f t="shared" si="599"/>
        <v>&lt;177 micron (NGR)</v>
      </c>
      <c r="L3618">
        <v>105</v>
      </c>
      <c r="M3618" t="s">
        <v>289</v>
      </c>
      <c r="N3618">
        <v>2032</v>
      </c>
      <c r="O3618" t="s">
        <v>95</v>
      </c>
      <c r="P3618" t="s">
        <v>54</v>
      </c>
      <c r="Q3618" t="s">
        <v>489</v>
      </c>
      <c r="R3618" t="s">
        <v>11214</v>
      </c>
      <c r="S3618" t="s">
        <v>57</v>
      </c>
      <c r="T3618" t="s">
        <v>277</v>
      </c>
      <c r="U3618" t="s">
        <v>88</v>
      </c>
      <c r="V3618" t="s">
        <v>356</v>
      </c>
      <c r="W3618" t="s">
        <v>338</v>
      </c>
      <c r="X3618" t="s">
        <v>67</v>
      </c>
      <c r="Y3618" t="s">
        <v>448</v>
      </c>
      <c r="Z3618" t="s">
        <v>170</v>
      </c>
      <c r="AA3618" t="s">
        <v>64</v>
      </c>
      <c r="AB3618" t="s">
        <v>153</v>
      </c>
      <c r="AC3618" t="s">
        <v>74</v>
      </c>
      <c r="AD3618" t="s">
        <v>88</v>
      </c>
      <c r="AE3618" t="s">
        <v>943</v>
      </c>
      <c r="AF3618" t="s">
        <v>436</v>
      </c>
      <c r="AG3618" t="s">
        <v>60</v>
      </c>
      <c r="AH3618" t="s">
        <v>472</v>
      </c>
      <c r="AI3618" t="s">
        <v>318</v>
      </c>
      <c r="AJ3618" t="s">
        <v>168</v>
      </c>
      <c r="AK3618" t="s">
        <v>73</v>
      </c>
      <c r="AL3618" t="s">
        <v>125</v>
      </c>
      <c r="AM3618" t="s">
        <v>74</v>
      </c>
      <c r="AN3618" t="s">
        <v>76</v>
      </c>
      <c r="AO3618" t="s">
        <v>597</v>
      </c>
      <c r="AP3618" t="s">
        <v>234</v>
      </c>
      <c r="AQ3618" t="s">
        <v>16277</v>
      </c>
      <c r="AR3618" t="s">
        <v>170</v>
      </c>
      <c r="AS3618" t="s">
        <v>170</v>
      </c>
      <c r="AT3618" t="s">
        <v>73</v>
      </c>
      <c r="AU3618" t="s">
        <v>107</v>
      </c>
      <c r="AV3618" t="s">
        <v>1175</v>
      </c>
    </row>
    <row r="3619" spans="1:48" hidden="1" x14ac:dyDescent="0.3">
      <c r="A3619" t="s">
        <v>17157</v>
      </c>
      <c r="B3619" t="s">
        <v>17158</v>
      </c>
      <c r="C3619" s="1" t="str">
        <f t="shared" si="590"/>
        <v>21:0975</v>
      </c>
      <c r="D3619" s="1" t="str">
        <f t="shared" si="597"/>
        <v>21:0111</v>
      </c>
      <c r="E3619" t="s">
        <v>17159</v>
      </c>
      <c r="F3619" t="s">
        <v>17160</v>
      </c>
      <c r="H3619">
        <v>60.0492256</v>
      </c>
      <c r="I3619">
        <v>-100.8173062</v>
      </c>
      <c r="J3619" s="1" t="str">
        <f t="shared" si="598"/>
        <v>NGR lake sediment grab sample</v>
      </c>
      <c r="K3619" s="1" t="str">
        <f t="shared" si="599"/>
        <v>&lt;177 micron (NGR)</v>
      </c>
      <c r="L3619">
        <v>105</v>
      </c>
      <c r="M3619" t="s">
        <v>301</v>
      </c>
      <c r="N3619">
        <v>2033</v>
      </c>
      <c r="O3619" t="s">
        <v>118</v>
      </c>
      <c r="P3619" t="s">
        <v>62</v>
      </c>
      <c r="Q3619" t="s">
        <v>635</v>
      </c>
      <c r="R3619" t="s">
        <v>99</v>
      </c>
      <c r="S3619" t="s">
        <v>57</v>
      </c>
      <c r="T3619" t="s">
        <v>236</v>
      </c>
      <c r="U3619" t="s">
        <v>138</v>
      </c>
      <c r="V3619" t="s">
        <v>2740</v>
      </c>
      <c r="W3619" t="s">
        <v>171</v>
      </c>
      <c r="X3619" t="s">
        <v>67</v>
      </c>
      <c r="Y3619" t="s">
        <v>68</v>
      </c>
      <c r="Z3619" t="s">
        <v>74</v>
      </c>
      <c r="AA3619" t="s">
        <v>64</v>
      </c>
      <c r="AB3619" t="s">
        <v>151</v>
      </c>
      <c r="AC3619" t="s">
        <v>66</v>
      </c>
      <c r="AD3619" t="s">
        <v>62</v>
      </c>
      <c r="AE3619" t="s">
        <v>2039</v>
      </c>
      <c r="AF3619" t="s">
        <v>168</v>
      </c>
      <c r="AG3619" t="s">
        <v>69</v>
      </c>
      <c r="AH3619" t="s">
        <v>173</v>
      </c>
      <c r="AI3619" t="s">
        <v>136</v>
      </c>
      <c r="AJ3619" t="s">
        <v>136</v>
      </c>
      <c r="AK3619" t="s">
        <v>73</v>
      </c>
      <c r="AL3619" t="s">
        <v>103</v>
      </c>
      <c r="AM3619" t="s">
        <v>103</v>
      </c>
      <c r="AN3619" t="s">
        <v>76</v>
      </c>
      <c r="AO3619" t="s">
        <v>402</v>
      </c>
      <c r="AP3619" t="s">
        <v>1134</v>
      </c>
      <c r="AQ3619" t="s">
        <v>150</v>
      </c>
      <c r="AR3619" t="s">
        <v>67</v>
      </c>
      <c r="AS3619" t="s">
        <v>54</v>
      </c>
      <c r="AT3619" t="s">
        <v>73</v>
      </c>
      <c r="AU3619" t="s">
        <v>107</v>
      </c>
      <c r="AV3619" t="s">
        <v>402</v>
      </c>
    </row>
    <row r="3620" spans="1:48" hidden="1" x14ac:dyDescent="0.3">
      <c r="A3620" t="s">
        <v>17161</v>
      </c>
      <c r="B3620" t="s">
        <v>17162</v>
      </c>
      <c r="C3620" s="1" t="str">
        <f t="shared" si="590"/>
        <v>21:0975</v>
      </c>
      <c r="D3620" s="1" t="str">
        <f t="shared" si="597"/>
        <v>21:0111</v>
      </c>
      <c r="E3620" t="s">
        <v>17163</v>
      </c>
      <c r="F3620" t="s">
        <v>17164</v>
      </c>
      <c r="H3620">
        <v>60.054066499999998</v>
      </c>
      <c r="I3620">
        <v>-100.7425446</v>
      </c>
      <c r="J3620" s="1" t="str">
        <f t="shared" si="598"/>
        <v>NGR lake sediment grab sample</v>
      </c>
      <c r="K3620" s="1" t="str">
        <f t="shared" si="599"/>
        <v>&lt;177 micron (NGR)</v>
      </c>
      <c r="L3620">
        <v>105</v>
      </c>
      <c r="M3620" t="s">
        <v>314</v>
      </c>
      <c r="N3620">
        <v>2034</v>
      </c>
      <c r="O3620" t="s">
        <v>103</v>
      </c>
      <c r="P3620" t="s">
        <v>62</v>
      </c>
      <c r="Q3620" t="s">
        <v>169</v>
      </c>
      <c r="R3620" t="s">
        <v>90</v>
      </c>
      <c r="S3620" t="s">
        <v>57</v>
      </c>
      <c r="T3620" t="s">
        <v>141</v>
      </c>
      <c r="U3620" t="s">
        <v>57</v>
      </c>
      <c r="V3620" t="s">
        <v>2740</v>
      </c>
      <c r="W3620" t="s">
        <v>526</v>
      </c>
      <c r="X3620" t="s">
        <v>67</v>
      </c>
      <c r="Y3620" t="s">
        <v>155</v>
      </c>
      <c r="Z3620" t="s">
        <v>67</v>
      </c>
      <c r="AA3620" t="s">
        <v>64</v>
      </c>
      <c r="AB3620" t="s">
        <v>290</v>
      </c>
      <c r="AC3620" t="s">
        <v>66</v>
      </c>
      <c r="AD3620" t="s">
        <v>138</v>
      </c>
      <c r="AE3620" t="s">
        <v>9933</v>
      </c>
      <c r="AF3620" t="s">
        <v>104</v>
      </c>
      <c r="AG3620" t="s">
        <v>59</v>
      </c>
      <c r="AH3620" t="s">
        <v>173</v>
      </c>
      <c r="AI3620" t="s">
        <v>62</v>
      </c>
      <c r="AJ3620" t="s">
        <v>355</v>
      </c>
      <c r="AK3620" t="s">
        <v>73</v>
      </c>
      <c r="AL3620" t="s">
        <v>103</v>
      </c>
      <c r="AM3620" t="s">
        <v>103</v>
      </c>
      <c r="AN3620" t="s">
        <v>9518</v>
      </c>
      <c r="AO3620" t="s">
        <v>56</v>
      </c>
      <c r="AP3620" t="s">
        <v>8164</v>
      </c>
      <c r="AQ3620" t="s">
        <v>12056</v>
      </c>
      <c r="AR3620" t="s">
        <v>62</v>
      </c>
      <c r="AS3620" t="s">
        <v>54</v>
      </c>
      <c r="AT3620" t="s">
        <v>152</v>
      </c>
      <c r="AU3620" t="s">
        <v>107</v>
      </c>
      <c r="AV3620" t="s">
        <v>17165</v>
      </c>
    </row>
    <row r="3621" spans="1:48" hidden="1" x14ac:dyDescent="0.3">
      <c r="A3621" t="s">
        <v>17166</v>
      </c>
      <c r="B3621" t="s">
        <v>17167</v>
      </c>
      <c r="C3621" s="1" t="str">
        <f t="shared" si="590"/>
        <v>21:0975</v>
      </c>
      <c r="D3621" s="1" t="str">
        <f t="shared" si="597"/>
        <v>21:0111</v>
      </c>
      <c r="E3621" t="s">
        <v>17168</v>
      </c>
      <c r="F3621" t="s">
        <v>17169</v>
      </c>
      <c r="H3621">
        <v>60.081136800000003</v>
      </c>
      <c r="I3621">
        <v>-100.754723</v>
      </c>
      <c r="J3621" s="1" t="str">
        <f t="shared" si="598"/>
        <v>NGR lake sediment grab sample</v>
      </c>
      <c r="K3621" s="1" t="str">
        <f t="shared" si="599"/>
        <v>&lt;177 micron (NGR)</v>
      </c>
      <c r="L3621">
        <v>105</v>
      </c>
      <c r="M3621" t="s">
        <v>324</v>
      </c>
      <c r="N3621">
        <v>2035</v>
      </c>
      <c r="O3621" t="s">
        <v>137</v>
      </c>
      <c r="P3621" t="s">
        <v>54</v>
      </c>
      <c r="Q3621" t="s">
        <v>462</v>
      </c>
      <c r="R3621" t="s">
        <v>192</v>
      </c>
      <c r="S3621" t="s">
        <v>57</v>
      </c>
      <c r="T3621" t="s">
        <v>248</v>
      </c>
      <c r="U3621" t="s">
        <v>168</v>
      </c>
      <c r="V3621" t="s">
        <v>381</v>
      </c>
      <c r="W3621" t="s">
        <v>363</v>
      </c>
      <c r="X3621" t="s">
        <v>74</v>
      </c>
      <c r="Y3621" t="s">
        <v>238</v>
      </c>
      <c r="Z3621" t="s">
        <v>62</v>
      </c>
      <c r="AA3621" t="s">
        <v>64</v>
      </c>
      <c r="AB3621" t="s">
        <v>427</v>
      </c>
      <c r="AC3621" t="s">
        <v>177</v>
      </c>
      <c r="AD3621" t="s">
        <v>88</v>
      </c>
      <c r="AE3621" t="s">
        <v>1872</v>
      </c>
      <c r="AF3621" t="s">
        <v>436</v>
      </c>
      <c r="AG3621" t="s">
        <v>890</v>
      </c>
      <c r="AH3621" t="s">
        <v>173</v>
      </c>
      <c r="AI3621" t="s">
        <v>114</v>
      </c>
      <c r="AJ3621" t="s">
        <v>439</v>
      </c>
      <c r="AK3621" t="s">
        <v>73</v>
      </c>
      <c r="AL3621" t="s">
        <v>75</v>
      </c>
      <c r="AM3621" t="s">
        <v>177</v>
      </c>
      <c r="AN3621" t="s">
        <v>76</v>
      </c>
      <c r="AO3621" t="s">
        <v>134</v>
      </c>
      <c r="AP3621" t="s">
        <v>1980</v>
      </c>
      <c r="AQ3621" t="s">
        <v>10714</v>
      </c>
      <c r="AR3621" t="s">
        <v>67</v>
      </c>
      <c r="AS3621" t="s">
        <v>62</v>
      </c>
      <c r="AT3621" t="s">
        <v>262</v>
      </c>
      <c r="AU3621" t="s">
        <v>107</v>
      </c>
      <c r="AV3621" t="s">
        <v>14530</v>
      </c>
    </row>
    <row r="3622" spans="1:48" hidden="1" x14ac:dyDescent="0.3">
      <c r="A3622" t="s">
        <v>17170</v>
      </c>
      <c r="B3622" t="s">
        <v>17171</v>
      </c>
      <c r="C3622" s="1" t="str">
        <f t="shared" si="590"/>
        <v>21:0975</v>
      </c>
      <c r="D3622" s="1" t="str">
        <f t="shared" si="597"/>
        <v>21:0111</v>
      </c>
      <c r="E3622" t="s">
        <v>17172</v>
      </c>
      <c r="F3622" t="s">
        <v>17173</v>
      </c>
      <c r="H3622">
        <v>60.086976700000001</v>
      </c>
      <c r="I3622">
        <v>-100.8327793</v>
      </c>
      <c r="J3622" s="1" t="str">
        <f t="shared" si="598"/>
        <v>NGR lake sediment grab sample</v>
      </c>
      <c r="K3622" s="1" t="str">
        <f t="shared" si="599"/>
        <v>&lt;177 micron (NGR)</v>
      </c>
      <c r="L3622">
        <v>105</v>
      </c>
      <c r="M3622" t="s">
        <v>335</v>
      </c>
      <c r="N3622">
        <v>2036</v>
      </c>
      <c r="O3622" t="s">
        <v>79</v>
      </c>
      <c r="P3622" t="s">
        <v>62</v>
      </c>
      <c r="Q3622" t="s">
        <v>552</v>
      </c>
      <c r="R3622" t="s">
        <v>9519</v>
      </c>
      <c r="S3622" t="s">
        <v>57</v>
      </c>
      <c r="T3622" t="s">
        <v>381</v>
      </c>
      <c r="U3622" t="s">
        <v>117</v>
      </c>
      <c r="V3622" t="s">
        <v>2740</v>
      </c>
      <c r="W3622" t="s">
        <v>421</v>
      </c>
      <c r="X3622" t="s">
        <v>67</v>
      </c>
      <c r="Y3622" t="s">
        <v>75</v>
      </c>
      <c r="Z3622" t="s">
        <v>67</v>
      </c>
      <c r="AA3622" t="s">
        <v>64</v>
      </c>
      <c r="AB3622" t="s">
        <v>281</v>
      </c>
      <c r="AC3622" t="s">
        <v>173</v>
      </c>
      <c r="AD3622" t="s">
        <v>96</v>
      </c>
      <c r="AE3622" t="s">
        <v>8614</v>
      </c>
      <c r="AF3622" t="s">
        <v>178</v>
      </c>
      <c r="AG3622" t="s">
        <v>92</v>
      </c>
      <c r="AH3622" t="s">
        <v>173</v>
      </c>
      <c r="AI3622" t="s">
        <v>137</v>
      </c>
      <c r="AJ3622" t="s">
        <v>137</v>
      </c>
      <c r="AK3622" t="s">
        <v>73</v>
      </c>
      <c r="AL3622" t="s">
        <v>103</v>
      </c>
      <c r="AM3622" t="s">
        <v>103</v>
      </c>
      <c r="AN3622" t="s">
        <v>76</v>
      </c>
      <c r="AO3622" t="s">
        <v>211</v>
      </c>
      <c r="AP3622" t="s">
        <v>8164</v>
      </c>
      <c r="AQ3622" t="s">
        <v>374</v>
      </c>
      <c r="AR3622" t="s">
        <v>74</v>
      </c>
      <c r="AS3622" t="s">
        <v>54</v>
      </c>
      <c r="AT3622" t="s">
        <v>73</v>
      </c>
      <c r="AU3622" t="s">
        <v>107</v>
      </c>
      <c r="AV3622" t="s">
        <v>17174</v>
      </c>
    </row>
    <row r="3623" spans="1:48" hidden="1" x14ac:dyDescent="0.3">
      <c r="A3623" t="s">
        <v>17175</v>
      </c>
      <c r="B3623" t="s">
        <v>17176</v>
      </c>
      <c r="C3623" s="1" t="str">
        <f t="shared" si="590"/>
        <v>21:0975</v>
      </c>
      <c r="D3623" s="1" t="str">
        <f t="shared" si="597"/>
        <v>21:0111</v>
      </c>
      <c r="E3623" t="s">
        <v>17177</v>
      </c>
      <c r="F3623" t="s">
        <v>17178</v>
      </c>
      <c r="H3623">
        <v>60.103364399999997</v>
      </c>
      <c r="I3623">
        <v>-100.76018500000001</v>
      </c>
      <c r="J3623" s="1" t="str">
        <f t="shared" si="598"/>
        <v>NGR lake sediment grab sample</v>
      </c>
      <c r="K3623" s="1" t="str">
        <f t="shared" si="599"/>
        <v>&lt;177 micron (NGR)</v>
      </c>
      <c r="L3623">
        <v>105</v>
      </c>
      <c r="M3623" t="s">
        <v>354</v>
      </c>
      <c r="N3623">
        <v>2037</v>
      </c>
      <c r="O3623" t="s">
        <v>171</v>
      </c>
      <c r="P3623" t="s">
        <v>54</v>
      </c>
      <c r="Q3623" t="s">
        <v>635</v>
      </c>
      <c r="R3623" t="s">
        <v>69</v>
      </c>
      <c r="S3623" t="s">
        <v>57</v>
      </c>
      <c r="T3623" t="s">
        <v>91</v>
      </c>
      <c r="U3623" t="s">
        <v>117</v>
      </c>
      <c r="V3623" t="s">
        <v>99</v>
      </c>
      <c r="W3623" t="s">
        <v>61</v>
      </c>
      <c r="X3623" t="s">
        <v>74</v>
      </c>
      <c r="Y3623" t="s">
        <v>68</v>
      </c>
      <c r="Z3623" t="s">
        <v>62</v>
      </c>
      <c r="AA3623" t="s">
        <v>64</v>
      </c>
      <c r="AB3623" t="s">
        <v>97</v>
      </c>
      <c r="AC3623" t="s">
        <v>224</v>
      </c>
      <c r="AD3623" t="s">
        <v>168</v>
      </c>
      <c r="AE3623" t="s">
        <v>4330</v>
      </c>
      <c r="AF3623" t="s">
        <v>178</v>
      </c>
      <c r="AG3623" t="s">
        <v>890</v>
      </c>
      <c r="AH3623" t="s">
        <v>177</v>
      </c>
      <c r="AI3623" t="s">
        <v>336</v>
      </c>
      <c r="AJ3623" t="s">
        <v>117</v>
      </c>
      <c r="AK3623" t="s">
        <v>73</v>
      </c>
      <c r="AL3623" t="s">
        <v>75</v>
      </c>
      <c r="AM3623" t="s">
        <v>75</v>
      </c>
      <c r="AN3623" t="s">
        <v>76</v>
      </c>
      <c r="AO3623" t="s">
        <v>77</v>
      </c>
      <c r="AP3623" t="s">
        <v>965</v>
      </c>
      <c r="AQ3623" t="s">
        <v>17179</v>
      </c>
      <c r="AR3623" t="s">
        <v>67</v>
      </c>
      <c r="AS3623" t="s">
        <v>54</v>
      </c>
      <c r="AT3623" t="s">
        <v>91</v>
      </c>
      <c r="AU3623" t="s">
        <v>107</v>
      </c>
      <c r="AV3623" t="s">
        <v>17180</v>
      </c>
    </row>
    <row r="3624" spans="1:48" hidden="1" x14ac:dyDescent="0.3">
      <c r="A3624" t="s">
        <v>17181</v>
      </c>
      <c r="B3624" t="s">
        <v>17182</v>
      </c>
      <c r="C3624" s="1" t="str">
        <f t="shared" si="590"/>
        <v>21:0975</v>
      </c>
      <c r="D3624" s="1" t="str">
        <f t="shared" si="597"/>
        <v>21:0111</v>
      </c>
      <c r="E3624" t="s">
        <v>17183</v>
      </c>
      <c r="F3624" t="s">
        <v>17184</v>
      </c>
      <c r="H3624">
        <v>60.117722899999997</v>
      </c>
      <c r="I3624">
        <v>-100.8181988</v>
      </c>
      <c r="J3624" s="1" t="str">
        <f t="shared" si="598"/>
        <v>NGR lake sediment grab sample</v>
      </c>
      <c r="K3624" s="1" t="str">
        <f t="shared" si="599"/>
        <v>&lt;177 micron (NGR)</v>
      </c>
      <c r="L3624">
        <v>105</v>
      </c>
      <c r="M3624" t="s">
        <v>2031</v>
      </c>
      <c r="N3624">
        <v>2038</v>
      </c>
      <c r="O3624" t="s">
        <v>396</v>
      </c>
      <c r="P3624" t="s">
        <v>583</v>
      </c>
      <c r="Q3624" t="s">
        <v>435</v>
      </c>
      <c r="R3624" t="s">
        <v>691</v>
      </c>
      <c r="S3624" t="s">
        <v>57</v>
      </c>
      <c r="T3624" t="s">
        <v>57</v>
      </c>
      <c r="U3624" t="s">
        <v>203</v>
      </c>
      <c r="V3624" t="s">
        <v>17185</v>
      </c>
      <c r="W3624" t="s">
        <v>103</v>
      </c>
      <c r="X3624" t="s">
        <v>67</v>
      </c>
      <c r="Y3624" t="s">
        <v>125</v>
      </c>
      <c r="Z3624" t="s">
        <v>67</v>
      </c>
      <c r="AA3624" t="s">
        <v>64</v>
      </c>
      <c r="AB3624" t="s">
        <v>88</v>
      </c>
      <c r="AC3624" t="s">
        <v>66</v>
      </c>
      <c r="AD3624" t="s">
        <v>583</v>
      </c>
      <c r="AE3624" t="s">
        <v>70</v>
      </c>
      <c r="AF3624" t="s">
        <v>76</v>
      </c>
      <c r="AG3624" t="s">
        <v>17186</v>
      </c>
      <c r="AH3624" t="s">
        <v>75</v>
      </c>
      <c r="AI3624" t="s">
        <v>421</v>
      </c>
      <c r="AJ3624" t="s">
        <v>396</v>
      </c>
      <c r="AK3624" t="s">
        <v>73</v>
      </c>
      <c r="AL3624" t="s">
        <v>75</v>
      </c>
      <c r="AM3624" t="s">
        <v>103</v>
      </c>
      <c r="AN3624" t="s">
        <v>76</v>
      </c>
      <c r="AO3624" t="s">
        <v>276</v>
      </c>
      <c r="AP3624" t="s">
        <v>1216</v>
      </c>
      <c r="AQ3624" t="s">
        <v>118</v>
      </c>
      <c r="AR3624" t="s">
        <v>67</v>
      </c>
      <c r="AS3624" t="s">
        <v>54</v>
      </c>
      <c r="AT3624" t="s">
        <v>73</v>
      </c>
      <c r="AU3624" t="s">
        <v>107</v>
      </c>
      <c r="AV3624" t="s">
        <v>1211</v>
      </c>
    </row>
    <row r="3625" spans="1:48" hidden="1" x14ac:dyDescent="0.3">
      <c r="A3625" t="s">
        <v>17187</v>
      </c>
      <c r="B3625" t="s">
        <v>17188</v>
      </c>
      <c r="C3625" s="1" t="str">
        <f t="shared" si="590"/>
        <v>21:0975</v>
      </c>
      <c r="D3625" s="1" t="str">
        <f t="shared" si="597"/>
        <v>21:0111</v>
      </c>
      <c r="E3625" t="s">
        <v>17189</v>
      </c>
      <c r="F3625" t="s">
        <v>17190</v>
      </c>
      <c r="H3625">
        <v>60.208880499999999</v>
      </c>
      <c r="I3625">
        <v>-100.90282329999999</v>
      </c>
      <c r="J3625" s="1" t="str">
        <f t="shared" si="598"/>
        <v>NGR lake sediment grab sample</v>
      </c>
      <c r="K3625" s="1" t="str">
        <f t="shared" si="599"/>
        <v>&lt;177 micron (NGR)</v>
      </c>
      <c r="L3625">
        <v>106</v>
      </c>
      <c r="M3625" t="s">
        <v>52</v>
      </c>
      <c r="N3625">
        <v>2039</v>
      </c>
      <c r="O3625" t="s">
        <v>363</v>
      </c>
      <c r="P3625" t="s">
        <v>54</v>
      </c>
      <c r="Q3625" t="s">
        <v>521</v>
      </c>
      <c r="R3625" t="s">
        <v>121</v>
      </c>
      <c r="S3625" t="s">
        <v>57</v>
      </c>
      <c r="T3625" t="s">
        <v>492</v>
      </c>
      <c r="U3625" t="s">
        <v>59</v>
      </c>
      <c r="V3625" t="s">
        <v>141</v>
      </c>
      <c r="W3625" t="s">
        <v>421</v>
      </c>
      <c r="X3625" t="s">
        <v>67</v>
      </c>
      <c r="Y3625" t="s">
        <v>526</v>
      </c>
      <c r="Z3625" t="s">
        <v>170</v>
      </c>
      <c r="AA3625" t="s">
        <v>64</v>
      </c>
      <c r="AB3625" t="s">
        <v>436</v>
      </c>
      <c r="AC3625" t="s">
        <v>70</v>
      </c>
      <c r="AD3625" t="s">
        <v>67</v>
      </c>
      <c r="AE3625" t="s">
        <v>206</v>
      </c>
      <c r="AF3625" t="s">
        <v>281</v>
      </c>
      <c r="AG3625" t="s">
        <v>522</v>
      </c>
      <c r="AH3625" t="s">
        <v>173</v>
      </c>
      <c r="AI3625" t="s">
        <v>336</v>
      </c>
      <c r="AJ3625" t="s">
        <v>136</v>
      </c>
      <c r="AK3625" t="s">
        <v>73</v>
      </c>
      <c r="AL3625" t="s">
        <v>103</v>
      </c>
      <c r="AM3625" t="s">
        <v>103</v>
      </c>
      <c r="AN3625" t="s">
        <v>76</v>
      </c>
      <c r="AO3625" t="s">
        <v>156</v>
      </c>
      <c r="AP3625" t="s">
        <v>2741</v>
      </c>
      <c r="AQ3625" t="s">
        <v>348</v>
      </c>
      <c r="AR3625" t="s">
        <v>67</v>
      </c>
      <c r="AS3625" t="s">
        <v>54</v>
      </c>
      <c r="AT3625" t="s">
        <v>73</v>
      </c>
      <c r="AU3625" t="s">
        <v>107</v>
      </c>
      <c r="AV3625" t="s">
        <v>544</v>
      </c>
    </row>
    <row r="3626" spans="1:48" hidden="1" x14ac:dyDescent="0.3">
      <c r="A3626" t="s">
        <v>17191</v>
      </c>
      <c r="B3626" t="s">
        <v>17192</v>
      </c>
      <c r="C3626" s="1" t="str">
        <f t="shared" si="590"/>
        <v>21:0975</v>
      </c>
      <c r="D3626" s="1" t="str">
        <f t="shared" si="597"/>
        <v>21:0111</v>
      </c>
      <c r="E3626" t="s">
        <v>17193</v>
      </c>
      <c r="F3626" t="s">
        <v>17194</v>
      </c>
      <c r="H3626">
        <v>60.1474853</v>
      </c>
      <c r="I3626">
        <v>-100.8228661</v>
      </c>
      <c r="J3626" s="1" t="str">
        <f t="shared" si="598"/>
        <v>NGR lake sediment grab sample</v>
      </c>
      <c r="K3626" s="1" t="str">
        <f t="shared" si="599"/>
        <v>&lt;177 micron (NGR)</v>
      </c>
      <c r="L3626">
        <v>106</v>
      </c>
      <c r="M3626" t="s">
        <v>86</v>
      </c>
      <c r="N3626">
        <v>2040</v>
      </c>
      <c r="O3626" t="s">
        <v>79</v>
      </c>
      <c r="P3626" t="s">
        <v>62</v>
      </c>
      <c r="Q3626" t="s">
        <v>3299</v>
      </c>
      <c r="R3626" t="s">
        <v>478</v>
      </c>
      <c r="S3626" t="s">
        <v>57</v>
      </c>
      <c r="T3626" t="s">
        <v>139</v>
      </c>
      <c r="U3626" t="s">
        <v>88</v>
      </c>
      <c r="V3626" t="s">
        <v>151</v>
      </c>
      <c r="W3626" t="s">
        <v>68</v>
      </c>
      <c r="X3626" t="s">
        <v>67</v>
      </c>
      <c r="Y3626" t="s">
        <v>206</v>
      </c>
      <c r="Z3626" t="s">
        <v>74</v>
      </c>
      <c r="AA3626" t="s">
        <v>64</v>
      </c>
      <c r="AB3626" t="s">
        <v>141</v>
      </c>
      <c r="AC3626" t="s">
        <v>70</v>
      </c>
      <c r="AD3626" t="s">
        <v>96</v>
      </c>
      <c r="AE3626" t="s">
        <v>584</v>
      </c>
      <c r="AF3626" t="s">
        <v>436</v>
      </c>
      <c r="AG3626" t="s">
        <v>357</v>
      </c>
      <c r="AH3626" t="s">
        <v>155</v>
      </c>
      <c r="AI3626" t="s">
        <v>388</v>
      </c>
      <c r="AJ3626" t="s">
        <v>94</v>
      </c>
      <c r="AK3626" t="s">
        <v>73</v>
      </c>
      <c r="AL3626" t="s">
        <v>103</v>
      </c>
      <c r="AM3626" t="s">
        <v>103</v>
      </c>
      <c r="AN3626" t="s">
        <v>76</v>
      </c>
      <c r="AO3626" t="s">
        <v>692</v>
      </c>
      <c r="AP3626" t="s">
        <v>89</v>
      </c>
      <c r="AQ3626" t="s">
        <v>178</v>
      </c>
      <c r="AR3626" t="s">
        <v>67</v>
      </c>
      <c r="AS3626" t="s">
        <v>54</v>
      </c>
      <c r="AT3626" t="s">
        <v>73</v>
      </c>
      <c r="AU3626" t="s">
        <v>107</v>
      </c>
      <c r="AV3626" t="s">
        <v>4315</v>
      </c>
    </row>
    <row r="3627" spans="1:48" hidden="1" x14ac:dyDescent="0.3">
      <c r="A3627" t="s">
        <v>17195</v>
      </c>
      <c r="B3627" t="s">
        <v>17196</v>
      </c>
      <c r="C3627" s="1" t="str">
        <f t="shared" si="590"/>
        <v>21:0975</v>
      </c>
      <c r="D3627" s="1" t="str">
        <f t="shared" si="597"/>
        <v>21:0111</v>
      </c>
      <c r="E3627" t="s">
        <v>17197</v>
      </c>
      <c r="F3627" t="s">
        <v>17198</v>
      </c>
      <c r="H3627">
        <v>60.154659600000002</v>
      </c>
      <c r="I3627">
        <v>-100.7773548</v>
      </c>
      <c r="J3627" s="1" t="str">
        <f t="shared" si="598"/>
        <v>NGR lake sediment grab sample</v>
      </c>
      <c r="K3627" s="1" t="str">
        <f t="shared" si="599"/>
        <v>&lt;177 micron (NGR)</v>
      </c>
      <c r="L3627">
        <v>106</v>
      </c>
      <c r="M3627" t="s">
        <v>149</v>
      </c>
      <c r="N3627">
        <v>2041</v>
      </c>
      <c r="O3627" t="s">
        <v>79</v>
      </c>
      <c r="P3627" t="s">
        <v>104</v>
      </c>
      <c r="Q3627" t="s">
        <v>364</v>
      </c>
      <c r="R3627" t="s">
        <v>282</v>
      </c>
      <c r="S3627" t="s">
        <v>57</v>
      </c>
      <c r="T3627" t="s">
        <v>282</v>
      </c>
      <c r="U3627" t="s">
        <v>96</v>
      </c>
      <c r="V3627" t="s">
        <v>2740</v>
      </c>
      <c r="W3627" t="s">
        <v>103</v>
      </c>
      <c r="X3627" t="s">
        <v>67</v>
      </c>
      <c r="Y3627" t="s">
        <v>177</v>
      </c>
      <c r="Z3627" t="s">
        <v>67</v>
      </c>
      <c r="AA3627" t="s">
        <v>64</v>
      </c>
      <c r="AB3627" t="s">
        <v>281</v>
      </c>
      <c r="AC3627" t="s">
        <v>66</v>
      </c>
      <c r="AD3627" t="s">
        <v>170</v>
      </c>
      <c r="AE3627" t="s">
        <v>8754</v>
      </c>
      <c r="AF3627" t="s">
        <v>104</v>
      </c>
      <c r="AG3627" t="s">
        <v>138</v>
      </c>
      <c r="AH3627" t="s">
        <v>173</v>
      </c>
      <c r="AI3627" t="s">
        <v>220</v>
      </c>
      <c r="AJ3627" t="s">
        <v>62</v>
      </c>
      <c r="AK3627" t="s">
        <v>73</v>
      </c>
      <c r="AL3627" t="s">
        <v>103</v>
      </c>
      <c r="AM3627" t="s">
        <v>103</v>
      </c>
      <c r="AN3627" t="s">
        <v>76</v>
      </c>
      <c r="AO3627" t="s">
        <v>118</v>
      </c>
      <c r="AP3627" t="s">
        <v>1583</v>
      </c>
      <c r="AQ3627" t="s">
        <v>363</v>
      </c>
      <c r="AR3627" t="s">
        <v>67</v>
      </c>
      <c r="AS3627" t="s">
        <v>54</v>
      </c>
      <c r="AT3627" t="s">
        <v>73</v>
      </c>
      <c r="AU3627" t="s">
        <v>107</v>
      </c>
      <c r="AV3627" t="s">
        <v>17199</v>
      </c>
    </row>
    <row r="3628" spans="1:48" hidden="1" x14ac:dyDescent="0.3">
      <c r="A3628" t="s">
        <v>17200</v>
      </c>
      <c r="B3628" t="s">
        <v>17201</v>
      </c>
      <c r="C3628" s="1" t="str">
        <f t="shared" si="590"/>
        <v>21:0975</v>
      </c>
      <c r="D3628" s="1" t="str">
        <f t="shared" si="597"/>
        <v>21:0111</v>
      </c>
      <c r="E3628" t="s">
        <v>17202</v>
      </c>
      <c r="F3628" t="s">
        <v>17203</v>
      </c>
      <c r="H3628">
        <v>60.176545900000001</v>
      </c>
      <c r="I3628">
        <v>-100.8367164</v>
      </c>
      <c r="J3628" s="1" t="str">
        <f t="shared" si="598"/>
        <v>NGR lake sediment grab sample</v>
      </c>
      <c r="K3628" s="1" t="str">
        <f t="shared" si="599"/>
        <v>&lt;177 micron (NGR)</v>
      </c>
      <c r="L3628">
        <v>106</v>
      </c>
      <c r="M3628" t="s">
        <v>165</v>
      </c>
      <c r="N3628">
        <v>2042</v>
      </c>
      <c r="O3628" t="s">
        <v>514</v>
      </c>
      <c r="P3628" t="s">
        <v>138</v>
      </c>
      <c r="Q3628" t="s">
        <v>560</v>
      </c>
      <c r="R3628" t="s">
        <v>189</v>
      </c>
      <c r="S3628" t="s">
        <v>57</v>
      </c>
      <c r="T3628" t="s">
        <v>478</v>
      </c>
      <c r="U3628" t="s">
        <v>59</v>
      </c>
      <c r="V3628" t="s">
        <v>10094</v>
      </c>
      <c r="W3628" t="s">
        <v>302</v>
      </c>
      <c r="X3628" t="s">
        <v>67</v>
      </c>
      <c r="Y3628" t="s">
        <v>448</v>
      </c>
      <c r="Z3628" t="s">
        <v>62</v>
      </c>
      <c r="AA3628" t="s">
        <v>64</v>
      </c>
      <c r="AB3628" t="s">
        <v>357</v>
      </c>
      <c r="AC3628" t="s">
        <v>70</v>
      </c>
      <c r="AD3628" t="s">
        <v>583</v>
      </c>
      <c r="AE3628" t="s">
        <v>2628</v>
      </c>
      <c r="AF3628" t="s">
        <v>691</v>
      </c>
      <c r="AG3628" t="s">
        <v>282</v>
      </c>
      <c r="AH3628" t="s">
        <v>177</v>
      </c>
      <c r="AI3628" t="s">
        <v>61</v>
      </c>
      <c r="AJ3628" t="s">
        <v>143</v>
      </c>
      <c r="AK3628" t="s">
        <v>73</v>
      </c>
      <c r="AL3628" t="s">
        <v>177</v>
      </c>
      <c r="AM3628" t="s">
        <v>103</v>
      </c>
      <c r="AN3628" t="s">
        <v>76</v>
      </c>
      <c r="AO3628" t="s">
        <v>306</v>
      </c>
      <c r="AP3628" t="s">
        <v>2741</v>
      </c>
      <c r="AQ3628" t="s">
        <v>69</v>
      </c>
      <c r="AR3628" t="s">
        <v>74</v>
      </c>
      <c r="AS3628" t="s">
        <v>54</v>
      </c>
      <c r="AT3628" t="s">
        <v>73</v>
      </c>
      <c r="AU3628" t="s">
        <v>107</v>
      </c>
      <c r="AV3628" t="s">
        <v>878</v>
      </c>
    </row>
    <row r="3629" spans="1:48" hidden="1" x14ac:dyDescent="0.3">
      <c r="A3629" t="s">
        <v>17204</v>
      </c>
      <c r="B3629" t="s">
        <v>17205</v>
      </c>
      <c r="C3629" s="1" t="str">
        <f t="shared" si="590"/>
        <v>21:0975</v>
      </c>
      <c r="D3629" s="1" t="str">
        <f t="shared" si="597"/>
        <v>21:0111</v>
      </c>
      <c r="E3629" t="s">
        <v>17206</v>
      </c>
      <c r="F3629" t="s">
        <v>17207</v>
      </c>
      <c r="H3629">
        <v>60.183804000000002</v>
      </c>
      <c r="I3629">
        <v>-100.77259840000001</v>
      </c>
      <c r="J3629" s="1" t="str">
        <f t="shared" si="598"/>
        <v>NGR lake sediment grab sample</v>
      </c>
      <c r="K3629" s="1" t="str">
        <f t="shared" si="599"/>
        <v>&lt;177 micron (NGR)</v>
      </c>
      <c r="L3629">
        <v>106</v>
      </c>
      <c r="M3629" t="s">
        <v>185</v>
      </c>
      <c r="N3629">
        <v>2043</v>
      </c>
      <c r="O3629" t="s">
        <v>16144</v>
      </c>
      <c r="P3629" t="s">
        <v>57</v>
      </c>
      <c r="Q3629" t="s">
        <v>64</v>
      </c>
      <c r="R3629" t="s">
        <v>2165</v>
      </c>
      <c r="S3629" t="s">
        <v>57</v>
      </c>
      <c r="T3629" t="s">
        <v>356</v>
      </c>
      <c r="U3629" t="s">
        <v>88</v>
      </c>
      <c r="V3629" t="s">
        <v>17208</v>
      </c>
      <c r="W3629" t="s">
        <v>103</v>
      </c>
      <c r="X3629" t="s">
        <v>170</v>
      </c>
      <c r="Y3629" t="s">
        <v>70</v>
      </c>
      <c r="Z3629" t="s">
        <v>62</v>
      </c>
      <c r="AA3629" t="s">
        <v>64</v>
      </c>
      <c r="AB3629" t="s">
        <v>381</v>
      </c>
      <c r="AC3629" t="s">
        <v>70</v>
      </c>
      <c r="AD3629" t="s">
        <v>758</v>
      </c>
      <c r="AE3629" t="s">
        <v>8614</v>
      </c>
      <c r="AF3629" t="s">
        <v>76</v>
      </c>
      <c r="AG3629" t="s">
        <v>10132</v>
      </c>
      <c r="AH3629" t="s">
        <v>224</v>
      </c>
      <c r="AI3629" t="s">
        <v>106</v>
      </c>
      <c r="AJ3629" t="s">
        <v>138</v>
      </c>
      <c r="AK3629" t="s">
        <v>73</v>
      </c>
      <c r="AL3629" t="s">
        <v>103</v>
      </c>
      <c r="AM3629" t="s">
        <v>68</v>
      </c>
      <c r="AN3629" t="s">
        <v>10145</v>
      </c>
      <c r="AO3629" t="s">
        <v>88</v>
      </c>
      <c r="AP3629" t="s">
        <v>8164</v>
      </c>
      <c r="AQ3629" t="s">
        <v>138</v>
      </c>
      <c r="AR3629" t="s">
        <v>67</v>
      </c>
      <c r="AS3629" t="s">
        <v>54</v>
      </c>
      <c r="AT3629" t="s">
        <v>73</v>
      </c>
      <c r="AU3629" t="s">
        <v>107</v>
      </c>
      <c r="AV3629" t="s">
        <v>17209</v>
      </c>
    </row>
    <row r="3630" spans="1:48" hidden="1" x14ac:dyDescent="0.3">
      <c r="A3630" t="s">
        <v>17210</v>
      </c>
      <c r="B3630" t="s">
        <v>17211</v>
      </c>
      <c r="C3630" s="1" t="str">
        <f t="shared" si="590"/>
        <v>21:0975</v>
      </c>
      <c r="D3630" s="1" t="str">
        <f t="shared" si="597"/>
        <v>21:0111</v>
      </c>
      <c r="E3630" t="s">
        <v>17212</v>
      </c>
      <c r="F3630" t="s">
        <v>17213</v>
      </c>
      <c r="H3630">
        <v>60.2122119</v>
      </c>
      <c r="I3630">
        <v>-100.81374649999999</v>
      </c>
      <c r="J3630" s="1" t="str">
        <f t="shared" si="598"/>
        <v>NGR lake sediment grab sample</v>
      </c>
      <c r="K3630" s="1" t="str">
        <f t="shared" si="599"/>
        <v>&lt;177 micron (NGR)</v>
      </c>
      <c r="L3630">
        <v>106</v>
      </c>
      <c r="M3630" t="s">
        <v>113</v>
      </c>
      <c r="N3630">
        <v>2044</v>
      </c>
      <c r="O3630" t="s">
        <v>276</v>
      </c>
      <c r="P3630" t="s">
        <v>54</v>
      </c>
      <c r="Q3630" t="s">
        <v>293</v>
      </c>
      <c r="R3630" t="s">
        <v>478</v>
      </c>
      <c r="S3630" t="s">
        <v>57</v>
      </c>
      <c r="T3630" t="s">
        <v>97</v>
      </c>
      <c r="U3630" t="s">
        <v>168</v>
      </c>
      <c r="V3630" t="s">
        <v>616</v>
      </c>
      <c r="W3630" t="s">
        <v>103</v>
      </c>
      <c r="X3630" t="s">
        <v>67</v>
      </c>
      <c r="Y3630" t="s">
        <v>205</v>
      </c>
      <c r="Z3630" t="s">
        <v>67</v>
      </c>
      <c r="AA3630" t="s">
        <v>64</v>
      </c>
      <c r="AB3630" t="s">
        <v>691</v>
      </c>
      <c r="AC3630" t="s">
        <v>155</v>
      </c>
      <c r="AD3630" t="s">
        <v>127</v>
      </c>
      <c r="AE3630" t="s">
        <v>7472</v>
      </c>
      <c r="AF3630" t="s">
        <v>77</v>
      </c>
      <c r="AG3630" t="s">
        <v>138</v>
      </c>
      <c r="AH3630" t="s">
        <v>472</v>
      </c>
      <c r="AI3630" t="s">
        <v>106</v>
      </c>
      <c r="AJ3630" t="s">
        <v>233</v>
      </c>
      <c r="AK3630" t="s">
        <v>73</v>
      </c>
      <c r="AL3630" t="s">
        <v>103</v>
      </c>
      <c r="AM3630" t="s">
        <v>224</v>
      </c>
      <c r="AN3630" t="s">
        <v>76</v>
      </c>
      <c r="AO3630" t="s">
        <v>305</v>
      </c>
      <c r="AP3630" t="s">
        <v>8164</v>
      </c>
      <c r="AQ3630" t="s">
        <v>87</v>
      </c>
      <c r="AR3630" t="s">
        <v>67</v>
      </c>
      <c r="AS3630" t="s">
        <v>62</v>
      </c>
      <c r="AT3630" t="s">
        <v>73</v>
      </c>
      <c r="AU3630" t="s">
        <v>107</v>
      </c>
      <c r="AV3630" t="s">
        <v>17214</v>
      </c>
    </row>
    <row r="3631" spans="1:48" hidden="1" x14ac:dyDescent="0.3">
      <c r="A3631" t="s">
        <v>17215</v>
      </c>
      <c r="B3631" t="s">
        <v>17216</v>
      </c>
      <c r="C3631" s="1" t="str">
        <f t="shared" si="590"/>
        <v>21:0975</v>
      </c>
      <c r="D3631" s="1" t="str">
        <f t="shared" si="597"/>
        <v>21:0111</v>
      </c>
      <c r="E3631" t="s">
        <v>17212</v>
      </c>
      <c r="F3631" t="s">
        <v>17217</v>
      </c>
      <c r="H3631">
        <v>60.2122119</v>
      </c>
      <c r="I3631">
        <v>-100.81374649999999</v>
      </c>
      <c r="J3631" s="1" t="str">
        <f t="shared" si="598"/>
        <v>NGR lake sediment grab sample</v>
      </c>
      <c r="K3631" s="1" t="str">
        <f t="shared" si="599"/>
        <v>&lt;177 micron (NGR)</v>
      </c>
      <c r="L3631">
        <v>106</v>
      </c>
      <c r="M3631" t="s">
        <v>132</v>
      </c>
      <c r="N3631">
        <v>2045</v>
      </c>
      <c r="O3631" t="s">
        <v>205</v>
      </c>
      <c r="P3631" t="s">
        <v>54</v>
      </c>
      <c r="Q3631" t="s">
        <v>249</v>
      </c>
      <c r="R3631" t="s">
        <v>190</v>
      </c>
      <c r="S3631" t="s">
        <v>57</v>
      </c>
      <c r="T3631" t="s">
        <v>339</v>
      </c>
      <c r="U3631" t="s">
        <v>88</v>
      </c>
      <c r="V3631" t="s">
        <v>282</v>
      </c>
      <c r="W3631" t="s">
        <v>103</v>
      </c>
      <c r="X3631" t="s">
        <v>74</v>
      </c>
      <c r="Y3631" t="s">
        <v>205</v>
      </c>
      <c r="Z3631" t="s">
        <v>74</v>
      </c>
      <c r="AA3631" t="s">
        <v>64</v>
      </c>
      <c r="AB3631" t="s">
        <v>691</v>
      </c>
      <c r="AC3631" t="s">
        <v>70</v>
      </c>
      <c r="AD3631" t="s">
        <v>127</v>
      </c>
      <c r="AE3631" t="s">
        <v>8812</v>
      </c>
      <c r="AF3631" t="s">
        <v>77</v>
      </c>
      <c r="AG3631" t="s">
        <v>117</v>
      </c>
      <c r="AH3631" t="s">
        <v>472</v>
      </c>
      <c r="AI3631" t="s">
        <v>254</v>
      </c>
      <c r="AJ3631" t="s">
        <v>201</v>
      </c>
      <c r="AK3631" t="s">
        <v>73</v>
      </c>
      <c r="AL3631" t="s">
        <v>103</v>
      </c>
      <c r="AM3631" t="s">
        <v>75</v>
      </c>
      <c r="AN3631" t="s">
        <v>76</v>
      </c>
      <c r="AO3631" t="s">
        <v>53</v>
      </c>
      <c r="AP3631" t="s">
        <v>8164</v>
      </c>
      <c r="AQ3631" t="s">
        <v>292</v>
      </c>
      <c r="AR3631" t="s">
        <v>67</v>
      </c>
      <c r="AS3631" t="s">
        <v>54</v>
      </c>
      <c r="AT3631" t="s">
        <v>73</v>
      </c>
      <c r="AU3631" t="s">
        <v>107</v>
      </c>
      <c r="AV3631" t="s">
        <v>12440</v>
      </c>
    </row>
    <row r="3632" spans="1:48" hidden="1" x14ac:dyDescent="0.3">
      <c r="A3632" t="s">
        <v>17218</v>
      </c>
      <c r="B3632" t="s">
        <v>17219</v>
      </c>
      <c r="C3632" s="1" t="str">
        <f t="shared" si="590"/>
        <v>21:0975</v>
      </c>
      <c r="D3632" s="1" t="str">
        <f t="shared" si="597"/>
        <v>21:0111</v>
      </c>
      <c r="E3632" t="s">
        <v>17220</v>
      </c>
      <c r="F3632" t="s">
        <v>17221</v>
      </c>
      <c r="H3632">
        <v>60.225113800000003</v>
      </c>
      <c r="I3632">
        <v>-100.7606885</v>
      </c>
      <c r="J3632" s="1" t="str">
        <f t="shared" si="598"/>
        <v>NGR lake sediment grab sample</v>
      </c>
      <c r="K3632" s="1" t="str">
        <f t="shared" si="599"/>
        <v>&lt;177 micron (NGR)</v>
      </c>
      <c r="L3632">
        <v>106</v>
      </c>
      <c r="M3632" t="s">
        <v>200</v>
      </c>
      <c r="N3632">
        <v>2046</v>
      </c>
      <c r="O3632" t="s">
        <v>61</v>
      </c>
      <c r="P3632" t="s">
        <v>54</v>
      </c>
      <c r="Q3632" t="s">
        <v>573</v>
      </c>
      <c r="R3632" t="s">
        <v>141</v>
      </c>
      <c r="S3632" t="s">
        <v>57</v>
      </c>
      <c r="T3632" t="s">
        <v>326</v>
      </c>
      <c r="U3632" t="s">
        <v>59</v>
      </c>
      <c r="V3632" t="s">
        <v>317</v>
      </c>
      <c r="W3632" t="s">
        <v>302</v>
      </c>
      <c r="X3632" t="s">
        <v>74</v>
      </c>
      <c r="Y3632" t="s">
        <v>63</v>
      </c>
      <c r="Z3632" t="s">
        <v>62</v>
      </c>
      <c r="AA3632" t="s">
        <v>64</v>
      </c>
      <c r="AB3632" t="s">
        <v>381</v>
      </c>
      <c r="AC3632" t="s">
        <v>70</v>
      </c>
      <c r="AD3632" t="s">
        <v>127</v>
      </c>
      <c r="AE3632" t="s">
        <v>177</v>
      </c>
      <c r="AF3632" t="s">
        <v>134</v>
      </c>
      <c r="AG3632" t="s">
        <v>691</v>
      </c>
      <c r="AH3632" t="s">
        <v>472</v>
      </c>
      <c r="AI3632" t="s">
        <v>263</v>
      </c>
      <c r="AJ3632" t="s">
        <v>388</v>
      </c>
      <c r="AK3632" t="s">
        <v>73</v>
      </c>
      <c r="AL3632" t="s">
        <v>103</v>
      </c>
      <c r="AM3632" t="s">
        <v>103</v>
      </c>
      <c r="AN3632" t="s">
        <v>76</v>
      </c>
      <c r="AO3632" t="s">
        <v>348</v>
      </c>
      <c r="AP3632" t="s">
        <v>1980</v>
      </c>
      <c r="AQ3632" t="s">
        <v>168</v>
      </c>
      <c r="AR3632" t="s">
        <v>74</v>
      </c>
      <c r="AS3632" t="s">
        <v>54</v>
      </c>
      <c r="AT3632" t="s">
        <v>73</v>
      </c>
      <c r="AU3632" t="s">
        <v>107</v>
      </c>
      <c r="AV3632" t="s">
        <v>10887</v>
      </c>
    </row>
    <row r="3633" spans="1:48" hidden="1" x14ac:dyDescent="0.3">
      <c r="A3633" t="s">
        <v>17222</v>
      </c>
      <c r="B3633" t="s">
        <v>17223</v>
      </c>
      <c r="C3633" s="1" t="str">
        <f t="shared" si="590"/>
        <v>21:0975</v>
      </c>
      <c r="D3633" s="1" t="str">
        <f t="shared" si="597"/>
        <v>21:0111</v>
      </c>
      <c r="E3633" t="s">
        <v>17224</v>
      </c>
      <c r="F3633" t="s">
        <v>17225</v>
      </c>
      <c r="H3633">
        <v>60.236559900000003</v>
      </c>
      <c r="I3633">
        <v>-100.7562988</v>
      </c>
      <c r="J3633" s="1" t="str">
        <f t="shared" si="598"/>
        <v>NGR lake sediment grab sample</v>
      </c>
      <c r="K3633" s="1" t="str">
        <f t="shared" si="599"/>
        <v>&lt;177 micron (NGR)</v>
      </c>
      <c r="L3633">
        <v>106</v>
      </c>
      <c r="M3633" t="s">
        <v>217</v>
      </c>
      <c r="N3633">
        <v>2047</v>
      </c>
      <c r="O3633" t="s">
        <v>106</v>
      </c>
      <c r="P3633" t="s">
        <v>54</v>
      </c>
      <c r="Q3633" t="s">
        <v>2145</v>
      </c>
      <c r="R3633" t="s">
        <v>121</v>
      </c>
      <c r="S3633" t="s">
        <v>57</v>
      </c>
      <c r="T3633" t="s">
        <v>60</v>
      </c>
      <c r="U3633" t="s">
        <v>59</v>
      </c>
      <c r="V3633" t="s">
        <v>550</v>
      </c>
      <c r="W3633" t="s">
        <v>396</v>
      </c>
      <c r="X3633" t="s">
        <v>67</v>
      </c>
      <c r="Y3633" t="s">
        <v>302</v>
      </c>
      <c r="Z3633" t="s">
        <v>170</v>
      </c>
      <c r="AA3633" t="s">
        <v>64</v>
      </c>
      <c r="AB3633" t="s">
        <v>317</v>
      </c>
      <c r="AC3633" t="s">
        <v>70</v>
      </c>
      <c r="AD3633" t="s">
        <v>96</v>
      </c>
      <c r="AE3633" t="s">
        <v>1090</v>
      </c>
      <c r="AF3633" t="s">
        <v>121</v>
      </c>
      <c r="AG3633" t="s">
        <v>575</v>
      </c>
      <c r="AH3633" t="s">
        <v>173</v>
      </c>
      <c r="AI3633" t="s">
        <v>388</v>
      </c>
      <c r="AJ3633" t="s">
        <v>292</v>
      </c>
      <c r="AK3633" t="s">
        <v>73</v>
      </c>
      <c r="AL3633" t="s">
        <v>224</v>
      </c>
      <c r="AM3633" t="s">
        <v>224</v>
      </c>
      <c r="AN3633" t="s">
        <v>76</v>
      </c>
      <c r="AO3633" t="s">
        <v>328</v>
      </c>
      <c r="AP3633" t="s">
        <v>234</v>
      </c>
      <c r="AQ3633" t="s">
        <v>104</v>
      </c>
      <c r="AR3633" t="s">
        <v>74</v>
      </c>
      <c r="AS3633" t="s">
        <v>54</v>
      </c>
      <c r="AT3633" t="s">
        <v>73</v>
      </c>
      <c r="AU3633" t="s">
        <v>107</v>
      </c>
      <c r="AV3633" t="s">
        <v>10951</v>
      </c>
    </row>
    <row r="3634" spans="1:48" hidden="1" x14ac:dyDescent="0.3">
      <c r="A3634" t="s">
        <v>17226</v>
      </c>
      <c r="B3634" t="s">
        <v>17227</v>
      </c>
      <c r="C3634" s="1" t="str">
        <f t="shared" si="590"/>
        <v>21:0975</v>
      </c>
      <c r="D3634" s="1" t="str">
        <f t="shared" si="597"/>
        <v>21:0111</v>
      </c>
      <c r="E3634" t="s">
        <v>17228</v>
      </c>
      <c r="F3634" t="s">
        <v>17229</v>
      </c>
      <c r="H3634">
        <v>60.2798053</v>
      </c>
      <c r="I3634">
        <v>-100.77373470000001</v>
      </c>
      <c r="J3634" s="1" t="str">
        <f t="shared" si="598"/>
        <v>NGR lake sediment grab sample</v>
      </c>
      <c r="K3634" s="1" t="str">
        <f t="shared" si="599"/>
        <v>&lt;177 micron (NGR)</v>
      </c>
      <c r="L3634">
        <v>106</v>
      </c>
      <c r="M3634" t="s">
        <v>246</v>
      </c>
      <c r="N3634">
        <v>2048</v>
      </c>
      <c r="O3634" t="s">
        <v>205</v>
      </c>
      <c r="P3634" t="s">
        <v>62</v>
      </c>
      <c r="Q3634" t="s">
        <v>642</v>
      </c>
      <c r="R3634" t="s">
        <v>281</v>
      </c>
      <c r="S3634" t="s">
        <v>57</v>
      </c>
      <c r="T3634" t="s">
        <v>142</v>
      </c>
      <c r="U3634" t="s">
        <v>88</v>
      </c>
      <c r="V3634" t="s">
        <v>478</v>
      </c>
      <c r="W3634" t="s">
        <v>211</v>
      </c>
      <c r="X3634" t="s">
        <v>74</v>
      </c>
      <c r="Y3634" t="s">
        <v>127</v>
      </c>
      <c r="Z3634" t="s">
        <v>96</v>
      </c>
      <c r="AA3634" t="s">
        <v>64</v>
      </c>
      <c r="AB3634" t="s">
        <v>575</v>
      </c>
      <c r="AC3634" t="s">
        <v>155</v>
      </c>
      <c r="AD3634" t="s">
        <v>117</v>
      </c>
      <c r="AE3634" t="s">
        <v>171</v>
      </c>
      <c r="AF3634" t="s">
        <v>121</v>
      </c>
      <c r="AG3634" t="s">
        <v>204</v>
      </c>
      <c r="AH3634" t="s">
        <v>472</v>
      </c>
      <c r="AI3634" t="s">
        <v>429</v>
      </c>
      <c r="AJ3634" t="s">
        <v>306</v>
      </c>
      <c r="AK3634" t="s">
        <v>73</v>
      </c>
      <c r="AL3634" t="s">
        <v>177</v>
      </c>
      <c r="AM3634" t="s">
        <v>177</v>
      </c>
      <c r="AN3634" t="s">
        <v>76</v>
      </c>
      <c r="AO3634" t="s">
        <v>203</v>
      </c>
      <c r="AP3634" t="s">
        <v>179</v>
      </c>
      <c r="AQ3634" t="s">
        <v>168</v>
      </c>
      <c r="AR3634" t="s">
        <v>67</v>
      </c>
      <c r="AS3634" t="s">
        <v>170</v>
      </c>
      <c r="AT3634" t="s">
        <v>73</v>
      </c>
      <c r="AU3634" t="s">
        <v>107</v>
      </c>
      <c r="AV3634" t="s">
        <v>6613</v>
      </c>
    </row>
    <row r="3635" spans="1:48" hidden="1" x14ac:dyDescent="0.3">
      <c r="A3635" t="s">
        <v>17230</v>
      </c>
      <c r="B3635" t="s">
        <v>17231</v>
      </c>
      <c r="C3635" s="1" t="str">
        <f t="shared" ref="C3635:C3698" si="600">HYPERLINK("https://geochem.nrcan.gc.ca/cdogs/content/bdl/bdl210975_e.htm", "21:0975")</f>
        <v>21:0975</v>
      </c>
      <c r="D3635" s="1" t="str">
        <f t="shared" si="597"/>
        <v>21:0111</v>
      </c>
      <c r="E3635" t="s">
        <v>17232</v>
      </c>
      <c r="F3635" t="s">
        <v>17233</v>
      </c>
      <c r="H3635">
        <v>60.276516800000003</v>
      </c>
      <c r="I3635">
        <v>-100.8216242</v>
      </c>
      <c r="J3635" s="1" t="str">
        <f t="shared" si="598"/>
        <v>NGR lake sediment grab sample</v>
      </c>
      <c r="K3635" s="1" t="str">
        <f t="shared" si="599"/>
        <v>&lt;177 micron (NGR)</v>
      </c>
      <c r="L3635">
        <v>106</v>
      </c>
      <c r="M3635" t="s">
        <v>260</v>
      </c>
      <c r="N3635">
        <v>2049</v>
      </c>
      <c r="O3635" t="s">
        <v>106</v>
      </c>
      <c r="P3635" t="s">
        <v>62</v>
      </c>
      <c r="Q3635" t="s">
        <v>194</v>
      </c>
      <c r="R3635" t="s">
        <v>143</v>
      </c>
      <c r="S3635" t="s">
        <v>57</v>
      </c>
      <c r="T3635" t="s">
        <v>404</v>
      </c>
      <c r="U3635" t="s">
        <v>168</v>
      </c>
      <c r="V3635" t="s">
        <v>221</v>
      </c>
      <c r="W3635" t="s">
        <v>118</v>
      </c>
      <c r="X3635" t="s">
        <v>74</v>
      </c>
      <c r="Y3635" t="s">
        <v>355</v>
      </c>
      <c r="Z3635" t="s">
        <v>59</v>
      </c>
      <c r="AA3635" t="s">
        <v>64</v>
      </c>
      <c r="AB3635" t="s">
        <v>190</v>
      </c>
      <c r="AC3635" t="s">
        <v>155</v>
      </c>
      <c r="AD3635" t="s">
        <v>96</v>
      </c>
      <c r="AE3635" t="s">
        <v>4498</v>
      </c>
      <c r="AF3635" t="s">
        <v>357</v>
      </c>
      <c r="AG3635" t="s">
        <v>277</v>
      </c>
      <c r="AH3635" t="s">
        <v>70</v>
      </c>
      <c r="AI3635" t="s">
        <v>168</v>
      </c>
      <c r="AJ3635" t="s">
        <v>305</v>
      </c>
      <c r="AK3635" t="s">
        <v>73</v>
      </c>
      <c r="AL3635" t="s">
        <v>68</v>
      </c>
      <c r="AM3635" t="s">
        <v>177</v>
      </c>
      <c r="AN3635" t="s">
        <v>76</v>
      </c>
      <c r="AO3635" t="s">
        <v>203</v>
      </c>
      <c r="AP3635" t="s">
        <v>1067</v>
      </c>
      <c r="AQ3635" t="s">
        <v>178</v>
      </c>
      <c r="AR3635" t="s">
        <v>62</v>
      </c>
      <c r="AS3635" t="s">
        <v>62</v>
      </c>
      <c r="AT3635" t="s">
        <v>73</v>
      </c>
      <c r="AU3635" t="s">
        <v>635</v>
      </c>
      <c r="AV3635" t="s">
        <v>7183</v>
      </c>
    </row>
    <row r="3636" spans="1:48" hidden="1" x14ac:dyDescent="0.3">
      <c r="A3636" t="s">
        <v>17234</v>
      </c>
      <c r="B3636" t="s">
        <v>17235</v>
      </c>
      <c r="C3636" s="1" t="str">
        <f t="shared" si="600"/>
        <v>21:0975</v>
      </c>
      <c r="D3636" s="1" t="str">
        <f>HYPERLINK("https://geochem.nrcan.gc.ca/cdogs/content/svy/svy_e.htm", "")</f>
        <v/>
      </c>
      <c r="G3636" s="1" t="str">
        <f>HYPERLINK("https://geochem.nrcan.gc.ca/cdogs/content/cr_/cr_00125_e.htm", "125")</f>
        <v>125</v>
      </c>
      <c r="J3636" t="s">
        <v>230</v>
      </c>
      <c r="K3636" t="s">
        <v>231</v>
      </c>
      <c r="L3636">
        <v>106</v>
      </c>
      <c r="M3636" t="s">
        <v>232</v>
      </c>
      <c r="N3636">
        <v>2050</v>
      </c>
      <c r="O3636" t="s">
        <v>550</v>
      </c>
      <c r="P3636" t="s">
        <v>59</v>
      </c>
      <c r="Q3636" t="s">
        <v>2145</v>
      </c>
      <c r="R3636" t="s">
        <v>203</v>
      </c>
      <c r="S3636" t="s">
        <v>57</v>
      </c>
      <c r="T3636" t="s">
        <v>381</v>
      </c>
      <c r="U3636" t="s">
        <v>92</v>
      </c>
      <c r="V3636" t="s">
        <v>189</v>
      </c>
      <c r="W3636" t="s">
        <v>177</v>
      </c>
      <c r="X3636" t="s">
        <v>74</v>
      </c>
      <c r="Y3636" t="s">
        <v>136</v>
      </c>
      <c r="Z3636" t="s">
        <v>127</v>
      </c>
      <c r="AA3636" t="s">
        <v>64</v>
      </c>
      <c r="AB3636" t="s">
        <v>290</v>
      </c>
      <c r="AC3636" t="s">
        <v>155</v>
      </c>
      <c r="AD3636" t="s">
        <v>203</v>
      </c>
      <c r="AE3636" t="s">
        <v>302</v>
      </c>
      <c r="AF3636" t="s">
        <v>92</v>
      </c>
      <c r="AG3636" t="s">
        <v>151</v>
      </c>
      <c r="AH3636" t="s">
        <v>206</v>
      </c>
      <c r="AI3636" t="s">
        <v>1125</v>
      </c>
      <c r="AJ3636" t="s">
        <v>193</v>
      </c>
      <c r="AK3636" t="s">
        <v>73</v>
      </c>
      <c r="AL3636" t="s">
        <v>103</v>
      </c>
      <c r="AM3636" t="s">
        <v>177</v>
      </c>
      <c r="AN3636" t="s">
        <v>76</v>
      </c>
      <c r="AO3636" t="s">
        <v>62</v>
      </c>
      <c r="AP3636" t="s">
        <v>1067</v>
      </c>
      <c r="AQ3636" t="s">
        <v>168</v>
      </c>
      <c r="AR3636" t="s">
        <v>74</v>
      </c>
      <c r="AS3636" t="s">
        <v>170</v>
      </c>
      <c r="AT3636" t="s">
        <v>1295</v>
      </c>
      <c r="AU3636" t="s">
        <v>107</v>
      </c>
      <c r="AV3636" t="s">
        <v>11371</v>
      </c>
    </row>
    <row r="3637" spans="1:48" hidden="1" x14ac:dyDescent="0.3">
      <c r="A3637" t="s">
        <v>17236</v>
      </c>
      <c r="B3637" t="s">
        <v>17237</v>
      </c>
      <c r="C3637" s="1" t="str">
        <f t="shared" si="600"/>
        <v>21:0975</v>
      </c>
      <c r="D3637" s="1" t="str">
        <f t="shared" ref="D3637:D3650" si="601">HYPERLINK("https://geochem.nrcan.gc.ca/cdogs/content/svy/svy210111_e.htm", "21:0111")</f>
        <v>21:0111</v>
      </c>
      <c r="E3637" t="s">
        <v>17238</v>
      </c>
      <c r="F3637" t="s">
        <v>17239</v>
      </c>
      <c r="H3637">
        <v>60.244934600000001</v>
      </c>
      <c r="I3637">
        <v>-100.8505126</v>
      </c>
      <c r="J3637" s="1" t="str">
        <f t="shared" ref="J3637:J3650" si="602">HYPERLINK("https://geochem.nrcan.gc.ca/cdogs/content/kwd/kwd020027_e.htm", "NGR lake sediment grab sample")</f>
        <v>NGR lake sediment grab sample</v>
      </c>
      <c r="K3637" s="1" t="str">
        <f t="shared" ref="K3637:K3650" si="603">HYPERLINK("https://geochem.nrcan.gc.ca/cdogs/content/kwd/kwd080006_e.htm", "&lt;177 micron (NGR)")</f>
        <v>&lt;177 micron (NGR)</v>
      </c>
      <c r="L3637">
        <v>106</v>
      </c>
      <c r="M3637" t="s">
        <v>273</v>
      </c>
      <c r="N3637">
        <v>2051</v>
      </c>
      <c r="O3637" t="s">
        <v>282</v>
      </c>
      <c r="P3637" t="s">
        <v>54</v>
      </c>
      <c r="Q3637" t="s">
        <v>560</v>
      </c>
      <c r="R3637" t="s">
        <v>10614</v>
      </c>
      <c r="S3637" t="s">
        <v>57</v>
      </c>
      <c r="T3637" t="s">
        <v>356</v>
      </c>
      <c r="U3637" t="s">
        <v>117</v>
      </c>
      <c r="V3637" t="s">
        <v>141</v>
      </c>
      <c r="W3637" t="s">
        <v>157</v>
      </c>
      <c r="X3637" t="s">
        <v>67</v>
      </c>
      <c r="Y3637" t="s">
        <v>526</v>
      </c>
      <c r="Z3637" t="s">
        <v>62</v>
      </c>
      <c r="AA3637" t="s">
        <v>64</v>
      </c>
      <c r="AB3637" t="s">
        <v>281</v>
      </c>
      <c r="AC3637" t="s">
        <v>173</v>
      </c>
      <c r="AD3637" t="s">
        <v>62</v>
      </c>
      <c r="AE3637" t="s">
        <v>10367</v>
      </c>
      <c r="AF3637" t="s">
        <v>281</v>
      </c>
      <c r="AG3637" t="s">
        <v>290</v>
      </c>
      <c r="AH3637" t="s">
        <v>173</v>
      </c>
      <c r="AI3637" t="s">
        <v>94</v>
      </c>
      <c r="AJ3637" t="s">
        <v>137</v>
      </c>
      <c r="AK3637" t="s">
        <v>73</v>
      </c>
      <c r="AL3637" t="s">
        <v>103</v>
      </c>
      <c r="AM3637" t="s">
        <v>103</v>
      </c>
      <c r="AN3637" t="s">
        <v>76</v>
      </c>
      <c r="AO3637" t="s">
        <v>143</v>
      </c>
      <c r="AP3637" t="s">
        <v>446</v>
      </c>
      <c r="AQ3637" t="s">
        <v>226</v>
      </c>
      <c r="AR3637" t="s">
        <v>67</v>
      </c>
      <c r="AS3637" t="s">
        <v>54</v>
      </c>
      <c r="AT3637" t="s">
        <v>73</v>
      </c>
      <c r="AU3637" t="s">
        <v>107</v>
      </c>
      <c r="AV3637" t="s">
        <v>17240</v>
      </c>
    </row>
    <row r="3638" spans="1:48" hidden="1" x14ac:dyDescent="0.3">
      <c r="A3638" t="s">
        <v>17241</v>
      </c>
      <c r="B3638" t="s">
        <v>17242</v>
      </c>
      <c r="C3638" s="1" t="str">
        <f t="shared" si="600"/>
        <v>21:0975</v>
      </c>
      <c r="D3638" s="1" t="str">
        <f t="shared" si="601"/>
        <v>21:0111</v>
      </c>
      <c r="E3638" t="s">
        <v>17243</v>
      </c>
      <c r="F3638" t="s">
        <v>17244</v>
      </c>
      <c r="H3638">
        <v>60.240739499999997</v>
      </c>
      <c r="I3638">
        <v>-100.8926197</v>
      </c>
      <c r="J3638" s="1" t="str">
        <f t="shared" si="602"/>
        <v>NGR lake sediment grab sample</v>
      </c>
      <c r="K3638" s="1" t="str">
        <f t="shared" si="603"/>
        <v>&lt;177 micron (NGR)</v>
      </c>
      <c r="L3638">
        <v>106</v>
      </c>
      <c r="M3638" t="s">
        <v>289</v>
      </c>
      <c r="N3638">
        <v>2052</v>
      </c>
      <c r="O3638" t="s">
        <v>292</v>
      </c>
      <c r="P3638" t="s">
        <v>170</v>
      </c>
      <c r="Q3638" t="s">
        <v>1210</v>
      </c>
      <c r="R3638" t="s">
        <v>264</v>
      </c>
      <c r="S3638" t="s">
        <v>57</v>
      </c>
      <c r="T3638" t="s">
        <v>223</v>
      </c>
      <c r="U3638" t="s">
        <v>117</v>
      </c>
      <c r="V3638" t="s">
        <v>471</v>
      </c>
      <c r="W3638" t="s">
        <v>95</v>
      </c>
      <c r="X3638" t="s">
        <v>67</v>
      </c>
      <c r="Y3638" t="s">
        <v>63</v>
      </c>
      <c r="Z3638" t="s">
        <v>127</v>
      </c>
      <c r="AA3638" t="s">
        <v>64</v>
      </c>
      <c r="AB3638" t="s">
        <v>69</v>
      </c>
      <c r="AC3638" t="s">
        <v>70</v>
      </c>
      <c r="AD3638" t="s">
        <v>127</v>
      </c>
      <c r="AE3638" t="s">
        <v>302</v>
      </c>
      <c r="AF3638" t="s">
        <v>121</v>
      </c>
      <c r="AG3638" t="s">
        <v>65</v>
      </c>
      <c r="AH3638" t="s">
        <v>70</v>
      </c>
      <c r="AI3638" t="s">
        <v>123</v>
      </c>
      <c r="AJ3638" t="s">
        <v>143</v>
      </c>
      <c r="AK3638" t="s">
        <v>73</v>
      </c>
      <c r="AL3638" t="s">
        <v>103</v>
      </c>
      <c r="AM3638" t="s">
        <v>103</v>
      </c>
      <c r="AN3638" t="s">
        <v>76</v>
      </c>
      <c r="AO3638" t="s">
        <v>101</v>
      </c>
      <c r="AP3638" t="s">
        <v>225</v>
      </c>
      <c r="AQ3638" t="s">
        <v>178</v>
      </c>
      <c r="AR3638" t="s">
        <v>67</v>
      </c>
      <c r="AS3638" t="s">
        <v>62</v>
      </c>
      <c r="AT3638" t="s">
        <v>73</v>
      </c>
      <c r="AU3638" t="s">
        <v>107</v>
      </c>
      <c r="AV3638" t="s">
        <v>1153</v>
      </c>
    </row>
    <row r="3639" spans="1:48" hidden="1" x14ac:dyDescent="0.3">
      <c r="A3639" t="s">
        <v>17245</v>
      </c>
      <c r="B3639" t="s">
        <v>17246</v>
      </c>
      <c r="C3639" s="1" t="str">
        <f t="shared" si="600"/>
        <v>21:0975</v>
      </c>
      <c r="D3639" s="1" t="str">
        <f t="shared" si="601"/>
        <v>21:0111</v>
      </c>
      <c r="E3639" t="s">
        <v>17189</v>
      </c>
      <c r="F3639" t="s">
        <v>17247</v>
      </c>
      <c r="H3639">
        <v>60.208880499999999</v>
      </c>
      <c r="I3639">
        <v>-100.90282329999999</v>
      </c>
      <c r="J3639" s="1" t="str">
        <f t="shared" si="602"/>
        <v>NGR lake sediment grab sample</v>
      </c>
      <c r="K3639" s="1" t="str">
        <f t="shared" si="603"/>
        <v>&lt;177 micron (NGR)</v>
      </c>
      <c r="L3639">
        <v>106</v>
      </c>
      <c r="M3639" t="s">
        <v>345</v>
      </c>
      <c r="N3639">
        <v>2053</v>
      </c>
      <c r="O3639" t="s">
        <v>211</v>
      </c>
      <c r="P3639" t="s">
        <v>54</v>
      </c>
      <c r="Q3639" t="s">
        <v>1158</v>
      </c>
      <c r="R3639" t="s">
        <v>121</v>
      </c>
      <c r="S3639" t="s">
        <v>57</v>
      </c>
      <c r="T3639" t="s">
        <v>119</v>
      </c>
      <c r="U3639" t="s">
        <v>138</v>
      </c>
      <c r="V3639" t="s">
        <v>890</v>
      </c>
      <c r="W3639" t="s">
        <v>302</v>
      </c>
      <c r="X3639" t="s">
        <v>67</v>
      </c>
      <c r="Y3639" t="s">
        <v>526</v>
      </c>
      <c r="Z3639" t="s">
        <v>170</v>
      </c>
      <c r="AA3639" t="s">
        <v>64</v>
      </c>
      <c r="AB3639" t="s">
        <v>90</v>
      </c>
      <c r="AC3639" t="s">
        <v>70</v>
      </c>
      <c r="AD3639" t="s">
        <v>67</v>
      </c>
      <c r="AE3639" t="s">
        <v>206</v>
      </c>
      <c r="AF3639" t="s">
        <v>92</v>
      </c>
      <c r="AG3639" t="s">
        <v>236</v>
      </c>
      <c r="AH3639" t="s">
        <v>472</v>
      </c>
      <c r="AI3639" t="s">
        <v>233</v>
      </c>
      <c r="AJ3639" t="s">
        <v>211</v>
      </c>
      <c r="AK3639" t="s">
        <v>73</v>
      </c>
      <c r="AL3639" t="s">
        <v>75</v>
      </c>
      <c r="AM3639" t="s">
        <v>103</v>
      </c>
      <c r="AN3639" t="s">
        <v>76</v>
      </c>
      <c r="AO3639" t="s">
        <v>305</v>
      </c>
      <c r="AP3639" t="s">
        <v>2033</v>
      </c>
      <c r="AQ3639" t="s">
        <v>402</v>
      </c>
      <c r="AR3639" t="s">
        <v>67</v>
      </c>
      <c r="AS3639" t="s">
        <v>54</v>
      </c>
      <c r="AT3639" t="s">
        <v>58</v>
      </c>
      <c r="AU3639" t="s">
        <v>107</v>
      </c>
      <c r="AV3639" t="s">
        <v>11682</v>
      </c>
    </row>
    <row r="3640" spans="1:48" hidden="1" x14ac:dyDescent="0.3">
      <c r="A3640" t="s">
        <v>17248</v>
      </c>
      <c r="B3640" t="s">
        <v>17249</v>
      </c>
      <c r="C3640" s="1" t="str">
        <f t="shared" si="600"/>
        <v>21:0975</v>
      </c>
      <c r="D3640" s="1" t="str">
        <f t="shared" si="601"/>
        <v>21:0111</v>
      </c>
      <c r="E3640" t="s">
        <v>17250</v>
      </c>
      <c r="F3640" t="s">
        <v>17251</v>
      </c>
      <c r="H3640">
        <v>60.174868099999998</v>
      </c>
      <c r="I3640">
        <v>-100.90343559999999</v>
      </c>
      <c r="J3640" s="1" t="str">
        <f t="shared" si="602"/>
        <v>NGR lake sediment grab sample</v>
      </c>
      <c r="K3640" s="1" t="str">
        <f t="shared" si="603"/>
        <v>&lt;177 micron (NGR)</v>
      </c>
      <c r="L3640">
        <v>106</v>
      </c>
      <c r="M3640" t="s">
        <v>301</v>
      </c>
      <c r="N3640">
        <v>2054</v>
      </c>
      <c r="O3640" t="s">
        <v>514</v>
      </c>
      <c r="P3640" t="s">
        <v>170</v>
      </c>
      <c r="Q3640" t="s">
        <v>470</v>
      </c>
      <c r="R3640" t="s">
        <v>69</v>
      </c>
      <c r="S3640" t="s">
        <v>57</v>
      </c>
      <c r="T3640" t="s">
        <v>60</v>
      </c>
      <c r="U3640" t="s">
        <v>88</v>
      </c>
      <c r="V3640" t="s">
        <v>264</v>
      </c>
      <c r="W3640" t="s">
        <v>396</v>
      </c>
      <c r="X3640" t="s">
        <v>67</v>
      </c>
      <c r="Y3640" t="s">
        <v>137</v>
      </c>
      <c r="Z3640" t="s">
        <v>170</v>
      </c>
      <c r="AA3640" t="s">
        <v>64</v>
      </c>
      <c r="AB3640" t="s">
        <v>141</v>
      </c>
      <c r="AC3640" t="s">
        <v>70</v>
      </c>
      <c r="AD3640" t="s">
        <v>127</v>
      </c>
      <c r="AE3640" t="s">
        <v>206</v>
      </c>
      <c r="AF3640" t="s">
        <v>151</v>
      </c>
      <c r="AG3640" t="s">
        <v>93</v>
      </c>
      <c r="AH3640" t="s">
        <v>155</v>
      </c>
      <c r="AI3640" t="s">
        <v>338</v>
      </c>
      <c r="AJ3640" t="s">
        <v>240</v>
      </c>
      <c r="AK3640" t="s">
        <v>73</v>
      </c>
      <c r="AL3640" t="s">
        <v>103</v>
      </c>
      <c r="AM3640" t="s">
        <v>103</v>
      </c>
      <c r="AN3640" t="s">
        <v>76</v>
      </c>
      <c r="AO3640" t="s">
        <v>318</v>
      </c>
      <c r="AP3640" t="s">
        <v>105</v>
      </c>
      <c r="AQ3640" t="s">
        <v>77</v>
      </c>
      <c r="AR3640" t="s">
        <v>67</v>
      </c>
      <c r="AS3640" t="s">
        <v>54</v>
      </c>
      <c r="AT3640" t="s">
        <v>152</v>
      </c>
      <c r="AU3640" t="s">
        <v>107</v>
      </c>
      <c r="AV3640" t="s">
        <v>9592</v>
      </c>
    </row>
    <row r="3641" spans="1:48" hidden="1" x14ac:dyDescent="0.3">
      <c r="A3641" t="s">
        <v>17252</v>
      </c>
      <c r="B3641" t="s">
        <v>17253</v>
      </c>
      <c r="C3641" s="1" t="str">
        <f t="shared" si="600"/>
        <v>21:0975</v>
      </c>
      <c r="D3641" s="1" t="str">
        <f t="shared" si="601"/>
        <v>21:0111</v>
      </c>
      <c r="E3641" t="s">
        <v>17254</v>
      </c>
      <c r="F3641" t="s">
        <v>17255</v>
      </c>
      <c r="H3641">
        <v>60.140029400000003</v>
      </c>
      <c r="I3641">
        <v>-100.887107</v>
      </c>
      <c r="J3641" s="1" t="str">
        <f t="shared" si="602"/>
        <v>NGR lake sediment grab sample</v>
      </c>
      <c r="K3641" s="1" t="str">
        <f t="shared" si="603"/>
        <v>&lt;177 micron (NGR)</v>
      </c>
      <c r="L3641">
        <v>106</v>
      </c>
      <c r="M3641" t="s">
        <v>314</v>
      </c>
      <c r="N3641">
        <v>2055</v>
      </c>
      <c r="O3641" t="s">
        <v>62</v>
      </c>
      <c r="P3641" t="s">
        <v>170</v>
      </c>
      <c r="Q3641" t="s">
        <v>635</v>
      </c>
      <c r="R3641" t="s">
        <v>151</v>
      </c>
      <c r="S3641" t="s">
        <v>57</v>
      </c>
      <c r="T3641" t="s">
        <v>436</v>
      </c>
      <c r="U3641" t="s">
        <v>57</v>
      </c>
      <c r="V3641" t="s">
        <v>69</v>
      </c>
      <c r="W3641" t="s">
        <v>224</v>
      </c>
      <c r="X3641" t="s">
        <v>67</v>
      </c>
      <c r="Y3641" t="s">
        <v>125</v>
      </c>
      <c r="Z3641" t="s">
        <v>67</v>
      </c>
      <c r="AA3641" t="s">
        <v>64</v>
      </c>
      <c r="AB3641" t="s">
        <v>203</v>
      </c>
      <c r="AC3641" t="s">
        <v>66</v>
      </c>
      <c r="AD3641" t="s">
        <v>170</v>
      </c>
      <c r="AE3641" t="s">
        <v>983</v>
      </c>
      <c r="AF3641" t="s">
        <v>76</v>
      </c>
      <c r="AG3641" t="s">
        <v>178</v>
      </c>
      <c r="AH3641" t="s">
        <v>173</v>
      </c>
      <c r="AI3641" t="s">
        <v>137</v>
      </c>
      <c r="AJ3641" t="s">
        <v>171</v>
      </c>
      <c r="AK3641" t="s">
        <v>73</v>
      </c>
      <c r="AL3641" t="s">
        <v>103</v>
      </c>
      <c r="AM3641" t="s">
        <v>103</v>
      </c>
      <c r="AN3641" t="s">
        <v>76</v>
      </c>
      <c r="AO3641" t="s">
        <v>94</v>
      </c>
      <c r="AP3641" t="s">
        <v>218</v>
      </c>
      <c r="AQ3641" t="s">
        <v>72</v>
      </c>
      <c r="AR3641" t="s">
        <v>67</v>
      </c>
      <c r="AS3641" t="s">
        <v>54</v>
      </c>
      <c r="AT3641" t="s">
        <v>73</v>
      </c>
      <c r="AU3641" t="s">
        <v>107</v>
      </c>
      <c r="AV3641" t="s">
        <v>17256</v>
      </c>
    </row>
    <row r="3642" spans="1:48" hidden="1" x14ac:dyDescent="0.3">
      <c r="A3642" t="s">
        <v>17257</v>
      </c>
      <c r="B3642" t="s">
        <v>17258</v>
      </c>
      <c r="C3642" s="1" t="str">
        <f t="shared" si="600"/>
        <v>21:0975</v>
      </c>
      <c r="D3642" s="1" t="str">
        <f t="shared" si="601"/>
        <v>21:0111</v>
      </c>
      <c r="E3642" t="s">
        <v>17259</v>
      </c>
      <c r="F3642" t="s">
        <v>17260</v>
      </c>
      <c r="H3642">
        <v>60.121739900000001</v>
      </c>
      <c r="I3642">
        <v>-100.8810393</v>
      </c>
      <c r="J3642" s="1" t="str">
        <f t="shared" si="602"/>
        <v>NGR lake sediment grab sample</v>
      </c>
      <c r="K3642" s="1" t="str">
        <f t="shared" si="603"/>
        <v>&lt;177 micron (NGR)</v>
      </c>
      <c r="L3642">
        <v>106</v>
      </c>
      <c r="M3642" t="s">
        <v>324</v>
      </c>
      <c r="N3642">
        <v>2056</v>
      </c>
      <c r="O3642" t="s">
        <v>276</v>
      </c>
      <c r="P3642" t="s">
        <v>170</v>
      </c>
      <c r="Q3642" t="s">
        <v>488</v>
      </c>
      <c r="R3642" t="s">
        <v>141</v>
      </c>
      <c r="S3642" t="s">
        <v>57</v>
      </c>
      <c r="T3642" t="s">
        <v>492</v>
      </c>
      <c r="U3642" t="s">
        <v>59</v>
      </c>
      <c r="V3642" t="s">
        <v>69</v>
      </c>
      <c r="W3642" t="s">
        <v>302</v>
      </c>
      <c r="X3642" t="s">
        <v>67</v>
      </c>
      <c r="Y3642" t="s">
        <v>421</v>
      </c>
      <c r="Z3642" t="s">
        <v>170</v>
      </c>
      <c r="AA3642" t="s">
        <v>64</v>
      </c>
      <c r="AB3642" t="s">
        <v>436</v>
      </c>
      <c r="AC3642" t="s">
        <v>70</v>
      </c>
      <c r="AD3642" t="s">
        <v>170</v>
      </c>
      <c r="AE3642" t="s">
        <v>68</v>
      </c>
      <c r="AF3642" t="s">
        <v>104</v>
      </c>
      <c r="AG3642" t="s">
        <v>575</v>
      </c>
      <c r="AH3642" t="s">
        <v>173</v>
      </c>
      <c r="AI3642" t="s">
        <v>336</v>
      </c>
      <c r="AJ3642" t="s">
        <v>94</v>
      </c>
      <c r="AK3642" t="s">
        <v>73</v>
      </c>
      <c r="AL3642" t="s">
        <v>103</v>
      </c>
      <c r="AM3642" t="s">
        <v>103</v>
      </c>
      <c r="AN3642" t="s">
        <v>76</v>
      </c>
      <c r="AO3642" t="s">
        <v>56</v>
      </c>
      <c r="AP3642" t="s">
        <v>1980</v>
      </c>
      <c r="AQ3642" t="s">
        <v>203</v>
      </c>
      <c r="AR3642" t="s">
        <v>67</v>
      </c>
      <c r="AS3642" t="s">
        <v>54</v>
      </c>
      <c r="AT3642" t="s">
        <v>73</v>
      </c>
      <c r="AU3642" t="s">
        <v>107</v>
      </c>
      <c r="AV3642" t="s">
        <v>13639</v>
      </c>
    </row>
    <row r="3643" spans="1:48" hidden="1" x14ac:dyDescent="0.3">
      <c r="A3643" t="s">
        <v>17261</v>
      </c>
      <c r="B3643" t="s">
        <v>17262</v>
      </c>
      <c r="C3643" s="1" t="str">
        <f t="shared" si="600"/>
        <v>21:0975</v>
      </c>
      <c r="D3643" s="1" t="str">
        <f t="shared" si="601"/>
        <v>21:0111</v>
      </c>
      <c r="E3643" t="s">
        <v>17263</v>
      </c>
      <c r="F3643" t="s">
        <v>17264</v>
      </c>
      <c r="H3643">
        <v>60.083143700000001</v>
      </c>
      <c r="I3643">
        <v>-100.91443959999999</v>
      </c>
      <c r="J3643" s="1" t="str">
        <f t="shared" si="602"/>
        <v>NGR lake sediment grab sample</v>
      </c>
      <c r="K3643" s="1" t="str">
        <f t="shared" si="603"/>
        <v>&lt;177 micron (NGR)</v>
      </c>
      <c r="L3643">
        <v>106</v>
      </c>
      <c r="M3643" t="s">
        <v>335</v>
      </c>
      <c r="N3643">
        <v>2057</v>
      </c>
      <c r="O3643" t="s">
        <v>211</v>
      </c>
      <c r="P3643" t="s">
        <v>170</v>
      </c>
      <c r="Q3643" t="s">
        <v>549</v>
      </c>
      <c r="R3643" t="s">
        <v>17265</v>
      </c>
      <c r="S3643" t="s">
        <v>57</v>
      </c>
      <c r="T3643" t="s">
        <v>550</v>
      </c>
      <c r="U3643" t="s">
        <v>59</v>
      </c>
      <c r="V3643" t="s">
        <v>2740</v>
      </c>
      <c r="W3643" t="s">
        <v>526</v>
      </c>
      <c r="X3643" t="s">
        <v>67</v>
      </c>
      <c r="Y3643" t="s">
        <v>157</v>
      </c>
      <c r="Z3643" t="s">
        <v>74</v>
      </c>
      <c r="AA3643" t="s">
        <v>64</v>
      </c>
      <c r="AB3643" t="s">
        <v>290</v>
      </c>
      <c r="AC3643" t="s">
        <v>70</v>
      </c>
      <c r="AD3643" t="s">
        <v>96</v>
      </c>
      <c r="AE3643" t="s">
        <v>70</v>
      </c>
      <c r="AF3643" t="s">
        <v>203</v>
      </c>
      <c r="AG3643" t="s">
        <v>290</v>
      </c>
      <c r="AH3643" t="s">
        <v>70</v>
      </c>
      <c r="AI3643" t="s">
        <v>61</v>
      </c>
      <c r="AJ3643" t="s">
        <v>355</v>
      </c>
      <c r="AK3643" t="s">
        <v>73</v>
      </c>
      <c r="AL3643" t="s">
        <v>103</v>
      </c>
      <c r="AM3643" t="s">
        <v>103</v>
      </c>
      <c r="AN3643" t="s">
        <v>76</v>
      </c>
      <c r="AO3643" t="s">
        <v>127</v>
      </c>
      <c r="AP3643" t="s">
        <v>997</v>
      </c>
      <c r="AQ3643" t="s">
        <v>121</v>
      </c>
      <c r="AR3643" t="s">
        <v>67</v>
      </c>
      <c r="AS3643" t="s">
        <v>54</v>
      </c>
      <c r="AT3643" t="s">
        <v>73</v>
      </c>
      <c r="AU3643" t="s">
        <v>107</v>
      </c>
      <c r="AV3643" t="s">
        <v>17266</v>
      </c>
    </row>
    <row r="3644" spans="1:48" hidden="1" x14ac:dyDescent="0.3">
      <c r="A3644" t="s">
        <v>17267</v>
      </c>
      <c r="B3644" t="s">
        <v>17268</v>
      </c>
      <c r="C3644" s="1" t="str">
        <f t="shared" si="600"/>
        <v>21:0975</v>
      </c>
      <c r="D3644" s="1" t="str">
        <f t="shared" si="601"/>
        <v>21:0111</v>
      </c>
      <c r="E3644" t="s">
        <v>17269</v>
      </c>
      <c r="F3644" t="s">
        <v>17270</v>
      </c>
      <c r="H3644">
        <v>60.037300500000001</v>
      </c>
      <c r="I3644">
        <v>-100.90016970000001</v>
      </c>
      <c r="J3644" s="1" t="str">
        <f t="shared" si="602"/>
        <v>NGR lake sediment grab sample</v>
      </c>
      <c r="K3644" s="1" t="str">
        <f t="shared" si="603"/>
        <v>&lt;177 micron (NGR)</v>
      </c>
      <c r="L3644">
        <v>106</v>
      </c>
      <c r="M3644" t="s">
        <v>354</v>
      </c>
      <c r="N3644">
        <v>2058</v>
      </c>
      <c r="O3644" t="s">
        <v>308</v>
      </c>
      <c r="P3644" t="s">
        <v>170</v>
      </c>
      <c r="Q3644" t="s">
        <v>437</v>
      </c>
      <c r="R3644" t="s">
        <v>264</v>
      </c>
      <c r="S3644" t="s">
        <v>57</v>
      </c>
      <c r="T3644" t="s">
        <v>522</v>
      </c>
      <c r="U3644" t="s">
        <v>138</v>
      </c>
      <c r="V3644" t="s">
        <v>2740</v>
      </c>
      <c r="W3644" t="s">
        <v>137</v>
      </c>
      <c r="X3644" t="s">
        <v>67</v>
      </c>
      <c r="Y3644" t="s">
        <v>155</v>
      </c>
      <c r="Z3644" t="s">
        <v>67</v>
      </c>
      <c r="AA3644" t="s">
        <v>64</v>
      </c>
      <c r="AB3644" t="s">
        <v>317</v>
      </c>
      <c r="AC3644" t="s">
        <v>70</v>
      </c>
      <c r="AD3644" t="s">
        <v>92</v>
      </c>
      <c r="AE3644" t="s">
        <v>8754</v>
      </c>
      <c r="AF3644" t="s">
        <v>92</v>
      </c>
      <c r="AG3644" t="s">
        <v>281</v>
      </c>
      <c r="AH3644" t="s">
        <v>173</v>
      </c>
      <c r="AI3644" t="s">
        <v>220</v>
      </c>
      <c r="AJ3644" t="s">
        <v>263</v>
      </c>
      <c r="AK3644" t="s">
        <v>73</v>
      </c>
      <c r="AL3644" t="s">
        <v>103</v>
      </c>
      <c r="AM3644" t="s">
        <v>103</v>
      </c>
      <c r="AN3644" t="s">
        <v>76</v>
      </c>
      <c r="AO3644" t="s">
        <v>203</v>
      </c>
      <c r="AP3644" t="s">
        <v>8164</v>
      </c>
      <c r="AQ3644" t="s">
        <v>11095</v>
      </c>
      <c r="AR3644" t="s">
        <v>67</v>
      </c>
      <c r="AS3644" t="s">
        <v>54</v>
      </c>
      <c r="AT3644" t="s">
        <v>73</v>
      </c>
      <c r="AU3644" t="s">
        <v>107</v>
      </c>
      <c r="AV3644" t="s">
        <v>12207</v>
      </c>
    </row>
    <row r="3645" spans="1:48" hidden="1" x14ac:dyDescent="0.3">
      <c r="A3645" t="s">
        <v>17271</v>
      </c>
      <c r="B3645" t="s">
        <v>17272</v>
      </c>
      <c r="C3645" s="1" t="str">
        <f t="shared" si="600"/>
        <v>21:0975</v>
      </c>
      <c r="D3645" s="1" t="str">
        <f t="shared" si="601"/>
        <v>21:0111</v>
      </c>
      <c r="E3645" t="s">
        <v>17273</v>
      </c>
      <c r="F3645" t="s">
        <v>17274</v>
      </c>
      <c r="H3645">
        <v>60.005681600000003</v>
      </c>
      <c r="I3645">
        <v>-101.9368657</v>
      </c>
      <c r="J3645" s="1" t="str">
        <f t="shared" si="602"/>
        <v>NGR lake sediment grab sample</v>
      </c>
      <c r="K3645" s="1" t="str">
        <f t="shared" si="603"/>
        <v>&lt;177 micron (NGR)</v>
      </c>
      <c r="L3645">
        <v>107</v>
      </c>
      <c r="M3645" t="s">
        <v>52</v>
      </c>
      <c r="N3645">
        <v>2059</v>
      </c>
      <c r="O3645" t="s">
        <v>137</v>
      </c>
      <c r="P3645" t="s">
        <v>54</v>
      </c>
      <c r="Q3645" t="s">
        <v>573</v>
      </c>
      <c r="R3645" t="s">
        <v>153</v>
      </c>
      <c r="S3645" t="s">
        <v>57</v>
      </c>
      <c r="T3645" t="s">
        <v>58</v>
      </c>
      <c r="U3645" t="s">
        <v>117</v>
      </c>
      <c r="V3645" t="s">
        <v>141</v>
      </c>
      <c r="W3645" t="s">
        <v>302</v>
      </c>
      <c r="X3645" t="s">
        <v>62</v>
      </c>
      <c r="Y3645" t="s">
        <v>396</v>
      </c>
      <c r="Z3645" t="s">
        <v>62</v>
      </c>
      <c r="AA3645" t="s">
        <v>64</v>
      </c>
      <c r="AB3645" t="s">
        <v>65</v>
      </c>
      <c r="AC3645" t="s">
        <v>224</v>
      </c>
      <c r="AD3645" t="s">
        <v>127</v>
      </c>
      <c r="AE3645" t="s">
        <v>5846</v>
      </c>
      <c r="AF3645" t="s">
        <v>104</v>
      </c>
      <c r="AG3645" t="s">
        <v>381</v>
      </c>
      <c r="AH3645" t="s">
        <v>173</v>
      </c>
      <c r="AI3645" t="s">
        <v>87</v>
      </c>
      <c r="AJ3645" t="s">
        <v>71</v>
      </c>
      <c r="AK3645" t="s">
        <v>73</v>
      </c>
      <c r="AL3645" t="s">
        <v>75</v>
      </c>
      <c r="AM3645" t="s">
        <v>177</v>
      </c>
      <c r="AN3645" t="s">
        <v>76</v>
      </c>
      <c r="AO3645" t="s">
        <v>92</v>
      </c>
      <c r="AP3645" t="s">
        <v>403</v>
      </c>
      <c r="AQ3645" t="s">
        <v>116</v>
      </c>
      <c r="AR3645" t="s">
        <v>62</v>
      </c>
      <c r="AS3645" t="s">
        <v>170</v>
      </c>
      <c r="AT3645" t="s">
        <v>73</v>
      </c>
      <c r="AU3645" t="s">
        <v>107</v>
      </c>
      <c r="AV3645" t="s">
        <v>17275</v>
      </c>
    </row>
    <row r="3646" spans="1:48" hidden="1" x14ac:dyDescent="0.3">
      <c r="A3646" t="s">
        <v>17276</v>
      </c>
      <c r="B3646" t="s">
        <v>17277</v>
      </c>
      <c r="C3646" s="1" t="str">
        <f t="shared" si="600"/>
        <v>21:0975</v>
      </c>
      <c r="D3646" s="1" t="str">
        <f t="shared" si="601"/>
        <v>21:0111</v>
      </c>
      <c r="E3646" t="s">
        <v>17278</v>
      </c>
      <c r="F3646" t="s">
        <v>17279</v>
      </c>
      <c r="H3646">
        <v>60.023828600000002</v>
      </c>
      <c r="I3646">
        <v>-100.89950380000001</v>
      </c>
      <c r="J3646" s="1" t="str">
        <f t="shared" si="602"/>
        <v>NGR lake sediment grab sample</v>
      </c>
      <c r="K3646" s="1" t="str">
        <f t="shared" si="603"/>
        <v>&lt;177 micron (NGR)</v>
      </c>
      <c r="L3646">
        <v>107</v>
      </c>
      <c r="M3646" t="s">
        <v>86</v>
      </c>
      <c r="N3646">
        <v>2060</v>
      </c>
      <c r="O3646" t="s">
        <v>63</v>
      </c>
      <c r="P3646" t="s">
        <v>170</v>
      </c>
      <c r="Q3646" t="s">
        <v>479</v>
      </c>
      <c r="R3646" t="s">
        <v>99</v>
      </c>
      <c r="S3646" t="s">
        <v>57</v>
      </c>
      <c r="T3646" t="s">
        <v>91</v>
      </c>
      <c r="U3646" t="s">
        <v>138</v>
      </c>
      <c r="V3646" t="s">
        <v>2740</v>
      </c>
      <c r="W3646" t="s">
        <v>388</v>
      </c>
      <c r="X3646" t="s">
        <v>67</v>
      </c>
      <c r="Y3646" t="s">
        <v>75</v>
      </c>
      <c r="Z3646" t="s">
        <v>67</v>
      </c>
      <c r="AA3646" t="s">
        <v>64</v>
      </c>
      <c r="AB3646" t="s">
        <v>365</v>
      </c>
      <c r="AC3646" t="s">
        <v>302</v>
      </c>
      <c r="AD3646" t="s">
        <v>151</v>
      </c>
      <c r="AE3646" t="s">
        <v>472</v>
      </c>
      <c r="AF3646" t="s">
        <v>92</v>
      </c>
      <c r="AG3646" t="s">
        <v>90</v>
      </c>
      <c r="AH3646" t="s">
        <v>173</v>
      </c>
      <c r="AI3646" t="s">
        <v>193</v>
      </c>
      <c r="AJ3646" t="s">
        <v>1239</v>
      </c>
      <c r="AK3646" t="s">
        <v>73</v>
      </c>
      <c r="AL3646" t="s">
        <v>103</v>
      </c>
      <c r="AM3646" t="s">
        <v>125</v>
      </c>
      <c r="AN3646" t="s">
        <v>8661</v>
      </c>
      <c r="AO3646" t="s">
        <v>290</v>
      </c>
      <c r="AP3646" t="s">
        <v>8164</v>
      </c>
      <c r="AQ3646" t="s">
        <v>11829</v>
      </c>
      <c r="AR3646" t="s">
        <v>67</v>
      </c>
      <c r="AS3646" t="s">
        <v>54</v>
      </c>
      <c r="AT3646" t="s">
        <v>73</v>
      </c>
      <c r="AU3646" t="s">
        <v>107</v>
      </c>
      <c r="AV3646" t="s">
        <v>11873</v>
      </c>
    </row>
    <row r="3647" spans="1:48" hidden="1" x14ac:dyDescent="0.3">
      <c r="A3647" t="s">
        <v>17280</v>
      </c>
      <c r="B3647" t="s">
        <v>17281</v>
      </c>
      <c r="C3647" s="1" t="str">
        <f t="shared" si="600"/>
        <v>21:0975</v>
      </c>
      <c r="D3647" s="1" t="str">
        <f t="shared" si="601"/>
        <v>21:0111</v>
      </c>
      <c r="E3647" t="s">
        <v>17282</v>
      </c>
      <c r="F3647" t="s">
        <v>17283</v>
      </c>
      <c r="H3647">
        <v>60.015079100000001</v>
      </c>
      <c r="I3647">
        <v>-100.9336469</v>
      </c>
      <c r="J3647" s="1" t="str">
        <f t="shared" si="602"/>
        <v>NGR lake sediment grab sample</v>
      </c>
      <c r="K3647" s="1" t="str">
        <f t="shared" si="603"/>
        <v>&lt;177 micron (NGR)</v>
      </c>
      <c r="L3647">
        <v>107</v>
      </c>
      <c r="M3647" t="s">
        <v>149</v>
      </c>
      <c r="N3647">
        <v>2061</v>
      </c>
      <c r="O3647" t="s">
        <v>53</v>
      </c>
      <c r="P3647" t="s">
        <v>127</v>
      </c>
      <c r="Q3647" t="s">
        <v>315</v>
      </c>
      <c r="R3647" t="s">
        <v>17284</v>
      </c>
      <c r="S3647" t="s">
        <v>57</v>
      </c>
      <c r="T3647" t="s">
        <v>277</v>
      </c>
      <c r="U3647" t="s">
        <v>117</v>
      </c>
      <c r="V3647" t="s">
        <v>151</v>
      </c>
      <c r="W3647" t="s">
        <v>68</v>
      </c>
      <c r="X3647" t="s">
        <v>74</v>
      </c>
      <c r="Y3647" t="s">
        <v>155</v>
      </c>
      <c r="Z3647" t="s">
        <v>74</v>
      </c>
      <c r="AA3647" t="s">
        <v>64</v>
      </c>
      <c r="AB3647" t="s">
        <v>617</v>
      </c>
      <c r="AC3647" t="s">
        <v>125</v>
      </c>
      <c r="AD3647" t="s">
        <v>436</v>
      </c>
      <c r="AE3647" t="s">
        <v>9833</v>
      </c>
      <c r="AF3647" t="s">
        <v>178</v>
      </c>
      <c r="AG3647" t="s">
        <v>138</v>
      </c>
      <c r="AH3647" t="s">
        <v>173</v>
      </c>
      <c r="AI3647" t="s">
        <v>308</v>
      </c>
      <c r="AJ3647" t="s">
        <v>373</v>
      </c>
      <c r="AK3647" t="s">
        <v>73</v>
      </c>
      <c r="AL3647" t="s">
        <v>103</v>
      </c>
      <c r="AM3647" t="s">
        <v>177</v>
      </c>
      <c r="AN3647" t="s">
        <v>76</v>
      </c>
      <c r="AO3647" t="s">
        <v>134</v>
      </c>
      <c r="AP3647" t="s">
        <v>8164</v>
      </c>
      <c r="AQ3647" t="s">
        <v>9667</v>
      </c>
      <c r="AR3647" t="s">
        <v>67</v>
      </c>
      <c r="AS3647" t="s">
        <v>54</v>
      </c>
      <c r="AT3647" t="s">
        <v>73</v>
      </c>
      <c r="AU3647" t="s">
        <v>107</v>
      </c>
      <c r="AV3647" t="s">
        <v>17285</v>
      </c>
    </row>
    <row r="3648" spans="1:48" hidden="1" x14ac:dyDescent="0.3">
      <c r="A3648" t="s">
        <v>17286</v>
      </c>
      <c r="B3648" t="s">
        <v>17287</v>
      </c>
      <c r="C3648" s="1" t="str">
        <f t="shared" si="600"/>
        <v>21:0975</v>
      </c>
      <c r="D3648" s="1" t="str">
        <f t="shared" si="601"/>
        <v>21:0111</v>
      </c>
      <c r="E3648" t="s">
        <v>17288</v>
      </c>
      <c r="F3648" t="s">
        <v>17289</v>
      </c>
      <c r="H3648">
        <v>60.012817499999997</v>
      </c>
      <c r="I3648">
        <v>-101.0105338</v>
      </c>
      <c r="J3648" s="1" t="str">
        <f t="shared" si="602"/>
        <v>NGR lake sediment grab sample</v>
      </c>
      <c r="K3648" s="1" t="str">
        <f t="shared" si="603"/>
        <v>&lt;177 micron (NGR)</v>
      </c>
      <c r="L3648">
        <v>107</v>
      </c>
      <c r="M3648" t="s">
        <v>165</v>
      </c>
      <c r="N3648">
        <v>2062</v>
      </c>
      <c r="O3648" t="s">
        <v>63</v>
      </c>
      <c r="P3648" t="s">
        <v>62</v>
      </c>
      <c r="Q3648" t="s">
        <v>560</v>
      </c>
      <c r="R3648" t="s">
        <v>251</v>
      </c>
      <c r="S3648" t="s">
        <v>57</v>
      </c>
      <c r="T3648" t="s">
        <v>264</v>
      </c>
      <c r="U3648" t="s">
        <v>57</v>
      </c>
      <c r="V3648" t="s">
        <v>2740</v>
      </c>
      <c r="W3648" t="s">
        <v>526</v>
      </c>
      <c r="X3648" t="s">
        <v>67</v>
      </c>
      <c r="Y3648" t="s">
        <v>125</v>
      </c>
      <c r="Z3648" t="s">
        <v>67</v>
      </c>
      <c r="AA3648" t="s">
        <v>64</v>
      </c>
      <c r="AB3648" t="s">
        <v>90</v>
      </c>
      <c r="AC3648" t="s">
        <v>70</v>
      </c>
      <c r="AD3648" t="s">
        <v>178</v>
      </c>
      <c r="AE3648" t="s">
        <v>4301</v>
      </c>
      <c r="AF3648" t="s">
        <v>281</v>
      </c>
      <c r="AG3648" t="s">
        <v>138</v>
      </c>
      <c r="AH3648" t="s">
        <v>173</v>
      </c>
      <c r="AI3648" t="s">
        <v>95</v>
      </c>
      <c r="AJ3648" t="s">
        <v>220</v>
      </c>
      <c r="AK3648" t="s">
        <v>73</v>
      </c>
      <c r="AL3648" t="s">
        <v>103</v>
      </c>
      <c r="AM3648" t="s">
        <v>103</v>
      </c>
      <c r="AN3648" t="s">
        <v>76</v>
      </c>
      <c r="AO3648" t="s">
        <v>96</v>
      </c>
      <c r="AP3648" t="s">
        <v>8164</v>
      </c>
      <c r="AQ3648" t="s">
        <v>6613</v>
      </c>
      <c r="AR3648" t="s">
        <v>74</v>
      </c>
      <c r="AS3648" t="s">
        <v>54</v>
      </c>
      <c r="AT3648" t="s">
        <v>73</v>
      </c>
      <c r="AU3648" t="s">
        <v>107</v>
      </c>
      <c r="AV3648" t="s">
        <v>17290</v>
      </c>
    </row>
    <row r="3649" spans="1:48" hidden="1" x14ac:dyDescent="0.3">
      <c r="A3649" t="s">
        <v>17291</v>
      </c>
      <c r="B3649" t="s">
        <v>17292</v>
      </c>
      <c r="C3649" s="1" t="str">
        <f t="shared" si="600"/>
        <v>21:0975</v>
      </c>
      <c r="D3649" s="1" t="str">
        <f t="shared" si="601"/>
        <v>21:0111</v>
      </c>
      <c r="E3649" t="s">
        <v>17293</v>
      </c>
      <c r="F3649" t="s">
        <v>17294</v>
      </c>
      <c r="H3649">
        <v>60.012572800000001</v>
      </c>
      <c r="I3649">
        <v>-101.05386300000001</v>
      </c>
      <c r="J3649" s="1" t="str">
        <f t="shared" si="602"/>
        <v>NGR lake sediment grab sample</v>
      </c>
      <c r="K3649" s="1" t="str">
        <f t="shared" si="603"/>
        <v>&lt;177 micron (NGR)</v>
      </c>
      <c r="L3649">
        <v>107</v>
      </c>
      <c r="M3649" t="s">
        <v>185</v>
      </c>
      <c r="N3649">
        <v>2063</v>
      </c>
      <c r="O3649" t="s">
        <v>448</v>
      </c>
      <c r="P3649" t="s">
        <v>62</v>
      </c>
      <c r="Q3649" t="s">
        <v>462</v>
      </c>
      <c r="R3649" t="s">
        <v>356</v>
      </c>
      <c r="S3649" t="s">
        <v>57</v>
      </c>
      <c r="T3649" t="s">
        <v>219</v>
      </c>
      <c r="U3649" t="s">
        <v>138</v>
      </c>
      <c r="V3649" t="s">
        <v>141</v>
      </c>
      <c r="W3649" t="s">
        <v>396</v>
      </c>
      <c r="X3649" t="s">
        <v>74</v>
      </c>
      <c r="Y3649" t="s">
        <v>157</v>
      </c>
      <c r="Z3649" t="s">
        <v>67</v>
      </c>
      <c r="AA3649" t="s">
        <v>64</v>
      </c>
      <c r="AB3649" t="s">
        <v>119</v>
      </c>
      <c r="AC3649" t="s">
        <v>155</v>
      </c>
      <c r="AD3649" t="s">
        <v>117</v>
      </c>
      <c r="AE3649" t="s">
        <v>1658</v>
      </c>
      <c r="AF3649" t="s">
        <v>76</v>
      </c>
      <c r="AG3649" t="s">
        <v>116</v>
      </c>
      <c r="AH3649" t="s">
        <v>472</v>
      </c>
      <c r="AI3649" t="s">
        <v>211</v>
      </c>
      <c r="AJ3649" t="s">
        <v>338</v>
      </c>
      <c r="AK3649" t="s">
        <v>73</v>
      </c>
      <c r="AL3649" t="s">
        <v>103</v>
      </c>
      <c r="AM3649" t="s">
        <v>103</v>
      </c>
      <c r="AN3649" t="s">
        <v>76</v>
      </c>
      <c r="AO3649" t="s">
        <v>203</v>
      </c>
      <c r="AP3649" t="s">
        <v>186</v>
      </c>
      <c r="AQ3649" t="s">
        <v>189</v>
      </c>
      <c r="AR3649" t="s">
        <v>62</v>
      </c>
      <c r="AS3649" t="s">
        <v>54</v>
      </c>
      <c r="AT3649" t="s">
        <v>73</v>
      </c>
      <c r="AU3649" t="s">
        <v>107</v>
      </c>
      <c r="AV3649" t="s">
        <v>17295</v>
      </c>
    </row>
    <row r="3650" spans="1:48" hidden="1" x14ac:dyDescent="0.3">
      <c r="A3650" t="s">
        <v>17296</v>
      </c>
      <c r="B3650" t="s">
        <v>17297</v>
      </c>
      <c r="C3650" s="1" t="str">
        <f t="shared" si="600"/>
        <v>21:0975</v>
      </c>
      <c r="D3650" s="1" t="str">
        <f t="shared" si="601"/>
        <v>21:0111</v>
      </c>
      <c r="E3650" t="s">
        <v>17298</v>
      </c>
      <c r="F3650" t="s">
        <v>17299</v>
      </c>
      <c r="H3650">
        <v>60.0138289</v>
      </c>
      <c r="I3650">
        <v>-101.12658589999999</v>
      </c>
      <c r="J3650" s="1" t="str">
        <f t="shared" si="602"/>
        <v>NGR lake sediment grab sample</v>
      </c>
      <c r="K3650" s="1" t="str">
        <f t="shared" si="603"/>
        <v>&lt;177 micron (NGR)</v>
      </c>
      <c r="L3650">
        <v>107</v>
      </c>
      <c r="M3650" t="s">
        <v>113</v>
      </c>
      <c r="N3650">
        <v>2064</v>
      </c>
      <c r="O3650" t="s">
        <v>74</v>
      </c>
      <c r="P3650" t="s">
        <v>54</v>
      </c>
      <c r="Q3650" t="s">
        <v>80</v>
      </c>
      <c r="R3650" t="s">
        <v>151</v>
      </c>
      <c r="S3650" t="s">
        <v>57</v>
      </c>
      <c r="T3650" t="s">
        <v>315</v>
      </c>
      <c r="U3650" t="s">
        <v>59</v>
      </c>
      <c r="V3650" t="s">
        <v>381</v>
      </c>
      <c r="W3650" t="s">
        <v>143</v>
      </c>
      <c r="X3650" t="s">
        <v>62</v>
      </c>
      <c r="Y3650" t="s">
        <v>238</v>
      </c>
      <c r="Z3650" t="s">
        <v>67</v>
      </c>
      <c r="AA3650" t="s">
        <v>64</v>
      </c>
      <c r="AB3650" t="s">
        <v>698</v>
      </c>
      <c r="AC3650" t="s">
        <v>155</v>
      </c>
      <c r="AD3650" t="s">
        <v>170</v>
      </c>
      <c r="AE3650" t="s">
        <v>10367</v>
      </c>
      <c r="AF3650" t="s">
        <v>317</v>
      </c>
      <c r="AG3650" t="s">
        <v>492</v>
      </c>
      <c r="AH3650" t="s">
        <v>780</v>
      </c>
      <c r="AI3650" t="s">
        <v>193</v>
      </c>
      <c r="AJ3650" t="s">
        <v>514</v>
      </c>
      <c r="AK3650" t="s">
        <v>73</v>
      </c>
      <c r="AL3650" t="s">
        <v>103</v>
      </c>
      <c r="AM3650" t="s">
        <v>125</v>
      </c>
      <c r="AN3650" t="s">
        <v>76</v>
      </c>
      <c r="AO3650" t="s">
        <v>116</v>
      </c>
      <c r="AP3650" t="s">
        <v>387</v>
      </c>
      <c r="AQ3650" t="s">
        <v>281</v>
      </c>
      <c r="AR3650" t="s">
        <v>67</v>
      </c>
      <c r="AS3650" t="s">
        <v>54</v>
      </c>
      <c r="AT3650" t="s">
        <v>73</v>
      </c>
      <c r="AU3650" t="s">
        <v>107</v>
      </c>
      <c r="AV3650" t="s">
        <v>8028</v>
      </c>
    </row>
    <row r="3651" spans="1:48" hidden="1" x14ac:dyDescent="0.3">
      <c r="A3651" t="s">
        <v>17300</v>
      </c>
      <c r="B3651" t="s">
        <v>17301</v>
      </c>
      <c r="C3651" s="1" t="str">
        <f t="shared" si="600"/>
        <v>21:0975</v>
      </c>
      <c r="D3651" s="1" t="str">
        <f>HYPERLINK("https://geochem.nrcan.gc.ca/cdogs/content/svy/svy_e.htm", "")</f>
        <v/>
      </c>
      <c r="G3651" s="1" t="str">
        <f>HYPERLINK("https://geochem.nrcan.gc.ca/cdogs/content/cr_/cr_00160_e.htm", "160")</f>
        <v>160</v>
      </c>
      <c r="J3651" t="s">
        <v>230</v>
      </c>
      <c r="K3651" t="s">
        <v>231</v>
      </c>
      <c r="L3651">
        <v>107</v>
      </c>
      <c r="M3651" t="s">
        <v>232</v>
      </c>
      <c r="N3651">
        <v>2065</v>
      </c>
      <c r="O3651" t="s">
        <v>168</v>
      </c>
      <c r="P3651" t="s">
        <v>170</v>
      </c>
      <c r="Q3651" t="s">
        <v>566</v>
      </c>
      <c r="R3651" t="s">
        <v>75</v>
      </c>
      <c r="S3651" t="s">
        <v>57</v>
      </c>
      <c r="T3651" t="s">
        <v>122</v>
      </c>
      <c r="U3651" t="s">
        <v>117</v>
      </c>
      <c r="V3651" t="s">
        <v>617</v>
      </c>
      <c r="W3651" t="s">
        <v>276</v>
      </c>
      <c r="X3651" t="s">
        <v>74</v>
      </c>
      <c r="Y3651" t="s">
        <v>220</v>
      </c>
      <c r="Z3651" t="s">
        <v>88</v>
      </c>
      <c r="AA3651" t="s">
        <v>64</v>
      </c>
      <c r="AB3651" t="s">
        <v>251</v>
      </c>
      <c r="AC3651" t="s">
        <v>224</v>
      </c>
      <c r="AD3651" t="s">
        <v>67</v>
      </c>
      <c r="AE3651" t="s">
        <v>448</v>
      </c>
      <c r="AF3651" t="s">
        <v>151</v>
      </c>
      <c r="AG3651" t="s">
        <v>316</v>
      </c>
      <c r="AH3651" t="s">
        <v>68</v>
      </c>
      <c r="AI3651" t="s">
        <v>178</v>
      </c>
      <c r="AJ3651" t="s">
        <v>329</v>
      </c>
      <c r="AK3651" t="s">
        <v>73</v>
      </c>
      <c r="AL3651" t="s">
        <v>526</v>
      </c>
      <c r="AM3651" t="s">
        <v>157</v>
      </c>
      <c r="AN3651" t="s">
        <v>76</v>
      </c>
      <c r="AO3651" t="s">
        <v>203</v>
      </c>
      <c r="AP3651" t="s">
        <v>239</v>
      </c>
      <c r="AQ3651" t="s">
        <v>106</v>
      </c>
      <c r="AR3651" t="s">
        <v>62</v>
      </c>
      <c r="AS3651" t="s">
        <v>170</v>
      </c>
      <c r="AT3651" t="s">
        <v>73</v>
      </c>
      <c r="AU3651" t="s">
        <v>573</v>
      </c>
      <c r="AV3651" t="s">
        <v>6616</v>
      </c>
    </row>
    <row r="3652" spans="1:48" hidden="1" x14ac:dyDescent="0.3">
      <c r="A3652" t="s">
        <v>17302</v>
      </c>
      <c r="B3652" t="s">
        <v>17303</v>
      </c>
      <c r="C3652" s="1" t="str">
        <f t="shared" si="600"/>
        <v>21:0975</v>
      </c>
      <c r="D3652" s="1" t="str">
        <f t="shared" ref="D3652:D3672" si="604">HYPERLINK("https://geochem.nrcan.gc.ca/cdogs/content/svy/svy210111_e.htm", "21:0111")</f>
        <v>21:0111</v>
      </c>
      <c r="E3652" t="s">
        <v>17298</v>
      </c>
      <c r="F3652" t="s">
        <v>17304</v>
      </c>
      <c r="H3652">
        <v>60.0138289</v>
      </c>
      <c r="I3652">
        <v>-101.12658589999999</v>
      </c>
      <c r="J3652" s="1" t="str">
        <f t="shared" ref="J3652:J3672" si="605">HYPERLINK("https://geochem.nrcan.gc.ca/cdogs/content/kwd/kwd020027_e.htm", "NGR lake sediment grab sample")</f>
        <v>NGR lake sediment grab sample</v>
      </c>
      <c r="K3652" s="1" t="str">
        <f t="shared" ref="K3652:K3672" si="606">HYPERLINK("https://geochem.nrcan.gc.ca/cdogs/content/kwd/kwd080006_e.htm", "&lt;177 micron (NGR)")</f>
        <v>&lt;177 micron (NGR)</v>
      </c>
      <c r="L3652">
        <v>107</v>
      </c>
      <c r="M3652" t="s">
        <v>132</v>
      </c>
      <c r="N3652">
        <v>2066</v>
      </c>
      <c r="O3652" t="s">
        <v>238</v>
      </c>
      <c r="P3652" t="s">
        <v>54</v>
      </c>
      <c r="Q3652" t="s">
        <v>80</v>
      </c>
      <c r="R3652" t="s">
        <v>141</v>
      </c>
      <c r="S3652" t="s">
        <v>57</v>
      </c>
      <c r="T3652" t="s">
        <v>248</v>
      </c>
      <c r="U3652" t="s">
        <v>88</v>
      </c>
      <c r="V3652" t="s">
        <v>471</v>
      </c>
      <c r="W3652" t="s">
        <v>127</v>
      </c>
      <c r="X3652" t="s">
        <v>62</v>
      </c>
      <c r="Y3652" t="s">
        <v>238</v>
      </c>
      <c r="Z3652" t="s">
        <v>74</v>
      </c>
      <c r="AA3652" t="s">
        <v>64</v>
      </c>
      <c r="AB3652" t="s">
        <v>380</v>
      </c>
      <c r="AC3652" t="s">
        <v>155</v>
      </c>
      <c r="AD3652" t="s">
        <v>170</v>
      </c>
      <c r="AE3652" t="s">
        <v>5744</v>
      </c>
      <c r="AF3652" t="s">
        <v>99</v>
      </c>
      <c r="AG3652" t="s">
        <v>615</v>
      </c>
      <c r="AH3652" t="s">
        <v>780</v>
      </c>
      <c r="AI3652" t="s">
        <v>127</v>
      </c>
      <c r="AJ3652" t="s">
        <v>208</v>
      </c>
      <c r="AK3652" t="s">
        <v>73</v>
      </c>
      <c r="AL3652" t="s">
        <v>75</v>
      </c>
      <c r="AM3652" t="s">
        <v>125</v>
      </c>
      <c r="AN3652" t="s">
        <v>76</v>
      </c>
      <c r="AO3652" t="s">
        <v>121</v>
      </c>
      <c r="AP3652" t="s">
        <v>836</v>
      </c>
      <c r="AQ3652" t="s">
        <v>290</v>
      </c>
      <c r="AR3652" t="s">
        <v>67</v>
      </c>
      <c r="AS3652" t="s">
        <v>54</v>
      </c>
      <c r="AT3652" t="s">
        <v>58</v>
      </c>
      <c r="AU3652" t="s">
        <v>107</v>
      </c>
      <c r="AV3652" t="s">
        <v>17305</v>
      </c>
    </row>
    <row r="3653" spans="1:48" hidden="1" x14ac:dyDescent="0.3">
      <c r="A3653" t="s">
        <v>17306</v>
      </c>
      <c r="B3653" t="s">
        <v>17307</v>
      </c>
      <c r="C3653" s="1" t="str">
        <f t="shared" si="600"/>
        <v>21:0975</v>
      </c>
      <c r="D3653" s="1" t="str">
        <f t="shared" si="604"/>
        <v>21:0111</v>
      </c>
      <c r="E3653" t="s">
        <v>17308</v>
      </c>
      <c r="F3653" t="s">
        <v>17309</v>
      </c>
      <c r="H3653">
        <v>60.021337500000001</v>
      </c>
      <c r="I3653">
        <v>-101.18169570000001</v>
      </c>
      <c r="J3653" s="1" t="str">
        <f t="shared" si="605"/>
        <v>NGR lake sediment grab sample</v>
      </c>
      <c r="K3653" s="1" t="str">
        <f t="shared" si="606"/>
        <v>&lt;177 micron (NGR)</v>
      </c>
      <c r="L3653">
        <v>107</v>
      </c>
      <c r="M3653" t="s">
        <v>200</v>
      </c>
      <c r="N3653">
        <v>2067</v>
      </c>
      <c r="O3653" t="s">
        <v>220</v>
      </c>
      <c r="P3653" t="s">
        <v>54</v>
      </c>
      <c r="Q3653" t="s">
        <v>1216</v>
      </c>
      <c r="R3653" t="s">
        <v>17310</v>
      </c>
      <c r="S3653" t="s">
        <v>57</v>
      </c>
      <c r="T3653" t="s">
        <v>169</v>
      </c>
      <c r="U3653" t="s">
        <v>203</v>
      </c>
      <c r="V3653" t="s">
        <v>187</v>
      </c>
      <c r="W3653" t="s">
        <v>79</v>
      </c>
      <c r="X3653" t="s">
        <v>62</v>
      </c>
      <c r="Y3653" t="s">
        <v>205</v>
      </c>
      <c r="Z3653" t="s">
        <v>138</v>
      </c>
      <c r="AA3653" t="s">
        <v>64</v>
      </c>
      <c r="AB3653" t="s">
        <v>190</v>
      </c>
      <c r="AC3653" t="s">
        <v>75</v>
      </c>
      <c r="AD3653" t="s">
        <v>117</v>
      </c>
      <c r="AE3653" t="s">
        <v>448</v>
      </c>
      <c r="AF3653" t="s">
        <v>104</v>
      </c>
      <c r="AG3653" t="s">
        <v>250</v>
      </c>
      <c r="AH3653" t="s">
        <v>472</v>
      </c>
      <c r="AI3653" t="s">
        <v>156</v>
      </c>
      <c r="AJ3653" t="s">
        <v>114</v>
      </c>
      <c r="AK3653" t="s">
        <v>73</v>
      </c>
      <c r="AL3653" t="s">
        <v>177</v>
      </c>
      <c r="AM3653" t="s">
        <v>125</v>
      </c>
      <c r="AN3653" t="s">
        <v>76</v>
      </c>
      <c r="AO3653" t="s">
        <v>203</v>
      </c>
      <c r="AP3653" t="s">
        <v>414</v>
      </c>
      <c r="AQ3653" t="s">
        <v>2885</v>
      </c>
      <c r="AR3653" t="s">
        <v>74</v>
      </c>
      <c r="AS3653" t="s">
        <v>62</v>
      </c>
      <c r="AT3653" t="s">
        <v>73</v>
      </c>
      <c r="AU3653" t="s">
        <v>107</v>
      </c>
      <c r="AV3653" t="s">
        <v>14971</v>
      </c>
    </row>
    <row r="3654" spans="1:48" hidden="1" x14ac:dyDescent="0.3">
      <c r="A3654" t="s">
        <v>17311</v>
      </c>
      <c r="B3654" t="s">
        <v>17312</v>
      </c>
      <c r="C3654" s="1" t="str">
        <f t="shared" si="600"/>
        <v>21:0975</v>
      </c>
      <c r="D3654" s="1" t="str">
        <f t="shared" si="604"/>
        <v>21:0111</v>
      </c>
      <c r="E3654" t="s">
        <v>17313</v>
      </c>
      <c r="F3654" t="s">
        <v>17314</v>
      </c>
      <c r="H3654">
        <v>60.003468900000001</v>
      </c>
      <c r="I3654">
        <v>-101.2582383</v>
      </c>
      <c r="J3654" s="1" t="str">
        <f t="shared" si="605"/>
        <v>NGR lake sediment grab sample</v>
      </c>
      <c r="K3654" s="1" t="str">
        <f t="shared" si="606"/>
        <v>&lt;177 micron (NGR)</v>
      </c>
      <c r="L3654">
        <v>107</v>
      </c>
      <c r="M3654" t="s">
        <v>217</v>
      </c>
      <c r="N3654">
        <v>2068</v>
      </c>
      <c r="O3654" t="s">
        <v>62</v>
      </c>
      <c r="P3654" t="s">
        <v>54</v>
      </c>
      <c r="Q3654" t="s">
        <v>277</v>
      </c>
      <c r="R3654" t="s">
        <v>890</v>
      </c>
      <c r="S3654" t="s">
        <v>57</v>
      </c>
      <c r="T3654" t="s">
        <v>364</v>
      </c>
      <c r="U3654" t="s">
        <v>178</v>
      </c>
      <c r="V3654" t="s">
        <v>90</v>
      </c>
      <c r="W3654" t="s">
        <v>206</v>
      </c>
      <c r="X3654" t="s">
        <v>170</v>
      </c>
      <c r="Y3654" t="s">
        <v>77</v>
      </c>
      <c r="Z3654" t="s">
        <v>62</v>
      </c>
      <c r="AA3654" t="s">
        <v>64</v>
      </c>
      <c r="AB3654" t="s">
        <v>604</v>
      </c>
      <c r="AC3654" t="s">
        <v>157</v>
      </c>
      <c r="AD3654" t="s">
        <v>281</v>
      </c>
      <c r="AE3654" t="s">
        <v>70</v>
      </c>
      <c r="AF3654" t="s">
        <v>436</v>
      </c>
      <c r="AG3654" t="s">
        <v>281</v>
      </c>
      <c r="AH3654" t="s">
        <v>780</v>
      </c>
      <c r="AI3654" t="s">
        <v>336</v>
      </c>
      <c r="AJ3654" t="s">
        <v>4181</v>
      </c>
      <c r="AK3654" t="s">
        <v>73</v>
      </c>
      <c r="AL3654" t="s">
        <v>103</v>
      </c>
      <c r="AM3654" t="s">
        <v>68</v>
      </c>
      <c r="AN3654" t="s">
        <v>76</v>
      </c>
      <c r="AO3654" t="s">
        <v>104</v>
      </c>
      <c r="AP3654" t="s">
        <v>1158</v>
      </c>
      <c r="AQ3654" t="s">
        <v>926</v>
      </c>
      <c r="AR3654" t="s">
        <v>67</v>
      </c>
      <c r="AS3654" t="s">
        <v>96</v>
      </c>
      <c r="AT3654" t="s">
        <v>447</v>
      </c>
      <c r="AU3654" t="s">
        <v>107</v>
      </c>
      <c r="AV3654" t="s">
        <v>938</v>
      </c>
    </row>
    <row r="3655" spans="1:48" hidden="1" x14ac:dyDescent="0.3">
      <c r="A3655" t="s">
        <v>17315</v>
      </c>
      <c r="B3655" t="s">
        <v>17316</v>
      </c>
      <c r="C3655" s="1" t="str">
        <f t="shared" si="600"/>
        <v>21:0975</v>
      </c>
      <c r="D3655" s="1" t="str">
        <f t="shared" si="604"/>
        <v>21:0111</v>
      </c>
      <c r="E3655" t="s">
        <v>17317</v>
      </c>
      <c r="F3655" t="s">
        <v>17318</v>
      </c>
      <c r="H3655">
        <v>60.018565500000001</v>
      </c>
      <c r="I3655">
        <v>-101.312422</v>
      </c>
      <c r="J3655" s="1" t="str">
        <f t="shared" si="605"/>
        <v>NGR lake sediment grab sample</v>
      </c>
      <c r="K3655" s="1" t="str">
        <f t="shared" si="606"/>
        <v>&lt;177 micron (NGR)</v>
      </c>
      <c r="L3655">
        <v>107</v>
      </c>
      <c r="M3655" t="s">
        <v>246</v>
      </c>
      <c r="N3655">
        <v>2069</v>
      </c>
      <c r="O3655" t="s">
        <v>206</v>
      </c>
      <c r="P3655" t="s">
        <v>54</v>
      </c>
      <c r="Q3655" t="s">
        <v>315</v>
      </c>
      <c r="R3655" t="s">
        <v>69</v>
      </c>
      <c r="S3655" t="s">
        <v>57</v>
      </c>
      <c r="T3655" t="s">
        <v>248</v>
      </c>
      <c r="U3655" t="s">
        <v>117</v>
      </c>
      <c r="V3655" t="s">
        <v>317</v>
      </c>
      <c r="W3655" t="s">
        <v>74</v>
      </c>
      <c r="X3655" t="s">
        <v>62</v>
      </c>
      <c r="Y3655" t="s">
        <v>193</v>
      </c>
      <c r="Z3655" t="s">
        <v>74</v>
      </c>
      <c r="AA3655" t="s">
        <v>64</v>
      </c>
      <c r="AB3655" t="s">
        <v>380</v>
      </c>
      <c r="AC3655" t="s">
        <v>177</v>
      </c>
      <c r="AD3655" t="s">
        <v>92</v>
      </c>
      <c r="AE3655" t="s">
        <v>6996</v>
      </c>
      <c r="AF3655" t="s">
        <v>178</v>
      </c>
      <c r="AG3655" t="s">
        <v>104</v>
      </c>
      <c r="AH3655" t="s">
        <v>780</v>
      </c>
      <c r="AI3655" t="s">
        <v>118</v>
      </c>
      <c r="AJ3655" t="s">
        <v>168</v>
      </c>
      <c r="AK3655" t="s">
        <v>73</v>
      </c>
      <c r="AL3655" t="s">
        <v>103</v>
      </c>
      <c r="AM3655" t="s">
        <v>74</v>
      </c>
      <c r="AN3655" t="s">
        <v>76</v>
      </c>
      <c r="AO3655" t="s">
        <v>203</v>
      </c>
      <c r="AP3655" t="s">
        <v>521</v>
      </c>
      <c r="AQ3655" t="s">
        <v>280</v>
      </c>
      <c r="AR3655" t="s">
        <v>67</v>
      </c>
      <c r="AS3655" t="s">
        <v>127</v>
      </c>
      <c r="AT3655" t="s">
        <v>73</v>
      </c>
      <c r="AU3655" t="s">
        <v>107</v>
      </c>
      <c r="AV3655" t="s">
        <v>3143</v>
      </c>
    </row>
    <row r="3656" spans="1:48" hidden="1" x14ac:dyDescent="0.3">
      <c r="A3656" t="s">
        <v>17319</v>
      </c>
      <c r="B3656" t="s">
        <v>17320</v>
      </c>
      <c r="C3656" s="1" t="str">
        <f t="shared" si="600"/>
        <v>21:0975</v>
      </c>
      <c r="D3656" s="1" t="str">
        <f t="shared" si="604"/>
        <v>21:0111</v>
      </c>
      <c r="E3656" t="s">
        <v>17321</v>
      </c>
      <c r="F3656" t="s">
        <v>17322</v>
      </c>
      <c r="H3656">
        <v>60.0167267</v>
      </c>
      <c r="I3656">
        <v>-101.404332</v>
      </c>
      <c r="J3656" s="1" t="str">
        <f t="shared" si="605"/>
        <v>NGR lake sediment grab sample</v>
      </c>
      <c r="K3656" s="1" t="str">
        <f t="shared" si="606"/>
        <v>&lt;177 micron (NGR)</v>
      </c>
      <c r="L3656">
        <v>107</v>
      </c>
      <c r="M3656" t="s">
        <v>260</v>
      </c>
      <c r="N3656">
        <v>2070</v>
      </c>
      <c r="O3656" t="s">
        <v>206</v>
      </c>
      <c r="P3656" t="s">
        <v>170</v>
      </c>
      <c r="Q3656" t="s">
        <v>315</v>
      </c>
      <c r="R3656" t="s">
        <v>436</v>
      </c>
      <c r="S3656" t="s">
        <v>57</v>
      </c>
      <c r="T3656" t="s">
        <v>252</v>
      </c>
      <c r="U3656" t="s">
        <v>57</v>
      </c>
      <c r="V3656" t="s">
        <v>151</v>
      </c>
      <c r="W3656" t="s">
        <v>157</v>
      </c>
      <c r="X3656" t="s">
        <v>67</v>
      </c>
      <c r="Y3656" t="s">
        <v>157</v>
      </c>
      <c r="Z3656" t="s">
        <v>74</v>
      </c>
      <c r="AA3656" t="s">
        <v>64</v>
      </c>
      <c r="AB3656" t="s">
        <v>890</v>
      </c>
      <c r="AC3656" t="s">
        <v>155</v>
      </c>
      <c r="AD3656" t="s">
        <v>170</v>
      </c>
      <c r="AE3656" t="s">
        <v>3989</v>
      </c>
      <c r="AF3656" t="s">
        <v>134</v>
      </c>
      <c r="AG3656" t="s">
        <v>281</v>
      </c>
      <c r="AH3656" t="s">
        <v>780</v>
      </c>
      <c r="AI3656" t="s">
        <v>276</v>
      </c>
      <c r="AJ3656" t="s">
        <v>159</v>
      </c>
      <c r="AK3656" t="s">
        <v>73</v>
      </c>
      <c r="AL3656" t="s">
        <v>103</v>
      </c>
      <c r="AM3656" t="s">
        <v>75</v>
      </c>
      <c r="AN3656" t="s">
        <v>76</v>
      </c>
      <c r="AO3656" t="s">
        <v>306</v>
      </c>
      <c r="AP3656" t="s">
        <v>1216</v>
      </c>
      <c r="AQ3656" t="s">
        <v>118</v>
      </c>
      <c r="AR3656" t="s">
        <v>67</v>
      </c>
      <c r="AS3656" t="s">
        <v>62</v>
      </c>
      <c r="AT3656" t="s">
        <v>73</v>
      </c>
      <c r="AU3656" t="s">
        <v>107</v>
      </c>
      <c r="AV3656" t="s">
        <v>16735</v>
      </c>
    </row>
    <row r="3657" spans="1:48" hidden="1" x14ac:dyDescent="0.3">
      <c r="A3657" t="s">
        <v>17323</v>
      </c>
      <c r="B3657" t="s">
        <v>17324</v>
      </c>
      <c r="C3657" s="1" t="str">
        <f t="shared" si="600"/>
        <v>21:0975</v>
      </c>
      <c r="D3657" s="1" t="str">
        <f t="shared" si="604"/>
        <v>21:0111</v>
      </c>
      <c r="E3657" t="s">
        <v>17325</v>
      </c>
      <c r="F3657" t="s">
        <v>17326</v>
      </c>
      <c r="H3657">
        <v>60.004386400000001</v>
      </c>
      <c r="I3657">
        <v>-101.49189149999999</v>
      </c>
      <c r="J3657" s="1" t="str">
        <f t="shared" si="605"/>
        <v>NGR lake sediment grab sample</v>
      </c>
      <c r="K3657" s="1" t="str">
        <f t="shared" si="606"/>
        <v>&lt;177 micron (NGR)</v>
      </c>
      <c r="L3657">
        <v>107</v>
      </c>
      <c r="M3657" t="s">
        <v>273</v>
      </c>
      <c r="N3657">
        <v>2071</v>
      </c>
      <c r="O3657" t="s">
        <v>421</v>
      </c>
      <c r="P3657" t="s">
        <v>54</v>
      </c>
      <c r="Q3657" t="s">
        <v>152</v>
      </c>
      <c r="R3657" t="s">
        <v>282</v>
      </c>
      <c r="S3657" t="s">
        <v>57</v>
      </c>
      <c r="T3657" t="s">
        <v>91</v>
      </c>
      <c r="U3657" t="s">
        <v>88</v>
      </c>
      <c r="V3657" t="s">
        <v>436</v>
      </c>
      <c r="W3657" t="s">
        <v>157</v>
      </c>
      <c r="X3657" t="s">
        <v>62</v>
      </c>
      <c r="Y3657" t="s">
        <v>233</v>
      </c>
      <c r="Z3657" t="s">
        <v>74</v>
      </c>
      <c r="AA3657" t="s">
        <v>64</v>
      </c>
      <c r="AB3657" t="s">
        <v>93</v>
      </c>
      <c r="AC3657" t="s">
        <v>224</v>
      </c>
      <c r="AD3657" t="s">
        <v>96</v>
      </c>
      <c r="AE3657" t="s">
        <v>10367</v>
      </c>
      <c r="AF3657" t="s">
        <v>76</v>
      </c>
      <c r="AG3657" t="s">
        <v>290</v>
      </c>
      <c r="AH3657" t="s">
        <v>780</v>
      </c>
      <c r="AI3657" t="s">
        <v>226</v>
      </c>
      <c r="AJ3657" t="s">
        <v>514</v>
      </c>
      <c r="AK3657" t="s">
        <v>73</v>
      </c>
      <c r="AL3657" t="s">
        <v>224</v>
      </c>
      <c r="AM3657" t="s">
        <v>125</v>
      </c>
      <c r="AN3657" t="s">
        <v>76</v>
      </c>
      <c r="AO3657" t="s">
        <v>318</v>
      </c>
      <c r="AP3657" t="s">
        <v>166</v>
      </c>
      <c r="AQ3657" t="s">
        <v>143</v>
      </c>
      <c r="AR3657" t="s">
        <v>67</v>
      </c>
      <c r="AS3657" t="s">
        <v>127</v>
      </c>
      <c r="AT3657" t="s">
        <v>248</v>
      </c>
      <c r="AU3657" t="s">
        <v>107</v>
      </c>
      <c r="AV3657" t="s">
        <v>11849</v>
      </c>
    </row>
    <row r="3658" spans="1:48" hidden="1" x14ac:dyDescent="0.3">
      <c r="A3658" t="s">
        <v>17327</v>
      </c>
      <c r="B3658" t="s">
        <v>17328</v>
      </c>
      <c r="C3658" s="1" t="str">
        <f t="shared" si="600"/>
        <v>21:0975</v>
      </c>
      <c r="D3658" s="1" t="str">
        <f t="shared" si="604"/>
        <v>21:0111</v>
      </c>
      <c r="E3658" t="s">
        <v>17329</v>
      </c>
      <c r="F3658" t="s">
        <v>17330</v>
      </c>
      <c r="H3658">
        <v>60.009292299999998</v>
      </c>
      <c r="I3658">
        <v>-101.52495020000001</v>
      </c>
      <c r="J3658" s="1" t="str">
        <f t="shared" si="605"/>
        <v>NGR lake sediment grab sample</v>
      </c>
      <c r="K3658" s="1" t="str">
        <f t="shared" si="606"/>
        <v>&lt;177 micron (NGR)</v>
      </c>
      <c r="L3658">
        <v>107</v>
      </c>
      <c r="M3658" t="s">
        <v>289</v>
      </c>
      <c r="N3658">
        <v>2072</v>
      </c>
      <c r="O3658" t="s">
        <v>302</v>
      </c>
      <c r="P3658" t="s">
        <v>54</v>
      </c>
      <c r="Q3658" t="s">
        <v>303</v>
      </c>
      <c r="R3658" t="s">
        <v>616</v>
      </c>
      <c r="S3658" t="s">
        <v>57</v>
      </c>
      <c r="T3658" t="s">
        <v>277</v>
      </c>
      <c r="U3658" t="s">
        <v>57</v>
      </c>
      <c r="V3658" t="s">
        <v>2740</v>
      </c>
      <c r="W3658" t="s">
        <v>103</v>
      </c>
      <c r="X3658" t="s">
        <v>74</v>
      </c>
      <c r="Y3658" t="s">
        <v>396</v>
      </c>
      <c r="Z3658" t="s">
        <v>67</v>
      </c>
      <c r="AA3658" t="s">
        <v>64</v>
      </c>
      <c r="AB3658" t="s">
        <v>725</v>
      </c>
      <c r="AC3658" t="s">
        <v>75</v>
      </c>
      <c r="AD3658" t="s">
        <v>96</v>
      </c>
      <c r="AE3658" t="s">
        <v>7472</v>
      </c>
      <c r="AF3658" t="s">
        <v>76</v>
      </c>
      <c r="AG3658" t="s">
        <v>57</v>
      </c>
      <c r="AH3658" t="s">
        <v>472</v>
      </c>
      <c r="AI3658" t="s">
        <v>63</v>
      </c>
      <c r="AJ3658" t="s">
        <v>280</v>
      </c>
      <c r="AK3658" t="s">
        <v>73</v>
      </c>
      <c r="AL3658" t="s">
        <v>103</v>
      </c>
      <c r="AM3658" t="s">
        <v>125</v>
      </c>
      <c r="AN3658" t="s">
        <v>76</v>
      </c>
      <c r="AO3658" t="s">
        <v>124</v>
      </c>
      <c r="AP3658" t="s">
        <v>8164</v>
      </c>
      <c r="AQ3658" t="s">
        <v>305</v>
      </c>
      <c r="AR3658" t="s">
        <v>67</v>
      </c>
      <c r="AS3658" t="s">
        <v>170</v>
      </c>
      <c r="AT3658" t="s">
        <v>73</v>
      </c>
      <c r="AU3658" t="s">
        <v>107</v>
      </c>
      <c r="AV3658" t="s">
        <v>8165</v>
      </c>
    </row>
    <row r="3659" spans="1:48" hidden="1" x14ac:dyDescent="0.3">
      <c r="A3659" t="s">
        <v>17331</v>
      </c>
      <c r="B3659" t="s">
        <v>17332</v>
      </c>
      <c r="C3659" s="1" t="str">
        <f t="shared" si="600"/>
        <v>21:0975</v>
      </c>
      <c r="D3659" s="1" t="str">
        <f t="shared" si="604"/>
        <v>21:0111</v>
      </c>
      <c r="E3659" t="s">
        <v>17333</v>
      </c>
      <c r="F3659" t="s">
        <v>17334</v>
      </c>
      <c r="H3659">
        <v>60.011771199999998</v>
      </c>
      <c r="I3659">
        <v>-101.592229</v>
      </c>
      <c r="J3659" s="1" t="str">
        <f t="shared" si="605"/>
        <v>NGR lake sediment grab sample</v>
      </c>
      <c r="K3659" s="1" t="str">
        <f t="shared" si="606"/>
        <v>&lt;177 micron (NGR)</v>
      </c>
      <c r="L3659">
        <v>107</v>
      </c>
      <c r="M3659" t="s">
        <v>301</v>
      </c>
      <c r="N3659">
        <v>2073</v>
      </c>
      <c r="O3659" t="s">
        <v>75</v>
      </c>
      <c r="P3659" t="s">
        <v>170</v>
      </c>
      <c r="Q3659" t="s">
        <v>304</v>
      </c>
      <c r="R3659" t="s">
        <v>381</v>
      </c>
      <c r="S3659" t="s">
        <v>57</v>
      </c>
      <c r="T3659" t="s">
        <v>248</v>
      </c>
      <c r="U3659" t="s">
        <v>57</v>
      </c>
      <c r="V3659" t="s">
        <v>2740</v>
      </c>
      <c r="W3659" t="s">
        <v>103</v>
      </c>
      <c r="X3659" t="s">
        <v>74</v>
      </c>
      <c r="Y3659" t="s">
        <v>206</v>
      </c>
      <c r="Z3659" t="s">
        <v>74</v>
      </c>
      <c r="AA3659" t="s">
        <v>64</v>
      </c>
      <c r="AB3659" t="s">
        <v>326</v>
      </c>
      <c r="AC3659" t="s">
        <v>125</v>
      </c>
      <c r="AD3659" t="s">
        <v>170</v>
      </c>
      <c r="AE3659" t="s">
        <v>15443</v>
      </c>
      <c r="AF3659" t="s">
        <v>76</v>
      </c>
      <c r="AG3659" t="s">
        <v>117</v>
      </c>
      <c r="AH3659" t="s">
        <v>780</v>
      </c>
      <c r="AI3659" t="s">
        <v>355</v>
      </c>
      <c r="AJ3659" t="s">
        <v>88</v>
      </c>
      <c r="AK3659" t="s">
        <v>73</v>
      </c>
      <c r="AL3659" t="s">
        <v>103</v>
      </c>
      <c r="AM3659" t="s">
        <v>157</v>
      </c>
      <c r="AN3659" t="s">
        <v>76</v>
      </c>
      <c r="AO3659" t="s">
        <v>373</v>
      </c>
      <c r="AP3659" t="s">
        <v>8164</v>
      </c>
      <c r="AQ3659" t="s">
        <v>348</v>
      </c>
      <c r="AR3659" t="s">
        <v>67</v>
      </c>
      <c r="AS3659" t="s">
        <v>127</v>
      </c>
      <c r="AT3659" t="s">
        <v>73</v>
      </c>
      <c r="AU3659" t="s">
        <v>107</v>
      </c>
      <c r="AV3659" t="s">
        <v>15860</v>
      </c>
    </row>
    <row r="3660" spans="1:48" hidden="1" x14ac:dyDescent="0.3">
      <c r="A3660" t="s">
        <v>17335</v>
      </c>
      <c r="B3660" t="s">
        <v>17336</v>
      </c>
      <c r="C3660" s="1" t="str">
        <f t="shared" si="600"/>
        <v>21:0975</v>
      </c>
      <c r="D3660" s="1" t="str">
        <f t="shared" si="604"/>
        <v>21:0111</v>
      </c>
      <c r="E3660" t="s">
        <v>17337</v>
      </c>
      <c r="F3660" t="s">
        <v>17338</v>
      </c>
      <c r="H3660">
        <v>60.007596499999998</v>
      </c>
      <c r="I3660">
        <v>-101.66743580000001</v>
      </c>
      <c r="J3660" s="1" t="str">
        <f t="shared" si="605"/>
        <v>NGR lake sediment grab sample</v>
      </c>
      <c r="K3660" s="1" t="str">
        <f t="shared" si="606"/>
        <v>&lt;177 micron (NGR)</v>
      </c>
      <c r="L3660">
        <v>107</v>
      </c>
      <c r="M3660" t="s">
        <v>314</v>
      </c>
      <c r="N3660">
        <v>2074</v>
      </c>
      <c r="O3660" t="s">
        <v>421</v>
      </c>
      <c r="P3660" t="s">
        <v>54</v>
      </c>
      <c r="Q3660" t="s">
        <v>152</v>
      </c>
      <c r="R3660" t="s">
        <v>616</v>
      </c>
      <c r="S3660" t="s">
        <v>57</v>
      </c>
      <c r="T3660" t="s">
        <v>560</v>
      </c>
      <c r="U3660" t="s">
        <v>59</v>
      </c>
      <c r="V3660" t="s">
        <v>236</v>
      </c>
      <c r="W3660" t="s">
        <v>62</v>
      </c>
      <c r="X3660" t="s">
        <v>170</v>
      </c>
      <c r="Y3660" t="s">
        <v>355</v>
      </c>
      <c r="Z3660" t="s">
        <v>62</v>
      </c>
      <c r="AA3660" t="s">
        <v>64</v>
      </c>
      <c r="AB3660" t="s">
        <v>315</v>
      </c>
      <c r="AC3660" t="s">
        <v>68</v>
      </c>
      <c r="AD3660" t="s">
        <v>203</v>
      </c>
      <c r="AE3660" t="s">
        <v>9933</v>
      </c>
      <c r="AF3660" t="s">
        <v>347</v>
      </c>
      <c r="AG3660" t="s">
        <v>92</v>
      </c>
      <c r="AH3660" t="s">
        <v>472</v>
      </c>
      <c r="AI3660" t="s">
        <v>240</v>
      </c>
      <c r="AJ3660" t="s">
        <v>1166</v>
      </c>
      <c r="AK3660" t="s">
        <v>73</v>
      </c>
      <c r="AL3660" t="s">
        <v>103</v>
      </c>
      <c r="AM3660" t="s">
        <v>171</v>
      </c>
      <c r="AN3660" t="s">
        <v>76</v>
      </c>
      <c r="AO3660" t="s">
        <v>116</v>
      </c>
      <c r="AP3660" t="s">
        <v>521</v>
      </c>
      <c r="AQ3660" t="s">
        <v>203</v>
      </c>
      <c r="AR3660" t="s">
        <v>62</v>
      </c>
      <c r="AS3660" t="s">
        <v>59</v>
      </c>
      <c r="AT3660" t="s">
        <v>73</v>
      </c>
      <c r="AU3660" t="s">
        <v>107</v>
      </c>
      <c r="AV3660" t="s">
        <v>11953</v>
      </c>
    </row>
    <row r="3661" spans="1:48" hidden="1" x14ac:dyDescent="0.3">
      <c r="A3661" t="s">
        <v>17339</v>
      </c>
      <c r="B3661" t="s">
        <v>17340</v>
      </c>
      <c r="C3661" s="1" t="str">
        <f t="shared" si="600"/>
        <v>21:0975</v>
      </c>
      <c r="D3661" s="1" t="str">
        <f t="shared" si="604"/>
        <v>21:0111</v>
      </c>
      <c r="E3661" t="s">
        <v>17341</v>
      </c>
      <c r="F3661" t="s">
        <v>17342</v>
      </c>
      <c r="H3661">
        <v>60.009081100000003</v>
      </c>
      <c r="I3661">
        <v>-101.7057551</v>
      </c>
      <c r="J3661" s="1" t="str">
        <f t="shared" si="605"/>
        <v>NGR lake sediment grab sample</v>
      </c>
      <c r="K3661" s="1" t="str">
        <f t="shared" si="606"/>
        <v>&lt;177 micron (NGR)</v>
      </c>
      <c r="L3661">
        <v>107</v>
      </c>
      <c r="M3661" t="s">
        <v>324</v>
      </c>
      <c r="N3661">
        <v>2075</v>
      </c>
      <c r="O3661" t="s">
        <v>68</v>
      </c>
      <c r="P3661" t="s">
        <v>54</v>
      </c>
      <c r="Q3661" t="s">
        <v>250</v>
      </c>
      <c r="R3661" t="s">
        <v>550</v>
      </c>
      <c r="S3661" t="s">
        <v>57</v>
      </c>
      <c r="T3661" t="s">
        <v>593</v>
      </c>
      <c r="U3661" t="s">
        <v>59</v>
      </c>
      <c r="V3661" t="s">
        <v>2740</v>
      </c>
      <c r="W3661" t="s">
        <v>68</v>
      </c>
      <c r="X3661" t="s">
        <v>67</v>
      </c>
      <c r="Y3661" t="s">
        <v>396</v>
      </c>
      <c r="Z3661" t="s">
        <v>67</v>
      </c>
      <c r="AA3661" t="s">
        <v>64</v>
      </c>
      <c r="AB3661" t="s">
        <v>152</v>
      </c>
      <c r="AC3661" t="s">
        <v>125</v>
      </c>
      <c r="AD3661" t="s">
        <v>88</v>
      </c>
      <c r="AE3661" t="s">
        <v>9456</v>
      </c>
      <c r="AF3661" t="s">
        <v>69</v>
      </c>
      <c r="AG3661" t="s">
        <v>281</v>
      </c>
      <c r="AH3661" t="s">
        <v>780</v>
      </c>
      <c r="AI3661" t="s">
        <v>308</v>
      </c>
      <c r="AJ3661" t="s">
        <v>1554</v>
      </c>
      <c r="AK3661" t="s">
        <v>73</v>
      </c>
      <c r="AL3661" t="s">
        <v>103</v>
      </c>
      <c r="AM3661" t="s">
        <v>68</v>
      </c>
      <c r="AN3661" t="s">
        <v>76</v>
      </c>
      <c r="AO3661" t="s">
        <v>104</v>
      </c>
      <c r="AP3661" t="s">
        <v>8164</v>
      </c>
      <c r="AQ3661" t="s">
        <v>514</v>
      </c>
      <c r="AR3661" t="s">
        <v>74</v>
      </c>
      <c r="AS3661" t="s">
        <v>96</v>
      </c>
      <c r="AT3661" t="s">
        <v>73</v>
      </c>
      <c r="AU3661" t="s">
        <v>107</v>
      </c>
      <c r="AV3661" t="s">
        <v>3143</v>
      </c>
    </row>
    <row r="3662" spans="1:48" hidden="1" x14ac:dyDescent="0.3">
      <c r="A3662" t="s">
        <v>17343</v>
      </c>
      <c r="B3662" t="s">
        <v>17344</v>
      </c>
      <c r="C3662" s="1" t="str">
        <f t="shared" si="600"/>
        <v>21:0975</v>
      </c>
      <c r="D3662" s="1" t="str">
        <f t="shared" si="604"/>
        <v>21:0111</v>
      </c>
      <c r="E3662" t="s">
        <v>17345</v>
      </c>
      <c r="F3662" t="s">
        <v>17346</v>
      </c>
      <c r="H3662">
        <v>60.009237800000001</v>
      </c>
      <c r="I3662">
        <v>-101.83158589999999</v>
      </c>
      <c r="J3662" s="1" t="str">
        <f t="shared" si="605"/>
        <v>NGR lake sediment grab sample</v>
      </c>
      <c r="K3662" s="1" t="str">
        <f t="shared" si="606"/>
        <v>&lt;177 micron (NGR)</v>
      </c>
      <c r="L3662">
        <v>107</v>
      </c>
      <c r="M3662" t="s">
        <v>335</v>
      </c>
      <c r="N3662">
        <v>2076</v>
      </c>
      <c r="O3662" t="s">
        <v>157</v>
      </c>
      <c r="P3662" t="s">
        <v>54</v>
      </c>
      <c r="Q3662" t="s">
        <v>2374</v>
      </c>
      <c r="R3662" t="s">
        <v>104</v>
      </c>
      <c r="S3662" t="s">
        <v>57</v>
      </c>
      <c r="T3662" t="s">
        <v>277</v>
      </c>
      <c r="U3662" t="s">
        <v>57</v>
      </c>
      <c r="V3662" t="s">
        <v>436</v>
      </c>
      <c r="W3662" t="s">
        <v>206</v>
      </c>
      <c r="X3662" t="s">
        <v>62</v>
      </c>
      <c r="Y3662" t="s">
        <v>193</v>
      </c>
      <c r="Z3662" t="s">
        <v>138</v>
      </c>
      <c r="AA3662" t="s">
        <v>64</v>
      </c>
      <c r="AB3662" t="s">
        <v>412</v>
      </c>
      <c r="AC3662" t="s">
        <v>157</v>
      </c>
      <c r="AD3662" t="s">
        <v>251</v>
      </c>
      <c r="AE3662" t="s">
        <v>206</v>
      </c>
      <c r="AF3662" t="s">
        <v>76</v>
      </c>
      <c r="AG3662" t="s">
        <v>303</v>
      </c>
      <c r="AH3662" t="s">
        <v>173</v>
      </c>
      <c r="AI3662" t="s">
        <v>263</v>
      </c>
      <c r="AJ3662" t="s">
        <v>280</v>
      </c>
      <c r="AK3662" t="s">
        <v>73</v>
      </c>
      <c r="AL3662" t="s">
        <v>75</v>
      </c>
      <c r="AM3662" t="s">
        <v>177</v>
      </c>
      <c r="AN3662" t="s">
        <v>76</v>
      </c>
      <c r="AO3662" t="s">
        <v>168</v>
      </c>
      <c r="AP3662" t="s">
        <v>2033</v>
      </c>
      <c r="AQ3662" t="s">
        <v>266</v>
      </c>
      <c r="AR3662" t="s">
        <v>74</v>
      </c>
      <c r="AS3662" t="s">
        <v>127</v>
      </c>
      <c r="AT3662" t="s">
        <v>152</v>
      </c>
      <c r="AU3662" t="s">
        <v>107</v>
      </c>
      <c r="AV3662" t="s">
        <v>1861</v>
      </c>
    </row>
    <row r="3663" spans="1:48" hidden="1" x14ac:dyDescent="0.3">
      <c r="A3663" t="s">
        <v>17347</v>
      </c>
      <c r="B3663" t="s">
        <v>17348</v>
      </c>
      <c r="C3663" s="1" t="str">
        <f t="shared" si="600"/>
        <v>21:0975</v>
      </c>
      <c r="D3663" s="1" t="str">
        <f t="shared" si="604"/>
        <v>21:0111</v>
      </c>
      <c r="E3663" t="s">
        <v>17273</v>
      </c>
      <c r="F3663" t="s">
        <v>17349</v>
      </c>
      <c r="H3663">
        <v>60.005681600000003</v>
      </c>
      <c r="I3663">
        <v>-101.9368657</v>
      </c>
      <c r="J3663" s="1" t="str">
        <f t="shared" si="605"/>
        <v>NGR lake sediment grab sample</v>
      </c>
      <c r="K3663" s="1" t="str">
        <f t="shared" si="606"/>
        <v>&lt;177 micron (NGR)</v>
      </c>
      <c r="L3663">
        <v>107</v>
      </c>
      <c r="M3663" t="s">
        <v>345</v>
      </c>
      <c r="N3663">
        <v>2077</v>
      </c>
      <c r="O3663" t="s">
        <v>396</v>
      </c>
      <c r="P3663" t="s">
        <v>62</v>
      </c>
      <c r="Q3663" t="s">
        <v>505</v>
      </c>
      <c r="R3663" t="s">
        <v>2653</v>
      </c>
      <c r="S3663" t="s">
        <v>57</v>
      </c>
      <c r="T3663" t="s">
        <v>235</v>
      </c>
      <c r="U3663" t="s">
        <v>168</v>
      </c>
      <c r="V3663" t="s">
        <v>356</v>
      </c>
      <c r="W3663" t="s">
        <v>396</v>
      </c>
      <c r="X3663" t="s">
        <v>67</v>
      </c>
      <c r="Y3663" t="s">
        <v>526</v>
      </c>
      <c r="Z3663" t="s">
        <v>62</v>
      </c>
      <c r="AA3663" t="s">
        <v>64</v>
      </c>
      <c r="AB3663" t="s">
        <v>522</v>
      </c>
      <c r="AC3663" t="s">
        <v>224</v>
      </c>
      <c r="AD3663" t="s">
        <v>127</v>
      </c>
      <c r="AE3663" t="s">
        <v>2933</v>
      </c>
      <c r="AF3663" t="s">
        <v>90</v>
      </c>
      <c r="AG3663" t="s">
        <v>264</v>
      </c>
      <c r="AH3663" t="s">
        <v>173</v>
      </c>
      <c r="AI3663" t="s">
        <v>106</v>
      </c>
      <c r="AJ3663" t="s">
        <v>71</v>
      </c>
      <c r="AK3663" t="s">
        <v>73</v>
      </c>
      <c r="AL3663" t="s">
        <v>103</v>
      </c>
      <c r="AM3663" t="s">
        <v>177</v>
      </c>
      <c r="AN3663" t="s">
        <v>76</v>
      </c>
      <c r="AO3663" t="s">
        <v>203</v>
      </c>
      <c r="AP3663" t="s">
        <v>194</v>
      </c>
      <c r="AQ3663" t="s">
        <v>121</v>
      </c>
      <c r="AR3663" t="s">
        <v>62</v>
      </c>
      <c r="AS3663" t="s">
        <v>62</v>
      </c>
      <c r="AT3663" t="s">
        <v>73</v>
      </c>
      <c r="AU3663" t="s">
        <v>107</v>
      </c>
      <c r="AV3663" t="s">
        <v>17350</v>
      </c>
    </row>
    <row r="3664" spans="1:48" hidden="1" x14ac:dyDescent="0.3">
      <c r="A3664" t="s">
        <v>17351</v>
      </c>
      <c r="B3664" t="s">
        <v>17352</v>
      </c>
      <c r="C3664" s="1" t="str">
        <f t="shared" si="600"/>
        <v>21:0975</v>
      </c>
      <c r="D3664" s="1" t="str">
        <f t="shared" si="604"/>
        <v>21:0111</v>
      </c>
      <c r="E3664" t="s">
        <v>17353</v>
      </c>
      <c r="F3664" t="s">
        <v>17354</v>
      </c>
      <c r="H3664">
        <v>60.019269799999996</v>
      </c>
      <c r="I3664">
        <v>-101.95164320000001</v>
      </c>
      <c r="J3664" s="1" t="str">
        <f t="shared" si="605"/>
        <v>NGR lake sediment grab sample</v>
      </c>
      <c r="K3664" s="1" t="str">
        <f t="shared" si="606"/>
        <v>&lt;177 micron (NGR)</v>
      </c>
      <c r="L3664">
        <v>107</v>
      </c>
      <c r="M3664" t="s">
        <v>354</v>
      </c>
      <c r="N3664">
        <v>2078</v>
      </c>
      <c r="O3664" t="s">
        <v>211</v>
      </c>
      <c r="P3664" t="s">
        <v>54</v>
      </c>
      <c r="Q3664" t="s">
        <v>1134</v>
      </c>
      <c r="R3664" t="s">
        <v>575</v>
      </c>
      <c r="S3664" t="s">
        <v>57</v>
      </c>
      <c r="T3664" t="s">
        <v>277</v>
      </c>
      <c r="U3664" t="s">
        <v>168</v>
      </c>
      <c r="V3664" t="s">
        <v>356</v>
      </c>
      <c r="W3664" t="s">
        <v>448</v>
      </c>
      <c r="X3664" t="s">
        <v>74</v>
      </c>
      <c r="Y3664" t="s">
        <v>355</v>
      </c>
      <c r="Z3664" t="s">
        <v>170</v>
      </c>
      <c r="AA3664" t="s">
        <v>64</v>
      </c>
      <c r="AB3664" t="s">
        <v>380</v>
      </c>
      <c r="AC3664" t="s">
        <v>157</v>
      </c>
      <c r="AD3664" t="s">
        <v>127</v>
      </c>
      <c r="AE3664" t="s">
        <v>75</v>
      </c>
      <c r="AF3664" t="s">
        <v>436</v>
      </c>
      <c r="AG3664" t="s">
        <v>60</v>
      </c>
      <c r="AH3664" t="s">
        <v>70</v>
      </c>
      <c r="AI3664" t="s">
        <v>138</v>
      </c>
      <c r="AJ3664" t="s">
        <v>168</v>
      </c>
      <c r="AK3664" t="s">
        <v>73</v>
      </c>
      <c r="AL3664" t="s">
        <v>224</v>
      </c>
      <c r="AM3664" t="s">
        <v>157</v>
      </c>
      <c r="AN3664" t="s">
        <v>76</v>
      </c>
      <c r="AO3664" t="s">
        <v>104</v>
      </c>
      <c r="AP3664" t="s">
        <v>234</v>
      </c>
      <c r="AQ3664" t="s">
        <v>608</v>
      </c>
      <c r="AR3664" t="s">
        <v>74</v>
      </c>
      <c r="AS3664" t="s">
        <v>170</v>
      </c>
      <c r="AT3664" t="s">
        <v>152</v>
      </c>
      <c r="AU3664" t="s">
        <v>107</v>
      </c>
      <c r="AV3664" t="s">
        <v>14293</v>
      </c>
    </row>
    <row r="3665" spans="1:48" hidden="1" x14ac:dyDescent="0.3">
      <c r="A3665" t="s">
        <v>17355</v>
      </c>
      <c r="B3665" t="s">
        <v>17356</v>
      </c>
      <c r="C3665" s="1" t="str">
        <f t="shared" si="600"/>
        <v>21:0975</v>
      </c>
      <c r="D3665" s="1" t="str">
        <f t="shared" si="604"/>
        <v>21:0111</v>
      </c>
      <c r="E3665" t="s">
        <v>17357</v>
      </c>
      <c r="F3665" t="s">
        <v>17358</v>
      </c>
      <c r="H3665">
        <v>60.051825200000003</v>
      </c>
      <c r="I3665">
        <v>-101.9587243</v>
      </c>
      <c r="J3665" s="1" t="str">
        <f t="shared" si="605"/>
        <v>NGR lake sediment grab sample</v>
      </c>
      <c r="K3665" s="1" t="str">
        <f t="shared" si="606"/>
        <v>&lt;177 micron (NGR)</v>
      </c>
      <c r="L3665">
        <v>108</v>
      </c>
      <c r="M3665" t="s">
        <v>52</v>
      </c>
      <c r="N3665">
        <v>2079</v>
      </c>
      <c r="O3665" t="s">
        <v>396</v>
      </c>
      <c r="P3665" t="s">
        <v>92</v>
      </c>
      <c r="Q3665" t="s">
        <v>202</v>
      </c>
      <c r="R3665" t="s">
        <v>156</v>
      </c>
      <c r="S3665" t="s">
        <v>57</v>
      </c>
      <c r="T3665" t="s">
        <v>119</v>
      </c>
      <c r="U3665" t="s">
        <v>57</v>
      </c>
      <c r="V3665" t="s">
        <v>151</v>
      </c>
      <c r="W3665" t="s">
        <v>95</v>
      </c>
      <c r="X3665" t="s">
        <v>67</v>
      </c>
      <c r="Y3665" t="s">
        <v>206</v>
      </c>
      <c r="Z3665" t="s">
        <v>59</v>
      </c>
      <c r="AA3665" t="s">
        <v>64</v>
      </c>
      <c r="AB3665" t="s">
        <v>282</v>
      </c>
      <c r="AC3665" t="s">
        <v>70</v>
      </c>
      <c r="AD3665" t="s">
        <v>67</v>
      </c>
      <c r="AE3665" t="s">
        <v>421</v>
      </c>
      <c r="AF3665" t="s">
        <v>76</v>
      </c>
      <c r="AG3665" t="s">
        <v>135</v>
      </c>
      <c r="AH3665" t="s">
        <v>70</v>
      </c>
      <c r="AI3665" t="s">
        <v>692</v>
      </c>
      <c r="AJ3665" t="s">
        <v>226</v>
      </c>
      <c r="AK3665" t="s">
        <v>73</v>
      </c>
      <c r="AL3665" t="s">
        <v>125</v>
      </c>
      <c r="AM3665" t="s">
        <v>103</v>
      </c>
      <c r="AN3665" t="s">
        <v>76</v>
      </c>
      <c r="AO3665" t="s">
        <v>340</v>
      </c>
      <c r="AP3665" t="s">
        <v>126</v>
      </c>
      <c r="AQ3665" t="s">
        <v>61</v>
      </c>
      <c r="AR3665" t="s">
        <v>67</v>
      </c>
      <c r="AS3665" t="s">
        <v>54</v>
      </c>
      <c r="AT3665" t="s">
        <v>73</v>
      </c>
      <c r="AU3665" t="s">
        <v>462</v>
      </c>
      <c r="AV3665" t="s">
        <v>17359</v>
      </c>
    </row>
    <row r="3666" spans="1:48" hidden="1" x14ac:dyDescent="0.3">
      <c r="A3666" t="s">
        <v>17360</v>
      </c>
      <c r="B3666" t="s">
        <v>17361</v>
      </c>
      <c r="C3666" s="1" t="str">
        <f t="shared" si="600"/>
        <v>21:0975</v>
      </c>
      <c r="D3666" s="1" t="str">
        <f t="shared" si="604"/>
        <v>21:0111</v>
      </c>
      <c r="E3666" t="s">
        <v>17357</v>
      </c>
      <c r="F3666" t="s">
        <v>17362</v>
      </c>
      <c r="H3666">
        <v>60.051825200000003</v>
      </c>
      <c r="I3666">
        <v>-101.9587243</v>
      </c>
      <c r="J3666" s="1" t="str">
        <f t="shared" si="605"/>
        <v>NGR lake sediment grab sample</v>
      </c>
      <c r="K3666" s="1" t="str">
        <f t="shared" si="606"/>
        <v>&lt;177 micron (NGR)</v>
      </c>
      <c r="L3666">
        <v>108</v>
      </c>
      <c r="M3666" t="s">
        <v>345</v>
      </c>
      <c r="N3666">
        <v>2080</v>
      </c>
      <c r="O3666" t="s">
        <v>238</v>
      </c>
      <c r="P3666" t="s">
        <v>54</v>
      </c>
      <c r="Q3666" t="s">
        <v>325</v>
      </c>
      <c r="R3666" t="s">
        <v>305</v>
      </c>
      <c r="S3666" t="s">
        <v>57</v>
      </c>
      <c r="T3666" t="s">
        <v>172</v>
      </c>
      <c r="U3666" t="s">
        <v>57</v>
      </c>
      <c r="V3666" t="s">
        <v>317</v>
      </c>
      <c r="W3666" t="s">
        <v>137</v>
      </c>
      <c r="X3666" t="s">
        <v>67</v>
      </c>
      <c r="Y3666" t="s">
        <v>206</v>
      </c>
      <c r="Z3666" t="s">
        <v>117</v>
      </c>
      <c r="AA3666" t="s">
        <v>64</v>
      </c>
      <c r="AB3666" t="s">
        <v>347</v>
      </c>
      <c r="AC3666" t="s">
        <v>70</v>
      </c>
      <c r="AD3666" t="s">
        <v>74</v>
      </c>
      <c r="AE3666" t="s">
        <v>302</v>
      </c>
      <c r="AF3666" t="s">
        <v>203</v>
      </c>
      <c r="AG3666" t="s">
        <v>58</v>
      </c>
      <c r="AH3666" t="s">
        <v>70</v>
      </c>
      <c r="AI3666" t="s">
        <v>338</v>
      </c>
      <c r="AJ3666" t="s">
        <v>193</v>
      </c>
      <c r="AK3666" t="s">
        <v>73</v>
      </c>
      <c r="AL3666" t="s">
        <v>177</v>
      </c>
      <c r="AM3666" t="s">
        <v>75</v>
      </c>
      <c r="AN3666" t="s">
        <v>76</v>
      </c>
      <c r="AO3666" t="s">
        <v>340</v>
      </c>
      <c r="AP3666" t="s">
        <v>126</v>
      </c>
      <c r="AQ3666" t="s">
        <v>363</v>
      </c>
      <c r="AR3666" t="s">
        <v>67</v>
      </c>
      <c r="AS3666" t="s">
        <v>62</v>
      </c>
      <c r="AT3666" t="s">
        <v>73</v>
      </c>
      <c r="AU3666" t="s">
        <v>593</v>
      </c>
      <c r="AV3666" t="s">
        <v>1451</v>
      </c>
    </row>
    <row r="3667" spans="1:48" hidden="1" x14ac:dyDescent="0.3">
      <c r="A3667" t="s">
        <v>17363</v>
      </c>
      <c r="B3667" t="s">
        <v>17364</v>
      </c>
      <c r="C3667" s="1" t="str">
        <f t="shared" si="600"/>
        <v>21:0975</v>
      </c>
      <c r="D3667" s="1" t="str">
        <f t="shared" si="604"/>
        <v>21:0111</v>
      </c>
      <c r="E3667" t="s">
        <v>17365</v>
      </c>
      <c r="F3667" t="s">
        <v>17366</v>
      </c>
      <c r="H3667">
        <v>60.199034300000001</v>
      </c>
      <c r="I3667">
        <v>-101.84963260000001</v>
      </c>
      <c r="J3667" s="1" t="str">
        <f t="shared" si="605"/>
        <v>NGR lake sediment grab sample</v>
      </c>
      <c r="K3667" s="1" t="str">
        <f t="shared" si="606"/>
        <v>&lt;177 micron (NGR)</v>
      </c>
      <c r="L3667">
        <v>108</v>
      </c>
      <c r="M3667" t="s">
        <v>86</v>
      </c>
      <c r="N3667">
        <v>2081</v>
      </c>
      <c r="O3667" t="s">
        <v>61</v>
      </c>
      <c r="P3667" t="s">
        <v>62</v>
      </c>
      <c r="Q3667" t="s">
        <v>2145</v>
      </c>
      <c r="R3667" t="s">
        <v>90</v>
      </c>
      <c r="S3667" t="s">
        <v>57</v>
      </c>
      <c r="T3667" t="s">
        <v>478</v>
      </c>
      <c r="U3667" t="s">
        <v>57</v>
      </c>
      <c r="V3667" t="s">
        <v>317</v>
      </c>
      <c r="W3667" t="s">
        <v>74</v>
      </c>
      <c r="X3667" t="s">
        <v>67</v>
      </c>
      <c r="Y3667" t="s">
        <v>74</v>
      </c>
      <c r="Z3667" t="s">
        <v>127</v>
      </c>
      <c r="AA3667" t="s">
        <v>64</v>
      </c>
      <c r="AB3667" t="s">
        <v>357</v>
      </c>
      <c r="AC3667" t="s">
        <v>155</v>
      </c>
      <c r="AD3667" t="s">
        <v>88</v>
      </c>
      <c r="AE3667" t="s">
        <v>157</v>
      </c>
      <c r="AF3667" t="s">
        <v>178</v>
      </c>
      <c r="AG3667" t="s">
        <v>615</v>
      </c>
      <c r="AH3667" t="s">
        <v>70</v>
      </c>
      <c r="AI3667" t="s">
        <v>143</v>
      </c>
      <c r="AJ3667" t="s">
        <v>170</v>
      </c>
      <c r="AK3667" t="s">
        <v>73</v>
      </c>
      <c r="AL3667" t="s">
        <v>103</v>
      </c>
      <c r="AM3667" t="s">
        <v>103</v>
      </c>
      <c r="AN3667" t="s">
        <v>76</v>
      </c>
      <c r="AO3667" t="s">
        <v>124</v>
      </c>
      <c r="AP3667" t="s">
        <v>954</v>
      </c>
      <c r="AQ3667" t="s">
        <v>92</v>
      </c>
      <c r="AR3667" t="s">
        <v>67</v>
      </c>
      <c r="AS3667" t="s">
        <v>54</v>
      </c>
      <c r="AT3667" t="s">
        <v>73</v>
      </c>
      <c r="AU3667" t="s">
        <v>107</v>
      </c>
      <c r="AV3667" t="s">
        <v>6246</v>
      </c>
    </row>
    <row r="3668" spans="1:48" hidden="1" x14ac:dyDescent="0.3">
      <c r="A3668" t="s">
        <v>17367</v>
      </c>
      <c r="B3668" t="s">
        <v>17368</v>
      </c>
      <c r="C3668" s="1" t="str">
        <f t="shared" si="600"/>
        <v>21:0975</v>
      </c>
      <c r="D3668" s="1" t="str">
        <f t="shared" si="604"/>
        <v>21:0111</v>
      </c>
      <c r="E3668" t="s">
        <v>17369</v>
      </c>
      <c r="F3668" t="s">
        <v>17370</v>
      </c>
      <c r="H3668">
        <v>60.205025300000003</v>
      </c>
      <c r="I3668">
        <v>-101.82789529999999</v>
      </c>
      <c r="J3668" s="1" t="str">
        <f t="shared" si="605"/>
        <v>NGR lake sediment grab sample</v>
      </c>
      <c r="K3668" s="1" t="str">
        <f t="shared" si="606"/>
        <v>&lt;177 micron (NGR)</v>
      </c>
      <c r="L3668">
        <v>108</v>
      </c>
      <c r="M3668" t="s">
        <v>149</v>
      </c>
      <c r="N3668">
        <v>2082</v>
      </c>
      <c r="O3668" t="s">
        <v>233</v>
      </c>
      <c r="P3668" t="s">
        <v>54</v>
      </c>
      <c r="Q3668" t="s">
        <v>965</v>
      </c>
      <c r="R3668" t="s">
        <v>616</v>
      </c>
      <c r="S3668" t="s">
        <v>57</v>
      </c>
      <c r="T3668" t="s">
        <v>207</v>
      </c>
      <c r="U3668" t="s">
        <v>168</v>
      </c>
      <c r="V3668" t="s">
        <v>691</v>
      </c>
      <c r="W3668" t="s">
        <v>448</v>
      </c>
      <c r="X3668" t="s">
        <v>67</v>
      </c>
      <c r="Y3668" t="s">
        <v>263</v>
      </c>
      <c r="Z3668" t="s">
        <v>96</v>
      </c>
      <c r="AA3668" t="s">
        <v>64</v>
      </c>
      <c r="AB3668" t="s">
        <v>615</v>
      </c>
      <c r="AC3668" t="s">
        <v>74</v>
      </c>
      <c r="AD3668" t="s">
        <v>67</v>
      </c>
      <c r="AE3668" t="s">
        <v>206</v>
      </c>
      <c r="AF3668" t="s">
        <v>134</v>
      </c>
      <c r="AG3668" t="s">
        <v>175</v>
      </c>
      <c r="AH3668" t="s">
        <v>155</v>
      </c>
      <c r="AI3668" t="s">
        <v>117</v>
      </c>
      <c r="AJ3668" t="s">
        <v>59</v>
      </c>
      <c r="AK3668" t="s">
        <v>73</v>
      </c>
      <c r="AL3668" t="s">
        <v>75</v>
      </c>
      <c r="AM3668" t="s">
        <v>125</v>
      </c>
      <c r="AN3668" t="s">
        <v>76</v>
      </c>
      <c r="AO3668" t="s">
        <v>92</v>
      </c>
      <c r="AP3668" t="s">
        <v>414</v>
      </c>
      <c r="AQ3668" t="s">
        <v>11474</v>
      </c>
      <c r="AR3668" t="s">
        <v>62</v>
      </c>
      <c r="AS3668" t="s">
        <v>170</v>
      </c>
      <c r="AT3668" t="s">
        <v>152</v>
      </c>
      <c r="AU3668" t="s">
        <v>107</v>
      </c>
      <c r="AV3668" t="s">
        <v>6246</v>
      </c>
    </row>
    <row r="3669" spans="1:48" hidden="1" x14ac:dyDescent="0.3">
      <c r="A3669" t="s">
        <v>17371</v>
      </c>
      <c r="B3669" t="s">
        <v>17372</v>
      </c>
      <c r="C3669" s="1" t="str">
        <f t="shared" si="600"/>
        <v>21:0975</v>
      </c>
      <c r="D3669" s="1" t="str">
        <f t="shared" si="604"/>
        <v>21:0111</v>
      </c>
      <c r="E3669" t="s">
        <v>17373</v>
      </c>
      <c r="F3669" t="s">
        <v>17374</v>
      </c>
      <c r="H3669">
        <v>60.162456599999999</v>
      </c>
      <c r="I3669">
        <v>-101.80296180000001</v>
      </c>
      <c r="J3669" s="1" t="str">
        <f t="shared" si="605"/>
        <v>NGR lake sediment grab sample</v>
      </c>
      <c r="K3669" s="1" t="str">
        <f t="shared" si="606"/>
        <v>&lt;177 micron (NGR)</v>
      </c>
      <c r="L3669">
        <v>108</v>
      </c>
      <c r="M3669" t="s">
        <v>113</v>
      </c>
      <c r="N3669">
        <v>2083</v>
      </c>
      <c r="O3669" t="s">
        <v>118</v>
      </c>
      <c r="P3669" t="s">
        <v>96</v>
      </c>
      <c r="Q3669" t="s">
        <v>80</v>
      </c>
      <c r="R3669" t="s">
        <v>347</v>
      </c>
      <c r="S3669" t="s">
        <v>57</v>
      </c>
      <c r="T3669" t="s">
        <v>1089</v>
      </c>
      <c r="U3669" t="s">
        <v>96</v>
      </c>
      <c r="V3669" t="s">
        <v>2740</v>
      </c>
      <c r="W3669" t="s">
        <v>75</v>
      </c>
      <c r="X3669" t="s">
        <v>67</v>
      </c>
      <c r="Y3669" t="s">
        <v>224</v>
      </c>
      <c r="Z3669" t="s">
        <v>62</v>
      </c>
      <c r="AA3669" t="s">
        <v>64</v>
      </c>
      <c r="AB3669" t="s">
        <v>189</v>
      </c>
      <c r="AC3669" t="s">
        <v>155</v>
      </c>
      <c r="AD3669" t="s">
        <v>138</v>
      </c>
      <c r="AE3669" t="s">
        <v>3853</v>
      </c>
      <c r="AF3669" t="s">
        <v>77</v>
      </c>
      <c r="AG3669" t="s">
        <v>116</v>
      </c>
      <c r="AH3669" t="s">
        <v>173</v>
      </c>
      <c r="AI3669" t="s">
        <v>94</v>
      </c>
      <c r="AJ3669" t="s">
        <v>709</v>
      </c>
      <c r="AK3669" t="s">
        <v>73</v>
      </c>
      <c r="AL3669" t="s">
        <v>103</v>
      </c>
      <c r="AM3669" t="s">
        <v>224</v>
      </c>
      <c r="AN3669" t="s">
        <v>76</v>
      </c>
      <c r="AO3669" t="s">
        <v>280</v>
      </c>
      <c r="AP3669" t="s">
        <v>863</v>
      </c>
      <c r="AQ3669" t="s">
        <v>92</v>
      </c>
      <c r="AR3669" t="s">
        <v>67</v>
      </c>
      <c r="AS3669" t="s">
        <v>62</v>
      </c>
      <c r="AT3669" t="s">
        <v>73</v>
      </c>
      <c r="AU3669" t="s">
        <v>107</v>
      </c>
      <c r="AV3669" t="s">
        <v>17375</v>
      </c>
    </row>
    <row r="3670" spans="1:48" hidden="1" x14ac:dyDescent="0.3">
      <c r="A3670" t="s">
        <v>17376</v>
      </c>
      <c r="B3670" t="s">
        <v>17377</v>
      </c>
      <c r="C3670" s="1" t="str">
        <f t="shared" si="600"/>
        <v>21:0975</v>
      </c>
      <c r="D3670" s="1" t="str">
        <f t="shared" si="604"/>
        <v>21:0111</v>
      </c>
      <c r="E3670" t="s">
        <v>17373</v>
      </c>
      <c r="F3670" t="s">
        <v>17378</v>
      </c>
      <c r="H3670">
        <v>60.162456599999999</v>
      </c>
      <c r="I3670">
        <v>-101.80296180000001</v>
      </c>
      <c r="J3670" s="1" t="str">
        <f t="shared" si="605"/>
        <v>NGR lake sediment grab sample</v>
      </c>
      <c r="K3670" s="1" t="str">
        <f t="shared" si="606"/>
        <v>&lt;177 micron (NGR)</v>
      </c>
      <c r="L3670">
        <v>108</v>
      </c>
      <c r="M3670" t="s">
        <v>132</v>
      </c>
      <c r="N3670">
        <v>2084</v>
      </c>
      <c r="O3670" t="s">
        <v>308</v>
      </c>
      <c r="P3670" t="s">
        <v>62</v>
      </c>
      <c r="Q3670" t="s">
        <v>1128</v>
      </c>
      <c r="R3670" t="s">
        <v>436</v>
      </c>
      <c r="S3670" t="s">
        <v>57</v>
      </c>
      <c r="T3670" t="s">
        <v>279</v>
      </c>
      <c r="U3670" t="s">
        <v>138</v>
      </c>
      <c r="V3670" t="s">
        <v>550</v>
      </c>
      <c r="W3670" t="s">
        <v>157</v>
      </c>
      <c r="X3670" t="s">
        <v>67</v>
      </c>
      <c r="Y3670" t="s">
        <v>206</v>
      </c>
      <c r="Z3670" t="s">
        <v>62</v>
      </c>
      <c r="AA3670" t="s">
        <v>64</v>
      </c>
      <c r="AB3670" t="s">
        <v>890</v>
      </c>
      <c r="AC3670" t="s">
        <v>155</v>
      </c>
      <c r="AD3670" t="s">
        <v>62</v>
      </c>
      <c r="AE3670" t="s">
        <v>3844</v>
      </c>
      <c r="AF3670" t="s">
        <v>290</v>
      </c>
      <c r="AG3670" t="s">
        <v>69</v>
      </c>
      <c r="AH3670" t="s">
        <v>70</v>
      </c>
      <c r="AI3670" t="s">
        <v>363</v>
      </c>
      <c r="AJ3670" t="s">
        <v>709</v>
      </c>
      <c r="AK3670" t="s">
        <v>73</v>
      </c>
      <c r="AL3670" t="s">
        <v>103</v>
      </c>
      <c r="AM3670" t="s">
        <v>177</v>
      </c>
      <c r="AN3670" t="s">
        <v>76</v>
      </c>
      <c r="AO3670" t="s">
        <v>150</v>
      </c>
      <c r="AP3670" t="s">
        <v>830</v>
      </c>
      <c r="AQ3670" t="s">
        <v>104</v>
      </c>
      <c r="AR3670" t="s">
        <v>67</v>
      </c>
      <c r="AS3670" t="s">
        <v>54</v>
      </c>
      <c r="AT3670" t="s">
        <v>73</v>
      </c>
      <c r="AU3670" t="s">
        <v>107</v>
      </c>
      <c r="AV3670" t="s">
        <v>17379</v>
      </c>
    </row>
    <row r="3671" spans="1:48" hidden="1" x14ac:dyDescent="0.3">
      <c r="A3671" t="s">
        <v>17380</v>
      </c>
      <c r="B3671" t="s">
        <v>17381</v>
      </c>
      <c r="C3671" s="1" t="str">
        <f t="shared" si="600"/>
        <v>21:0975</v>
      </c>
      <c r="D3671" s="1" t="str">
        <f t="shared" si="604"/>
        <v>21:0111</v>
      </c>
      <c r="E3671" t="s">
        <v>17382</v>
      </c>
      <c r="F3671" t="s">
        <v>17383</v>
      </c>
      <c r="H3671">
        <v>60.138199200000003</v>
      </c>
      <c r="I3671">
        <v>-101.8059222</v>
      </c>
      <c r="J3671" s="1" t="str">
        <f t="shared" si="605"/>
        <v>NGR lake sediment grab sample</v>
      </c>
      <c r="K3671" s="1" t="str">
        <f t="shared" si="606"/>
        <v>&lt;177 micron (NGR)</v>
      </c>
      <c r="L3671">
        <v>108</v>
      </c>
      <c r="M3671" t="s">
        <v>165</v>
      </c>
      <c r="N3671">
        <v>2085</v>
      </c>
      <c r="O3671" t="s">
        <v>448</v>
      </c>
      <c r="P3671" t="s">
        <v>54</v>
      </c>
      <c r="Q3671" t="s">
        <v>853</v>
      </c>
      <c r="R3671" t="s">
        <v>116</v>
      </c>
      <c r="S3671" t="s">
        <v>57</v>
      </c>
      <c r="T3671" t="s">
        <v>562</v>
      </c>
      <c r="U3671" t="s">
        <v>57</v>
      </c>
      <c r="V3671" t="s">
        <v>2740</v>
      </c>
      <c r="W3671" t="s">
        <v>103</v>
      </c>
      <c r="X3671" t="s">
        <v>62</v>
      </c>
      <c r="Y3671" t="s">
        <v>70</v>
      </c>
      <c r="Z3671" t="s">
        <v>67</v>
      </c>
      <c r="AA3671" t="s">
        <v>64</v>
      </c>
      <c r="AB3671" t="s">
        <v>277</v>
      </c>
      <c r="AC3671" t="s">
        <v>238</v>
      </c>
      <c r="AD3671" t="s">
        <v>104</v>
      </c>
      <c r="AE3671" t="s">
        <v>10528</v>
      </c>
      <c r="AF3671" t="s">
        <v>76</v>
      </c>
      <c r="AG3671" t="s">
        <v>59</v>
      </c>
      <c r="AH3671" t="s">
        <v>173</v>
      </c>
      <c r="AI3671" t="s">
        <v>63</v>
      </c>
      <c r="AJ3671" t="s">
        <v>14251</v>
      </c>
      <c r="AK3671" t="s">
        <v>73</v>
      </c>
      <c r="AL3671" t="s">
        <v>103</v>
      </c>
      <c r="AM3671" t="s">
        <v>396</v>
      </c>
      <c r="AN3671" t="s">
        <v>76</v>
      </c>
      <c r="AO3671" t="s">
        <v>178</v>
      </c>
      <c r="AP3671" t="s">
        <v>8164</v>
      </c>
      <c r="AQ3671" t="s">
        <v>608</v>
      </c>
      <c r="AR3671" t="s">
        <v>67</v>
      </c>
      <c r="AS3671" t="s">
        <v>138</v>
      </c>
      <c r="AT3671" t="s">
        <v>73</v>
      </c>
      <c r="AU3671" t="s">
        <v>107</v>
      </c>
      <c r="AV3671" t="s">
        <v>17384</v>
      </c>
    </row>
    <row r="3672" spans="1:48" hidden="1" x14ac:dyDescent="0.3">
      <c r="A3672" t="s">
        <v>17385</v>
      </c>
      <c r="B3672" t="s">
        <v>17386</v>
      </c>
      <c r="C3672" s="1" t="str">
        <f t="shared" si="600"/>
        <v>21:0975</v>
      </c>
      <c r="D3672" s="1" t="str">
        <f t="shared" si="604"/>
        <v>21:0111</v>
      </c>
      <c r="E3672" t="s">
        <v>17387</v>
      </c>
      <c r="F3672" t="s">
        <v>17388</v>
      </c>
      <c r="H3672">
        <v>60.099437799999997</v>
      </c>
      <c r="I3672">
        <v>-101.81241129999999</v>
      </c>
      <c r="J3672" s="1" t="str">
        <f t="shared" si="605"/>
        <v>NGR lake sediment grab sample</v>
      </c>
      <c r="K3672" s="1" t="str">
        <f t="shared" si="606"/>
        <v>&lt;177 micron (NGR)</v>
      </c>
      <c r="L3672">
        <v>108</v>
      </c>
      <c r="M3672" t="s">
        <v>185</v>
      </c>
      <c r="N3672">
        <v>2086</v>
      </c>
      <c r="O3672" t="s">
        <v>95</v>
      </c>
      <c r="P3672" t="s">
        <v>54</v>
      </c>
      <c r="Q3672" t="s">
        <v>262</v>
      </c>
      <c r="R3672" t="s">
        <v>151</v>
      </c>
      <c r="S3672" t="s">
        <v>57</v>
      </c>
      <c r="T3672" t="s">
        <v>315</v>
      </c>
      <c r="U3672" t="s">
        <v>57</v>
      </c>
      <c r="V3672" t="s">
        <v>2740</v>
      </c>
      <c r="W3672" t="s">
        <v>103</v>
      </c>
      <c r="X3672" t="s">
        <v>74</v>
      </c>
      <c r="Y3672" t="s">
        <v>75</v>
      </c>
      <c r="Z3672" t="s">
        <v>74</v>
      </c>
      <c r="AA3672" t="s">
        <v>64</v>
      </c>
      <c r="AB3672" t="s">
        <v>449</v>
      </c>
      <c r="AC3672" t="s">
        <v>157</v>
      </c>
      <c r="AD3672" t="s">
        <v>117</v>
      </c>
      <c r="AE3672" t="s">
        <v>3492</v>
      </c>
      <c r="AF3672" t="s">
        <v>76</v>
      </c>
      <c r="AG3672" t="s">
        <v>178</v>
      </c>
      <c r="AH3672" t="s">
        <v>472</v>
      </c>
      <c r="AI3672" t="s">
        <v>79</v>
      </c>
      <c r="AJ3672" t="s">
        <v>1395</v>
      </c>
      <c r="AK3672" t="s">
        <v>73</v>
      </c>
      <c r="AL3672" t="s">
        <v>103</v>
      </c>
      <c r="AM3672" t="s">
        <v>74</v>
      </c>
      <c r="AN3672" t="s">
        <v>76</v>
      </c>
      <c r="AO3672" t="s">
        <v>104</v>
      </c>
      <c r="AP3672" t="s">
        <v>624</v>
      </c>
      <c r="AQ3672" t="s">
        <v>2021</v>
      </c>
      <c r="AR3672" t="s">
        <v>67</v>
      </c>
      <c r="AS3672" t="s">
        <v>96</v>
      </c>
      <c r="AT3672" t="s">
        <v>73</v>
      </c>
      <c r="AU3672" t="s">
        <v>107</v>
      </c>
      <c r="AV3672" t="s">
        <v>3395</v>
      </c>
    </row>
    <row r="3673" spans="1:48" hidden="1" x14ac:dyDescent="0.3">
      <c r="A3673" t="s">
        <v>17389</v>
      </c>
      <c r="B3673" t="s">
        <v>17390</v>
      </c>
      <c r="C3673" s="1" t="str">
        <f t="shared" si="600"/>
        <v>21:0975</v>
      </c>
      <c r="D3673" s="1" t="str">
        <f>HYPERLINK("https://geochem.nrcan.gc.ca/cdogs/content/svy/svy_e.htm", "")</f>
        <v/>
      </c>
      <c r="G3673" s="1" t="str">
        <f>HYPERLINK("https://geochem.nrcan.gc.ca/cdogs/content/cr_/cr_00161_e.htm", "161")</f>
        <v>161</v>
      </c>
      <c r="J3673" t="s">
        <v>230</v>
      </c>
      <c r="K3673" t="s">
        <v>231</v>
      </c>
      <c r="L3673">
        <v>108</v>
      </c>
      <c r="M3673" t="s">
        <v>232</v>
      </c>
      <c r="N3673">
        <v>2087</v>
      </c>
      <c r="O3673" t="s">
        <v>692</v>
      </c>
      <c r="P3673" t="s">
        <v>170</v>
      </c>
      <c r="Q3673" t="s">
        <v>656</v>
      </c>
      <c r="R3673" t="s">
        <v>103</v>
      </c>
      <c r="S3673" t="s">
        <v>57</v>
      </c>
      <c r="T3673" t="s">
        <v>207</v>
      </c>
      <c r="U3673" t="s">
        <v>168</v>
      </c>
      <c r="V3673" t="s">
        <v>1089</v>
      </c>
      <c r="W3673" t="s">
        <v>63</v>
      </c>
      <c r="X3673" t="s">
        <v>62</v>
      </c>
      <c r="Y3673" t="s">
        <v>61</v>
      </c>
      <c r="Z3673" t="s">
        <v>178</v>
      </c>
      <c r="AA3673" t="s">
        <v>64</v>
      </c>
      <c r="AB3673" t="s">
        <v>890</v>
      </c>
      <c r="AC3673" t="s">
        <v>125</v>
      </c>
      <c r="AD3673" t="s">
        <v>67</v>
      </c>
      <c r="AE3673" t="s">
        <v>17391</v>
      </c>
      <c r="AF3673" t="s">
        <v>151</v>
      </c>
      <c r="AG3673" t="s">
        <v>428</v>
      </c>
      <c r="AH3673" t="s">
        <v>157</v>
      </c>
      <c r="AI3673" t="s">
        <v>134</v>
      </c>
      <c r="AJ3673" t="s">
        <v>429</v>
      </c>
      <c r="AK3673" t="s">
        <v>73</v>
      </c>
      <c r="AL3673" t="s">
        <v>526</v>
      </c>
      <c r="AM3673" t="s">
        <v>68</v>
      </c>
      <c r="AN3673" t="s">
        <v>76</v>
      </c>
      <c r="AO3673" t="s">
        <v>92</v>
      </c>
      <c r="AP3673" t="s">
        <v>13875</v>
      </c>
      <c r="AQ3673" t="s">
        <v>87</v>
      </c>
      <c r="AR3673" t="s">
        <v>62</v>
      </c>
      <c r="AS3673" t="s">
        <v>96</v>
      </c>
      <c r="AT3673" t="s">
        <v>73</v>
      </c>
      <c r="AU3673" t="s">
        <v>652</v>
      </c>
      <c r="AV3673" t="s">
        <v>17392</v>
      </c>
    </row>
    <row r="3674" spans="1:48" hidden="1" x14ac:dyDescent="0.3">
      <c r="A3674" t="s">
        <v>17393</v>
      </c>
      <c r="B3674" t="s">
        <v>17394</v>
      </c>
      <c r="C3674" s="1" t="str">
        <f t="shared" si="600"/>
        <v>21:0975</v>
      </c>
      <c r="D3674" s="1" t="str">
        <f t="shared" ref="D3674:D3701" si="607">HYPERLINK("https://geochem.nrcan.gc.ca/cdogs/content/svy/svy210111_e.htm", "21:0111")</f>
        <v>21:0111</v>
      </c>
      <c r="E3674" t="s">
        <v>17395</v>
      </c>
      <c r="F3674" t="s">
        <v>17396</v>
      </c>
      <c r="H3674">
        <v>60.090391400000001</v>
      </c>
      <c r="I3674">
        <v>-101.8488935</v>
      </c>
      <c r="J3674" s="1" t="str">
        <f t="shared" ref="J3674:J3701" si="608">HYPERLINK("https://geochem.nrcan.gc.ca/cdogs/content/kwd/kwd020027_e.htm", "NGR lake sediment grab sample")</f>
        <v>NGR lake sediment grab sample</v>
      </c>
      <c r="K3674" s="1" t="str">
        <f t="shared" ref="K3674:K3701" si="609">HYPERLINK("https://geochem.nrcan.gc.ca/cdogs/content/kwd/kwd080006_e.htm", "&lt;177 micron (NGR)")</f>
        <v>&lt;177 micron (NGR)</v>
      </c>
      <c r="L3674">
        <v>108</v>
      </c>
      <c r="M3674" t="s">
        <v>200</v>
      </c>
      <c r="N3674">
        <v>2088</v>
      </c>
      <c r="O3674" t="s">
        <v>363</v>
      </c>
      <c r="P3674" t="s">
        <v>54</v>
      </c>
      <c r="Q3674" t="s">
        <v>262</v>
      </c>
      <c r="R3674" t="s">
        <v>189</v>
      </c>
      <c r="S3674" t="s">
        <v>57</v>
      </c>
      <c r="T3674" t="s">
        <v>635</v>
      </c>
      <c r="U3674" t="s">
        <v>59</v>
      </c>
      <c r="V3674" t="s">
        <v>69</v>
      </c>
      <c r="W3674" t="s">
        <v>125</v>
      </c>
      <c r="X3674" t="s">
        <v>62</v>
      </c>
      <c r="Y3674" t="s">
        <v>170</v>
      </c>
      <c r="Z3674" t="s">
        <v>62</v>
      </c>
      <c r="AA3674" t="s">
        <v>64</v>
      </c>
      <c r="AB3674" t="s">
        <v>277</v>
      </c>
      <c r="AC3674" t="s">
        <v>526</v>
      </c>
      <c r="AD3674" t="s">
        <v>357</v>
      </c>
      <c r="AE3674" t="s">
        <v>7527</v>
      </c>
      <c r="AF3674" t="s">
        <v>76</v>
      </c>
      <c r="AG3674" t="s">
        <v>116</v>
      </c>
      <c r="AH3674" t="s">
        <v>173</v>
      </c>
      <c r="AI3674" t="s">
        <v>292</v>
      </c>
      <c r="AJ3674" t="s">
        <v>8459</v>
      </c>
      <c r="AK3674" t="s">
        <v>73</v>
      </c>
      <c r="AL3674" t="s">
        <v>103</v>
      </c>
      <c r="AM3674" t="s">
        <v>396</v>
      </c>
      <c r="AN3674" t="s">
        <v>76</v>
      </c>
      <c r="AO3674" t="s">
        <v>5856</v>
      </c>
      <c r="AP3674" t="s">
        <v>133</v>
      </c>
      <c r="AQ3674" t="s">
        <v>282</v>
      </c>
      <c r="AR3674" t="s">
        <v>62</v>
      </c>
      <c r="AS3674" t="s">
        <v>138</v>
      </c>
      <c r="AT3674" t="s">
        <v>73</v>
      </c>
      <c r="AU3674" t="s">
        <v>107</v>
      </c>
      <c r="AV3674" t="s">
        <v>9649</v>
      </c>
    </row>
    <row r="3675" spans="1:48" hidden="1" x14ac:dyDescent="0.3">
      <c r="A3675" t="s">
        <v>17397</v>
      </c>
      <c r="B3675" t="s">
        <v>17398</v>
      </c>
      <c r="C3675" s="1" t="str">
        <f t="shared" si="600"/>
        <v>21:0975</v>
      </c>
      <c r="D3675" s="1" t="str">
        <f t="shared" si="607"/>
        <v>21:0111</v>
      </c>
      <c r="E3675" t="s">
        <v>17399</v>
      </c>
      <c r="F3675" t="s">
        <v>17400</v>
      </c>
      <c r="H3675">
        <v>60.072909099999997</v>
      </c>
      <c r="I3675">
        <v>-101.8354464</v>
      </c>
      <c r="J3675" s="1" t="str">
        <f t="shared" si="608"/>
        <v>NGR lake sediment grab sample</v>
      </c>
      <c r="K3675" s="1" t="str">
        <f t="shared" si="609"/>
        <v>&lt;177 micron (NGR)</v>
      </c>
      <c r="L3675">
        <v>108</v>
      </c>
      <c r="M3675" t="s">
        <v>217</v>
      </c>
      <c r="N3675">
        <v>2089</v>
      </c>
      <c r="O3675" t="s">
        <v>526</v>
      </c>
      <c r="P3675" t="s">
        <v>54</v>
      </c>
      <c r="Q3675" t="s">
        <v>447</v>
      </c>
      <c r="R3675" t="s">
        <v>381</v>
      </c>
      <c r="S3675" t="s">
        <v>57</v>
      </c>
      <c r="T3675" t="s">
        <v>437</v>
      </c>
      <c r="U3675" t="s">
        <v>138</v>
      </c>
      <c r="V3675" t="s">
        <v>2740</v>
      </c>
      <c r="W3675" t="s">
        <v>74</v>
      </c>
      <c r="X3675" t="s">
        <v>62</v>
      </c>
      <c r="Y3675" t="s">
        <v>526</v>
      </c>
      <c r="Z3675" t="s">
        <v>62</v>
      </c>
      <c r="AA3675" t="s">
        <v>64</v>
      </c>
      <c r="AB3675" t="s">
        <v>58</v>
      </c>
      <c r="AC3675" t="s">
        <v>157</v>
      </c>
      <c r="AD3675" t="s">
        <v>96</v>
      </c>
      <c r="AE3675" t="s">
        <v>3989</v>
      </c>
      <c r="AF3675" t="s">
        <v>76</v>
      </c>
      <c r="AG3675" t="s">
        <v>436</v>
      </c>
      <c r="AH3675" t="s">
        <v>472</v>
      </c>
      <c r="AI3675" t="s">
        <v>308</v>
      </c>
      <c r="AJ3675" t="s">
        <v>366</v>
      </c>
      <c r="AK3675" t="s">
        <v>73</v>
      </c>
      <c r="AL3675" t="s">
        <v>103</v>
      </c>
      <c r="AM3675" t="s">
        <v>526</v>
      </c>
      <c r="AN3675" t="s">
        <v>76</v>
      </c>
      <c r="AO3675" t="s">
        <v>121</v>
      </c>
      <c r="AP3675" t="s">
        <v>337</v>
      </c>
      <c r="AQ3675" t="s">
        <v>102</v>
      </c>
      <c r="AR3675" t="s">
        <v>67</v>
      </c>
      <c r="AS3675" t="s">
        <v>127</v>
      </c>
      <c r="AT3675" t="s">
        <v>58</v>
      </c>
      <c r="AU3675" t="s">
        <v>107</v>
      </c>
      <c r="AV3675" t="s">
        <v>17401</v>
      </c>
    </row>
    <row r="3676" spans="1:48" hidden="1" x14ac:dyDescent="0.3">
      <c r="A3676" t="s">
        <v>17402</v>
      </c>
      <c r="B3676" t="s">
        <v>17403</v>
      </c>
      <c r="C3676" s="1" t="str">
        <f t="shared" si="600"/>
        <v>21:0975</v>
      </c>
      <c r="D3676" s="1" t="str">
        <f t="shared" si="607"/>
        <v>21:0111</v>
      </c>
      <c r="E3676" t="s">
        <v>17404</v>
      </c>
      <c r="F3676" t="s">
        <v>17405</v>
      </c>
      <c r="H3676">
        <v>60.056761199999997</v>
      </c>
      <c r="I3676">
        <v>-101.8124425</v>
      </c>
      <c r="J3676" s="1" t="str">
        <f t="shared" si="608"/>
        <v>NGR lake sediment grab sample</v>
      </c>
      <c r="K3676" s="1" t="str">
        <f t="shared" si="609"/>
        <v>&lt;177 micron (NGR)</v>
      </c>
      <c r="L3676">
        <v>108</v>
      </c>
      <c r="M3676" t="s">
        <v>246</v>
      </c>
      <c r="N3676">
        <v>2090</v>
      </c>
      <c r="O3676" t="s">
        <v>123</v>
      </c>
      <c r="P3676" t="s">
        <v>54</v>
      </c>
      <c r="Q3676" t="s">
        <v>802</v>
      </c>
      <c r="R3676" t="s">
        <v>436</v>
      </c>
      <c r="S3676" t="s">
        <v>57</v>
      </c>
      <c r="T3676" t="s">
        <v>560</v>
      </c>
      <c r="U3676" t="s">
        <v>138</v>
      </c>
      <c r="V3676" t="s">
        <v>381</v>
      </c>
      <c r="W3676" t="s">
        <v>302</v>
      </c>
      <c r="X3676" t="s">
        <v>62</v>
      </c>
      <c r="Y3676" t="s">
        <v>171</v>
      </c>
      <c r="Z3676" t="s">
        <v>170</v>
      </c>
      <c r="AA3676" t="s">
        <v>64</v>
      </c>
      <c r="AB3676" t="s">
        <v>364</v>
      </c>
      <c r="AC3676" t="s">
        <v>448</v>
      </c>
      <c r="AD3676" t="s">
        <v>77</v>
      </c>
      <c r="AE3676" t="s">
        <v>864</v>
      </c>
      <c r="AF3676" t="s">
        <v>203</v>
      </c>
      <c r="AG3676" t="s">
        <v>615</v>
      </c>
      <c r="AH3676" t="s">
        <v>173</v>
      </c>
      <c r="AI3676" t="s">
        <v>71</v>
      </c>
      <c r="AJ3676" t="s">
        <v>1402</v>
      </c>
      <c r="AK3676" t="s">
        <v>73</v>
      </c>
      <c r="AL3676" t="s">
        <v>177</v>
      </c>
      <c r="AM3676" t="s">
        <v>448</v>
      </c>
      <c r="AN3676" t="s">
        <v>76</v>
      </c>
      <c r="AO3676" t="s">
        <v>820</v>
      </c>
      <c r="AP3676" t="s">
        <v>105</v>
      </c>
      <c r="AQ3676" t="s">
        <v>17406</v>
      </c>
      <c r="AR3676" t="s">
        <v>62</v>
      </c>
      <c r="AS3676" t="s">
        <v>117</v>
      </c>
      <c r="AT3676" t="s">
        <v>152</v>
      </c>
      <c r="AU3676" t="s">
        <v>107</v>
      </c>
      <c r="AV3676" t="s">
        <v>17407</v>
      </c>
    </row>
    <row r="3677" spans="1:48" hidden="1" x14ac:dyDescent="0.3">
      <c r="A3677" t="s">
        <v>17408</v>
      </c>
      <c r="B3677" t="s">
        <v>17409</v>
      </c>
      <c r="C3677" s="1" t="str">
        <f t="shared" si="600"/>
        <v>21:0975</v>
      </c>
      <c r="D3677" s="1" t="str">
        <f t="shared" si="607"/>
        <v>21:0111</v>
      </c>
      <c r="E3677" t="s">
        <v>17410</v>
      </c>
      <c r="F3677" t="s">
        <v>17411</v>
      </c>
      <c r="H3677">
        <v>60.043259200000001</v>
      </c>
      <c r="I3677">
        <v>-101.8492833</v>
      </c>
      <c r="J3677" s="1" t="str">
        <f t="shared" si="608"/>
        <v>NGR lake sediment grab sample</v>
      </c>
      <c r="K3677" s="1" t="str">
        <f t="shared" si="609"/>
        <v>&lt;177 micron (NGR)</v>
      </c>
      <c r="L3677">
        <v>108</v>
      </c>
      <c r="M3677" t="s">
        <v>260</v>
      </c>
      <c r="N3677">
        <v>2091</v>
      </c>
      <c r="O3677" t="s">
        <v>127</v>
      </c>
      <c r="P3677" t="s">
        <v>54</v>
      </c>
      <c r="Q3677" t="s">
        <v>262</v>
      </c>
      <c r="R3677" t="s">
        <v>575</v>
      </c>
      <c r="S3677" t="s">
        <v>57</v>
      </c>
      <c r="T3677" t="s">
        <v>262</v>
      </c>
      <c r="U3677" t="s">
        <v>117</v>
      </c>
      <c r="V3677" t="s">
        <v>2740</v>
      </c>
      <c r="W3677" t="s">
        <v>177</v>
      </c>
      <c r="X3677" t="s">
        <v>74</v>
      </c>
      <c r="Y3677" t="s">
        <v>302</v>
      </c>
      <c r="Z3677" t="s">
        <v>74</v>
      </c>
      <c r="AA3677" t="s">
        <v>64</v>
      </c>
      <c r="AB3677" t="s">
        <v>235</v>
      </c>
      <c r="AC3677" t="s">
        <v>526</v>
      </c>
      <c r="AD3677" t="s">
        <v>69</v>
      </c>
      <c r="AE3677" t="s">
        <v>8614</v>
      </c>
      <c r="AF3677" t="s">
        <v>76</v>
      </c>
      <c r="AG3677" t="s">
        <v>281</v>
      </c>
      <c r="AH3677" t="s">
        <v>173</v>
      </c>
      <c r="AI3677" t="s">
        <v>136</v>
      </c>
      <c r="AJ3677" t="s">
        <v>168</v>
      </c>
      <c r="AK3677" t="s">
        <v>73</v>
      </c>
      <c r="AL3677" t="s">
        <v>103</v>
      </c>
      <c r="AM3677" t="s">
        <v>157</v>
      </c>
      <c r="AN3677" t="s">
        <v>76</v>
      </c>
      <c r="AO3677" t="s">
        <v>290</v>
      </c>
      <c r="AP3677" t="s">
        <v>997</v>
      </c>
      <c r="AQ3677" t="s">
        <v>3914</v>
      </c>
      <c r="AR3677" t="s">
        <v>127</v>
      </c>
      <c r="AS3677" t="s">
        <v>127</v>
      </c>
      <c r="AT3677" t="s">
        <v>73</v>
      </c>
      <c r="AU3677" t="s">
        <v>107</v>
      </c>
      <c r="AV3677" t="s">
        <v>5673</v>
      </c>
    </row>
    <row r="3678" spans="1:48" hidden="1" x14ac:dyDescent="0.3">
      <c r="A3678" t="s">
        <v>17412</v>
      </c>
      <c r="B3678" t="s">
        <v>17413</v>
      </c>
      <c r="C3678" s="1" t="str">
        <f t="shared" si="600"/>
        <v>21:0975</v>
      </c>
      <c r="D3678" s="1" t="str">
        <f t="shared" si="607"/>
        <v>21:0111</v>
      </c>
      <c r="E3678" t="s">
        <v>17414</v>
      </c>
      <c r="F3678" t="s">
        <v>17415</v>
      </c>
      <c r="H3678">
        <v>60.032373399999997</v>
      </c>
      <c r="I3678">
        <v>-101.7679555</v>
      </c>
      <c r="J3678" s="1" t="str">
        <f t="shared" si="608"/>
        <v>NGR lake sediment grab sample</v>
      </c>
      <c r="K3678" s="1" t="str">
        <f t="shared" si="609"/>
        <v>&lt;177 micron (NGR)</v>
      </c>
      <c r="L3678">
        <v>108</v>
      </c>
      <c r="M3678" t="s">
        <v>273</v>
      </c>
      <c r="N3678">
        <v>2092</v>
      </c>
      <c r="O3678" t="s">
        <v>220</v>
      </c>
      <c r="P3678" t="s">
        <v>54</v>
      </c>
      <c r="Q3678" t="s">
        <v>572</v>
      </c>
      <c r="R3678" t="s">
        <v>691</v>
      </c>
      <c r="S3678" t="s">
        <v>57</v>
      </c>
      <c r="T3678" t="s">
        <v>3719</v>
      </c>
      <c r="U3678" t="s">
        <v>203</v>
      </c>
      <c r="V3678" t="s">
        <v>282</v>
      </c>
      <c r="W3678" t="s">
        <v>302</v>
      </c>
      <c r="X3678" t="s">
        <v>170</v>
      </c>
      <c r="Y3678" t="s">
        <v>168</v>
      </c>
      <c r="Z3678" t="s">
        <v>170</v>
      </c>
      <c r="AA3678" t="s">
        <v>64</v>
      </c>
      <c r="AB3678" t="s">
        <v>17416</v>
      </c>
      <c r="AC3678" t="s">
        <v>205</v>
      </c>
      <c r="AD3678" t="s">
        <v>93</v>
      </c>
      <c r="AE3678" t="s">
        <v>1854</v>
      </c>
      <c r="AF3678" t="s">
        <v>178</v>
      </c>
      <c r="AG3678" t="s">
        <v>492</v>
      </c>
      <c r="AH3678" t="s">
        <v>173</v>
      </c>
      <c r="AI3678" t="s">
        <v>208</v>
      </c>
      <c r="AJ3678" t="s">
        <v>3898</v>
      </c>
      <c r="AK3678" t="s">
        <v>73</v>
      </c>
      <c r="AL3678" t="s">
        <v>177</v>
      </c>
      <c r="AM3678" t="s">
        <v>355</v>
      </c>
      <c r="AN3678" t="s">
        <v>76</v>
      </c>
      <c r="AO3678" t="s">
        <v>492</v>
      </c>
      <c r="AP3678" t="s">
        <v>234</v>
      </c>
      <c r="AQ3678" t="s">
        <v>15977</v>
      </c>
      <c r="AR3678" t="s">
        <v>127</v>
      </c>
      <c r="AS3678" t="s">
        <v>203</v>
      </c>
      <c r="AT3678" t="s">
        <v>275</v>
      </c>
      <c r="AU3678" t="s">
        <v>107</v>
      </c>
      <c r="AV3678" t="s">
        <v>17417</v>
      </c>
    </row>
    <row r="3679" spans="1:48" hidden="1" x14ac:dyDescent="0.3">
      <c r="A3679" t="s">
        <v>17418</v>
      </c>
      <c r="B3679" t="s">
        <v>17419</v>
      </c>
      <c r="C3679" s="1" t="str">
        <f t="shared" si="600"/>
        <v>21:0975</v>
      </c>
      <c r="D3679" s="1" t="str">
        <f t="shared" si="607"/>
        <v>21:0111</v>
      </c>
      <c r="E3679" t="s">
        <v>17420</v>
      </c>
      <c r="F3679" t="s">
        <v>17421</v>
      </c>
      <c r="H3679">
        <v>60.038022099999999</v>
      </c>
      <c r="I3679">
        <v>-101.73788039999999</v>
      </c>
      <c r="J3679" s="1" t="str">
        <f t="shared" si="608"/>
        <v>NGR lake sediment grab sample</v>
      </c>
      <c r="K3679" s="1" t="str">
        <f t="shared" si="609"/>
        <v>&lt;177 micron (NGR)</v>
      </c>
      <c r="L3679">
        <v>108</v>
      </c>
      <c r="M3679" t="s">
        <v>289</v>
      </c>
      <c r="N3679">
        <v>2093</v>
      </c>
      <c r="O3679" t="s">
        <v>125</v>
      </c>
      <c r="P3679" t="s">
        <v>54</v>
      </c>
      <c r="Q3679" t="s">
        <v>454</v>
      </c>
      <c r="R3679" t="s">
        <v>141</v>
      </c>
      <c r="S3679" t="s">
        <v>57</v>
      </c>
      <c r="T3679" t="s">
        <v>635</v>
      </c>
      <c r="U3679" t="s">
        <v>57</v>
      </c>
      <c r="V3679" t="s">
        <v>2740</v>
      </c>
      <c r="W3679" t="s">
        <v>224</v>
      </c>
      <c r="X3679" t="s">
        <v>74</v>
      </c>
      <c r="Y3679" t="s">
        <v>177</v>
      </c>
      <c r="Z3679" t="s">
        <v>67</v>
      </c>
      <c r="AA3679" t="s">
        <v>64</v>
      </c>
      <c r="AB3679" t="s">
        <v>248</v>
      </c>
      <c r="AC3679" t="s">
        <v>526</v>
      </c>
      <c r="AD3679" t="s">
        <v>134</v>
      </c>
      <c r="AE3679" t="s">
        <v>9933</v>
      </c>
      <c r="AF3679" t="s">
        <v>76</v>
      </c>
      <c r="AG3679" t="s">
        <v>77</v>
      </c>
      <c r="AH3679" t="s">
        <v>780</v>
      </c>
      <c r="AI3679" t="s">
        <v>136</v>
      </c>
      <c r="AJ3679" t="s">
        <v>13985</v>
      </c>
      <c r="AK3679" t="s">
        <v>73</v>
      </c>
      <c r="AL3679" t="s">
        <v>103</v>
      </c>
      <c r="AM3679" t="s">
        <v>396</v>
      </c>
      <c r="AN3679" t="s">
        <v>76</v>
      </c>
      <c r="AO3679" t="s">
        <v>795</v>
      </c>
      <c r="AP3679" t="s">
        <v>8164</v>
      </c>
      <c r="AQ3679" t="s">
        <v>6689</v>
      </c>
      <c r="AR3679" t="s">
        <v>67</v>
      </c>
      <c r="AS3679" t="s">
        <v>138</v>
      </c>
      <c r="AT3679" t="s">
        <v>73</v>
      </c>
      <c r="AU3679" t="s">
        <v>107</v>
      </c>
      <c r="AV3679" t="s">
        <v>15692</v>
      </c>
    </row>
    <row r="3680" spans="1:48" hidden="1" x14ac:dyDescent="0.3">
      <c r="A3680" t="s">
        <v>17422</v>
      </c>
      <c r="B3680" t="s">
        <v>17423</v>
      </c>
      <c r="C3680" s="1" t="str">
        <f t="shared" si="600"/>
        <v>21:0975</v>
      </c>
      <c r="D3680" s="1" t="str">
        <f t="shared" si="607"/>
        <v>21:0111</v>
      </c>
      <c r="E3680" t="s">
        <v>17424</v>
      </c>
      <c r="F3680" t="s">
        <v>17425</v>
      </c>
      <c r="H3680">
        <v>60.064974200000002</v>
      </c>
      <c r="I3680">
        <v>-101.72528629999999</v>
      </c>
      <c r="J3680" s="1" t="str">
        <f t="shared" si="608"/>
        <v>NGR lake sediment grab sample</v>
      </c>
      <c r="K3680" s="1" t="str">
        <f t="shared" si="609"/>
        <v>&lt;177 micron (NGR)</v>
      </c>
      <c r="L3680">
        <v>108</v>
      </c>
      <c r="M3680" t="s">
        <v>301</v>
      </c>
      <c r="N3680">
        <v>2094</v>
      </c>
      <c r="O3680" t="s">
        <v>74</v>
      </c>
      <c r="P3680" t="s">
        <v>54</v>
      </c>
      <c r="Q3680" t="s">
        <v>175</v>
      </c>
      <c r="R3680" t="s">
        <v>264</v>
      </c>
      <c r="S3680" t="s">
        <v>57</v>
      </c>
      <c r="T3680" t="s">
        <v>462</v>
      </c>
      <c r="U3680" t="s">
        <v>138</v>
      </c>
      <c r="V3680" t="s">
        <v>2740</v>
      </c>
      <c r="W3680" t="s">
        <v>62</v>
      </c>
      <c r="X3680" t="s">
        <v>67</v>
      </c>
      <c r="Y3680" t="s">
        <v>526</v>
      </c>
      <c r="Z3680" t="s">
        <v>74</v>
      </c>
      <c r="AA3680" t="s">
        <v>64</v>
      </c>
      <c r="AB3680" t="s">
        <v>315</v>
      </c>
      <c r="AC3680" t="s">
        <v>355</v>
      </c>
      <c r="AD3680" t="s">
        <v>99</v>
      </c>
      <c r="AE3680" t="s">
        <v>15443</v>
      </c>
      <c r="AF3680" t="s">
        <v>76</v>
      </c>
      <c r="AG3680" t="s">
        <v>77</v>
      </c>
      <c r="AH3680" t="s">
        <v>780</v>
      </c>
      <c r="AI3680" t="s">
        <v>61</v>
      </c>
      <c r="AJ3680" t="s">
        <v>544</v>
      </c>
      <c r="AK3680" t="s">
        <v>73</v>
      </c>
      <c r="AL3680" t="s">
        <v>103</v>
      </c>
      <c r="AM3680" t="s">
        <v>238</v>
      </c>
      <c r="AN3680" t="s">
        <v>76</v>
      </c>
      <c r="AO3680" t="s">
        <v>1784</v>
      </c>
      <c r="AP3680" t="s">
        <v>8164</v>
      </c>
      <c r="AQ3680" t="s">
        <v>17426</v>
      </c>
      <c r="AR3680" t="s">
        <v>74</v>
      </c>
      <c r="AS3680" t="s">
        <v>59</v>
      </c>
      <c r="AT3680" t="s">
        <v>91</v>
      </c>
      <c r="AU3680" t="s">
        <v>107</v>
      </c>
      <c r="AV3680" t="s">
        <v>13922</v>
      </c>
    </row>
    <row r="3681" spans="1:48" hidden="1" x14ac:dyDescent="0.3">
      <c r="A3681" t="s">
        <v>17427</v>
      </c>
      <c r="B3681" t="s">
        <v>17428</v>
      </c>
      <c r="C3681" s="1" t="str">
        <f t="shared" si="600"/>
        <v>21:0975</v>
      </c>
      <c r="D3681" s="1" t="str">
        <f t="shared" si="607"/>
        <v>21:0111</v>
      </c>
      <c r="E3681" t="s">
        <v>17429</v>
      </c>
      <c r="F3681" t="s">
        <v>17430</v>
      </c>
      <c r="H3681">
        <v>60.059304900000001</v>
      </c>
      <c r="I3681">
        <v>-101.66269610000001</v>
      </c>
      <c r="J3681" s="1" t="str">
        <f t="shared" si="608"/>
        <v>NGR lake sediment grab sample</v>
      </c>
      <c r="K3681" s="1" t="str">
        <f t="shared" si="609"/>
        <v>&lt;177 micron (NGR)</v>
      </c>
      <c r="L3681">
        <v>108</v>
      </c>
      <c r="M3681" t="s">
        <v>314</v>
      </c>
      <c r="N3681">
        <v>2095</v>
      </c>
      <c r="O3681" t="s">
        <v>177</v>
      </c>
      <c r="P3681" t="s">
        <v>54</v>
      </c>
      <c r="Q3681" t="s">
        <v>250</v>
      </c>
      <c r="R3681" t="s">
        <v>616</v>
      </c>
      <c r="S3681" t="s">
        <v>57</v>
      </c>
      <c r="T3681" t="s">
        <v>802</v>
      </c>
      <c r="U3681" t="s">
        <v>57</v>
      </c>
      <c r="V3681" t="s">
        <v>2740</v>
      </c>
      <c r="W3681" t="s">
        <v>526</v>
      </c>
      <c r="X3681" t="s">
        <v>74</v>
      </c>
      <c r="Y3681" t="s">
        <v>74</v>
      </c>
      <c r="Z3681" t="s">
        <v>74</v>
      </c>
      <c r="AA3681" t="s">
        <v>64</v>
      </c>
      <c r="AB3681" t="s">
        <v>644</v>
      </c>
      <c r="AC3681" t="s">
        <v>171</v>
      </c>
      <c r="AD3681" t="s">
        <v>203</v>
      </c>
      <c r="AE3681" t="s">
        <v>8812</v>
      </c>
      <c r="AF3681" t="s">
        <v>76</v>
      </c>
      <c r="AG3681" t="s">
        <v>77</v>
      </c>
      <c r="AH3681" t="s">
        <v>780</v>
      </c>
      <c r="AI3681" t="s">
        <v>240</v>
      </c>
      <c r="AJ3681" t="s">
        <v>597</v>
      </c>
      <c r="AK3681" t="s">
        <v>73</v>
      </c>
      <c r="AL3681" t="s">
        <v>103</v>
      </c>
      <c r="AM3681" t="s">
        <v>62</v>
      </c>
      <c r="AN3681" t="s">
        <v>76</v>
      </c>
      <c r="AO3681" t="s">
        <v>1143</v>
      </c>
      <c r="AP3681" t="s">
        <v>435</v>
      </c>
      <c r="AQ3681" t="s">
        <v>1808</v>
      </c>
      <c r="AR3681" t="s">
        <v>67</v>
      </c>
      <c r="AS3681" t="s">
        <v>88</v>
      </c>
      <c r="AT3681" t="s">
        <v>58</v>
      </c>
      <c r="AU3681" t="s">
        <v>107</v>
      </c>
      <c r="AV3681" t="s">
        <v>2826</v>
      </c>
    </row>
    <row r="3682" spans="1:48" hidden="1" x14ac:dyDescent="0.3">
      <c r="A3682" t="s">
        <v>17431</v>
      </c>
      <c r="B3682" t="s">
        <v>17432</v>
      </c>
      <c r="C3682" s="1" t="str">
        <f t="shared" si="600"/>
        <v>21:0975</v>
      </c>
      <c r="D3682" s="1" t="str">
        <f t="shared" si="607"/>
        <v>21:0111</v>
      </c>
      <c r="E3682" t="s">
        <v>17433</v>
      </c>
      <c r="F3682" t="s">
        <v>17434</v>
      </c>
      <c r="H3682">
        <v>60.0324125</v>
      </c>
      <c r="I3682">
        <v>-101.6748772</v>
      </c>
      <c r="J3682" s="1" t="str">
        <f t="shared" si="608"/>
        <v>NGR lake sediment grab sample</v>
      </c>
      <c r="K3682" s="1" t="str">
        <f t="shared" si="609"/>
        <v>&lt;177 micron (NGR)</v>
      </c>
      <c r="L3682">
        <v>108</v>
      </c>
      <c r="M3682" t="s">
        <v>324</v>
      </c>
      <c r="N3682">
        <v>2096</v>
      </c>
      <c r="O3682" t="s">
        <v>396</v>
      </c>
      <c r="P3682" t="s">
        <v>54</v>
      </c>
      <c r="Q3682" t="s">
        <v>604</v>
      </c>
      <c r="R3682" t="s">
        <v>15977</v>
      </c>
      <c r="S3682" t="s">
        <v>57</v>
      </c>
      <c r="T3682" t="s">
        <v>3719</v>
      </c>
      <c r="U3682" t="s">
        <v>138</v>
      </c>
      <c r="V3682" t="s">
        <v>2740</v>
      </c>
      <c r="W3682" t="s">
        <v>157</v>
      </c>
      <c r="X3682" t="s">
        <v>170</v>
      </c>
      <c r="Y3682" t="s">
        <v>526</v>
      </c>
      <c r="Z3682" t="s">
        <v>67</v>
      </c>
      <c r="AA3682" t="s">
        <v>64</v>
      </c>
      <c r="AB3682" t="s">
        <v>17435</v>
      </c>
      <c r="AC3682" t="s">
        <v>62</v>
      </c>
      <c r="AD3682" t="s">
        <v>59</v>
      </c>
      <c r="AE3682" t="s">
        <v>8754</v>
      </c>
      <c r="AF3682" t="s">
        <v>76</v>
      </c>
      <c r="AG3682" t="s">
        <v>92</v>
      </c>
      <c r="AH3682" t="s">
        <v>472</v>
      </c>
      <c r="AI3682" t="s">
        <v>201</v>
      </c>
      <c r="AJ3682" t="s">
        <v>6428</v>
      </c>
      <c r="AK3682" t="s">
        <v>73</v>
      </c>
      <c r="AL3682" t="s">
        <v>103</v>
      </c>
      <c r="AM3682" t="s">
        <v>63</v>
      </c>
      <c r="AN3682" t="s">
        <v>76</v>
      </c>
      <c r="AO3682" t="s">
        <v>1708</v>
      </c>
      <c r="AP3682" t="s">
        <v>470</v>
      </c>
      <c r="AQ3682" t="s">
        <v>281</v>
      </c>
      <c r="AR3682" t="s">
        <v>67</v>
      </c>
      <c r="AS3682" t="s">
        <v>92</v>
      </c>
      <c r="AT3682" t="s">
        <v>152</v>
      </c>
      <c r="AU3682" t="s">
        <v>107</v>
      </c>
      <c r="AV3682" t="s">
        <v>1569</v>
      </c>
    </row>
    <row r="3683" spans="1:48" hidden="1" x14ac:dyDescent="0.3">
      <c r="A3683" t="s">
        <v>17436</v>
      </c>
      <c r="B3683" t="s">
        <v>17437</v>
      </c>
      <c r="C3683" s="1" t="str">
        <f t="shared" si="600"/>
        <v>21:0975</v>
      </c>
      <c r="D3683" s="1" t="str">
        <f t="shared" si="607"/>
        <v>21:0111</v>
      </c>
      <c r="E3683" t="s">
        <v>17438</v>
      </c>
      <c r="F3683" t="s">
        <v>17439</v>
      </c>
      <c r="H3683">
        <v>60.038245199999999</v>
      </c>
      <c r="I3683">
        <v>-101.6055274</v>
      </c>
      <c r="J3683" s="1" t="str">
        <f t="shared" si="608"/>
        <v>NGR lake sediment grab sample</v>
      </c>
      <c r="K3683" s="1" t="str">
        <f t="shared" si="609"/>
        <v>&lt;177 micron (NGR)</v>
      </c>
      <c r="L3683">
        <v>108</v>
      </c>
      <c r="M3683" t="s">
        <v>335</v>
      </c>
      <c r="N3683">
        <v>2097</v>
      </c>
      <c r="O3683" t="s">
        <v>396</v>
      </c>
      <c r="P3683" t="s">
        <v>170</v>
      </c>
      <c r="Q3683" t="s">
        <v>562</v>
      </c>
      <c r="R3683" t="s">
        <v>356</v>
      </c>
      <c r="S3683" t="s">
        <v>57</v>
      </c>
      <c r="T3683" t="s">
        <v>489</v>
      </c>
      <c r="U3683" t="s">
        <v>138</v>
      </c>
      <c r="V3683" t="s">
        <v>357</v>
      </c>
      <c r="W3683" t="s">
        <v>125</v>
      </c>
      <c r="X3683" t="s">
        <v>62</v>
      </c>
      <c r="Y3683" t="s">
        <v>514</v>
      </c>
      <c r="Z3683" t="s">
        <v>62</v>
      </c>
      <c r="AA3683" t="s">
        <v>64</v>
      </c>
      <c r="AB3683" t="s">
        <v>315</v>
      </c>
      <c r="AC3683" t="s">
        <v>238</v>
      </c>
      <c r="AD3683" t="s">
        <v>561</v>
      </c>
      <c r="AE3683" t="s">
        <v>2032</v>
      </c>
      <c r="AF3683" t="s">
        <v>76</v>
      </c>
      <c r="AG3683" t="s">
        <v>282</v>
      </c>
      <c r="AH3683" t="s">
        <v>780</v>
      </c>
      <c r="AI3683" t="s">
        <v>233</v>
      </c>
      <c r="AJ3683" t="s">
        <v>8459</v>
      </c>
      <c r="AK3683" t="s">
        <v>73</v>
      </c>
      <c r="AL3683" t="s">
        <v>103</v>
      </c>
      <c r="AM3683" t="s">
        <v>421</v>
      </c>
      <c r="AN3683" t="s">
        <v>76</v>
      </c>
      <c r="AO3683" t="s">
        <v>121</v>
      </c>
      <c r="AP3683" t="s">
        <v>115</v>
      </c>
      <c r="AQ3683" t="s">
        <v>116</v>
      </c>
      <c r="AR3683" t="s">
        <v>62</v>
      </c>
      <c r="AS3683" t="s">
        <v>117</v>
      </c>
      <c r="AT3683" t="s">
        <v>437</v>
      </c>
      <c r="AU3683" t="s">
        <v>107</v>
      </c>
      <c r="AV3683" t="s">
        <v>8410</v>
      </c>
    </row>
    <row r="3684" spans="1:48" hidden="1" x14ac:dyDescent="0.3">
      <c r="A3684" t="s">
        <v>17440</v>
      </c>
      <c r="B3684" t="s">
        <v>17441</v>
      </c>
      <c r="C3684" s="1" t="str">
        <f t="shared" si="600"/>
        <v>21:0975</v>
      </c>
      <c r="D3684" s="1" t="str">
        <f t="shared" si="607"/>
        <v>21:0111</v>
      </c>
      <c r="E3684" t="s">
        <v>17442</v>
      </c>
      <c r="F3684" t="s">
        <v>17443</v>
      </c>
      <c r="H3684">
        <v>60.057082899999997</v>
      </c>
      <c r="I3684">
        <v>-101.6001127</v>
      </c>
      <c r="J3684" s="1" t="str">
        <f t="shared" si="608"/>
        <v>NGR lake sediment grab sample</v>
      </c>
      <c r="K3684" s="1" t="str">
        <f t="shared" si="609"/>
        <v>&lt;177 micron (NGR)</v>
      </c>
      <c r="L3684">
        <v>108</v>
      </c>
      <c r="M3684" t="s">
        <v>354</v>
      </c>
      <c r="N3684">
        <v>2098</v>
      </c>
      <c r="O3684" t="s">
        <v>302</v>
      </c>
      <c r="P3684" t="s">
        <v>54</v>
      </c>
      <c r="Q3684" t="s">
        <v>91</v>
      </c>
      <c r="R3684" t="s">
        <v>192</v>
      </c>
      <c r="S3684" t="s">
        <v>57</v>
      </c>
      <c r="T3684" t="s">
        <v>1128</v>
      </c>
      <c r="U3684" t="s">
        <v>59</v>
      </c>
      <c r="V3684" t="s">
        <v>2740</v>
      </c>
      <c r="W3684" t="s">
        <v>224</v>
      </c>
      <c r="X3684" t="s">
        <v>62</v>
      </c>
      <c r="Y3684" t="s">
        <v>276</v>
      </c>
      <c r="Z3684" t="s">
        <v>62</v>
      </c>
      <c r="AA3684" t="s">
        <v>64</v>
      </c>
      <c r="AB3684" t="s">
        <v>248</v>
      </c>
      <c r="AC3684" t="s">
        <v>238</v>
      </c>
      <c r="AD3684" t="s">
        <v>69</v>
      </c>
      <c r="AE3684" t="s">
        <v>3822</v>
      </c>
      <c r="AF3684" t="s">
        <v>76</v>
      </c>
      <c r="AG3684" t="s">
        <v>92</v>
      </c>
      <c r="AH3684" t="s">
        <v>472</v>
      </c>
      <c r="AI3684" t="s">
        <v>240</v>
      </c>
      <c r="AJ3684" t="s">
        <v>6183</v>
      </c>
      <c r="AK3684" t="s">
        <v>73</v>
      </c>
      <c r="AL3684" t="s">
        <v>103</v>
      </c>
      <c r="AM3684" t="s">
        <v>396</v>
      </c>
      <c r="AN3684" t="s">
        <v>76</v>
      </c>
      <c r="AO3684" t="s">
        <v>134</v>
      </c>
      <c r="AP3684" t="s">
        <v>624</v>
      </c>
      <c r="AQ3684" t="s">
        <v>290</v>
      </c>
      <c r="AR3684" t="s">
        <v>74</v>
      </c>
      <c r="AS3684" t="s">
        <v>117</v>
      </c>
      <c r="AT3684" t="s">
        <v>262</v>
      </c>
      <c r="AU3684" t="s">
        <v>107</v>
      </c>
      <c r="AV3684" t="s">
        <v>17444</v>
      </c>
    </row>
    <row r="3685" spans="1:48" hidden="1" x14ac:dyDescent="0.3">
      <c r="A3685" t="s">
        <v>17445</v>
      </c>
      <c r="B3685" t="s">
        <v>17446</v>
      </c>
      <c r="C3685" s="1" t="str">
        <f t="shared" si="600"/>
        <v>21:0975</v>
      </c>
      <c r="D3685" s="1" t="str">
        <f t="shared" si="607"/>
        <v>21:0111</v>
      </c>
      <c r="E3685" t="s">
        <v>17447</v>
      </c>
      <c r="F3685" t="s">
        <v>17448</v>
      </c>
      <c r="H3685">
        <v>60.056480200000003</v>
      </c>
      <c r="I3685">
        <v>-101.3243087</v>
      </c>
      <c r="J3685" s="1" t="str">
        <f t="shared" si="608"/>
        <v>NGR lake sediment grab sample</v>
      </c>
      <c r="K3685" s="1" t="str">
        <f t="shared" si="609"/>
        <v>&lt;177 micron (NGR)</v>
      </c>
      <c r="L3685">
        <v>109</v>
      </c>
      <c r="M3685" t="s">
        <v>52</v>
      </c>
      <c r="N3685">
        <v>2099</v>
      </c>
      <c r="O3685" t="s">
        <v>74</v>
      </c>
      <c r="P3685" t="s">
        <v>62</v>
      </c>
      <c r="Q3685" t="s">
        <v>248</v>
      </c>
      <c r="R3685" t="s">
        <v>134</v>
      </c>
      <c r="S3685" t="s">
        <v>57</v>
      </c>
      <c r="T3685" t="s">
        <v>152</v>
      </c>
      <c r="U3685" t="s">
        <v>138</v>
      </c>
      <c r="V3685" t="s">
        <v>282</v>
      </c>
      <c r="W3685" t="s">
        <v>157</v>
      </c>
      <c r="X3685" t="s">
        <v>67</v>
      </c>
      <c r="Y3685" t="s">
        <v>95</v>
      </c>
      <c r="Z3685" t="s">
        <v>74</v>
      </c>
      <c r="AA3685" t="s">
        <v>64</v>
      </c>
      <c r="AB3685" t="s">
        <v>189</v>
      </c>
      <c r="AC3685" t="s">
        <v>224</v>
      </c>
      <c r="AD3685" t="s">
        <v>127</v>
      </c>
      <c r="AE3685" t="s">
        <v>8614</v>
      </c>
      <c r="AF3685" t="s">
        <v>76</v>
      </c>
      <c r="AG3685" t="s">
        <v>281</v>
      </c>
      <c r="AH3685" t="s">
        <v>780</v>
      </c>
      <c r="AI3685" t="s">
        <v>205</v>
      </c>
      <c r="AJ3685" t="s">
        <v>429</v>
      </c>
      <c r="AK3685" t="s">
        <v>73</v>
      </c>
      <c r="AL3685" t="s">
        <v>103</v>
      </c>
      <c r="AM3685" t="s">
        <v>125</v>
      </c>
      <c r="AN3685" t="s">
        <v>76</v>
      </c>
      <c r="AO3685" t="s">
        <v>123</v>
      </c>
      <c r="AP3685" t="s">
        <v>8164</v>
      </c>
      <c r="AQ3685" t="s">
        <v>203</v>
      </c>
      <c r="AR3685" t="s">
        <v>67</v>
      </c>
      <c r="AS3685" t="s">
        <v>170</v>
      </c>
      <c r="AT3685" t="s">
        <v>73</v>
      </c>
      <c r="AU3685" t="s">
        <v>107</v>
      </c>
      <c r="AV3685" t="s">
        <v>17449</v>
      </c>
    </row>
    <row r="3686" spans="1:48" hidden="1" x14ac:dyDescent="0.3">
      <c r="A3686" t="s">
        <v>17450</v>
      </c>
      <c r="B3686" t="s">
        <v>17451</v>
      </c>
      <c r="C3686" s="1" t="str">
        <f t="shared" si="600"/>
        <v>21:0975</v>
      </c>
      <c r="D3686" s="1" t="str">
        <f t="shared" si="607"/>
        <v>21:0111</v>
      </c>
      <c r="E3686" t="s">
        <v>17452</v>
      </c>
      <c r="F3686" t="s">
        <v>17453</v>
      </c>
      <c r="H3686">
        <v>60.064757800000002</v>
      </c>
      <c r="I3686">
        <v>-101.5389464</v>
      </c>
      <c r="J3686" s="1" t="str">
        <f t="shared" si="608"/>
        <v>NGR lake sediment grab sample</v>
      </c>
      <c r="K3686" s="1" t="str">
        <f t="shared" si="609"/>
        <v>&lt;177 micron (NGR)</v>
      </c>
      <c r="L3686">
        <v>109</v>
      </c>
      <c r="M3686" t="s">
        <v>86</v>
      </c>
      <c r="N3686">
        <v>2100</v>
      </c>
      <c r="O3686" t="s">
        <v>125</v>
      </c>
      <c r="P3686" t="s">
        <v>54</v>
      </c>
      <c r="Q3686" t="s">
        <v>315</v>
      </c>
      <c r="R3686" t="s">
        <v>141</v>
      </c>
      <c r="S3686" t="s">
        <v>57</v>
      </c>
      <c r="T3686" t="s">
        <v>560</v>
      </c>
      <c r="U3686" t="s">
        <v>57</v>
      </c>
      <c r="V3686" t="s">
        <v>2740</v>
      </c>
      <c r="W3686" t="s">
        <v>238</v>
      </c>
      <c r="X3686" t="s">
        <v>62</v>
      </c>
      <c r="Y3686" t="s">
        <v>177</v>
      </c>
      <c r="Z3686" t="s">
        <v>67</v>
      </c>
      <c r="AA3686" t="s">
        <v>64</v>
      </c>
      <c r="AB3686" t="s">
        <v>315</v>
      </c>
      <c r="AC3686" t="s">
        <v>396</v>
      </c>
      <c r="AD3686" t="s">
        <v>92</v>
      </c>
      <c r="AE3686" t="s">
        <v>8812</v>
      </c>
      <c r="AF3686" t="s">
        <v>76</v>
      </c>
      <c r="AG3686" t="s">
        <v>151</v>
      </c>
      <c r="AH3686" t="s">
        <v>780</v>
      </c>
      <c r="AI3686" t="s">
        <v>61</v>
      </c>
      <c r="AJ3686" t="s">
        <v>1277</v>
      </c>
      <c r="AK3686" t="s">
        <v>73</v>
      </c>
      <c r="AL3686" t="s">
        <v>103</v>
      </c>
      <c r="AM3686" t="s">
        <v>137</v>
      </c>
      <c r="AN3686" t="s">
        <v>76</v>
      </c>
      <c r="AO3686" t="s">
        <v>1150</v>
      </c>
      <c r="AP3686" t="s">
        <v>186</v>
      </c>
      <c r="AQ3686" t="s">
        <v>10237</v>
      </c>
      <c r="AR3686" t="s">
        <v>67</v>
      </c>
      <c r="AS3686" t="s">
        <v>59</v>
      </c>
      <c r="AT3686" t="s">
        <v>73</v>
      </c>
      <c r="AU3686" t="s">
        <v>107</v>
      </c>
      <c r="AV3686" t="s">
        <v>8831</v>
      </c>
    </row>
    <row r="3687" spans="1:48" hidden="1" x14ac:dyDescent="0.3">
      <c r="A3687" t="s">
        <v>17454</v>
      </c>
      <c r="B3687" t="s">
        <v>17455</v>
      </c>
      <c r="C3687" s="1" t="str">
        <f t="shared" si="600"/>
        <v>21:0975</v>
      </c>
      <c r="D3687" s="1" t="str">
        <f t="shared" si="607"/>
        <v>21:0111</v>
      </c>
      <c r="E3687" t="s">
        <v>17456</v>
      </c>
      <c r="F3687" t="s">
        <v>17457</v>
      </c>
      <c r="H3687">
        <v>60.037253800000002</v>
      </c>
      <c r="I3687">
        <v>-101.5350213</v>
      </c>
      <c r="J3687" s="1" t="str">
        <f t="shared" si="608"/>
        <v>NGR lake sediment grab sample</v>
      </c>
      <c r="K3687" s="1" t="str">
        <f t="shared" si="609"/>
        <v>&lt;177 micron (NGR)</v>
      </c>
      <c r="L3687">
        <v>109</v>
      </c>
      <c r="M3687" t="s">
        <v>149</v>
      </c>
      <c r="N3687">
        <v>2101</v>
      </c>
      <c r="O3687" t="s">
        <v>396</v>
      </c>
      <c r="P3687" t="s">
        <v>54</v>
      </c>
      <c r="Q3687" t="s">
        <v>64</v>
      </c>
      <c r="R3687" t="s">
        <v>347</v>
      </c>
      <c r="S3687" t="s">
        <v>57</v>
      </c>
      <c r="T3687" t="s">
        <v>488</v>
      </c>
      <c r="U3687" t="s">
        <v>57</v>
      </c>
      <c r="V3687" t="s">
        <v>616</v>
      </c>
      <c r="W3687" t="s">
        <v>103</v>
      </c>
      <c r="X3687" t="s">
        <v>96</v>
      </c>
      <c r="Y3687" t="s">
        <v>363</v>
      </c>
      <c r="Z3687" t="s">
        <v>67</v>
      </c>
      <c r="AA3687" t="s">
        <v>64</v>
      </c>
      <c r="AB3687" t="s">
        <v>17458</v>
      </c>
      <c r="AC3687" t="s">
        <v>94</v>
      </c>
      <c r="AD3687" t="s">
        <v>90</v>
      </c>
      <c r="AE3687" t="s">
        <v>8540</v>
      </c>
      <c r="AF3687" t="s">
        <v>76</v>
      </c>
      <c r="AG3687" t="s">
        <v>57</v>
      </c>
      <c r="AH3687" t="s">
        <v>472</v>
      </c>
      <c r="AI3687" t="s">
        <v>233</v>
      </c>
      <c r="AJ3687" t="s">
        <v>10500</v>
      </c>
      <c r="AK3687" t="s">
        <v>364</v>
      </c>
      <c r="AL3687" t="s">
        <v>103</v>
      </c>
      <c r="AM3687" t="s">
        <v>240</v>
      </c>
      <c r="AN3687" t="s">
        <v>76</v>
      </c>
      <c r="AO3687" t="s">
        <v>1466</v>
      </c>
      <c r="AP3687" t="s">
        <v>8164</v>
      </c>
      <c r="AQ3687" t="s">
        <v>11297</v>
      </c>
      <c r="AR3687" t="s">
        <v>67</v>
      </c>
      <c r="AS3687" t="s">
        <v>290</v>
      </c>
      <c r="AT3687" t="s">
        <v>315</v>
      </c>
      <c r="AU3687" t="s">
        <v>107</v>
      </c>
      <c r="AV3687" t="s">
        <v>8687</v>
      </c>
    </row>
    <row r="3688" spans="1:48" hidden="1" x14ac:dyDescent="0.3">
      <c r="A3688" t="s">
        <v>17459</v>
      </c>
      <c r="B3688" t="s">
        <v>17460</v>
      </c>
      <c r="C3688" s="1" t="str">
        <f t="shared" si="600"/>
        <v>21:0975</v>
      </c>
      <c r="D3688" s="1" t="str">
        <f t="shared" si="607"/>
        <v>21:0111</v>
      </c>
      <c r="E3688" t="s">
        <v>17461</v>
      </c>
      <c r="F3688" t="s">
        <v>17462</v>
      </c>
      <c r="H3688">
        <v>60.040334899999998</v>
      </c>
      <c r="I3688">
        <v>-101.47820350000001</v>
      </c>
      <c r="J3688" s="1" t="str">
        <f t="shared" si="608"/>
        <v>NGR lake sediment grab sample</v>
      </c>
      <c r="K3688" s="1" t="str">
        <f t="shared" si="609"/>
        <v>&lt;177 micron (NGR)</v>
      </c>
      <c r="L3688">
        <v>109</v>
      </c>
      <c r="M3688" t="s">
        <v>165</v>
      </c>
      <c r="N3688">
        <v>2102</v>
      </c>
      <c r="O3688" t="s">
        <v>68</v>
      </c>
      <c r="P3688" t="s">
        <v>127</v>
      </c>
      <c r="Q3688" t="s">
        <v>364</v>
      </c>
      <c r="R3688" t="s">
        <v>356</v>
      </c>
      <c r="S3688" t="s">
        <v>57</v>
      </c>
      <c r="T3688" t="s">
        <v>315</v>
      </c>
      <c r="U3688" t="s">
        <v>59</v>
      </c>
      <c r="V3688" t="s">
        <v>2740</v>
      </c>
      <c r="W3688" t="s">
        <v>206</v>
      </c>
      <c r="X3688" t="s">
        <v>62</v>
      </c>
      <c r="Y3688" t="s">
        <v>74</v>
      </c>
      <c r="Z3688" t="s">
        <v>62</v>
      </c>
      <c r="AA3688" t="s">
        <v>64</v>
      </c>
      <c r="AB3688" t="s">
        <v>365</v>
      </c>
      <c r="AC3688" t="s">
        <v>177</v>
      </c>
      <c r="AD3688" t="s">
        <v>59</v>
      </c>
      <c r="AE3688" t="s">
        <v>1854</v>
      </c>
      <c r="AF3688" t="s">
        <v>281</v>
      </c>
      <c r="AG3688" t="s">
        <v>151</v>
      </c>
      <c r="AH3688" t="s">
        <v>472</v>
      </c>
      <c r="AI3688" t="s">
        <v>226</v>
      </c>
      <c r="AJ3688" t="s">
        <v>168</v>
      </c>
      <c r="AK3688" t="s">
        <v>73</v>
      </c>
      <c r="AL3688" t="s">
        <v>103</v>
      </c>
      <c r="AM3688" t="s">
        <v>157</v>
      </c>
      <c r="AN3688" t="s">
        <v>76</v>
      </c>
      <c r="AO3688" t="s">
        <v>92</v>
      </c>
      <c r="AP3688" t="s">
        <v>55</v>
      </c>
      <c r="AQ3688" t="s">
        <v>280</v>
      </c>
      <c r="AR3688" t="s">
        <v>67</v>
      </c>
      <c r="AS3688" t="s">
        <v>127</v>
      </c>
      <c r="AT3688" t="s">
        <v>91</v>
      </c>
      <c r="AU3688" t="s">
        <v>107</v>
      </c>
      <c r="AV3688" t="s">
        <v>15466</v>
      </c>
    </row>
    <row r="3689" spans="1:48" hidden="1" x14ac:dyDescent="0.3">
      <c r="A3689" t="s">
        <v>17463</v>
      </c>
      <c r="B3689" t="s">
        <v>17464</v>
      </c>
      <c r="C3689" s="1" t="str">
        <f t="shared" si="600"/>
        <v>21:0975</v>
      </c>
      <c r="D3689" s="1" t="str">
        <f t="shared" si="607"/>
        <v>21:0111</v>
      </c>
      <c r="E3689" t="s">
        <v>17465</v>
      </c>
      <c r="F3689" t="s">
        <v>17466</v>
      </c>
      <c r="H3689">
        <v>60.030431299999996</v>
      </c>
      <c r="I3689">
        <v>-101.41044429999999</v>
      </c>
      <c r="J3689" s="1" t="str">
        <f t="shared" si="608"/>
        <v>NGR lake sediment grab sample</v>
      </c>
      <c r="K3689" s="1" t="str">
        <f t="shared" si="609"/>
        <v>&lt;177 micron (NGR)</v>
      </c>
      <c r="L3689">
        <v>109</v>
      </c>
      <c r="M3689" t="s">
        <v>185</v>
      </c>
      <c r="N3689">
        <v>2103</v>
      </c>
      <c r="O3689" t="s">
        <v>68</v>
      </c>
      <c r="P3689" t="s">
        <v>54</v>
      </c>
      <c r="Q3689" t="s">
        <v>593</v>
      </c>
      <c r="R3689" t="s">
        <v>282</v>
      </c>
      <c r="S3689" t="s">
        <v>57</v>
      </c>
      <c r="T3689" t="s">
        <v>411</v>
      </c>
      <c r="U3689" t="s">
        <v>57</v>
      </c>
      <c r="V3689" t="s">
        <v>2740</v>
      </c>
      <c r="W3689" t="s">
        <v>68</v>
      </c>
      <c r="X3689" t="s">
        <v>67</v>
      </c>
      <c r="Y3689" t="s">
        <v>224</v>
      </c>
      <c r="Z3689" t="s">
        <v>62</v>
      </c>
      <c r="AA3689" t="s">
        <v>64</v>
      </c>
      <c r="AB3689" t="s">
        <v>347</v>
      </c>
      <c r="AC3689" t="s">
        <v>70</v>
      </c>
      <c r="AD3689" t="s">
        <v>170</v>
      </c>
      <c r="AE3689" t="s">
        <v>943</v>
      </c>
      <c r="AF3689" t="s">
        <v>76</v>
      </c>
      <c r="AG3689" t="s">
        <v>436</v>
      </c>
      <c r="AH3689" t="s">
        <v>472</v>
      </c>
      <c r="AI3689" t="s">
        <v>94</v>
      </c>
      <c r="AJ3689" t="s">
        <v>327</v>
      </c>
      <c r="AK3689" t="s">
        <v>73</v>
      </c>
      <c r="AL3689" t="s">
        <v>103</v>
      </c>
      <c r="AM3689" t="s">
        <v>103</v>
      </c>
      <c r="AN3689" t="s">
        <v>76</v>
      </c>
      <c r="AO3689" t="s">
        <v>96</v>
      </c>
      <c r="AP3689" t="s">
        <v>166</v>
      </c>
      <c r="AQ3689" t="s">
        <v>327</v>
      </c>
      <c r="AR3689" t="s">
        <v>67</v>
      </c>
      <c r="AS3689" t="s">
        <v>54</v>
      </c>
      <c r="AT3689" t="s">
        <v>73</v>
      </c>
      <c r="AU3689" t="s">
        <v>107</v>
      </c>
      <c r="AV3689" t="s">
        <v>266</v>
      </c>
    </row>
    <row r="3690" spans="1:48" hidden="1" x14ac:dyDescent="0.3">
      <c r="A3690" t="s">
        <v>17467</v>
      </c>
      <c r="B3690" t="s">
        <v>17468</v>
      </c>
      <c r="C3690" s="1" t="str">
        <f t="shared" si="600"/>
        <v>21:0975</v>
      </c>
      <c r="D3690" s="1" t="str">
        <f t="shared" si="607"/>
        <v>21:0111</v>
      </c>
      <c r="E3690" t="s">
        <v>17469</v>
      </c>
      <c r="F3690" t="s">
        <v>17470</v>
      </c>
      <c r="H3690">
        <v>60.072118600000003</v>
      </c>
      <c r="I3690">
        <v>-101.4738468</v>
      </c>
      <c r="J3690" s="1" t="str">
        <f t="shared" si="608"/>
        <v>NGR lake sediment grab sample</v>
      </c>
      <c r="K3690" s="1" t="str">
        <f t="shared" si="609"/>
        <v>&lt;177 micron (NGR)</v>
      </c>
      <c r="L3690">
        <v>109</v>
      </c>
      <c r="M3690" t="s">
        <v>113</v>
      </c>
      <c r="N3690">
        <v>2104</v>
      </c>
      <c r="O3690" t="s">
        <v>125</v>
      </c>
      <c r="P3690" t="s">
        <v>54</v>
      </c>
      <c r="Q3690" t="s">
        <v>277</v>
      </c>
      <c r="R3690" t="s">
        <v>69</v>
      </c>
      <c r="S3690" t="s">
        <v>57</v>
      </c>
      <c r="T3690" t="s">
        <v>541</v>
      </c>
      <c r="U3690" t="s">
        <v>57</v>
      </c>
      <c r="V3690" t="s">
        <v>492</v>
      </c>
      <c r="W3690" t="s">
        <v>103</v>
      </c>
      <c r="X3690" t="s">
        <v>127</v>
      </c>
      <c r="Y3690" t="s">
        <v>388</v>
      </c>
      <c r="Z3690" t="s">
        <v>62</v>
      </c>
      <c r="AA3690" t="s">
        <v>64</v>
      </c>
      <c r="AB3690" t="s">
        <v>80</v>
      </c>
      <c r="AC3690" t="s">
        <v>79</v>
      </c>
      <c r="AD3690" t="s">
        <v>99</v>
      </c>
      <c r="AE3690" t="s">
        <v>3832</v>
      </c>
      <c r="AF3690" t="s">
        <v>76</v>
      </c>
      <c r="AG3690" t="s">
        <v>178</v>
      </c>
      <c r="AH3690" t="s">
        <v>173</v>
      </c>
      <c r="AI3690" t="s">
        <v>263</v>
      </c>
      <c r="AJ3690" t="s">
        <v>5857</v>
      </c>
      <c r="AK3690" t="s">
        <v>277</v>
      </c>
      <c r="AL3690" t="s">
        <v>103</v>
      </c>
      <c r="AM3690" t="s">
        <v>308</v>
      </c>
      <c r="AN3690" t="s">
        <v>76</v>
      </c>
      <c r="AO3690" t="s">
        <v>266</v>
      </c>
      <c r="AP3690" t="s">
        <v>8164</v>
      </c>
      <c r="AQ3690" t="s">
        <v>5234</v>
      </c>
      <c r="AR3690" t="s">
        <v>74</v>
      </c>
      <c r="AS3690" t="s">
        <v>77</v>
      </c>
      <c r="AT3690" t="s">
        <v>152</v>
      </c>
      <c r="AU3690" t="s">
        <v>107</v>
      </c>
      <c r="AV3690" t="s">
        <v>9884</v>
      </c>
    </row>
    <row r="3691" spans="1:48" hidden="1" x14ac:dyDescent="0.3">
      <c r="A3691" t="s">
        <v>17471</v>
      </c>
      <c r="B3691" t="s">
        <v>17472</v>
      </c>
      <c r="C3691" s="1" t="str">
        <f t="shared" si="600"/>
        <v>21:0975</v>
      </c>
      <c r="D3691" s="1" t="str">
        <f t="shared" si="607"/>
        <v>21:0111</v>
      </c>
      <c r="E3691" t="s">
        <v>17469</v>
      </c>
      <c r="F3691" t="s">
        <v>17473</v>
      </c>
      <c r="H3691">
        <v>60.072118600000003</v>
      </c>
      <c r="I3691">
        <v>-101.4738468</v>
      </c>
      <c r="J3691" s="1" t="str">
        <f t="shared" si="608"/>
        <v>NGR lake sediment grab sample</v>
      </c>
      <c r="K3691" s="1" t="str">
        <f t="shared" si="609"/>
        <v>&lt;177 micron (NGR)</v>
      </c>
      <c r="L3691">
        <v>109</v>
      </c>
      <c r="M3691" t="s">
        <v>132</v>
      </c>
      <c r="N3691">
        <v>2105</v>
      </c>
      <c r="O3691" t="s">
        <v>177</v>
      </c>
      <c r="P3691" t="s">
        <v>170</v>
      </c>
      <c r="Q3691" t="s">
        <v>58</v>
      </c>
      <c r="R3691" t="s">
        <v>69</v>
      </c>
      <c r="S3691" t="s">
        <v>57</v>
      </c>
      <c r="T3691" t="s">
        <v>1295</v>
      </c>
      <c r="U3691" t="s">
        <v>138</v>
      </c>
      <c r="V3691" t="s">
        <v>251</v>
      </c>
      <c r="W3691" t="s">
        <v>103</v>
      </c>
      <c r="X3691" t="s">
        <v>170</v>
      </c>
      <c r="Y3691" t="s">
        <v>201</v>
      </c>
      <c r="Z3691" t="s">
        <v>62</v>
      </c>
      <c r="AA3691" t="s">
        <v>64</v>
      </c>
      <c r="AB3691" t="s">
        <v>17474</v>
      </c>
      <c r="AC3691" t="s">
        <v>79</v>
      </c>
      <c r="AD3691" t="s">
        <v>381</v>
      </c>
      <c r="AE3691" t="s">
        <v>5473</v>
      </c>
      <c r="AF3691" t="s">
        <v>76</v>
      </c>
      <c r="AG3691" t="s">
        <v>168</v>
      </c>
      <c r="AH3691" t="s">
        <v>780</v>
      </c>
      <c r="AI3691" t="s">
        <v>96</v>
      </c>
      <c r="AJ3691" t="s">
        <v>5857</v>
      </c>
      <c r="AK3691" t="s">
        <v>73</v>
      </c>
      <c r="AL3691" t="s">
        <v>103</v>
      </c>
      <c r="AM3691" t="s">
        <v>118</v>
      </c>
      <c r="AN3691" t="s">
        <v>76</v>
      </c>
      <c r="AO3691" t="s">
        <v>1632</v>
      </c>
      <c r="AP3691" t="s">
        <v>603</v>
      </c>
      <c r="AQ3691" t="s">
        <v>5084</v>
      </c>
      <c r="AR3691" t="s">
        <v>62</v>
      </c>
      <c r="AS3691" t="s">
        <v>77</v>
      </c>
      <c r="AT3691" t="s">
        <v>315</v>
      </c>
      <c r="AU3691" t="s">
        <v>107</v>
      </c>
      <c r="AV3691" t="s">
        <v>12757</v>
      </c>
    </row>
    <row r="3692" spans="1:48" hidden="1" x14ac:dyDescent="0.3">
      <c r="A3692" t="s">
        <v>17475</v>
      </c>
      <c r="B3692" t="s">
        <v>17476</v>
      </c>
      <c r="C3692" s="1" t="str">
        <f t="shared" si="600"/>
        <v>21:0975</v>
      </c>
      <c r="D3692" s="1" t="str">
        <f t="shared" si="607"/>
        <v>21:0111</v>
      </c>
      <c r="E3692" t="s">
        <v>17477</v>
      </c>
      <c r="F3692" t="s">
        <v>17478</v>
      </c>
      <c r="H3692">
        <v>60.0765855</v>
      </c>
      <c r="I3692">
        <v>-101.3961762</v>
      </c>
      <c r="J3692" s="1" t="str">
        <f t="shared" si="608"/>
        <v>NGR lake sediment grab sample</v>
      </c>
      <c r="K3692" s="1" t="str">
        <f t="shared" si="609"/>
        <v>&lt;177 micron (NGR)</v>
      </c>
      <c r="L3692">
        <v>109</v>
      </c>
      <c r="M3692" t="s">
        <v>200</v>
      </c>
      <c r="N3692">
        <v>2106</v>
      </c>
      <c r="O3692" t="s">
        <v>276</v>
      </c>
      <c r="P3692" t="s">
        <v>54</v>
      </c>
      <c r="Q3692" t="s">
        <v>437</v>
      </c>
      <c r="R3692" t="s">
        <v>151</v>
      </c>
      <c r="S3692" t="s">
        <v>57</v>
      </c>
      <c r="T3692" t="s">
        <v>248</v>
      </c>
      <c r="U3692" t="s">
        <v>59</v>
      </c>
      <c r="V3692" t="s">
        <v>2740</v>
      </c>
      <c r="W3692" t="s">
        <v>74</v>
      </c>
      <c r="X3692" t="s">
        <v>74</v>
      </c>
      <c r="Y3692" t="s">
        <v>61</v>
      </c>
      <c r="Z3692" t="s">
        <v>170</v>
      </c>
      <c r="AA3692" t="s">
        <v>64</v>
      </c>
      <c r="AB3692" t="s">
        <v>175</v>
      </c>
      <c r="AC3692" t="s">
        <v>74</v>
      </c>
      <c r="AD3692" t="s">
        <v>134</v>
      </c>
      <c r="AE3692" t="s">
        <v>2050</v>
      </c>
      <c r="AF3692" t="s">
        <v>92</v>
      </c>
      <c r="AG3692" t="s">
        <v>436</v>
      </c>
      <c r="AH3692" t="s">
        <v>780</v>
      </c>
      <c r="AI3692" t="s">
        <v>143</v>
      </c>
      <c r="AJ3692" t="s">
        <v>1631</v>
      </c>
      <c r="AK3692" t="s">
        <v>73</v>
      </c>
      <c r="AL3692" t="s">
        <v>103</v>
      </c>
      <c r="AM3692" t="s">
        <v>68</v>
      </c>
      <c r="AN3692" t="s">
        <v>76</v>
      </c>
      <c r="AO3692" t="s">
        <v>203</v>
      </c>
      <c r="AP3692" t="s">
        <v>166</v>
      </c>
      <c r="AQ3692" t="s">
        <v>1289</v>
      </c>
      <c r="AR3692" t="s">
        <v>74</v>
      </c>
      <c r="AS3692" t="s">
        <v>96</v>
      </c>
      <c r="AT3692" t="s">
        <v>152</v>
      </c>
      <c r="AU3692" t="s">
        <v>107</v>
      </c>
      <c r="AV3692" t="s">
        <v>17479</v>
      </c>
    </row>
    <row r="3693" spans="1:48" hidden="1" x14ac:dyDescent="0.3">
      <c r="A3693" t="s">
        <v>17480</v>
      </c>
      <c r="B3693" t="s">
        <v>17481</v>
      </c>
      <c r="C3693" s="1" t="str">
        <f t="shared" si="600"/>
        <v>21:0975</v>
      </c>
      <c r="D3693" s="1" t="str">
        <f t="shared" si="607"/>
        <v>21:0111</v>
      </c>
      <c r="E3693" t="s">
        <v>17482</v>
      </c>
      <c r="F3693" t="s">
        <v>17483</v>
      </c>
      <c r="H3693">
        <v>60.0868702</v>
      </c>
      <c r="I3693">
        <v>-101.3481531</v>
      </c>
      <c r="J3693" s="1" t="str">
        <f t="shared" si="608"/>
        <v>NGR lake sediment grab sample</v>
      </c>
      <c r="K3693" s="1" t="str">
        <f t="shared" si="609"/>
        <v>&lt;177 micron (NGR)</v>
      </c>
      <c r="L3693">
        <v>109</v>
      </c>
      <c r="M3693" t="s">
        <v>217</v>
      </c>
      <c r="N3693">
        <v>2107</v>
      </c>
      <c r="O3693" t="s">
        <v>276</v>
      </c>
      <c r="P3693" t="s">
        <v>54</v>
      </c>
      <c r="Q3693" t="s">
        <v>593</v>
      </c>
      <c r="R3693" t="s">
        <v>121</v>
      </c>
      <c r="S3693" t="s">
        <v>57</v>
      </c>
      <c r="T3693" t="s">
        <v>315</v>
      </c>
      <c r="U3693" t="s">
        <v>117</v>
      </c>
      <c r="V3693" t="s">
        <v>141</v>
      </c>
      <c r="W3693" t="s">
        <v>396</v>
      </c>
      <c r="X3693" t="s">
        <v>62</v>
      </c>
      <c r="Y3693" t="s">
        <v>388</v>
      </c>
      <c r="Z3693" t="s">
        <v>170</v>
      </c>
      <c r="AA3693" t="s">
        <v>64</v>
      </c>
      <c r="AB3693" t="s">
        <v>365</v>
      </c>
      <c r="AC3693" t="s">
        <v>177</v>
      </c>
      <c r="AD3693" t="s">
        <v>90</v>
      </c>
      <c r="AE3693" t="s">
        <v>574</v>
      </c>
      <c r="AF3693" t="s">
        <v>203</v>
      </c>
      <c r="AG3693" t="s">
        <v>99</v>
      </c>
      <c r="AH3693" t="s">
        <v>472</v>
      </c>
      <c r="AI3693" t="s">
        <v>263</v>
      </c>
      <c r="AJ3693" t="s">
        <v>168</v>
      </c>
      <c r="AK3693" t="s">
        <v>73</v>
      </c>
      <c r="AL3693" t="s">
        <v>75</v>
      </c>
      <c r="AM3693" t="s">
        <v>68</v>
      </c>
      <c r="AN3693" t="s">
        <v>76</v>
      </c>
      <c r="AO3693" t="s">
        <v>281</v>
      </c>
      <c r="AP3693" t="s">
        <v>1980</v>
      </c>
      <c r="AQ3693" t="s">
        <v>586</v>
      </c>
      <c r="AR3693" t="s">
        <v>74</v>
      </c>
      <c r="AS3693" t="s">
        <v>127</v>
      </c>
      <c r="AT3693" t="s">
        <v>91</v>
      </c>
      <c r="AU3693" t="s">
        <v>107</v>
      </c>
      <c r="AV3693" t="s">
        <v>12921</v>
      </c>
    </row>
    <row r="3694" spans="1:48" hidden="1" x14ac:dyDescent="0.3">
      <c r="A3694" t="s">
        <v>17484</v>
      </c>
      <c r="B3694" t="s">
        <v>17485</v>
      </c>
      <c r="C3694" s="1" t="str">
        <f t="shared" si="600"/>
        <v>21:0975</v>
      </c>
      <c r="D3694" s="1" t="str">
        <f t="shared" si="607"/>
        <v>21:0111</v>
      </c>
      <c r="E3694" t="s">
        <v>17447</v>
      </c>
      <c r="F3694" t="s">
        <v>17486</v>
      </c>
      <c r="H3694">
        <v>60.056480200000003</v>
      </c>
      <c r="I3694">
        <v>-101.3243087</v>
      </c>
      <c r="J3694" s="1" t="str">
        <f t="shared" si="608"/>
        <v>NGR lake sediment grab sample</v>
      </c>
      <c r="K3694" s="1" t="str">
        <f t="shared" si="609"/>
        <v>&lt;177 micron (NGR)</v>
      </c>
      <c r="L3694">
        <v>109</v>
      </c>
      <c r="M3694" t="s">
        <v>345</v>
      </c>
      <c r="N3694">
        <v>2108</v>
      </c>
      <c r="O3694" t="s">
        <v>238</v>
      </c>
      <c r="P3694" t="s">
        <v>54</v>
      </c>
      <c r="Q3694" t="s">
        <v>277</v>
      </c>
      <c r="R3694" t="s">
        <v>121</v>
      </c>
      <c r="S3694" t="s">
        <v>57</v>
      </c>
      <c r="T3694" t="s">
        <v>58</v>
      </c>
      <c r="U3694" t="s">
        <v>117</v>
      </c>
      <c r="V3694" t="s">
        <v>121</v>
      </c>
      <c r="W3694" t="s">
        <v>526</v>
      </c>
      <c r="X3694" t="s">
        <v>67</v>
      </c>
      <c r="Y3694" t="s">
        <v>63</v>
      </c>
      <c r="Z3694" t="s">
        <v>74</v>
      </c>
      <c r="AA3694" t="s">
        <v>64</v>
      </c>
      <c r="AB3694" t="s">
        <v>139</v>
      </c>
      <c r="AC3694" t="s">
        <v>155</v>
      </c>
      <c r="AD3694" t="s">
        <v>96</v>
      </c>
      <c r="AE3694" t="s">
        <v>3822</v>
      </c>
      <c r="AF3694" t="s">
        <v>203</v>
      </c>
      <c r="AG3694" t="s">
        <v>203</v>
      </c>
      <c r="AH3694" t="s">
        <v>780</v>
      </c>
      <c r="AI3694" t="s">
        <v>220</v>
      </c>
      <c r="AJ3694" t="s">
        <v>439</v>
      </c>
      <c r="AK3694" t="s">
        <v>73</v>
      </c>
      <c r="AL3694" t="s">
        <v>103</v>
      </c>
      <c r="AM3694" t="s">
        <v>177</v>
      </c>
      <c r="AN3694" t="s">
        <v>76</v>
      </c>
      <c r="AO3694" t="s">
        <v>328</v>
      </c>
      <c r="AP3694" t="s">
        <v>521</v>
      </c>
      <c r="AQ3694" t="s">
        <v>203</v>
      </c>
      <c r="AR3694" t="s">
        <v>67</v>
      </c>
      <c r="AS3694" t="s">
        <v>170</v>
      </c>
      <c r="AT3694" t="s">
        <v>73</v>
      </c>
      <c r="AU3694" t="s">
        <v>107</v>
      </c>
      <c r="AV3694" t="s">
        <v>17487</v>
      </c>
    </row>
    <row r="3695" spans="1:48" hidden="1" x14ac:dyDescent="0.3">
      <c r="A3695" t="s">
        <v>17488</v>
      </c>
      <c r="B3695" t="s">
        <v>17489</v>
      </c>
      <c r="C3695" s="1" t="str">
        <f t="shared" si="600"/>
        <v>21:0975</v>
      </c>
      <c r="D3695" s="1" t="str">
        <f t="shared" si="607"/>
        <v>21:0111</v>
      </c>
      <c r="E3695" t="s">
        <v>17490</v>
      </c>
      <c r="F3695" t="s">
        <v>17491</v>
      </c>
      <c r="H3695">
        <v>60.040550500000002</v>
      </c>
      <c r="I3695">
        <v>-101.28170780000001</v>
      </c>
      <c r="J3695" s="1" t="str">
        <f t="shared" si="608"/>
        <v>NGR lake sediment grab sample</v>
      </c>
      <c r="K3695" s="1" t="str">
        <f t="shared" si="609"/>
        <v>&lt;177 micron (NGR)</v>
      </c>
      <c r="L3695">
        <v>109</v>
      </c>
      <c r="M3695" t="s">
        <v>246</v>
      </c>
      <c r="N3695">
        <v>2109</v>
      </c>
      <c r="O3695" t="s">
        <v>238</v>
      </c>
      <c r="P3695" t="s">
        <v>54</v>
      </c>
      <c r="Q3695" t="s">
        <v>1134</v>
      </c>
      <c r="R3695" t="s">
        <v>123</v>
      </c>
      <c r="S3695" t="s">
        <v>57</v>
      </c>
      <c r="T3695" t="s">
        <v>293</v>
      </c>
      <c r="U3695" t="s">
        <v>57</v>
      </c>
      <c r="V3695" t="s">
        <v>317</v>
      </c>
      <c r="W3695" t="s">
        <v>346</v>
      </c>
      <c r="X3695" t="s">
        <v>74</v>
      </c>
      <c r="Y3695" t="s">
        <v>346</v>
      </c>
      <c r="Z3695" t="s">
        <v>88</v>
      </c>
      <c r="AA3695" t="s">
        <v>64</v>
      </c>
      <c r="AB3695" t="s">
        <v>492</v>
      </c>
      <c r="AC3695" t="s">
        <v>224</v>
      </c>
      <c r="AD3695" t="s">
        <v>127</v>
      </c>
      <c r="AE3695" t="s">
        <v>62</v>
      </c>
      <c r="AF3695" t="s">
        <v>104</v>
      </c>
      <c r="AG3695" t="s">
        <v>252</v>
      </c>
      <c r="AH3695" t="s">
        <v>472</v>
      </c>
      <c r="AI3695" t="s">
        <v>305</v>
      </c>
      <c r="AJ3695" t="s">
        <v>124</v>
      </c>
      <c r="AK3695" t="s">
        <v>73</v>
      </c>
      <c r="AL3695" t="s">
        <v>74</v>
      </c>
      <c r="AM3695" t="s">
        <v>75</v>
      </c>
      <c r="AN3695" t="s">
        <v>76</v>
      </c>
      <c r="AO3695" t="s">
        <v>178</v>
      </c>
      <c r="AP3695" t="s">
        <v>126</v>
      </c>
      <c r="AQ3695" t="s">
        <v>124</v>
      </c>
      <c r="AR3695" t="s">
        <v>74</v>
      </c>
      <c r="AS3695" t="s">
        <v>170</v>
      </c>
      <c r="AT3695" t="s">
        <v>73</v>
      </c>
      <c r="AU3695" t="s">
        <v>107</v>
      </c>
      <c r="AV3695" t="s">
        <v>17492</v>
      </c>
    </row>
    <row r="3696" spans="1:48" hidden="1" x14ac:dyDescent="0.3">
      <c r="A3696" t="s">
        <v>17493</v>
      </c>
      <c r="B3696" t="s">
        <v>17494</v>
      </c>
      <c r="C3696" s="1" t="str">
        <f t="shared" si="600"/>
        <v>21:0975</v>
      </c>
      <c r="D3696" s="1" t="str">
        <f t="shared" si="607"/>
        <v>21:0111</v>
      </c>
      <c r="E3696" t="s">
        <v>17495</v>
      </c>
      <c r="F3696" t="s">
        <v>17496</v>
      </c>
      <c r="H3696">
        <v>60.080766599999997</v>
      </c>
      <c r="I3696">
        <v>-101.2993189</v>
      </c>
      <c r="J3696" s="1" t="str">
        <f t="shared" si="608"/>
        <v>NGR lake sediment grab sample</v>
      </c>
      <c r="K3696" s="1" t="str">
        <f t="shared" si="609"/>
        <v>&lt;177 micron (NGR)</v>
      </c>
      <c r="L3696">
        <v>109</v>
      </c>
      <c r="M3696" t="s">
        <v>260</v>
      </c>
      <c r="N3696">
        <v>2110</v>
      </c>
      <c r="O3696" t="s">
        <v>338</v>
      </c>
      <c r="P3696" t="s">
        <v>170</v>
      </c>
      <c r="Q3696" t="s">
        <v>573</v>
      </c>
      <c r="R3696" t="s">
        <v>16373</v>
      </c>
      <c r="S3696" t="s">
        <v>57</v>
      </c>
      <c r="T3696" t="s">
        <v>479</v>
      </c>
      <c r="U3696" t="s">
        <v>290</v>
      </c>
      <c r="V3696" t="s">
        <v>691</v>
      </c>
      <c r="W3696" t="s">
        <v>302</v>
      </c>
      <c r="X3696" t="s">
        <v>54</v>
      </c>
      <c r="Y3696" t="s">
        <v>95</v>
      </c>
      <c r="Z3696" t="s">
        <v>127</v>
      </c>
      <c r="AA3696" t="s">
        <v>64</v>
      </c>
      <c r="AB3696" t="s">
        <v>604</v>
      </c>
      <c r="AC3696" t="s">
        <v>75</v>
      </c>
      <c r="AD3696" t="s">
        <v>281</v>
      </c>
      <c r="AE3696" t="s">
        <v>2187</v>
      </c>
      <c r="AF3696" t="s">
        <v>190</v>
      </c>
      <c r="AG3696" t="s">
        <v>192</v>
      </c>
      <c r="AH3696" t="s">
        <v>70</v>
      </c>
      <c r="AI3696" t="s">
        <v>114</v>
      </c>
      <c r="AJ3696" t="s">
        <v>450</v>
      </c>
      <c r="AK3696" t="s">
        <v>73</v>
      </c>
      <c r="AL3696" t="s">
        <v>75</v>
      </c>
      <c r="AM3696" t="s">
        <v>68</v>
      </c>
      <c r="AN3696" t="s">
        <v>10115</v>
      </c>
      <c r="AO3696" t="s">
        <v>134</v>
      </c>
      <c r="AP3696" t="s">
        <v>234</v>
      </c>
      <c r="AQ3696" t="s">
        <v>281</v>
      </c>
      <c r="AR3696" t="s">
        <v>170</v>
      </c>
      <c r="AS3696" t="s">
        <v>170</v>
      </c>
      <c r="AT3696" t="s">
        <v>505</v>
      </c>
      <c r="AU3696" t="s">
        <v>107</v>
      </c>
      <c r="AV3696" t="s">
        <v>9017</v>
      </c>
    </row>
    <row r="3697" spans="1:48" hidden="1" x14ac:dyDescent="0.3">
      <c r="A3697" t="s">
        <v>17497</v>
      </c>
      <c r="B3697" t="s">
        <v>17498</v>
      </c>
      <c r="C3697" s="1" t="str">
        <f t="shared" si="600"/>
        <v>21:0975</v>
      </c>
      <c r="D3697" s="1" t="str">
        <f t="shared" si="607"/>
        <v>21:0111</v>
      </c>
      <c r="E3697" t="s">
        <v>17499</v>
      </c>
      <c r="F3697" t="s">
        <v>17500</v>
      </c>
      <c r="H3697">
        <v>60.078937400000001</v>
      </c>
      <c r="I3697">
        <v>-101.21063270000001</v>
      </c>
      <c r="J3697" s="1" t="str">
        <f t="shared" si="608"/>
        <v>NGR lake sediment grab sample</v>
      </c>
      <c r="K3697" s="1" t="str">
        <f t="shared" si="609"/>
        <v>&lt;177 micron (NGR)</v>
      </c>
      <c r="L3697">
        <v>109</v>
      </c>
      <c r="M3697" t="s">
        <v>273</v>
      </c>
      <c r="N3697">
        <v>2111</v>
      </c>
      <c r="O3697" t="s">
        <v>206</v>
      </c>
      <c r="P3697" t="s">
        <v>170</v>
      </c>
      <c r="Q3697" t="s">
        <v>91</v>
      </c>
      <c r="R3697" t="s">
        <v>77</v>
      </c>
      <c r="S3697" t="s">
        <v>57</v>
      </c>
      <c r="T3697" t="s">
        <v>303</v>
      </c>
      <c r="U3697" t="s">
        <v>57</v>
      </c>
      <c r="V3697" t="s">
        <v>2740</v>
      </c>
      <c r="W3697" t="s">
        <v>526</v>
      </c>
      <c r="X3697" t="s">
        <v>67</v>
      </c>
      <c r="Y3697" t="s">
        <v>224</v>
      </c>
      <c r="Z3697" t="s">
        <v>67</v>
      </c>
      <c r="AA3697" t="s">
        <v>64</v>
      </c>
      <c r="AB3697" t="s">
        <v>69</v>
      </c>
      <c r="AC3697" t="s">
        <v>155</v>
      </c>
      <c r="AD3697" t="s">
        <v>138</v>
      </c>
      <c r="AE3697" t="s">
        <v>983</v>
      </c>
      <c r="AF3697" t="s">
        <v>76</v>
      </c>
      <c r="AG3697" t="s">
        <v>178</v>
      </c>
      <c r="AH3697" t="s">
        <v>472</v>
      </c>
      <c r="AI3697" t="s">
        <v>63</v>
      </c>
      <c r="AJ3697" t="s">
        <v>292</v>
      </c>
      <c r="AK3697" t="s">
        <v>73</v>
      </c>
      <c r="AL3697" t="s">
        <v>103</v>
      </c>
      <c r="AM3697" t="s">
        <v>103</v>
      </c>
      <c r="AN3697" t="s">
        <v>76</v>
      </c>
      <c r="AO3697" t="s">
        <v>201</v>
      </c>
      <c r="AP3697" t="s">
        <v>1158</v>
      </c>
      <c r="AQ3697" t="s">
        <v>1358</v>
      </c>
      <c r="AR3697" t="s">
        <v>74</v>
      </c>
      <c r="AS3697" t="s">
        <v>54</v>
      </c>
      <c r="AT3697" t="s">
        <v>58</v>
      </c>
      <c r="AU3697" t="s">
        <v>107</v>
      </c>
      <c r="AV3697" t="s">
        <v>10276</v>
      </c>
    </row>
    <row r="3698" spans="1:48" hidden="1" x14ac:dyDescent="0.3">
      <c r="A3698" t="s">
        <v>17501</v>
      </c>
      <c r="B3698" t="s">
        <v>17502</v>
      </c>
      <c r="C3698" s="1" t="str">
        <f t="shared" si="600"/>
        <v>21:0975</v>
      </c>
      <c r="D3698" s="1" t="str">
        <f t="shared" si="607"/>
        <v>21:0111</v>
      </c>
      <c r="E3698" t="s">
        <v>17503</v>
      </c>
      <c r="F3698" t="s">
        <v>17504</v>
      </c>
      <c r="H3698">
        <v>60.0557503</v>
      </c>
      <c r="I3698">
        <v>-101.20329700000001</v>
      </c>
      <c r="J3698" s="1" t="str">
        <f t="shared" si="608"/>
        <v>NGR lake sediment grab sample</v>
      </c>
      <c r="K3698" s="1" t="str">
        <f t="shared" si="609"/>
        <v>&lt;177 micron (NGR)</v>
      </c>
      <c r="L3698">
        <v>109</v>
      </c>
      <c r="M3698" t="s">
        <v>289</v>
      </c>
      <c r="N3698">
        <v>2112</v>
      </c>
      <c r="O3698" t="s">
        <v>74</v>
      </c>
      <c r="P3698" t="s">
        <v>54</v>
      </c>
      <c r="Q3698" t="s">
        <v>420</v>
      </c>
      <c r="R3698" t="s">
        <v>306</v>
      </c>
      <c r="S3698" t="s">
        <v>57</v>
      </c>
      <c r="T3698" t="s">
        <v>691</v>
      </c>
      <c r="U3698" t="s">
        <v>57</v>
      </c>
      <c r="V3698" t="s">
        <v>151</v>
      </c>
      <c r="W3698" t="s">
        <v>302</v>
      </c>
      <c r="X3698" t="s">
        <v>67</v>
      </c>
      <c r="Y3698" t="s">
        <v>421</v>
      </c>
      <c r="Z3698" t="s">
        <v>138</v>
      </c>
      <c r="AA3698" t="s">
        <v>64</v>
      </c>
      <c r="AB3698" t="s">
        <v>121</v>
      </c>
      <c r="AC3698" t="s">
        <v>70</v>
      </c>
      <c r="AD3698" t="s">
        <v>170</v>
      </c>
      <c r="AE3698" t="s">
        <v>8945</v>
      </c>
      <c r="AF3698" t="s">
        <v>76</v>
      </c>
      <c r="AG3698" t="s">
        <v>122</v>
      </c>
      <c r="AH3698" t="s">
        <v>472</v>
      </c>
      <c r="AI3698" t="s">
        <v>143</v>
      </c>
      <c r="AJ3698" t="s">
        <v>118</v>
      </c>
      <c r="AK3698" t="s">
        <v>73</v>
      </c>
      <c r="AL3698" t="s">
        <v>75</v>
      </c>
      <c r="AM3698" t="s">
        <v>103</v>
      </c>
      <c r="AN3698" t="s">
        <v>76</v>
      </c>
      <c r="AO3698" t="s">
        <v>233</v>
      </c>
      <c r="AP3698" t="s">
        <v>2033</v>
      </c>
      <c r="AQ3698" t="s">
        <v>101</v>
      </c>
      <c r="AR3698" t="s">
        <v>62</v>
      </c>
      <c r="AS3698" t="s">
        <v>54</v>
      </c>
      <c r="AT3698" t="s">
        <v>73</v>
      </c>
      <c r="AU3698" t="s">
        <v>107</v>
      </c>
      <c r="AV3698" t="s">
        <v>17505</v>
      </c>
    </row>
    <row r="3699" spans="1:48" hidden="1" x14ac:dyDescent="0.3">
      <c r="A3699" t="s">
        <v>17506</v>
      </c>
      <c r="B3699" t="s">
        <v>17507</v>
      </c>
      <c r="C3699" s="1" t="str">
        <f t="shared" ref="C3699:C3762" si="610">HYPERLINK("https://geochem.nrcan.gc.ca/cdogs/content/bdl/bdl210975_e.htm", "21:0975")</f>
        <v>21:0975</v>
      </c>
      <c r="D3699" s="1" t="str">
        <f t="shared" si="607"/>
        <v>21:0111</v>
      </c>
      <c r="E3699" t="s">
        <v>17508</v>
      </c>
      <c r="F3699" t="s">
        <v>17509</v>
      </c>
      <c r="H3699">
        <v>60.049413199999996</v>
      </c>
      <c r="I3699">
        <v>-101.1583844</v>
      </c>
      <c r="J3699" s="1" t="str">
        <f t="shared" si="608"/>
        <v>NGR lake sediment grab sample</v>
      </c>
      <c r="K3699" s="1" t="str">
        <f t="shared" si="609"/>
        <v>&lt;177 micron (NGR)</v>
      </c>
      <c r="L3699">
        <v>109</v>
      </c>
      <c r="M3699" t="s">
        <v>301</v>
      </c>
      <c r="N3699">
        <v>2113</v>
      </c>
      <c r="O3699" t="s">
        <v>177</v>
      </c>
      <c r="P3699" t="s">
        <v>54</v>
      </c>
      <c r="Q3699" t="s">
        <v>1216</v>
      </c>
      <c r="R3699" t="s">
        <v>168</v>
      </c>
      <c r="S3699" t="s">
        <v>57</v>
      </c>
      <c r="T3699" t="s">
        <v>251</v>
      </c>
      <c r="U3699" t="s">
        <v>57</v>
      </c>
      <c r="V3699" t="s">
        <v>141</v>
      </c>
      <c r="W3699" t="s">
        <v>63</v>
      </c>
      <c r="X3699" t="s">
        <v>67</v>
      </c>
      <c r="Y3699" t="s">
        <v>157</v>
      </c>
      <c r="Z3699" t="s">
        <v>170</v>
      </c>
      <c r="AA3699" t="s">
        <v>64</v>
      </c>
      <c r="AB3699" t="s">
        <v>121</v>
      </c>
      <c r="AC3699" t="s">
        <v>70</v>
      </c>
      <c r="AD3699" t="s">
        <v>170</v>
      </c>
      <c r="AE3699" t="s">
        <v>62</v>
      </c>
      <c r="AF3699" t="s">
        <v>76</v>
      </c>
      <c r="AG3699" t="s">
        <v>204</v>
      </c>
      <c r="AH3699" t="s">
        <v>780</v>
      </c>
      <c r="AI3699" t="s">
        <v>143</v>
      </c>
      <c r="AJ3699" t="s">
        <v>136</v>
      </c>
      <c r="AK3699" t="s">
        <v>73</v>
      </c>
      <c r="AL3699" t="s">
        <v>224</v>
      </c>
      <c r="AM3699" t="s">
        <v>103</v>
      </c>
      <c r="AN3699" t="s">
        <v>76</v>
      </c>
      <c r="AO3699" t="s">
        <v>56</v>
      </c>
      <c r="AP3699" t="s">
        <v>900</v>
      </c>
      <c r="AQ3699" t="s">
        <v>104</v>
      </c>
      <c r="AR3699" t="s">
        <v>67</v>
      </c>
      <c r="AS3699" t="s">
        <v>54</v>
      </c>
      <c r="AT3699" t="s">
        <v>73</v>
      </c>
      <c r="AU3699" t="s">
        <v>107</v>
      </c>
      <c r="AV3699" t="s">
        <v>17510</v>
      </c>
    </row>
    <row r="3700" spans="1:48" hidden="1" x14ac:dyDescent="0.3">
      <c r="A3700" t="s">
        <v>17511</v>
      </c>
      <c r="B3700" t="s">
        <v>17512</v>
      </c>
      <c r="C3700" s="1" t="str">
        <f t="shared" si="610"/>
        <v>21:0975</v>
      </c>
      <c r="D3700" s="1" t="str">
        <f t="shared" si="607"/>
        <v>21:0111</v>
      </c>
      <c r="E3700" t="s">
        <v>17513</v>
      </c>
      <c r="F3700" t="s">
        <v>17514</v>
      </c>
      <c r="H3700">
        <v>60.067885400000002</v>
      </c>
      <c r="I3700">
        <v>-101.1492937</v>
      </c>
      <c r="J3700" s="1" t="str">
        <f t="shared" si="608"/>
        <v>NGR lake sediment grab sample</v>
      </c>
      <c r="K3700" s="1" t="str">
        <f t="shared" si="609"/>
        <v>&lt;177 micron (NGR)</v>
      </c>
      <c r="L3700">
        <v>109</v>
      </c>
      <c r="M3700" t="s">
        <v>314</v>
      </c>
      <c r="N3700">
        <v>2114</v>
      </c>
      <c r="O3700" t="s">
        <v>95</v>
      </c>
      <c r="P3700" t="s">
        <v>54</v>
      </c>
      <c r="Q3700" t="s">
        <v>552</v>
      </c>
      <c r="R3700" t="s">
        <v>251</v>
      </c>
      <c r="S3700" t="s">
        <v>57</v>
      </c>
      <c r="T3700" t="s">
        <v>152</v>
      </c>
      <c r="U3700" t="s">
        <v>88</v>
      </c>
      <c r="V3700" t="s">
        <v>616</v>
      </c>
      <c r="W3700" t="s">
        <v>63</v>
      </c>
      <c r="X3700" t="s">
        <v>67</v>
      </c>
      <c r="Y3700" t="s">
        <v>327</v>
      </c>
      <c r="Z3700" t="s">
        <v>62</v>
      </c>
      <c r="AA3700" t="s">
        <v>64</v>
      </c>
      <c r="AB3700" t="s">
        <v>65</v>
      </c>
      <c r="AC3700" t="s">
        <v>157</v>
      </c>
      <c r="AD3700" t="s">
        <v>88</v>
      </c>
      <c r="AE3700" t="s">
        <v>222</v>
      </c>
      <c r="AF3700" t="s">
        <v>203</v>
      </c>
      <c r="AG3700" t="s">
        <v>187</v>
      </c>
      <c r="AH3700" t="s">
        <v>472</v>
      </c>
      <c r="AI3700" t="s">
        <v>233</v>
      </c>
      <c r="AJ3700" t="s">
        <v>328</v>
      </c>
      <c r="AK3700" t="s">
        <v>73</v>
      </c>
      <c r="AL3700" t="s">
        <v>103</v>
      </c>
      <c r="AM3700" t="s">
        <v>177</v>
      </c>
      <c r="AN3700" t="s">
        <v>76</v>
      </c>
      <c r="AO3700" t="s">
        <v>203</v>
      </c>
      <c r="AP3700" t="s">
        <v>954</v>
      </c>
      <c r="AQ3700" t="s">
        <v>11303</v>
      </c>
      <c r="AR3700" t="s">
        <v>127</v>
      </c>
      <c r="AS3700" t="s">
        <v>54</v>
      </c>
      <c r="AT3700" t="s">
        <v>58</v>
      </c>
      <c r="AU3700" t="s">
        <v>107</v>
      </c>
      <c r="AV3700" t="s">
        <v>8973</v>
      </c>
    </row>
    <row r="3701" spans="1:48" hidden="1" x14ac:dyDescent="0.3">
      <c r="A3701" t="s">
        <v>17515</v>
      </c>
      <c r="B3701" t="s">
        <v>17516</v>
      </c>
      <c r="C3701" s="1" t="str">
        <f t="shared" si="610"/>
        <v>21:0975</v>
      </c>
      <c r="D3701" s="1" t="str">
        <f t="shared" si="607"/>
        <v>21:0111</v>
      </c>
      <c r="E3701" t="s">
        <v>17517</v>
      </c>
      <c r="F3701" t="s">
        <v>17518</v>
      </c>
      <c r="H3701">
        <v>60.0856882</v>
      </c>
      <c r="I3701">
        <v>-101.0716254</v>
      </c>
      <c r="J3701" s="1" t="str">
        <f t="shared" si="608"/>
        <v>NGR lake sediment grab sample</v>
      </c>
      <c r="K3701" s="1" t="str">
        <f t="shared" si="609"/>
        <v>&lt;177 micron (NGR)</v>
      </c>
      <c r="L3701">
        <v>109</v>
      </c>
      <c r="M3701" t="s">
        <v>324</v>
      </c>
      <c r="N3701">
        <v>2115</v>
      </c>
      <c r="O3701" t="s">
        <v>62</v>
      </c>
      <c r="P3701" t="s">
        <v>54</v>
      </c>
      <c r="Q3701" t="s">
        <v>364</v>
      </c>
      <c r="R3701" t="s">
        <v>264</v>
      </c>
      <c r="S3701" t="s">
        <v>57</v>
      </c>
      <c r="T3701" t="s">
        <v>169</v>
      </c>
      <c r="U3701" t="s">
        <v>138</v>
      </c>
      <c r="V3701" t="s">
        <v>141</v>
      </c>
      <c r="W3701" t="s">
        <v>448</v>
      </c>
      <c r="X3701" t="s">
        <v>67</v>
      </c>
      <c r="Y3701" t="s">
        <v>177</v>
      </c>
      <c r="Z3701" t="s">
        <v>74</v>
      </c>
      <c r="AA3701" t="s">
        <v>64</v>
      </c>
      <c r="AB3701" t="s">
        <v>251</v>
      </c>
      <c r="AC3701" t="s">
        <v>75</v>
      </c>
      <c r="AD3701" t="s">
        <v>168</v>
      </c>
      <c r="AE3701" t="s">
        <v>70</v>
      </c>
      <c r="AF3701" t="s">
        <v>281</v>
      </c>
      <c r="AG3701" t="s">
        <v>134</v>
      </c>
      <c r="AH3701" t="s">
        <v>472</v>
      </c>
      <c r="AI3701" t="s">
        <v>136</v>
      </c>
      <c r="AJ3701" t="s">
        <v>159</v>
      </c>
      <c r="AK3701" t="s">
        <v>73</v>
      </c>
      <c r="AL3701" t="s">
        <v>103</v>
      </c>
      <c r="AM3701" t="s">
        <v>103</v>
      </c>
      <c r="AN3701" t="s">
        <v>76</v>
      </c>
      <c r="AO3701" t="s">
        <v>208</v>
      </c>
      <c r="AP3701" t="s">
        <v>1210</v>
      </c>
      <c r="AQ3701" t="s">
        <v>14257</v>
      </c>
      <c r="AR3701" t="s">
        <v>67</v>
      </c>
      <c r="AS3701" t="s">
        <v>54</v>
      </c>
      <c r="AT3701" t="s">
        <v>73</v>
      </c>
      <c r="AU3701" t="s">
        <v>107</v>
      </c>
      <c r="AV3701" t="s">
        <v>7473</v>
      </c>
    </row>
    <row r="3702" spans="1:48" hidden="1" x14ac:dyDescent="0.3">
      <c r="A3702" t="s">
        <v>17519</v>
      </c>
      <c r="B3702" t="s">
        <v>17520</v>
      </c>
      <c r="C3702" s="1" t="str">
        <f t="shared" si="610"/>
        <v>21:0975</v>
      </c>
      <c r="D3702" s="1" t="str">
        <f>HYPERLINK("https://geochem.nrcan.gc.ca/cdogs/content/svy/svy_e.htm", "")</f>
        <v/>
      </c>
      <c r="G3702" s="1" t="str">
        <f>HYPERLINK("https://geochem.nrcan.gc.ca/cdogs/content/cr_/cr_00161_e.htm", "161")</f>
        <v>161</v>
      </c>
      <c r="J3702" t="s">
        <v>230</v>
      </c>
      <c r="K3702" t="s">
        <v>231</v>
      </c>
      <c r="L3702">
        <v>109</v>
      </c>
      <c r="M3702" t="s">
        <v>232</v>
      </c>
      <c r="N3702">
        <v>2116</v>
      </c>
      <c r="O3702" t="s">
        <v>336</v>
      </c>
      <c r="P3702" t="s">
        <v>96</v>
      </c>
      <c r="Q3702" t="s">
        <v>656</v>
      </c>
      <c r="R3702" t="s">
        <v>125</v>
      </c>
      <c r="S3702" t="s">
        <v>57</v>
      </c>
      <c r="T3702" t="s">
        <v>58</v>
      </c>
      <c r="U3702" t="s">
        <v>168</v>
      </c>
      <c r="V3702" t="s">
        <v>152</v>
      </c>
      <c r="W3702" t="s">
        <v>346</v>
      </c>
      <c r="X3702" t="s">
        <v>62</v>
      </c>
      <c r="Y3702" t="s">
        <v>308</v>
      </c>
      <c r="Z3702" t="s">
        <v>104</v>
      </c>
      <c r="AA3702" t="s">
        <v>64</v>
      </c>
      <c r="AB3702" t="s">
        <v>236</v>
      </c>
      <c r="AC3702" t="s">
        <v>125</v>
      </c>
      <c r="AD3702" t="s">
        <v>67</v>
      </c>
      <c r="AE3702" t="s">
        <v>17521</v>
      </c>
      <c r="AF3702" t="s">
        <v>90</v>
      </c>
      <c r="AG3702" t="s">
        <v>339</v>
      </c>
      <c r="AH3702" t="s">
        <v>157</v>
      </c>
      <c r="AI3702" t="s">
        <v>116</v>
      </c>
      <c r="AJ3702" t="s">
        <v>429</v>
      </c>
      <c r="AK3702" t="s">
        <v>73</v>
      </c>
      <c r="AL3702" t="s">
        <v>526</v>
      </c>
      <c r="AM3702" t="s">
        <v>206</v>
      </c>
      <c r="AN3702" t="s">
        <v>76</v>
      </c>
      <c r="AO3702" t="s">
        <v>92</v>
      </c>
      <c r="AP3702" t="s">
        <v>1300</v>
      </c>
      <c r="AQ3702" t="s">
        <v>292</v>
      </c>
      <c r="AR3702" t="s">
        <v>62</v>
      </c>
      <c r="AS3702" t="s">
        <v>96</v>
      </c>
      <c r="AT3702" t="s">
        <v>73</v>
      </c>
      <c r="AU3702" t="s">
        <v>652</v>
      </c>
      <c r="AV3702" t="s">
        <v>6314</v>
      </c>
    </row>
    <row r="3703" spans="1:48" hidden="1" x14ac:dyDescent="0.3">
      <c r="A3703" t="s">
        <v>17522</v>
      </c>
      <c r="B3703" t="s">
        <v>17523</v>
      </c>
      <c r="C3703" s="1" t="str">
        <f t="shared" si="610"/>
        <v>21:0975</v>
      </c>
      <c r="D3703" s="1" t="str">
        <f t="shared" ref="D3703:D3721" si="611">HYPERLINK("https://geochem.nrcan.gc.ca/cdogs/content/svy/svy210111_e.htm", "21:0111")</f>
        <v>21:0111</v>
      </c>
      <c r="E3703" t="s">
        <v>17524</v>
      </c>
      <c r="F3703" t="s">
        <v>17525</v>
      </c>
      <c r="H3703">
        <v>60.046306399999999</v>
      </c>
      <c r="I3703">
        <v>-101.0707561</v>
      </c>
      <c r="J3703" s="1" t="str">
        <f t="shared" ref="J3703:J3721" si="612">HYPERLINK("https://geochem.nrcan.gc.ca/cdogs/content/kwd/kwd020027_e.htm", "NGR lake sediment grab sample")</f>
        <v>NGR lake sediment grab sample</v>
      </c>
      <c r="K3703" s="1" t="str">
        <f t="shared" ref="K3703:K3721" si="613">HYPERLINK("https://geochem.nrcan.gc.ca/cdogs/content/kwd/kwd080006_e.htm", "&lt;177 micron (NGR)")</f>
        <v>&lt;177 micron (NGR)</v>
      </c>
      <c r="L3703">
        <v>109</v>
      </c>
      <c r="M3703" t="s">
        <v>335</v>
      </c>
      <c r="N3703">
        <v>2117</v>
      </c>
      <c r="O3703" t="s">
        <v>171</v>
      </c>
      <c r="P3703" t="s">
        <v>54</v>
      </c>
      <c r="Q3703" t="s">
        <v>462</v>
      </c>
      <c r="R3703" t="s">
        <v>69</v>
      </c>
      <c r="S3703" t="s">
        <v>57</v>
      </c>
      <c r="T3703" t="s">
        <v>277</v>
      </c>
      <c r="U3703" t="s">
        <v>117</v>
      </c>
      <c r="V3703" t="s">
        <v>347</v>
      </c>
      <c r="W3703" t="s">
        <v>238</v>
      </c>
      <c r="X3703" t="s">
        <v>74</v>
      </c>
      <c r="Y3703" t="s">
        <v>74</v>
      </c>
      <c r="Z3703" t="s">
        <v>62</v>
      </c>
      <c r="AA3703" t="s">
        <v>64</v>
      </c>
      <c r="AB3703" t="s">
        <v>380</v>
      </c>
      <c r="AC3703" t="s">
        <v>224</v>
      </c>
      <c r="AD3703" t="s">
        <v>88</v>
      </c>
      <c r="AE3703" t="s">
        <v>2933</v>
      </c>
      <c r="AF3703" t="s">
        <v>168</v>
      </c>
      <c r="AG3703" t="s">
        <v>282</v>
      </c>
      <c r="AH3703" t="s">
        <v>472</v>
      </c>
      <c r="AI3703" t="s">
        <v>143</v>
      </c>
      <c r="AJ3703" t="s">
        <v>117</v>
      </c>
      <c r="AK3703" t="s">
        <v>73</v>
      </c>
      <c r="AL3703" t="s">
        <v>103</v>
      </c>
      <c r="AM3703" t="s">
        <v>177</v>
      </c>
      <c r="AN3703" t="s">
        <v>76</v>
      </c>
      <c r="AO3703" t="s">
        <v>281</v>
      </c>
      <c r="AP3703" t="s">
        <v>1477</v>
      </c>
      <c r="AQ3703" t="s">
        <v>90</v>
      </c>
      <c r="AR3703" t="s">
        <v>67</v>
      </c>
      <c r="AS3703" t="s">
        <v>62</v>
      </c>
      <c r="AT3703" t="s">
        <v>73</v>
      </c>
      <c r="AU3703" t="s">
        <v>107</v>
      </c>
      <c r="AV3703" t="s">
        <v>1584</v>
      </c>
    </row>
    <row r="3704" spans="1:48" hidden="1" x14ac:dyDescent="0.3">
      <c r="A3704" t="s">
        <v>17526</v>
      </c>
      <c r="B3704" t="s">
        <v>17527</v>
      </c>
      <c r="C3704" s="1" t="str">
        <f t="shared" si="610"/>
        <v>21:0975</v>
      </c>
      <c r="D3704" s="1" t="str">
        <f t="shared" si="611"/>
        <v>21:0111</v>
      </c>
      <c r="E3704" t="s">
        <v>17528</v>
      </c>
      <c r="F3704" t="s">
        <v>17529</v>
      </c>
      <c r="H3704">
        <v>60.046333400000002</v>
      </c>
      <c r="I3704">
        <v>-101.014385</v>
      </c>
      <c r="J3704" s="1" t="str">
        <f t="shared" si="612"/>
        <v>NGR lake sediment grab sample</v>
      </c>
      <c r="K3704" s="1" t="str">
        <f t="shared" si="613"/>
        <v>&lt;177 micron (NGR)</v>
      </c>
      <c r="L3704">
        <v>109</v>
      </c>
      <c r="M3704" t="s">
        <v>354</v>
      </c>
      <c r="N3704">
        <v>2118</v>
      </c>
      <c r="O3704" t="s">
        <v>355</v>
      </c>
      <c r="P3704" t="s">
        <v>127</v>
      </c>
      <c r="Q3704" t="s">
        <v>3299</v>
      </c>
      <c r="R3704" t="s">
        <v>264</v>
      </c>
      <c r="S3704" t="s">
        <v>57</v>
      </c>
      <c r="T3704" t="s">
        <v>65</v>
      </c>
      <c r="U3704" t="s">
        <v>138</v>
      </c>
      <c r="V3704" t="s">
        <v>90</v>
      </c>
      <c r="W3704" t="s">
        <v>396</v>
      </c>
      <c r="X3704" t="s">
        <v>67</v>
      </c>
      <c r="Y3704" t="s">
        <v>526</v>
      </c>
      <c r="Z3704" t="s">
        <v>74</v>
      </c>
      <c r="AA3704" t="s">
        <v>64</v>
      </c>
      <c r="AB3704" t="s">
        <v>356</v>
      </c>
      <c r="AC3704" t="s">
        <v>155</v>
      </c>
      <c r="AD3704" t="s">
        <v>550</v>
      </c>
      <c r="AE3704" t="s">
        <v>2050</v>
      </c>
      <c r="AF3704" t="s">
        <v>616</v>
      </c>
      <c r="AG3704" t="s">
        <v>121</v>
      </c>
      <c r="AH3704" t="s">
        <v>70</v>
      </c>
      <c r="AI3704" t="s">
        <v>118</v>
      </c>
      <c r="AJ3704" t="s">
        <v>240</v>
      </c>
      <c r="AK3704" t="s">
        <v>73</v>
      </c>
      <c r="AL3704" t="s">
        <v>103</v>
      </c>
      <c r="AM3704" t="s">
        <v>103</v>
      </c>
      <c r="AN3704" t="s">
        <v>76</v>
      </c>
      <c r="AO3704" t="s">
        <v>124</v>
      </c>
      <c r="AP3704" t="s">
        <v>186</v>
      </c>
      <c r="AQ3704" t="s">
        <v>1289</v>
      </c>
      <c r="AR3704" t="s">
        <v>62</v>
      </c>
      <c r="AS3704" t="s">
        <v>54</v>
      </c>
      <c r="AT3704" t="s">
        <v>73</v>
      </c>
      <c r="AU3704" t="s">
        <v>107</v>
      </c>
      <c r="AV3704" t="s">
        <v>178</v>
      </c>
    </row>
    <row r="3705" spans="1:48" hidden="1" x14ac:dyDescent="0.3">
      <c r="A3705" t="s">
        <v>17530</v>
      </c>
      <c r="B3705" t="s">
        <v>17531</v>
      </c>
      <c r="C3705" s="1" t="str">
        <f t="shared" si="610"/>
        <v>21:0975</v>
      </c>
      <c r="D3705" s="1" t="str">
        <f t="shared" si="611"/>
        <v>21:0111</v>
      </c>
      <c r="E3705" t="s">
        <v>17532</v>
      </c>
      <c r="F3705" t="s">
        <v>17533</v>
      </c>
      <c r="H3705">
        <v>60.113745399999999</v>
      </c>
      <c r="I3705">
        <v>-101.032392</v>
      </c>
      <c r="J3705" s="1" t="str">
        <f t="shared" si="612"/>
        <v>NGR lake sediment grab sample</v>
      </c>
      <c r="K3705" s="1" t="str">
        <f t="shared" si="613"/>
        <v>&lt;177 micron (NGR)</v>
      </c>
      <c r="L3705">
        <v>110</v>
      </c>
      <c r="M3705" t="s">
        <v>52</v>
      </c>
      <c r="N3705">
        <v>2119</v>
      </c>
      <c r="O3705" t="s">
        <v>206</v>
      </c>
      <c r="P3705" t="s">
        <v>54</v>
      </c>
      <c r="Q3705" t="s">
        <v>3299</v>
      </c>
      <c r="R3705" t="s">
        <v>317</v>
      </c>
      <c r="S3705" t="s">
        <v>57</v>
      </c>
      <c r="T3705" t="s">
        <v>562</v>
      </c>
      <c r="U3705" t="s">
        <v>59</v>
      </c>
      <c r="V3705" t="s">
        <v>691</v>
      </c>
      <c r="W3705" t="s">
        <v>137</v>
      </c>
      <c r="X3705" t="s">
        <v>62</v>
      </c>
      <c r="Y3705" t="s">
        <v>137</v>
      </c>
      <c r="Z3705" t="s">
        <v>62</v>
      </c>
      <c r="AA3705" t="s">
        <v>64</v>
      </c>
      <c r="AB3705" t="s">
        <v>235</v>
      </c>
      <c r="AC3705" t="s">
        <v>125</v>
      </c>
      <c r="AD3705" t="s">
        <v>138</v>
      </c>
      <c r="AE3705" t="s">
        <v>155</v>
      </c>
      <c r="AF3705" t="s">
        <v>92</v>
      </c>
      <c r="AG3705" t="s">
        <v>282</v>
      </c>
      <c r="AH3705" t="s">
        <v>780</v>
      </c>
      <c r="AI3705" t="s">
        <v>263</v>
      </c>
      <c r="AJ3705" t="s">
        <v>1715</v>
      </c>
      <c r="AK3705" t="s">
        <v>73</v>
      </c>
      <c r="AL3705" t="s">
        <v>103</v>
      </c>
      <c r="AM3705" t="s">
        <v>206</v>
      </c>
      <c r="AN3705" t="s">
        <v>9518</v>
      </c>
      <c r="AO3705" t="s">
        <v>134</v>
      </c>
      <c r="AP3705" t="s">
        <v>676</v>
      </c>
      <c r="AQ3705" t="s">
        <v>1874</v>
      </c>
      <c r="AR3705" t="s">
        <v>74</v>
      </c>
      <c r="AS3705" t="s">
        <v>170</v>
      </c>
      <c r="AT3705" t="s">
        <v>277</v>
      </c>
      <c r="AU3705" t="s">
        <v>107</v>
      </c>
      <c r="AV3705" t="s">
        <v>17534</v>
      </c>
    </row>
    <row r="3706" spans="1:48" hidden="1" x14ac:dyDescent="0.3">
      <c r="A3706" t="s">
        <v>17535</v>
      </c>
      <c r="B3706" t="s">
        <v>17536</v>
      </c>
      <c r="C3706" s="1" t="str">
        <f t="shared" si="610"/>
        <v>21:0975</v>
      </c>
      <c r="D3706" s="1" t="str">
        <f t="shared" si="611"/>
        <v>21:0111</v>
      </c>
      <c r="E3706" t="s">
        <v>17537</v>
      </c>
      <c r="F3706" t="s">
        <v>17538</v>
      </c>
      <c r="H3706">
        <v>60.055959799999997</v>
      </c>
      <c r="I3706">
        <v>-100.9656066</v>
      </c>
      <c r="J3706" s="1" t="str">
        <f t="shared" si="612"/>
        <v>NGR lake sediment grab sample</v>
      </c>
      <c r="K3706" s="1" t="str">
        <f t="shared" si="613"/>
        <v>&lt;177 micron (NGR)</v>
      </c>
      <c r="L3706">
        <v>110</v>
      </c>
      <c r="M3706" t="s">
        <v>86</v>
      </c>
      <c r="N3706">
        <v>2120</v>
      </c>
      <c r="O3706" t="s">
        <v>276</v>
      </c>
      <c r="P3706" t="s">
        <v>62</v>
      </c>
      <c r="Q3706" t="s">
        <v>1295</v>
      </c>
      <c r="R3706" t="s">
        <v>16964</v>
      </c>
      <c r="S3706" t="s">
        <v>57</v>
      </c>
      <c r="T3706" t="s">
        <v>251</v>
      </c>
      <c r="U3706" t="s">
        <v>138</v>
      </c>
      <c r="V3706" t="s">
        <v>357</v>
      </c>
      <c r="W3706" t="s">
        <v>421</v>
      </c>
      <c r="X3706" t="s">
        <v>67</v>
      </c>
      <c r="Y3706" t="s">
        <v>157</v>
      </c>
      <c r="Z3706" t="s">
        <v>74</v>
      </c>
      <c r="AA3706" t="s">
        <v>64</v>
      </c>
      <c r="AB3706" t="s">
        <v>90</v>
      </c>
      <c r="AC3706" t="s">
        <v>155</v>
      </c>
      <c r="AD3706" t="s">
        <v>138</v>
      </c>
      <c r="AE3706" t="s">
        <v>70</v>
      </c>
      <c r="AF3706" t="s">
        <v>178</v>
      </c>
      <c r="AG3706" t="s">
        <v>116</v>
      </c>
      <c r="AH3706" t="s">
        <v>472</v>
      </c>
      <c r="AI3706" t="s">
        <v>308</v>
      </c>
      <c r="AJ3706" t="s">
        <v>94</v>
      </c>
      <c r="AK3706" t="s">
        <v>73</v>
      </c>
      <c r="AL3706" t="s">
        <v>103</v>
      </c>
      <c r="AM3706" t="s">
        <v>103</v>
      </c>
      <c r="AN3706" t="s">
        <v>76</v>
      </c>
      <c r="AO3706" t="s">
        <v>318</v>
      </c>
      <c r="AP3706" t="s">
        <v>435</v>
      </c>
      <c r="AQ3706" t="s">
        <v>2021</v>
      </c>
      <c r="AR3706" t="s">
        <v>67</v>
      </c>
      <c r="AS3706" t="s">
        <v>54</v>
      </c>
      <c r="AT3706" t="s">
        <v>73</v>
      </c>
      <c r="AU3706" t="s">
        <v>107</v>
      </c>
      <c r="AV3706" t="s">
        <v>14003</v>
      </c>
    </row>
    <row r="3707" spans="1:48" hidden="1" x14ac:dyDescent="0.3">
      <c r="A3707" t="s">
        <v>17539</v>
      </c>
      <c r="B3707" t="s">
        <v>17540</v>
      </c>
      <c r="C3707" s="1" t="str">
        <f t="shared" si="610"/>
        <v>21:0975</v>
      </c>
      <c r="D3707" s="1" t="str">
        <f t="shared" si="611"/>
        <v>21:0111</v>
      </c>
      <c r="E3707" t="s">
        <v>17541</v>
      </c>
      <c r="F3707" t="s">
        <v>17542</v>
      </c>
      <c r="H3707">
        <v>60.067319699999999</v>
      </c>
      <c r="I3707">
        <v>-100.9524095</v>
      </c>
      <c r="J3707" s="1" t="str">
        <f t="shared" si="612"/>
        <v>NGR lake sediment grab sample</v>
      </c>
      <c r="K3707" s="1" t="str">
        <f t="shared" si="613"/>
        <v>&lt;177 micron (NGR)</v>
      </c>
      <c r="L3707">
        <v>110</v>
      </c>
      <c r="M3707" t="s">
        <v>149</v>
      </c>
      <c r="N3707">
        <v>2121</v>
      </c>
      <c r="O3707" t="s">
        <v>79</v>
      </c>
      <c r="P3707" t="s">
        <v>168</v>
      </c>
      <c r="Q3707" t="s">
        <v>2145</v>
      </c>
      <c r="R3707" t="s">
        <v>8369</v>
      </c>
      <c r="S3707" t="s">
        <v>17543</v>
      </c>
      <c r="T3707" t="s">
        <v>57</v>
      </c>
      <c r="U3707" t="s">
        <v>117</v>
      </c>
      <c r="V3707" t="s">
        <v>2740</v>
      </c>
      <c r="W3707" t="s">
        <v>302</v>
      </c>
      <c r="X3707" t="s">
        <v>67</v>
      </c>
      <c r="Y3707" t="s">
        <v>75</v>
      </c>
      <c r="Z3707" t="s">
        <v>67</v>
      </c>
      <c r="AA3707" t="s">
        <v>64</v>
      </c>
      <c r="AB3707" t="s">
        <v>290</v>
      </c>
      <c r="AC3707" t="s">
        <v>66</v>
      </c>
      <c r="AD3707" t="s">
        <v>138</v>
      </c>
      <c r="AE3707" t="s">
        <v>10367</v>
      </c>
      <c r="AF3707" t="s">
        <v>76</v>
      </c>
      <c r="AG3707" t="s">
        <v>10132</v>
      </c>
      <c r="AH3707" t="s">
        <v>75</v>
      </c>
      <c r="AI3707" t="s">
        <v>220</v>
      </c>
      <c r="AJ3707" t="s">
        <v>205</v>
      </c>
      <c r="AK3707" t="s">
        <v>73</v>
      </c>
      <c r="AL3707" t="s">
        <v>103</v>
      </c>
      <c r="AM3707" t="s">
        <v>103</v>
      </c>
      <c r="AN3707" t="s">
        <v>64</v>
      </c>
      <c r="AO3707" t="s">
        <v>208</v>
      </c>
      <c r="AP3707" t="s">
        <v>4187</v>
      </c>
      <c r="AQ3707" t="s">
        <v>483</v>
      </c>
      <c r="AR3707" t="s">
        <v>67</v>
      </c>
      <c r="AS3707" t="s">
        <v>54</v>
      </c>
      <c r="AT3707" t="s">
        <v>73</v>
      </c>
      <c r="AU3707" t="s">
        <v>107</v>
      </c>
      <c r="AV3707" t="s">
        <v>17544</v>
      </c>
    </row>
    <row r="3708" spans="1:48" hidden="1" x14ac:dyDescent="0.3">
      <c r="A3708" t="s">
        <v>17545</v>
      </c>
      <c r="B3708" t="s">
        <v>17546</v>
      </c>
      <c r="C3708" s="1" t="str">
        <f t="shared" si="610"/>
        <v>21:0975</v>
      </c>
      <c r="D3708" s="1" t="str">
        <f t="shared" si="611"/>
        <v>21:0111</v>
      </c>
      <c r="E3708" t="s">
        <v>17547</v>
      </c>
      <c r="F3708" t="s">
        <v>17548</v>
      </c>
      <c r="H3708">
        <v>60.080931499999998</v>
      </c>
      <c r="I3708">
        <v>-101.01617160000001</v>
      </c>
      <c r="J3708" s="1" t="str">
        <f t="shared" si="612"/>
        <v>NGR lake sediment grab sample</v>
      </c>
      <c r="K3708" s="1" t="str">
        <f t="shared" si="613"/>
        <v>&lt;177 micron (NGR)</v>
      </c>
      <c r="L3708">
        <v>110</v>
      </c>
      <c r="M3708" t="s">
        <v>165</v>
      </c>
      <c r="N3708">
        <v>2122</v>
      </c>
      <c r="O3708" t="s">
        <v>106</v>
      </c>
      <c r="P3708" t="s">
        <v>127</v>
      </c>
      <c r="Q3708" t="s">
        <v>900</v>
      </c>
      <c r="R3708" t="s">
        <v>249</v>
      </c>
      <c r="S3708" t="s">
        <v>57</v>
      </c>
      <c r="T3708" t="s">
        <v>58</v>
      </c>
      <c r="U3708" t="s">
        <v>77</v>
      </c>
      <c r="V3708" t="s">
        <v>478</v>
      </c>
      <c r="W3708" t="s">
        <v>94</v>
      </c>
      <c r="X3708" t="s">
        <v>74</v>
      </c>
      <c r="Y3708" t="s">
        <v>61</v>
      </c>
      <c r="Z3708" t="s">
        <v>127</v>
      </c>
      <c r="AA3708" t="s">
        <v>64</v>
      </c>
      <c r="AB3708" t="s">
        <v>303</v>
      </c>
      <c r="AC3708" t="s">
        <v>75</v>
      </c>
      <c r="AD3708" t="s">
        <v>96</v>
      </c>
      <c r="AE3708" t="s">
        <v>238</v>
      </c>
      <c r="AF3708" t="s">
        <v>347</v>
      </c>
      <c r="AG3708" t="s">
        <v>221</v>
      </c>
      <c r="AH3708" t="s">
        <v>173</v>
      </c>
      <c r="AI3708" t="s">
        <v>123</v>
      </c>
      <c r="AJ3708" t="s">
        <v>340</v>
      </c>
      <c r="AK3708" t="s">
        <v>73</v>
      </c>
      <c r="AL3708" t="s">
        <v>177</v>
      </c>
      <c r="AM3708" t="s">
        <v>177</v>
      </c>
      <c r="AN3708" t="s">
        <v>8623</v>
      </c>
      <c r="AO3708" t="s">
        <v>92</v>
      </c>
      <c r="AP3708" t="s">
        <v>105</v>
      </c>
      <c r="AQ3708" t="s">
        <v>478</v>
      </c>
      <c r="AR3708" t="s">
        <v>67</v>
      </c>
      <c r="AS3708" t="s">
        <v>62</v>
      </c>
      <c r="AT3708" t="s">
        <v>248</v>
      </c>
      <c r="AU3708" t="s">
        <v>107</v>
      </c>
      <c r="AV3708" t="s">
        <v>9696</v>
      </c>
    </row>
    <row r="3709" spans="1:48" hidden="1" x14ac:dyDescent="0.3">
      <c r="A3709" t="s">
        <v>17549</v>
      </c>
      <c r="B3709" t="s">
        <v>17550</v>
      </c>
      <c r="C3709" s="1" t="str">
        <f t="shared" si="610"/>
        <v>21:0975</v>
      </c>
      <c r="D3709" s="1" t="str">
        <f t="shared" si="611"/>
        <v>21:0111</v>
      </c>
      <c r="E3709" t="s">
        <v>17551</v>
      </c>
      <c r="F3709" t="s">
        <v>17552</v>
      </c>
      <c r="H3709">
        <v>60.101657899999999</v>
      </c>
      <c r="I3709">
        <v>-100.9614376</v>
      </c>
      <c r="J3709" s="1" t="str">
        <f t="shared" si="612"/>
        <v>NGR lake sediment grab sample</v>
      </c>
      <c r="K3709" s="1" t="str">
        <f t="shared" si="613"/>
        <v>&lt;177 micron (NGR)</v>
      </c>
      <c r="L3709">
        <v>110</v>
      </c>
      <c r="M3709" t="s">
        <v>185</v>
      </c>
      <c r="N3709">
        <v>2123</v>
      </c>
      <c r="O3709" t="s">
        <v>240</v>
      </c>
      <c r="P3709" t="s">
        <v>138</v>
      </c>
      <c r="Q3709" t="s">
        <v>1210</v>
      </c>
      <c r="R3709" t="s">
        <v>1541</v>
      </c>
      <c r="S3709" t="s">
        <v>57</v>
      </c>
      <c r="T3709" t="s">
        <v>8708</v>
      </c>
      <c r="U3709" t="s">
        <v>117</v>
      </c>
      <c r="V3709" t="s">
        <v>2740</v>
      </c>
      <c r="W3709" t="s">
        <v>125</v>
      </c>
      <c r="X3709" t="s">
        <v>67</v>
      </c>
      <c r="Y3709" t="s">
        <v>75</v>
      </c>
      <c r="Z3709" t="s">
        <v>67</v>
      </c>
      <c r="AA3709" t="s">
        <v>64</v>
      </c>
      <c r="AB3709" t="s">
        <v>117</v>
      </c>
      <c r="AC3709" t="s">
        <v>224</v>
      </c>
      <c r="AD3709" t="s">
        <v>10131</v>
      </c>
      <c r="AE3709" t="s">
        <v>3492</v>
      </c>
      <c r="AF3709" t="s">
        <v>76</v>
      </c>
      <c r="AG3709" t="s">
        <v>17186</v>
      </c>
      <c r="AH3709" t="s">
        <v>177</v>
      </c>
      <c r="AI3709" t="s">
        <v>526</v>
      </c>
      <c r="AJ3709" t="s">
        <v>95</v>
      </c>
      <c r="AK3709" t="s">
        <v>17553</v>
      </c>
      <c r="AL3709" t="s">
        <v>103</v>
      </c>
      <c r="AM3709" t="s">
        <v>103</v>
      </c>
      <c r="AN3709" t="s">
        <v>10557</v>
      </c>
      <c r="AO3709" t="s">
        <v>205</v>
      </c>
      <c r="AP3709" t="s">
        <v>8164</v>
      </c>
      <c r="AQ3709" t="s">
        <v>10073</v>
      </c>
      <c r="AR3709" t="s">
        <v>67</v>
      </c>
      <c r="AS3709" t="s">
        <v>54</v>
      </c>
      <c r="AT3709" t="s">
        <v>73</v>
      </c>
      <c r="AU3709" t="s">
        <v>107</v>
      </c>
      <c r="AV3709" t="s">
        <v>140</v>
      </c>
    </row>
    <row r="3710" spans="1:48" hidden="1" x14ac:dyDescent="0.3">
      <c r="A3710" t="s">
        <v>17554</v>
      </c>
      <c r="B3710" t="s">
        <v>17555</v>
      </c>
      <c r="C3710" s="1" t="str">
        <f t="shared" si="610"/>
        <v>21:0975</v>
      </c>
      <c r="D3710" s="1" t="str">
        <f t="shared" si="611"/>
        <v>21:0111</v>
      </c>
      <c r="E3710" t="s">
        <v>17556</v>
      </c>
      <c r="F3710" t="s">
        <v>17557</v>
      </c>
      <c r="H3710">
        <v>60.137866199999998</v>
      </c>
      <c r="I3710">
        <v>-100.9514709</v>
      </c>
      <c r="J3710" s="1" t="str">
        <f t="shared" si="612"/>
        <v>NGR lake sediment grab sample</v>
      </c>
      <c r="K3710" s="1" t="str">
        <f t="shared" si="613"/>
        <v>&lt;177 micron (NGR)</v>
      </c>
      <c r="L3710">
        <v>110</v>
      </c>
      <c r="M3710" t="s">
        <v>200</v>
      </c>
      <c r="N3710">
        <v>2124</v>
      </c>
      <c r="O3710" t="s">
        <v>95</v>
      </c>
      <c r="P3710" t="s">
        <v>54</v>
      </c>
      <c r="Q3710" t="s">
        <v>115</v>
      </c>
      <c r="R3710" t="s">
        <v>1714</v>
      </c>
      <c r="S3710" t="s">
        <v>57</v>
      </c>
      <c r="T3710" t="s">
        <v>190</v>
      </c>
      <c r="U3710" t="s">
        <v>168</v>
      </c>
      <c r="V3710" t="s">
        <v>436</v>
      </c>
      <c r="W3710" t="s">
        <v>302</v>
      </c>
      <c r="X3710" t="s">
        <v>67</v>
      </c>
      <c r="Y3710" t="s">
        <v>206</v>
      </c>
      <c r="Z3710" t="s">
        <v>127</v>
      </c>
      <c r="AA3710" t="s">
        <v>64</v>
      </c>
      <c r="AB3710" t="s">
        <v>134</v>
      </c>
      <c r="AC3710" t="s">
        <v>70</v>
      </c>
      <c r="AD3710" t="s">
        <v>67</v>
      </c>
      <c r="AE3710" t="s">
        <v>68</v>
      </c>
      <c r="AF3710" t="s">
        <v>76</v>
      </c>
      <c r="AG3710" t="s">
        <v>119</v>
      </c>
      <c r="AH3710" t="s">
        <v>173</v>
      </c>
      <c r="AI3710" t="s">
        <v>87</v>
      </c>
      <c r="AJ3710" t="s">
        <v>79</v>
      </c>
      <c r="AK3710" t="s">
        <v>73</v>
      </c>
      <c r="AL3710" t="s">
        <v>103</v>
      </c>
      <c r="AM3710" t="s">
        <v>103</v>
      </c>
      <c r="AN3710" t="s">
        <v>76</v>
      </c>
      <c r="AO3710" t="s">
        <v>209</v>
      </c>
      <c r="AP3710" t="s">
        <v>2033</v>
      </c>
      <c r="AQ3710" t="s">
        <v>305</v>
      </c>
      <c r="AR3710" t="s">
        <v>74</v>
      </c>
      <c r="AS3710" t="s">
        <v>54</v>
      </c>
      <c r="AT3710" t="s">
        <v>73</v>
      </c>
      <c r="AU3710" t="s">
        <v>107</v>
      </c>
      <c r="AV3710" t="s">
        <v>17558</v>
      </c>
    </row>
    <row r="3711" spans="1:48" hidden="1" x14ac:dyDescent="0.3">
      <c r="A3711" t="s">
        <v>17559</v>
      </c>
      <c r="B3711" t="s">
        <v>17560</v>
      </c>
      <c r="C3711" s="1" t="str">
        <f t="shared" si="610"/>
        <v>21:0975</v>
      </c>
      <c r="D3711" s="1" t="str">
        <f t="shared" si="611"/>
        <v>21:0111</v>
      </c>
      <c r="E3711" t="s">
        <v>17561</v>
      </c>
      <c r="F3711" t="s">
        <v>17562</v>
      </c>
      <c r="H3711">
        <v>60.187785300000002</v>
      </c>
      <c r="I3711">
        <v>-100.9472158</v>
      </c>
      <c r="J3711" s="1" t="str">
        <f t="shared" si="612"/>
        <v>NGR lake sediment grab sample</v>
      </c>
      <c r="K3711" s="1" t="str">
        <f t="shared" si="613"/>
        <v>&lt;177 micron (NGR)</v>
      </c>
      <c r="L3711">
        <v>110</v>
      </c>
      <c r="M3711" t="s">
        <v>217</v>
      </c>
      <c r="N3711">
        <v>2125</v>
      </c>
      <c r="O3711" t="s">
        <v>137</v>
      </c>
      <c r="P3711" t="s">
        <v>54</v>
      </c>
      <c r="Q3711" t="s">
        <v>549</v>
      </c>
      <c r="R3711" t="s">
        <v>471</v>
      </c>
      <c r="S3711" t="s">
        <v>57</v>
      </c>
      <c r="T3711" t="s">
        <v>65</v>
      </c>
      <c r="U3711" t="s">
        <v>117</v>
      </c>
      <c r="V3711" t="s">
        <v>2740</v>
      </c>
      <c r="W3711" t="s">
        <v>206</v>
      </c>
      <c r="X3711" t="s">
        <v>67</v>
      </c>
      <c r="Y3711" t="s">
        <v>421</v>
      </c>
      <c r="Z3711" t="s">
        <v>62</v>
      </c>
      <c r="AA3711" t="s">
        <v>64</v>
      </c>
      <c r="AB3711" t="s">
        <v>69</v>
      </c>
      <c r="AC3711" t="s">
        <v>70</v>
      </c>
      <c r="AD3711" t="s">
        <v>127</v>
      </c>
      <c r="AE3711" t="s">
        <v>2628</v>
      </c>
      <c r="AF3711" t="s">
        <v>92</v>
      </c>
      <c r="AG3711" t="s">
        <v>317</v>
      </c>
      <c r="AH3711" t="s">
        <v>173</v>
      </c>
      <c r="AI3711" t="s">
        <v>193</v>
      </c>
      <c r="AJ3711" t="s">
        <v>226</v>
      </c>
      <c r="AK3711" t="s">
        <v>73</v>
      </c>
      <c r="AL3711" t="s">
        <v>103</v>
      </c>
      <c r="AM3711" t="s">
        <v>103</v>
      </c>
      <c r="AN3711" t="s">
        <v>76</v>
      </c>
      <c r="AO3711" t="s">
        <v>709</v>
      </c>
      <c r="AP3711" t="s">
        <v>836</v>
      </c>
      <c r="AQ3711" t="s">
        <v>357</v>
      </c>
      <c r="AR3711" t="s">
        <v>74</v>
      </c>
      <c r="AS3711" t="s">
        <v>54</v>
      </c>
      <c r="AT3711" t="s">
        <v>73</v>
      </c>
      <c r="AU3711" t="s">
        <v>107</v>
      </c>
      <c r="AV3711" t="s">
        <v>4131</v>
      </c>
    </row>
    <row r="3712" spans="1:48" hidden="1" x14ac:dyDescent="0.3">
      <c r="A3712" t="s">
        <v>17563</v>
      </c>
      <c r="B3712" t="s">
        <v>17564</v>
      </c>
      <c r="C3712" s="1" t="str">
        <f t="shared" si="610"/>
        <v>21:0975</v>
      </c>
      <c r="D3712" s="1" t="str">
        <f t="shared" si="611"/>
        <v>21:0111</v>
      </c>
      <c r="E3712" t="s">
        <v>17565</v>
      </c>
      <c r="F3712" t="s">
        <v>17566</v>
      </c>
      <c r="H3712">
        <v>60.206266599999999</v>
      </c>
      <c r="I3712">
        <v>-100.95837969999999</v>
      </c>
      <c r="J3712" s="1" t="str">
        <f t="shared" si="612"/>
        <v>NGR lake sediment grab sample</v>
      </c>
      <c r="K3712" s="1" t="str">
        <f t="shared" si="613"/>
        <v>&lt;177 micron (NGR)</v>
      </c>
      <c r="L3712">
        <v>110</v>
      </c>
      <c r="M3712" t="s">
        <v>113</v>
      </c>
      <c r="N3712">
        <v>2126</v>
      </c>
      <c r="O3712" t="s">
        <v>63</v>
      </c>
      <c r="P3712" t="s">
        <v>54</v>
      </c>
      <c r="Q3712" t="s">
        <v>3299</v>
      </c>
      <c r="R3712" t="s">
        <v>478</v>
      </c>
      <c r="S3712" t="s">
        <v>57</v>
      </c>
      <c r="T3712" t="s">
        <v>427</v>
      </c>
      <c r="U3712" t="s">
        <v>203</v>
      </c>
      <c r="V3712" t="s">
        <v>616</v>
      </c>
      <c r="W3712" t="s">
        <v>302</v>
      </c>
      <c r="X3712" t="s">
        <v>67</v>
      </c>
      <c r="Y3712" t="s">
        <v>62</v>
      </c>
      <c r="Z3712" t="s">
        <v>170</v>
      </c>
      <c r="AA3712" t="s">
        <v>64</v>
      </c>
      <c r="AB3712" t="s">
        <v>381</v>
      </c>
      <c r="AC3712" t="s">
        <v>70</v>
      </c>
      <c r="AD3712" t="s">
        <v>117</v>
      </c>
      <c r="AE3712" t="s">
        <v>278</v>
      </c>
      <c r="AF3712" t="s">
        <v>77</v>
      </c>
      <c r="AG3712" t="s">
        <v>99</v>
      </c>
      <c r="AH3712" t="s">
        <v>472</v>
      </c>
      <c r="AI3712" t="s">
        <v>87</v>
      </c>
      <c r="AJ3712" t="s">
        <v>292</v>
      </c>
      <c r="AK3712" t="s">
        <v>73</v>
      </c>
      <c r="AL3712" t="s">
        <v>103</v>
      </c>
      <c r="AM3712" t="s">
        <v>103</v>
      </c>
      <c r="AN3712" t="s">
        <v>76</v>
      </c>
      <c r="AO3712" t="s">
        <v>156</v>
      </c>
      <c r="AP3712" t="s">
        <v>194</v>
      </c>
      <c r="AQ3712" t="s">
        <v>59</v>
      </c>
      <c r="AR3712" t="s">
        <v>74</v>
      </c>
      <c r="AS3712" t="s">
        <v>54</v>
      </c>
      <c r="AT3712" t="s">
        <v>73</v>
      </c>
      <c r="AU3712" t="s">
        <v>107</v>
      </c>
      <c r="AV3712" t="s">
        <v>4784</v>
      </c>
    </row>
    <row r="3713" spans="1:48" hidden="1" x14ac:dyDescent="0.3">
      <c r="A3713" t="s">
        <v>17567</v>
      </c>
      <c r="B3713" t="s">
        <v>17568</v>
      </c>
      <c r="C3713" s="1" t="str">
        <f t="shared" si="610"/>
        <v>21:0975</v>
      </c>
      <c r="D3713" s="1" t="str">
        <f t="shared" si="611"/>
        <v>21:0111</v>
      </c>
      <c r="E3713" t="s">
        <v>17565</v>
      </c>
      <c r="F3713" t="s">
        <v>17569</v>
      </c>
      <c r="H3713">
        <v>60.206266599999999</v>
      </c>
      <c r="I3713">
        <v>-100.95837969999999</v>
      </c>
      <c r="J3713" s="1" t="str">
        <f t="shared" si="612"/>
        <v>NGR lake sediment grab sample</v>
      </c>
      <c r="K3713" s="1" t="str">
        <f t="shared" si="613"/>
        <v>&lt;177 micron (NGR)</v>
      </c>
      <c r="L3713">
        <v>110</v>
      </c>
      <c r="M3713" t="s">
        <v>132</v>
      </c>
      <c r="N3713">
        <v>2127</v>
      </c>
      <c r="O3713" t="s">
        <v>346</v>
      </c>
      <c r="P3713" t="s">
        <v>54</v>
      </c>
      <c r="Q3713" t="s">
        <v>1128</v>
      </c>
      <c r="R3713" t="s">
        <v>190</v>
      </c>
      <c r="S3713" t="s">
        <v>57</v>
      </c>
      <c r="T3713" t="s">
        <v>853</v>
      </c>
      <c r="U3713" t="s">
        <v>168</v>
      </c>
      <c r="V3713" t="s">
        <v>69</v>
      </c>
      <c r="W3713" t="s">
        <v>421</v>
      </c>
      <c r="X3713" t="s">
        <v>67</v>
      </c>
      <c r="Y3713" t="s">
        <v>171</v>
      </c>
      <c r="Z3713" t="s">
        <v>62</v>
      </c>
      <c r="AA3713" t="s">
        <v>64</v>
      </c>
      <c r="AB3713" t="s">
        <v>187</v>
      </c>
      <c r="AC3713" t="s">
        <v>70</v>
      </c>
      <c r="AD3713" t="s">
        <v>59</v>
      </c>
      <c r="AE3713" t="s">
        <v>606</v>
      </c>
      <c r="AF3713" t="s">
        <v>104</v>
      </c>
      <c r="AG3713" t="s">
        <v>187</v>
      </c>
      <c r="AH3713" t="s">
        <v>472</v>
      </c>
      <c r="AI3713" t="s">
        <v>388</v>
      </c>
      <c r="AJ3713" t="s">
        <v>240</v>
      </c>
      <c r="AK3713" t="s">
        <v>73</v>
      </c>
      <c r="AL3713" t="s">
        <v>103</v>
      </c>
      <c r="AM3713" t="s">
        <v>103</v>
      </c>
      <c r="AN3713" t="s">
        <v>76</v>
      </c>
      <c r="AO3713" t="s">
        <v>53</v>
      </c>
      <c r="AP3713" t="s">
        <v>4543</v>
      </c>
      <c r="AQ3713" t="s">
        <v>71</v>
      </c>
      <c r="AR3713" t="s">
        <v>74</v>
      </c>
      <c r="AS3713" t="s">
        <v>54</v>
      </c>
      <c r="AT3713" t="s">
        <v>73</v>
      </c>
      <c r="AU3713" t="s">
        <v>107</v>
      </c>
      <c r="AV3713" t="s">
        <v>8023</v>
      </c>
    </row>
    <row r="3714" spans="1:48" hidden="1" x14ac:dyDescent="0.3">
      <c r="A3714" t="s">
        <v>17570</v>
      </c>
      <c r="B3714" t="s">
        <v>17571</v>
      </c>
      <c r="C3714" s="1" t="str">
        <f t="shared" si="610"/>
        <v>21:0975</v>
      </c>
      <c r="D3714" s="1" t="str">
        <f t="shared" si="611"/>
        <v>21:0111</v>
      </c>
      <c r="E3714" t="s">
        <v>17572</v>
      </c>
      <c r="F3714" t="s">
        <v>17573</v>
      </c>
      <c r="H3714">
        <v>60.234712199999997</v>
      </c>
      <c r="I3714">
        <v>-100.9374984</v>
      </c>
      <c r="J3714" s="1" t="str">
        <f t="shared" si="612"/>
        <v>NGR lake sediment grab sample</v>
      </c>
      <c r="K3714" s="1" t="str">
        <f t="shared" si="613"/>
        <v>&lt;177 micron (NGR)</v>
      </c>
      <c r="L3714">
        <v>110</v>
      </c>
      <c r="M3714" t="s">
        <v>246</v>
      </c>
      <c r="N3714">
        <v>2128</v>
      </c>
      <c r="O3714" t="s">
        <v>526</v>
      </c>
      <c r="P3714" t="s">
        <v>54</v>
      </c>
      <c r="Q3714" t="s">
        <v>2145</v>
      </c>
      <c r="R3714" t="s">
        <v>436</v>
      </c>
      <c r="S3714" t="s">
        <v>57</v>
      </c>
      <c r="T3714" t="s">
        <v>304</v>
      </c>
      <c r="U3714" t="s">
        <v>138</v>
      </c>
      <c r="V3714" t="s">
        <v>141</v>
      </c>
      <c r="W3714" t="s">
        <v>171</v>
      </c>
      <c r="X3714" t="s">
        <v>67</v>
      </c>
      <c r="Y3714" t="s">
        <v>171</v>
      </c>
      <c r="Z3714" t="s">
        <v>170</v>
      </c>
      <c r="AA3714" t="s">
        <v>64</v>
      </c>
      <c r="AB3714" t="s">
        <v>189</v>
      </c>
      <c r="AC3714" t="s">
        <v>155</v>
      </c>
      <c r="AD3714" t="s">
        <v>96</v>
      </c>
      <c r="AE3714" t="s">
        <v>68</v>
      </c>
      <c r="AF3714" t="s">
        <v>104</v>
      </c>
      <c r="AG3714" t="s">
        <v>575</v>
      </c>
      <c r="AH3714" t="s">
        <v>472</v>
      </c>
      <c r="AI3714" t="s">
        <v>201</v>
      </c>
      <c r="AJ3714" t="s">
        <v>156</v>
      </c>
      <c r="AK3714" t="s">
        <v>73</v>
      </c>
      <c r="AL3714" t="s">
        <v>103</v>
      </c>
      <c r="AM3714" t="s">
        <v>75</v>
      </c>
      <c r="AN3714" t="s">
        <v>76</v>
      </c>
      <c r="AO3714" t="s">
        <v>117</v>
      </c>
      <c r="AP3714" t="s">
        <v>1980</v>
      </c>
      <c r="AQ3714" t="s">
        <v>357</v>
      </c>
      <c r="AR3714" t="s">
        <v>67</v>
      </c>
      <c r="AS3714" t="s">
        <v>54</v>
      </c>
      <c r="AT3714" t="s">
        <v>73</v>
      </c>
      <c r="AU3714" t="s">
        <v>107</v>
      </c>
      <c r="AV3714" t="s">
        <v>1920</v>
      </c>
    </row>
    <row r="3715" spans="1:48" hidden="1" x14ac:dyDescent="0.3">
      <c r="A3715" t="s">
        <v>17574</v>
      </c>
      <c r="B3715" t="s">
        <v>17575</v>
      </c>
      <c r="C3715" s="1" t="str">
        <f t="shared" si="610"/>
        <v>21:0975</v>
      </c>
      <c r="D3715" s="1" t="str">
        <f t="shared" si="611"/>
        <v>21:0111</v>
      </c>
      <c r="E3715" t="s">
        <v>17576</v>
      </c>
      <c r="F3715" t="s">
        <v>17577</v>
      </c>
      <c r="H3715">
        <v>60.277717699999997</v>
      </c>
      <c r="I3715">
        <v>-100.9181564</v>
      </c>
      <c r="J3715" s="1" t="str">
        <f t="shared" si="612"/>
        <v>NGR lake sediment grab sample</v>
      </c>
      <c r="K3715" s="1" t="str">
        <f t="shared" si="613"/>
        <v>&lt;177 micron (NGR)</v>
      </c>
      <c r="L3715">
        <v>110</v>
      </c>
      <c r="M3715" t="s">
        <v>260</v>
      </c>
      <c r="N3715">
        <v>2129</v>
      </c>
      <c r="O3715" t="s">
        <v>238</v>
      </c>
      <c r="P3715" t="s">
        <v>54</v>
      </c>
      <c r="Q3715" t="s">
        <v>573</v>
      </c>
      <c r="R3715" t="s">
        <v>190</v>
      </c>
      <c r="S3715" t="s">
        <v>57</v>
      </c>
      <c r="T3715" t="s">
        <v>152</v>
      </c>
      <c r="U3715" t="s">
        <v>88</v>
      </c>
      <c r="V3715" t="s">
        <v>616</v>
      </c>
      <c r="W3715" t="s">
        <v>94</v>
      </c>
      <c r="X3715" t="s">
        <v>62</v>
      </c>
      <c r="Y3715" t="s">
        <v>526</v>
      </c>
      <c r="Z3715" t="s">
        <v>170</v>
      </c>
      <c r="AA3715" t="s">
        <v>64</v>
      </c>
      <c r="AB3715" t="s">
        <v>204</v>
      </c>
      <c r="AC3715" t="s">
        <v>177</v>
      </c>
      <c r="AD3715" t="s">
        <v>88</v>
      </c>
      <c r="AE3715" t="s">
        <v>1854</v>
      </c>
      <c r="AF3715" t="s">
        <v>151</v>
      </c>
      <c r="AG3715" t="s">
        <v>317</v>
      </c>
      <c r="AH3715" t="s">
        <v>472</v>
      </c>
      <c r="AI3715" t="s">
        <v>209</v>
      </c>
      <c r="AJ3715" t="s">
        <v>168</v>
      </c>
      <c r="AK3715" t="s">
        <v>73</v>
      </c>
      <c r="AL3715" t="s">
        <v>103</v>
      </c>
      <c r="AM3715" t="s">
        <v>157</v>
      </c>
      <c r="AN3715" t="s">
        <v>76</v>
      </c>
      <c r="AO3715" t="s">
        <v>203</v>
      </c>
      <c r="AP3715" t="s">
        <v>194</v>
      </c>
      <c r="AQ3715" t="s">
        <v>3452</v>
      </c>
      <c r="AR3715" t="s">
        <v>67</v>
      </c>
      <c r="AS3715" t="s">
        <v>170</v>
      </c>
      <c r="AT3715" t="s">
        <v>152</v>
      </c>
      <c r="AU3715" t="s">
        <v>107</v>
      </c>
      <c r="AV3715" t="s">
        <v>944</v>
      </c>
    </row>
    <row r="3716" spans="1:48" hidden="1" x14ac:dyDescent="0.3">
      <c r="A3716" t="s">
        <v>17578</v>
      </c>
      <c r="B3716" t="s">
        <v>17579</v>
      </c>
      <c r="C3716" s="1" t="str">
        <f t="shared" si="610"/>
        <v>21:0975</v>
      </c>
      <c r="D3716" s="1" t="str">
        <f t="shared" si="611"/>
        <v>21:0111</v>
      </c>
      <c r="E3716" t="s">
        <v>17580</v>
      </c>
      <c r="F3716" t="s">
        <v>17581</v>
      </c>
      <c r="H3716">
        <v>60.306356600000001</v>
      </c>
      <c r="I3716">
        <v>-100.83045180000001</v>
      </c>
      <c r="J3716" s="1" t="str">
        <f t="shared" si="612"/>
        <v>NGR lake sediment grab sample</v>
      </c>
      <c r="K3716" s="1" t="str">
        <f t="shared" si="613"/>
        <v>&lt;177 micron (NGR)</v>
      </c>
      <c r="L3716">
        <v>110</v>
      </c>
      <c r="M3716" t="s">
        <v>273</v>
      </c>
      <c r="N3716">
        <v>2130</v>
      </c>
      <c r="O3716" t="s">
        <v>96</v>
      </c>
      <c r="P3716" t="s">
        <v>170</v>
      </c>
      <c r="Q3716" t="s">
        <v>152</v>
      </c>
      <c r="R3716" t="s">
        <v>471</v>
      </c>
      <c r="S3716" t="s">
        <v>57</v>
      </c>
      <c r="T3716" t="s">
        <v>251</v>
      </c>
      <c r="U3716" t="s">
        <v>117</v>
      </c>
      <c r="V3716" t="s">
        <v>2740</v>
      </c>
      <c r="W3716" t="s">
        <v>125</v>
      </c>
      <c r="X3716" t="s">
        <v>67</v>
      </c>
      <c r="Y3716" t="s">
        <v>125</v>
      </c>
      <c r="Z3716" t="s">
        <v>67</v>
      </c>
      <c r="AA3716" t="s">
        <v>64</v>
      </c>
      <c r="AB3716" t="s">
        <v>290</v>
      </c>
      <c r="AC3716" t="s">
        <v>66</v>
      </c>
      <c r="AD3716" t="s">
        <v>96</v>
      </c>
      <c r="AE3716" t="s">
        <v>4301</v>
      </c>
      <c r="AF3716" t="s">
        <v>76</v>
      </c>
      <c r="AG3716" t="s">
        <v>104</v>
      </c>
      <c r="AH3716" t="s">
        <v>173</v>
      </c>
      <c r="AI3716" t="s">
        <v>355</v>
      </c>
      <c r="AJ3716" t="s">
        <v>95</v>
      </c>
      <c r="AK3716" t="s">
        <v>73</v>
      </c>
      <c r="AL3716" t="s">
        <v>103</v>
      </c>
      <c r="AM3716" t="s">
        <v>103</v>
      </c>
      <c r="AN3716" t="s">
        <v>76</v>
      </c>
      <c r="AO3716" t="s">
        <v>211</v>
      </c>
      <c r="AP3716" t="s">
        <v>624</v>
      </c>
      <c r="AQ3716" t="s">
        <v>336</v>
      </c>
      <c r="AR3716" t="s">
        <v>67</v>
      </c>
      <c r="AS3716" t="s">
        <v>54</v>
      </c>
      <c r="AT3716" t="s">
        <v>315</v>
      </c>
      <c r="AU3716" t="s">
        <v>107</v>
      </c>
      <c r="AV3716" t="s">
        <v>17582</v>
      </c>
    </row>
    <row r="3717" spans="1:48" hidden="1" x14ac:dyDescent="0.3">
      <c r="A3717" t="s">
        <v>17583</v>
      </c>
      <c r="B3717" t="s">
        <v>17584</v>
      </c>
      <c r="C3717" s="1" t="str">
        <f t="shared" si="610"/>
        <v>21:0975</v>
      </c>
      <c r="D3717" s="1" t="str">
        <f t="shared" si="611"/>
        <v>21:0111</v>
      </c>
      <c r="E3717" t="s">
        <v>17585</v>
      </c>
      <c r="F3717" t="s">
        <v>17586</v>
      </c>
      <c r="H3717">
        <v>60.274690900000003</v>
      </c>
      <c r="I3717">
        <v>-100.9434954</v>
      </c>
      <c r="J3717" s="1" t="str">
        <f t="shared" si="612"/>
        <v>NGR lake sediment grab sample</v>
      </c>
      <c r="K3717" s="1" t="str">
        <f t="shared" si="613"/>
        <v>&lt;177 micron (NGR)</v>
      </c>
      <c r="L3717">
        <v>110</v>
      </c>
      <c r="M3717" t="s">
        <v>289</v>
      </c>
      <c r="N3717">
        <v>2131</v>
      </c>
      <c r="O3717" t="s">
        <v>125</v>
      </c>
      <c r="P3717" t="s">
        <v>127</v>
      </c>
      <c r="Q3717" t="s">
        <v>562</v>
      </c>
      <c r="R3717" t="s">
        <v>478</v>
      </c>
      <c r="S3717" t="s">
        <v>57</v>
      </c>
      <c r="T3717" t="s">
        <v>277</v>
      </c>
      <c r="U3717" t="s">
        <v>117</v>
      </c>
      <c r="V3717" t="s">
        <v>69</v>
      </c>
      <c r="W3717" t="s">
        <v>68</v>
      </c>
      <c r="X3717" t="s">
        <v>67</v>
      </c>
      <c r="Y3717" t="s">
        <v>137</v>
      </c>
      <c r="Z3717" t="s">
        <v>67</v>
      </c>
      <c r="AA3717" t="s">
        <v>64</v>
      </c>
      <c r="AB3717" t="s">
        <v>153</v>
      </c>
      <c r="AC3717" t="s">
        <v>224</v>
      </c>
      <c r="AD3717" t="s">
        <v>59</v>
      </c>
      <c r="AE3717" t="s">
        <v>3492</v>
      </c>
      <c r="AF3717" t="s">
        <v>77</v>
      </c>
      <c r="AG3717" t="s">
        <v>178</v>
      </c>
      <c r="AH3717" t="s">
        <v>780</v>
      </c>
      <c r="AI3717" t="s">
        <v>118</v>
      </c>
      <c r="AJ3717" t="s">
        <v>439</v>
      </c>
      <c r="AK3717" t="s">
        <v>73</v>
      </c>
      <c r="AL3717" t="s">
        <v>103</v>
      </c>
      <c r="AM3717" t="s">
        <v>177</v>
      </c>
      <c r="AN3717" t="s">
        <v>76</v>
      </c>
      <c r="AO3717" t="s">
        <v>168</v>
      </c>
      <c r="AP3717" t="s">
        <v>603</v>
      </c>
      <c r="AQ3717" t="s">
        <v>1638</v>
      </c>
      <c r="AR3717" t="s">
        <v>67</v>
      </c>
      <c r="AS3717" t="s">
        <v>170</v>
      </c>
      <c r="AT3717" t="s">
        <v>91</v>
      </c>
      <c r="AU3717" t="s">
        <v>107</v>
      </c>
      <c r="AV3717" t="s">
        <v>17587</v>
      </c>
    </row>
    <row r="3718" spans="1:48" hidden="1" x14ac:dyDescent="0.3">
      <c r="A3718" t="s">
        <v>17588</v>
      </c>
      <c r="B3718" t="s">
        <v>17589</v>
      </c>
      <c r="C3718" s="1" t="str">
        <f t="shared" si="610"/>
        <v>21:0975</v>
      </c>
      <c r="D3718" s="1" t="str">
        <f t="shared" si="611"/>
        <v>21:0111</v>
      </c>
      <c r="E3718" t="s">
        <v>17590</v>
      </c>
      <c r="F3718" t="s">
        <v>17591</v>
      </c>
      <c r="H3718">
        <v>60.230847900000001</v>
      </c>
      <c r="I3718">
        <v>-101.013085</v>
      </c>
      <c r="J3718" s="1" t="str">
        <f t="shared" si="612"/>
        <v>NGR lake sediment grab sample</v>
      </c>
      <c r="K3718" s="1" t="str">
        <f t="shared" si="613"/>
        <v>&lt;177 micron (NGR)</v>
      </c>
      <c r="L3718">
        <v>110</v>
      </c>
      <c r="M3718" t="s">
        <v>301</v>
      </c>
      <c r="N3718">
        <v>2132</v>
      </c>
      <c r="O3718" t="s">
        <v>526</v>
      </c>
      <c r="P3718" t="s">
        <v>54</v>
      </c>
      <c r="Q3718" t="s">
        <v>91</v>
      </c>
      <c r="R3718" t="s">
        <v>575</v>
      </c>
      <c r="S3718" t="s">
        <v>57</v>
      </c>
      <c r="T3718" t="s">
        <v>380</v>
      </c>
      <c r="U3718" t="s">
        <v>57</v>
      </c>
      <c r="V3718" t="s">
        <v>347</v>
      </c>
      <c r="W3718" t="s">
        <v>206</v>
      </c>
      <c r="X3718" t="s">
        <v>74</v>
      </c>
      <c r="Y3718" t="s">
        <v>125</v>
      </c>
      <c r="Z3718" t="s">
        <v>67</v>
      </c>
      <c r="AA3718" t="s">
        <v>64</v>
      </c>
      <c r="AB3718" t="s">
        <v>264</v>
      </c>
      <c r="AC3718" t="s">
        <v>70</v>
      </c>
      <c r="AD3718" t="s">
        <v>170</v>
      </c>
      <c r="AE3718" t="s">
        <v>173</v>
      </c>
      <c r="AF3718" t="s">
        <v>76</v>
      </c>
      <c r="AG3718" t="s">
        <v>116</v>
      </c>
      <c r="AH3718" t="s">
        <v>780</v>
      </c>
      <c r="AI3718" t="s">
        <v>355</v>
      </c>
      <c r="AJ3718" t="s">
        <v>106</v>
      </c>
      <c r="AK3718" t="s">
        <v>73</v>
      </c>
      <c r="AL3718" t="s">
        <v>103</v>
      </c>
      <c r="AM3718" t="s">
        <v>103</v>
      </c>
      <c r="AN3718" t="s">
        <v>76</v>
      </c>
      <c r="AO3718" t="s">
        <v>159</v>
      </c>
      <c r="AP3718" t="s">
        <v>603</v>
      </c>
      <c r="AQ3718" t="s">
        <v>233</v>
      </c>
      <c r="AR3718" t="s">
        <v>74</v>
      </c>
      <c r="AS3718" t="s">
        <v>54</v>
      </c>
      <c r="AT3718" t="s">
        <v>73</v>
      </c>
      <c r="AU3718" t="s">
        <v>107</v>
      </c>
      <c r="AV3718" t="s">
        <v>14641</v>
      </c>
    </row>
    <row r="3719" spans="1:48" hidden="1" x14ac:dyDescent="0.3">
      <c r="A3719" t="s">
        <v>17592</v>
      </c>
      <c r="B3719" t="s">
        <v>17593</v>
      </c>
      <c r="C3719" s="1" t="str">
        <f t="shared" si="610"/>
        <v>21:0975</v>
      </c>
      <c r="D3719" s="1" t="str">
        <f t="shared" si="611"/>
        <v>21:0111</v>
      </c>
      <c r="E3719" t="s">
        <v>17594</v>
      </c>
      <c r="F3719" t="s">
        <v>17595</v>
      </c>
      <c r="H3719">
        <v>60.220372599999997</v>
      </c>
      <c r="I3719">
        <v>-101.0203509</v>
      </c>
      <c r="J3719" s="1" t="str">
        <f t="shared" si="612"/>
        <v>NGR lake sediment grab sample</v>
      </c>
      <c r="K3719" s="1" t="str">
        <f t="shared" si="613"/>
        <v>&lt;177 micron (NGR)</v>
      </c>
      <c r="L3719">
        <v>110</v>
      </c>
      <c r="M3719" t="s">
        <v>314</v>
      </c>
      <c r="N3719">
        <v>2133</v>
      </c>
      <c r="O3719" t="s">
        <v>308</v>
      </c>
      <c r="P3719" t="s">
        <v>54</v>
      </c>
      <c r="Q3719" t="s">
        <v>447</v>
      </c>
      <c r="R3719" t="s">
        <v>357</v>
      </c>
      <c r="S3719" t="s">
        <v>57</v>
      </c>
      <c r="T3719" t="s">
        <v>380</v>
      </c>
      <c r="U3719" t="s">
        <v>88</v>
      </c>
      <c r="V3719" t="s">
        <v>2740</v>
      </c>
      <c r="W3719" t="s">
        <v>526</v>
      </c>
      <c r="X3719" t="s">
        <v>67</v>
      </c>
      <c r="Y3719" t="s">
        <v>396</v>
      </c>
      <c r="Z3719" t="s">
        <v>74</v>
      </c>
      <c r="AA3719" t="s">
        <v>64</v>
      </c>
      <c r="AB3719" t="s">
        <v>251</v>
      </c>
      <c r="AC3719" t="s">
        <v>70</v>
      </c>
      <c r="AD3719" t="s">
        <v>96</v>
      </c>
      <c r="AE3719" t="s">
        <v>1159</v>
      </c>
      <c r="AF3719" t="s">
        <v>178</v>
      </c>
      <c r="AG3719" t="s">
        <v>90</v>
      </c>
      <c r="AH3719" t="s">
        <v>780</v>
      </c>
      <c r="AI3719" t="s">
        <v>211</v>
      </c>
      <c r="AJ3719" t="s">
        <v>263</v>
      </c>
      <c r="AK3719" t="s">
        <v>73</v>
      </c>
      <c r="AL3719" t="s">
        <v>103</v>
      </c>
      <c r="AM3719" t="s">
        <v>103</v>
      </c>
      <c r="AN3719" t="s">
        <v>76</v>
      </c>
      <c r="AO3719" t="s">
        <v>318</v>
      </c>
      <c r="AP3719" t="s">
        <v>395</v>
      </c>
      <c r="AQ3719" t="s">
        <v>305</v>
      </c>
      <c r="AR3719" t="s">
        <v>67</v>
      </c>
      <c r="AS3719" t="s">
        <v>54</v>
      </c>
      <c r="AT3719" t="s">
        <v>58</v>
      </c>
      <c r="AU3719" t="s">
        <v>107</v>
      </c>
      <c r="AV3719" t="s">
        <v>10916</v>
      </c>
    </row>
    <row r="3720" spans="1:48" hidden="1" x14ac:dyDescent="0.3">
      <c r="A3720" t="s">
        <v>17596</v>
      </c>
      <c r="B3720" t="s">
        <v>17597</v>
      </c>
      <c r="C3720" s="1" t="str">
        <f t="shared" si="610"/>
        <v>21:0975</v>
      </c>
      <c r="D3720" s="1" t="str">
        <f t="shared" si="611"/>
        <v>21:0111</v>
      </c>
      <c r="E3720" t="s">
        <v>17598</v>
      </c>
      <c r="F3720" t="s">
        <v>17599</v>
      </c>
      <c r="H3720">
        <v>60.179662</v>
      </c>
      <c r="I3720">
        <v>-101.04819879999999</v>
      </c>
      <c r="J3720" s="1" t="str">
        <f t="shared" si="612"/>
        <v>NGR lake sediment grab sample</v>
      </c>
      <c r="K3720" s="1" t="str">
        <f t="shared" si="613"/>
        <v>&lt;177 micron (NGR)</v>
      </c>
      <c r="L3720">
        <v>110</v>
      </c>
      <c r="M3720" t="s">
        <v>324</v>
      </c>
      <c r="N3720">
        <v>2134</v>
      </c>
      <c r="O3720" t="s">
        <v>302</v>
      </c>
      <c r="P3720" t="s">
        <v>54</v>
      </c>
      <c r="Q3720" t="s">
        <v>1814</v>
      </c>
      <c r="R3720" t="s">
        <v>264</v>
      </c>
      <c r="S3720" t="s">
        <v>57</v>
      </c>
      <c r="T3720" t="s">
        <v>1089</v>
      </c>
      <c r="U3720" t="s">
        <v>59</v>
      </c>
      <c r="V3720" t="s">
        <v>151</v>
      </c>
      <c r="W3720" t="s">
        <v>143</v>
      </c>
      <c r="X3720" t="s">
        <v>67</v>
      </c>
      <c r="Y3720" t="s">
        <v>171</v>
      </c>
      <c r="Z3720" t="s">
        <v>74</v>
      </c>
      <c r="AA3720" t="s">
        <v>64</v>
      </c>
      <c r="AB3720" t="s">
        <v>615</v>
      </c>
      <c r="AC3720" t="s">
        <v>75</v>
      </c>
      <c r="AD3720" t="s">
        <v>127</v>
      </c>
      <c r="AE3720" t="s">
        <v>5744</v>
      </c>
      <c r="AF3720" t="s">
        <v>90</v>
      </c>
      <c r="AG3720" t="s">
        <v>192</v>
      </c>
      <c r="AH3720" t="s">
        <v>780</v>
      </c>
      <c r="AI3720" t="s">
        <v>106</v>
      </c>
      <c r="AJ3720" t="s">
        <v>117</v>
      </c>
      <c r="AK3720" t="s">
        <v>73</v>
      </c>
      <c r="AL3720" t="s">
        <v>103</v>
      </c>
      <c r="AM3720" t="s">
        <v>125</v>
      </c>
      <c r="AN3720" t="s">
        <v>76</v>
      </c>
      <c r="AO3720" t="s">
        <v>168</v>
      </c>
      <c r="AP3720" t="s">
        <v>965</v>
      </c>
      <c r="AQ3720" t="s">
        <v>607</v>
      </c>
      <c r="AR3720" t="s">
        <v>67</v>
      </c>
      <c r="AS3720" t="s">
        <v>54</v>
      </c>
      <c r="AT3720" t="s">
        <v>73</v>
      </c>
      <c r="AU3720" t="s">
        <v>107</v>
      </c>
      <c r="AV3720" t="s">
        <v>507</v>
      </c>
    </row>
    <row r="3721" spans="1:48" hidden="1" x14ac:dyDescent="0.3">
      <c r="A3721" t="s">
        <v>17600</v>
      </c>
      <c r="B3721" t="s">
        <v>17601</v>
      </c>
      <c r="C3721" s="1" t="str">
        <f t="shared" si="610"/>
        <v>21:0975</v>
      </c>
      <c r="D3721" s="1" t="str">
        <f t="shared" si="611"/>
        <v>21:0111</v>
      </c>
      <c r="E3721" t="s">
        <v>17602</v>
      </c>
      <c r="F3721" t="s">
        <v>17603</v>
      </c>
      <c r="H3721">
        <v>60.148649499999998</v>
      </c>
      <c r="I3721">
        <v>-101.00878280000001</v>
      </c>
      <c r="J3721" s="1" t="str">
        <f t="shared" si="612"/>
        <v>NGR lake sediment grab sample</v>
      </c>
      <c r="K3721" s="1" t="str">
        <f t="shared" si="613"/>
        <v>&lt;177 micron (NGR)</v>
      </c>
      <c r="L3721">
        <v>110</v>
      </c>
      <c r="M3721" t="s">
        <v>335</v>
      </c>
      <c r="N3721">
        <v>2135</v>
      </c>
      <c r="O3721" t="s">
        <v>94</v>
      </c>
      <c r="P3721" t="s">
        <v>54</v>
      </c>
      <c r="Q3721" t="s">
        <v>2145</v>
      </c>
      <c r="R3721" t="s">
        <v>508</v>
      </c>
      <c r="S3721" t="s">
        <v>57</v>
      </c>
      <c r="T3721" t="s">
        <v>189</v>
      </c>
      <c r="U3721" t="s">
        <v>88</v>
      </c>
      <c r="V3721" t="s">
        <v>347</v>
      </c>
      <c r="W3721" t="s">
        <v>238</v>
      </c>
      <c r="X3721" t="s">
        <v>67</v>
      </c>
      <c r="Y3721" t="s">
        <v>302</v>
      </c>
      <c r="Z3721" t="s">
        <v>62</v>
      </c>
      <c r="AA3721" t="s">
        <v>64</v>
      </c>
      <c r="AB3721" t="s">
        <v>134</v>
      </c>
      <c r="AC3721" t="s">
        <v>125</v>
      </c>
      <c r="AD3721" t="s">
        <v>117</v>
      </c>
      <c r="AE3721" t="s">
        <v>584</v>
      </c>
      <c r="AF3721" t="s">
        <v>76</v>
      </c>
      <c r="AG3721" t="s">
        <v>99</v>
      </c>
      <c r="AH3721" t="s">
        <v>472</v>
      </c>
      <c r="AI3721" t="s">
        <v>327</v>
      </c>
      <c r="AJ3721" t="s">
        <v>118</v>
      </c>
      <c r="AK3721" t="s">
        <v>73</v>
      </c>
      <c r="AL3721" t="s">
        <v>103</v>
      </c>
      <c r="AM3721" t="s">
        <v>103</v>
      </c>
      <c r="AN3721" t="s">
        <v>76</v>
      </c>
      <c r="AO3721" t="s">
        <v>233</v>
      </c>
      <c r="AP3721" t="s">
        <v>274</v>
      </c>
      <c r="AQ3721" t="s">
        <v>10677</v>
      </c>
      <c r="AR3721" t="s">
        <v>62</v>
      </c>
      <c r="AS3721" t="s">
        <v>54</v>
      </c>
      <c r="AT3721" t="s">
        <v>58</v>
      </c>
      <c r="AU3721" t="s">
        <v>107</v>
      </c>
      <c r="AV3721" t="s">
        <v>14293</v>
      </c>
    </row>
    <row r="3722" spans="1:48" hidden="1" x14ac:dyDescent="0.3">
      <c r="A3722" t="s">
        <v>17604</v>
      </c>
      <c r="B3722" t="s">
        <v>17605</v>
      </c>
      <c r="C3722" s="1" t="str">
        <f t="shared" si="610"/>
        <v>21:0975</v>
      </c>
      <c r="D3722" s="1" t="str">
        <f>HYPERLINK("https://geochem.nrcan.gc.ca/cdogs/content/svy/svy_e.htm", "")</f>
        <v/>
      </c>
      <c r="G3722" s="1" t="str">
        <f>HYPERLINK("https://geochem.nrcan.gc.ca/cdogs/content/cr_/cr_00160_e.htm", "160")</f>
        <v>160</v>
      </c>
      <c r="J3722" t="s">
        <v>230</v>
      </c>
      <c r="K3722" t="s">
        <v>231</v>
      </c>
      <c r="L3722">
        <v>110</v>
      </c>
      <c r="M3722" t="s">
        <v>232</v>
      </c>
      <c r="N3722">
        <v>2136</v>
      </c>
      <c r="O3722" t="s">
        <v>168</v>
      </c>
      <c r="P3722" t="s">
        <v>203</v>
      </c>
      <c r="Q3722" t="s">
        <v>566</v>
      </c>
      <c r="R3722" t="s">
        <v>75</v>
      </c>
      <c r="S3722" t="s">
        <v>57</v>
      </c>
      <c r="T3722" t="s">
        <v>204</v>
      </c>
      <c r="U3722" t="s">
        <v>88</v>
      </c>
      <c r="V3722" t="s">
        <v>316</v>
      </c>
      <c r="W3722" t="s">
        <v>63</v>
      </c>
      <c r="X3722" t="s">
        <v>74</v>
      </c>
      <c r="Y3722" t="s">
        <v>220</v>
      </c>
      <c r="Z3722" t="s">
        <v>88</v>
      </c>
      <c r="AA3722" t="s">
        <v>64</v>
      </c>
      <c r="AB3722" t="s">
        <v>471</v>
      </c>
      <c r="AC3722" t="s">
        <v>75</v>
      </c>
      <c r="AD3722" t="s">
        <v>67</v>
      </c>
      <c r="AE3722" t="s">
        <v>62</v>
      </c>
      <c r="AF3722" t="s">
        <v>104</v>
      </c>
      <c r="AG3722" t="s">
        <v>412</v>
      </c>
      <c r="AH3722" t="s">
        <v>68</v>
      </c>
      <c r="AI3722" t="s">
        <v>104</v>
      </c>
      <c r="AJ3722" t="s">
        <v>72</v>
      </c>
      <c r="AK3722" t="s">
        <v>73</v>
      </c>
      <c r="AL3722" t="s">
        <v>206</v>
      </c>
      <c r="AM3722" t="s">
        <v>74</v>
      </c>
      <c r="AN3722" t="s">
        <v>76</v>
      </c>
      <c r="AO3722" t="s">
        <v>203</v>
      </c>
      <c r="AP3722" t="s">
        <v>1434</v>
      </c>
      <c r="AQ3722" t="s">
        <v>193</v>
      </c>
      <c r="AR3722" t="s">
        <v>62</v>
      </c>
      <c r="AS3722" t="s">
        <v>127</v>
      </c>
      <c r="AT3722" t="s">
        <v>73</v>
      </c>
      <c r="AU3722" t="s">
        <v>573</v>
      </c>
      <c r="AV3722" t="s">
        <v>9723</v>
      </c>
    </row>
    <row r="3723" spans="1:48" hidden="1" x14ac:dyDescent="0.3">
      <c r="A3723" t="s">
        <v>17606</v>
      </c>
      <c r="B3723" t="s">
        <v>17607</v>
      </c>
      <c r="C3723" s="1" t="str">
        <f t="shared" si="610"/>
        <v>21:0975</v>
      </c>
      <c r="D3723" s="1" t="str">
        <f t="shared" ref="D3723:D3740" si="614">HYPERLINK("https://geochem.nrcan.gc.ca/cdogs/content/svy/svy210111_e.htm", "21:0111")</f>
        <v>21:0111</v>
      </c>
      <c r="E3723" t="s">
        <v>17532</v>
      </c>
      <c r="F3723" t="s">
        <v>17608</v>
      </c>
      <c r="H3723">
        <v>60.113745399999999</v>
      </c>
      <c r="I3723">
        <v>-101.032392</v>
      </c>
      <c r="J3723" s="1" t="str">
        <f t="shared" ref="J3723:J3740" si="615">HYPERLINK("https://geochem.nrcan.gc.ca/cdogs/content/kwd/kwd020027_e.htm", "NGR lake sediment grab sample")</f>
        <v>NGR lake sediment grab sample</v>
      </c>
      <c r="K3723" s="1" t="str">
        <f t="shared" ref="K3723:K3740" si="616">HYPERLINK("https://geochem.nrcan.gc.ca/cdogs/content/kwd/kwd080006_e.htm", "&lt;177 micron (NGR)")</f>
        <v>&lt;177 micron (NGR)</v>
      </c>
      <c r="L3723">
        <v>110</v>
      </c>
      <c r="M3723" t="s">
        <v>345</v>
      </c>
      <c r="N3723">
        <v>2137</v>
      </c>
      <c r="O3723" t="s">
        <v>526</v>
      </c>
      <c r="P3723" t="s">
        <v>54</v>
      </c>
      <c r="Q3723" t="s">
        <v>489</v>
      </c>
      <c r="R3723" t="s">
        <v>99</v>
      </c>
      <c r="S3723" t="s">
        <v>57</v>
      </c>
      <c r="T3723" t="s">
        <v>262</v>
      </c>
      <c r="U3723" t="s">
        <v>117</v>
      </c>
      <c r="V3723" t="s">
        <v>2740</v>
      </c>
      <c r="W3723" t="s">
        <v>137</v>
      </c>
      <c r="X3723" t="s">
        <v>67</v>
      </c>
      <c r="Y3723" t="s">
        <v>448</v>
      </c>
      <c r="Z3723" t="s">
        <v>74</v>
      </c>
      <c r="AA3723" t="s">
        <v>64</v>
      </c>
      <c r="AB3723" t="s">
        <v>304</v>
      </c>
      <c r="AC3723" t="s">
        <v>206</v>
      </c>
      <c r="AD3723" t="s">
        <v>96</v>
      </c>
      <c r="AE3723" t="s">
        <v>3853</v>
      </c>
      <c r="AF3723" t="s">
        <v>76</v>
      </c>
      <c r="AG3723" t="s">
        <v>347</v>
      </c>
      <c r="AH3723" t="s">
        <v>472</v>
      </c>
      <c r="AI3723" t="s">
        <v>240</v>
      </c>
      <c r="AJ3723" t="s">
        <v>5369</v>
      </c>
      <c r="AK3723" t="s">
        <v>73</v>
      </c>
      <c r="AL3723" t="s">
        <v>103</v>
      </c>
      <c r="AM3723" t="s">
        <v>68</v>
      </c>
      <c r="AN3723" t="s">
        <v>76</v>
      </c>
      <c r="AO3723" t="s">
        <v>134</v>
      </c>
      <c r="AP3723" t="s">
        <v>731</v>
      </c>
      <c r="AQ3723" t="s">
        <v>17609</v>
      </c>
      <c r="AR3723" t="s">
        <v>74</v>
      </c>
      <c r="AS3723" t="s">
        <v>170</v>
      </c>
      <c r="AT3723" t="s">
        <v>73</v>
      </c>
      <c r="AU3723" t="s">
        <v>107</v>
      </c>
      <c r="AV3723" t="s">
        <v>17610</v>
      </c>
    </row>
    <row r="3724" spans="1:48" hidden="1" x14ac:dyDescent="0.3">
      <c r="A3724" t="s">
        <v>17611</v>
      </c>
      <c r="B3724" t="s">
        <v>17612</v>
      </c>
      <c r="C3724" s="1" t="str">
        <f t="shared" si="610"/>
        <v>21:0975</v>
      </c>
      <c r="D3724" s="1" t="str">
        <f t="shared" si="614"/>
        <v>21:0111</v>
      </c>
      <c r="E3724" t="s">
        <v>17613</v>
      </c>
      <c r="F3724" t="s">
        <v>17614</v>
      </c>
      <c r="H3724">
        <v>60.108883200000001</v>
      </c>
      <c r="I3724">
        <v>-101.06219489999999</v>
      </c>
      <c r="J3724" s="1" t="str">
        <f t="shared" si="615"/>
        <v>NGR lake sediment grab sample</v>
      </c>
      <c r="K3724" s="1" t="str">
        <f t="shared" si="616"/>
        <v>&lt;177 micron (NGR)</v>
      </c>
      <c r="L3724">
        <v>110</v>
      </c>
      <c r="M3724" t="s">
        <v>354</v>
      </c>
      <c r="N3724">
        <v>2138</v>
      </c>
      <c r="O3724" t="s">
        <v>302</v>
      </c>
      <c r="P3724" t="s">
        <v>54</v>
      </c>
      <c r="Q3724" t="s">
        <v>248</v>
      </c>
      <c r="R3724" t="s">
        <v>550</v>
      </c>
      <c r="S3724" t="s">
        <v>57</v>
      </c>
      <c r="T3724" t="s">
        <v>116</v>
      </c>
      <c r="U3724" t="s">
        <v>59</v>
      </c>
      <c r="V3724" t="s">
        <v>2740</v>
      </c>
      <c r="W3724" t="s">
        <v>75</v>
      </c>
      <c r="X3724" t="s">
        <v>67</v>
      </c>
      <c r="Y3724" t="s">
        <v>75</v>
      </c>
      <c r="Z3724" t="s">
        <v>67</v>
      </c>
      <c r="AA3724" t="s">
        <v>64</v>
      </c>
      <c r="AB3724" t="s">
        <v>203</v>
      </c>
      <c r="AC3724" t="s">
        <v>66</v>
      </c>
      <c r="AD3724" t="s">
        <v>96</v>
      </c>
      <c r="AE3724" t="s">
        <v>9379</v>
      </c>
      <c r="AF3724" t="s">
        <v>203</v>
      </c>
      <c r="AG3724" t="s">
        <v>57</v>
      </c>
      <c r="AH3724" t="s">
        <v>780</v>
      </c>
      <c r="AI3724" t="s">
        <v>396</v>
      </c>
      <c r="AJ3724" t="s">
        <v>421</v>
      </c>
      <c r="AK3724" t="s">
        <v>73</v>
      </c>
      <c r="AL3724" t="s">
        <v>103</v>
      </c>
      <c r="AM3724" t="s">
        <v>103</v>
      </c>
      <c r="AN3724" t="s">
        <v>76</v>
      </c>
      <c r="AO3724" t="s">
        <v>118</v>
      </c>
      <c r="AP3724" t="s">
        <v>8164</v>
      </c>
      <c r="AQ3724" t="s">
        <v>92</v>
      </c>
      <c r="AR3724" t="s">
        <v>67</v>
      </c>
      <c r="AS3724" t="s">
        <v>54</v>
      </c>
      <c r="AT3724" t="s">
        <v>73</v>
      </c>
      <c r="AU3724" t="s">
        <v>107</v>
      </c>
      <c r="AV3724" t="s">
        <v>6358</v>
      </c>
    </row>
    <row r="3725" spans="1:48" hidden="1" x14ac:dyDescent="0.3">
      <c r="A3725" t="s">
        <v>17615</v>
      </c>
      <c r="B3725" t="s">
        <v>17616</v>
      </c>
      <c r="C3725" s="1" t="str">
        <f t="shared" si="610"/>
        <v>21:0975</v>
      </c>
      <c r="D3725" s="1" t="str">
        <f t="shared" si="614"/>
        <v>21:0111</v>
      </c>
      <c r="E3725" t="s">
        <v>17617</v>
      </c>
      <c r="F3725" t="s">
        <v>17618</v>
      </c>
      <c r="H3725">
        <v>60.131186999999997</v>
      </c>
      <c r="I3725">
        <v>-101.5353836</v>
      </c>
      <c r="J3725" s="1" t="str">
        <f t="shared" si="615"/>
        <v>NGR lake sediment grab sample</v>
      </c>
      <c r="K3725" s="1" t="str">
        <f t="shared" si="616"/>
        <v>&lt;177 micron (NGR)</v>
      </c>
      <c r="L3725">
        <v>111</v>
      </c>
      <c r="M3725" t="s">
        <v>52</v>
      </c>
      <c r="N3725">
        <v>2139</v>
      </c>
      <c r="O3725" t="s">
        <v>421</v>
      </c>
      <c r="P3725" t="s">
        <v>54</v>
      </c>
      <c r="Q3725" t="s">
        <v>315</v>
      </c>
      <c r="R3725" t="s">
        <v>187</v>
      </c>
      <c r="S3725" t="s">
        <v>57</v>
      </c>
      <c r="T3725" t="s">
        <v>275</v>
      </c>
      <c r="U3725" t="s">
        <v>88</v>
      </c>
      <c r="V3725" t="s">
        <v>357</v>
      </c>
      <c r="W3725" t="s">
        <v>238</v>
      </c>
      <c r="X3725" t="s">
        <v>74</v>
      </c>
      <c r="Y3725" t="s">
        <v>168</v>
      </c>
      <c r="Z3725" t="s">
        <v>74</v>
      </c>
      <c r="AA3725" t="s">
        <v>64</v>
      </c>
      <c r="AB3725" t="s">
        <v>315</v>
      </c>
      <c r="AC3725" t="s">
        <v>68</v>
      </c>
      <c r="AD3725" t="s">
        <v>522</v>
      </c>
      <c r="AE3725" t="s">
        <v>7527</v>
      </c>
      <c r="AF3725" t="s">
        <v>203</v>
      </c>
      <c r="AG3725" t="s">
        <v>317</v>
      </c>
      <c r="AH3725" t="s">
        <v>472</v>
      </c>
      <c r="AI3725" t="s">
        <v>127</v>
      </c>
      <c r="AJ3725" t="s">
        <v>17619</v>
      </c>
      <c r="AK3725" t="s">
        <v>73</v>
      </c>
      <c r="AL3725" t="s">
        <v>103</v>
      </c>
      <c r="AM3725" t="s">
        <v>421</v>
      </c>
      <c r="AN3725" t="s">
        <v>76</v>
      </c>
      <c r="AO3725" t="s">
        <v>282</v>
      </c>
      <c r="AP3725" t="s">
        <v>470</v>
      </c>
      <c r="AQ3725" t="s">
        <v>281</v>
      </c>
      <c r="AR3725" t="s">
        <v>62</v>
      </c>
      <c r="AS3725" t="s">
        <v>138</v>
      </c>
      <c r="AT3725" t="s">
        <v>73</v>
      </c>
      <c r="AU3725" t="s">
        <v>107</v>
      </c>
      <c r="AV3725" t="s">
        <v>17620</v>
      </c>
    </row>
    <row r="3726" spans="1:48" hidden="1" x14ac:dyDescent="0.3">
      <c r="A3726" t="s">
        <v>17621</v>
      </c>
      <c r="B3726" t="s">
        <v>17622</v>
      </c>
      <c r="C3726" s="1" t="str">
        <f t="shared" si="610"/>
        <v>21:0975</v>
      </c>
      <c r="D3726" s="1" t="str">
        <f t="shared" si="614"/>
        <v>21:0111</v>
      </c>
      <c r="E3726" t="s">
        <v>17623</v>
      </c>
      <c r="F3726" t="s">
        <v>17624</v>
      </c>
      <c r="H3726">
        <v>60.104122199999999</v>
      </c>
      <c r="I3726">
        <v>-101.12970420000001</v>
      </c>
      <c r="J3726" s="1" t="str">
        <f t="shared" si="615"/>
        <v>NGR lake sediment grab sample</v>
      </c>
      <c r="K3726" s="1" t="str">
        <f t="shared" si="616"/>
        <v>&lt;177 micron (NGR)</v>
      </c>
      <c r="L3726">
        <v>111</v>
      </c>
      <c r="M3726" t="s">
        <v>86</v>
      </c>
      <c r="N3726">
        <v>2140</v>
      </c>
      <c r="O3726" t="s">
        <v>302</v>
      </c>
      <c r="P3726" t="s">
        <v>54</v>
      </c>
      <c r="Q3726" t="s">
        <v>315</v>
      </c>
      <c r="R3726" t="s">
        <v>282</v>
      </c>
      <c r="S3726" t="s">
        <v>57</v>
      </c>
      <c r="T3726" t="s">
        <v>172</v>
      </c>
      <c r="U3726" t="s">
        <v>59</v>
      </c>
      <c r="V3726" t="s">
        <v>2740</v>
      </c>
      <c r="W3726" t="s">
        <v>74</v>
      </c>
      <c r="X3726" t="s">
        <v>67</v>
      </c>
      <c r="Y3726" t="s">
        <v>74</v>
      </c>
      <c r="Z3726" t="s">
        <v>67</v>
      </c>
      <c r="AA3726" t="s">
        <v>64</v>
      </c>
      <c r="AB3726" t="s">
        <v>69</v>
      </c>
      <c r="AC3726" t="s">
        <v>155</v>
      </c>
      <c r="AD3726" t="s">
        <v>59</v>
      </c>
      <c r="AE3726" t="s">
        <v>8754</v>
      </c>
      <c r="AF3726" t="s">
        <v>92</v>
      </c>
      <c r="AG3726" t="s">
        <v>178</v>
      </c>
      <c r="AH3726" t="s">
        <v>472</v>
      </c>
      <c r="AI3726" t="s">
        <v>171</v>
      </c>
      <c r="AJ3726" t="s">
        <v>193</v>
      </c>
      <c r="AK3726" t="s">
        <v>73</v>
      </c>
      <c r="AL3726" t="s">
        <v>103</v>
      </c>
      <c r="AM3726" t="s">
        <v>103</v>
      </c>
      <c r="AN3726" t="s">
        <v>76</v>
      </c>
      <c r="AO3726" t="s">
        <v>692</v>
      </c>
      <c r="AP3726" t="s">
        <v>8164</v>
      </c>
      <c r="AQ3726" t="s">
        <v>116</v>
      </c>
      <c r="AR3726" t="s">
        <v>62</v>
      </c>
      <c r="AS3726" t="s">
        <v>54</v>
      </c>
      <c r="AT3726" t="s">
        <v>73</v>
      </c>
      <c r="AU3726" t="s">
        <v>107</v>
      </c>
      <c r="AV3726" t="s">
        <v>17625</v>
      </c>
    </row>
    <row r="3727" spans="1:48" hidden="1" x14ac:dyDescent="0.3">
      <c r="A3727" t="s">
        <v>17626</v>
      </c>
      <c r="B3727" t="s">
        <v>17627</v>
      </c>
      <c r="C3727" s="1" t="str">
        <f t="shared" si="610"/>
        <v>21:0975</v>
      </c>
      <c r="D3727" s="1" t="str">
        <f t="shared" si="614"/>
        <v>21:0111</v>
      </c>
      <c r="E3727" t="s">
        <v>17628</v>
      </c>
      <c r="F3727" t="s">
        <v>17629</v>
      </c>
      <c r="H3727">
        <v>60.100971000000001</v>
      </c>
      <c r="I3727">
        <v>-101.1885058</v>
      </c>
      <c r="J3727" s="1" t="str">
        <f t="shared" si="615"/>
        <v>NGR lake sediment grab sample</v>
      </c>
      <c r="K3727" s="1" t="str">
        <f t="shared" si="616"/>
        <v>&lt;177 micron (NGR)</v>
      </c>
      <c r="L3727">
        <v>111</v>
      </c>
      <c r="M3727" t="s">
        <v>149</v>
      </c>
      <c r="N3727">
        <v>2141</v>
      </c>
      <c r="O3727" t="s">
        <v>79</v>
      </c>
      <c r="P3727" t="s">
        <v>54</v>
      </c>
      <c r="Q3727" t="s">
        <v>603</v>
      </c>
      <c r="R3727" t="s">
        <v>121</v>
      </c>
      <c r="S3727" t="s">
        <v>57</v>
      </c>
      <c r="T3727" t="s">
        <v>561</v>
      </c>
      <c r="U3727" t="s">
        <v>168</v>
      </c>
      <c r="V3727" t="s">
        <v>192</v>
      </c>
      <c r="W3727" t="s">
        <v>220</v>
      </c>
      <c r="X3727" t="s">
        <v>67</v>
      </c>
      <c r="Y3727" t="s">
        <v>220</v>
      </c>
      <c r="Z3727" t="s">
        <v>96</v>
      </c>
      <c r="AA3727" t="s">
        <v>64</v>
      </c>
      <c r="AB3727" t="s">
        <v>236</v>
      </c>
      <c r="AC3727" t="s">
        <v>224</v>
      </c>
      <c r="AD3727" t="s">
        <v>59</v>
      </c>
      <c r="AE3727" t="s">
        <v>396</v>
      </c>
      <c r="AF3727" t="s">
        <v>290</v>
      </c>
      <c r="AG3727" t="s">
        <v>428</v>
      </c>
      <c r="AH3727" t="s">
        <v>173</v>
      </c>
      <c r="AI3727" t="s">
        <v>114</v>
      </c>
      <c r="AJ3727" t="s">
        <v>305</v>
      </c>
      <c r="AK3727" t="s">
        <v>73</v>
      </c>
      <c r="AL3727" t="s">
        <v>177</v>
      </c>
      <c r="AM3727" t="s">
        <v>75</v>
      </c>
      <c r="AN3727" t="s">
        <v>76</v>
      </c>
      <c r="AO3727" t="s">
        <v>168</v>
      </c>
      <c r="AP3727" t="s">
        <v>414</v>
      </c>
      <c r="AQ3727" t="s">
        <v>168</v>
      </c>
      <c r="AR3727" t="s">
        <v>62</v>
      </c>
      <c r="AS3727" t="s">
        <v>62</v>
      </c>
      <c r="AT3727" t="s">
        <v>91</v>
      </c>
      <c r="AU3727" t="s">
        <v>107</v>
      </c>
      <c r="AV3727" t="s">
        <v>966</v>
      </c>
    </row>
    <row r="3728" spans="1:48" hidden="1" x14ac:dyDescent="0.3">
      <c r="A3728" t="s">
        <v>17630</v>
      </c>
      <c r="B3728" t="s">
        <v>17631</v>
      </c>
      <c r="C3728" s="1" t="str">
        <f t="shared" si="610"/>
        <v>21:0975</v>
      </c>
      <c r="D3728" s="1" t="str">
        <f t="shared" si="614"/>
        <v>21:0111</v>
      </c>
      <c r="E3728" t="s">
        <v>17632</v>
      </c>
      <c r="F3728" t="s">
        <v>17633</v>
      </c>
      <c r="H3728">
        <v>60.115306799999999</v>
      </c>
      <c r="I3728">
        <v>-101.276889</v>
      </c>
      <c r="J3728" s="1" t="str">
        <f t="shared" si="615"/>
        <v>NGR lake sediment grab sample</v>
      </c>
      <c r="K3728" s="1" t="str">
        <f t="shared" si="616"/>
        <v>&lt;177 micron (NGR)</v>
      </c>
      <c r="L3728">
        <v>111</v>
      </c>
      <c r="M3728" t="s">
        <v>113</v>
      </c>
      <c r="N3728">
        <v>2142</v>
      </c>
      <c r="O3728" t="s">
        <v>220</v>
      </c>
      <c r="P3728" t="s">
        <v>54</v>
      </c>
      <c r="Q3728" t="s">
        <v>562</v>
      </c>
      <c r="R3728" t="s">
        <v>356</v>
      </c>
      <c r="S3728" t="s">
        <v>57</v>
      </c>
      <c r="T3728" t="s">
        <v>277</v>
      </c>
      <c r="U3728" t="s">
        <v>104</v>
      </c>
      <c r="V3728" t="s">
        <v>616</v>
      </c>
      <c r="W3728" t="s">
        <v>95</v>
      </c>
      <c r="X3728" t="s">
        <v>67</v>
      </c>
      <c r="Y3728" t="s">
        <v>302</v>
      </c>
      <c r="Z3728" t="s">
        <v>62</v>
      </c>
      <c r="AA3728" t="s">
        <v>64</v>
      </c>
      <c r="AB3728" t="s">
        <v>60</v>
      </c>
      <c r="AC3728" t="s">
        <v>75</v>
      </c>
      <c r="AD3728" t="s">
        <v>88</v>
      </c>
      <c r="AE3728" t="s">
        <v>3989</v>
      </c>
      <c r="AF3728" t="s">
        <v>151</v>
      </c>
      <c r="AG3728" t="s">
        <v>436</v>
      </c>
      <c r="AH3728" t="s">
        <v>472</v>
      </c>
      <c r="AI3728" t="s">
        <v>308</v>
      </c>
      <c r="AJ3728" t="s">
        <v>328</v>
      </c>
      <c r="AK3728" t="s">
        <v>73</v>
      </c>
      <c r="AL3728" t="s">
        <v>103</v>
      </c>
      <c r="AM3728" t="s">
        <v>125</v>
      </c>
      <c r="AN3728" t="s">
        <v>76</v>
      </c>
      <c r="AO3728" t="s">
        <v>178</v>
      </c>
      <c r="AP3728" t="s">
        <v>55</v>
      </c>
      <c r="AQ3728" t="s">
        <v>134</v>
      </c>
      <c r="AR3728" t="s">
        <v>62</v>
      </c>
      <c r="AS3728" t="s">
        <v>62</v>
      </c>
      <c r="AT3728" t="s">
        <v>91</v>
      </c>
      <c r="AU3728" t="s">
        <v>107</v>
      </c>
      <c r="AV3728" t="s">
        <v>17634</v>
      </c>
    </row>
    <row r="3729" spans="1:48" hidden="1" x14ac:dyDescent="0.3">
      <c r="A3729" t="s">
        <v>17635</v>
      </c>
      <c r="B3729" t="s">
        <v>17636</v>
      </c>
      <c r="C3729" s="1" t="str">
        <f t="shared" si="610"/>
        <v>21:0975</v>
      </c>
      <c r="D3729" s="1" t="str">
        <f t="shared" si="614"/>
        <v>21:0111</v>
      </c>
      <c r="E3729" t="s">
        <v>17632</v>
      </c>
      <c r="F3729" t="s">
        <v>17637</v>
      </c>
      <c r="H3729">
        <v>60.115306799999999</v>
      </c>
      <c r="I3729">
        <v>-101.276889</v>
      </c>
      <c r="J3729" s="1" t="str">
        <f t="shared" si="615"/>
        <v>NGR lake sediment grab sample</v>
      </c>
      <c r="K3729" s="1" t="str">
        <f t="shared" si="616"/>
        <v>&lt;177 micron (NGR)</v>
      </c>
      <c r="L3729">
        <v>111</v>
      </c>
      <c r="M3729" t="s">
        <v>132</v>
      </c>
      <c r="N3729">
        <v>2143</v>
      </c>
      <c r="O3729" t="s">
        <v>276</v>
      </c>
      <c r="P3729" t="s">
        <v>54</v>
      </c>
      <c r="Q3729" t="s">
        <v>437</v>
      </c>
      <c r="R3729" t="s">
        <v>317</v>
      </c>
      <c r="S3729" t="s">
        <v>57</v>
      </c>
      <c r="T3729" t="s">
        <v>277</v>
      </c>
      <c r="U3729" t="s">
        <v>178</v>
      </c>
      <c r="V3729" t="s">
        <v>187</v>
      </c>
      <c r="W3729" t="s">
        <v>62</v>
      </c>
      <c r="X3729" t="s">
        <v>67</v>
      </c>
      <c r="Y3729" t="s">
        <v>302</v>
      </c>
      <c r="Z3729" t="s">
        <v>74</v>
      </c>
      <c r="AA3729" t="s">
        <v>64</v>
      </c>
      <c r="AB3729" t="s">
        <v>411</v>
      </c>
      <c r="AC3729" t="s">
        <v>224</v>
      </c>
      <c r="AD3729" t="s">
        <v>117</v>
      </c>
      <c r="AE3729" t="s">
        <v>5585</v>
      </c>
      <c r="AF3729" t="s">
        <v>116</v>
      </c>
      <c r="AG3729" t="s">
        <v>69</v>
      </c>
      <c r="AH3729" t="s">
        <v>472</v>
      </c>
      <c r="AI3729" t="s">
        <v>136</v>
      </c>
      <c r="AJ3729" t="s">
        <v>348</v>
      </c>
      <c r="AK3729" t="s">
        <v>73</v>
      </c>
      <c r="AL3729" t="s">
        <v>103</v>
      </c>
      <c r="AM3729" t="s">
        <v>177</v>
      </c>
      <c r="AN3729" t="s">
        <v>76</v>
      </c>
      <c r="AO3729" t="s">
        <v>92</v>
      </c>
      <c r="AP3729" t="s">
        <v>572</v>
      </c>
      <c r="AQ3729" t="s">
        <v>134</v>
      </c>
      <c r="AR3729" t="s">
        <v>62</v>
      </c>
      <c r="AS3729" t="s">
        <v>54</v>
      </c>
      <c r="AT3729" t="s">
        <v>91</v>
      </c>
      <c r="AU3729" t="s">
        <v>107</v>
      </c>
      <c r="AV3729" t="s">
        <v>12324</v>
      </c>
    </row>
    <row r="3730" spans="1:48" hidden="1" x14ac:dyDescent="0.3">
      <c r="A3730" t="s">
        <v>17638</v>
      </c>
      <c r="B3730" t="s">
        <v>17639</v>
      </c>
      <c r="C3730" s="1" t="str">
        <f t="shared" si="610"/>
        <v>21:0975</v>
      </c>
      <c r="D3730" s="1" t="str">
        <f t="shared" si="614"/>
        <v>21:0111</v>
      </c>
      <c r="E3730" t="s">
        <v>17640</v>
      </c>
      <c r="F3730" t="s">
        <v>17641</v>
      </c>
      <c r="H3730">
        <v>60.109675699999997</v>
      </c>
      <c r="I3730">
        <v>-101.3299816</v>
      </c>
      <c r="J3730" s="1" t="str">
        <f t="shared" si="615"/>
        <v>NGR lake sediment grab sample</v>
      </c>
      <c r="K3730" s="1" t="str">
        <f t="shared" si="616"/>
        <v>&lt;177 micron (NGR)</v>
      </c>
      <c r="L3730">
        <v>111</v>
      </c>
      <c r="M3730" t="s">
        <v>165</v>
      </c>
      <c r="N3730">
        <v>2144</v>
      </c>
      <c r="O3730" t="s">
        <v>308</v>
      </c>
      <c r="P3730" t="s">
        <v>54</v>
      </c>
      <c r="Q3730" t="s">
        <v>558</v>
      </c>
      <c r="R3730" t="s">
        <v>356</v>
      </c>
      <c r="S3730" t="s">
        <v>57</v>
      </c>
      <c r="T3730" t="s">
        <v>437</v>
      </c>
      <c r="U3730" t="s">
        <v>381</v>
      </c>
      <c r="V3730" t="s">
        <v>236</v>
      </c>
      <c r="W3730" t="s">
        <v>171</v>
      </c>
      <c r="X3730" t="s">
        <v>74</v>
      </c>
      <c r="Y3730" t="s">
        <v>92</v>
      </c>
      <c r="Z3730" t="s">
        <v>127</v>
      </c>
      <c r="AA3730" t="s">
        <v>64</v>
      </c>
      <c r="AB3730" t="s">
        <v>204</v>
      </c>
      <c r="AC3730" t="s">
        <v>177</v>
      </c>
      <c r="AD3730" t="s">
        <v>168</v>
      </c>
      <c r="AE3730" t="s">
        <v>2187</v>
      </c>
      <c r="AF3730" t="s">
        <v>141</v>
      </c>
      <c r="AG3730" t="s">
        <v>492</v>
      </c>
      <c r="AH3730" t="s">
        <v>780</v>
      </c>
      <c r="AI3730" t="s">
        <v>156</v>
      </c>
      <c r="AJ3730" t="s">
        <v>168</v>
      </c>
      <c r="AK3730" t="s">
        <v>73</v>
      </c>
      <c r="AL3730" t="s">
        <v>177</v>
      </c>
      <c r="AM3730" t="s">
        <v>74</v>
      </c>
      <c r="AN3730" t="s">
        <v>76</v>
      </c>
      <c r="AO3730" t="s">
        <v>281</v>
      </c>
      <c r="AP3730" t="s">
        <v>2033</v>
      </c>
      <c r="AQ3730" t="s">
        <v>117</v>
      </c>
      <c r="AR3730" t="s">
        <v>67</v>
      </c>
      <c r="AS3730" t="s">
        <v>127</v>
      </c>
      <c r="AT3730" t="s">
        <v>593</v>
      </c>
      <c r="AU3730" t="s">
        <v>107</v>
      </c>
      <c r="AV3730" t="s">
        <v>17642</v>
      </c>
    </row>
    <row r="3731" spans="1:48" hidden="1" x14ac:dyDescent="0.3">
      <c r="A3731" t="s">
        <v>17643</v>
      </c>
      <c r="B3731" t="s">
        <v>17644</v>
      </c>
      <c r="C3731" s="1" t="str">
        <f t="shared" si="610"/>
        <v>21:0975</v>
      </c>
      <c r="D3731" s="1" t="str">
        <f t="shared" si="614"/>
        <v>21:0111</v>
      </c>
      <c r="E3731" t="s">
        <v>17645</v>
      </c>
      <c r="F3731" t="s">
        <v>17646</v>
      </c>
      <c r="H3731">
        <v>60.099707299999999</v>
      </c>
      <c r="I3731">
        <v>-101.4100523</v>
      </c>
      <c r="J3731" s="1" t="str">
        <f t="shared" si="615"/>
        <v>NGR lake sediment grab sample</v>
      </c>
      <c r="K3731" s="1" t="str">
        <f t="shared" si="616"/>
        <v>&lt;177 micron (NGR)</v>
      </c>
      <c r="L3731">
        <v>111</v>
      </c>
      <c r="M3731" t="s">
        <v>185</v>
      </c>
      <c r="N3731">
        <v>2145</v>
      </c>
      <c r="O3731" t="s">
        <v>206</v>
      </c>
      <c r="P3731" t="s">
        <v>54</v>
      </c>
      <c r="Q3731" t="s">
        <v>152</v>
      </c>
      <c r="R3731" t="s">
        <v>357</v>
      </c>
      <c r="S3731" t="s">
        <v>57</v>
      </c>
      <c r="T3731" t="s">
        <v>315</v>
      </c>
      <c r="U3731" t="s">
        <v>57</v>
      </c>
      <c r="V3731" t="s">
        <v>2740</v>
      </c>
      <c r="W3731" t="s">
        <v>177</v>
      </c>
      <c r="X3731" t="s">
        <v>67</v>
      </c>
      <c r="Y3731" t="s">
        <v>74</v>
      </c>
      <c r="Z3731" t="s">
        <v>74</v>
      </c>
      <c r="AA3731" t="s">
        <v>64</v>
      </c>
      <c r="AB3731" t="s">
        <v>427</v>
      </c>
      <c r="AC3731" t="s">
        <v>177</v>
      </c>
      <c r="AD3731" t="s">
        <v>88</v>
      </c>
      <c r="AE3731" t="s">
        <v>7527</v>
      </c>
      <c r="AF3731" t="s">
        <v>76</v>
      </c>
      <c r="AG3731" t="s">
        <v>77</v>
      </c>
      <c r="AH3731" t="s">
        <v>780</v>
      </c>
      <c r="AI3731" t="s">
        <v>220</v>
      </c>
      <c r="AJ3731" t="s">
        <v>176</v>
      </c>
      <c r="AK3731" t="s">
        <v>73</v>
      </c>
      <c r="AL3731" t="s">
        <v>103</v>
      </c>
      <c r="AM3731" t="s">
        <v>125</v>
      </c>
      <c r="AN3731" t="s">
        <v>76</v>
      </c>
      <c r="AO3731" t="s">
        <v>168</v>
      </c>
      <c r="AP3731" t="s">
        <v>435</v>
      </c>
      <c r="AQ3731" t="s">
        <v>592</v>
      </c>
      <c r="AR3731" t="s">
        <v>74</v>
      </c>
      <c r="AS3731" t="s">
        <v>127</v>
      </c>
      <c r="AT3731" t="s">
        <v>73</v>
      </c>
      <c r="AU3731" t="s">
        <v>107</v>
      </c>
      <c r="AV3731" t="s">
        <v>1192</v>
      </c>
    </row>
    <row r="3732" spans="1:48" hidden="1" x14ac:dyDescent="0.3">
      <c r="A3732" t="s">
        <v>17647</v>
      </c>
      <c r="B3732" t="s">
        <v>17648</v>
      </c>
      <c r="C3732" s="1" t="str">
        <f t="shared" si="610"/>
        <v>21:0975</v>
      </c>
      <c r="D3732" s="1" t="str">
        <f t="shared" si="614"/>
        <v>21:0111</v>
      </c>
      <c r="E3732" t="s">
        <v>17649</v>
      </c>
      <c r="F3732" t="s">
        <v>17650</v>
      </c>
      <c r="H3732">
        <v>60.106871099999999</v>
      </c>
      <c r="I3732">
        <v>-101.4523403</v>
      </c>
      <c r="J3732" s="1" t="str">
        <f t="shared" si="615"/>
        <v>NGR lake sediment grab sample</v>
      </c>
      <c r="K3732" s="1" t="str">
        <f t="shared" si="616"/>
        <v>&lt;177 micron (NGR)</v>
      </c>
      <c r="L3732">
        <v>111</v>
      </c>
      <c r="M3732" t="s">
        <v>200</v>
      </c>
      <c r="N3732">
        <v>2146</v>
      </c>
      <c r="O3732" t="s">
        <v>220</v>
      </c>
      <c r="P3732" t="s">
        <v>54</v>
      </c>
      <c r="Q3732" t="s">
        <v>325</v>
      </c>
      <c r="R3732" t="s">
        <v>318</v>
      </c>
      <c r="S3732" t="s">
        <v>57</v>
      </c>
      <c r="T3732" t="s">
        <v>315</v>
      </c>
      <c r="U3732" t="s">
        <v>138</v>
      </c>
      <c r="V3732" t="s">
        <v>356</v>
      </c>
      <c r="W3732" t="s">
        <v>211</v>
      </c>
      <c r="X3732" t="s">
        <v>74</v>
      </c>
      <c r="Y3732" t="s">
        <v>220</v>
      </c>
      <c r="Z3732" t="s">
        <v>59</v>
      </c>
      <c r="AA3732" t="s">
        <v>64</v>
      </c>
      <c r="AB3732" t="s">
        <v>188</v>
      </c>
      <c r="AC3732" t="s">
        <v>157</v>
      </c>
      <c r="AD3732" t="s">
        <v>151</v>
      </c>
      <c r="AE3732" t="s">
        <v>448</v>
      </c>
      <c r="AF3732" t="s">
        <v>151</v>
      </c>
      <c r="AG3732" t="s">
        <v>91</v>
      </c>
      <c r="AH3732" t="s">
        <v>173</v>
      </c>
      <c r="AI3732" t="s">
        <v>440</v>
      </c>
      <c r="AJ3732" t="s">
        <v>4181</v>
      </c>
      <c r="AK3732" t="s">
        <v>73</v>
      </c>
      <c r="AL3732" t="s">
        <v>526</v>
      </c>
      <c r="AM3732" t="s">
        <v>68</v>
      </c>
      <c r="AN3732" t="s">
        <v>76</v>
      </c>
      <c r="AO3732" t="s">
        <v>914</v>
      </c>
      <c r="AP3732" t="s">
        <v>551</v>
      </c>
      <c r="AQ3732" t="s">
        <v>1180</v>
      </c>
      <c r="AR3732" t="s">
        <v>74</v>
      </c>
      <c r="AS3732" t="s">
        <v>170</v>
      </c>
      <c r="AT3732" t="s">
        <v>73</v>
      </c>
      <c r="AU3732" t="s">
        <v>107</v>
      </c>
      <c r="AV3732" t="s">
        <v>619</v>
      </c>
    </row>
    <row r="3733" spans="1:48" hidden="1" x14ac:dyDescent="0.3">
      <c r="A3733" t="s">
        <v>17651</v>
      </c>
      <c r="B3733" t="s">
        <v>17652</v>
      </c>
      <c r="C3733" s="1" t="str">
        <f t="shared" si="610"/>
        <v>21:0975</v>
      </c>
      <c r="D3733" s="1" t="str">
        <f t="shared" si="614"/>
        <v>21:0111</v>
      </c>
      <c r="E3733" t="s">
        <v>17653</v>
      </c>
      <c r="F3733" t="s">
        <v>17654</v>
      </c>
      <c r="H3733">
        <v>60.107385999999998</v>
      </c>
      <c r="I3733">
        <v>-101.5351192</v>
      </c>
      <c r="J3733" s="1" t="str">
        <f t="shared" si="615"/>
        <v>NGR lake sediment grab sample</v>
      </c>
      <c r="K3733" s="1" t="str">
        <f t="shared" si="616"/>
        <v>&lt;177 micron (NGR)</v>
      </c>
      <c r="L3733">
        <v>111</v>
      </c>
      <c r="M3733" t="s">
        <v>217</v>
      </c>
      <c r="N3733">
        <v>2147</v>
      </c>
      <c r="O3733" t="s">
        <v>276</v>
      </c>
      <c r="P3733" t="s">
        <v>54</v>
      </c>
      <c r="Q3733" t="s">
        <v>364</v>
      </c>
      <c r="R3733" t="s">
        <v>347</v>
      </c>
      <c r="S3733" t="s">
        <v>57</v>
      </c>
      <c r="T3733" t="s">
        <v>364</v>
      </c>
      <c r="U3733" t="s">
        <v>88</v>
      </c>
      <c r="V3733" t="s">
        <v>357</v>
      </c>
      <c r="W3733" t="s">
        <v>75</v>
      </c>
      <c r="X3733" t="s">
        <v>74</v>
      </c>
      <c r="Y3733" t="s">
        <v>226</v>
      </c>
      <c r="Z3733" t="s">
        <v>62</v>
      </c>
      <c r="AA3733" t="s">
        <v>64</v>
      </c>
      <c r="AB3733" t="s">
        <v>152</v>
      </c>
      <c r="AC3733" t="s">
        <v>206</v>
      </c>
      <c r="AD3733" t="s">
        <v>356</v>
      </c>
      <c r="AE3733" t="s">
        <v>1023</v>
      </c>
      <c r="AF3733" t="s">
        <v>290</v>
      </c>
      <c r="AG3733" t="s">
        <v>436</v>
      </c>
      <c r="AH3733" t="s">
        <v>173</v>
      </c>
      <c r="AI3733" t="s">
        <v>106</v>
      </c>
      <c r="AJ3733" t="s">
        <v>463</v>
      </c>
      <c r="AK3733" t="s">
        <v>73</v>
      </c>
      <c r="AL3733" t="s">
        <v>103</v>
      </c>
      <c r="AM3733" t="s">
        <v>421</v>
      </c>
      <c r="AN3733" t="s">
        <v>76</v>
      </c>
      <c r="AO3733" t="s">
        <v>134</v>
      </c>
      <c r="AP3733" t="s">
        <v>731</v>
      </c>
      <c r="AQ3733" t="s">
        <v>1716</v>
      </c>
      <c r="AR3733" t="s">
        <v>74</v>
      </c>
      <c r="AS3733" t="s">
        <v>138</v>
      </c>
      <c r="AT3733" t="s">
        <v>562</v>
      </c>
      <c r="AU3733" t="s">
        <v>107</v>
      </c>
      <c r="AV3733" t="s">
        <v>13130</v>
      </c>
    </row>
    <row r="3734" spans="1:48" hidden="1" x14ac:dyDescent="0.3">
      <c r="A3734" t="s">
        <v>17655</v>
      </c>
      <c r="B3734" t="s">
        <v>17656</v>
      </c>
      <c r="C3734" s="1" t="str">
        <f t="shared" si="610"/>
        <v>21:0975</v>
      </c>
      <c r="D3734" s="1" t="str">
        <f t="shared" si="614"/>
        <v>21:0111</v>
      </c>
      <c r="E3734" t="s">
        <v>17657</v>
      </c>
      <c r="F3734" t="s">
        <v>17658</v>
      </c>
      <c r="H3734">
        <v>60.100973699999997</v>
      </c>
      <c r="I3734">
        <v>-101.58975359999999</v>
      </c>
      <c r="J3734" s="1" t="str">
        <f t="shared" si="615"/>
        <v>NGR lake sediment grab sample</v>
      </c>
      <c r="K3734" s="1" t="str">
        <f t="shared" si="616"/>
        <v>&lt;177 micron (NGR)</v>
      </c>
      <c r="L3734">
        <v>111</v>
      </c>
      <c r="M3734" t="s">
        <v>246</v>
      </c>
      <c r="N3734">
        <v>2148</v>
      </c>
      <c r="O3734" t="s">
        <v>74</v>
      </c>
      <c r="P3734" t="s">
        <v>54</v>
      </c>
      <c r="Q3734" t="s">
        <v>169</v>
      </c>
      <c r="R3734" t="s">
        <v>187</v>
      </c>
      <c r="S3734" t="s">
        <v>57</v>
      </c>
      <c r="T3734" t="s">
        <v>488</v>
      </c>
      <c r="U3734" t="s">
        <v>138</v>
      </c>
      <c r="V3734" t="s">
        <v>99</v>
      </c>
      <c r="W3734" t="s">
        <v>68</v>
      </c>
      <c r="X3734" t="s">
        <v>170</v>
      </c>
      <c r="Y3734" t="s">
        <v>61</v>
      </c>
      <c r="Z3734" t="s">
        <v>74</v>
      </c>
      <c r="AA3734" t="s">
        <v>64</v>
      </c>
      <c r="AB3734" t="s">
        <v>1871</v>
      </c>
      <c r="AC3734" t="s">
        <v>276</v>
      </c>
      <c r="AD3734" t="s">
        <v>853</v>
      </c>
      <c r="AE3734" t="s">
        <v>8812</v>
      </c>
      <c r="AF3734" t="s">
        <v>76</v>
      </c>
      <c r="AG3734" t="s">
        <v>290</v>
      </c>
      <c r="AH3734" t="s">
        <v>780</v>
      </c>
      <c r="AI3734" t="s">
        <v>96</v>
      </c>
      <c r="AJ3734" t="s">
        <v>464</v>
      </c>
      <c r="AK3734" t="s">
        <v>73</v>
      </c>
      <c r="AL3734" t="s">
        <v>103</v>
      </c>
      <c r="AM3734" t="s">
        <v>136</v>
      </c>
      <c r="AN3734" t="s">
        <v>76</v>
      </c>
      <c r="AO3734" t="s">
        <v>13283</v>
      </c>
      <c r="AP3734" t="s">
        <v>470</v>
      </c>
      <c r="AQ3734" t="s">
        <v>680</v>
      </c>
      <c r="AR3734" t="s">
        <v>62</v>
      </c>
      <c r="AS3734" t="s">
        <v>104</v>
      </c>
      <c r="AT3734" t="s">
        <v>152</v>
      </c>
      <c r="AU3734" t="s">
        <v>107</v>
      </c>
      <c r="AV3734" t="s">
        <v>9403</v>
      </c>
    </row>
    <row r="3735" spans="1:48" hidden="1" x14ac:dyDescent="0.3">
      <c r="A3735" t="s">
        <v>17659</v>
      </c>
      <c r="B3735" t="s">
        <v>17660</v>
      </c>
      <c r="C3735" s="1" t="str">
        <f t="shared" si="610"/>
        <v>21:0975</v>
      </c>
      <c r="D3735" s="1" t="str">
        <f t="shared" si="614"/>
        <v>21:0111</v>
      </c>
      <c r="E3735" t="s">
        <v>17661</v>
      </c>
      <c r="F3735" t="s">
        <v>17662</v>
      </c>
      <c r="H3735">
        <v>60.102973499999997</v>
      </c>
      <c r="I3735">
        <v>-101.64667970000001</v>
      </c>
      <c r="J3735" s="1" t="str">
        <f t="shared" si="615"/>
        <v>NGR lake sediment grab sample</v>
      </c>
      <c r="K3735" s="1" t="str">
        <f t="shared" si="616"/>
        <v>&lt;177 micron (NGR)</v>
      </c>
      <c r="L3735">
        <v>111</v>
      </c>
      <c r="M3735" t="s">
        <v>260</v>
      </c>
      <c r="N3735">
        <v>2149</v>
      </c>
      <c r="O3735" t="s">
        <v>448</v>
      </c>
      <c r="P3735" t="s">
        <v>54</v>
      </c>
      <c r="Q3735" t="s">
        <v>58</v>
      </c>
      <c r="R3735" t="s">
        <v>69</v>
      </c>
      <c r="S3735" t="s">
        <v>57</v>
      </c>
      <c r="T3735" t="s">
        <v>775</v>
      </c>
      <c r="U3735" t="s">
        <v>57</v>
      </c>
      <c r="V3735" t="s">
        <v>141</v>
      </c>
      <c r="W3735" t="s">
        <v>157</v>
      </c>
      <c r="X3735" t="s">
        <v>127</v>
      </c>
      <c r="Y3735" t="s">
        <v>157</v>
      </c>
      <c r="Z3735" t="s">
        <v>74</v>
      </c>
      <c r="AA3735" t="s">
        <v>64</v>
      </c>
      <c r="AB3735" t="s">
        <v>13009</v>
      </c>
      <c r="AC3735" t="s">
        <v>62</v>
      </c>
      <c r="AD3735" t="s">
        <v>90</v>
      </c>
      <c r="AE3735" t="s">
        <v>7472</v>
      </c>
      <c r="AF3735" t="s">
        <v>76</v>
      </c>
      <c r="AG3735" t="s">
        <v>121</v>
      </c>
      <c r="AH3735" t="s">
        <v>780</v>
      </c>
      <c r="AI3735" t="s">
        <v>292</v>
      </c>
      <c r="AJ3735" t="s">
        <v>481</v>
      </c>
      <c r="AK3735" t="s">
        <v>73</v>
      </c>
      <c r="AL3735" t="s">
        <v>103</v>
      </c>
      <c r="AM3735" t="s">
        <v>220</v>
      </c>
      <c r="AN3735" t="s">
        <v>76</v>
      </c>
      <c r="AO3735" t="s">
        <v>1232</v>
      </c>
      <c r="AP3735" t="s">
        <v>8164</v>
      </c>
      <c r="AQ3735" t="s">
        <v>6581</v>
      </c>
      <c r="AR3735" t="s">
        <v>67</v>
      </c>
      <c r="AS3735" t="s">
        <v>92</v>
      </c>
      <c r="AT3735" t="s">
        <v>152</v>
      </c>
      <c r="AU3735" t="s">
        <v>107</v>
      </c>
      <c r="AV3735" t="s">
        <v>17663</v>
      </c>
    </row>
    <row r="3736" spans="1:48" hidden="1" x14ac:dyDescent="0.3">
      <c r="A3736" t="s">
        <v>17664</v>
      </c>
      <c r="B3736" t="s">
        <v>17665</v>
      </c>
      <c r="C3736" s="1" t="str">
        <f t="shared" si="610"/>
        <v>21:0975</v>
      </c>
      <c r="D3736" s="1" t="str">
        <f t="shared" si="614"/>
        <v>21:0111</v>
      </c>
      <c r="E3736" t="s">
        <v>17666</v>
      </c>
      <c r="F3736" t="s">
        <v>17667</v>
      </c>
      <c r="H3736">
        <v>60.111381899999998</v>
      </c>
      <c r="I3736">
        <v>-101.71762099999999</v>
      </c>
      <c r="J3736" s="1" t="str">
        <f t="shared" si="615"/>
        <v>NGR lake sediment grab sample</v>
      </c>
      <c r="K3736" s="1" t="str">
        <f t="shared" si="616"/>
        <v>&lt;177 micron (NGR)</v>
      </c>
      <c r="L3736">
        <v>111</v>
      </c>
      <c r="M3736" t="s">
        <v>273</v>
      </c>
      <c r="N3736">
        <v>2150</v>
      </c>
      <c r="O3736" t="s">
        <v>63</v>
      </c>
      <c r="P3736" t="s">
        <v>62</v>
      </c>
      <c r="Q3736" t="s">
        <v>58</v>
      </c>
      <c r="R3736" t="s">
        <v>616</v>
      </c>
      <c r="S3736" t="s">
        <v>57</v>
      </c>
      <c r="T3736" t="s">
        <v>593</v>
      </c>
      <c r="U3736" t="s">
        <v>59</v>
      </c>
      <c r="V3736" t="s">
        <v>2740</v>
      </c>
      <c r="W3736" t="s">
        <v>125</v>
      </c>
      <c r="X3736" t="s">
        <v>67</v>
      </c>
      <c r="Y3736" t="s">
        <v>62</v>
      </c>
      <c r="Z3736" t="s">
        <v>67</v>
      </c>
      <c r="AA3736" t="s">
        <v>64</v>
      </c>
      <c r="AB3736" t="s">
        <v>91</v>
      </c>
      <c r="AC3736" t="s">
        <v>206</v>
      </c>
      <c r="AD3736" t="s">
        <v>99</v>
      </c>
      <c r="AE3736" t="s">
        <v>9456</v>
      </c>
      <c r="AF3736" t="s">
        <v>203</v>
      </c>
      <c r="AG3736" t="s">
        <v>104</v>
      </c>
      <c r="AH3736" t="s">
        <v>472</v>
      </c>
      <c r="AI3736" t="s">
        <v>220</v>
      </c>
      <c r="AJ3736" t="s">
        <v>104</v>
      </c>
      <c r="AK3736" t="s">
        <v>73</v>
      </c>
      <c r="AL3736" t="s">
        <v>103</v>
      </c>
      <c r="AM3736" t="s">
        <v>526</v>
      </c>
      <c r="AN3736" t="s">
        <v>76</v>
      </c>
      <c r="AO3736" t="s">
        <v>134</v>
      </c>
      <c r="AP3736" t="s">
        <v>8164</v>
      </c>
      <c r="AQ3736" t="s">
        <v>1873</v>
      </c>
      <c r="AR3736" t="s">
        <v>62</v>
      </c>
      <c r="AS3736" t="s">
        <v>138</v>
      </c>
      <c r="AT3736" t="s">
        <v>152</v>
      </c>
      <c r="AU3736" t="s">
        <v>107</v>
      </c>
      <c r="AV3736" t="s">
        <v>17668</v>
      </c>
    </row>
    <row r="3737" spans="1:48" hidden="1" x14ac:dyDescent="0.3">
      <c r="A3737" t="s">
        <v>17669</v>
      </c>
      <c r="B3737" t="s">
        <v>17670</v>
      </c>
      <c r="C3737" s="1" t="str">
        <f t="shared" si="610"/>
        <v>21:0975</v>
      </c>
      <c r="D3737" s="1" t="str">
        <f t="shared" si="614"/>
        <v>21:0111</v>
      </c>
      <c r="E3737" t="s">
        <v>17671</v>
      </c>
      <c r="F3737" t="s">
        <v>17672</v>
      </c>
      <c r="H3737">
        <v>60.131543399999998</v>
      </c>
      <c r="I3737">
        <v>-101.70746990000001</v>
      </c>
      <c r="J3737" s="1" t="str">
        <f t="shared" si="615"/>
        <v>NGR lake sediment grab sample</v>
      </c>
      <c r="K3737" s="1" t="str">
        <f t="shared" si="616"/>
        <v>&lt;177 micron (NGR)</v>
      </c>
      <c r="L3737">
        <v>111</v>
      </c>
      <c r="M3737" t="s">
        <v>289</v>
      </c>
      <c r="N3737">
        <v>2151</v>
      </c>
      <c r="O3737" t="s">
        <v>170</v>
      </c>
      <c r="P3737" t="s">
        <v>54</v>
      </c>
      <c r="Q3737" t="s">
        <v>188</v>
      </c>
      <c r="R3737" t="s">
        <v>134</v>
      </c>
      <c r="S3737" t="s">
        <v>57</v>
      </c>
      <c r="T3737" t="s">
        <v>593</v>
      </c>
      <c r="U3737" t="s">
        <v>57</v>
      </c>
      <c r="V3737" t="s">
        <v>282</v>
      </c>
      <c r="W3737" t="s">
        <v>177</v>
      </c>
      <c r="X3737" t="s">
        <v>74</v>
      </c>
      <c r="Y3737" t="s">
        <v>224</v>
      </c>
      <c r="Z3737" t="s">
        <v>67</v>
      </c>
      <c r="AA3737" t="s">
        <v>64</v>
      </c>
      <c r="AB3737" t="s">
        <v>152</v>
      </c>
      <c r="AC3737" t="s">
        <v>157</v>
      </c>
      <c r="AD3737" t="s">
        <v>290</v>
      </c>
      <c r="AE3737" t="s">
        <v>472</v>
      </c>
      <c r="AF3737" t="s">
        <v>76</v>
      </c>
      <c r="AG3737" t="s">
        <v>117</v>
      </c>
      <c r="AH3737" t="s">
        <v>472</v>
      </c>
      <c r="AI3737" t="s">
        <v>205</v>
      </c>
      <c r="AJ3737" t="s">
        <v>1050</v>
      </c>
      <c r="AK3737" t="s">
        <v>73</v>
      </c>
      <c r="AL3737" t="s">
        <v>103</v>
      </c>
      <c r="AM3737" t="s">
        <v>526</v>
      </c>
      <c r="AN3737" t="s">
        <v>76</v>
      </c>
      <c r="AO3737" t="s">
        <v>104</v>
      </c>
      <c r="AP3737" t="s">
        <v>8164</v>
      </c>
      <c r="AQ3737" t="s">
        <v>134</v>
      </c>
      <c r="AR3737" t="s">
        <v>74</v>
      </c>
      <c r="AS3737" t="s">
        <v>127</v>
      </c>
      <c r="AT3737" t="s">
        <v>73</v>
      </c>
      <c r="AU3737" t="s">
        <v>107</v>
      </c>
      <c r="AV3737" t="s">
        <v>14399</v>
      </c>
    </row>
    <row r="3738" spans="1:48" hidden="1" x14ac:dyDescent="0.3">
      <c r="A3738" t="s">
        <v>17673</v>
      </c>
      <c r="B3738" t="s">
        <v>17674</v>
      </c>
      <c r="C3738" s="1" t="str">
        <f t="shared" si="610"/>
        <v>21:0975</v>
      </c>
      <c r="D3738" s="1" t="str">
        <f t="shared" si="614"/>
        <v>21:0111</v>
      </c>
      <c r="E3738" t="s">
        <v>17675</v>
      </c>
      <c r="F3738" t="s">
        <v>17676</v>
      </c>
      <c r="H3738">
        <v>60.135063700000003</v>
      </c>
      <c r="I3738">
        <v>-101.6774999</v>
      </c>
      <c r="J3738" s="1" t="str">
        <f t="shared" si="615"/>
        <v>NGR lake sediment grab sample</v>
      </c>
      <c r="K3738" s="1" t="str">
        <f t="shared" si="616"/>
        <v>&lt;177 micron (NGR)</v>
      </c>
      <c r="L3738">
        <v>111</v>
      </c>
      <c r="M3738" t="s">
        <v>301</v>
      </c>
      <c r="N3738">
        <v>2152</v>
      </c>
      <c r="O3738" t="s">
        <v>63</v>
      </c>
      <c r="P3738" t="s">
        <v>54</v>
      </c>
      <c r="Q3738" t="s">
        <v>635</v>
      </c>
      <c r="R3738" t="s">
        <v>90</v>
      </c>
      <c r="S3738" t="s">
        <v>57</v>
      </c>
      <c r="T3738" t="s">
        <v>3299</v>
      </c>
      <c r="U3738" t="s">
        <v>117</v>
      </c>
      <c r="V3738" t="s">
        <v>99</v>
      </c>
      <c r="W3738" t="s">
        <v>171</v>
      </c>
      <c r="X3738" t="s">
        <v>62</v>
      </c>
      <c r="Y3738" t="s">
        <v>526</v>
      </c>
      <c r="Z3738" t="s">
        <v>62</v>
      </c>
      <c r="AA3738" t="s">
        <v>64</v>
      </c>
      <c r="AB3738" t="s">
        <v>437</v>
      </c>
      <c r="AC3738" t="s">
        <v>302</v>
      </c>
      <c r="AD3738" t="s">
        <v>92</v>
      </c>
      <c r="AE3738" t="s">
        <v>2039</v>
      </c>
      <c r="AF3738" t="s">
        <v>104</v>
      </c>
      <c r="AG3738" t="s">
        <v>187</v>
      </c>
      <c r="AH3738" t="s">
        <v>173</v>
      </c>
      <c r="AI3738" t="s">
        <v>124</v>
      </c>
      <c r="AJ3738" t="s">
        <v>515</v>
      </c>
      <c r="AK3738" t="s">
        <v>73</v>
      </c>
      <c r="AL3738" t="s">
        <v>75</v>
      </c>
      <c r="AM3738" t="s">
        <v>62</v>
      </c>
      <c r="AN3738" t="s">
        <v>76</v>
      </c>
      <c r="AO3738" t="s">
        <v>9700</v>
      </c>
      <c r="AP3738" t="s">
        <v>194</v>
      </c>
      <c r="AQ3738" t="s">
        <v>77</v>
      </c>
      <c r="AR3738" t="s">
        <v>62</v>
      </c>
      <c r="AS3738" t="s">
        <v>88</v>
      </c>
      <c r="AT3738" t="s">
        <v>91</v>
      </c>
      <c r="AU3738" t="s">
        <v>107</v>
      </c>
      <c r="AV3738" t="s">
        <v>567</v>
      </c>
    </row>
    <row r="3739" spans="1:48" hidden="1" x14ac:dyDescent="0.3">
      <c r="A3739" t="s">
        <v>17677</v>
      </c>
      <c r="B3739" t="s">
        <v>17678</v>
      </c>
      <c r="C3739" s="1" t="str">
        <f t="shared" si="610"/>
        <v>21:0975</v>
      </c>
      <c r="D3739" s="1" t="str">
        <f t="shared" si="614"/>
        <v>21:0111</v>
      </c>
      <c r="E3739" t="s">
        <v>17679</v>
      </c>
      <c r="F3739" t="s">
        <v>17680</v>
      </c>
      <c r="H3739">
        <v>60.1314402</v>
      </c>
      <c r="I3739">
        <v>-101.5973888</v>
      </c>
      <c r="J3739" s="1" t="str">
        <f t="shared" si="615"/>
        <v>NGR lake sediment grab sample</v>
      </c>
      <c r="K3739" s="1" t="str">
        <f t="shared" si="616"/>
        <v>&lt;177 micron (NGR)</v>
      </c>
      <c r="L3739">
        <v>111</v>
      </c>
      <c r="M3739" t="s">
        <v>314</v>
      </c>
      <c r="N3739">
        <v>2153</v>
      </c>
      <c r="O3739" t="s">
        <v>74</v>
      </c>
      <c r="P3739" t="s">
        <v>54</v>
      </c>
      <c r="Q3739" t="s">
        <v>152</v>
      </c>
      <c r="R3739" t="s">
        <v>317</v>
      </c>
      <c r="S3739" t="s">
        <v>57</v>
      </c>
      <c r="T3739" t="s">
        <v>539</v>
      </c>
      <c r="U3739" t="s">
        <v>117</v>
      </c>
      <c r="V3739" t="s">
        <v>2740</v>
      </c>
      <c r="W3739" t="s">
        <v>62</v>
      </c>
      <c r="X3739" t="s">
        <v>170</v>
      </c>
      <c r="Y3739" t="s">
        <v>62</v>
      </c>
      <c r="Z3739" t="s">
        <v>67</v>
      </c>
      <c r="AA3739" t="s">
        <v>64</v>
      </c>
      <c r="AB3739" t="s">
        <v>17681</v>
      </c>
      <c r="AC3739" t="s">
        <v>62</v>
      </c>
      <c r="AD3739" t="s">
        <v>92</v>
      </c>
      <c r="AE3739" t="s">
        <v>9833</v>
      </c>
      <c r="AF3739" t="s">
        <v>76</v>
      </c>
      <c r="AG3739" t="s">
        <v>550</v>
      </c>
      <c r="AH3739" t="s">
        <v>472</v>
      </c>
      <c r="AI3739" t="s">
        <v>306</v>
      </c>
      <c r="AJ3739" t="s">
        <v>5392</v>
      </c>
      <c r="AK3739" t="s">
        <v>73</v>
      </c>
      <c r="AL3739" t="s">
        <v>103</v>
      </c>
      <c r="AM3739" t="s">
        <v>276</v>
      </c>
      <c r="AN3739" t="s">
        <v>76</v>
      </c>
      <c r="AO3739" t="s">
        <v>1199</v>
      </c>
      <c r="AP3739" t="s">
        <v>403</v>
      </c>
      <c r="AQ3739" t="s">
        <v>104</v>
      </c>
      <c r="AR3739" t="s">
        <v>67</v>
      </c>
      <c r="AS3739" t="s">
        <v>203</v>
      </c>
      <c r="AT3739" t="s">
        <v>364</v>
      </c>
      <c r="AU3739" t="s">
        <v>107</v>
      </c>
      <c r="AV3739" t="s">
        <v>13101</v>
      </c>
    </row>
    <row r="3740" spans="1:48" hidden="1" x14ac:dyDescent="0.3">
      <c r="A3740" t="s">
        <v>17682</v>
      </c>
      <c r="B3740" t="s">
        <v>17683</v>
      </c>
      <c r="C3740" s="1" t="str">
        <f t="shared" si="610"/>
        <v>21:0975</v>
      </c>
      <c r="D3740" s="1" t="str">
        <f t="shared" si="614"/>
        <v>21:0111</v>
      </c>
      <c r="E3740" t="s">
        <v>17617</v>
      </c>
      <c r="F3740" t="s">
        <v>17684</v>
      </c>
      <c r="H3740">
        <v>60.131186999999997</v>
      </c>
      <c r="I3740">
        <v>-101.5353836</v>
      </c>
      <c r="J3740" s="1" t="str">
        <f t="shared" si="615"/>
        <v>NGR lake sediment grab sample</v>
      </c>
      <c r="K3740" s="1" t="str">
        <f t="shared" si="616"/>
        <v>&lt;177 micron (NGR)</v>
      </c>
      <c r="L3740">
        <v>111</v>
      </c>
      <c r="M3740" t="s">
        <v>345</v>
      </c>
      <c r="N3740">
        <v>2154</v>
      </c>
      <c r="O3740" t="s">
        <v>205</v>
      </c>
      <c r="P3740" t="s">
        <v>54</v>
      </c>
      <c r="Q3740" t="s">
        <v>277</v>
      </c>
      <c r="R3740" t="s">
        <v>381</v>
      </c>
      <c r="S3740" t="s">
        <v>57</v>
      </c>
      <c r="T3740" t="s">
        <v>560</v>
      </c>
      <c r="U3740" t="s">
        <v>117</v>
      </c>
      <c r="V3740" t="s">
        <v>151</v>
      </c>
      <c r="W3740" t="s">
        <v>68</v>
      </c>
      <c r="X3740" t="s">
        <v>67</v>
      </c>
      <c r="Y3740" t="s">
        <v>168</v>
      </c>
      <c r="Z3740" t="s">
        <v>74</v>
      </c>
      <c r="AA3740" t="s">
        <v>64</v>
      </c>
      <c r="AB3740" t="s">
        <v>277</v>
      </c>
      <c r="AC3740" t="s">
        <v>68</v>
      </c>
      <c r="AD3740" t="s">
        <v>615</v>
      </c>
      <c r="AE3740" t="s">
        <v>7527</v>
      </c>
      <c r="AF3740" t="s">
        <v>76</v>
      </c>
      <c r="AG3740" t="s">
        <v>69</v>
      </c>
      <c r="AH3740" t="s">
        <v>173</v>
      </c>
      <c r="AI3740" t="s">
        <v>226</v>
      </c>
      <c r="AJ3740" t="s">
        <v>8459</v>
      </c>
      <c r="AK3740" t="s">
        <v>73</v>
      </c>
      <c r="AL3740" t="s">
        <v>103</v>
      </c>
      <c r="AM3740" t="s">
        <v>421</v>
      </c>
      <c r="AN3740" t="s">
        <v>76</v>
      </c>
      <c r="AO3740" t="s">
        <v>282</v>
      </c>
      <c r="AP3740" t="s">
        <v>89</v>
      </c>
      <c r="AQ3740" t="s">
        <v>281</v>
      </c>
      <c r="AR3740" t="s">
        <v>62</v>
      </c>
      <c r="AS3740" t="s">
        <v>138</v>
      </c>
      <c r="AT3740" t="s">
        <v>58</v>
      </c>
      <c r="AU3740" t="s">
        <v>107</v>
      </c>
      <c r="AV3740" t="s">
        <v>10720</v>
      </c>
    </row>
    <row r="3741" spans="1:48" hidden="1" x14ac:dyDescent="0.3">
      <c r="A3741" t="s">
        <v>17685</v>
      </c>
      <c r="B3741" t="s">
        <v>17686</v>
      </c>
      <c r="C3741" s="1" t="str">
        <f t="shared" si="610"/>
        <v>21:0975</v>
      </c>
      <c r="D3741" s="1" t="str">
        <f>HYPERLINK("https://geochem.nrcan.gc.ca/cdogs/content/svy/svy_e.htm", "")</f>
        <v/>
      </c>
      <c r="G3741" s="1" t="str">
        <f>HYPERLINK("https://geochem.nrcan.gc.ca/cdogs/content/cr_/cr_00161_e.htm", "161")</f>
        <v>161</v>
      </c>
      <c r="J3741" t="s">
        <v>230</v>
      </c>
      <c r="K3741" t="s">
        <v>231</v>
      </c>
      <c r="L3741">
        <v>111</v>
      </c>
      <c r="M3741" t="s">
        <v>232</v>
      </c>
      <c r="N3741">
        <v>2155</v>
      </c>
      <c r="O3741" t="s">
        <v>56</v>
      </c>
      <c r="P3741" t="s">
        <v>170</v>
      </c>
      <c r="Q3741" t="s">
        <v>656</v>
      </c>
      <c r="R3741" t="s">
        <v>103</v>
      </c>
      <c r="S3741" t="s">
        <v>57</v>
      </c>
      <c r="T3741" t="s">
        <v>135</v>
      </c>
      <c r="U3741" t="s">
        <v>168</v>
      </c>
      <c r="V3741" t="s">
        <v>293</v>
      </c>
      <c r="W3741" t="s">
        <v>205</v>
      </c>
      <c r="X3741" t="s">
        <v>62</v>
      </c>
      <c r="Y3741" t="s">
        <v>308</v>
      </c>
      <c r="Z3741" t="s">
        <v>104</v>
      </c>
      <c r="AA3741" t="s">
        <v>64</v>
      </c>
      <c r="AB3741" t="s">
        <v>189</v>
      </c>
      <c r="AC3741" t="s">
        <v>177</v>
      </c>
      <c r="AD3741" t="s">
        <v>74</v>
      </c>
      <c r="AE3741" t="s">
        <v>17687</v>
      </c>
      <c r="AF3741" t="s">
        <v>616</v>
      </c>
      <c r="AG3741" t="s">
        <v>223</v>
      </c>
      <c r="AH3741" t="s">
        <v>157</v>
      </c>
      <c r="AI3741" t="s">
        <v>116</v>
      </c>
      <c r="AJ3741" t="s">
        <v>440</v>
      </c>
      <c r="AK3741" t="s">
        <v>73</v>
      </c>
      <c r="AL3741" t="s">
        <v>68</v>
      </c>
      <c r="AM3741" t="s">
        <v>68</v>
      </c>
      <c r="AN3741" t="s">
        <v>76</v>
      </c>
      <c r="AO3741" t="s">
        <v>178</v>
      </c>
      <c r="AP3741" t="s">
        <v>9595</v>
      </c>
      <c r="AQ3741" t="s">
        <v>254</v>
      </c>
      <c r="AR3741" t="s">
        <v>62</v>
      </c>
      <c r="AS3741" t="s">
        <v>96</v>
      </c>
      <c r="AT3741" t="s">
        <v>73</v>
      </c>
      <c r="AU3741" t="s">
        <v>488</v>
      </c>
      <c r="AV3741" t="s">
        <v>3725</v>
      </c>
    </row>
    <row r="3742" spans="1:48" hidden="1" x14ac:dyDescent="0.3">
      <c r="A3742" t="s">
        <v>17688</v>
      </c>
      <c r="B3742" t="s">
        <v>17689</v>
      </c>
      <c r="C3742" s="1" t="str">
        <f t="shared" si="610"/>
        <v>21:0975</v>
      </c>
      <c r="D3742" s="1" t="str">
        <f t="shared" ref="D3742:D3756" si="617">HYPERLINK("https://geochem.nrcan.gc.ca/cdogs/content/svy/svy210111_e.htm", "21:0111")</f>
        <v>21:0111</v>
      </c>
      <c r="E3742" t="s">
        <v>17690</v>
      </c>
      <c r="F3742" t="s">
        <v>17691</v>
      </c>
      <c r="H3742">
        <v>60.132835800000002</v>
      </c>
      <c r="I3742">
        <v>-101.47244310000001</v>
      </c>
      <c r="J3742" s="1" t="str">
        <f t="shared" ref="J3742:J3756" si="618">HYPERLINK("https://geochem.nrcan.gc.ca/cdogs/content/kwd/kwd020027_e.htm", "NGR lake sediment grab sample")</f>
        <v>NGR lake sediment grab sample</v>
      </c>
      <c r="K3742" s="1" t="str">
        <f t="shared" ref="K3742:K3756" si="619">HYPERLINK("https://geochem.nrcan.gc.ca/cdogs/content/kwd/kwd080006_e.htm", "&lt;177 micron (NGR)")</f>
        <v>&lt;177 micron (NGR)</v>
      </c>
      <c r="L3742">
        <v>111</v>
      </c>
      <c r="M3742" t="s">
        <v>324</v>
      </c>
      <c r="N3742">
        <v>2156</v>
      </c>
      <c r="O3742" t="s">
        <v>68</v>
      </c>
      <c r="P3742" t="s">
        <v>54</v>
      </c>
      <c r="Q3742" t="s">
        <v>339</v>
      </c>
      <c r="R3742" t="s">
        <v>121</v>
      </c>
      <c r="S3742" t="s">
        <v>57</v>
      </c>
      <c r="T3742" t="s">
        <v>262</v>
      </c>
      <c r="U3742" t="s">
        <v>57</v>
      </c>
      <c r="V3742" t="s">
        <v>2740</v>
      </c>
      <c r="W3742" t="s">
        <v>224</v>
      </c>
      <c r="X3742" t="s">
        <v>74</v>
      </c>
      <c r="Y3742" t="s">
        <v>68</v>
      </c>
      <c r="Z3742" t="s">
        <v>67</v>
      </c>
      <c r="AA3742" t="s">
        <v>64</v>
      </c>
      <c r="AB3742" t="s">
        <v>142</v>
      </c>
      <c r="AC3742" t="s">
        <v>125</v>
      </c>
      <c r="AD3742" t="s">
        <v>290</v>
      </c>
      <c r="AE3742" t="s">
        <v>3822</v>
      </c>
      <c r="AF3742" t="s">
        <v>76</v>
      </c>
      <c r="AG3742" t="s">
        <v>104</v>
      </c>
      <c r="AH3742" t="s">
        <v>472</v>
      </c>
      <c r="AI3742" t="s">
        <v>276</v>
      </c>
      <c r="AJ3742" t="s">
        <v>150</v>
      </c>
      <c r="AK3742" t="s">
        <v>73</v>
      </c>
      <c r="AL3742" t="s">
        <v>103</v>
      </c>
      <c r="AM3742" t="s">
        <v>157</v>
      </c>
      <c r="AN3742" t="s">
        <v>76</v>
      </c>
      <c r="AO3742" t="s">
        <v>104</v>
      </c>
      <c r="AP3742" t="s">
        <v>8164</v>
      </c>
      <c r="AQ3742" t="s">
        <v>92</v>
      </c>
      <c r="AR3742" t="s">
        <v>67</v>
      </c>
      <c r="AS3742" t="s">
        <v>127</v>
      </c>
      <c r="AT3742" t="s">
        <v>73</v>
      </c>
      <c r="AU3742" t="s">
        <v>107</v>
      </c>
      <c r="AV3742" t="s">
        <v>2100</v>
      </c>
    </row>
    <row r="3743" spans="1:48" hidden="1" x14ac:dyDescent="0.3">
      <c r="A3743" t="s">
        <v>17692</v>
      </c>
      <c r="B3743" t="s">
        <v>17693</v>
      </c>
      <c r="C3743" s="1" t="str">
        <f t="shared" si="610"/>
        <v>21:0975</v>
      </c>
      <c r="D3743" s="1" t="str">
        <f t="shared" si="617"/>
        <v>21:0111</v>
      </c>
      <c r="E3743" t="s">
        <v>17694</v>
      </c>
      <c r="F3743" t="s">
        <v>17695</v>
      </c>
      <c r="H3743">
        <v>60.1345229</v>
      </c>
      <c r="I3743">
        <v>-101.4102031</v>
      </c>
      <c r="J3743" s="1" t="str">
        <f t="shared" si="618"/>
        <v>NGR lake sediment grab sample</v>
      </c>
      <c r="K3743" s="1" t="str">
        <f t="shared" si="619"/>
        <v>&lt;177 micron (NGR)</v>
      </c>
      <c r="L3743">
        <v>111</v>
      </c>
      <c r="M3743" t="s">
        <v>335</v>
      </c>
      <c r="N3743">
        <v>2157</v>
      </c>
      <c r="O3743" t="s">
        <v>68</v>
      </c>
      <c r="P3743" t="s">
        <v>54</v>
      </c>
      <c r="Q3743" t="s">
        <v>279</v>
      </c>
      <c r="R3743" t="s">
        <v>134</v>
      </c>
      <c r="S3743" t="s">
        <v>57</v>
      </c>
      <c r="T3743" t="s">
        <v>221</v>
      </c>
      <c r="U3743" t="s">
        <v>57</v>
      </c>
      <c r="V3743" t="s">
        <v>2740</v>
      </c>
      <c r="W3743" t="s">
        <v>302</v>
      </c>
      <c r="X3743" t="s">
        <v>67</v>
      </c>
      <c r="Y3743" t="s">
        <v>75</v>
      </c>
      <c r="Z3743" t="s">
        <v>67</v>
      </c>
      <c r="AA3743" t="s">
        <v>64</v>
      </c>
      <c r="AB3743" t="s">
        <v>99</v>
      </c>
      <c r="AC3743" t="s">
        <v>70</v>
      </c>
      <c r="AD3743" t="s">
        <v>59</v>
      </c>
      <c r="AE3743" t="s">
        <v>5473</v>
      </c>
      <c r="AF3743" t="s">
        <v>76</v>
      </c>
      <c r="AG3743" t="s">
        <v>168</v>
      </c>
      <c r="AH3743" t="s">
        <v>472</v>
      </c>
      <c r="AI3743" t="s">
        <v>95</v>
      </c>
      <c r="AJ3743" t="s">
        <v>96</v>
      </c>
      <c r="AK3743" t="s">
        <v>73</v>
      </c>
      <c r="AL3743" t="s">
        <v>103</v>
      </c>
      <c r="AM3743" t="s">
        <v>103</v>
      </c>
      <c r="AN3743" t="s">
        <v>76</v>
      </c>
      <c r="AO3743" t="s">
        <v>305</v>
      </c>
      <c r="AP3743" t="s">
        <v>8164</v>
      </c>
      <c r="AQ3743" t="s">
        <v>5052</v>
      </c>
      <c r="AR3743" t="s">
        <v>67</v>
      </c>
      <c r="AS3743" t="s">
        <v>54</v>
      </c>
      <c r="AT3743" t="s">
        <v>73</v>
      </c>
      <c r="AU3743" t="s">
        <v>107</v>
      </c>
      <c r="AV3743" t="s">
        <v>13727</v>
      </c>
    </row>
    <row r="3744" spans="1:48" hidden="1" x14ac:dyDescent="0.3">
      <c r="A3744" t="s">
        <v>17696</v>
      </c>
      <c r="B3744" t="s">
        <v>17697</v>
      </c>
      <c r="C3744" s="1" t="str">
        <f t="shared" si="610"/>
        <v>21:0975</v>
      </c>
      <c r="D3744" s="1" t="str">
        <f t="shared" si="617"/>
        <v>21:0111</v>
      </c>
      <c r="E3744" t="s">
        <v>17698</v>
      </c>
      <c r="F3744" t="s">
        <v>17699</v>
      </c>
      <c r="H3744">
        <v>60.1411734</v>
      </c>
      <c r="I3744">
        <v>-101.3261746</v>
      </c>
      <c r="J3744" s="1" t="str">
        <f t="shared" si="618"/>
        <v>NGR lake sediment grab sample</v>
      </c>
      <c r="K3744" s="1" t="str">
        <f t="shared" si="619"/>
        <v>&lt;177 micron (NGR)</v>
      </c>
      <c r="L3744">
        <v>111</v>
      </c>
      <c r="M3744" t="s">
        <v>354</v>
      </c>
      <c r="N3744">
        <v>2158</v>
      </c>
      <c r="O3744" t="s">
        <v>125</v>
      </c>
      <c r="P3744" t="s">
        <v>54</v>
      </c>
      <c r="Q3744" t="s">
        <v>573</v>
      </c>
      <c r="R3744" t="s">
        <v>592</v>
      </c>
      <c r="S3744" t="s">
        <v>57</v>
      </c>
      <c r="T3744" t="s">
        <v>326</v>
      </c>
      <c r="U3744" t="s">
        <v>57</v>
      </c>
      <c r="V3744" t="s">
        <v>282</v>
      </c>
      <c r="W3744" t="s">
        <v>421</v>
      </c>
      <c r="X3744" t="s">
        <v>67</v>
      </c>
      <c r="Y3744" t="s">
        <v>206</v>
      </c>
      <c r="Z3744" t="s">
        <v>127</v>
      </c>
      <c r="AA3744" t="s">
        <v>64</v>
      </c>
      <c r="AB3744" t="s">
        <v>192</v>
      </c>
      <c r="AC3744" t="s">
        <v>70</v>
      </c>
      <c r="AD3744" t="s">
        <v>62</v>
      </c>
      <c r="AE3744" t="s">
        <v>74</v>
      </c>
      <c r="AF3744" t="s">
        <v>168</v>
      </c>
      <c r="AG3744" t="s">
        <v>492</v>
      </c>
      <c r="AH3744" t="s">
        <v>780</v>
      </c>
      <c r="AI3744" t="s">
        <v>327</v>
      </c>
      <c r="AJ3744" t="s">
        <v>240</v>
      </c>
      <c r="AK3744" t="s">
        <v>73</v>
      </c>
      <c r="AL3744" t="s">
        <v>224</v>
      </c>
      <c r="AM3744" t="s">
        <v>103</v>
      </c>
      <c r="AN3744" t="s">
        <v>76</v>
      </c>
      <c r="AO3744" t="s">
        <v>382</v>
      </c>
      <c r="AP3744" t="s">
        <v>1980</v>
      </c>
      <c r="AQ3744" t="s">
        <v>101</v>
      </c>
      <c r="AR3744" t="s">
        <v>67</v>
      </c>
      <c r="AS3744" t="s">
        <v>54</v>
      </c>
      <c r="AT3744" t="s">
        <v>73</v>
      </c>
      <c r="AU3744" t="s">
        <v>107</v>
      </c>
      <c r="AV3744" t="s">
        <v>11323</v>
      </c>
    </row>
    <row r="3745" spans="1:48" hidden="1" x14ac:dyDescent="0.3">
      <c r="A3745" t="s">
        <v>17700</v>
      </c>
      <c r="B3745" t="s">
        <v>17701</v>
      </c>
      <c r="C3745" s="1" t="str">
        <f t="shared" si="610"/>
        <v>21:0975</v>
      </c>
      <c r="D3745" s="1" t="str">
        <f t="shared" si="617"/>
        <v>21:0111</v>
      </c>
      <c r="E3745" t="s">
        <v>17702</v>
      </c>
      <c r="F3745" t="s">
        <v>17703</v>
      </c>
      <c r="H3745">
        <v>60.167654599999999</v>
      </c>
      <c r="I3745">
        <v>-101.2284482</v>
      </c>
      <c r="J3745" s="1" t="str">
        <f t="shared" si="618"/>
        <v>NGR lake sediment grab sample</v>
      </c>
      <c r="K3745" s="1" t="str">
        <f t="shared" si="619"/>
        <v>&lt;177 micron (NGR)</v>
      </c>
      <c r="L3745">
        <v>112</v>
      </c>
      <c r="M3745" t="s">
        <v>52</v>
      </c>
      <c r="N3745">
        <v>2159</v>
      </c>
      <c r="O3745" t="s">
        <v>206</v>
      </c>
      <c r="P3745" t="s">
        <v>54</v>
      </c>
      <c r="Q3745" t="s">
        <v>80</v>
      </c>
      <c r="R3745" t="s">
        <v>290</v>
      </c>
      <c r="S3745" t="s">
        <v>57</v>
      </c>
      <c r="T3745" t="s">
        <v>60</v>
      </c>
      <c r="U3745" t="s">
        <v>57</v>
      </c>
      <c r="V3745" t="s">
        <v>2740</v>
      </c>
      <c r="W3745" t="s">
        <v>125</v>
      </c>
      <c r="X3745" t="s">
        <v>67</v>
      </c>
      <c r="Y3745" t="s">
        <v>125</v>
      </c>
      <c r="Z3745" t="s">
        <v>62</v>
      </c>
      <c r="AA3745" t="s">
        <v>64</v>
      </c>
      <c r="AB3745" t="s">
        <v>616</v>
      </c>
      <c r="AC3745" t="s">
        <v>173</v>
      </c>
      <c r="AD3745" t="s">
        <v>67</v>
      </c>
      <c r="AE3745" t="s">
        <v>98</v>
      </c>
      <c r="AF3745" t="s">
        <v>76</v>
      </c>
      <c r="AG3745" t="s">
        <v>151</v>
      </c>
      <c r="AH3745" t="s">
        <v>780</v>
      </c>
      <c r="AI3745" t="s">
        <v>94</v>
      </c>
      <c r="AJ3745" t="s">
        <v>363</v>
      </c>
      <c r="AK3745" t="s">
        <v>73</v>
      </c>
      <c r="AL3745" t="s">
        <v>103</v>
      </c>
      <c r="AM3745" t="s">
        <v>103</v>
      </c>
      <c r="AN3745" t="s">
        <v>76</v>
      </c>
      <c r="AO3745" t="s">
        <v>692</v>
      </c>
      <c r="AP3745" t="s">
        <v>202</v>
      </c>
      <c r="AQ3745" t="s">
        <v>61</v>
      </c>
      <c r="AR3745" t="s">
        <v>67</v>
      </c>
      <c r="AS3745" t="s">
        <v>54</v>
      </c>
      <c r="AT3745" t="s">
        <v>73</v>
      </c>
      <c r="AU3745" t="s">
        <v>107</v>
      </c>
      <c r="AV3745" t="s">
        <v>4085</v>
      </c>
    </row>
    <row r="3746" spans="1:48" hidden="1" x14ac:dyDescent="0.3">
      <c r="A3746" t="s">
        <v>17704</v>
      </c>
      <c r="B3746" t="s">
        <v>17705</v>
      </c>
      <c r="C3746" s="1" t="str">
        <f t="shared" si="610"/>
        <v>21:0975</v>
      </c>
      <c r="D3746" s="1" t="str">
        <f t="shared" si="617"/>
        <v>21:0111</v>
      </c>
      <c r="E3746" t="s">
        <v>17706</v>
      </c>
      <c r="F3746" t="s">
        <v>17707</v>
      </c>
      <c r="H3746">
        <v>60.137220900000003</v>
      </c>
      <c r="I3746">
        <v>-101.2781327</v>
      </c>
      <c r="J3746" s="1" t="str">
        <f t="shared" si="618"/>
        <v>NGR lake sediment grab sample</v>
      </c>
      <c r="K3746" s="1" t="str">
        <f t="shared" si="619"/>
        <v>&lt;177 micron (NGR)</v>
      </c>
      <c r="L3746">
        <v>112</v>
      </c>
      <c r="M3746" t="s">
        <v>86</v>
      </c>
      <c r="N3746">
        <v>2160</v>
      </c>
      <c r="O3746" t="s">
        <v>396</v>
      </c>
      <c r="P3746" t="s">
        <v>54</v>
      </c>
      <c r="Q3746" t="s">
        <v>91</v>
      </c>
      <c r="R3746" t="s">
        <v>436</v>
      </c>
      <c r="S3746" t="s">
        <v>57</v>
      </c>
      <c r="T3746" t="s">
        <v>172</v>
      </c>
      <c r="U3746" t="s">
        <v>138</v>
      </c>
      <c r="V3746" t="s">
        <v>2740</v>
      </c>
      <c r="W3746" t="s">
        <v>74</v>
      </c>
      <c r="X3746" t="s">
        <v>67</v>
      </c>
      <c r="Y3746" t="s">
        <v>125</v>
      </c>
      <c r="Z3746" t="s">
        <v>67</v>
      </c>
      <c r="AA3746" t="s">
        <v>64</v>
      </c>
      <c r="AB3746" t="s">
        <v>141</v>
      </c>
      <c r="AC3746" t="s">
        <v>66</v>
      </c>
      <c r="AD3746" t="s">
        <v>62</v>
      </c>
      <c r="AE3746" t="s">
        <v>8812</v>
      </c>
      <c r="AF3746" t="s">
        <v>76</v>
      </c>
      <c r="AG3746" t="s">
        <v>92</v>
      </c>
      <c r="AH3746" t="s">
        <v>780</v>
      </c>
      <c r="AI3746" t="s">
        <v>302</v>
      </c>
      <c r="AJ3746" t="s">
        <v>61</v>
      </c>
      <c r="AK3746" t="s">
        <v>73</v>
      </c>
      <c r="AL3746" t="s">
        <v>103</v>
      </c>
      <c r="AM3746" t="s">
        <v>103</v>
      </c>
      <c r="AN3746" t="s">
        <v>76</v>
      </c>
      <c r="AO3746" t="s">
        <v>96</v>
      </c>
      <c r="AP3746" t="s">
        <v>8164</v>
      </c>
      <c r="AQ3746" t="s">
        <v>363</v>
      </c>
      <c r="AR3746" t="s">
        <v>67</v>
      </c>
      <c r="AS3746" t="s">
        <v>54</v>
      </c>
      <c r="AT3746" t="s">
        <v>73</v>
      </c>
      <c r="AU3746" t="s">
        <v>107</v>
      </c>
      <c r="AV3746" t="s">
        <v>8038</v>
      </c>
    </row>
    <row r="3747" spans="1:48" hidden="1" x14ac:dyDescent="0.3">
      <c r="A3747" t="s">
        <v>17708</v>
      </c>
      <c r="B3747" t="s">
        <v>17709</v>
      </c>
      <c r="C3747" s="1" t="str">
        <f t="shared" si="610"/>
        <v>21:0975</v>
      </c>
      <c r="D3747" s="1" t="str">
        <f t="shared" si="617"/>
        <v>21:0111</v>
      </c>
      <c r="E3747" t="s">
        <v>17710</v>
      </c>
      <c r="F3747" t="s">
        <v>17711</v>
      </c>
      <c r="H3747">
        <v>60.137664100000002</v>
      </c>
      <c r="I3747">
        <v>-101.21334520000001</v>
      </c>
      <c r="J3747" s="1" t="str">
        <f t="shared" si="618"/>
        <v>NGR lake sediment grab sample</v>
      </c>
      <c r="K3747" s="1" t="str">
        <f t="shared" si="619"/>
        <v>&lt;177 micron (NGR)</v>
      </c>
      <c r="L3747">
        <v>112</v>
      </c>
      <c r="M3747" t="s">
        <v>113</v>
      </c>
      <c r="N3747">
        <v>2161</v>
      </c>
      <c r="O3747" t="s">
        <v>211</v>
      </c>
      <c r="P3747" t="s">
        <v>54</v>
      </c>
      <c r="Q3747" t="s">
        <v>997</v>
      </c>
      <c r="R3747" t="s">
        <v>168</v>
      </c>
      <c r="S3747" t="s">
        <v>57</v>
      </c>
      <c r="T3747" t="s">
        <v>412</v>
      </c>
      <c r="U3747" t="s">
        <v>117</v>
      </c>
      <c r="V3747" t="s">
        <v>99</v>
      </c>
      <c r="W3747" t="s">
        <v>346</v>
      </c>
      <c r="X3747" t="s">
        <v>74</v>
      </c>
      <c r="Y3747" t="s">
        <v>448</v>
      </c>
      <c r="Z3747" t="s">
        <v>127</v>
      </c>
      <c r="AA3747" t="s">
        <v>64</v>
      </c>
      <c r="AB3747" t="s">
        <v>691</v>
      </c>
      <c r="AC3747" t="s">
        <v>155</v>
      </c>
      <c r="AD3747" t="s">
        <v>127</v>
      </c>
      <c r="AE3747" t="s">
        <v>238</v>
      </c>
      <c r="AF3747" t="s">
        <v>121</v>
      </c>
      <c r="AG3747" t="s">
        <v>291</v>
      </c>
      <c r="AH3747" t="s">
        <v>472</v>
      </c>
      <c r="AI3747" t="s">
        <v>306</v>
      </c>
      <c r="AJ3747" t="s">
        <v>159</v>
      </c>
      <c r="AK3747" t="s">
        <v>73</v>
      </c>
      <c r="AL3747" t="s">
        <v>125</v>
      </c>
      <c r="AM3747" t="s">
        <v>224</v>
      </c>
      <c r="AN3747" t="s">
        <v>76</v>
      </c>
      <c r="AO3747" t="s">
        <v>168</v>
      </c>
      <c r="AP3747" t="s">
        <v>307</v>
      </c>
      <c r="AQ3747" t="s">
        <v>92</v>
      </c>
      <c r="AR3747" t="s">
        <v>67</v>
      </c>
      <c r="AS3747" t="s">
        <v>54</v>
      </c>
      <c r="AT3747" t="s">
        <v>73</v>
      </c>
      <c r="AU3747" t="s">
        <v>107</v>
      </c>
      <c r="AV3747" t="s">
        <v>481</v>
      </c>
    </row>
    <row r="3748" spans="1:48" hidden="1" x14ac:dyDescent="0.3">
      <c r="A3748" t="s">
        <v>17712</v>
      </c>
      <c r="B3748" t="s">
        <v>17713</v>
      </c>
      <c r="C3748" s="1" t="str">
        <f t="shared" si="610"/>
        <v>21:0975</v>
      </c>
      <c r="D3748" s="1" t="str">
        <f t="shared" si="617"/>
        <v>21:0111</v>
      </c>
      <c r="E3748" t="s">
        <v>17710</v>
      </c>
      <c r="F3748" t="s">
        <v>17714</v>
      </c>
      <c r="H3748">
        <v>60.137664100000002</v>
      </c>
      <c r="I3748">
        <v>-101.21334520000001</v>
      </c>
      <c r="J3748" s="1" t="str">
        <f t="shared" si="618"/>
        <v>NGR lake sediment grab sample</v>
      </c>
      <c r="K3748" s="1" t="str">
        <f t="shared" si="619"/>
        <v>&lt;177 micron (NGR)</v>
      </c>
      <c r="L3748">
        <v>112</v>
      </c>
      <c r="M3748" t="s">
        <v>132</v>
      </c>
      <c r="N3748">
        <v>2162</v>
      </c>
      <c r="O3748" t="s">
        <v>79</v>
      </c>
      <c r="P3748" t="s">
        <v>54</v>
      </c>
      <c r="Q3748" t="s">
        <v>1134</v>
      </c>
      <c r="R3748" t="s">
        <v>1073</v>
      </c>
      <c r="S3748" t="s">
        <v>57</v>
      </c>
      <c r="T3748" t="s">
        <v>412</v>
      </c>
      <c r="U3748" t="s">
        <v>88</v>
      </c>
      <c r="V3748" t="s">
        <v>356</v>
      </c>
      <c r="W3748" t="s">
        <v>355</v>
      </c>
      <c r="X3748" t="s">
        <v>67</v>
      </c>
      <c r="Y3748" t="s">
        <v>62</v>
      </c>
      <c r="Z3748" t="s">
        <v>127</v>
      </c>
      <c r="AA3748" t="s">
        <v>64</v>
      </c>
      <c r="AB3748" t="s">
        <v>691</v>
      </c>
      <c r="AC3748" t="s">
        <v>155</v>
      </c>
      <c r="AD3748" t="s">
        <v>127</v>
      </c>
      <c r="AE3748" t="s">
        <v>396</v>
      </c>
      <c r="AF3748" t="s">
        <v>134</v>
      </c>
      <c r="AG3748" t="s">
        <v>304</v>
      </c>
      <c r="AH3748" t="s">
        <v>173</v>
      </c>
      <c r="AI3748" t="s">
        <v>305</v>
      </c>
      <c r="AJ3748" t="s">
        <v>709</v>
      </c>
      <c r="AK3748" t="s">
        <v>73</v>
      </c>
      <c r="AL3748" t="s">
        <v>177</v>
      </c>
      <c r="AM3748" t="s">
        <v>75</v>
      </c>
      <c r="AN3748" t="s">
        <v>76</v>
      </c>
      <c r="AO3748" t="s">
        <v>168</v>
      </c>
      <c r="AP3748" t="s">
        <v>126</v>
      </c>
      <c r="AQ3748" t="s">
        <v>92</v>
      </c>
      <c r="AR3748" t="s">
        <v>67</v>
      </c>
      <c r="AS3748" t="s">
        <v>54</v>
      </c>
      <c r="AT3748" t="s">
        <v>73</v>
      </c>
      <c r="AU3748" t="s">
        <v>107</v>
      </c>
      <c r="AV3748" t="s">
        <v>1549</v>
      </c>
    </row>
    <row r="3749" spans="1:48" hidden="1" x14ac:dyDescent="0.3">
      <c r="A3749" t="s">
        <v>17715</v>
      </c>
      <c r="B3749" t="s">
        <v>17716</v>
      </c>
      <c r="C3749" s="1" t="str">
        <f t="shared" si="610"/>
        <v>21:0975</v>
      </c>
      <c r="D3749" s="1" t="str">
        <f t="shared" si="617"/>
        <v>21:0111</v>
      </c>
      <c r="E3749" t="s">
        <v>17717</v>
      </c>
      <c r="F3749" t="s">
        <v>17718</v>
      </c>
      <c r="H3749">
        <v>60.137497099999997</v>
      </c>
      <c r="I3749">
        <v>-101.166419</v>
      </c>
      <c r="J3749" s="1" t="str">
        <f t="shared" si="618"/>
        <v>NGR lake sediment grab sample</v>
      </c>
      <c r="K3749" s="1" t="str">
        <f t="shared" si="619"/>
        <v>&lt;177 micron (NGR)</v>
      </c>
      <c r="L3749">
        <v>112</v>
      </c>
      <c r="M3749" t="s">
        <v>149</v>
      </c>
      <c r="N3749">
        <v>2163</v>
      </c>
      <c r="O3749" t="s">
        <v>238</v>
      </c>
      <c r="P3749" t="s">
        <v>54</v>
      </c>
      <c r="Q3749" t="s">
        <v>315</v>
      </c>
      <c r="R3749" t="s">
        <v>251</v>
      </c>
      <c r="S3749" t="s">
        <v>57</v>
      </c>
      <c r="T3749" t="s">
        <v>221</v>
      </c>
      <c r="U3749" t="s">
        <v>138</v>
      </c>
      <c r="V3749" t="s">
        <v>2740</v>
      </c>
      <c r="W3749" t="s">
        <v>74</v>
      </c>
      <c r="X3749" t="s">
        <v>67</v>
      </c>
      <c r="Y3749" t="s">
        <v>68</v>
      </c>
      <c r="Z3749" t="s">
        <v>67</v>
      </c>
      <c r="AA3749" t="s">
        <v>64</v>
      </c>
      <c r="AB3749" t="s">
        <v>141</v>
      </c>
      <c r="AC3749" t="s">
        <v>173</v>
      </c>
      <c r="AD3749" t="s">
        <v>59</v>
      </c>
      <c r="AE3749" t="s">
        <v>8812</v>
      </c>
      <c r="AF3749" t="s">
        <v>92</v>
      </c>
      <c r="AG3749" t="s">
        <v>88</v>
      </c>
      <c r="AH3749" t="s">
        <v>780</v>
      </c>
      <c r="AI3749" t="s">
        <v>137</v>
      </c>
      <c r="AJ3749" t="s">
        <v>118</v>
      </c>
      <c r="AK3749" t="s">
        <v>73</v>
      </c>
      <c r="AL3749" t="s">
        <v>103</v>
      </c>
      <c r="AM3749" t="s">
        <v>103</v>
      </c>
      <c r="AN3749" t="s">
        <v>76</v>
      </c>
      <c r="AO3749" t="s">
        <v>692</v>
      </c>
      <c r="AP3749" t="s">
        <v>8164</v>
      </c>
      <c r="AQ3749" t="s">
        <v>413</v>
      </c>
      <c r="AR3749" t="s">
        <v>67</v>
      </c>
      <c r="AS3749" t="s">
        <v>54</v>
      </c>
      <c r="AT3749" t="s">
        <v>73</v>
      </c>
      <c r="AU3749" t="s">
        <v>107</v>
      </c>
      <c r="AV3749" t="s">
        <v>11152</v>
      </c>
    </row>
    <row r="3750" spans="1:48" hidden="1" x14ac:dyDescent="0.3">
      <c r="A3750" t="s">
        <v>17719</v>
      </c>
      <c r="B3750" t="s">
        <v>17720</v>
      </c>
      <c r="C3750" s="1" t="str">
        <f t="shared" si="610"/>
        <v>21:0975</v>
      </c>
      <c r="D3750" s="1" t="str">
        <f t="shared" si="617"/>
        <v>21:0111</v>
      </c>
      <c r="E3750" t="s">
        <v>17721</v>
      </c>
      <c r="F3750" t="s">
        <v>17722</v>
      </c>
      <c r="H3750">
        <v>60.142144799999997</v>
      </c>
      <c r="I3750">
        <v>-101.094714</v>
      </c>
      <c r="J3750" s="1" t="str">
        <f t="shared" si="618"/>
        <v>NGR lake sediment grab sample</v>
      </c>
      <c r="K3750" s="1" t="str">
        <f t="shared" si="619"/>
        <v>&lt;177 micron (NGR)</v>
      </c>
      <c r="L3750">
        <v>112</v>
      </c>
      <c r="M3750" t="s">
        <v>165</v>
      </c>
      <c r="N3750">
        <v>2164</v>
      </c>
      <c r="O3750" t="s">
        <v>206</v>
      </c>
      <c r="P3750" t="s">
        <v>54</v>
      </c>
      <c r="Q3750" t="s">
        <v>248</v>
      </c>
      <c r="R3750" t="s">
        <v>151</v>
      </c>
      <c r="S3750" t="s">
        <v>57</v>
      </c>
      <c r="T3750" t="s">
        <v>250</v>
      </c>
      <c r="U3750" t="s">
        <v>117</v>
      </c>
      <c r="V3750" t="s">
        <v>2740</v>
      </c>
      <c r="W3750" t="s">
        <v>396</v>
      </c>
      <c r="X3750" t="s">
        <v>67</v>
      </c>
      <c r="Y3750" t="s">
        <v>68</v>
      </c>
      <c r="Z3750" t="s">
        <v>67</v>
      </c>
      <c r="AA3750" t="s">
        <v>64</v>
      </c>
      <c r="AB3750" t="s">
        <v>550</v>
      </c>
      <c r="AC3750" t="s">
        <v>70</v>
      </c>
      <c r="AD3750" t="s">
        <v>96</v>
      </c>
      <c r="AE3750" t="s">
        <v>8812</v>
      </c>
      <c r="AF3750" t="s">
        <v>178</v>
      </c>
      <c r="AG3750" t="s">
        <v>121</v>
      </c>
      <c r="AH3750" t="s">
        <v>780</v>
      </c>
      <c r="AI3750" t="s">
        <v>220</v>
      </c>
      <c r="AJ3750" t="s">
        <v>201</v>
      </c>
      <c r="AK3750" t="s">
        <v>73</v>
      </c>
      <c r="AL3750" t="s">
        <v>103</v>
      </c>
      <c r="AM3750" t="s">
        <v>103</v>
      </c>
      <c r="AN3750" t="s">
        <v>76</v>
      </c>
      <c r="AO3750" t="s">
        <v>59</v>
      </c>
      <c r="AP3750" t="s">
        <v>8164</v>
      </c>
      <c r="AQ3750" t="s">
        <v>290</v>
      </c>
      <c r="AR3750" t="s">
        <v>74</v>
      </c>
      <c r="AS3750" t="s">
        <v>54</v>
      </c>
      <c r="AT3750" t="s">
        <v>73</v>
      </c>
      <c r="AU3750" t="s">
        <v>107</v>
      </c>
      <c r="AV3750" t="s">
        <v>17723</v>
      </c>
    </row>
    <row r="3751" spans="1:48" hidden="1" x14ac:dyDescent="0.3">
      <c r="A3751" t="s">
        <v>17724</v>
      </c>
      <c r="B3751" t="s">
        <v>17725</v>
      </c>
      <c r="C3751" s="1" t="str">
        <f t="shared" si="610"/>
        <v>21:0975</v>
      </c>
      <c r="D3751" s="1" t="str">
        <f t="shared" si="617"/>
        <v>21:0111</v>
      </c>
      <c r="E3751" t="s">
        <v>17726</v>
      </c>
      <c r="F3751" t="s">
        <v>17727</v>
      </c>
      <c r="H3751">
        <v>60.169536100000002</v>
      </c>
      <c r="I3751">
        <v>-101.0932474</v>
      </c>
      <c r="J3751" s="1" t="str">
        <f t="shared" si="618"/>
        <v>NGR lake sediment grab sample</v>
      </c>
      <c r="K3751" s="1" t="str">
        <f t="shared" si="619"/>
        <v>&lt;177 micron (NGR)</v>
      </c>
      <c r="L3751">
        <v>112</v>
      </c>
      <c r="M3751" t="s">
        <v>185</v>
      </c>
      <c r="N3751">
        <v>2165</v>
      </c>
      <c r="O3751" t="s">
        <v>302</v>
      </c>
      <c r="P3751" t="s">
        <v>54</v>
      </c>
      <c r="Q3751" t="s">
        <v>277</v>
      </c>
      <c r="R3751" t="s">
        <v>264</v>
      </c>
      <c r="S3751" t="s">
        <v>57</v>
      </c>
      <c r="T3751" t="s">
        <v>291</v>
      </c>
      <c r="U3751" t="s">
        <v>88</v>
      </c>
      <c r="V3751" t="s">
        <v>436</v>
      </c>
      <c r="W3751" t="s">
        <v>526</v>
      </c>
      <c r="X3751" t="s">
        <v>67</v>
      </c>
      <c r="Y3751" t="s">
        <v>171</v>
      </c>
      <c r="Z3751" t="s">
        <v>67</v>
      </c>
      <c r="AA3751" t="s">
        <v>64</v>
      </c>
      <c r="AB3751" t="s">
        <v>691</v>
      </c>
      <c r="AC3751" t="s">
        <v>70</v>
      </c>
      <c r="AD3751" t="s">
        <v>117</v>
      </c>
      <c r="AE3751" t="s">
        <v>7527</v>
      </c>
      <c r="AF3751" t="s">
        <v>104</v>
      </c>
      <c r="AG3751" t="s">
        <v>104</v>
      </c>
      <c r="AH3751" t="s">
        <v>780</v>
      </c>
      <c r="AI3751" t="s">
        <v>79</v>
      </c>
      <c r="AJ3751" t="s">
        <v>709</v>
      </c>
      <c r="AK3751" t="s">
        <v>73</v>
      </c>
      <c r="AL3751" t="s">
        <v>103</v>
      </c>
      <c r="AM3751" t="s">
        <v>103</v>
      </c>
      <c r="AN3751" t="s">
        <v>76</v>
      </c>
      <c r="AO3751" t="s">
        <v>329</v>
      </c>
      <c r="AP3751" t="s">
        <v>624</v>
      </c>
      <c r="AQ3751" t="s">
        <v>77</v>
      </c>
      <c r="AR3751" t="s">
        <v>62</v>
      </c>
      <c r="AS3751" t="s">
        <v>54</v>
      </c>
      <c r="AT3751" t="s">
        <v>73</v>
      </c>
      <c r="AU3751" t="s">
        <v>107</v>
      </c>
      <c r="AV3751" t="s">
        <v>11564</v>
      </c>
    </row>
    <row r="3752" spans="1:48" hidden="1" x14ac:dyDescent="0.3">
      <c r="A3752" t="s">
        <v>17728</v>
      </c>
      <c r="B3752" t="s">
        <v>17729</v>
      </c>
      <c r="C3752" s="1" t="str">
        <f t="shared" si="610"/>
        <v>21:0975</v>
      </c>
      <c r="D3752" s="1" t="str">
        <f t="shared" si="617"/>
        <v>21:0111</v>
      </c>
      <c r="E3752" t="s">
        <v>17730</v>
      </c>
      <c r="F3752" t="s">
        <v>17731</v>
      </c>
      <c r="H3752">
        <v>60.170333599999999</v>
      </c>
      <c r="I3752">
        <v>-101.1747988</v>
      </c>
      <c r="J3752" s="1" t="str">
        <f t="shared" si="618"/>
        <v>NGR lake sediment grab sample</v>
      </c>
      <c r="K3752" s="1" t="str">
        <f t="shared" si="619"/>
        <v>&lt;177 micron (NGR)</v>
      </c>
      <c r="L3752">
        <v>112</v>
      </c>
      <c r="M3752" t="s">
        <v>200</v>
      </c>
      <c r="N3752">
        <v>2166</v>
      </c>
      <c r="O3752" t="s">
        <v>63</v>
      </c>
      <c r="P3752" t="s">
        <v>54</v>
      </c>
      <c r="Q3752" t="s">
        <v>364</v>
      </c>
      <c r="R3752" t="s">
        <v>317</v>
      </c>
      <c r="S3752" t="s">
        <v>57</v>
      </c>
      <c r="T3752" t="s">
        <v>152</v>
      </c>
      <c r="U3752" t="s">
        <v>168</v>
      </c>
      <c r="V3752" t="s">
        <v>347</v>
      </c>
      <c r="W3752" t="s">
        <v>302</v>
      </c>
      <c r="X3752" t="s">
        <v>74</v>
      </c>
      <c r="Y3752" t="s">
        <v>68</v>
      </c>
      <c r="Z3752" t="s">
        <v>74</v>
      </c>
      <c r="AA3752" t="s">
        <v>64</v>
      </c>
      <c r="AB3752" t="s">
        <v>65</v>
      </c>
      <c r="AC3752" t="s">
        <v>155</v>
      </c>
      <c r="AD3752" t="s">
        <v>203</v>
      </c>
      <c r="AE3752" t="s">
        <v>3853</v>
      </c>
      <c r="AF3752" t="s">
        <v>151</v>
      </c>
      <c r="AG3752" t="s">
        <v>134</v>
      </c>
      <c r="AH3752" t="s">
        <v>472</v>
      </c>
      <c r="AI3752" t="s">
        <v>118</v>
      </c>
      <c r="AJ3752" t="s">
        <v>101</v>
      </c>
      <c r="AK3752" t="s">
        <v>73</v>
      </c>
      <c r="AL3752" t="s">
        <v>103</v>
      </c>
      <c r="AM3752" t="s">
        <v>177</v>
      </c>
      <c r="AN3752" t="s">
        <v>76</v>
      </c>
      <c r="AO3752" t="s">
        <v>92</v>
      </c>
      <c r="AP3752" t="s">
        <v>218</v>
      </c>
      <c r="AQ3752" t="s">
        <v>116</v>
      </c>
      <c r="AR3752" t="s">
        <v>67</v>
      </c>
      <c r="AS3752" t="s">
        <v>62</v>
      </c>
      <c r="AT3752" t="s">
        <v>73</v>
      </c>
      <c r="AU3752" t="s">
        <v>107</v>
      </c>
      <c r="AV3752" t="s">
        <v>14251</v>
      </c>
    </row>
    <row r="3753" spans="1:48" hidden="1" x14ac:dyDescent="0.3">
      <c r="A3753" t="s">
        <v>17732</v>
      </c>
      <c r="B3753" t="s">
        <v>17733</v>
      </c>
      <c r="C3753" s="1" t="str">
        <f t="shared" si="610"/>
        <v>21:0975</v>
      </c>
      <c r="D3753" s="1" t="str">
        <f t="shared" si="617"/>
        <v>21:0111</v>
      </c>
      <c r="E3753" t="s">
        <v>17702</v>
      </c>
      <c r="F3753" t="s">
        <v>17734</v>
      </c>
      <c r="H3753">
        <v>60.167654599999999</v>
      </c>
      <c r="I3753">
        <v>-101.2284482</v>
      </c>
      <c r="J3753" s="1" t="str">
        <f t="shared" si="618"/>
        <v>NGR lake sediment grab sample</v>
      </c>
      <c r="K3753" s="1" t="str">
        <f t="shared" si="619"/>
        <v>&lt;177 micron (NGR)</v>
      </c>
      <c r="L3753">
        <v>112</v>
      </c>
      <c r="M3753" t="s">
        <v>345</v>
      </c>
      <c r="N3753">
        <v>2167</v>
      </c>
      <c r="O3753" t="s">
        <v>302</v>
      </c>
      <c r="P3753" t="s">
        <v>54</v>
      </c>
      <c r="Q3753" t="s">
        <v>1814</v>
      </c>
      <c r="R3753" t="s">
        <v>151</v>
      </c>
      <c r="S3753" t="s">
        <v>57</v>
      </c>
      <c r="T3753" t="s">
        <v>438</v>
      </c>
      <c r="U3753" t="s">
        <v>117</v>
      </c>
      <c r="V3753" t="s">
        <v>347</v>
      </c>
      <c r="W3753" t="s">
        <v>74</v>
      </c>
      <c r="X3753" t="s">
        <v>67</v>
      </c>
      <c r="Y3753" t="s">
        <v>74</v>
      </c>
      <c r="Z3753" t="s">
        <v>62</v>
      </c>
      <c r="AA3753" t="s">
        <v>64</v>
      </c>
      <c r="AB3753" t="s">
        <v>691</v>
      </c>
      <c r="AC3753" t="s">
        <v>70</v>
      </c>
      <c r="AD3753" t="s">
        <v>67</v>
      </c>
      <c r="AE3753" t="s">
        <v>779</v>
      </c>
      <c r="AF3753" t="s">
        <v>92</v>
      </c>
      <c r="AG3753" t="s">
        <v>192</v>
      </c>
      <c r="AH3753" t="s">
        <v>472</v>
      </c>
      <c r="AI3753" t="s">
        <v>106</v>
      </c>
      <c r="AJ3753" t="s">
        <v>201</v>
      </c>
      <c r="AK3753" t="s">
        <v>73</v>
      </c>
      <c r="AL3753" t="s">
        <v>103</v>
      </c>
      <c r="AM3753" t="s">
        <v>103</v>
      </c>
      <c r="AN3753" t="s">
        <v>76</v>
      </c>
      <c r="AO3753" t="s">
        <v>382</v>
      </c>
      <c r="AP3753" t="s">
        <v>1980</v>
      </c>
      <c r="AQ3753" t="s">
        <v>96</v>
      </c>
      <c r="AR3753" t="s">
        <v>67</v>
      </c>
      <c r="AS3753" t="s">
        <v>54</v>
      </c>
      <c r="AT3753" t="s">
        <v>73</v>
      </c>
      <c r="AU3753" t="s">
        <v>107</v>
      </c>
      <c r="AV3753" t="s">
        <v>7159</v>
      </c>
    </row>
    <row r="3754" spans="1:48" hidden="1" x14ac:dyDescent="0.3">
      <c r="A3754" t="s">
        <v>17735</v>
      </c>
      <c r="B3754" t="s">
        <v>17736</v>
      </c>
      <c r="C3754" s="1" t="str">
        <f t="shared" si="610"/>
        <v>21:0975</v>
      </c>
      <c r="D3754" s="1" t="str">
        <f t="shared" si="617"/>
        <v>21:0111</v>
      </c>
      <c r="E3754" t="s">
        <v>17737</v>
      </c>
      <c r="F3754" t="s">
        <v>17738</v>
      </c>
      <c r="H3754">
        <v>60.174507400000003</v>
      </c>
      <c r="I3754">
        <v>-101.2911713</v>
      </c>
      <c r="J3754" s="1" t="str">
        <f t="shared" si="618"/>
        <v>NGR lake sediment grab sample</v>
      </c>
      <c r="K3754" s="1" t="str">
        <f t="shared" si="619"/>
        <v>&lt;177 micron (NGR)</v>
      </c>
      <c r="L3754">
        <v>112</v>
      </c>
      <c r="M3754" t="s">
        <v>217</v>
      </c>
      <c r="N3754">
        <v>2168</v>
      </c>
      <c r="O3754" t="s">
        <v>171</v>
      </c>
      <c r="P3754" t="s">
        <v>54</v>
      </c>
      <c r="Q3754" t="s">
        <v>277</v>
      </c>
      <c r="R3754" t="s">
        <v>187</v>
      </c>
      <c r="S3754" t="s">
        <v>57</v>
      </c>
      <c r="T3754" t="s">
        <v>58</v>
      </c>
      <c r="U3754" t="s">
        <v>168</v>
      </c>
      <c r="V3754" t="s">
        <v>99</v>
      </c>
      <c r="W3754" t="s">
        <v>62</v>
      </c>
      <c r="X3754" t="s">
        <v>67</v>
      </c>
      <c r="Y3754" t="s">
        <v>421</v>
      </c>
      <c r="Z3754" t="s">
        <v>67</v>
      </c>
      <c r="AA3754" t="s">
        <v>64</v>
      </c>
      <c r="AB3754" t="s">
        <v>139</v>
      </c>
      <c r="AC3754" t="s">
        <v>70</v>
      </c>
      <c r="AD3754" t="s">
        <v>117</v>
      </c>
      <c r="AE3754" t="s">
        <v>8614</v>
      </c>
      <c r="AF3754" t="s">
        <v>134</v>
      </c>
      <c r="AG3754" t="s">
        <v>281</v>
      </c>
      <c r="AH3754" t="s">
        <v>780</v>
      </c>
      <c r="AI3754" t="s">
        <v>205</v>
      </c>
      <c r="AJ3754" t="s">
        <v>305</v>
      </c>
      <c r="AK3754" t="s">
        <v>73</v>
      </c>
      <c r="AL3754" t="s">
        <v>103</v>
      </c>
      <c r="AM3754" t="s">
        <v>224</v>
      </c>
      <c r="AN3754" t="s">
        <v>76</v>
      </c>
      <c r="AO3754" t="s">
        <v>88</v>
      </c>
      <c r="AP3754" t="s">
        <v>642</v>
      </c>
      <c r="AQ3754" t="s">
        <v>116</v>
      </c>
      <c r="AR3754" t="s">
        <v>67</v>
      </c>
      <c r="AS3754" t="s">
        <v>54</v>
      </c>
      <c r="AT3754" t="s">
        <v>58</v>
      </c>
      <c r="AU3754" t="s">
        <v>107</v>
      </c>
      <c r="AV3754" t="s">
        <v>10203</v>
      </c>
    </row>
    <row r="3755" spans="1:48" hidden="1" x14ac:dyDescent="0.3">
      <c r="A3755" t="s">
        <v>17739</v>
      </c>
      <c r="B3755" t="s">
        <v>17740</v>
      </c>
      <c r="C3755" s="1" t="str">
        <f t="shared" si="610"/>
        <v>21:0975</v>
      </c>
      <c r="D3755" s="1" t="str">
        <f t="shared" si="617"/>
        <v>21:0111</v>
      </c>
      <c r="E3755" t="s">
        <v>17741</v>
      </c>
      <c r="F3755" t="s">
        <v>17742</v>
      </c>
      <c r="H3755">
        <v>60.172056699999999</v>
      </c>
      <c r="I3755">
        <v>-101.3338024</v>
      </c>
      <c r="J3755" s="1" t="str">
        <f t="shared" si="618"/>
        <v>NGR lake sediment grab sample</v>
      </c>
      <c r="K3755" s="1" t="str">
        <f t="shared" si="619"/>
        <v>&lt;177 micron (NGR)</v>
      </c>
      <c r="L3755">
        <v>112</v>
      </c>
      <c r="M3755" t="s">
        <v>246</v>
      </c>
      <c r="N3755">
        <v>2169</v>
      </c>
      <c r="O3755" t="s">
        <v>63</v>
      </c>
      <c r="P3755" t="s">
        <v>54</v>
      </c>
      <c r="Q3755" t="s">
        <v>437</v>
      </c>
      <c r="R3755" t="s">
        <v>357</v>
      </c>
      <c r="S3755" t="s">
        <v>57</v>
      </c>
      <c r="T3755" t="s">
        <v>304</v>
      </c>
      <c r="U3755" t="s">
        <v>138</v>
      </c>
      <c r="V3755" t="s">
        <v>121</v>
      </c>
      <c r="W3755" t="s">
        <v>396</v>
      </c>
      <c r="X3755" t="s">
        <v>67</v>
      </c>
      <c r="Y3755" t="s">
        <v>136</v>
      </c>
      <c r="Z3755" t="s">
        <v>62</v>
      </c>
      <c r="AA3755" t="s">
        <v>64</v>
      </c>
      <c r="AB3755" t="s">
        <v>478</v>
      </c>
      <c r="AC3755" t="s">
        <v>75</v>
      </c>
      <c r="AD3755" t="s">
        <v>77</v>
      </c>
      <c r="AE3755" t="s">
        <v>224</v>
      </c>
      <c r="AF3755" t="s">
        <v>104</v>
      </c>
      <c r="AG3755" t="s">
        <v>616</v>
      </c>
      <c r="AH3755" t="s">
        <v>472</v>
      </c>
      <c r="AI3755" t="s">
        <v>118</v>
      </c>
      <c r="AJ3755" t="s">
        <v>209</v>
      </c>
      <c r="AK3755" t="s">
        <v>73</v>
      </c>
      <c r="AL3755" t="s">
        <v>103</v>
      </c>
      <c r="AM3755" t="s">
        <v>224</v>
      </c>
      <c r="AN3755" t="s">
        <v>76</v>
      </c>
      <c r="AO3755" t="s">
        <v>413</v>
      </c>
      <c r="AP3755" t="s">
        <v>403</v>
      </c>
      <c r="AQ3755" t="s">
        <v>9385</v>
      </c>
      <c r="AR3755" t="s">
        <v>67</v>
      </c>
      <c r="AS3755" t="s">
        <v>54</v>
      </c>
      <c r="AT3755" t="s">
        <v>73</v>
      </c>
      <c r="AU3755" t="s">
        <v>107</v>
      </c>
      <c r="AV3755" t="s">
        <v>17743</v>
      </c>
    </row>
    <row r="3756" spans="1:48" hidden="1" x14ac:dyDescent="0.3">
      <c r="A3756" t="s">
        <v>17744</v>
      </c>
      <c r="B3756" t="s">
        <v>17745</v>
      </c>
      <c r="C3756" s="1" t="str">
        <f t="shared" si="610"/>
        <v>21:0975</v>
      </c>
      <c r="D3756" s="1" t="str">
        <f t="shared" si="617"/>
        <v>21:0111</v>
      </c>
      <c r="E3756" t="s">
        <v>17746</v>
      </c>
      <c r="F3756" t="s">
        <v>17747</v>
      </c>
      <c r="H3756">
        <v>60.169500800000002</v>
      </c>
      <c r="I3756">
        <v>-101.3984322</v>
      </c>
      <c r="J3756" s="1" t="str">
        <f t="shared" si="618"/>
        <v>NGR lake sediment grab sample</v>
      </c>
      <c r="K3756" s="1" t="str">
        <f t="shared" si="619"/>
        <v>&lt;177 micron (NGR)</v>
      </c>
      <c r="L3756">
        <v>112</v>
      </c>
      <c r="M3756" t="s">
        <v>260</v>
      </c>
      <c r="N3756">
        <v>2170</v>
      </c>
      <c r="O3756" t="s">
        <v>396</v>
      </c>
      <c r="P3756" t="s">
        <v>62</v>
      </c>
      <c r="Q3756" t="s">
        <v>462</v>
      </c>
      <c r="R3756" t="s">
        <v>691</v>
      </c>
      <c r="S3756" t="s">
        <v>57</v>
      </c>
      <c r="T3756" t="s">
        <v>248</v>
      </c>
      <c r="U3756" t="s">
        <v>138</v>
      </c>
      <c r="V3756" t="s">
        <v>2740</v>
      </c>
      <c r="W3756" t="s">
        <v>238</v>
      </c>
      <c r="X3756" t="s">
        <v>74</v>
      </c>
      <c r="Y3756" t="s">
        <v>396</v>
      </c>
      <c r="Z3756" t="s">
        <v>127</v>
      </c>
      <c r="AA3756" t="s">
        <v>64</v>
      </c>
      <c r="AB3756" t="s">
        <v>100</v>
      </c>
      <c r="AC3756" t="s">
        <v>75</v>
      </c>
      <c r="AD3756" t="s">
        <v>127</v>
      </c>
      <c r="AE3756" t="s">
        <v>668</v>
      </c>
      <c r="AF3756" t="s">
        <v>281</v>
      </c>
      <c r="AG3756" t="s">
        <v>381</v>
      </c>
      <c r="AH3756" t="s">
        <v>472</v>
      </c>
      <c r="AI3756" t="s">
        <v>87</v>
      </c>
      <c r="AJ3756" t="s">
        <v>318</v>
      </c>
      <c r="AK3756" t="s">
        <v>73</v>
      </c>
      <c r="AL3756" t="s">
        <v>75</v>
      </c>
      <c r="AM3756" t="s">
        <v>75</v>
      </c>
      <c r="AN3756" t="s">
        <v>76</v>
      </c>
      <c r="AO3756" t="s">
        <v>178</v>
      </c>
      <c r="AP3756" t="s">
        <v>1980</v>
      </c>
      <c r="AQ3756" t="s">
        <v>254</v>
      </c>
      <c r="AR3756" t="s">
        <v>74</v>
      </c>
      <c r="AS3756" t="s">
        <v>170</v>
      </c>
      <c r="AT3756" t="s">
        <v>152</v>
      </c>
      <c r="AU3756" t="s">
        <v>107</v>
      </c>
      <c r="AV3756" t="s">
        <v>17748</v>
      </c>
    </row>
    <row r="3757" spans="1:48" hidden="1" x14ac:dyDescent="0.3">
      <c r="A3757" t="s">
        <v>17749</v>
      </c>
      <c r="B3757" t="s">
        <v>17750</v>
      </c>
      <c r="C3757" s="1" t="str">
        <f t="shared" si="610"/>
        <v>21:0975</v>
      </c>
      <c r="D3757" s="1" t="str">
        <f>HYPERLINK("https://geochem.nrcan.gc.ca/cdogs/content/svy/svy_e.htm", "")</f>
        <v/>
      </c>
      <c r="G3757" s="1" t="str">
        <f>HYPERLINK("https://geochem.nrcan.gc.ca/cdogs/content/cr_/cr_00128_e.htm", "128")</f>
        <v>128</v>
      </c>
      <c r="J3757" t="s">
        <v>230</v>
      </c>
      <c r="K3757" t="s">
        <v>231</v>
      </c>
      <c r="L3757">
        <v>112</v>
      </c>
      <c r="M3757" t="s">
        <v>232</v>
      </c>
      <c r="N3757">
        <v>2171</v>
      </c>
      <c r="O3757" t="s">
        <v>281</v>
      </c>
      <c r="P3757" t="s">
        <v>170</v>
      </c>
      <c r="Q3757" t="s">
        <v>1814</v>
      </c>
      <c r="R3757" t="s">
        <v>236</v>
      </c>
      <c r="S3757" t="s">
        <v>57</v>
      </c>
      <c r="T3757" t="s">
        <v>65</v>
      </c>
      <c r="U3757" t="s">
        <v>178</v>
      </c>
      <c r="V3757" t="s">
        <v>550</v>
      </c>
      <c r="W3757" t="s">
        <v>238</v>
      </c>
      <c r="X3757" t="s">
        <v>62</v>
      </c>
      <c r="Y3757" t="s">
        <v>170</v>
      </c>
      <c r="Z3757" t="s">
        <v>170</v>
      </c>
      <c r="AA3757" t="s">
        <v>64</v>
      </c>
      <c r="AB3757" t="s">
        <v>69</v>
      </c>
      <c r="AC3757" t="s">
        <v>75</v>
      </c>
      <c r="AD3757" t="s">
        <v>170</v>
      </c>
      <c r="AE3757" t="s">
        <v>2716</v>
      </c>
      <c r="AF3757" t="s">
        <v>99</v>
      </c>
      <c r="AG3757" t="s">
        <v>357</v>
      </c>
      <c r="AH3757" t="s">
        <v>421</v>
      </c>
      <c r="AI3757" t="s">
        <v>382</v>
      </c>
      <c r="AJ3757" t="s">
        <v>233</v>
      </c>
      <c r="AK3757" t="s">
        <v>73</v>
      </c>
      <c r="AL3757" t="s">
        <v>103</v>
      </c>
      <c r="AM3757" t="s">
        <v>75</v>
      </c>
      <c r="AN3757" t="s">
        <v>76</v>
      </c>
      <c r="AO3757" t="s">
        <v>240</v>
      </c>
      <c r="AP3757" t="s">
        <v>225</v>
      </c>
      <c r="AQ3757" t="s">
        <v>1716</v>
      </c>
      <c r="AR3757" t="s">
        <v>67</v>
      </c>
      <c r="AS3757" t="s">
        <v>170</v>
      </c>
      <c r="AT3757" t="s">
        <v>447</v>
      </c>
      <c r="AU3757" t="s">
        <v>107</v>
      </c>
      <c r="AV3757" t="s">
        <v>16160</v>
      </c>
    </row>
    <row r="3758" spans="1:48" hidden="1" x14ac:dyDescent="0.3">
      <c r="A3758" t="s">
        <v>17751</v>
      </c>
      <c r="B3758" t="s">
        <v>17752</v>
      </c>
      <c r="C3758" s="1" t="str">
        <f t="shared" si="610"/>
        <v>21:0975</v>
      </c>
      <c r="D3758" s="1" t="str">
        <f t="shared" ref="D3758:D3765" si="620">HYPERLINK("https://geochem.nrcan.gc.ca/cdogs/content/svy/svy210111_e.htm", "21:0111")</f>
        <v>21:0111</v>
      </c>
      <c r="E3758" t="s">
        <v>17753</v>
      </c>
      <c r="F3758" t="s">
        <v>17754</v>
      </c>
      <c r="H3758">
        <v>60.157715400000001</v>
      </c>
      <c r="I3758">
        <v>-101.4634983</v>
      </c>
      <c r="J3758" s="1" t="str">
        <f t="shared" ref="J3758:J3765" si="621">HYPERLINK("https://geochem.nrcan.gc.ca/cdogs/content/kwd/kwd020027_e.htm", "NGR lake sediment grab sample")</f>
        <v>NGR lake sediment grab sample</v>
      </c>
      <c r="K3758" s="1" t="str">
        <f t="shared" ref="K3758:K3765" si="622">HYPERLINK("https://geochem.nrcan.gc.ca/cdogs/content/kwd/kwd080006_e.htm", "&lt;177 micron (NGR)")</f>
        <v>&lt;177 micron (NGR)</v>
      </c>
      <c r="L3758">
        <v>112</v>
      </c>
      <c r="M3758" t="s">
        <v>273</v>
      </c>
      <c r="N3758">
        <v>2172</v>
      </c>
      <c r="O3758" t="s">
        <v>396</v>
      </c>
      <c r="P3758" t="s">
        <v>54</v>
      </c>
      <c r="Q3758" t="s">
        <v>304</v>
      </c>
      <c r="R3758" t="s">
        <v>616</v>
      </c>
      <c r="S3758" t="s">
        <v>57</v>
      </c>
      <c r="T3758" t="s">
        <v>1814</v>
      </c>
      <c r="U3758" t="s">
        <v>59</v>
      </c>
      <c r="V3758" t="s">
        <v>2740</v>
      </c>
      <c r="W3758" t="s">
        <v>74</v>
      </c>
      <c r="X3758" t="s">
        <v>62</v>
      </c>
      <c r="Y3758" t="s">
        <v>96</v>
      </c>
      <c r="Z3758" t="s">
        <v>67</v>
      </c>
      <c r="AA3758" t="s">
        <v>64</v>
      </c>
      <c r="AB3758" t="s">
        <v>262</v>
      </c>
      <c r="AC3758" t="s">
        <v>396</v>
      </c>
      <c r="AD3758" t="s">
        <v>192</v>
      </c>
      <c r="AE3758" t="s">
        <v>10670</v>
      </c>
      <c r="AF3758" t="s">
        <v>203</v>
      </c>
      <c r="AG3758" t="s">
        <v>281</v>
      </c>
      <c r="AH3758" t="s">
        <v>780</v>
      </c>
      <c r="AI3758" t="s">
        <v>226</v>
      </c>
      <c r="AJ3758" t="s">
        <v>10993</v>
      </c>
      <c r="AK3758" t="s">
        <v>73</v>
      </c>
      <c r="AL3758" t="s">
        <v>103</v>
      </c>
      <c r="AM3758" t="s">
        <v>171</v>
      </c>
      <c r="AN3758" t="s">
        <v>76</v>
      </c>
      <c r="AO3758" t="s">
        <v>1808</v>
      </c>
      <c r="AP3758" t="s">
        <v>603</v>
      </c>
      <c r="AQ3758" t="s">
        <v>389</v>
      </c>
      <c r="AR3758" t="s">
        <v>67</v>
      </c>
      <c r="AS3758" t="s">
        <v>117</v>
      </c>
      <c r="AT3758" t="s">
        <v>277</v>
      </c>
      <c r="AU3758" t="s">
        <v>107</v>
      </c>
      <c r="AV3758" t="s">
        <v>17755</v>
      </c>
    </row>
    <row r="3759" spans="1:48" hidden="1" x14ac:dyDescent="0.3">
      <c r="A3759" t="s">
        <v>17756</v>
      </c>
      <c r="B3759" t="s">
        <v>17757</v>
      </c>
      <c r="C3759" s="1" t="str">
        <f t="shared" si="610"/>
        <v>21:0975</v>
      </c>
      <c r="D3759" s="1" t="str">
        <f t="shared" si="620"/>
        <v>21:0111</v>
      </c>
      <c r="E3759" t="s">
        <v>17758</v>
      </c>
      <c r="F3759" t="s">
        <v>17759</v>
      </c>
      <c r="H3759">
        <v>60.1581738</v>
      </c>
      <c r="I3759">
        <v>-101.53816519999999</v>
      </c>
      <c r="J3759" s="1" t="str">
        <f t="shared" si="621"/>
        <v>NGR lake sediment grab sample</v>
      </c>
      <c r="K3759" s="1" t="str">
        <f t="shared" si="622"/>
        <v>&lt;177 micron (NGR)</v>
      </c>
      <c r="L3759">
        <v>112</v>
      </c>
      <c r="M3759" t="s">
        <v>289</v>
      </c>
      <c r="N3759">
        <v>2173</v>
      </c>
      <c r="O3759" t="s">
        <v>177</v>
      </c>
      <c r="P3759" t="s">
        <v>54</v>
      </c>
      <c r="Q3759" t="s">
        <v>438</v>
      </c>
      <c r="R3759" t="s">
        <v>290</v>
      </c>
      <c r="S3759" t="s">
        <v>57</v>
      </c>
      <c r="T3759" t="s">
        <v>802</v>
      </c>
      <c r="U3759" t="s">
        <v>57</v>
      </c>
      <c r="V3759" t="s">
        <v>347</v>
      </c>
      <c r="W3759" t="s">
        <v>171</v>
      </c>
      <c r="X3759" t="s">
        <v>170</v>
      </c>
      <c r="Y3759" t="s">
        <v>526</v>
      </c>
      <c r="Z3759" t="s">
        <v>67</v>
      </c>
      <c r="AA3759" t="s">
        <v>64</v>
      </c>
      <c r="AB3759" t="s">
        <v>562</v>
      </c>
      <c r="AC3759" t="s">
        <v>62</v>
      </c>
      <c r="AD3759" t="s">
        <v>203</v>
      </c>
      <c r="AE3759" t="s">
        <v>7472</v>
      </c>
      <c r="AF3759" t="s">
        <v>76</v>
      </c>
      <c r="AG3759" t="s">
        <v>357</v>
      </c>
      <c r="AH3759" t="s">
        <v>173</v>
      </c>
      <c r="AI3759" t="s">
        <v>292</v>
      </c>
      <c r="AJ3759" t="s">
        <v>1358</v>
      </c>
      <c r="AK3759" t="s">
        <v>73</v>
      </c>
      <c r="AL3759" t="s">
        <v>224</v>
      </c>
      <c r="AM3759" t="s">
        <v>355</v>
      </c>
      <c r="AN3759" t="s">
        <v>76</v>
      </c>
      <c r="AO3759" t="s">
        <v>7803</v>
      </c>
      <c r="AP3759" t="s">
        <v>997</v>
      </c>
      <c r="AQ3759" t="s">
        <v>5739</v>
      </c>
      <c r="AR3759" t="s">
        <v>67</v>
      </c>
      <c r="AS3759" t="s">
        <v>203</v>
      </c>
      <c r="AT3759" t="s">
        <v>364</v>
      </c>
      <c r="AU3759" t="s">
        <v>107</v>
      </c>
      <c r="AV3759" t="s">
        <v>4302</v>
      </c>
    </row>
    <row r="3760" spans="1:48" hidden="1" x14ac:dyDescent="0.3">
      <c r="A3760" t="s">
        <v>17760</v>
      </c>
      <c r="B3760" t="s">
        <v>17761</v>
      </c>
      <c r="C3760" s="1" t="str">
        <f t="shared" si="610"/>
        <v>21:0975</v>
      </c>
      <c r="D3760" s="1" t="str">
        <f t="shared" si="620"/>
        <v>21:0111</v>
      </c>
      <c r="E3760" t="s">
        <v>17762</v>
      </c>
      <c r="F3760" t="s">
        <v>17763</v>
      </c>
      <c r="H3760">
        <v>60.156322500000002</v>
      </c>
      <c r="I3760">
        <v>-101.5860337</v>
      </c>
      <c r="J3760" s="1" t="str">
        <f t="shared" si="621"/>
        <v>NGR lake sediment grab sample</v>
      </c>
      <c r="K3760" s="1" t="str">
        <f t="shared" si="622"/>
        <v>&lt;177 micron (NGR)</v>
      </c>
      <c r="L3760">
        <v>112</v>
      </c>
      <c r="M3760" t="s">
        <v>301</v>
      </c>
      <c r="N3760">
        <v>2174</v>
      </c>
      <c r="O3760" t="s">
        <v>171</v>
      </c>
      <c r="P3760" t="s">
        <v>54</v>
      </c>
      <c r="Q3760" t="s">
        <v>248</v>
      </c>
      <c r="R3760" t="s">
        <v>121</v>
      </c>
      <c r="S3760" t="s">
        <v>57</v>
      </c>
      <c r="T3760" t="s">
        <v>80</v>
      </c>
      <c r="U3760" t="s">
        <v>57</v>
      </c>
      <c r="V3760" t="s">
        <v>347</v>
      </c>
      <c r="W3760" t="s">
        <v>526</v>
      </c>
      <c r="X3760" t="s">
        <v>62</v>
      </c>
      <c r="Y3760" t="s">
        <v>125</v>
      </c>
      <c r="Z3760" t="s">
        <v>74</v>
      </c>
      <c r="AA3760" t="s">
        <v>64</v>
      </c>
      <c r="AB3760" t="s">
        <v>91</v>
      </c>
      <c r="AC3760" t="s">
        <v>68</v>
      </c>
      <c r="AD3760" t="s">
        <v>117</v>
      </c>
      <c r="AE3760" t="s">
        <v>3822</v>
      </c>
      <c r="AF3760" t="s">
        <v>76</v>
      </c>
      <c r="AG3760" t="s">
        <v>317</v>
      </c>
      <c r="AH3760" t="s">
        <v>472</v>
      </c>
      <c r="AI3760" t="s">
        <v>327</v>
      </c>
      <c r="AJ3760" t="s">
        <v>8459</v>
      </c>
      <c r="AK3760" t="s">
        <v>73</v>
      </c>
      <c r="AL3760" t="s">
        <v>103</v>
      </c>
      <c r="AM3760" t="s">
        <v>421</v>
      </c>
      <c r="AN3760" t="s">
        <v>76</v>
      </c>
      <c r="AO3760" t="s">
        <v>565</v>
      </c>
      <c r="AP3760" t="s">
        <v>115</v>
      </c>
      <c r="AQ3760" t="s">
        <v>77</v>
      </c>
      <c r="AR3760" t="s">
        <v>67</v>
      </c>
      <c r="AS3760" t="s">
        <v>96</v>
      </c>
      <c r="AT3760" t="s">
        <v>73</v>
      </c>
      <c r="AU3760" t="s">
        <v>107</v>
      </c>
      <c r="AV3760" t="s">
        <v>10368</v>
      </c>
    </row>
    <row r="3761" spans="1:48" hidden="1" x14ac:dyDescent="0.3">
      <c r="A3761" t="s">
        <v>17764</v>
      </c>
      <c r="B3761" t="s">
        <v>17765</v>
      </c>
      <c r="C3761" s="1" t="str">
        <f t="shared" si="610"/>
        <v>21:0975</v>
      </c>
      <c r="D3761" s="1" t="str">
        <f t="shared" si="620"/>
        <v>21:0111</v>
      </c>
      <c r="E3761" t="s">
        <v>17766</v>
      </c>
      <c r="F3761" t="s">
        <v>17767</v>
      </c>
      <c r="H3761">
        <v>60.152889500000001</v>
      </c>
      <c r="I3761">
        <v>-101.6613613</v>
      </c>
      <c r="J3761" s="1" t="str">
        <f t="shared" si="621"/>
        <v>NGR lake sediment grab sample</v>
      </c>
      <c r="K3761" s="1" t="str">
        <f t="shared" si="622"/>
        <v>&lt;177 micron (NGR)</v>
      </c>
      <c r="L3761">
        <v>112</v>
      </c>
      <c r="M3761" t="s">
        <v>314</v>
      </c>
      <c r="N3761">
        <v>2175</v>
      </c>
      <c r="O3761" t="s">
        <v>346</v>
      </c>
      <c r="P3761" t="s">
        <v>54</v>
      </c>
      <c r="Q3761" t="s">
        <v>80</v>
      </c>
      <c r="R3761" t="s">
        <v>290</v>
      </c>
      <c r="S3761" t="s">
        <v>57</v>
      </c>
      <c r="T3761" t="s">
        <v>364</v>
      </c>
      <c r="U3761" t="s">
        <v>57</v>
      </c>
      <c r="V3761" t="s">
        <v>2740</v>
      </c>
      <c r="W3761" t="s">
        <v>74</v>
      </c>
      <c r="X3761" t="s">
        <v>62</v>
      </c>
      <c r="Y3761" t="s">
        <v>68</v>
      </c>
      <c r="Z3761" t="s">
        <v>62</v>
      </c>
      <c r="AA3761" t="s">
        <v>64</v>
      </c>
      <c r="AB3761" t="s">
        <v>152</v>
      </c>
      <c r="AC3761" t="s">
        <v>157</v>
      </c>
      <c r="AD3761" t="s">
        <v>104</v>
      </c>
      <c r="AE3761" t="s">
        <v>191</v>
      </c>
      <c r="AF3761" t="s">
        <v>76</v>
      </c>
      <c r="AG3761" t="s">
        <v>69</v>
      </c>
      <c r="AH3761" t="s">
        <v>173</v>
      </c>
      <c r="AI3761" t="s">
        <v>143</v>
      </c>
      <c r="AJ3761" t="s">
        <v>6415</v>
      </c>
      <c r="AK3761" t="s">
        <v>73</v>
      </c>
      <c r="AL3761" t="s">
        <v>103</v>
      </c>
      <c r="AM3761" t="s">
        <v>526</v>
      </c>
      <c r="AN3761" t="s">
        <v>76</v>
      </c>
      <c r="AO3761" t="s">
        <v>290</v>
      </c>
      <c r="AP3761" t="s">
        <v>900</v>
      </c>
      <c r="AQ3761" t="s">
        <v>282</v>
      </c>
      <c r="AR3761" t="s">
        <v>62</v>
      </c>
      <c r="AS3761" t="s">
        <v>96</v>
      </c>
      <c r="AT3761" t="s">
        <v>58</v>
      </c>
      <c r="AU3761" t="s">
        <v>107</v>
      </c>
      <c r="AV3761" t="s">
        <v>14298</v>
      </c>
    </row>
    <row r="3762" spans="1:48" hidden="1" x14ac:dyDescent="0.3">
      <c r="A3762" t="s">
        <v>17768</v>
      </c>
      <c r="B3762" t="s">
        <v>17769</v>
      </c>
      <c r="C3762" s="1" t="str">
        <f t="shared" si="610"/>
        <v>21:0975</v>
      </c>
      <c r="D3762" s="1" t="str">
        <f t="shared" si="620"/>
        <v>21:0111</v>
      </c>
      <c r="E3762" t="s">
        <v>17770</v>
      </c>
      <c r="F3762" t="s">
        <v>17771</v>
      </c>
      <c r="H3762">
        <v>60.1636351</v>
      </c>
      <c r="I3762">
        <v>-101.7266963</v>
      </c>
      <c r="J3762" s="1" t="str">
        <f t="shared" si="621"/>
        <v>NGR lake sediment grab sample</v>
      </c>
      <c r="K3762" s="1" t="str">
        <f t="shared" si="622"/>
        <v>&lt;177 micron (NGR)</v>
      </c>
      <c r="L3762">
        <v>112</v>
      </c>
      <c r="M3762" t="s">
        <v>324</v>
      </c>
      <c r="N3762">
        <v>2176</v>
      </c>
      <c r="O3762" t="s">
        <v>346</v>
      </c>
      <c r="P3762" t="s">
        <v>54</v>
      </c>
      <c r="Q3762" t="s">
        <v>252</v>
      </c>
      <c r="R3762" t="s">
        <v>357</v>
      </c>
      <c r="S3762" t="s">
        <v>57</v>
      </c>
      <c r="T3762" t="s">
        <v>17772</v>
      </c>
      <c r="U3762" t="s">
        <v>57</v>
      </c>
      <c r="V3762" t="s">
        <v>187</v>
      </c>
      <c r="W3762" t="s">
        <v>224</v>
      </c>
      <c r="X3762" t="s">
        <v>96</v>
      </c>
      <c r="Y3762" t="s">
        <v>63</v>
      </c>
      <c r="Z3762" t="s">
        <v>67</v>
      </c>
      <c r="AA3762" t="s">
        <v>64</v>
      </c>
      <c r="AB3762" t="s">
        <v>17773</v>
      </c>
      <c r="AC3762" t="s">
        <v>211</v>
      </c>
      <c r="AD3762" t="s">
        <v>357</v>
      </c>
      <c r="AE3762" t="s">
        <v>3838</v>
      </c>
      <c r="AF3762" t="s">
        <v>281</v>
      </c>
      <c r="AG3762" t="s">
        <v>104</v>
      </c>
      <c r="AH3762" t="s">
        <v>472</v>
      </c>
      <c r="AI3762" t="s">
        <v>388</v>
      </c>
      <c r="AJ3762" t="s">
        <v>5271</v>
      </c>
      <c r="AK3762" t="s">
        <v>73</v>
      </c>
      <c r="AL3762" t="s">
        <v>103</v>
      </c>
      <c r="AM3762" t="s">
        <v>106</v>
      </c>
      <c r="AN3762" t="s">
        <v>76</v>
      </c>
      <c r="AO3762" t="s">
        <v>6286</v>
      </c>
      <c r="AP3762" t="s">
        <v>8164</v>
      </c>
      <c r="AQ3762" t="s">
        <v>767</v>
      </c>
      <c r="AR3762" t="s">
        <v>74</v>
      </c>
      <c r="AS3762" t="s">
        <v>134</v>
      </c>
      <c r="AT3762" t="s">
        <v>277</v>
      </c>
      <c r="AU3762" t="s">
        <v>107</v>
      </c>
      <c r="AV3762" t="s">
        <v>16376</v>
      </c>
    </row>
    <row r="3763" spans="1:48" hidden="1" x14ac:dyDescent="0.3">
      <c r="A3763" t="s">
        <v>17774</v>
      </c>
      <c r="B3763" t="s">
        <v>17775</v>
      </c>
      <c r="C3763" s="1" t="str">
        <f t="shared" ref="C3763:C3826" si="623">HYPERLINK("https://geochem.nrcan.gc.ca/cdogs/content/bdl/bdl210975_e.htm", "21:0975")</f>
        <v>21:0975</v>
      </c>
      <c r="D3763" s="1" t="str">
        <f t="shared" si="620"/>
        <v>21:0111</v>
      </c>
      <c r="E3763" t="s">
        <v>17776</v>
      </c>
      <c r="F3763" t="s">
        <v>17777</v>
      </c>
      <c r="H3763">
        <v>60.1953611</v>
      </c>
      <c r="I3763">
        <v>-101.72830070000001</v>
      </c>
      <c r="J3763" s="1" t="str">
        <f t="shared" si="621"/>
        <v>NGR lake sediment grab sample</v>
      </c>
      <c r="K3763" s="1" t="str">
        <f t="shared" si="622"/>
        <v>&lt;177 micron (NGR)</v>
      </c>
      <c r="L3763">
        <v>112</v>
      </c>
      <c r="M3763" t="s">
        <v>335</v>
      </c>
      <c r="N3763">
        <v>2177</v>
      </c>
      <c r="O3763" t="s">
        <v>170</v>
      </c>
      <c r="P3763" t="s">
        <v>54</v>
      </c>
      <c r="Q3763" t="s">
        <v>248</v>
      </c>
      <c r="R3763" t="s">
        <v>347</v>
      </c>
      <c r="S3763" t="s">
        <v>57</v>
      </c>
      <c r="T3763" t="s">
        <v>593</v>
      </c>
      <c r="U3763" t="s">
        <v>57</v>
      </c>
      <c r="V3763" t="s">
        <v>141</v>
      </c>
      <c r="W3763" t="s">
        <v>177</v>
      </c>
      <c r="X3763" t="s">
        <v>62</v>
      </c>
      <c r="Y3763" t="s">
        <v>125</v>
      </c>
      <c r="Z3763" t="s">
        <v>62</v>
      </c>
      <c r="AA3763" t="s">
        <v>64</v>
      </c>
      <c r="AB3763" t="s">
        <v>152</v>
      </c>
      <c r="AC3763" t="s">
        <v>68</v>
      </c>
      <c r="AD3763" t="s">
        <v>168</v>
      </c>
      <c r="AE3763" t="s">
        <v>4301</v>
      </c>
      <c r="AF3763" t="s">
        <v>76</v>
      </c>
      <c r="AG3763" t="s">
        <v>90</v>
      </c>
      <c r="AH3763" t="s">
        <v>173</v>
      </c>
      <c r="AI3763" t="s">
        <v>106</v>
      </c>
      <c r="AJ3763" t="s">
        <v>10437</v>
      </c>
      <c r="AK3763" t="s">
        <v>73</v>
      </c>
      <c r="AL3763" t="s">
        <v>103</v>
      </c>
      <c r="AM3763" t="s">
        <v>238</v>
      </c>
      <c r="AN3763" t="s">
        <v>76</v>
      </c>
      <c r="AO3763" t="s">
        <v>290</v>
      </c>
      <c r="AP3763" t="s">
        <v>572</v>
      </c>
      <c r="AQ3763" t="s">
        <v>4559</v>
      </c>
      <c r="AR3763" t="s">
        <v>67</v>
      </c>
      <c r="AS3763" t="s">
        <v>138</v>
      </c>
      <c r="AT3763" t="s">
        <v>73</v>
      </c>
      <c r="AU3763" t="s">
        <v>107</v>
      </c>
      <c r="AV3763" t="s">
        <v>17755</v>
      </c>
    </row>
    <row r="3764" spans="1:48" hidden="1" x14ac:dyDescent="0.3">
      <c r="A3764" t="s">
        <v>17778</v>
      </c>
      <c r="B3764" t="s">
        <v>17779</v>
      </c>
      <c r="C3764" s="1" t="str">
        <f t="shared" si="623"/>
        <v>21:0975</v>
      </c>
      <c r="D3764" s="1" t="str">
        <f t="shared" si="620"/>
        <v>21:0111</v>
      </c>
      <c r="E3764" t="s">
        <v>17780</v>
      </c>
      <c r="F3764" t="s">
        <v>17781</v>
      </c>
      <c r="H3764">
        <v>60.193407299999997</v>
      </c>
      <c r="I3764">
        <v>-101.66179169999999</v>
      </c>
      <c r="J3764" s="1" t="str">
        <f t="shared" si="621"/>
        <v>NGR lake sediment grab sample</v>
      </c>
      <c r="K3764" s="1" t="str">
        <f t="shared" si="622"/>
        <v>&lt;177 micron (NGR)</v>
      </c>
      <c r="L3764">
        <v>112</v>
      </c>
      <c r="M3764" t="s">
        <v>354</v>
      </c>
      <c r="N3764">
        <v>2178</v>
      </c>
      <c r="O3764" t="s">
        <v>136</v>
      </c>
      <c r="P3764" t="s">
        <v>54</v>
      </c>
      <c r="Q3764" t="s">
        <v>262</v>
      </c>
      <c r="R3764" t="s">
        <v>357</v>
      </c>
      <c r="S3764" t="s">
        <v>57</v>
      </c>
      <c r="T3764" t="s">
        <v>652</v>
      </c>
      <c r="U3764" t="s">
        <v>138</v>
      </c>
      <c r="V3764" t="s">
        <v>2740</v>
      </c>
      <c r="W3764" t="s">
        <v>68</v>
      </c>
      <c r="X3764" t="s">
        <v>62</v>
      </c>
      <c r="Y3764" t="s">
        <v>238</v>
      </c>
      <c r="Z3764" t="s">
        <v>170</v>
      </c>
      <c r="AA3764" t="s">
        <v>64</v>
      </c>
      <c r="AB3764" t="s">
        <v>80</v>
      </c>
      <c r="AC3764" t="s">
        <v>137</v>
      </c>
      <c r="AD3764" t="s">
        <v>317</v>
      </c>
      <c r="AE3764" t="s">
        <v>3853</v>
      </c>
      <c r="AF3764" t="s">
        <v>77</v>
      </c>
      <c r="AG3764" t="s">
        <v>282</v>
      </c>
      <c r="AH3764" t="s">
        <v>173</v>
      </c>
      <c r="AI3764" t="s">
        <v>124</v>
      </c>
      <c r="AJ3764" t="s">
        <v>1180</v>
      </c>
      <c r="AK3764" t="s">
        <v>73</v>
      </c>
      <c r="AL3764" t="s">
        <v>103</v>
      </c>
      <c r="AM3764" t="s">
        <v>95</v>
      </c>
      <c r="AN3764" t="s">
        <v>76</v>
      </c>
      <c r="AO3764" t="s">
        <v>5392</v>
      </c>
      <c r="AP3764" t="s">
        <v>166</v>
      </c>
      <c r="AQ3764" t="s">
        <v>5739</v>
      </c>
      <c r="AR3764" t="s">
        <v>67</v>
      </c>
      <c r="AS3764" t="s">
        <v>168</v>
      </c>
      <c r="AT3764" t="s">
        <v>248</v>
      </c>
      <c r="AU3764" t="s">
        <v>107</v>
      </c>
      <c r="AV3764" t="s">
        <v>4131</v>
      </c>
    </row>
    <row r="3765" spans="1:48" hidden="1" x14ac:dyDescent="0.3">
      <c r="A3765" t="s">
        <v>17782</v>
      </c>
      <c r="B3765" t="s">
        <v>17783</v>
      </c>
      <c r="C3765" s="1" t="str">
        <f t="shared" si="623"/>
        <v>21:0975</v>
      </c>
      <c r="D3765" s="1" t="str">
        <f t="shared" si="620"/>
        <v>21:0111</v>
      </c>
      <c r="E3765" t="s">
        <v>17784</v>
      </c>
      <c r="F3765" t="s">
        <v>17785</v>
      </c>
      <c r="H3765">
        <v>60.197130600000001</v>
      </c>
      <c r="I3765">
        <v>-101.4148651</v>
      </c>
      <c r="J3765" s="1" t="str">
        <f t="shared" si="621"/>
        <v>NGR lake sediment grab sample</v>
      </c>
      <c r="K3765" s="1" t="str">
        <f t="shared" si="622"/>
        <v>&lt;177 micron (NGR)</v>
      </c>
      <c r="L3765">
        <v>113</v>
      </c>
      <c r="M3765" t="s">
        <v>52</v>
      </c>
      <c r="N3765">
        <v>2179</v>
      </c>
      <c r="O3765" t="s">
        <v>75</v>
      </c>
      <c r="P3765" t="s">
        <v>54</v>
      </c>
      <c r="Q3765" t="s">
        <v>593</v>
      </c>
      <c r="R3765" t="s">
        <v>141</v>
      </c>
      <c r="S3765" t="s">
        <v>57</v>
      </c>
      <c r="T3765" t="s">
        <v>643</v>
      </c>
      <c r="U3765" t="s">
        <v>59</v>
      </c>
      <c r="V3765" t="s">
        <v>492</v>
      </c>
      <c r="W3765" t="s">
        <v>302</v>
      </c>
      <c r="X3765" t="s">
        <v>67</v>
      </c>
      <c r="Y3765" t="s">
        <v>171</v>
      </c>
      <c r="Z3765" t="s">
        <v>127</v>
      </c>
      <c r="AA3765" t="s">
        <v>64</v>
      </c>
      <c r="AB3765" t="s">
        <v>91</v>
      </c>
      <c r="AC3765" t="s">
        <v>157</v>
      </c>
      <c r="AD3765" t="s">
        <v>170</v>
      </c>
      <c r="AE3765" t="s">
        <v>1911</v>
      </c>
      <c r="AF3765" t="s">
        <v>76</v>
      </c>
      <c r="AG3765" t="s">
        <v>381</v>
      </c>
      <c r="AH3765" t="s">
        <v>780</v>
      </c>
      <c r="AI3765" t="s">
        <v>692</v>
      </c>
      <c r="AJ3765" t="s">
        <v>10437</v>
      </c>
      <c r="AK3765" t="s">
        <v>73</v>
      </c>
      <c r="AL3765" t="s">
        <v>103</v>
      </c>
      <c r="AM3765" t="s">
        <v>526</v>
      </c>
      <c r="AN3765" t="s">
        <v>76</v>
      </c>
      <c r="AO3765" t="s">
        <v>9451</v>
      </c>
      <c r="AP3765" t="s">
        <v>105</v>
      </c>
      <c r="AQ3765" t="s">
        <v>382</v>
      </c>
      <c r="AR3765" t="s">
        <v>74</v>
      </c>
      <c r="AS3765" t="s">
        <v>96</v>
      </c>
      <c r="AT3765" t="s">
        <v>73</v>
      </c>
      <c r="AU3765" t="s">
        <v>107</v>
      </c>
      <c r="AV3765" t="s">
        <v>17786</v>
      </c>
    </row>
    <row r="3766" spans="1:48" hidden="1" x14ac:dyDescent="0.3">
      <c r="A3766" t="s">
        <v>17787</v>
      </c>
      <c r="B3766" t="s">
        <v>17788</v>
      </c>
      <c r="C3766" s="1" t="str">
        <f t="shared" si="623"/>
        <v>21:0975</v>
      </c>
      <c r="D3766" s="1" t="str">
        <f>HYPERLINK("https://geochem.nrcan.gc.ca/cdogs/content/svy/svy_e.htm", "")</f>
        <v/>
      </c>
      <c r="G3766" s="1" t="str">
        <f>HYPERLINK("https://geochem.nrcan.gc.ca/cdogs/content/cr_/cr_00125_e.htm", "125")</f>
        <v>125</v>
      </c>
      <c r="J3766" t="s">
        <v>230</v>
      </c>
      <c r="K3766" t="s">
        <v>231</v>
      </c>
      <c r="L3766">
        <v>113</v>
      </c>
      <c r="M3766" t="s">
        <v>232</v>
      </c>
      <c r="N3766">
        <v>2180</v>
      </c>
      <c r="O3766" t="s">
        <v>251</v>
      </c>
      <c r="P3766" t="s">
        <v>96</v>
      </c>
      <c r="Q3766" t="s">
        <v>549</v>
      </c>
      <c r="R3766" t="s">
        <v>203</v>
      </c>
      <c r="S3766" t="s">
        <v>57</v>
      </c>
      <c r="T3766" t="s">
        <v>356</v>
      </c>
      <c r="U3766" t="s">
        <v>92</v>
      </c>
      <c r="V3766" t="s">
        <v>264</v>
      </c>
      <c r="W3766" t="s">
        <v>74</v>
      </c>
      <c r="X3766" t="s">
        <v>67</v>
      </c>
      <c r="Y3766" t="s">
        <v>94</v>
      </c>
      <c r="Z3766" t="s">
        <v>127</v>
      </c>
      <c r="AA3766" t="s">
        <v>64</v>
      </c>
      <c r="AB3766" t="s">
        <v>77</v>
      </c>
      <c r="AC3766" t="s">
        <v>224</v>
      </c>
      <c r="AD3766" t="s">
        <v>92</v>
      </c>
      <c r="AE3766" t="s">
        <v>302</v>
      </c>
      <c r="AF3766" t="s">
        <v>134</v>
      </c>
      <c r="AG3766" t="s">
        <v>282</v>
      </c>
      <c r="AH3766" t="s">
        <v>206</v>
      </c>
      <c r="AI3766" t="s">
        <v>150</v>
      </c>
      <c r="AJ3766" t="s">
        <v>106</v>
      </c>
      <c r="AK3766" t="s">
        <v>73</v>
      </c>
      <c r="AL3766" t="s">
        <v>103</v>
      </c>
      <c r="AM3766" t="s">
        <v>75</v>
      </c>
      <c r="AN3766" t="s">
        <v>76</v>
      </c>
      <c r="AO3766" t="s">
        <v>95</v>
      </c>
      <c r="AP3766" t="s">
        <v>2368</v>
      </c>
      <c r="AQ3766" t="s">
        <v>168</v>
      </c>
      <c r="AR3766" t="s">
        <v>74</v>
      </c>
      <c r="AS3766" t="s">
        <v>170</v>
      </c>
      <c r="AT3766" t="s">
        <v>1295</v>
      </c>
      <c r="AU3766" t="s">
        <v>107</v>
      </c>
      <c r="AV3766" t="s">
        <v>17789</v>
      </c>
    </row>
    <row r="3767" spans="1:48" hidden="1" x14ac:dyDescent="0.3">
      <c r="A3767" t="s">
        <v>17790</v>
      </c>
      <c r="B3767" t="s">
        <v>17791</v>
      </c>
      <c r="C3767" s="1" t="str">
        <f t="shared" si="623"/>
        <v>21:0975</v>
      </c>
      <c r="D3767" s="1" t="str">
        <f t="shared" ref="D3767:D3791" si="624">HYPERLINK("https://geochem.nrcan.gc.ca/cdogs/content/svy/svy210111_e.htm", "21:0111")</f>
        <v>21:0111</v>
      </c>
      <c r="E3767" t="s">
        <v>17792</v>
      </c>
      <c r="F3767" t="s">
        <v>17793</v>
      </c>
      <c r="H3767">
        <v>60.192264299999998</v>
      </c>
      <c r="I3767">
        <v>-101.6053884</v>
      </c>
      <c r="J3767" s="1" t="str">
        <f t="shared" ref="J3767:J3791" si="625">HYPERLINK("https://geochem.nrcan.gc.ca/cdogs/content/kwd/kwd020027_e.htm", "NGR lake sediment grab sample")</f>
        <v>NGR lake sediment grab sample</v>
      </c>
      <c r="K3767" s="1" t="str">
        <f t="shared" ref="K3767:K3791" si="626">HYPERLINK("https://geochem.nrcan.gc.ca/cdogs/content/kwd/kwd080006_e.htm", "&lt;177 micron (NGR)")</f>
        <v>&lt;177 micron (NGR)</v>
      </c>
      <c r="L3767">
        <v>113</v>
      </c>
      <c r="M3767" t="s">
        <v>86</v>
      </c>
      <c r="N3767">
        <v>2181</v>
      </c>
      <c r="O3767" t="s">
        <v>526</v>
      </c>
      <c r="P3767" t="s">
        <v>54</v>
      </c>
      <c r="Q3767" t="s">
        <v>207</v>
      </c>
      <c r="R3767" t="s">
        <v>550</v>
      </c>
      <c r="S3767" t="s">
        <v>57</v>
      </c>
      <c r="T3767" t="s">
        <v>573</v>
      </c>
      <c r="U3767" t="s">
        <v>138</v>
      </c>
      <c r="V3767" t="s">
        <v>2740</v>
      </c>
      <c r="W3767" t="s">
        <v>177</v>
      </c>
      <c r="X3767" t="s">
        <v>170</v>
      </c>
      <c r="Y3767" t="s">
        <v>226</v>
      </c>
      <c r="Z3767" t="s">
        <v>74</v>
      </c>
      <c r="AA3767" t="s">
        <v>64</v>
      </c>
      <c r="AB3767" t="s">
        <v>562</v>
      </c>
      <c r="AC3767" t="s">
        <v>396</v>
      </c>
      <c r="AD3767" t="s">
        <v>187</v>
      </c>
      <c r="AE3767" t="s">
        <v>9933</v>
      </c>
      <c r="AF3767" t="s">
        <v>76</v>
      </c>
      <c r="AG3767" t="s">
        <v>117</v>
      </c>
      <c r="AH3767" t="s">
        <v>472</v>
      </c>
      <c r="AI3767" t="s">
        <v>106</v>
      </c>
      <c r="AJ3767" t="s">
        <v>134</v>
      </c>
      <c r="AK3767" t="s">
        <v>73</v>
      </c>
      <c r="AL3767" t="s">
        <v>103</v>
      </c>
      <c r="AM3767" t="s">
        <v>171</v>
      </c>
      <c r="AN3767" t="s">
        <v>76</v>
      </c>
      <c r="AO3767" t="s">
        <v>1180</v>
      </c>
      <c r="AP3767" t="s">
        <v>8164</v>
      </c>
      <c r="AQ3767" t="s">
        <v>761</v>
      </c>
      <c r="AR3767" t="s">
        <v>74</v>
      </c>
      <c r="AS3767" t="s">
        <v>117</v>
      </c>
      <c r="AT3767" t="s">
        <v>248</v>
      </c>
      <c r="AU3767" t="s">
        <v>107</v>
      </c>
      <c r="AV3767" t="s">
        <v>17794</v>
      </c>
    </row>
    <row r="3768" spans="1:48" hidden="1" x14ac:dyDescent="0.3">
      <c r="A3768" t="s">
        <v>17795</v>
      </c>
      <c r="B3768" t="s">
        <v>17796</v>
      </c>
      <c r="C3768" s="1" t="str">
        <f t="shared" si="623"/>
        <v>21:0975</v>
      </c>
      <c r="D3768" s="1" t="str">
        <f t="shared" si="624"/>
        <v>21:0111</v>
      </c>
      <c r="E3768" t="s">
        <v>17797</v>
      </c>
      <c r="F3768" t="s">
        <v>17798</v>
      </c>
      <c r="H3768">
        <v>60.194066999999997</v>
      </c>
      <c r="I3768">
        <v>-101.5304361</v>
      </c>
      <c r="J3768" s="1" t="str">
        <f t="shared" si="625"/>
        <v>NGR lake sediment grab sample</v>
      </c>
      <c r="K3768" s="1" t="str">
        <f t="shared" si="626"/>
        <v>&lt;177 micron (NGR)</v>
      </c>
      <c r="L3768">
        <v>113</v>
      </c>
      <c r="M3768" t="s">
        <v>149</v>
      </c>
      <c r="N3768">
        <v>2182</v>
      </c>
      <c r="O3768" t="s">
        <v>74</v>
      </c>
      <c r="P3768" t="s">
        <v>54</v>
      </c>
      <c r="Q3768" t="s">
        <v>277</v>
      </c>
      <c r="R3768" t="s">
        <v>317</v>
      </c>
      <c r="S3768" t="s">
        <v>57</v>
      </c>
      <c r="T3768" t="s">
        <v>635</v>
      </c>
      <c r="U3768" t="s">
        <v>96</v>
      </c>
      <c r="V3768" t="s">
        <v>2740</v>
      </c>
      <c r="W3768" t="s">
        <v>68</v>
      </c>
      <c r="X3768" t="s">
        <v>62</v>
      </c>
      <c r="Y3768" t="s">
        <v>177</v>
      </c>
      <c r="Z3768" t="s">
        <v>67</v>
      </c>
      <c r="AA3768" t="s">
        <v>64</v>
      </c>
      <c r="AB3768" t="s">
        <v>315</v>
      </c>
      <c r="AC3768" t="s">
        <v>526</v>
      </c>
      <c r="AD3768" t="s">
        <v>59</v>
      </c>
      <c r="AE3768" t="s">
        <v>8812</v>
      </c>
      <c r="AF3768" t="s">
        <v>76</v>
      </c>
      <c r="AG3768" t="s">
        <v>290</v>
      </c>
      <c r="AH3768" t="s">
        <v>780</v>
      </c>
      <c r="AI3768" t="s">
        <v>127</v>
      </c>
      <c r="AJ3768" t="s">
        <v>564</v>
      </c>
      <c r="AK3768" t="s">
        <v>73</v>
      </c>
      <c r="AL3768" t="s">
        <v>103</v>
      </c>
      <c r="AM3768" t="s">
        <v>421</v>
      </c>
      <c r="AN3768" t="s">
        <v>76</v>
      </c>
      <c r="AO3768" t="s">
        <v>7610</v>
      </c>
      <c r="AP3768" t="s">
        <v>1210</v>
      </c>
      <c r="AQ3768" t="s">
        <v>6286</v>
      </c>
      <c r="AR3768" t="s">
        <v>62</v>
      </c>
      <c r="AS3768" t="s">
        <v>138</v>
      </c>
      <c r="AT3768" t="s">
        <v>73</v>
      </c>
      <c r="AU3768" t="s">
        <v>107</v>
      </c>
      <c r="AV3768" t="s">
        <v>8590</v>
      </c>
    </row>
    <row r="3769" spans="1:48" hidden="1" x14ac:dyDescent="0.3">
      <c r="A3769" t="s">
        <v>17799</v>
      </c>
      <c r="B3769" t="s">
        <v>17800</v>
      </c>
      <c r="C3769" s="1" t="str">
        <f t="shared" si="623"/>
        <v>21:0975</v>
      </c>
      <c r="D3769" s="1" t="str">
        <f t="shared" si="624"/>
        <v>21:0111</v>
      </c>
      <c r="E3769" t="s">
        <v>17801</v>
      </c>
      <c r="F3769" t="s">
        <v>17802</v>
      </c>
      <c r="H3769">
        <v>60.197156300000003</v>
      </c>
      <c r="I3769">
        <v>-101.4935206</v>
      </c>
      <c r="J3769" s="1" t="str">
        <f t="shared" si="625"/>
        <v>NGR lake sediment grab sample</v>
      </c>
      <c r="K3769" s="1" t="str">
        <f t="shared" si="626"/>
        <v>&lt;177 micron (NGR)</v>
      </c>
      <c r="L3769">
        <v>113</v>
      </c>
      <c r="M3769" t="s">
        <v>165</v>
      </c>
      <c r="N3769">
        <v>2183</v>
      </c>
      <c r="O3769" t="s">
        <v>62</v>
      </c>
      <c r="P3769" t="s">
        <v>54</v>
      </c>
      <c r="Q3769" t="s">
        <v>593</v>
      </c>
      <c r="R3769" t="s">
        <v>616</v>
      </c>
      <c r="S3769" t="s">
        <v>57</v>
      </c>
      <c r="T3769" t="s">
        <v>593</v>
      </c>
      <c r="U3769" t="s">
        <v>168</v>
      </c>
      <c r="V3769" t="s">
        <v>151</v>
      </c>
      <c r="W3769" t="s">
        <v>526</v>
      </c>
      <c r="X3769" t="s">
        <v>62</v>
      </c>
      <c r="Y3769" t="s">
        <v>206</v>
      </c>
      <c r="Z3769" t="s">
        <v>62</v>
      </c>
      <c r="AA3769" t="s">
        <v>64</v>
      </c>
      <c r="AB3769" t="s">
        <v>152</v>
      </c>
      <c r="AC3769" t="s">
        <v>68</v>
      </c>
      <c r="AD3769" t="s">
        <v>203</v>
      </c>
      <c r="AE3769" t="s">
        <v>10367</v>
      </c>
      <c r="AF3769" t="s">
        <v>77</v>
      </c>
      <c r="AG3769" t="s">
        <v>347</v>
      </c>
      <c r="AH3769" t="s">
        <v>780</v>
      </c>
      <c r="AI3769" t="s">
        <v>87</v>
      </c>
      <c r="AJ3769" t="s">
        <v>1484</v>
      </c>
      <c r="AK3769" t="s">
        <v>73</v>
      </c>
      <c r="AL3769" t="s">
        <v>103</v>
      </c>
      <c r="AM3769" t="s">
        <v>526</v>
      </c>
      <c r="AN3769" t="s">
        <v>76</v>
      </c>
      <c r="AO3769" t="s">
        <v>116</v>
      </c>
      <c r="AP3769" t="s">
        <v>274</v>
      </c>
      <c r="AQ3769" t="s">
        <v>290</v>
      </c>
      <c r="AR3769" t="s">
        <v>74</v>
      </c>
      <c r="AS3769" t="s">
        <v>138</v>
      </c>
      <c r="AT3769" t="s">
        <v>73</v>
      </c>
      <c r="AU3769" t="s">
        <v>107</v>
      </c>
      <c r="AV3769" t="s">
        <v>13577</v>
      </c>
    </row>
    <row r="3770" spans="1:48" hidden="1" x14ac:dyDescent="0.3">
      <c r="A3770" t="s">
        <v>17803</v>
      </c>
      <c r="B3770" t="s">
        <v>17804</v>
      </c>
      <c r="C3770" s="1" t="str">
        <f t="shared" si="623"/>
        <v>21:0975</v>
      </c>
      <c r="D3770" s="1" t="str">
        <f t="shared" si="624"/>
        <v>21:0111</v>
      </c>
      <c r="E3770" t="s">
        <v>17784</v>
      </c>
      <c r="F3770" t="s">
        <v>17805</v>
      </c>
      <c r="H3770">
        <v>60.197130600000001</v>
      </c>
      <c r="I3770">
        <v>-101.4148651</v>
      </c>
      <c r="J3770" s="1" t="str">
        <f t="shared" si="625"/>
        <v>NGR lake sediment grab sample</v>
      </c>
      <c r="K3770" s="1" t="str">
        <f t="shared" si="626"/>
        <v>&lt;177 micron (NGR)</v>
      </c>
      <c r="L3770">
        <v>113</v>
      </c>
      <c r="M3770" t="s">
        <v>345</v>
      </c>
      <c r="N3770">
        <v>2184</v>
      </c>
      <c r="O3770" t="s">
        <v>238</v>
      </c>
      <c r="P3770" t="s">
        <v>54</v>
      </c>
      <c r="Q3770" t="s">
        <v>462</v>
      </c>
      <c r="R3770" t="s">
        <v>69</v>
      </c>
      <c r="S3770" t="s">
        <v>57</v>
      </c>
      <c r="T3770" t="s">
        <v>635</v>
      </c>
      <c r="U3770" t="s">
        <v>59</v>
      </c>
      <c r="V3770" t="s">
        <v>190</v>
      </c>
      <c r="W3770" t="s">
        <v>421</v>
      </c>
      <c r="X3770" t="s">
        <v>74</v>
      </c>
      <c r="Y3770" t="s">
        <v>421</v>
      </c>
      <c r="Z3770" t="s">
        <v>127</v>
      </c>
      <c r="AA3770" t="s">
        <v>64</v>
      </c>
      <c r="AB3770" t="s">
        <v>91</v>
      </c>
      <c r="AC3770" t="s">
        <v>157</v>
      </c>
      <c r="AD3770" t="s">
        <v>127</v>
      </c>
      <c r="AE3770" t="s">
        <v>75</v>
      </c>
      <c r="AF3770" t="s">
        <v>76</v>
      </c>
      <c r="AG3770" t="s">
        <v>691</v>
      </c>
      <c r="AH3770" t="s">
        <v>472</v>
      </c>
      <c r="AI3770" t="s">
        <v>709</v>
      </c>
      <c r="AJ3770" t="s">
        <v>1383</v>
      </c>
      <c r="AK3770" t="s">
        <v>73</v>
      </c>
      <c r="AL3770" t="s">
        <v>177</v>
      </c>
      <c r="AM3770" t="s">
        <v>396</v>
      </c>
      <c r="AN3770" t="s">
        <v>76</v>
      </c>
      <c r="AO3770" t="s">
        <v>2094</v>
      </c>
      <c r="AP3770" t="s">
        <v>2033</v>
      </c>
      <c r="AQ3770" t="s">
        <v>117</v>
      </c>
      <c r="AR3770" t="s">
        <v>67</v>
      </c>
      <c r="AS3770" t="s">
        <v>96</v>
      </c>
      <c r="AT3770" t="s">
        <v>152</v>
      </c>
      <c r="AU3770" t="s">
        <v>107</v>
      </c>
      <c r="AV3770" t="s">
        <v>6423</v>
      </c>
    </row>
    <row r="3771" spans="1:48" hidden="1" x14ac:dyDescent="0.3">
      <c r="A3771" t="s">
        <v>17806</v>
      </c>
      <c r="B3771" t="s">
        <v>17807</v>
      </c>
      <c r="C3771" s="1" t="str">
        <f t="shared" si="623"/>
        <v>21:0975</v>
      </c>
      <c r="D3771" s="1" t="str">
        <f t="shared" si="624"/>
        <v>21:0111</v>
      </c>
      <c r="E3771" t="s">
        <v>17808</v>
      </c>
      <c r="F3771" t="s">
        <v>17809</v>
      </c>
      <c r="H3771">
        <v>60.2037537</v>
      </c>
      <c r="I3771">
        <v>-101.3542985</v>
      </c>
      <c r="J3771" s="1" t="str">
        <f t="shared" si="625"/>
        <v>NGR lake sediment grab sample</v>
      </c>
      <c r="K3771" s="1" t="str">
        <f t="shared" si="626"/>
        <v>&lt;177 micron (NGR)</v>
      </c>
      <c r="L3771">
        <v>113</v>
      </c>
      <c r="M3771" t="s">
        <v>185</v>
      </c>
      <c r="N3771">
        <v>2185</v>
      </c>
      <c r="O3771" t="s">
        <v>396</v>
      </c>
      <c r="P3771" t="s">
        <v>54</v>
      </c>
      <c r="Q3771" t="s">
        <v>91</v>
      </c>
      <c r="R3771" t="s">
        <v>251</v>
      </c>
      <c r="S3771" t="s">
        <v>57</v>
      </c>
      <c r="T3771" t="s">
        <v>248</v>
      </c>
      <c r="U3771" t="s">
        <v>59</v>
      </c>
      <c r="V3771" t="s">
        <v>616</v>
      </c>
      <c r="W3771" t="s">
        <v>171</v>
      </c>
      <c r="X3771" t="s">
        <v>74</v>
      </c>
      <c r="Y3771" t="s">
        <v>171</v>
      </c>
      <c r="Z3771" t="s">
        <v>67</v>
      </c>
      <c r="AA3771" t="s">
        <v>64</v>
      </c>
      <c r="AB3771" t="s">
        <v>617</v>
      </c>
      <c r="AC3771" t="s">
        <v>224</v>
      </c>
      <c r="AD3771" t="s">
        <v>138</v>
      </c>
      <c r="AE3771" t="s">
        <v>9456</v>
      </c>
      <c r="AF3771" t="s">
        <v>104</v>
      </c>
      <c r="AG3771" t="s">
        <v>290</v>
      </c>
      <c r="AH3771" t="s">
        <v>780</v>
      </c>
      <c r="AI3771" t="s">
        <v>308</v>
      </c>
      <c r="AJ3771" t="s">
        <v>88</v>
      </c>
      <c r="AK3771" t="s">
        <v>73</v>
      </c>
      <c r="AL3771" t="s">
        <v>103</v>
      </c>
      <c r="AM3771" t="s">
        <v>125</v>
      </c>
      <c r="AN3771" t="s">
        <v>76</v>
      </c>
      <c r="AO3771" t="s">
        <v>92</v>
      </c>
      <c r="AP3771" t="s">
        <v>8164</v>
      </c>
      <c r="AQ3771" t="s">
        <v>290</v>
      </c>
      <c r="AR3771" t="s">
        <v>67</v>
      </c>
      <c r="AS3771" t="s">
        <v>62</v>
      </c>
      <c r="AT3771" t="s">
        <v>73</v>
      </c>
      <c r="AU3771" t="s">
        <v>107</v>
      </c>
      <c r="AV3771" t="s">
        <v>17810</v>
      </c>
    </row>
    <row r="3772" spans="1:48" hidden="1" x14ac:dyDescent="0.3">
      <c r="A3772" t="s">
        <v>17811</v>
      </c>
      <c r="B3772" t="s">
        <v>17812</v>
      </c>
      <c r="C3772" s="1" t="str">
        <f t="shared" si="623"/>
        <v>21:0975</v>
      </c>
      <c r="D3772" s="1" t="str">
        <f t="shared" si="624"/>
        <v>21:0111</v>
      </c>
      <c r="E3772" t="s">
        <v>17813</v>
      </c>
      <c r="F3772" t="s">
        <v>17814</v>
      </c>
      <c r="H3772">
        <v>60.1952067</v>
      </c>
      <c r="I3772">
        <v>-101.2800386</v>
      </c>
      <c r="J3772" s="1" t="str">
        <f t="shared" si="625"/>
        <v>NGR lake sediment grab sample</v>
      </c>
      <c r="K3772" s="1" t="str">
        <f t="shared" si="626"/>
        <v>&lt;177 micron (NGR)</v>
      </c>
      <c r="L3772">
        <v>113</v>
      </c>
      <c r="M3772" t="s">
        <v>113</v>
      </c>
      <c r="N3772">
        <v>2186</v>
      </c>
      <c r="O3772" t="s">
        <v>106</v>
      </c>
      <c r="P3772" t="s">
        <v>54</v>
      </c>
      <c r="Q3772" t="s">
        <v>437</v>
      </c>
      <c r="R3772" t="s">
        <v>357</v>
      </c>
      <c r="S3772" t="s">
        <v>57</v>
      </c>
      <c r="T3772" t="s">
        <v>262</v>
      </c>
      <c r="U3772" t="s">
        <v>117</v>
      </c>
      <c r="V3772" t="s">
        <v>317</v>
      </c>
      <c r="W3772" t="s">
        <v>63</v>
      </c>
      <c r="X3772" t="s">
        <v>62</v>
      </c>
      <c r="Y3772" t="s">
        <v>106</v>
      </c>
      <c r="Z3772" t="s">
        <v>74</v>
      </c>
      <c r="AA3772" t="s">
        <v>64</v>
      </c>
      <c r="AB3772" t="s">
        <v>204</v>
      </c>
      <c r="AC3772" t="s">
        <v>125</v>
      </c>
      <c r="AD3772" t="s">
        <v>88</v>
      </c>
      <c r="AE3772" t="s">
        <v>70</v>
      </c>
      <c r="AF3772" t="s">
        <v>116</v>
      </c>
      <c r="AG3772" t="s">
        <v>151</v>
      </c>
      <c r="AH3772" t="s">
        <v>780</v>
      </c>
      <c r="AI3772" t="s">
        <v>240</v>
      </c>
      <c r="AJ3772" t="s">
        <v>592</v>
      </c>
      <c r="AK3772" t="s">
        <v>73</v>
      </c>
      <c r="AL3772" t="s">
        <v>103</v>
      </c>
      <c r="AM3772" t="s">
        <v>157</v>
      </c>
      <c r="AN3772" t="s">
        <v>76</v>
      </c>
      <c r="AO3772" t="s">
        <v>203</v>
      </c>
      <c r="AP3772" t="s">
        <v>115</v>
      </c>
      <c r="AQ3772" t="s">
        <v>15684</v>
      </c>
      <c r="AR3772" t="s">
        <v>67</v>
      </c>
      <c r="AS3772" t="s">
        <v>170</v>
      </c>
      <c r="AT3772" t="s">
        <v>262</v>
      </c>
      <c r="AU3772" t="s">
        <v>107</v>
      </c>
      <c r="AV3772" t="s">
        <v>17815</v>
      </c>
    </row>
    <row r="3773" spans="1:48" hidden="1" x14ac:dyDescent="0.3">
      <c r="A3773" t="s">
        <v>17816</v>
      </c>
      <c r="B3773" t="s">
        <v>17817</v>
      </c>
      <c r="C3773" s="1" t="str">
        <f t="shared" si="623"/>
        <v>21:0975</v>
      </c>
      <c r="D3773" s="1" t="str">
        <f t="shared" si="624"/>
        <v>21:0111</v>
      </c>
      <c r="E3773" t="s">
        <v>17813</v>
      </c>
      <c r="F3773" t="s">
        <v>17818</v>
      </c>
      <c r="H3773">
        <v>60.1952067</v>
      </c>
      <c r="I3773">
        <v>-101.2800386</v>
      </c>
      <c r="J3773" s="1" t="str">
        <f t="shared" si="625"/>
        <v>NGR lake sediment grab sample</v>
      </c>
      <c r="K3773" s="1" t="str">
        <f t="shared" si="626"/>
        <v>&lt;177 micron (NGR)</v>
      </c>
      <c r="L3773">
        <v>113</v>
      </c>
      <c r="M3773" t="s">
        <v>132</v>
      </c>
      <c r="N3773">
        <v>2187</v>
      </c>
      <c r="O3773" t="s">
        <v>136</v>
      </c>
      <c r="P3773" t="s">
        <v>54</v>
      </c>
      <c r="Q3773" t="s">
        <v>437</v>
      </c>
      <c r="R3773" t="s">
        <v>141</v>
      </c>
      <c r="S3773" t="s">
        <v>57</v>
      </c>
      <c r="T3773" t="s">
        <v>315</v>
      </c>
      <c r="U3773" t="s">
        <v>88</v>
      </c>
      <c r="V3773" t="s">
        <v>192</v>
      </c>
      <c r="W3773" t="s">
        <v>95</v>
      </c>
      <c r="X3773" t="s">
        <v>74</v>
      </c>
      <c r="Y3773" t="s">
        <v>363</v>
      </c>
      <c r="Z3773" t="s">
        <v>67</v>
      </c>
      <c r="AA3773" t="s">
        <v>64</v>
      </c>
      <c r="AB3773" t="s">
        <v>169</v>
      </c>
      <c r="AC3773" t="s">
        <v>177</v>
      </c>
      <c r="AD3773" t="s">
        <v>59</v>
      </c>
      <c r="AE3773" t="s">
        <v>7527</v>
      </c>
      <c r="AF3773" t="s">
        <v>116</v>
      </c>
      <c r="AG3773" t="s">
        <v>121</v>
      </c>
      <c r="AH3773" t="s">
        <v>780</v>
      </c>
      <c r="AI3773" t="s">
        <v>193</v>
      </c>
      <c r="AJ3773" t="s">
        <v>102</v>
      </c>
      <c r="AK3773" t="s">
        <v>73</v>
      </c>
      <c r="AL3773" t="s">
        <v>103</v>
      </c>
      <c r="AM3773" t="s">
        <v>125</v>
      </c>
      <c r="AN3773" t="s">
        <v>76</v>
      </c>
      <c r="AO3773" t="s">
        <v>203</v>
      </c>
      <c r="AP3773" t="s">
        <v>1158</v>
      </c>
      <c r="AQ3773" t="s">
        <v>141</v>
      </c>
      <c r="AR3773" t="s">
        <v>67</v>
      </c>
      <c r="AS3773" t="s">
        <v>170</v>
      </c>
      <c r="AT3773" t="s">
        <v>277</v>
      </c>
      <c r="AU3773" t="s">
        <v>107</v>
      </c>
      <c r="AV3773" t="s">
        <v>13364</v>
      </c>
    </row>
    <row r="3774" spans="1:48" hidden="1" x14ac:dyDescent="0.3">
      <c r="A3774" t="s">
        <v>17819</v>
      </c>
      <c r="B3774" t="s">
        <v>17820</v>
      </c>
      <c r="C3774" s="1" t="str">
        <f t="shared" si="623"/>
        <v>21:0975</v>
      </c>
      <c r="D3774" s="1" t="str">
        <f t="shared" si="624"/>
        <v>21:0111</v>
      </c>
      <c r="E3774" t="s">
        <v>17821</v>
      </c>
      <c r="F3774" t="s">
        <v>17822</v>
      </c>
      <c r="H3774">
        <v>60.201562600000003</v>
      </c>
      <c r="I3774">
        <v>-101.2059351</v>
      </c>
      <c r="J3774" s="1" t="str">
        <f t="shared" si="625"/>
        <v>NGR lake sediment grab sample</v>
      </c>
      <c r="K3774" s="1" t="str">
        <f t="shared" si="626"/>
        <v>&lt;177 micron (NGR)</v>
      </c>
      <c r="L3774">
        <v>113</v>
      </c>
      <c r="M3774" t="s">
        <v>200</v>
      </c>
      <c r="N3774">
        <v>2188</v>
      </c>
      <c r="O3774" t="s">
        <v>62</v>
      </c>
      <c r="P3774" t="s">
        <v>54</v>
      </c>
      <c r="Q3774" t="s">
        <v>552</v>
      </c>
      <c r="R3774" t="s">
        <v>151</v>
      </c>
      <c r="S3774" t="s">
        <v>57</v>
      </c>
      <c r="T3774" t="s">
        <v>58</v>
      </c>
      <c r="U3774" t="s">
        <v>88</v>
      </c>
      <c r="V3774" t="s">
        <v>69</v>
      </c>
      <c r="W3774" t="s">
        <v>396</v>
      </c>
      <c r="X3774" t="s">
        <v>67</v>
      </c>
      <c r="Y3774" t="s">
        <v>63</v>
      </c>
      <c r="Z3774" t="s">
        <v>170</v>
      </c>
      <c r="AA3774" t="s">
        <v>64</v>
      </c>
      <c r="AB3774" t="s">
        <v>189</v>
      </c>
      <c r="AC3774" t="s">
        <v>155</v>
      </c>
      <c r="AD3774" t="s">
        <v>62</v>
      </c>
      <c r="AE3774" t="s">
        <v>992</v>
      </c>
      <c r="AF3774" t="s">
        <v>178</v>
      </c>
      <c r="AG3774" t="s">
        <v>192</v>
      </c>
      <c r="AH3774" t="s">
        <v>173</v>
      </c>
      <c r="AI3774" t="s">
        <v>87</v>
      </c>
      <c r="AJ3774" t="s">
        <v>336</v>
      </c>
      <c r="AK3774" t="s">
        <v>73</v>
      </c>
      <c r="AL3774" t="s">
        <v>103</v>
      </c>
      <c r="AM3774" t="s">
        <v>224</v>
      </c>
      <c r="AN3774" t="s">
        <v>76</v>
      </c>
      <c r="AO3774" t="s">
        <v>102</v>
      </c>
      <c r="AP3774" t="s">
        <v>1980</v>
      </c>
      <c r="AQ3774" t="s">
        <v>440</v>
      </c>
      <c r="AR3774" t="s">
        <v>67</v>
      </c>
      <c r="AS3774" t="s">
        <v>54</v>
      </c>
      <c r="AT3774" t="s">
        <v>73</v>
      </c>
      <c r="AU3774" t="s">
        <v>107</v>
      </c>
      <c r="AV3774" t="s">
        <v>4659</v>
      </c>
    </row>
    <row r="3775" spans="1:48" hidden="1" x14ac:dyDescent="0.3">
      <c r="A3775" t="s">
        <v>17823</v>
      </c>
      <c r="B3775" t="s">
        <v>17824</v>
      </c>
      <c r="C3775" s="1" t="str">
        <f t="shared" si="623"/>
        <v>21:0975</v>
      </c>
      <c r="D3775" s="1" t="str">
        <f t="shared" si="624"/>
        <v>21:0111</v>
      </c>
      <c r="E3775" t="s">
        <v>17825</v>
      </c>
      <c r="F3775" t="s">
        <v>17826</v>
      </c>
      <c r="H3775">
        <v>60.205052799999997</v>
      </c>
      <c r="I3775">
        <v>-101.1398483</v>
      </c>
      <c r="J3775" s="1" t="str">
        <f t="shared" si="625"/>
        <v>NGR lake sediment grab sample</v>
      </c>
      <c r="K3775" s="1" t="str">
        <f t="shared" si="626"/>
        <v>&lt;177 micron (NGR)</v>
      </c>
      <c r="L3775">
        <v>113</v>
      </c>
      <c r="M3775" t="s">
        <v>217</v>
      </c>
      <c r="N3775">
        <v>2189</v>
      </c>
      <c r="O3775" t="s">
        <v>95</v>
      </c>
      <c r="P3775" t="s">
        <v>54</v>
      </c>
      <c r="Q3775" t="s">
        <v>315</v>
      </c>
      <c r="R3775" t="s">
        <v>251</v>
      </c>
      <c r="S3775" t="s">
        <v>57</v>
      </c>
      <c r="T3775" t="s">
        <v>152</v>
      </c>
      <c r="U3775" t="s">
        <v>168</v>
      </c>
      <c r="V3775" t="s">
        <v>381</v>
      </c>
      <c r="W3775" t="s">
        <v>238</v>
      </c>
      <c r="X3775" t="s">
        <v>74</v>
      </c>
      <c r="Y3775" t="s">
        <v>62</v>
      </c>
      <c r="Z3775" t="s">
        <v>74</v>
      </c>
      <c r="AA3775" t="s">
        <v>64</v>
      </c>
      <c r="AB3775" t="s">
        <v>93</v>
      </c>
      <c r="AC3775" t="s">
        <v>155</v>
      </c>
      <c r="AD3775" t="s">
        <v>127</v>
      </c>
      <c r="AE3775" t="s">
        <v>7527</v>
      </c>
      <c r="AF3775" t="s">
        <v>281</v>
      </c>
      <c r="AG3775" t="s">
        <v>357</v>
      </c>
      <c r="AH3775" t="s">
        <v>472</v>
      </c>
      <c r="AI3775" t="s">
        <v>327</v>
      </c>
      <c r="AJ3775" t="s">
        <v>156</v>
      </c>
      <c r="AK3775" t="s">
        <v>73</v>
      </c>
      <c r="AL3775" t="s">
        <v>103</v>
      </c>
      <c r="AM3775" t="s">
        <v>224</v>
      </c>
      <c r="AN3775" t="s">
        <v>76</v>
      </c>
      <c r="AO3775" t="s">
        <v>150</v>
      </c>
      <c r="AP3775" t="s">
        <v>624</v>
      </c>
      <c r="AQ3775" t="s">
        <v>168</v>
      </c>
      <c r="AR3775" t="s">
        <v>67</v>
      </c>
      <c r="AS3775" t="s">
        <v>62</v>
      </c>
      <c r="AT3775" t="s">
        <v>91</v>
      </c>
      <c r="AU3775" t="s">
        <v>107</v>
      </c>
      <c r="AV3775" t="s">
        <v>16954</v>
      </c>
    </row>
    <row r="3776" spans="1:48" hidden="1" x14ac:dyDescent="0.3">
      <c r="A3776" t="s">
        <v>17827</v>
      </c>
      <c r="B3776" t="s">
        <v>17828</v>
      </c>
      <c r="C3776" s="1" t="str">
        <f t="shared" si="623"/>
        <v>21:0975</v>
      </c>
      <c r="D3776" s="1" t="str">
        <f t="shared" si="624"/>
        <v>21:0111</v>
      </c>
      <c r="E3776" t="s">
        <v>17829</v>
      </c>
      <c r="F3776" t="s">
        <v>17830</v>
      </c>
      <c r="H3776">
        <v>60.196060099999997</v>
      </c>
      <c r="I3776">
        <v>-101.0892528</v>
      </c>
      <c r="J3776" s="1" t="str">
        <f t="shared" si="625"/>
        <v>NGR lake sediment grab sample</v>
      </c>
      <c r="K3776" s="1" t="str">
        <f t="shared" si="626"/>
        <v>&lt;177 micron (NGR)</v>
      </c>
      <c r="L3776">
        <v>113</v>
      </c>
      <c r="M3776" t="s">
        <v>246</v>
      </c>
      <c r="N3776">
        <v>2190</v>
      </c>
      <c r="O3776" t="s">
        <v>238</v>
      </c>
      <c r="P3776" t="s">
        <v>54</v>
      </c>
      <c r="Q3776" t="s">
        <v>152</v>
      </c>
      <c r="R3776" t="s">
        <v>264</v>
      </c>
      <c r="S3776" t="s">
        <v>57</v>
      </c>
      <c r="T3776" t="s">
        <v>207</v>
      </c>
      <c r="U3776" t="s">
        <v>88</v>
      </c>
      <c r="V3776" t="s">
        <v>99</v>
      </c>
      <c r="W3776" t="s">
        <v>74</v>
      </c>
      <c r="X3776" t="s">
        <v>74</v>
      </c>
      <c r="Y3776" t="s">
        <v>421</v>
      </c>
      <c r="Z3776" t="s">
        <v>67</v>
      </c>
      <c r="AA3776" t="s">
        <v>64</v>
      </c>
      <c r="AB3776" t="s">
        <v>190</v>
      </c>
      <c r="AC3776" t="s">
        <v>155</v>
      </c>
      <c r="AD3776" t="s">
        <v>168</v>
      </c>
      <c r="AE3776" t="s">
        <v>173</v>
      </c>
      <c r="AF3776" t="s">
        <v>77</v>
      </c>
      <c r="AG3776" t="s">
        <v>178</v>
      </c>
      <c r="AH3776" t="s">
        <v>780</v>
      </c>
      <c r="AI3776" t="s">
        <v>211</v>
      </c>
      <c r="AJ3776" t="s">
        <v>159</v>
      </c>
      <c r="AK3776" t="s">
        <v>73</v>
      </c>
      <c r="AL3776" t="s">
        <v>103</v>
      </c>
      <c r="AM3776" t="s">
        <v>224</v>
      </c>
      <c r="AN3776" t="s">
        <v>76</v>
      </c>
      <c r="AO3776" t="s">
        <v>340</v>
      </c>
      <c r="AP3776" t="s">
        <v>8164</v>
      </c>
      <c r="AQ3776" t="s">
        <v>1638</v>
      </c>
      <c r="AR3776" t="s">
        <v>67</v>
      </c>
      <c r="AS3776" t="s">
        <v>54</v>
      </c>
      <c r="AT3776" t="s">
        <v>73</v>
      </c>
      <c r="AU3776" t="s">
        <v>107</v>
      </c>
      <c r="AV3776" t="s">
        <v>15585</v>
      </c>
    </row>
    <row r="3777" spans="1:48" hidden="1" x14ac:dyDescent="0.3">
      <c r="A3777" t="s">
        <v>17831</v>
      </c>
      <c r="B3777" t="s">
        <v>17832</v>
      </c>
      <c r="C3777" s="1" t="str">
        <f t="shared" si="623"/>
        <v>21:0975</v>
      </c>
      <c r="D3777" s="1" t="str">
        <f t="shared" si="624"/>
        <v>21:0111</v>
      </c>
      <c r="E3777" t="s">
        <v>17833</v>
      </c>
      <c r="F3777" t="s">
        <v>17834</v>
      </c>
      <c r="H3777">
        <v>60.234296399999998</v>
      </c>
      <c r="I3777">
        <v>-101.08810920000001</v>
      </c>
      <c r="J3777" s="1" t="str">
        <f t="shared" si="625"/>
        <v>NGR lake sediment grab sample</v>
      </c>
      <c r="K3777" s="1" t="str">
        <f t="shared" si="626"/>
        <v>&lt;177 micron (NGR)</v>
      </c>
      <c r="L3777">
        <v>113</v>
      </c>
      <c r="M3777" t="s">
        <v>260</v>
      </c>
      <c r="N3777">
        <v>2191</v>
      </c>
      <c r="O3777" t="s">
        <v>171</v>
      </c>
      <c r="P3777" t="s">
        <v>54</v>
      </c>
      <c r="Q3777" t="s">
        <v>315</v>
      </c>
      <c r="R3777" t="s">
        <v>99</v>
      </c>
      <c r="S3777" t="s">
        <v>57</v>
      </c>
      <c r="T3777" t="s">
        <v>58</v>
      </c>
      <c r="U3777" t="s">
        <v>59</v>
      </c>
      <c r="V3777" t="s">
        <v>69</v>
      </c>
      <c r="W3777" t="s">
        <v>206</v>
      </c>
      <c r="X3777" t="s">
        <v>74</v>
      </c>
      <c r="Y3777" t="s">
        <v>79</v>
      </c>
      <c r="Z3777" t="s">
        <v>67</v>
      </c>
      <c r="AA3777" t="s">
        <v>64</v>
      </c>
      <c r="AB3777" t="s">
        <v>615</v>
      </c>
      <c r="AC3777" t="s">
        <v>70</v>
      </c>
      <c r="AD3777" t="s">
        <v>96</v>
      </c>
      <c r="AE3777" t="s">
        <v>9833</v>
      </c>
      <c r="AF3777" t="s">
        <v>290</v>
      </c>
      <c r="AG3777" t="s">
        <v>104</v>
      </c>
      <c r="AH3777" t="s">
        <v>780</v>
      </c>
      <c r="AI3777" t="s">
        <v>79</v>
      </c>
      <c r="AJ3777" t="s">
        <v>114</v>
      </c>
      <c r="AK3777" t="s">
        <v>73</v>
      </c>
      <c r="AL3777" t="s">
        <v>103</v>
      </c>
      <c r="AM3777" t="s">
        <v>75</v>
      </c>
      <c r="AN3777" t="s">
        <v>76</v>
      </c>
      <c r="AO3777" t="s">
        <v>150</v>
      </c>
      <c r="AP3777" t="s">
        <v>8164</v>
      </c>
      <c r="AQ3777" t="s">
        <v>156</v>
      </c>
      <c r="AR3777" t="s">
        <v>67</v>
      </c>
      <c r="AS3777" t="s">
        <v>54</v>
      </c>
      <c r="AT3777" t="s">
        <v>73</v>
      </c>
      <c r="AU3777" t="s">
        <v>107</v>
      </c>
      <c r="AV3777" t="s">
        <v>8191</v>
      </c>
    </row>
    <row r="3778" spans="1:48" hidden="1" x14ac:dyDescent="0.3">
      <c r="A3778" t="s">
        <v>17835</v>
      </c>
      <c r="B3778" t="s">
        <v>17836</v>
      </c>
      <c r="C3778" s="1" t="str">
        <f t="shared" si="623"/>
        <v>21:0975</v>
      </c>
      <c r="D3778" s="1" t="str">
        <f t="shared" si="624"/>
        <v>21:0111</v>
      </c>
      <c r="E3778" t="s">
        <v>17837</v>
      </c>
      <c r="F3778" t="s">
        <v>17838</v>
      </c>
      <c r="H3778">
        <v>60.2747642</v>
      </c>
      <c r="I3778">
        <v>-101.03750049999999</v>
      </c>
      <c r="J3778" s="1" t="str">
        <f t="shared" si="625"/>
        <v>NGR lake sediment grab sample</v>
      </c>
      <c r="K3778" s="1" t="str">
        <f t="shared" si="626"/>
        <v>&lt;177 micron (NGR)</v>
      </c>
      <c r="L3778">
        <v>113</v>
      </c>
      <c r="M3778" t="s">
        <v>273</v>
      </c>
      <c r="N3778">
        <v>2192</v>
      </c>
      <c r="O3778" t="s">
        <v>346</v>
      </c>
      <c r="P3778" t="s">
        <v>54</v>
      </c>
      <c r="Q3778" t="s">
        <v>437</v>
      </c>
      <c r="R3778" t="s">
        <v>69</v>
      </c>
      <c r="S3778" t="s">
        <v>57</v>
      </c>
      <c r="T3778" t="s">
        <v>617</v>
      </c>
      <c r="U3778" t="s">
        <v>88</v>
      </c>
      <c r="V3778" t="s">
        <v>2740</v>
      </c>
      <c r="W3778" t="s">
        <v>421</v>
      </c>
      <c r="X3778" t="s">
        <v>67</v>
      </c>
      <c r="Y3778" t="s">
        <v>137</v>
      </c>
      <c r="Z3778" t="s">
        <v>74</v>
      </c>
      <c r="AA3778" t="s">
        <v>64</v>
      </c>
      <c r="AB3778" t="s">
        <v>381</v>
      </c>
      <c r="AC3778" t="s">
        <v>70</v>
      </c>
      <c r="AD3778" t="s">
        <v>59</v>
      </c>
      <c r="AE3778" t="s">
        <v>3792</v>
      </c>
      <c r="AF3778" t="s">
        <v>116</v>
      </c>
      <c r="AG3778" t="s">
        <v>282</v>
      </c>
      <c r="AH3778" t="s">
        <v>472</v>
      </c>
      <c r="AI3778" t="s">
        <v>94</v>
      </c>
      <c r="AJ3778" t="s">
        <v>709</v>
      </c>
      <c r="AK3778" t="s">
        <v>73</v>
      </c>
      <c r="AL3778" t="s">
        <v>103</v>
      </c>
      <c r="AM3778" t="s">
        <v>224</v>
      </c>
      <c r="AN3778" t="s">
        <v>76</v>
      </c>
      <c r="AO3778" t="s">
        <v>168</v>
      </c>
      <c r="AP3778" t="s">
        <v>202</v>
      </c>
      <c r="AQ3778" t="s">
        <v>290</v>
      </c>
      <c r="AR3778" t="s">
        <v>67</v>
      </c>
      <c r="AS3778" t="s">
        <v>54</v>
      </c>
      <c r="AT3778" t="s">
        <v>73</v>
      </c>
      <c r="AU3778" t="s">
        <v>107</v>
      </c>
      <c r="AV3778" t="s">
        <v>10645</v>
      </c>
    </row>
    <row r="3779" spans="1:48" hidden="1" x14ac:dyDescent="0.3">
      <c r="A3779" t="s">
        <v>17839</v>
      </c>
      <c r="B3779" t="s">
        <v>17840</v>
      </c>
      <c r="C3779" s="1" t="str">
        <f t="shared" si="623"/>
        <v>21:0975</v>
      </c>
      <c r="D3779" s="1" t="str">
        <f t="shared" si="624"/>
        <v>21:0111</v>
      </c>
      <c r="E3779" t="s">
        <v>17841</v>
      </c>
      <c r="F3779" t="s">
        <v>17842</v>
      </c>
      <c r="H3779">
        <v>60.310246499999998</v>
      </c>
      <c r="I3779">
        <v>-100.98615820000001</v>
      </c>
      <c r="J3779" s="1" t="str">
        <f t="shared" si="625"/>
        <v>NGR lake sediment grab sample</v>
      </c>
      <c r="K3779" s="1" t="str">
        <f t="shared" si="626"/>
        <v>&lt;177 micron (NGR)</v>
      </c>
      <c r="L3779">
        <v>113</v>
      </c>
      <c r="M3779" t="s">
        <v>289</v>
      </c>
      <c r="N3779">
        <v>2193</v>
      </c>
      <c r="O3779" t="s">
        <v>62</v>
      </c>
      <c r="P3779" t="s">
        <v>54</v>
      </c>
      <c r="Q3779" t="s">
        <v>643</v>
      </c>
      <c r="R3779" t="s">
        <v>317</v>
      </c>
      <c r="S3779" t="s">
        <v>57</v>
      </c>
      <c r="T3779" t="s">
        <v>561</v>
      </c>
      <c r="U3779" t="s">
        <v>203</v>
      </c>
      <c r="V3779" t="s">
        <v>99</v>
      </c>
      <c r="W3779" t="s">
        <v>226</v>
      </c>
      <c r="X3779" t="s">
        <v>67</v>
      </c>
      <c r="Y3779" t="s">
        <v>59</v>
      </c>
      <c r="Z3779" t="s">
        <v>62</v>
      </c>
      <c r="AA3779" t="s">
        <v>64</v>
      </c>
      <c r="AB3779" t="s">
        <v>890</v>
      </c>
      <c r="AC3779" t="s">
        <v>155</v>
      </c>
      <c r="AD3779" t="s">
        <v>117</v>
      </c>
      <c r="AE3779" t="s">
        <v>1854</v>
      </c>
      <c r="AF3779" t="s">
        <v>151</v>
      </c>
      <c r="AG3779" t="s">
        <v>119</v>
      </c>
      <c r="AH3779" t="s">
        <v>472</v>
      </c>
      <c r="AI3779" t="s">
        <v>56</v>
      </c>
      <c r="AJ3779" t="s">
        <v>306</v>
      </c>
      <c r="AK3779" t="s">
        <v>73</v>
      </c>
      <c r="AL3779" t="s">
        <v>103</v>
      </c>
      <c r="AM3779" t="s">
        <v>224</v>
      </c>
      <c r="AN3779" t="s">
        <v>76</v>
      </c>
      <c r="AO3779" t="s">
        <v>203</v>
      </c>
      <c r="AP3779" t="s">
        <v>2033</v>
      </c>
      <c r="AQ3779" t="s">
        <v>134</v>
      </c>
      <c r="AR3779" t="s">
        <v>74</v>
      </c>
      <c r="AS3779" t="s">
        <v>54</v>
      </c>
      <c r="AT3779" t="s">
        <v>73</v>
      </c>
      <c r="AU3779" t="s">
        <v>107</v>
      </c>
      <c r="AV3779" t="s">
        <v>5474</v>
      </c>
    </row>
    <row r="3780" spans="1:48" hidden="1" x14ac:dyDescent="0.3">
      <c r="A3780" t="s">
        <v>17843</v>
      </c>
      <c r="B3780" t="s">
        <v>17844</v>
      </c>
      <c r="C3780" s="1" t="str">
        <f t="shared" si="623"/>
        <v>21:0975</v>
      </c>
      <c r="D3780" s="1" t="str">
        <f t="shared" si="624"/>
        <v>21:0111</v>
      </c>
      <c r="E3780" t="s">
        <v>17845</v>
      </c>
      <c r="F3780" t="s">
        <v>17846</v>
      </c>
      <c r="H3780">
        <v>60.311663099999997</v>
      </c>
      <c r="I3780">
        <v>-100.8883367</v>
      </c>
      <c r="J3780" s="1" t="str">
        <f t="shared" si="625"/>
        <v>NGR lake sediment grab sample</v>
      </c>
      <c r="K3780" s="1" t="str">
        <f t="shared" si="626"/>
        <v>&lt;177 micron (NGR)</v>
      </c>
      <c r="L3780">
        <v>113</v>
      </c>
      <c r="M3780" t="s">
        <v>301</v>
      </c>
      <c r="N3780">
        <v>2194</v>
      </c>
      <c r="O3780" t="s">
        <v>448</v>
      </c>
      <c r="P3780" t="s">
        <v>54</v>
      </c>
      <c r="Q3780" t="s">
        <v>635</v>
      </c>
      <c r="R3780" t="s">
        <v>69</v>
      </c>
      <c r="S3780" t="s">
        <v>57</v>
      </c>
      <c r="T3780" t="s">
        <v>58</v>
      </c>
      <c r="U3780" t="s">
        <v>88</v>
      </c>
      <c r="V3780" t="s">
        <v>69</v>
      </c>
      <c r="W3780" t="s">
        <v>448</v>
      </c>
      <c r="X3780" t="s">
        <v>74</v>
      </c>
      <c r="Y3780" t="s">
        <v>106</v>
      </c>
      <c r="Z3780" t="s">
        <v>62</v>
      </c>
      <c r="AA3780" t="s">
        <v>64</v>
      </c>
      <c r="AB3780" t="s">
        <v>303</v>
      </c>
      <c r="AC3780" t="s">
        <v>224</v>
      </c>
      <c r="AD3780" t="s">
        <v>178</v>
      </c>
      <c r="AE3780" t="s">
        <v>584</v>
      </c>
      <c r="AF3780" t="s">
        <v>290</v>
      </c>
      <c r="AG3780" t="s">
        <v>471</v>
      </c>
      <c r="AH3780" t="s">
        <v>472</v>
      </c>
      <c r="AI3780" t="s">
        <v>388</v>
      </c>
      <c r="AJ3780" t="s">
        <v>59</v>
      </c>
      <c r="AK3780" t="s">
        <v>73</v>
      </c>
      <c r="AL3780" t="s">
        <v>103</v>
      </c>
      <c r="AM3780" t="s">
        <v>75</v>
      </c>
      <c r="AN3780" t="s">
        <v>76</v>
      </c>
      <c r="AO3780" t="s">
        <v>92</v>
      </c>
      <c r="AP3780" t="s">
        <v>954</v>
      </c>
      <c r="AQ3780" t="s">
        <v>281</v>
      </c>
      <c r="AR3780" t="s">
        <v>74</v>
      </c>
      <c r="AS3780" t="s">
        <v>62</v>
      </c>
      <c r="AT3780" t="s">
        <v>73</v>
      </c>
      <c r="AU3780" t="s">
        <v>107</v>
      </c>
      <c r="AV3780" t="s">
        <v>8165</v>
      </c>
    </row>
    <row r="3781" spans="1:48" hidden="1" x14ac:dyDescent="0.3">
      <c r="A3781" t="s">
        <v>17847</v>
      </c>
      <c r="B3781" t="s">
        <v>17848</v>
      </c>
      <c r="C3781" s="1" t="str">
        <f t="shared" si="623"/>
        <v>21:0975</v>
      </c>
      <c r="D3781" s="1" t="str">
        <f t="shared" si="624"/>
        <v>21:0111</v>
      </c>
      <c r="E3781" t="s">
        <v>17849</v>
      </c>
      <c r="F3781" t="s">
        <v>17850</v>
      </c>
      <c r="H3781">
        <v>60.273006199999998</v>
      </c>
      <c r="I3781">
        <v>-100.70239580000001</v>
      </c>
      <c r="J3781" s="1" t="str">
        <f t="shared" si="625"/>
        <v>NGR lake sediment grab sample</v>
      </c>
      <c r="K3781" s="1" t="str">
        <f t="shared" si="626"/>
        <v>&lt;177 micron (NGR)</v>
      </c>
      <c r="L3781">
        <v>113</v>
      </c>
      <c r="M3781" t="s">
        <v>314</v>
      </c>
      <c r="N3781">
        <v>2195</v>
      </c>
      <c r="O3781" t="s">
        <v>127</v>
      </c>
      <c r="P3781" t="s">
        <v>54</v>
      </c>
      <c r="Q3781" t="s">
        <v>80</v>
      </c>
      <c r="R3781" t="s">
        <v>691</v>
      </c>
      <c r="S3781" t="s">
        <v>57</v>
      </c>
      <c r="T3781" t="s">
        <v>142</v>
      </c>
      <c r="U3781" t="s">
        <v>203</v>
      </c>
      <c r="V3781" t="s">
        <v>436</v>
      </c>
      <c r="W3781" t="s">
        <v>526</v>
      </c>
      <c r="X3781" t="s">
        <v>74</v>
      </c>
      <c r="Y3781" t="s">
        <v>238</v>
      </c>
      <c r="Z3781" t="s">
        <v>74</v>
      </c>
      <c r="AA3781" t="s">
        <v>64</v>
      </c>
      <c r="AB3781" t="s">
        <v>471</v>
      </c>
      <c r="AC3781" t="s">
        <v>155</v>
      </c>
      <c r="AD3781" t="s">
        <v>62</v>
      </c>
      <c r="AE3781" t="s">
        <v>6996</v>
      </c>
      <c r="AF3781" t="s">
        <v>134</v>
      </c>
      <c r="AG3781" t="s">
        <v>151</v>
      </c>
      <c r="AH3781" t="s">
        <v>173</v>
      </c>
      <c r="AI3781" t="s">
        <v>292</v>
      </c>
      <c r="AJ3781" t="s">
        <v>201</v>
      </c>
      <c r="AK3781" t="s">
        <v>73</v>
      </c>
      <c r="AL3781" t="s">
        <v>103</v>
      </c>
      <c r="AM3781" t="s">
        <v>224</v>
      </c>
      <c r="AN3781" t="s">
        <v>76</v>
      </c>
      <c r="AO3781" t="s">
        <v>429</v>
      </c>
      <c r="AP3781" t="s">
        <v>435</v>
      </c>
      <c r="AQ3781" t="s">
        <v>254</v>
      </c>
      <c r="AR3781" t="s">
        <v>67</v>
      </c>
      <c r="AS3781" t="s">
        <v>62</v>
      </c>
      <c r="AT3781" t="s">
        <v>73</v>
      </c>
      <c r="AU3781" t="s">
        <v>107</v>
      </c>
      <c r="AV3781" t="s">
        <v>17851</v>
      </c>
    </row>
    <row r="3782" spans="1:48" hidden="1" x14ac:dyDescent="0.3">
      <c r="A3782" t="s">
        <v>17852</v>
      </c>
      <c r="B3782" t="s">
        <v>17853</v>
      </c>
      <c r="C3782" s="1" t="str">
        <f t="shared" si="623"/>
        <v>21:0975</v>
      </c>
      <c r="D3782" s="1" t="str">
        <f t="shared" si="624"/>
        <v>21:0111</v>
      </c>
      <c r="E3782" t="s">
        <v>17854</v>
      </c>
      <c r="F3782" t="s">
        <v>17855</v>
      </c>
      <c r="H3782">
        <v>60.252334699999999</v>
      </c>
      <c r="I3782">
        <v>-100.68175340000001</v>
      </c>
      <c r="J3782" s="1" t="str">
        <f t="shared" si="625"/>
        <v>NGR lake sediment grab sample</v>
      </c>
      <c r="K3782" s="1" t="str">
        <f t="shared" si="626"/>
        <v>&lt;177 micron (NGR)</v>
      </c>
      <c r="L3782">
        <v>113</v>
      </c>
      <c r="M3782" t="s">
        <v>324</v>
      </c>
      <c r="N3782">
        <v>2196</v>
      </c>
      <c r="O3782" t="s">
        <v>233</v>
      </c>
      <c r="P3782" t="s">
        <v>62</v>
      </c>
      <c r="Q3782" t="s">
        <v>447</v>
      </c>
      <c r="R3782" t="s">
        <v>264</v>
      </c>
      <c r="S3782" t="s">
        <v>57</v>
      </c>
      <c r="T3782" t="s">
        <v>691</v>
      </c>
      <c r="U3782" t="s">
        <v>57</v>
      </c>
      <c r="V3782" t="s">
        <v>121</v>
      </c>
      <c r="W3782" t="s">
        <v>177</v>
      </c>
      <c r="X3782" t="s">
        <v>67</v>
      </c>
      <c r="Y3782" t="s">
        <v>125</v>
      </c>
      <c r="Z3782" t="s">
        <v>62</v>
      </c>
      <c r="AA3782" t="s">
        <v>64</v>
      </c>
      <c r="AB3782" t="s">
        <v>90</v>
      </c>
      <c r="AC3782" t="s">
        <v>70</v>
      </c>
      <c r="AD3782" t="s">
        <v>127</v>
      </c>
      <c r="AE3782" t="s">
        <v>1658</v>
      </c>
      <c r="AF3782" t="s">
        <v>178</v>
      </c>
      <c r="AG3782" t="s">
        <v>290</v>
      </c>
      <c r="AH3782" t="s">
        <v>173</v>
      </c>
      <c r="AI3782" t="s">
        <v>118</v>
      </c>
      <c r="AJ3782" t="s">
        <v>211</v>
      </c>
      <c r="AK3782" t="s">
        <v>73</v>
      </c>
      <c r="AL3782" t="s">
        <v>103</v>
      </c>
      <c r="AM3782" t="s">
        <v>103</v>
      </c>
      <c r="AN3782" t="s">
        <v>76</v>
      </c>
      <c r="AO3782" t="s">
        <v>159</v>
      </c>
      <c r="AP3782" t="s">
        <v>420</v>
      </c>
      <c r="AQ3782" t="s">
        <v>439</v>
      </c>
      <c r="AR3782" t="s">
        <v>67</v>
      </c>
      <c r="AS3782" t="s">
        <v>54</v>
      </c>
      <c r="AT3782" t="s">
        <v>73</v>
      </c>
      <c r="AU3782" t="s">
        <v>107</v>
      </c>
      <c r="AV3782" t="s">
        <v>17856</v>
      </c>
    </row>
    <row r="3783" spans="1:48" hidden="1" x14ac:dyDescent="0.3">
      <c r="A3783" t="s">
        <v>17857</v>
      </c>
      <c r="B3783" t="s">
        <v>17858</v>
      </c>
      <c r="C3783" s="1" t="str">
        <f t="shared" si="623"/>
        <v>21:0975</v>
      </c>
      <c r="D3783" s="1" t="str">
        <f t="shared" si="624"/>
        <v>21:0111</v>
      </c>
      <c r="E3783" t="s">
        <v>17859</v>
      </c>
      <c r="F3783" t="s">
        <v>17860</v>
      </c>
      <c r="H3783">
        <v>60.219822700000002</v>
      </c>
      <c r="I3783">
        <v>-100.7238485</v>
      </c>
      <c r="J3783" s="1" t="str">
        <f t="shared" si="625"/>
        <v>NGR lake sediment grab sample</v>
      </c>
      <c r="K3783" s="1" t="str">
        <f t="shared" si="626"/>
        <v>&lt;177 micron (NGR)</v>
      </c>
      <c r="L3783">
        <v>113</v>
      </c>
      <c r="M3783" t="s">
        <v>335</v>
      </c>
      <c r="N3783">
        <v>2197</v>
      </c>
      <c r="O3783" t="s">
        <v>355</v>
      </c>
      <c r="P3783" t="s">
        <v>54</v>
      </c>
      <c r="Q3783" t="s">
        <v>277</v>
      </c>
      <c r="R3783" t="s">
        <v>264</v>
      </c>
      <c r="S3783" t="s">
        <v>57</v>
      </c>
      <c r="T3783" t="s">
        <v>478</v>
      </c>
      <c r="U3783" t="s">
        <v>57</v>
      </c>
      <c r="V3783" t="s">
        <v>2740</v>
      </c>
      <c r="W3783" t="s">
        <v>75</v>
      </c>
      <c r="X3783" t="s">
        <v>67</v>
      </c>
      <c r="Y3783" t="s">
        <v>155</v>
      </c>
      <c r="Z3783" t="s">
        <v>67</v>
      </c>
      <c r="AA3783" t="s">
        <v>64</v>
      </c>
      <c r="AB3783" t="s">
        <v>90</v>
      </c>
      <c r="AC3783" t="s">
        <v>66</v>
      </c>
      <c r="AD3783" t="s">
        <v>62</v>
      </c>
      <c r="AE3783" t="s">
        <v>8812</v>
      </c>
      <c r="AF3783" t="s">
        <v>178</v>
      </c>
      <c r="AG3783" t="s">
        <v>92</v>
      </c>
      <c r="AH3783" t="s">
        <v>472</v>
      </c>
      <c r="AI3783" t="s">
        <v>95</v>
      </c>
      <c r="AJ3783" t="s">
        <v>170</v>
      </c>
      <c r="AK3783" t="s">
        <v>73</v>
      </c>
      <c r="AL3783" t="s">
        <v>103</v>
      </c>
      <c r="AM3783" t="s">
        <v>103</v>
      </c>
      <c r="AN3783" t="s">
        <v>76</v>
      </c>
      <c r="AO3783" t="s">
        <v>709</v>
      </c>
      <c r="AP3783" t="s">
        <v>8164</v>
      </c>
      <c r="AQ3783" t="s">
        <v>209</v>
      </c>
      <c r="AR3783" t="s">
        <v>67</v>
      </c>
      <c r="AS3783" t="s">
        <v>54</v>
      </c>
      <c r="AT3783" t="s">
        <v>73</v>
      </c>
      <c r="AU3783" t="s">
        <v>107</v>
      </c>
      <c r="AV3783" t="s">
        <v>10203</v>
      </c>
    </row>
    <row r="3784" spans="1:48" hidden="1" x14ac:dyDescent="0.3">
      <c r="A3784" t="s">
        <v>17861</v>
      </c>
      <c r="B3784" t="s">
        <v>17862</v>
      </c>
      <c r="C3784" s="1" t="str">
        <f t="shared" si="623"/>
        <v>21:0975</v>
      </c>
      <c r="D3784" s="1" t="str">
        <f t="shared" si="624"/>
        <v>21:0111</v>
      </c>
      <c r="E3784" t="s">
        <v>17863</v>
      </c>
      <c r="F3784" t="s">
        <v>17864</v>
      </c>
      <c r="H3784">
        <v>60.180008000000001</v>
      </c>
      <c r="I3784">
        <v>-100.70943029999999</v>
      </c>
      <c r="J3784" s="1" t="str">
        <f t="shared" si="625"/>
        <v>NGR lake sediment grab sample</v>
      </c>
      <c r="K3784" s="1" t="str">
        <f t="shared" si="626"/>
        <v>&lt;177 micron (NGR)</v>
      </c>
      <c r="L3784">
        <v>113</v>
      </c>
      <c r="M3784" t="s">
        <v>354</v>
      </c>
      <c r="N3784">
        <v>2198</v>
      </c>
      <c r="O3784" t="s">
        <v>327</v>
      </c>
      <c r="P3784" t="s">
        <v>170</v>
      </c>
      <c r="Q3784" t="s">
        <v>152</v>
      </c>
      <c r="R3784" t="s">
        <v>522</v>
      </c>
      <c r="S3784" t="s">
        <v>57</v>
      </c>
      <c r="T3784" t="s">
        <v>1089</v>
      </c>
      <c r="U3784" t="s">
        <v>88</v>
      </c>
      <c r="V3784" t="s">
        <v>99</v>
      </c>
      <c r="W3784" t="s">
        <v>526</v>
      </c>
      <c r="X3784" t="s">
        <v>67</v>
      </c>
      <c r="Y3784" t="s">
        <v>68</v>
      </c>
      <c r="Z3784" t="s">
        <v>67</v>
      </c>
      <c r="AA3784" t="s">
        <v>64</v>
      </c>
      <c r="AB3784" t="s">
        <v>65</v>
      </c>
      <c r="AC3784" t="s">
        <v>155</v>
      </c>
      <c r="AD3784" t="s">
        <v>96</v>
      </c>
      <c r="AE3784" t="s">
        <v>10367</v>
      </c>
      <c r="AF3784" t="s">
        <v>121</v>
      </c>
      <c r="AG3784" t="s">
        <v>117</v>
      </c>
      <c r="AH3784" t="s">
        <v>173</v>
      </c>
      <c r="AI3784" t="s">
        <v>159</v>
      </c>
      <c r="AJ3784" t="s">
        <v>56</v>
      </c>
      <c r="AK3784" t="s">
        <v>73</v>
      </c>
      <c r="AL3784" t="s">
        <v>103</v>
      </c>
      <c r="AM3784" t="s">
        <v>103</v>
      </c>
      <c r="AN3784" t="s">
        <v>76</v>
      </c>
      <c r="AO3784" t="s">
        <v>413</v>
      </c>
      <c r="AP3784" t="s">
        <v>521</v>
      </c>
      <c r="AQ3784" t="s">
        <v>338</v>
      </c>
      <c r="AR3784" t="s">
        <v>74</v>
      </c>
      <c r="AS3784" t="s">
        <v>54</v>
      </c>
      <c r="AT3784" t="s">
        <v>73</v>
      </c>
      <c r="AU3784" t="s">
        <v>107</v>
      </c>
      <c r="AV3784" t="s">
        <v>3839</v>
      </c>
    </row>
    <row r="3785" spans="1:48" hidden="1" x14ac:dyDescent="0.3">
      <c r="A3785" t="s">
        <v>17865</v>
      </c>
      <c r="B3785" t="s">
        <v>17866</v>
      </c>
      <c r="C3785" s="1" t="str">
        <f t="shared" si="623"/>
        <v>21:0975</v>
      </c>
      <c r="D3785" s="1" t="str">
        <f t="shared" si="624"/>
        <v>21:0111</v>
      </c>
      <c r="E3785" t="s">
        <v>17867</v>
      </c>
      <c r="F3785" t="s">
        <v>17868</v>
      </c>
      <c r="H3785">
        <v>60.061533799999999</v>
      </c>
      <c r="I3785">
        <v>-100.2535523</v>
      </c>
      <c r="J3785" s="1" t="str">
        <f t="shared" si="625"/>
        <v>NGR lake sediment grab sample</v>
      </c>
      <c r="K3785" s="1" t="str">
        <f t="shared" si="626"/>
        <v>&lt;177 micron (NGR)</v>
      </c>
      <c r="L3785">
        <v>114</v>
      </c>
      <c r="M3785" t="s">
        <v>52</v>
      </c>
      <c r="N3785">
        <v>2199</v>
      </c>
      <c r="O3785" t="s">
        <v>327</v>
      </c>
      <c r="P3785" t="s">
        <v>54</v>
      </c>
      <c r="Q3785" t="s">
        <v>152</v>
      </c>
      <c r="R3785" t="s">
        <v>10055</v>
      </c>
      <c r="S3785" t="s">
        <v>57</v>
      </c>
      <c r="T3785" t="s">
        <v>725</v>
      </c>
      <c r="U3785" t="s">
        <v>168</v>
      </c>
      <c r="V3785" t="s">
        <v>2740</v>
      </c>
      <c r="W3785" t="s">
        <v>75</v>
      </c>
      <c r="X3785" t="s">
        <v>67</v>
      </c>
      <c r="Y3785" t="s">
        <v>125</v>
      </c>
      <c r="Z3785" t="s">
        <v>67</v>
      </c>
      <c r="AA3785" t="s">
        <v>64</v>
      </c>
      <c r="AB3785" t="s">
        <v>347</v>
      </c>
      <c r="AC3785" t="s">
        <v>155</v>
      </c>
      <c r="AD3785" t="s">
        <v>59</v>
      </c>
      <c r="AE3785" t="s">
        <v>8754</v>
      </c>
      <c r="AF3785" t="s">
        <v>178</v>
      </c>
      <c r="AG3785" t="s">
        <v>178</v>
      </c>
      <c r="AH3785" t="s">
        <v>472</v>
      </c>
      <c r="AI3785" t="s">
        <v>137</v>
      </c>
      <c r="AJ3785" t="s">
        <v>308</v>
      </c>
      <c r="AK3785" t="s">
        <v>73</v>
      </c>
      <c r="AL3785" t="s">
        <v>103</v>
      </c>
      <c r="AM3785" t="s">
        <v>103</v>
      </c>
      <c r="AN3785" t="s">
        <v>76</v>
      </c>
      <c r="AO3785" t="s">
        <v>156</v>
      </c>
      <c r="AP3785" t="s">
        <v>8164</v>
      </c>
      <c r="AQ3785" t="s">
        <v>203</v>
      </c>
      <c r="AR3785" t="s">
        <v>74</v>
      </c>
      <c r="AS3785" t="s">
        <v>54</v>
      </c>
      <c r="AT3785" t="s">
        <v>73</v>
      </c>
      <c r="AU3785" t="s">
        <v>107</v>
      </c>
      <c r="AV3785" t="s">
        <v>17869</v>
      </c>
    </row>
    <row r="3786" spans="1:48" hidden="1" x14ac:dyDescent="0.3">
      <c r="A3786" t="s">
        <v>17870</v>
      </c>
      <c r="B3786" t="s">
        <v>17871</v>
      </c>
      <c r="C3786" s="1" t="str">
        <f t="shared" si="623"/>
        <v>21:0975</v>
      </c>
      <c r="D3786" s="1" t="str">
        <f t="shared" si="624"/>
        <v>21:0111</v>
      </c>
      <c r="E3786" t="s">
        <v>17872</v>
      </c>
      <c r="F3786" t="s">
        <v>17873</v>
      </c>
      <c r="H3786">
        <v>60.146057399999997</v>
      </c>
      <c r="I3786">
        <v>-100.6914412</v>
      </c>
      <c r="J3786" s="1" t="str">
        <f t="shared" si="625"/>
        <v>NGR lake sediment grab sample</v>
      </c>
      <c r="K3786" s="1" t="str">
        <f t="shared" si="626"/>
        <v>&lt;177 micron (NGR)</v>
      </c>
      <c r="L3786">
        <v>114</v>
      </c>
      <c r="M3786" t="s">
        <v>86</v>
      </c>
      <c r="N3786">
        <v>2200</v>
      </c>
      <c r="O3786" t="s">
        <v>104</v>
      </c>
      <c r="P3786" t="s">
        <v>54</v>
      </c>
      <c r="Q3786" t="s">
        <v>558</v>
      </c>
      <c r="R3786" t="s">
        <v>69</v>
      </c>
      <c r="S3786" t="s">
        <v>57</v>
      </c>
      <c r="T3786" t="s">
        <v>100</v>
      </c>
      <c r="U3786" t="s">
        <v>117</v>
      </c>
      <c r="V3786" t="s">
        <v>615</v>
      </c>
      <c r="W3786" t="s">
        <v>448</v>
      </c>
      <c r="X3786" t="s">
        <v>74</v>
      </c>
      <c r="Y3786" t="s">
        <v>95</v>
      </c>
      <c r="Z3786" t="s">
        <v>170</v>
      </c>
      <c r="AA3786" t="s">
        <v>64</v>
      </c>
      <c r="AB3786" t="s">
        <v>187</v>
      </c>
      <c r="AC3786" t="s">
        <v>155</v>
      </c>
      <c r="AD3786" t="s">
        <v>117</v>
      </c>
      <c r="AE3786" t="s">
        <v>68</v>
      </c>
      <c r="AF3786" t="s">
        <v>92</v>
      </c>
      <c r="AG3786" t="s">
        <v>890</v>
      </c>
      <c r="AH3786" t="s">
        <v>472</v>
      </c>
      <c r="AI3786" t="s">
        <v>138</v>
      </c>
      <c r="AJ3786" t="s">
        <v>292</v>
      </c>
      <c r="AK3786" t="s">
        <v>73</v>
      </c>
      <c r="AL3786" t="s">
        <v>103</v>
      </c>
      <c r="AM3786" t="s">
        <v>224</v>
      </c>
      <c r="AN3786" t="s">
        <v>76</v>
      </c>
      <c r="AO3786" t="s">
        <v>72</v>
      </c>
      <c r="AP3786" t="s">
        <v>2741</v>
      </c>
      <c r="AQ3786" t="s">
        <v>203</v>
      </c>
      <c r="AR3786" t="s">
        <v>67</v>
      </c>
      <c r="AS3786" t="s">
        <v>62</v>
      </c>
      <c r="AT3786" t="s">
        <v>73</v>
      </c>
      <c r="AU3786" t="s">
        <v>107</v>
      </c>
      <c r="AV3786" t="s">
        <v>17874</v>
      </c>
    </row>
    <row r="3787" spans="1:48" hidden="1" x14ac:dyDescent="0.3">
      <c r="A3787" t="s">
        <v>17875</v>
      </c>
      <c r="B3787" t="s">
        <v>17876</v>
      </c>
      <c r="C3787" s="1" t="str">
        <f t="shared" si="623"/>
        <v>21:0975</v>
      </c>
      <c r="D3787" s="1" t="str">
        <f t="shared" si="624"/>
        <v>21:0111</v>
      </c>
      <c r="E3787" t="s">
        <v>17877</v>
      </c>
      <c r="F3787" t="s">
        <v>17878</v>
      </c>
      <c r="H3787">
        <v>60.1191812</v>
      </c>
      <c r="I3787">
        <v>-100.69256590000001</v>
      </c>
      <c r="J3787" s="1" t="str">
        <f t="shared" si="625"/>
        <v>NGR lake sediment grab sample</v>
      </c>
      <c r="K3787" s="1" t="str">
        <f t="shared" si="626"/>
        <v>&lt;177 micron (NGR)</v>
      </c>
      <c r="L3787">
        <v>114</v>
      </c>
      <c r="M3787" t="s">
        <v>113</v>
      </c>
      <c r="N3787">
        <v>2201</v>
      </c>
      <c r="O3787" t="s">
        <v>302</v>
      </c>
      <c r="P3787" t="s">
        <v>54</v>
      </c>
      <c r="Q3787" t="s">
        <v>364</v>
      </c>
      <c r="R3787" t="s">
        <v>282</v>
      </c>
      <c r="S3787" t="s">
        <v>57</v>
      </c>
      <c r="T3787" t="s">
        <v>454</v>
      </c>
      <c r="U3787" t="s">
        <v>96</v>
      </c>
      <c r="V3787" t="s">
        <v>616</v>
      </c>
      <c r="W3787" t="s">
        <v>448</v>
      </c>
      <c r="X3787" t="s">
        <v>74</v>
      </c>
      <c r="Y3787" t="s">
        <v>206</v>
      </c>
      <c r="Z3787" t="s">
        <v>170</v>
      </c>
      <c r="AA3787" t="s">
        <v>64</v>
      </c>
      <c r="AB3787" t="s">
        <v>303</v>
      </c>
      <c r="AC3787" t="s">
        <v>75</v>
      </c>
      <c r="AD3787" t="s">
        <v>96</v>
      </c>
      <c r="AE3787" t="s">
        <v>191</v>
      </c>
      <c r="AF3787" t="s">
        <v>77</v>
      </c>
      <c r="AG3787" t="s">
        <v>90</v>
      </c>
      <c r="AH3787" t="s">
        <v>780</v>
      </c>
      <c r="AI3787" t="s">
        <v>388</v>
      </c>
      <c r="AJ3787" t="s">
        <v>72</v>
      </c>
      <c r="AK3787" t="s">
        <v>73</v>
      </c>
      <c r="AL3787" t="s">
        <v>103</v>
      </c>
      <c r="AM3787" t="s">
        <v>75</v>
      </c>
      <c r="AN3787" t="s">
        <v>76</v>
      </c>
      <c r="AO3787" t="s">
        <v>592</v>
      </c>
      <c r="AP3787" t="s">
        <v>446</v>
      </c>
      <c r="AQ3787" t="s">
        <v>2079</v>
      </c>
      <c r="AR3787" t="s">
        <v>67</v>
      </c>
      <c r="AS3787" t="s">
        <v>170</v>
      </c>
      <c r="AT3787" t="s">
        <v>73</v>
      </c>
      <c r="AU3787" t="s">
        <v>107</v>
      </c>
      <c r="AV3787" t="s">
        <v>8678</v>
      </c>
    </row>
    <row r="3788" spans="1:48" hidden="1" x14ac:dyDescent="0.3">
      <c r="A3788" t="s">
        <v>17879</v>
      </c>
      <c r="B3788" t="s">
        <v>17880</v>
      </c>
      <c r="C3788" s="1" t="str">
        <f t="shared" si="623"/>
        <v>21:0975</v>
      </c>
      <c r="D3788" s="1" t="str">
        <f t="shared" si="624"/>
        <v>21:0111</v>
      </c>
      <c r="E3788" t="s">
        <v>17877</v>
      </c>
      <c r="F3788" t="s">
        <v>17881</v>
      </c>
      <c r="H3788">
        <v>60.1191812</v>
      </c>
      <c r="I3788">
        <v>-100.69256590000001</v>
      </c>
      <c r="J3788" s="1" t="str">
        <f t="shared" si="625"/>
        <v>NGR lake sediment grab sample</v>
      </c>
      <c r="K3788" s="1" t="str">
        <f t="shared" si="626"/>
        <v>&lt;177 micron (NGR)</v>
      </c>
      <c r="L3788">
        <v>114</v>
      </c>
      <c r="M3788" t="s">
        <v>132</v>
      </c>
      <c r="N3788">
        <v>2202</v>
      </c>
      <c r="O3788" t="s">
        <v>396</v>
      </c>
      <c r="P3788" t="s">
        <v>54</v>
      </c>
      <c r="Q3788" t="s">
        <v>479</v>
      </c>
      <c r="R3788" t="s">
        <v>436</v>
      </c>
      <c r="S3788" t="s">
        <v>57</v>
      </c>
      <c r="T3788" t="s">
        <v>207</v>
      </c>
      <c r="U3788" t="s">
        <v>138</v>
      </c>
      <c r="V3788" t="s">
        <v>151</v>
      </c>
      <c r="W3788" t="s">
        <v>421</v>
      </c>
      <c r="X3788" t="s">
        <v>74</v>
      </c>
      <c r="Y3788" t="s">
        <v>74</v>
      </c>
      <c r="Z3788" t="s">
        <v>62</v>
      </c>
      <c r="AA3788" t="s">
        <v>64</v>
      </c>
      <c r="AB3788" t="s">
        <v>615</v>
      </c>
      <c r="AC3788" t="s">
        <v>75</v>
      </c>
      <c r="AD3788" t="s">
        <v>127</v>
      </c>
      <c r="AE3788" t="s">
        <v>1023</v>
      </c>
      <c r="AF3788" t="s">
        <v>92</v>
      </c>
      <c r="AG3788" t="s">
        <v>436</v>
      </c>
      <c r="AH3788" t="s">
        <v>472</v>
      </c>
      <c r="AI3788" t="s">
        <v>254</v>
      </c>
      <c r="AJ3788" t="s">
        <v>340</v>
      </c>
      <c r="AK3788" t="s">
        <v>73</v>
      </c>
      <c r="AL3788" t="s">
        <v>103</v>
      </c>
      <c r="AM3788" t="s">
        <v>177</v>
      </c>
      <c r="AN3788" t="s">
        <v>76</v>
      </c>
      <c r="AO3788" t="s">
        <v>280</v>
      </c>
      <c r="AP3788" t="s">
        <v>89</v>
      </c>
      <c r="AQ3788" t="s">
        <v>6428</v>
      </c>
      <c r="AR3788" t="s">
        <v>67</v>
      </c>
      <c r="AS3788" t="s">
        <v>62</v>
      </c>
      <c r="AT3788" t="s">
        <v>73</v>
      </c>
      <c r="AU3788" t="s">
        <v>107</v>
      </c>
      <c r="AV3788" t="s">
        <v>17882</v>
      </c>
    </row>
    <row r="3789" spans="1:48" hidden="1" x14ac:dyDescent="0.3">
      <c r="A3789" t="s">
        <v>17883</v>
      </c>
      <c r="B3789" t="s">
        <v>17884</v>
      </c>
      <c r="C3789" s="1" t="str">
        <f t="shared" si="623"/>
        <v>21:0975</v>
      </c>
      <c r="D3789" s="1" t="str">
        <f t="shared" si="624"/>
        <v>21:0111</v>
      </c>
      <c r="E3789" t="s">
        <v>17885</v>
      </c>
      <c r="F3789" t="s">
        <v>17886</v>
      </c>
      <c r="H3789">
        <v>60.087947</v>
      </c>
      <c r="I3789">
        <v>-100.6903374</v>
      </c>
      <c r="J3789" s="1" t="str">
        <f t="shared" si="625"/>
        <v>NGR lake sediment grab sample</v>
      </c>
      <c r="K3789" s="1" t="str">
        <f t="shared" si="626"/>
        <v>&lt;177 micron (NGR)</v>
      </c>
      <c r="L3789">
        <v>114</v>
      </c>
      <c r="M3789" t="s">
        <v>149</v>
      </c>
      <c r="N3789">
        <v>2203</v>
      </c>
      <c r="O3789" t="s">
        <v>95</v>
      </c>
      <c r="P3789" t="s">
        <v>54</v>
      </c>
      <c r="Q3789" t="s">
        <v>1814</v>
      </c>
      <c r="R3789" t="s">
        <v>187</v>
      </c>
      <c r="S3789" t="s">
        <v>57</v>
      </c>
      <c r="T3789" t="s">
        <v>277</v>
      </c>
      <c r="U3789" t="s">
        <v>59</v>
      </c>
      <c r="V3789" t="s">
        <v>550</v>
      </c>
      <c r="W3789" t="s">
        <v>170</v>
      </c>
      <c r="X3789" t="s">
        <v>62</v>
      </c>
      <c r="Y3789" t="s">
        <v>448</v>
      </c>
      <c r="Z3789" t="s">
        <v>170</v>
      </c>
      <c r="AA3789" t="s">
        <v>64</v>
      </c>
      <c r="AB3789" t="s">
        <v>617</v>
      </c>
      <c r="AC3789" t="s">
        <v>238</v>
      </c>
      <c r="AD3789" t="s">
        <v>116</v>
      </c>
      <c r="AE3789" t="s">
        <v>174</v>
      </c>
      <c r="AF3789" t="s">
        <v>77</v>
      </c>
      <c r="AG3789" t="s">
        <v>492</v>
      </c>
      <c r="AH3789" t="s">
        <v>472</v>
      </c>
      <c r="AI3789" t="s">
        <v>306</v>
      </c>
      <c r="AJ3789" t="s">
        <v>168</v>
      </c>
      <c r="AK3789" t="s">
        <v>73</v>
      </c>
      <c r="AL3789" t="s">
        <v>103</v>
      </c>
      <c r="AM3789" t="s">
        <v>157</v>
      </c>
      <c r="AN3789" t="s">
        <v>76</v>
      </c>
      <c r="AO3789" t="s">
        <v>515</v>
      </c>
      <c r="AP3789" t="s">
        <v>2741</v>
      </c>
      <c r="AQ3789" t="s">
        <v>14110</v>
      </c>
      <c r="AR3789" t="s">
        <v>74</v>
      </c>
      <c r="AS3789" t="s">
        <v>127</v>
      </c>
      <c r="AT3789" t="s">
        <v>152</v>
      </c>
      <c r="AU3789" t="s">
        <v>107</v>
      </c>
      <c r="AV3789" t="s">
        <v>17887</v>
      </c>
    </row>
    <row r="3790" spans="1:48" hidden="1" x14ac:dyDescent="0.3">
      <c r="A3790" t="s">
        <v>17888</v>
      </c>
      <c r="B3790" t="s">
        <v>17889</v>
      </c>
      <c r="C3790" s="1" t="str">
        <f t="shared" si="623"/>
        <v>21:0975</v>
      </c>
      <c r="D3790" s="1" t="str">
        <f t="shared" si="624"/>
        <v>21:0111</v>
      </c>
      <c r="E3790" t="s">
        <v>17890</v>
      </c>
      <c r="F3790" t="s">
        <v>17891</v>
      </c>
      <c r="H3790">
        <v>60.058408200000002</v>
      </c>
      <c r="I3790">
        <v>-100.67621629999999</v>
      </c>
      <c r="J3790" s="1" t="str">
        <f t="shared" si="625"/>
        <v>NGR lake sediment grab sample</v>
      </c>
      <c r="K3790" s="1" t="str">
        <f t="shared" si="626"/>
        <v>&lt;177 micron (NGR)</v>
      </c>
      <c r="L3790">
        <v>114</v>
      </c>
      <c r="M3790" t="s">
        <v>165</v>
      </c>
      <c r="N3790">
        <v>2204</v>
      </c>
      <c r="O3790" t="s">
        <v>74</v>
      </c>
      <c r="P3790" t="s">
        <v>54</v>
      </c>
      <c r="Q3790" t="s">
        <v>207</v>
      </c>
      <c r="R3790" t="s">
        <v>90</v>
      </c>
      <c r="S3790" t="s">
        <v>57</v>
      </c>
      <c r="T3790" t="s">
        <v>207</v>
      </c>
      <c r="U3790" t="s">
        <v>57</v>
      </c>
      <c r="V3790" t="s">
        <v>2740</v>
      </c>
      <c r="W3790" t="s">
        <v>75</v>
      </c>
      <c r="X3790" t="s">
        <v>67</v>
      </c>
      <c r="Y3790" t="s">
        <v>177</v>
      </c>
      <c r="Z3790" t="s">
        <v>67</v>
      </c>
      <c r="AA3790" t="s">
        <v>64</v>
      </c>
      <c r="AB3790" t="s">
        <v>139</v>
      </c>
      <c r="AC3790" t="s">
        <v>206</v>
      </c>
      <c r="AD3790" t="s">
        <v>281</v>
      </c>
      <c r="AE3790" t="s">
        <v>10670</v>
      </c>
      <c r="AF3790" t="s">
        <v>104</v>
      </c>
      <c r="AG3790" t="s">
        <v>92</v>
      </c>
      <c r="AH3790" t="s">
        <v>173</v>
      </c>
      <c r="AI3790" t="s">
        <v>62</v>
      </c>
      <c r="AJ3790" t="s">
        <v>348</v>
      </c>
      <c r="AK3790" t="s">
        <v>73</v>
      </c>
      <c r="AL3790" t="s">
        <v>103</v>
      </c>
      <c r="AM3790" t="s">
        <v>177</v>
      </c>
      <c r="AN3790" t="s">
        <v>76</v>
      </c>
      <c r="AO3790" t="s">
        <v>92</v>
      </c>
      <c r="AP3790" t="s">
        <v>8164</v>
      </c>
      <c r="AQ3790" t="s">
        <v>17892</v>
      </c>
      <c r="AR3790" t="s">
        <v>67</v>
      </c>
      <c r="AS3790" t="s">
        <v>170</v>
      </c>
      <c r="AT3790" t="s">
        <v>73</v>
      </c>
      <c r="AU3790" t="s">
        <v>107</v>
      </c>
      <c r="AV3790" t="s">
        <v>17893</v>
      </c>
    </row>
    <row r="3791" spans="1:48" hidden="1" x14ac:dyDescent="0.3">
      <c r="A3791" t="s">
        <v>17894</v>
      </c>
      <c r="B3791" t="s">
        <v>17895</v>
      </c>
      <c r="C3791" s="1" t="str">
        <f t="shared" si="623"/>
        <v>21:0975</v>
      </c>
      <c r="D3791" s="1" t="str">
        <f t="shared" si="624"/>
        <v>21:0111</v>
      </c>
      <c r="E3791" t="s">
        <v>17896</v>
      </c>
      <c r="F3791" t="s">
        <v>17897</v>
      </c>
      <c r="H3791">
        <v>60.055773100000003</v>
      </c>
      <c r="I3791">
        <v>-100.60480800000001</v>
      </c>
      <c r="J3791" s="1" t="str">
        <f t="shared" si="625"/>
        <v>NGR lake sediment grab sample</v>
      </c>
      <c r="K3791" s="1" t="str">
        <f t="shared" si="626"/>
        <v>&lt;177 micron (NGR)</v>
      </c>
      <c r="L3791">
        <v>114</v>
      </c>
      <c r="M3791" t="s">
        <v>185</v>
      </c>
      <c r="N3791">
        <v>2205</v>
      </c>
      <c r="O3791" t="s">
        <v>137</v>
      </c>
      <c r="P3791" t="s">
        <v>54</v>
      </c>
      <c r="Q3791" t="s">
        <v>248</v>
      </c>
      <c r="R3791" t="s">
        <v>339</v>
      </c>
      <c r="S3791" t="s">
        <v>57</v>
      </c>
      <c r="T3791" t="s">
        <v>204</v>
      </c>
      <c r="U3791" t="s">
        <v>168</v>
      </c>
      <c r="V3791" t="s">
        <v>2740</v>
      </c>
      <c r="W3791" t="s">
        <v>206</v>
      </c>
      <c r="X3791" t="s">
        <v>67</v>
      </c>
      <c r="Y3791" t="s">
        <v>125</v>
      </c>
      <c r="Z3791" t="s">
        <v>74</v>
      </c>
      <c r="AA3791" t="s">
        <v>64</v>
      </c>
      <c r="AB3791" t="s">
        <v>251</v>
      </c>
      <c r="AC3791" t="s">
        <v>155</v>
      </c>
      <c r="AD3791" t="s">
        <v>96</v>
      </c>
      <c r="AE3791" t="s">
        <v>2039</v>
      </c>
      <c r="AF3791" t="s">
        <v>357</v>
      </c>
      <c r="AG3791" t="s">
        <v>116</v>
      </c>
      <c r="AH3791" t="s">
        <v>472</v>
      </c>
      <c r="AI3791" t="s">
        <v>363</v>
      </c>
      <c r="AJ3791" t="s">
        <v>292</v>
      </c>
      <c r="AK3791" t="s">
        <v>73</v>
      </c>
      <c r="AL3791" t="s">
        <v>103</v>
      </c>
      <c r="AM3791" t="s">
        <v>224</v>
      </c>
      <c r="AN3791" t="s">
        <v>76</v>
      </c>
      <c r="AO3791" t="s">
        <v>592</v>
      </c>
      <c r="AP3791" t="s">
        <v>1477</v>
      </c>
      <c r="AQ3791" t="s">
        <v>178</v>
      </c>
      <c r="AR3791" t="s">
        <v>67</v>
      </c>
      <c r="AS3791" t="s">
        <v>54</v>
      </c>
      <c r="AT3791" t="s">
        <v>91</v>
      </c>
      <c r="AU3791" t="s">
        <v>107</v>
      </c>
      <c r="AV3791" t="s">
        <v>13622</v>
      </c>
    </row>
    <row r="3792" spans="1:48" hidden="1" x14ac:dyDescent="0.3">
      <c r="A3792" t="s">
        <v>17898</v>
      </c>
      <c r="B3792" t="s">
        <v>17899</v>
      </c>
      <c r="C3792" s="1" t="str">
        <f t="shared" si="623"/>
        <v>21:0975</v>
      </c>
      <c r="D3792" s="1" t="str">
        <f>HYPERLINK("https://geochem.nrcan.gc.ca/cdogs/content/svy/svy_e.htm", "")</f>
        <v/>
      </c>
      <c r="G3792" s="1" t="str">
        <f>HYPERLINK("https://geochem.nrcan.gc.ca/cdogs/content/cr_/cr_00161_e.htm", "161")</f>
        <v>161</v>
      </c>
      <c r="J3792" t="s">
        <v>230</v>
      </c>
      <c r="K3792" t="s">
        <v>231</v>
      </c>
      <c r="L3792">
        <v>114</v>
      </c>
      <c r="M3792" t="s">
        <v>232</v>
      </c>
      <c r="N3792">
        <v>2206</v>
      </c>
      <c r="O3792" t="s">
        <v>692</v>
      </c>
      <c r="P3792" t="s">
        <v>62</v>
      </c>
      <c r="Q3792" t="s">
        <v>656</v>
      </c>
      <c r="R3792" t="s">
        <v>103</v>
      </c>
      <c r="S3792" t="s">
        <v>57</v>
      </c>
      <c r="T3792" t="s">
        <v>135</v>
      </c>
      <c r="U3792" t="s">
        <v>168</v>
      </c>
      <c r="V3792" t="s">
        <v>58</v>
      </c>
      <c r="W3792" t="s">
        <v>276</v>
      </c>
      <c r="X3792" t="s">
        <v>62</v>
      </c>
      <c r="Y3792" t="s">
        <v>308</v>
      </c>
      <c r="Z3792" t="s">
        <v>104</v>
      </c>
      <c r="AA3792" t="s">
        <v>64</v>
      </c>
      <c r="AB3792" t="s">
        <v>236</v>
      </c>
      <c r="AC3792" t="s">
        <v>125</v>
      </c>
      <c r="AD3792" t="s">
        <v>67</v>
      </c>
      <c r="AE3792" t="s">
        <v>237</v>
      </c>
      <c r="AF3792" t="s">
        <v>187</v>
      </c>
      <c r="AG3792" t="s">
        <v>60</v>
      </c>
      <c r="AH3792" t="s">
        <v>125</v>
      </c>
      <c r="AI3792" t="s">
        <v>134</v>
      </c>
      <c r="AJ3792" t="s">
        <v>328</v>
      </c>
      <c r="AK3792" t="s">
        <v>73</v>
      </c>
      <c r="AL3792" t="s">
        <v>526</v>
      </c>
      <c r="AM3792" t="s">
        <v>206</v>
      </c>
      <c r="AN3792" t="s">
        <v>76</v>
      </c>
      <c r="AO3792" t="s">
        <v>92</v>
      </c>
      <c r="AP3792" t="s">
        <v>813</v>
      </c>
      <c r="AQ3792" t="s">
        <v>240</v>
      </c>
      <c r="AR3792" t="s">
        <v>67</v>
      </c>
      <c r="AS3792" t="s">
        <v>96</v>
      </c>
      <c r="AT3792" t="s">
        <v>73</v>
      </c>
      <c r="AU3792" t="s">
        <v>549</v>
      </c>
      <c r="AV3792" t="s">
        <v>17900</v>
      </c>
    </row>
    <row r="3793" spans="1:48" hidden="1" x14ac:dyDescent="0.3">
      <c r="A3793" t="s">
        <v>17901</v>
      </c>
      <c r="B3793" t="s">
        <v>17902</v>
      </c>
      <c r="C3793" s="1" t="str">
        <f t="shared" si="623"/>
        <v>21:0975</v>
      </c>
      <c r="D3793" s="1" t="str">
        <f t="shared" ref="D3793:D3817" si="627">HYPERLINK("https://geochem.nrcan.gc.ca/cdogs/content/svy/svy210111_e.htm", "21:0111")</f>
        <v>21:0111</v>
      </c>
      <c r="E3793" t="s">
        <v>17903</v>
      </c>
      <c r="F3793" t="s">
        <v>17904</v>
      </c>
      <c r="H3793">
        <v>60.059371400000003</v>
      </c>
      <c r="I3793">
        <v>-100.55696469999999</v>
      </c>
      <c r="J3793" s="1" t="str">
        <f t="shared" ref="J3793:J3817" si="628">HYPERLINK("https://geochem.nrcan.gc.ca/cdogs/content/kwd/kwd020027_e.htm", "NGR lake sediment grab sample")</f>
        <v>NGR lake sediment grab sample</v>
      </c>
      <c r="K3793" s="1" t="str">
        <f t="shared" ref="K3793:K3817" si="629">HYPERLINK("https://geochem.nrcan.gc.ca/cdogs/content/kwd/kwd080006_e.htm", "&lt;177 micron (NGR)")</f>
        <v>&lt;177 micron (NGR)</v>
      </c>
      <c r="L3793">
        <v>114</v>
      </c>
      <c r="M3793" t="s">
        <v>200</v>
      </c>
      <c r="N3793">
        <v>2207</v>
      </c>
      <c r="O3793" t="s">
        <v>68</v>
      </c>
      <c r="P3793" t="s">
        <v>54</v>
      </c>
      <c r="Q3793" t="s">
        <v>652</v>
      </c>
      <c r="R3793" t="s">
        <v>317</v>
      </c>
      <c r="S3793" t="s">
        <v>57</v>
      </c>
      <c r="T3793" t="s">
        <v>169</v>
      </c>
      <c r="U3793" t="s">
        <v>59</v>
      </c>
      <c r="V3793" t="s">
        <v>347</v>
      </c>
      <c r="W3793" t="s">
        <v>276</v>
      </c>
      <c r="X3793" t="s">
        <v>67</v>
      </c>
      <c r="Y3793" t="s">
        <v>346</v>
      </c>
      <c r="Z3793" t="s">
        <v>127</v>
      </c>
      <c r="AA3793" t="s">
        <v>64</v>
      </c>
      <c r="AB3793" t="s">
        <v>550</v>
      </c>
      <c r="AC3793" t="s">
        <v>224</v>
      </c>
      <c r="AD3793" t="s">
        <v>138</v>
      </c>
      <c r="AE3793" t="s">
        <v>526</v>
      </c>
      <c r="AF3793" t="s">
        <v>281</v>
      </c>
      <c r="AG3793" t="s">
        <v>100</v>
      </c>
      <c r="AH3793" t="s">
        <v>173</v>
      </c>
      <c r="AI3793" t="s">
        <v>338</v>
      </c>
      <c r="AJ3793" t="s">
        <v>56</v>
      </c>
      <c r="AK3793" t="s">
        <v>73</v>
      </c>
      <c r="AL3793" t="s">
        <v>75</v>
      </c>
      <c r="AM3793" t="s">
        <v>75</v>
      </c>
      <c r="AN3793" t="s">
        <v>76</v>
      </c>
      <c r="AO3793" t="s">
        <v>178</v>
      </c>
      <c r="AP3793" t="s">
        <v>566</v>
      </c>
      <c r="AQ3793" t="s">
        <v>121</v>
      </c>
      <c r="AR3793" t="s">
        <v>67</v>
      </c>
      <c r="AS3793" t="s">
        <v>54</v>
      </c>
      <c r="AT3793" t="s">
        <v>73</v>
      </c>
      <c r="AU3793" t="s">
        <v>107</v>
      </c>
      <c r="AV3793" t="s">
        <v>14369</v>
      </c>
    </row>
    <row r="3794" spans="1:48" hidden="1" x14ac:dyDescent="0.3">
      <c r="A3794" t="s">
        <v>17905</v>
      </c>
      <c r="B3794" t="s">
        <v>17906</v>
      </c>
      <c r="C3794" s="1" t="str">
        <f t="shared" si="623"/>
        <v>21:0975</v>
      </c>
      <c r="D3794" s="1" t="str">
        <f t="shared" si="627"/>
        <v>21:0111</v>
      </c>
      <c r="E3794" t="s">
        <v>17907</v>
      </c>
      <c r="F3794" t="s">
        <v>17908</v>
      </c>
      <c r="H3794">
        <v>60.058917000000001</v>
      </c>
      <c r="I3794">
        <v>-100.51016610000001</v>
      </c>
      <c r="J3794" s="1" t="str">
        <f t="shared" si="628"/>
        <v>NGR lake sediment grab sample</v>
      </c>
      <c r="K3794" s="1" t="str">
        <f t="shared" si="629"/>
        <v>&lt;177 micron (NGR)</v>
      </c>
      <c r="L3794">
        <v>114</v>
      </c>
      <c r="M3794" t="s">
        <v>217</v>
      </c>
      <c r="N3794">
        <v>2208</v>
      </c>
      <c r="O3794" t="s">
        <v>355</v>
      </c>
      <c r="P3794" t="s">
        <v>54</v>
      </c>
      <c r="Q3794" t="s">
        <v>262</v>
      </c>
      <c r="R3794" t="s">
        <v>139</v>
      </c>
      <c r="S3794" t="s">
        <v>57</v>
      </c>
      <c r="T3794" t="s">
        <v>122</v>
      </c>
      <c r="U3794" t="s">
        <v>59</v>
      </c>
      <c r="V3794" t="s">
        <v>2740</v>
      </c>
      <c r="W3794" t="s">
        <v>68</v>
      </c>
      <c r="X3794" t="s">
        <v>67</v>
      </c>
      <c r="Y3794" t="s">
        <v>157</v>
      </c>
      <c r="Z3794" t="s">
        <v>62</v>
      </c>
      <c r="AA3794" t="s">
        <v>64</v>
      </c>
      <c r="AB3794" t="s">
        <v>550</v>
      </c>
      <c r="AC3794" t="s">
        <v>224</v>
      </c>
      <c r="AD3794" t="s">
        <v>138</v>
      </c>
      <c r="AE3794" t="s">
        <v>1023</v>
      </c>
      <c r="AF3794" t="s">
        <v>76</v>
      </c>
      <c r="AG3794" t="s">
        <v>90</v>
      </c>
      <c r="AH3794" t="s">
        <v>472</v>
      </c>
      <c r="AI3794" t="s">
        <v>79</v>
      </c>
      <c r="AJ3794" t="s">
        <v>692</v>
      </c>
      <c r="AK3794" t="s">
        <v>73</v>
      </c>
      <c r="AL3794" t="s">
        <v>103</v>
      </c>
      <c r="AM3794" t="s">
        <v>75</v>
      </c>
      <c r="AN3794" t="s">
        <v>76</v>
      </c>
      <c r="AO3794" t="s">
        <v>203</v>
      </c>
      <c r="AP3794" t="s">
        <v>470</v>
      </c>
      <c r="AQ3794" t="s">
        <v>77</v>
      </c>
      <c r="AR3794" t="s">
        <v>67</v>
      </c>
      <c r="AS3794" t="s">
        <v>62</v>
      </c>
      <c r="AT3794" t="s">
        <v>58</v>
      </c>
      <c r="AU3794" t="s">
        <v>107</v>
      </c>
      <c r="AV3794" t="s">
        <v>17909</v>
      </c>
    </row>
    <row r="3795" spans="1:48" hidden="1" x14ac:dyDescent="0.3">
      <c r="A3795" t="s">
        <v>17910</v>
      </c>
      <c r="B3795" t="s">
        <v>17911</v>
      </c>
      <c r="C3795" s="1" t="str">
        <f t="shared" si="623"/>
        <v>21:0975</v>
      </c>
      <c r="D3795" s="1" t="str">
        <f t="shared" si="627"/>
        <v>21:0111</v>
      </c>
      <c r="E3795" t="s">
        <v>17912</v>
      </c>
      <c r="F3795" t="s">
        <v>17913</v>
      </c>
      <c r="H3795">
        <v>60.050973800000001</v>
      </c>
      <c r="I3795">
        <v>-100.45034029999999</v>
      </c>
      <c r="J3795" s="1" t="str">
        <f t="shared" si="628"/>
        <v>NGR lake sediment grab sample</v>
      </c>
      <c r="K3795" s="1" t="str">
        <f t="shared" si="629"/>
        <v>&lt;177 micron (NGR)</v>
      </c>
      <c r="L3795">
        <v>114</v>
      </c>
      <c r="M3795" t="s">
        <v>246</v>
      </c>
      <c r="N3795">
        <v>2209</v>
      </c>
      <c r="O3795" t="s">
        <v>363</v>
      </c>
      <c r="P3795" t="s">
        <v>62</v>
      </c>
      <c r="Q3795" t="s">
        <v>3299</v>
      </c>
      <c r="R3795" t="s">
        <v>550</v>
      </c>
      <c r="S3795" t="s">
        <v>57</v>
      </c>
      <c r="T3795" t="s">
        <v>365</v>
      </c>
      <c r="U3795" t="s">
        <v>88</v>
      </c>
      <c r="V3795" t="s">
        <v>151</v>
      </c>
      <c r="W3795" t="s">
        <v>396</v>
      </c>
      <c r="X3795" t="s">
        <v>67</v>
      </c>
      <c r="Y3795" t="s">
        <v>62</v>
      </c>
      <c r="Z3795" t="s">
        <v>170</v>
      </c>
      <c r="AA3795" t="s">
        <v>64</v>
      </c>
      <c r="AB3795" t="s">
        <v>187</v>
      </c>
      <c r="AC3795" t="s">
        <v>177</v>
      </c>
      <c r="AD3795" t="s">
        <v>104</v>
      </c>
      <c r="AE3795" t="s">
        <v>68</v>
      </c>
      <c r="AF3795" t="s">
        <v>151</v>
      </c>
      <c r="AG3795" t="s">
        <v>478</v>
      </c>
      <c r="AH3795" t="s">
        <v>173</v>
      </c>
      <c r="AI3795" t="s">
        <v>709</v>
      </c>
      <c r="AJ3795" t="s">
        <v>254</v>
      </c>
      <c r="AK3795" t="s">
        <v>73</v>
      </c>
      <c r="AL3795" t="s">
        <v>103</v>
      </c>
      <c r="AM3795" t="s">
        <v>103</v>
      </c>
      <c r="AN3795" t="s">
        <v>76</v>
      </c>
      <c r="AO3795" t="s">
        <v>168</v>
      </c>
      <c r="AP3795" t="s">
        <v>2033</v>
      </c>
      <c r="AQ3795" t="s">
        <v>1633</v>
      </c>
      <c r="AR3795" t="s">
        <v>67</v>
      </c>
      <c r="AS3795" t="s">
        <v>62</v>
      </c>
      <c r="AT3795" t="s">
        <v>73</v>
      </c>
      <c r="AU3795" t="s">
        <v>107</v>
      </c>
      <c r="AV3795" t="s">
        <v>1485</v>
      </c>
    </row>
    <row r="3796" spans="1:48" hidden="1" x14ac:dyDescent="0.3">
      <c r="A3796" t="s">
        <v>17914</v>
      </c>
      <c r="B3796" t="s">
        <v>17915</v>
      </c>
      <c r="C3796" s="1" t="str">
        <f t="shared" si="623"/>
        <v>21:0975</v>
      </c>
      <c r="D3796" s="1" t="str">
        <f t="shared" si="627"/>
        <v>21:0111</v>
      </c>
      <c r="E3796" t="s">
        <v>17916</v>
      </c>
      <c r="F3796" t="s">
        <v>17917</v>
      </c>
      <c r="H3796">
        <v>60.0587315</v>
      </c>
      <c r="I3796">
        <v>-100.36695349999999</v>
      </c>
      <c r="J3796" s="1" t="str">
        <f t="shared" si="628"/>
        <v>NGR lake sediment grab sample</v>
      </c>
      <c r="K3796" s="1" t="str">
        <f t="shared" si="629"/>
        <v>&lt;177 micron (NGR)</v>
      </c>
      <c r="L3796">
        <v>114</v>
      </c>
      <c r="M3796" t="s">
        <v>260</v>
      </c>
      <c r="N3796">
        <v>2210</v>
      </c>
      <c r="O3796" t="s">
        <v>388</v>
      </c>
      <c r="P3796" t="s">
        <v>54</v>
      </c>
      <c r="Q3796" t="s">
        <v>489</v>
      </c>
      <c r="R3796" t="s">
        <v>13245</v>
      </c>
      <c r="S3796" t="s">
        <v>57</v>
      </c>
      <c r="T3796" t="s">
        <v>58</v>
      </c>
      <c r="U3796" t="s">
        <v>88</v>
      </c>
      <c r="V3796" t="s">
        <v>282</v>
      </c>
      <c r="W3796" t="s">
        <v>95</v>
      </c>
      <c r="X3796" t="s">
        <v>67</v>
      </c>
      <c r="Y3796" t="s">
        <v>220</v>
      </c>
      <c r="Z3796" t="s">
        <v>62</v>
      </c>
      <c r="AA3796" t="s">
        <v>64</v>
      </c>
      <c r="AB3796" t="s">
        <v>492</v>
      </c>
      <c r="AC3796" t="s">
        <v>177</v>
      </c>
      <c r="AD3796" t="s">
        <v>203</v>
      </c>
      <c r="AE3796" t="s">
        <v>3236</v>
      </c>
      <c r="AF3796" t="s">
        <v>92</v>
      </c>
      <c r="AG3796" t="s">
        <v>192</v>
      </c>
      <c r="AH3796" t="s">
        <v>472</v>
      </c>
      <c r="AI3796" t="s">
        <v>233</v>
      </c>
      <c r="AJ3796" t="s">
        <v>209</v>
      </c>
      <c r="AK3796" t="s">
        <v>73</v>
      </c>
      <c r="AL3796" t="s">
        <v>103</v>
      </c>
      <c r="AM3796" t="s">
        <v>75</v>
      </c>
      <c r="AN3796" t="s">
        <v>76</v>
      </c>
      <c r="AO3796" t="s">
        <v>92</v>
      </c>
      <c r="AP3796" t="s">
        <v>830</v>
      </c>
      <c r="AQ3796" t="s">
        <v>10719</v>
      </c>
      <c r="AR3796" t="s">
        <v>88</v>
      </c>
      <c r="AS3796" t="s">
        <v>62</v>
      </c>
      <c r="AT3796" t="s">
        <v>315</v>
      </c>
      <c r="AU3796" t="s">
        <v>107</v>
      </c>
      <c r="AV3796" t="s">
        <v>11371</v>
      </c>
    </row>
    <row r="3797" spans="1:48" hidden="1" x14ac:dyDescent="0.3">
      <c r="A3797" t="s">
        <v>17918</v>
      </c>
      <c r="B3797" t="s">
        <v>17919</v>
      </c>
      <c r="C3797" s="1" t="str">
        <f t="shared" si="623"/>
        <v>21:0975</v>
      </c>
      <c r="D3797" s="1" t="str">
        <f t="shared" si="627"/>
        <v>21:0111</v>
      </c>
      <c r="E3797" t="s">
        <v>17920</v>
      </c>
      <c r="F3797" t="s">
        <v>17921</v>
      </c>
      <c r="H3797">
        <v>60.0495789</v>
      </c>
      <c r="I3797">
        <v>-100.3318807</v>
      </c>
      <c r="J3797" s="1" t="str">
        <f t="shared" si="628"/>
        <v>NGR lake sediment grab sample</v>
      </c>
      <c r="K3797" s="1" t="str">
        <f t="shared" si="629"/>
        <v>&lt;177 micron (NGR)</v>
      </c>
      <c r="L3797">
        <v>114</v>
      </c>
      <c r="M3797" t="s">
        <v>273</v>
      </c>
      <c r="N3797">
        <v>2211</v>
      </c>
      <c r="O3797" t="s">
        <v>114</v>
      </c>
      <c r="P3797" t="s">
        <v>54</v>
      </c>
      <c r="Q3797" t="s">
        <v>593</v>
      </c>
      <c r="R3797" t="s">
        <v>141</v>
      </c>
      <c r="S3797" t="s">
        <v>57</v>
      </c>
      <c r="T3797" t="s">
        <v>100</v>
      </c>
      <c r="U3797" t="s">
        <v>59</v>
      </c>
      <c r="V3797" t="s">
        <v>90</v>
      </c>
      <c r="W3797" t="s">
        <v>302</v>
      </c>
      <c r="X3797" t="s">
        <v>74</v>
      </c>
      <c r="Y3797" t="s">
        <v>421</v>
      </c>
      <c r="Z3797" t="s">
        <v>170</v>
      </c>
      <c r="AA3797" t="s">
        <v>64</v>
      </c>
      <c r="AB3797" t="s">
        <v>99</v>
      </c>
      <c r="AC3797" t="s">
        <v>224</v>
      </c>
      <c r="AD3797" t="s">
        <v>117</v>
      </c>
      <c r="AE3797" t="s">
        <v>74</v>
      </c>
      <c r="AF3797" t="s">
        <v>281</v>
      </c>
      <c r="AG3797" t="s">
        <v>691</v>
      </c>
      <c r="AH3797" t="s">
        <v>472</v>
      </c>
      <c r="AI3797" t="s">
        <v>363</v>
      </c>
      <c r="AJ3797" t="s">
        <v>226</v>
      </c>
      <c r="AK3797" t="s">
        <v>73</v>
      </c>
      <c r="AL3797" t="s">
        <v>103</v>
      </c>
      <c r="AM3797" t="s">
        <v>103</v>
      </c>
      <c r="AN3797" t="s">
        <v>76</v>
      </c>
      <c r="AO3797" t="s">
        <v>168</v>
      </c>
      <c r="AP3797" t="s">
        <v>247</v>
      </c>
      <c r="AQ3797" t="s">
        <v>77</v>
      </c>
      <c r="AR3797" t="s">
        <v>127</v>
      </c>
      <c r="AS3797" t="s">
        <v>62</v>
      </c>
      <c r="AT3797" t="s">
        <v>152</v>
      </c>
      <c r="AU3797" t="s">
        <v>107</v>
      </c>
      <c r="AV3797" t="s">
        <v>9022</v>
      </c>
    </row>
    <row r="3798" spans="1:48" hidden="1" x14ac:dyDescent="0.3">
      <c r="A3798" t="s">
        <v>17922</v>
      </c>
      <c r="B3798" t="s">
        <v>17923</v>
      </c>
      <c r="C3798" s="1" t="str">
        <f t="shared" si="623"/>
        <v>21:0975</v>
      </c>
      <c r="D3798" s="1" t="str">
        <f t="shared" si="627"/>
        <v>21:0111</v>
      </c>
      <c r="E3798" t="s">
        <v>17867</v>
      </c>
      <c r="F3798" t="s">
        <v>17924</v>
      </c>
      <c r="H3798">
        <v>60.061533799999999</v>
      </c>
      <c r="I3798">
        <v>-100.2535523</v>
      </c>
      <c r="J3798" s="1" t="str">
        <f t="shared" si="628"/>
        <v>NGR lake sediment grab sample</v>
      </c>
      <c r="K3798" s="1" t="str">
        <f t="shared" si="629"/>
        <v>&lt;177 micron (NGR)</v>
      </c>
      <c r="L3798">
        <v>114</v>
      </c>
      <c r="M3798" t="s">
        <v>345</v>
      </c>
      <c r="N3798">
        <v>2212</v>
      </c>
      <c r="O3798" t="s">
        <v>143</v>
      </c>
      <c r="P3798" t="s">
        <v>54</v>
      </c>
      <c r="Q3798" t="s">
        <v>1089</v>
      </c>
      <c r="R3798" t="s">
        <v>522</v>
      </c>
      <c r="S3798" t="s">
        <v>57</v>
      </c>
      <c r="T3798" t="s">
        <v>853</v>
      </c>
      <c r="U3798" t="s">
        <v>88</v>
      </c>
      <c r="V3798" t="s">
        <v>2740</v>
      </c>
      <c r="W3798" t="s">
        <v>75</v>
      </c>
      <c r="X3798" t="s">
        <v>67</v>
      </c>
      <c r="Y3798" t="s">
        <v>125</v>
      </c>
      <c r="Z3798" t="s">
        <v>67</v>
      </c>
      <c r="AA3798" t="s">
        <v>64</v>
      </c>
      <c r="AB3798" t="s">
        <v>282</v>
      </c>
      <c r="AC3798" t="s">
        <v>70</v>
      </c>
      <c r="AD3798" t="s">
        <v>138</v>
      </c>
      <c r="AE3798" t="s">
        <v>3838</v>
      </c>
      <c r="AF3798" t="s">
        <v>168</v>
      </c>
      <c r="AG3798" t="s">
        <v>203</v>
      </c>
      <c r="AH3798" t="s">
        <v>472</v>
      </c>
      <c r="AI3798" t="s">
        <v>137</v>
      </c>
      <c r="AJ3798" t="s">
        <v>94</v>
      </c>
      <c r="AK3798" t="s">
        <v>73</v>
      </c>
      <c r="AL3798" t="s">
        <v>103</v>
      </c>
      <c r="AM3798" t="s">
        <v>103</v>
      </c>
      <c r="AN3798" t="s">
        <v>76</v>
      </c>
      <c r="AO3798" t="s">
        <v>124</v>
      </c>
      <c r="AP3798" t="s">
        <v>1158</v>
      </c>
      <c r="AQ3798" t="s">
        <v>203</v>
      </c>
      <c r="AR3798" t="s">
        <v>67</v>
      </c>
      <c r="AS3798" t="s">
        <v>54</v>
      </c>
      <c r="AT3798" t="s">
        <v>73</v>
      </c>
      <c r="AU3798" t="s">
        <v>107</v>
      </c>
      <c r="AV3798" t="s">
        <v>5972</v>
      </c>
    </row>
    <row r="3799" spans="1:48" hidden="1" x14ac:dyDescent="0.3">
      <c r="A3799" t="s">
        <v>17925</v>
      </c>
      <c r="B3799" t="s">
        <v>17926</v>
      </c>
      <c r="C3799" s="1" t="str">
        <f t="shared" si="623"/>
        <v>21:0975</v>
      </c>
      <c r="D3799" s="1" t="str">
        <f t="shared" si="627"/>
        <v>21:0111</v>
      </c>
      <c r="E3799" t="s">
        <v>17927</v>
      </c>
      <c r="F3799" t="s">
        <v>17928</v>
      </c>
      <c r="H3799">
        <v>60.049326999999998</v>
      </c>
      <c r="I3799">
        <v>-100.16746929999999</v>
      </c>
      <c r="J3799" s="1" t="str">
        <f t="shared" si="628"/>
        <v>NGR lake sediment grab sample</v>
      </c>
      <c r="K3799" s="1" t="str">
        <f t="shared" si="629"/>
        <v>&lt;177 micron (NGR)</v>
      </c>
      <c r="L3799">
        <v>114</v>
      </c>
      <c r="M3799" t="s">
        <v>289</v>
      </c>
      <c r="N3799">
        <v>2213</v>
      </c>
      <c r="O3799" t="s">
        <v>88</v>
      </c>
      <c r="P3799" t="s">
        <v>54</v>
      </c>
      <c r="Q3799" t="s">
        <v>447</v>
      </c>
      <c r="R3799" t="s">
        <v>575</v>
      </c>
      <c r="S3799" t="s">
        <v>57</v>
      </c>
      <c r="T3799" t="s">
        <v>204</v>
      </c>
      <c r="U3799" t="s">
        <v>138</v>
      </c>
      <c r="V3799" t="s">
        <v>2740</v>
      </c>
      <c r="W3799" t="s">
        <v>421</v>
      </c>
      <c r="X3799" t="s">
        <v>67</v>
      </c>
      <c r="Y3799" t="s">
        <v>355</v>
      </c>
      <c r="Z3799" t="s">
        <v>62</v>
      </c>
      <c r="AA3799" t="s">
        <v>64</v>
      </c>
      <c r="AB3799" t="s">
        <v>192</v>
      </c>
      <c r="AC3799" t="s">
        <v>75</v>
      </c>
      <c r="AD3799" t="s">
        <v>77</v>
      </c>
      <c r="AE3799" t="s">
        <v>1872</v>
      </c>
      <c r="AF3799" t="s">
        <v>178</v>
      </c>
      <c r="AG3799" t="s">
        <v>575</v>
      </c>
      <c r="AH3799" t="s">
        <v>173</v>
      </c>
      <c r="AI3799" t="s">
        <v>308</v>
      </c>
      <c r="AJ3799" t="s">
        <v>201</v>
      </c>
      <c r="AK3799" t="s">
        <v>73</v>
      </c>
      <c r="AL3799" t="s">
        <v>103</v>
      </c>
      <c r="AM3799" t="s">
        <v>103</v>
      </c>
      <c r="AN3799" t="s">
        <v>76</v>
      </c>
      <c r="AO3799" t="s">
        <v>203</v>
      </c>
      <c r="AP3799" t="s">
        <v>920</v>
      </c>
      <c r="AQ3799" t="s">
        <v>492</v>
      </c>
      <c r="AR3799" t="s">
        <v>127</v>
      </c>
      <c r="AS3799" t="s">
        <v>54</v>
      </c>
      <c r="AT3799" t="s">
        <v>73</v>
      </c>
      <c r="AU3799" t="s">
        <v>107</v>
      </c>
      <c r="AV3799" t="s">
        <v>586</v>
      </c>
    </row>
    <row r="3800" spans="1:48" hidden="1" x14ac:dyDescent="0.3">
      <c r="A3800" t="s">
        <v>17929</v>
      </c>
      <c r="B3800" t="s">
        <v>17930</v>
      </c>
      <c r="C3800" s="1" t="str">
        <f t="shared" si="623"/>
        <v>21:0975</v>
      </c>
      <c r="D3800" s="1" t="str">
        <f t="shared" si="627"/>
        <v>21:0111</v>
      </c>
      <c r="E3800" t="s">
        <v>17931</v>
      </c>
      <c r="F3800" t="s">
        <v>17932</v>
      </c>
      <c r="H3800">
        <v>60.057335100000003</v>
      </c>
      <c r="I3800">
        <v>-100.12419389999999</v>
      </c>
      <c r="J3800" s="1" t="str">
        <f t="shared" si="628"/>
        <v>NGR lake sediment grab sample</v>
      </c>
      <c r="K3800" s="1" t="str">
        <f t="shared" si="629"/>
        <v>&lt;177 micron (NGR)</v>
      </c>
      <c r="L3800">
        <v>114</v>
      </c>
      <c r="M3800" t="s">
        <v>301</v>
      </c>
      <c r="N3800">
        <v>2214</v>
      </c>
      <c r="O3800" t="s">
        <v>170</v>
      </c>
      <c r="P3800" t="s">
        <v>54</v>
      </c>
      <c r="Q3800" t="s">
        <v>437</v>
      </c>
      <c r="R3800" t="s">
        <v>381</v>
      </c>
      <c r="S3800" t="s">
        <v>57</v>
      </c>
      <c r="T3800" t="s">
        <v>698</v>
      </c>
      <c r="U3800" t="s">
        <v>96</v>
      </c>
      <c r="V3800" t="s">
        <v>2740</v>
      </c>
      <c r="W3800" t="s">
        <v>421</v>
      </c>
      <c r="X3800" t="s">
        <v>67</v>
      </c>
      <c r="Y3800" t="s">
        <v>74</v>
      </c>
      <c r="Z3800" t="s">
        <v>62</v>
      </c>
      <c r="AA3800" t="s">
        <v>64</v>
      </c>
      <c r="AB3800" t="s">
        <v>550</v>
      </c>
      <c r="AC3800" t="s">
        <v>224</v>
      </c>
      <c r="AD3800" t="s">
        <v>96</v>
      </c>
      <c r="AE3800" t="s">
        <v>3236</v>
      </c>
      <c r="AF3800" t="s">
        <v>104</v>
      </c>
      <c r="AG3800" t="s">
        <v>356</v>
      </c>
      <c r="AH3800" t="s">
        <v>472</v>
      </c>
      <c r="AI3800" t="s">
        <v>211</v>
      </c>
      <c r="AJ3800" t="s">
        <v>233</v>
      </c>
      <c r="AK3800" t="s">
        <v>73</v>
      </c>
      <c r="AL3800" t="s">
        <v>103</v>
      </c>
      <c r="AM3800" t="s">
        <v>103</v>
      </c>
      <c r="AN3800" t="s">
        <v>76</v>
      </c>
      <c r="AO3800" t="s">
        <v>203</v>
      </c>
      <c r="AP3800" t="s">
        <v>395</v>
      </c>
      <c r="AQ3800" t="s">
        <v>7610</v>
      </c>
      <c r="AR3800" t="s">
        <v>62</v>
      </c>
      <c r="AS3800" t="s">
        <v>54</v>
      </c>
      <c r="AT3800" t="s">
        <v>73</v>
      </c>
      <c r="AU3800" t="s">
        <v>107</v>
      </c>
      <c r="AV3800" t="s">
        <v>266</v>
      </c>
    </row>
    <row r="3801" spans="1:48" hidden="1" x14ac:dyDescent="0.3">
      <c r="A3801" t="s">
        <v>17933</v>
      </c>
      <c r="B3801" t="s">
        <v>17934</v>
      </c>
      <c r="C3801" s="1" t="str">
        <f t="shared" si="623"/>
        <v>21:0975</v>
      </c>
      <c r="D3801" s="1" t="str">
        <f t="shared" si="627"/>
        <v>21:0111</v>
      </c>
      <c r="E3801" t="s">
        <v>17935</v>
      </c>
      <c r="F3801" t="s">
        <v>17936</v>
      </c>
      <c r="H3801">
        <v>60.059906599999998</v>
      </c>
      <c r="I3801">
        <v>-100.0242623</v>
      </c>
      <c r="J3801" s="1" t="str">
        <f t="shared" si="628"/>
        <v>NGR lake sediment grab sample</v>
      </c>
      <c r="K3801" s="1" t="str">
        <f t="shared" si="629"/>
        <v>&lt;177 micron (NGR)</v>
      </c>
      <c r="L3801">
        <v>114</v>
      </c>
      <c r="M3801" t="s">
        <v>314</v>
      </c>
      <c r="N3801">
        <v>2215</v>
      </c>
      <c r="O3801" t="s">
        <v>238</v>
      </c>
      <c r="P3801" t="s">
        <v>54</v>
      </c>
      <c r="Q3801" t="s">
        <v>635</v>
      </c>
      <c r="R3801" t="s">
        <v>436</v>
      </c>
      <c r="S3801" t="s">
        <v>57</v>
      </c>
      <c r="T3801" t="s">
        <v>192</v>
      </c>
      <c r="U3801" t="s">
        <v>57</v>
      </c>
      <c r="V3801" t="s">
        <v>2740</v>
      </c>
      <c r="W3801" t="s">
        <v>206</v>
      </c>
      <c r="X3801" t="s">
        <v>67</v>
      </c>
      <c r="Y3801" t="s">
        <v>157</v>
      </c>
      <c r="Z3801" t="s">
        <v>62</v>
      </c>
      <c r="AA3801" t="s">
        <v>64</v>
      </c>
      <c r="AB3801" t="s">
        <v>134</v>
      </c>
      <c r="AC3801" t="s">
        <v>155</v>
      </c>
      <c r="AD3801" t="s">
        <v>62</v>
      </c>
      <c r="AE3801" t="s">
        <v>4330</v>
      </c>
      <c r="AF3801" t="s">
        <v>76</v>
      </c>
      <c r="AG3801" t="s">
        <v>691</v>
      </c>
      <c r="AH3801" t="s">
        <v>173</v>
      </c>
      <c r="AI3801" t="s">
        <v>205</v>
      </c>
      <c r="AJ3801" t="s">
        <v>220</v>
      </c>
      <c r="AK3801" t="s">
        <v>73</v>
      </c>
      <c r="AL3801" t="s">
        <v>103</v>
      </c>
      <c r="AM3801" t="s">
        <v>103</v>
      </c>
      <c r="AN3801" t="s">
        <v>76</v>
      </c>
      <c r="AO3801" t="s">
        <v>329</v>
      </c>
      <c r="AP3801" t="s">
        <v>261</v>
      </c>
      <c r="AQ3801" t="s">
        <v>77</v>
      </c>
      <c r="AR3801" t="s">
        <v>67</v>
      </c>
      <c r="AS3801" t="s">
        <v>54</v>
      </c>
      <c r="AT3801" t="s">
        <v>73</v>
      </c>
      <c r="AU3801" t="s">
        <v>107</v>
      </c>
      <c r="AV3801" t="s">
        <v>11267</v>
      </c>
    </row>
    <row r="3802" spans="1:48" hidden="1" x14ac:dyDescent="0.3">
      <c r="A3802" t="s">
        <v>17937</v>
      </c>
      <c r="B3802" t="s">
        <v>17938</v>
      </c>
      <c r="C3802" s="1" t="str">
        <f t="shared" si="623"/>
        <v>21:0975</v>
      </c>
      <c r="D3802" s="1" t="str">
        <f t="shared" si="627"/>
        <v>21:0111</v>
      </c>
      <c r="E3802" t="s">
        <v>17939</v>
      </c>
      <c r="F3802" t="s">
        <v>17940</v>
      </c>
      <c r="H3802">
        <v>60.087391699999998</v>
      </c>
      <c r="I3802">
        <v>-100.0520794</v>
      </c>
      <c r="J3802" s="1" t="str">
        <f t="shared" si="628"/>
        <v>NGR lake sediment grab sample</v>
      </c>
      <c r="K3802" s="1" t="str">
        <f t="shared" si="629"/>
        <v>&lt;177 micron (NGR)</v>
      </c>
      <c r="L3802">
        <v>114</v>
      </c>
      <c r="M3802" t="s">
        <v>324</v>
      </c>
      <c r="N3802">
        <v>2216</v>
      </c>
      <c r="O3802" t="s">
        <v>388</v>
      </c>
      <c r="P3802" t="s">
        <v>54</v>
      </c>
      <c r="Q3802" t="s">
        <v>3719</v>
      </c>
      <c r="R3802" t="s">
        <v>134</v>
      </c>
      <c r="S3802" t="s">
        <v>57</v>
      </c>
      <c r="T3802" t="s">
        <v>604</v>
      </c>
      <c r="U3802" t="s">
        <v>59</v>
      </c>
      <c r="V3802" t="s">
        <v>356</v>
      </c>
      <c r="W3802" t="s">
        <v>327</v>
      </c>
      <c r="X3802" t="s">
        <v>67</v>
      </c>
      <c r="Y3802" t="s">
        <v>238</v>
      </c>
      <c r="Z3802" t="s">
        <v>96</v>
      </c>
      <c r="AA3802" t="s">
        <v>64</v>
      </c>
      <c r="AB3802" t="s">
        <v>522</v>
      </c>
      <c r="AC3802" t="s">
        <v>125</v>
      </c>
      <c r="AD3802" t="s">
        <v>127</v>
      </c>
      <c r="AE3802" t="s">
        <v>302</v>
      </c>
      <c r="AF3802" t="s">
        <v>92</v>
      </c>
      <c r="AG3802" t="s">
        <v>604</v>
      </c>
      <c r="AH3802" t="s">
        <v>173</v>
      </c>
      <c r="AI3802" t="s">
        <v>138</v>
      </c>
      <c r="AJ3802" t="s">
        <v>53</v>
      </c>
      <c r="AK3802" t="s">
        <v>73</v>
      </c>
      <c r="AL3802" t="s">
        <v>125</v>
      </c>
      <c r="AM3802" t="s">
        <v>177</v>
      </c>
      <c r="AN3802" t="s">
        <v>76</v>
      </c>
      <c r="AO3802" t="s">
        <v>77</v>
      </c>
      <c r="AP3802" t="s">
        <v>566</v>
      </c>
      <c r="AQ3802" t="s">
        <v>6428</v>
      </c>
      <c r="AR3802" t="s">
        <v>62</v>
      </c>
      <c r="AS3802" t="s">
        <v>62</v>
      </c>
      <c r="AT3802" t="s">
        <v>73</v>
      </c>
      <c r="AU3802" t="s">
        <v>107</v>
      </c>
      <c r="AV3802" t="s">
        <v>5459</v>
      </c>
    </row>
    <row r="3803" spans="1:48" hidden="1" x14ac:dyDescent="0.3">
      <c r="A3803" t="s">
        <v>17941</v>
      </c>
      <c r="B3803" t="s">
        <v>17942</v>
      </c>
      <c r="C3803" s="1" t="str">
        <f t="shared" si="623"/>
        <v>21:0975</v>
      </c>
      <c r="D3803" s="1" t="str">
        <f t="shared" si="627"/>
        <v>21:0111</v>
      </c>
      <c r="E3803" t="s">
        <v>17943</v>
      </c>
      <c r="F3803" t="s">
        <v>17944</v>
      </c>
      <c r="H3803">
        <v>60.078787599999998</v>
      </c>
      <c r="I3803">
        <v>-100.08559630000001</v>
      </c>
      <c r="J3803" s="1" t="str">
        <f t="shared" si="628"/>
        <v>NGR lake sediment grab sample</v>
      </c>
      <c r="K3803" s="1" t="str">
        <f t="shared" si="629"/>
        <v>&lt;177 micron (NGR)</v>
      </c>
      <c r="L3803">
        <v>114</v>
      </c>
      <c r="M3803" t="s">
        <v>335</v>
      </c>
      <c r="N3803">
        <v>2217</v>
      </c>
      <c r="O3803" t="s">
        <v>178</v>
      </c>
      <c r="P3803" t="s">
        <v>54</v>
      </c>
      <c r="Q3803" t="s">
        <v>552</v>
      </c>
      <c r="R3803" t="s">
        <v>522</v>
      </c>
      <c r="S3803" t="s">
        <v>57</v>
      </c>
      <c r="T3803" t="s">
        <v>91</v>
      </c>
      <c r="U3803" t="s">
        <v>203</v>
      </c>
      <c r="V3803" t="s">
        <v>90</v>
      </c>
      <c r="W3803" t="s">
        <v>205</v>
      </c>
      <c r="X3803" t="s">
        <v>74</v>
      </c>
      <c r="Y3803" t="s">
        <v>106</v>
      </c>
      <c r="Z3803" t="s">
        <v>127</v>
      </c>
      <c r="AA3803" t="s">
        <v>64</v>
      </c>
      <c r="AB3803" t="s">
        <v>221</v>
      </c>
      <c r="AC3803" t="s">
        <v>74</v>
      </c>
      <c r="AD3803" t="s">
        <v>203</v>
      </c>
      <c r="AE3803" t="s">
        <v>74</v>
      </c>
      <c r="AF3803" t="s">
        <v>76</v>
      </c>
      <c r="AG3803" t="s">
        <v>93</v>
      </c>
      <c r="AH3803" t="s">
        <v>472</v>
      </c>
      <c r="AI3803" t="s">
        <v>96</v>
      </c>
      <c r="AJ3803" t="s">
        <v>402</v>
      </c>
      <c r="AK3803" t="s">
        <v>73</v>
      </c>
      <c r="AL3803" t="s">
        <v>177</v>
      </c>
      <c r="AM3803" t="s">
        <v>125</v>
      </c>
      <c r="AN3803" t="s">
        <v>76</v>
      </c>
      <c r="AO3803" t="s">
        <v>77</v>
      </c>
      <c r="AP3803" t="s">
        <v>194</v>
      </c>
      <c r="AQ3803" t="s">
        <v>1836</v>
      </c>
      <c r="AR3803" t="s">
        <v>117</v>
      </c>
      <c r="AS3803" t="s">
        <v>170</v>
      </c>
      <c r="AT3803" t="s">
        <v>73</v>
      </c>
      <c r="AU3803" t="s">
        <v>462</v>
      </c>
      <c r="AV3803" t="s">
        <v>17945</v>
      </c>
    </row>
    <row r="3804" spans="1:48" hidden="1" x14ac:dyDescent="0.3">
      <c r="A3804" t="s">
        <v>17946</v>
      </c>
      <c r="B3804" t="s">
        <v>17947</v>
      </c>
      <c r="C3804" s="1" t="str">
        <f t="shared" si="623"/>
        <v>21:0975</v>
      </c>
      <c r="D3804" s="1" t="str">
        <f t="shared" si="627"/>
        <v>21:0111</v>
      </c>
      <c r="E3804" t="s">
        <v>17948</v>
      </c>
      <c r="F3804" t="s">
        <v>17949</v>
      </c>
      <c r="H3804">
        <v>60.099585599999997</v>
      </c>
      <c r="I3804">
        <v>-100.168885</v>
      </c>
      <c r="J3804" s="1" t="str">
        <f t="shared" si="628"/>
        <v>NGR lake sediment grab sample</v>
      </c>
      <c r="K3804" s="1" t="str">
        <f t="shared" si="629"/>
        <v>&lt;177 micron (NGR)</v>
      </c>
      <c r="L3804">
        <v>114</v>
      </c>
      <c r="M3804" t="s">
        <v>354</v>
      </c>
      <c r="N3804">
        <v>2218</v>
      </c>
      <c r="O3804" t="s">
        <v>201</v>
      </c>
      <c r="P3804" t="s">
        <v>54</v>
      </c>
      <c r="Q3804" t="s">
        <v>91</v>
      </c>
      <c r="R3804" t="s">
        <v>616</v>
      </c>
      <c r="S3804" t="s">
        <v>57</v>
      </c>
      <c r="T3804" t="s">
        <v>316</v>
      </c>
      <c r="U3804" t="s">
        <v>59</v>
      </c>
      <c r="V3804" t="s">
        <v>2740</v>
      </c>
      <c r="W3804" t="s">
        <v>125</v>
      </c>
      <c r="X3804" t="s">
        <v>67</v>
      </c>
      <c r="Y3804" t="s">
        <v>74</v>
      </c>
      <c r="Z3804" t="s">
        <v>62</v>
      </c>
      <c r="AA3804" t="s">
        <v>64</v>
      </c>
      <c r="AB3804" t="s">
        <v>356</v>
      </c>
      <c r="AC3804" t="s">
        <v>125</v>
      </c>
      <c r="AD3804" t="s">
        <v>168</v>
      </c>
      <c r="AE3804" t="s">
        <v>8978</v>
      </c>
      <c r="AF3804" t="s">
        <v>76</v>
      </c>
      <c r="AG3804" t="s">
        <v>357</v>
      </c>
      <c r="AH3804" t="s">
        <v>173</v>
      </c>
      <c r="AI3804" t="s">
        <v>346</v>
      </c>
      <c r="AJ3804" t="s">
        <v>338</v>
      </c>
      <c r="AK3804" t="s">
        <v>73</v>
      </c>
      <c r="AL3804" t="s">
        <v>103</v>
      </c>
      <c r="AM3804" t="s">
        <v>75</v>
      </c>
      <c r="AN3804" t="s">
        <v>76</v>
      </c>
      <c r="AO3804" t="s">
        <v>104</v>
      </c>
      <c r="AP3804" t="s">
        <v>8164</v>
      </c>
      <c r="AQ3804" t="s">
        <v>13106</v>
      </c>
      <c r="AR3804" t="s">
        <v>170</v>
      </c>
      <c r="AS3804" t="s">
        <v>54</v>
      </c>
      <c r="AT3804" t="s">
        <v>73</v>
      </c>
      <c r="AU3804" t="s">
        <v>107</v>
      </c>
      <c r="AV3804" t="s">
        <v>1548</v>
      </c>
    </row>
    <row r="3805" spans="1:48" hidden="1" x14ac:dyDescent="0.3">
      <c r="A3805" t="s">
        <v>17950</v>
      </c>
      <c r="B3805" t="s">
        <v>17951</v>
      </c>
      <c r="C3805" s="1" t="str">
        <f t="shared" si="623"/>
        <v>21:0975</v>
      </c>
      <c r="D3805" s="1" t="str">
        <f t="shared" si="627"/>
        <v>21:0111</v>
      </c>
      <c r="E3805" t="s">
        <v>17952</v>
      </c>
      <c r="F3805" t="s">
        <v>17953</v>
      </c>
      <c r="H3805">
        <v>60.307068800000003</v>
      </c>
      <c r="I3805">
        <v>-100.7705957</v>
      </c>
      <c r="J3805" s="1" t="str">
        <f t="shared" si="628"/>
        <v>NGR lake sediment grab sample</v>
      </c>
      <c r="K3805" s="1" t="str">
        <f t="shared" si="629"/>
        <v>&lt;177 micron (NGR)</v>
      </c>
      <c r="L3805">
        <v>115</v>
      </c>
      <c r="M3805" t="s">
        <v>52</v>
      </c>
      <c r="N3805">
        <v>2219</v>
      </c>
      <c r="O3805" t="s">
        <v>388</v>
      </c>
      <c r="P3805" t="s">
        <v>54</v>
      </c>
      <c r="Q3805" t="s">
        <v>247</v>
      </c>
      <c r="R3805" t="s">
        <v>104</v>
      </c>
      <c r="S3805" t="s">
        <v>57</v>
      </c>
      <c r="T3805" t="s">
        <v>142</v>
      </c>
      <c r="U3805" t="s">
        <v>168</v>
      </c>
      <c r="V3805" t="s">
        <v>139</v>
      </c>
      <c r="W3805" t="s">
        <v>170</v>
      </c>
      <c r="X3805" t="s">
        <v>74</v>
      </c>
      <c r="Y3805" t="s">
        <v>709</v>
      </c>
      <c r="Z3805" t="s">
        <v>59</v>
      </c>
      <c r="AA3805" t="s">
        <v>64</v>
      </c>
      <c r="AB3805" t="s">
        <v>575</v>
      </c>
      <c r="AC3805" t="s">
        <v>224</v>
      </c>
      <c r="AD3805" t="s">
        <v>74</v>
      </c>
      <c r="AE3805" t="s">
        <v>8314</v>
      </c>
      <c r="AF3805" t="s">
        <v>436</v>
      </c>
      <c r="AG3805" t="s">
        <v>252</v>
      </c>
      <c r="AH3805" t="s">
        <v>173</v>
      </c>
      <c r="AI3805" t="s">
        <v>514</v>
      </c>
      <c r="AJ3805" t="s">
        <v>338</v>
      </c>
      <c r="AK3805" t="s">
        <v>73</v>
      </c>
      <c r="AL3805" t="s">
        <v>125</v>
      </c>
      <c r="AM3805" t="s">
        <v>125</v>
      </c>
      <c r="AN3805" t="s">
        <v>76</v>
      </c>
      <c r="AO3805" t="s">
        <v>203</v>
      </c>
      <c r="AP3805" t="s">
        <v>126</v>
      </c>
      <c r="AQ3805" t="s">
        <v>328</v>
      </c>
      <c r="AR3805" t="s">
        <v>74</v>
      </c>
      <c r="AS3805" t="s">
        <v>62</v>
      </c>
      <c r="AT3805" t="s">
        <v>73</v>
      </c>
      <c r="AU3805" t="s">
        <v>643</v>
      </c>
      <c r="AV3805" t="s">
        <v>6790</v>
      </c>
    </row>
    <row r="3806" spans="1:48" hidden="1" x14ac:dyDescent="0.3">
      <c r="A3806" t="s">
        <v>17954</v>
      </c>
      <c r="B3806" t="s">
        <v>17955</v>
      </c>
      <c r="C3806" s="1" t="str">
        <f t="shared" si="623"/>
        <v>21:0975</v>
      </c>
      <c r="D3806" s="1" t="str">
        <f t="shared" si="627"/>
        <v>21:0111</v>
      </c>
      <c r="E3806" t="s">
        <v>17956</v>
      </c>
      <c r="F3806" t="s">
        <v>17957</v>
      </c>
      <c r="H3806">
        <v>60.082926800000003</v>
      </c>
      <c r="I3806">
        <v>-100.2342302</v>
      </c>
      <c r="J3806" s="1" t="str">
        <f t="shared" si="628"/>
        <v>NGR lake sediment grab sample</v>
      </c>
      <c r="K3806" s="1" t="str">
        <f t="shared" si="629"/>
        <v>&lt;177 micron (NGR)</v>
      </c>
      <c r="L3806">
        <v>115</v>
      </c>
      <c r="M3806" t="s">
        <v>86</v>
      </c>
      <c r="N3806">
        <v>2220</v>
      </c>
      <c r="O3806" t="s">
        <v>150</v>
      </c>
      <c r="P3806" t="s">
        <v>54</v>
      </c>
      <c r="Q3806" t="s">
        <v>315</v>
      </c>
      <c r="R3806" t="s">
        <v>492</v>
      </c>
      <c r="S3806" t="s">
        <v>57</v>
      </c>
      <c r="T3806" t="s">
        <v>277</v>
      </c>
      <c r="U3806" t="s">
        <v>203</v>
      </c>
      <c r="V3806" t="s">
        <v>141</v>
      </c>
      <c r="W3806" t="s">
        <v>74</v>
      </c>
      <c r="X3806" t="s">
        <v>74</v>
      </c>
      <c r="Y3806" t="s">
        <v>95</v>
      </c>
      <c r="Z3806" t="s">
        <v>62</v>
      </c>
      <c r="AA3806" t="s">
        <v>64</v>
      </c>
      <c r="AB3806" t="s">
        <v>221</v>
      </c>
      <c r="AC3806" t="s">
        <v>125</v>
      </c>
      <c r="AD3806" t="s">
        <v>203</v>
      </c>
      <c r="AE3806" t="s">
        <v>10367</v>
      </c>
      <c r="AF3806" t="s">
        <v>281</v>
      </c>
      <c r="AG3806" t="s">
        <v>151</v>
      </c>
      <c r="AH3806" t="s">
        <v>173</v>
      </c>
      <c r="AI3806" t="s">
        <v>193</v>
      </c>
      <c r="AJ3806" t="s">
        <v>440</v>
      </c>
      <c r="AK3806" t="s">
        <v>73</v>
      </c>
      <c r="AL3806" t="s">
        <v>103</v>
      </c>
      <c r="AM3806" t="s">
        <v>177</v>
      </c>
      <c r="AN3806" t="s">
        <v>76</v>
      </c>
      <c r="AO3806" t="s">
        <v>121</v>
      </c>
      <c r="AP3806" t="s">
        <v>1583</v>
      </c>
      <c r="AQ3806" t="s">
        <v>1039</v>
      </c>
      <c r="AR3806" t="s">
        <v>170</v>
      </c>
      <c r="AS3806" t="s">
        <v>170</v>
      </c>
      <c r="AT3806" t="s">
        <v>277</v>
      </c>
      <c r="AU3806" t="s">
        <v>107</v>
      </c>
      <c r="AV3806" t="s">
        <v>15679</v>
      </c>
    </row>
    <row r="3807" spans="1:48" hidden="1" x14ac:dyDescent="0.3">
      <c r="A3807" t="s">
        <v>17958</v>
      </c>
      <c r="B3807" t="s">
        <v>17959</v>
      </c>
      <c r="C3807" s="1" t="str">
        <f t="shared" si="623"/>
        <v>21:0975</v>
      </c>
      <c r="D3807" s="1" t="str">
        <f t="shared" si="627"/>
        <v>21:0111</v>
      </c>
      <c r="E3807" t="s">
        <v>17960</v>
      </c>
      <c r="F3807" t="s">
        <v>17961</v>
      </c>
      <c r="H3807">
        <v>60.084191400000002</v>
      </c>
      <c r="I3807">
        <v>-100.30825059999999</v>
      </c>
      <c r="J3807" s="1" t="str">
        <f t="shared" si="628"/>
        <v>NGR lake sediment grab sample</v>
      </c>
      <c r="K3807" s="1" t="str">
        <f t="shared" si="629"/>
        <v>&lt;177 micron (NGR)</v>
      </c>
      <c r="L3807">
        <v>115</v>
      </c>
      <c r="M3807" t="s">
        <v>149</v>
      </c>
      <c r="N3807">
        <v>2221</v>
      </c>
      <c r="O3807" t="s">
        <v>306</v>
      </c>
      <c r="P3807" t="s">
        <v>127</v>
      </c>
      <c r="Q3807" t="s">
        <v>777</v>
      </c>
      <c r="R3807" t="s">
        <v>478</v>
      </c>
      <c r="S3807" t="s">
        <v>57</v>
      </c>
      <c r="T3807" t="s">
        <v>277</v>
      </c>
      <c r="U3807" t="s">
        <v>141</v>
      </c>
      <c r="V3807" t="s">
        <v>2740</v>
      </c>
      <c r="W3807" t="s">
        <v>94</v>
      </c>
      <c r="X3807" t="s">
        <v>67</v>
      </c>
      <c r="Y3807" t="s">
        <v>592</v>
      </c>
      <c r="Z3807" t="s">
        <v>62</v>
      </c>
      <c r="AA3807" t="s">
        <v>64</v>
      </c>
      <c r="AB3807" t="s">
        <v>93</v>
      </c>
      <c r="AC3807" t="s">
        <v>308</v>
      </c>
      <c r="AD3807" t="s">
        <v>317</v>
      </c>
      <c r="AE3807" t="s">
        <v>2716</v>
      </c>
      <c r="AF3807" t="s">
        <v>357</v>
      </c>
      <c r="AG3807" t="s">
        <v>550</v>
      </c>
      <c r="AH3807" t="s">
        <v>173</v>
      </c>
      <c r="AI3807" t="s">
        <v>305</v>
      </c>
      <c r="AJ3807" t="s">
        <v>280</v>
      </c>
      <c r="AK3807" t="s">
        <v>73</v>
      </c>
      <c r="AL3807" t="s">
        <v>103</v>
      </c>
      <c r="AM3807" t="s">
        <v>177</v>
      </c>
      <c r="AN3807" t="s">
        <v>11763</v>
      </c>
      <c r="AO3807" t="s">
        <v>178</v>
      </c>
      <c r="AP3807" t="s">
        <v>920</v>
      </c>
      <c r="AQ3807" t="s">
        <v>562</v>
      </c>
      <c r="AR3807" t="s">
        <v>170</v>
      </c>
      <c r="AS3807" t="s">
        <v>170</v>
      </c>
      <c r="AT3807" t="s">
        <v>462</v>
      </c>
      <c r="AU3807" t="s">
        <v>107</v>
      </c>
      <c r="AV3807" t="s">
        <v>17962</v>
      </c>
    </row>
    <row r="3808" spans="1:48" hidden="1" x14ac:dyDescent="0.3">
      <c r="A3808" t="s">
        <v>17963</v>
      </c>
      <c r="B3808" t="s">
        <v>17964</v>
      </c>
      <c r="C3808" s="1" t="str">
        <f t="shared" si="623"/>
        <v>21:0975</v>
      </c>
      <c r="D3808" s="1" t="str">
        <f t="shared" si="627"/>
        <v>21:0111</v>
      </c>
      <c r="E3808" t="s">
        <v>17965</v>
      </c>
      <c r="F3808" t="s">
        <v>17966</v>
      </c>
      <c r="H3808">
        <v>60.079455400000001</v>
      </c>
      <c r="I3808">
        <v>-100.34796609999999</v>
      </c>
      <c r="J3808" s="1" t="str">
        <f t="shared" si="628"/>
        <v>NGR lake sediment grab sample</v>
      </c>
      <c r="K3808" s="1" t="str">
        <f t="shared" si="629"/>
        <v>&lt;177 micron (NGR)</v>
      </c>
      <c r="L3808">
        <v>115</v>
      </c>
      <c r="M3808" t="s">
        <v>113</v>
      </c>
      <c r="N3808">
        <v>2222</v>
      </c>
      <c r="O3808" t="s">
        <v>254</v>
      </c>
      <c r="P3808" t="s">
        <v>54</v>
      </c>
      <c r="Q3808" t="s">
        <v>248</v>
      </c>
      <c r="R3808" t="s">
        <v>99</v>
      </c>
      <c r="S3808" t="s">
        <v>57</v>
      </c>
      <c r="T3808" t="s">
        <v>561</v>
      </c>
      <c r="U3808" t="s">
        <v>59</v>
      </c>
      <c r="V3808" t="s">
        <v>90</v>
      </c>
      <c r="W3808" t="s">
        <v>206</v>
      </c>
      <c r="X3808" t="s">
        <v>67</v>
      </c>
      <c r="Y3808" t="s">
        <v>68</v>
      </c>
      <c r="Z3808" t="s">
        <v>62</v>
      </c>
      <c r="AA3808" t="s">
        <v>64</v>
      </c>
      <c r="AB3808" t="s">
        <v>492</v>
      </c>
      <c r="AC3808" t="s">
        <v>75</v>
      </c>
      <c r="AD3808" t="s">
        <v>104</v>
      </c>
      <c r="AE3808" t="s">
        <v>3792</v>
      </c>
      <c r="AF3808" t="s">
        <v>178</v>
      </c>
      <c r="AG3808" t="s">
        <v>116</v>
      </c>
      <c r="AH3808" t="s">
        <v>472</v>
      </c>
      <c r="AI3808" t="s">
        <v>118</v>
      </c>
      <c r="AJ3808" t="s">
        <v>159</v>
      </c>
      <c r="AK3808" t="s">
        <v>73</v>
      </c>
      <c r="AL3808" t="s">
        <v>103</v>
      </c>
      <c r="AM3808" t="s">
        <v>75</v>
      </c>
      <c r="AN3808" t="s">
        <v>76</v>
      </c>
      <c r="AO3808" t="s">
        <v>265</v>
      </c>
      <c r="AP3808" t="s">
        <v>8164</v>
      </c>
      <c r="AQ3808" t="s">
        <v>9956</v>
      </c>
      <c r="AR3808" t="s">
        <v>170</v>
      </c>
      <c r="AS3808" t="s">
        <v>62</v>
      </c>
      <c r="AT3808" t="s">
        <v>73</v>
      </c>
      <c r="AU3808" t="s">
        <v>107</v>
      </c>
      <c r="AV3808" t="s">
        <v>10475</v>
      </c>
    </row>
    <row r="3809" spans="1:48" hidden="1" x14ac:dyDescent="0.3">
      <c r="A3809" t="s">
        <v>17967</v>
      </c>
      <c r="B3809" t="s">
        <v>17968</v>
      </c>
      <c r="C3809" s="1" t="str">
        <f t="shared" si="623"/>
        <v>21:0975</v>
      </c>
      <c r="D3809" s="1" t="str">
        <f t="shared" si="627"/>
        <v>21:0111</v>
      </c>
      <c r="E3809" t="s">
        <v>17965</v>
      </c>
      <c r="F3809" t="s">
        <v>17969</v>
      </c>
      <c r="H3809">
        <v>60.079455400000001</v>
      </c>
      <c r="I3809">
        <v>-100.34796609999999</v>
      </c>
      <c r="J3809" s="1" t="str">
        <f t="shared" si="628"/>
        <v>NGR lake sediment grab sample</v>
      </c>
      <c r="K3809" s="1" t="str">
        <f t="shared" si="629"/>
        <v>&lt;177 micron (NGR)</v>
      </c>
      <c r="L3809">
        <v>115</v>
      </c>
      <c r="M3809" t="s">
        <v>132</v>
      </c>
      <c r="N3809">
        <v>2223</v>
      </c>
      <c r="O3809" t="s">
        <v>233</v>
      </c>
      <c r="P3809" t="s">
        <v>170</v>
      </c>
      <c r="Q3809" t="s">
        <v>248</v>
      </c>
      <c r="R3809" t="s">
        <v>99</v>
      </c>
      <c r="S3809" t="s">
        <v>57</v>
      </c>
      <c r="T3809" t="s">
        <v>380</v>
      </c>
      <c r="U3809" t="s">
        <v>59</v>
      </c>
      <c r="V3809" t="s">
        <v>357</v>
      </c>
      <c r="W3809" t="s">
        <v>68</v>
      </c>
      <c r="X3809" t="s">
        <v>67</v>
      </c>
      <c r="Y3809" t="s">
        <v>68</v>
      </c>
      <c r="Z3809" t="s">
        <v>74</v>
      </c>
      <c r="AA3809" t="s">
        <v>64</v>
      </c>
      <c r="AB3809" t="s">
        <v>575</v>
      </c>
      <c r="AC3809" t="s">
        <v>75</v>
      </c>
      <c r="AD3809" t="s">
        <v>92</v>
      </c>
      <c r="AE3809" t="s">
        <v>10367</v>
      </c>
      <c r="AF3809" t="s">
        <v>357</v>
      </c>
      <c r="AG3809" t="s">
        <v>134</v>
      </c>
      <c r="AH3809" t="s">
        <v>173</v>
      </c>
      <c r="AI3809" t="s">
        <v>136</v>
      </c>
      <c r="AJ3809" t="s">
        <v>336</v>
      </c>
      <c r="AK3809" t="s">
        <v>73</v>
      </c>
      <c r="AL3809" t="s">
        <v>103</v>
      </c>
      <c r="AM3809" t="s">
        <v>224</v>
      </c>
      <c r="AN3809" t="s">
        <v>76</v>
      </c>
      <c r="AO3809" t="s">
        <v>208</v>
      </c>
      <c r="AP3809" t="s">
        <v>603</v>
      </c>
      <c r="AQ3809" t="s">
        <v>4004</v>
      </c>
      <c r="AR3809" t="s">
        <v>170</v>
      </c>
      <c r="AS3809" t="s">
        <v>54</v>
      </c>
      <c r="AT3809" t="s">
        <v>73</v>
      </c>
      <c r="AU3809" t="s">
        <v>107</v>
      </c>
      <c r="AV3809" t="s">
        <v>17970</v>
      </c>
    </row>
    <row r="3810" spans="1:48" hidden="1" x14ac:dyDescent="0.3">
      <c r="A3810" t="s">
        <v>17971</v>
      </c>
      <c r="B3810" t="s">
        <v>17972</v>
      </c>
      <c r="C3810" s="1" t="str">
        <f t="shared" si="623"/>
        <v>21:0975</v>
      </c>
      <c r="D3810" s="1" t="str">
        <f t="shared" si="627"/>
        <v>21:0111</v>
      </c>
      <c r="E3810" t="s">
        <v>17973</v>
      </c>
      <c r="F3810" t="s">
        <v>17974</v>
      </c>
      <c r="H3810">
        <v>60.085500000000003</v>
      </c>
      <c r="I3810">
        <v>-100.420897</v>
      </c>
      <c r="J3810" s="1" t="str">
        <f t="shared" si="628"/>
        <v>NGR lake sediment grab sample</v>
      </c>
      <c r="K3810" s="1" t="str">
        <f t="shared" si="629"/>
        <v>&lt;177 micron (NGR)</v>
      </c>
      <c r="L3810">
        <v>115</v>
      </c>
      <c r="M3810" t="s">
        <v>165</v>
      </c>
      <c r="N3810">
        <v>2224</v>
      </c>
      <c r="O3810" t="s">
        <v>94</v>
      </c>
      <c r="P3810" t="s">
        <v>54</v>
      </c>
      <c r="Q3810" t="s">
        <v>91</v>
      </c>
      <c r="R3810" t="s">
        <v>550</v>
      </c>
      <c r="S3810" t="s">
        <v>57</v>
      </c>
      <c r="T3810" t="s">
        <v>264</v>
      </c>
      <c r="U3810" t="s">
        <v>88</v>
      </c>
      <c r="V3810" t="s">
        <v>2740</v>
      </c>
      <c r="W3810" t="s">
        <v>75</v>
      </c>
      <c r="X3810" t="s">
        <v>67</v>
      </c>
      <c r="Y3810" t="s">
        <v>157</v>
      </c>
      <c r="Z3810" t="s">
        <v>67</v>
      </c>
      <c r="AA3810" t="s">
        <v>64</v>
      </c>
      <c r="AB3810" t="s">
        <v>121</v>
      </c>
      <c r="AC3810" t="s">
        <v>155</v>
      </c>
      <c r="AD3810" t="s">
        <v>138</v>
      </c>
      <c r="AE3810" t="s">
        <v>6996</v>
      </c>
      <c r="AF3810" t="s">
        <v>290</v>
      </c>
      <c r="AG3810" t="s">
        <v>138</v>
      </c>
      <c r="AH3810" t="s">
        <v>472</v>
      </c>
      <c r="AI3810" t="s">
        <v>346</v>
      </c>
      <c r="AJ3810" t="s">
        <v>346</v>
      </c>
      <c r="AK3810" t="s">
        <v>73</v>
      </c>
      <c r="AL3810" t="s">
        <v>103</v>
      </c>
      <c r="AM3810" t="s">
        <v>103</v>
      </c>
      <c r="AN3810" t="s">
        <v>76</v>
      </c>
      <c r="AO3810" t="s">
        <v>709</v>
      </c>
      <c r="AP3810" t="s">
        <v>8164</v>
      </c>
      <c r="AQ3810" t="s">
        <v>71</v>
      </c>
      <c r="AR3810" t="s">
        <v>67</v>
      </c>
      <c r="AS3810" t="s">
        <v>54</v>
      </c>
      <c r="AT3810" t="s">
        <v>277</v>
      </c>
      <c r="AU3810" t="s">
        <v>107</v>
      </c>
      <c r="AV3810" t="s">
        <v>14195</v>
      </c>
    </row>
    <row r="3811" spans="1:48" hidden="1" x14ac:dyDescent="0.3">
      <c r="A3811" t="s">
        <v>17975</v>
      </c>
      <c r="B3811" t="s">
        <v>17976</v>
      </c>
      <c r="C3811" s="1" t="str">
        <f t="shared" si="623"/>
        <v>21:0975</v>
      </c>
      <c r="D3811" s="1" t="str">
        <f t="shared" si="627"/>
        <v>21:0111</v>
      </c>
      <c r="E3811" t="s">
        <v>17977</v>
      </c>
      <c r="F3811" t="s">
        <v>17978</v>
      </c>
      <c r="H3811">
        <v>60.084876999999999</v>
      </c>
      <c r="I3811">
        <v>-100.4858421</v>
      </c>
      <c r="J3811" s="1" t="str">
        <f t="shared" si="628"/>
        <v>NGR lake sediment grab sample</v>
      </c>
      <c r="K3811" s="1" t="str">
        <f t="shared" si="629"/>
        <v>&lt;177 micron (NGR)</v>
      </c>
      <c r="L3811">
        <v>115</v>
      </c>
      <c r="M3811" t="s">
        <v>185</v>
      </c>
      <c r="N3811">
        <v>2225</v>
      </c>
      <c r="O3811" t="s">
        <v>220</v>
      </c>
      <c r="P3811" t="s">
        <v>54</v>
      </c>
      <c r="Q3811" t="s">
        <v>80</v>
      </c>
      <c r="R3811" t="s">
        <v>17979</v>
      </c>
      <c r="S3811" t="s">
        <v>57</v>
      </c>
      <c r="T3811" t="s">
        <v>65</v>
      </c>
      <c r="U3811" t="s">
        <v>92</v>
      </c>
      <c r="V3811" t="s">
        <v>2740</v>
      </c>
      <c r="W3811" t="s">
        <v>68</v>
      </c>
      <c r="X3811" t="s">
        <v>67</v>
      </c>
      <c r="Y3811" t="s">
        <v>137</v>
      </c>
      <c r="Z3811" t="s">
        <v>67</v>
      </c>
      <c r="AA3811" t="s">
        <v>64</v>
      </c>
      <c r="AB3811" t="s">
        <v>151</v>
      </c>
      <c r="AC3811" t="s">
        <v>177</v>
      </c>
      <c r="AD3811" t="s">
        <v>168</v>
      </c>
      <c r="AE3811" t="s">
        <v>2236</v>
      </c>
      <c r="AF3811" t="s">
        <v>76</v>
      </c>
      <c r="AG3811" t="s">
        <v>104</v>
      </c>
      <c r="AH3811" t="s">
        <v>472</v>
      </c>
      <c r="AI3811" t="s">
        <v>143</v>
      </c>
      <c r="AJ3811" t="s">
        <v>143</v>
      </c>
      <c r="AK3811" t="s">
        <v>73</v>
      </c>
      <c r="AL3811" t="s">
        <v>103</v>
      </c>
      <c r="AM3811" t="s">
        <v>103</v>
      </c>
      <c r="AN3811" t="s">
        <v>10671</v>
      </c>
      <c r="AO3811" t="s">
        <v>413</v>
      </c>
      <c r="AP3811" t="s">
        <v>274</v>
      </c>
      <c r="AQ3811" t="s">
        <v>9992</v>
      </c>
      <c r="AR3811" t="s">
        <v>62</v>
      </c>
      <c r="AS3811" t="s">
        <v>54</v>
      </c>
      <c r="AT3811" t="s">
        <v>262</v>
      </c>
      <c r="AU3811" t="s">
        <v>107</v>
      </c>
      <c r="AV3811" t="s">
        <v>16954</v>
      </c>
    </row>
    <row r="3812" spans="1:48" hidden="1" x14ac:dyDescent="0.3">
      <c r="A3812" t="s">
        <v>17980</v>
      </c>
      <c r="B3812" t="s">
        <v>17981</v>
      </c>
      <c r="C3812" s="1" t="str">
        <f t="shared" si="623"/>
        <v>21:0975</v>
      </c>
      <c r="D3812" s="1" t="str">
        <f t="shared" si="627"/>
        <v>21:0111</v>
      </c>
      <c r="E3812" t="s">
        <v>17982</v>
      </c>
      <c r="F3812" t="s">
        <v>17983</v>
      </c>
      <c r="H3812">
        <v>60.092452399999999</v>
      </c>
      <c r="I3812">
        <v>-100.54505519999999</v>
      </c>
      <c r="J3812" s="1" t="str">
        <f t="shared" si="628"/>
        <v>NGR lake sediment grab sample</v>
      </c>
      <c r="K3812" s="1" t="str">
        <f t="shared" si="629"/>
        <v>&lt;177 micron (NGR)</v>
      </c>
      <c r="L3812">
        <v>115</v>
      </c>
      <c r="M3812" t="s">
        <v>200</v>
      </c>
      <c r="N3812">
        <v>2226</v>
      </c>
      <c r="O3812" t="s">
        <v>211</v>
      </c>
      <c r="P3812" t="s">
        <v>54</v>
      </c>
      <c r="Q3812" t="s">
        <v>58</v>
      </c>
      <c r="R3812" t="s">
        <v>99</v>
      </c>
      <c r="S3812" t="s">
        <v>57</v>
      </c>
      <c r="T3812" t="s">
        <v>428</v>
      </c>
      <c r="U3812" t="s">
        <v>138</v>
      </c>
      <c r="V3812" t="s">
        <v>2740</v>
      </c>
      <c r="W3812" t="s">
        <v>177</v>
      </c>
      <c r="X3812" t="s">
        <v>67</v>
      </c>
      <c r="Y3812" t="s">
        <v>448</v>
      </c>
      <c r="Z3812" t="s">
        <v>74</v>
      </c>
      <c r="AA3812" t="s">
        <v>64</v>
      </c>
      <c r="AB3812" t="s">
        <v>192</v>
      </c>
      <c r="AC3812" t="s">
        <v>75</v>
      </c>
      <c r="AD3812" t="s">
        <v>203</v>
      </c>
      <c r="AE3812" t="s">
        <v>9933</v>
      </c>
      <c r="AF3812" t="s">
        <v>134</v>
      </c>
      <c r="AG3812" t="s">
        <v>88</v>
      </c>
      <c r="AH3812" t="s">
        <v>472</v>
      </c>
      <c r="AI3812" t="s">
        <v>62</v>
      </c>
      <c r="AJ3812" t="s">
        <v>114</v>
      </c>
      <c r="AK3812" t="s">
        <v>73</v>
      </c>
      <c r="AL3812" t="s">
        <v>103</v>
      </c>
      <c r="AM3812" t="s">
        <v>75</v>
      </c>
      <c r="AN3812" t="s">
        <v>76</v>
      </c>
      <c r="AO3812" t="s">
        <v>203</v>
      </c>
      <c r="AP3812" t="s">
        <v>8164</v>
      </c>
      <c r="AQ3812" t="s">
        <v>1168</v>
      </c>
      <c r="AR3812" t="s">
        <v>74</v>
      </c>
      <c r="AS3812" t="s">
        <v>54</v>
      </c>
      <c r="AT3812" t="s">
        <v>58</v>
      </c>
      <c r="AU3812" t="s">
        <v>107</v>
      </c>
      <c r="AV3812" t="s">
        <v>8459</v>
      </c>
    </row>
    <row r="3813" spans="1:48" hidden="1" x14ac:dyDescent="0.3">
      <c r="A3813" t="s">
        <v>17984</v>
      </c>
      <c r="B3813" t="s">
        <v>17985</v>
      </c>
      <c r="C3813" s="1" t="str">
        <f t="shared" si="623"/>
        <v>21:0975</v>
      </c>
      <c r="D3813" s="1" t="str">
        <f t="shared" si="627"/>
        <v>21:0111</v>
      </c>
      <c r="E3813" t="s">
        <v>17986</v>
      </c>
      <c r="F3813" t="s">
        <v>17987</v>
      </c>
      <c r="H3813">
        <v>60.092404799999997</v>
      </c>
      <c r="I3813">
        <v>-100.6371934</v>
      </c>
      <c r="J3813" s="1" t="str">
        <f t="shared" si="628"/>
        <v>NGR lake sediment grab sample</v>
      </c>
      <c r="K3813" s="1" t="str">
        <f t="shared" si="629"/>
        <v>&lt;177 micron (NGR)</v>
      </c>
      <c r="L3813">
        <v>115</v>
      </c>
      <c r="M3813" t="s">
        <v>217</v>
      </c>
      <c r="N3813">
        <v>2227</v>
      </c>
      <c r="O3813" t="s">
        <v>526</v>
      </c>
      <c r="P3813" t="s">
        <v>54</v>
      </c>
      <c r="Q3813" t="s">
        <v>58</v>
      </c>
      <c r="R3813" t="s">
        <v>69</v>
      </c>
      <c r="S3813" t="s">
        <v>57</v>
      </c>
      <c r="T3813" t="s">
        <v>235</v>
      </c>
      <c r="U3813" t="s">
        <v>96</v>
      </c>
      <c r="V3813" t="s">
        <v>2740</v>
      </c>
      <c r="W3813" t="s">
        <v>448</v>
      </c>
      <c r="X3813" t="s">
        <v>67</v>
      </c>
      <c r="Y3813" t="s">
        <v>75</v>
      </c>
      <c r="Z3813" t="s">
        <v>74</v>
      </c>
      <c r="AA3813" t="s">
        <v>64</v>
      </c>
      <c r="AB3813" t="s">
        <v>236</v>
      </c>
      <c r="AC3813" t="s">
        <v>206</v>
      </c>
      <c r="AD3813" t="s">
        <v>121</v>
      </c>
      <c r="AE3813" t="s">
        <v>9833</v>
      </c>
      <c r="AF3813" t="s">
        <v>92</v>
      </c>
      <c r="AG3813" t="s">
        <v>187</v>
      </c>
      <c r="AH3813" t="s">
        <v>780</v>
      </c>
      <c r="AI3813" t="s">
        <v>211</v>
      </c>
      <c r="AJ3813" t="s">
        <v>440</v>
      </c>
      <c r="AK3813" t="s">
        <v>73</v>
      </c>
      <c r="AL3813" t="s">
        <v>103</v>
      </c>
      <c r="AM3813" t="s">
        <v>157</v>
      </c>
      <c r="AN3813" t="s">
        <v>76</v>
      </c>
      <c r="AO3813" t="s">
        <v>1396</v>
      </c>
      <c r="AP3813" t="s">
        <v>8164</v>
      </c>
      <c r="AQ3813" t="s">
        <v>559</v>
      </c>
      <c r="AR3813" t="s">
        <v>67</v>
      </c>
      <c r="AS3813" t="s">
        <v>170</v>
      </c>
      <c r="AT3813" t="s">
        <v>73</v>
      </c>
      <c r="AU3813" t="s">
        <v>107</v>
      </c>
      <c r="AV3813" t="s">
        <v>8585</v>
      </c>
    </row>
    <row r="3814" spans="1:48" hidden="1" x14ac:dyDescent="0.3">
      <c r="A3814" t="s">
        <v>17988</v>
      </c>
      <c r="B3814" t="s">
        <v>17989</v>
      </c>
      <c r="C3814" s="1" t="str">
        <f t="shared" si="623"/>
        <v>21:0975</v>
      </c>
      <c r="D3814" s="1" t="str">
        <f t="shared" si="627"/>
        <v>21:0111</v>
      </c>
      <c r="E3814" t="s">
        <v>17990</v>
      </c>
      <c r="F3814" t="s">
        <v>17991</v>
      </c>
      <c r="H3814">
        <v>60.110529300000003</v>
      </c>
      <c r="I3814">
        <v>-100.6428954</v>
      </c>
      <c r="J3814" s="1" t="str">
        <f t="shared" si="628"/>
        <v>NGR lake sediment grab sample</v>
      </c>
      <c r="K3814" s="1" t="str">
        <f t="shared" si="629"/>
        <v>&lt;177 micron (NGR)</v>
      </c>
      <c r="L3814">
        <v>115</v>
      </c>
      <c r="M3814" t="s">
        <v>246</v>
      </c>
      <c r="N3814">
        <v>2228</v>
      </c>
      <c r="O3814" t="s">
        <v>448</v>
      </c>
      <c r="P3814" t="s">
        <v>54</v>
      </c>
      <c r="Q3814" t="s">
        <v>541</v>
      </c>
      <c r="R3814" t="s">
        <v>347</v>
      </c>
      <c r="S3814" t="s">
        <v>57</v>
      </c>
      <c r="T3814" t="s">
        <v>277</v>
      </c>
      <c r="U3814" t="s">
        <v>138</v>
      </c>
      <c r="V3814" t="s">
        <v>69</v>
      </c>
      <c r="W3814" t="s">
        <v>388</v>
      </c>
      <c r="X3814" t="s">
        <v>67</v>
      </c>
      <c r="Y3814" t="s">
        <v>137</v>
      </c>
      <c r="Z3814" t="s">
        <v>170</v>
      </c>
      <c r="AA3814" t="s">
        <v>64</v>
      </c>
      <c r="AB3814" t="s">
        <v>97</v>
      </c>
      <c r="AC3814" t="s">
        <v>68</v>
      </c>
      <c r="AD3814" t="s">
        <v>116</v>
      </c>
      <c r="AE3814" t="s">
        <v>74</v>
      </c>
      <c r="AF3814" t="s">
        <v>77</v>
      </c>
      <c r="AG3814" t="s">
        <v>404</v>
      </c>
      <c r="AH3814" t="s">
        <v>173</v>
      </c>
      <c r="AI3814" t="s">
        <v>138</v>
      </c>
      <c r="AJ3814" t="s">
        <v>265</v>
      </c>
      <c r="AK3814" t="s">
        <v>73</v>
      </c>
      <c r="AL3814" t="s">
        <v>157</v>
      </c>
      <c r="AM3814" t="s">
        <v>125</v>
      </c>
      <c r="AN3814" t="s">
        <v>76</v>
      </c>
      <c r="AO3814" t="s">
        <v>1341</v>
      </c>
      <c r="AP3814" t="s">
        <v>105</v>
      </c>
      <c r="AQ3814" t="s">
        <v>16020</v>
      </c>
      <c r="AR3814" t="s">
        <v>62</v>
      </c>
      <c r="AS3814" t="s">
        <v>170</v>
      </c>
      <c r="AT3814" t="s">
        <v>152</v>
      </c>
      <c r="AU3814" t="s">
        <v>107</v>
      </c>
      <c r="AV3814" t="s">
        <v>1510</v>
      </c>
    </row>
    <row r="3815" spans="1:48" hidden="1" x14ac:dyDescent="0.3">
      <c r="A3815" t="s">
        <v>17992</v>
      </c>
      <c r="B3815" t="s">
        <v>17993</v>
      </c>
      <c r="C3815" s="1" t="str">
        <f t="shared" si="623"/>
        <v>21:0975</v>
      </c>
      <c r="D3815" s="1" t="str">
        <f t="shared" si="627"/>
        <v>21:0111</v>
      </c>
      <c r="E3815" t="s">
        <v>17994</v>
      </c>
      <c r="F3815" t="s">
        <v>17995</v>
      </c>
      <c r="H3815">
        <v>60.151681500000002</v>
      </c>
      <c r="I3815">
        <v>-100.61642759999999</v>
      </c>
      <c r="J3815" s="1" t="str">
        <f t="shared" si="628"/>
        <v>NGR lake sediment grab sample</v>
      </c>
      <c r="K3815" s="1" t="str">
        <f t="shared" si="629"/>
        <v>&lt;177 micron (NGR)</v>
      </c>
      <c r="L3815">
        <v>115</v>
      </c>
      <c r="M3815" t="s">
        <v>260</v>
      </c>
      <c r="N3815">
        <v>2229</v>
      </c>
      <c r="O3815" t="s">
        <v>421</v>
      </c>
      <c r="P3815" t="s">
        <v>54</v>
      </c>
      <c r="Q3815" t="s">
        <v>1210</v>
      </c>
      <c r="R3815" t="s">
        <v>104</v>
      </c>
      <c r="S3815" t="s">
        <v>57</v>
      </c>
      <c r="T3815" t="s">
        <v>235</v>
      </c>
      <c r="U3815" t="s">
        <v>117</v>
      </c>
      <c r="V3815" t="s">
        <v>317</v>
      </c>
      <c r="W3815" t="s">
        <v>692</v>
      </c>
      <c r="X3815" t="s">
        <v>67</v>
      </c>
      <c r="Y3815" t="s">
        <v>448</v>
      </c>
      <c r="Z3815" t="s">
        <v>170</v>
      </c>
      <c r="AA3815" t="s">
        <v>64</v>
      </c>
      <c r="AB3815" t="s">
        <v>236</v>
      </c>
      <c r="AC3815" t="s">
        <v>75</v>
      </c>
      <c r="AD3815" t="s">
        <v>74</v>
      </c>
      <c r="AE3815" t="s">
        <v>206</v>
      </c>
      <c r="AF3815" t="s">
        <v>90</v>
      </c>
      <c r="AG3815" t="s">
        <v>316</v>
      </c>
      <c r="AH3815" t="s">
        <v>472</v>
      </c>
      <c r="AI3815" t="s">
        <v>53</v>
      </c>
      <c r="AJ3815" t="s">
        <v>71</v>
      </c>
      <c r="AK3815" t="s">
        <v>73</v>
      </c>
      <c r="AL3815" t="s">
        <v>177</v>
      </c>
      <c r="AM3815" t="s">
        <v>177</v>
      </c>
      <c r="AN3815" t="s">
        <v>76</v>
      </c>
      <c r="AO3815" t="s">
        <v>178</v>
      </c>
      <c r="AP3815" t="s">
        <v>105</v>
      </c>
      <c r="AQ3815" t="s">
        <v>121</v>
      </c>
      <c r="AR3815" t="s">
        <v>62</v>
      </c>
      <c r="AS3815" t="s">
        <v>62</v>
      </c>
      <c r="AT3815" t="s">
        <v>58</v>
      </c>
      <c r="AU3815" t="s">
        <v>107</v>
      </c>
      <c r="AV3815" t="s">
        <v>9258</v>
      </c>
    </row>
    <row r="3816" spans="1:48" hidden="1" x14ac:dyDescent="0.3">
      <c r="A3816" t="s">
        <v>17996</v>
      </c>
      <c r="B3816" t="s">
        <v>17997</v>
      </c>
      <c r="C3816" s="1" t="str">
        <f t="shared" si="623"/>
        <v>21:0975</v>
      </c>
      <c r="D3816" s="1" t="str">
        <f t="shared" si="627"/>
        <v>21:0111</v>
      </c>
      <c r="E3816" t="s">
        <v>17998</v>
      </c>
      <c r="F3816" t="s">
        <v>17999</v>
      </c>
      <c r="H3816">
        <v>60.170613000000003</v>
      </c>
      <c r="I3816">
        <v>-100.6303522</v>
      </c>
      <c r="J3816" s="1" t="str">
        <f t="shared" si="628"/>
        <v>NGR lake sediment grab sample</v>
      </c>
      <c r="K3816" s="1" t="str">
        <f t="shared" si="629"/>
        <v>&lt;177 micron (NGR)</v>
      </c>
      <c r="L3816">
        <v>115</v>
      </c>
      <c r="M3816" t="s">
        <v>273</v>
      </c>
      <c r="N3816">
        <v>2230</v>
      </c>
      <c r="O3816" t="s">
        <v>220</v>
      </c>
      <c r="P3816" t="s">
        <v>54</v>
      </c>
      <c r="Q3816" t="s">
        <v>560</v>
      </c>
      <c r="R3816" t="s">
        <v>436</v>
      </c>
      <c r="S3816" t="s">
        <v>57</v>
      </c>
      <c r="T3816" t="s">
        <v>380</v>
      </c>
      <c r="U3816" t="s">
        <v>88</v>
      </c>
      <c r="V3816" t="s">
        <v>381</v>
      </c>
      <c r="W3816" t="s">
        <v>62</v>
      </c>
      <c r="X3816" t="s">
        <v>74</v>
      </c>
      <c r="Y3816" t="s">
        <v>63</v>
      </c>
      <c r="Z3816" t="s">
        <v>62</v>
      </c>
      <c r="AA3816" t="s">
        <v>64</v>
      </c>
      <c r="AB3816" t="s">
        <v>575</v>
      </c>
      <c r="AC3816" t="s">
        <v>155</v>
      </c>
      <c r="AD3816" t="s">
        <v>138</v>
      </c>
      <c r="AE3816" t="s">
        <v>2678</v>
      </c>
      <c r="AF3816" t="s">
        <v>116</v>
      </c>
      <c r="AG3816" t="s">
        <v>616</v>
      </c>
      <c r="AH3816" t="s">
        <v>472</v>
      </c>
      <c r="AI3816" t="s">
        <v>233</v>
      </c>
      <c r="AJ3816" t="s">
        <v>56</v>
      </c>
      <c r="AK3816" t="s">
        <v>73</v>
      </c>
      <c r="AL3816" t="s">
        <v>103</v>
      </c>
      <c r="AM3816" t="s">
        <v>224</v>
      </c>
      <c r="AN3816" t="s">
        <v>76</v>
      </c>
      <c r="AO3816" t="s">
        <v>373</v>
      </c>
      <c r="AP3816" t="s">
        <v>2741</v>
      </c>
      <c r="AQ3816" t="s">
        <v>92</v>
      </c>
      <c r="AR3816" t="s">
        <v>67</v>
      </c>
      <c r="AS3816" t="s">
        <v>62</v>
      </c>
      <c r="AT3816" t="s">
        <v>73</v>
      </c>
      <c r="AU3816" t="s">
        <v>107</v>
      </c>
      <c r="AV3816" t="s">
        <v>18000</v>
      </c>
    </row>
    <row r="3817" spans="1:48" hidden="1" x14ac:dyDescent="0.3">
      <c r="A3817" t="s">
        <v>18001</v>
      </c>
      <c r="B3817" t="s">
        <v>18002</v>
      </c>
      <c r="C3817" s="1" t="str">
        <f t="shared" si="623"/>
        <v>21:0975</v>
      </c>
      <c r="D3817" s="1" t="str">
        <f t="shared" si="627"/>
        <v>21:0111</v>
      </c>
      <c r="E3817" t="s">
        <v>18003</v>
      </c>
      <c r="F3817" t="s">
        <v>18004</v>
      </c>
      <c r="H3817">
        <v>60.206950599999999</v>
      </c>
      <c r="I3817">
        <v>-100.6353656</v>
      </c>
      <c r="J3817" s="1" t="str">
        <f t="shared" si="628"/>
        <v>NGR lake sediment grab sample</v>
      </c>
      <c r="K3817" s="1" t="str">
        <f t="shared" si="629"/>
        <v>&lt;177 micron (NGR)</v>
      </c>
      <c r="L3817">
        <v>115</v>
      </c>
      <c r="M3817" t="s">
        <v>289</v>
      </c>
      <c r="N3817">
        <v>2231</v>
      </c>
      <c r="O3817" t="s">
        <v>87</v>
      </c>
      <c r="P3817" t="s">
        <v>62</v>
      </c>
      <c r="Q3817" t="s">
        <v>802</v>
      </c>
      <c r="R3817" t="s">
        <v>187</v>
      </c>
      <c r="S3817" t="s">
        <v>57</v>
      </c>
      <c r="T3817" t="s">
        <v>428</v>
      </c>
      <c r="U3817" t="s">
        <v>168</v>
      </c>
      <c r="V3817" t="s">
        <v>616</v>
      </c>
      <c r="W3817" t="s">
        <v>238</v>
      </c>
      <c r="X3817" t="s">
        <v>67</v>
      </c>
      <c r="Y3817" t="s">
        <v>137</v>
      </c>
      <c r="Z3817" t="s">
        <v>62</v>
      </c>
      <c r="AA3817" t="s">
        <v>64</v>
      </c>
      <c r="AB3817" t="s">
        <v>381</v>
      </c>
      <c r="AC3817" t="s">
        <v>155</v>
      </c>
      <c r="AD3817" t="s">
        <v>138</v>
      </c>
      <c r="AE3817" t="s">
        <v>992</v>
      </c>
      <c r="AF3817" t="s">
        <v>134</v>
      </c>
      <c r="AG3817" t="s">
        <v>187</v>
      </c>
      <c r="AH3817" t="s">
        <v>472</v>
      </c>
      <c r="AI3817" t="s">
        <v>127</v>
      </c>
      <c r="AJ3817" t="s">
        <v>692</v>
      </c>
      <c r="AK3817" t="s">
        <v>73</v>
      </c>
      <c r="AL3817" t="s">
        <v>103</v>
      </c>
      <c r="AM3817" t="s">
        <v>103</v>
      </c>
      <c r="AN3817" t="s">
        <v>76</v>
      </c>
      <c r="AO3817" t="s">
        <v>280</v>
      </c>
      <c r="AP3817" t="s">
        <v>830</v>
      </c>
      <c r="AQ3817" t="s">
        <v>2079</v>
      </c>
      <c r="AR3817" t="s">
        <v>74</v>
      </c>
      <c r="AS3817" t="s">
        <v>54</v>
      </c>
      <c r="AT3817" t="s">
        <v>73</v>
      </c>
      <c r="AU3817" t="s">
        <v>107</v>
      </c>
      <c r="AV3817" t="s">
        <v>18005</v>
      </c>
    </row>
    <row r="3818" spans="1:48" hidden="1" x14ac:dyDescent="0.3">
      <c r="A3818" t="s">
        <v>18006</v>
      </c>
      <c r="B3818" t="s">
        <v>18007</v>
      </c>
      <c r="C3818" s="1" t="str">
        <f t="shared" si="623"/>
        <v>21:0975</v>
      </c>
      <c r="D3818" s="1" t="str">
        <f>HYPERLINK("https://geochem.nrcan.gc.ca/cdogs/content/svy/svy_e.htm", "")</f>
        <v/>
      </c>
      <c r="G3818" s="1" t="str">
        <f>HYPERLINK("https://geochem.nrcan.gc.ca/cdogs/content/cr_/cr_00160_e.htm", "160")</f>
        <v>160</v>
      </c>
      <c r="J3818" t="s">
        <v>230</v>
      </c>
      <c r="K3818" t="s">
        <v>231</v>
      </c>
      <c r="L3818">
        <v>115</v>
      </c>
      <c r="M3818" t="s">
        <v>232</v>
      </c>
      <c r="N3818">
        <v>2232</v>
      </c>
      <c r="O3818" t="s">
        <v>168</v>
      </c>
      <c r="P3818" t="s">
        <v>104</v>
      </c>
      <c r="Q3818" t="s">
        <v>656</v>
      </c>
      <c r="R3818" t="s">
        <v>75</v>
      </c>
      <c r="S3818" t="s">
        <v>57</v>
      </c>
      <c r="T3818" t="s">
        <v>188</v>
      </c>
      <c r="U3818" t="s">
        <v>168</v>
      </c>
      <c r="V3818" t="s">
        <v>188</v>
      </c>
      <c r="W3818" t="s">
        <v>355</v>
      </c>
      <c r="X3818" t="s">
        <v>74</v>
      </c>
      <c r="Y3818" t="s">
        <v>79</v>
      </c>
      <c r="Z3818" t="s">
        <v>168</v>
      </c>
      <c r="AA3818" t="s">
        <v>64</v>
      </c>
      <c r="AB3818" t="s">
        <v>575</v>
      </c>
      <c r="AC3818" t="s">
        <v>75</v>
      </c>
      <c r="AD3818" t="s">
        <v>67</v>
      </c>
      <c r="AE3818" t="s">
        <v>8882</v>
      </c>
      <c r="AF3818" t="s">
        <v>121</v>
      </c>
      <c r="AG3818" t="s">
        <v>316</v>
      </c>
      <c r="AH3818" t="s">
        <v>68</v>
      </c>
      <c r="AI3818" t="s">
        <v>104</v>
      </c>
      <c r="AJ3818" t="s">
        <v>72</v>
      </c>
      <c r="AK3818" t="s">
        <v>73</v>
      </c>
      <c r="AL3818" t="s">
        <v>68</v>
      </c>
      <c r="AM3818" t="s">
        <v>157</v>
      </c>
      <c r="AN3818" t="s">
        <v>76</v>
      </c>
      <c r="AO3818" t="s">
        <v>203</v>
      </c>
      <c r="AP3818" t="s">
        <v>1434</v>
      </c>
      <c r="AQ3818" t="s">
        <v>193</v>
      </c>
      <c r="AR3818" t="s">
        <v>62</v>
      </c>
      <c r="AS3818" t="s">
        <v>127</v>
      </c>
      <c r="AT3818" t="s">
        <v>152</v>
      </c>
      <c r="AU3818" t="s">
        <v>462</v>
      </c>
      <c r="AV3818" t="s">
        <v>11454</v>
      </c>
    </row>
    <row r="3819" spans="1:48" hidden="1" x14ac:dyDescent="0.3">
      <c r="A3819" t="s">
        <v>18008</v>
      </c>
      <c r="B3819" t="s">
        <v>18009</v>
      </c>
      <c r="C3819" s="1" t="str">
        <f t="shared" si="623"/>
        <v>21:0975</v>
      </c>
      <c r="D3819" s="1" t="str">
        <f t="shared" ref="D3819:D3825" si="630">HYPERLINK("https://geochem.nrcan.gc.ca/cdogs/content/svy/svy210111_e.htm", "21:0111")</f>
        <v>21:0111</v>
      </c>
      <c r="E3819" t="s">
        <v>18010</v>
      </c>
      <c r="F3819" t="s">
        <v>18011</v>
      </c>
      <c r="H3819">
        <v>60.232762800000003</v>
      </c>
      <c r="I3819">
        <v>-100.646872</v>
      </c>
      <c r="J3819" s="1" t="str">
        <f t="shared" ref="J3819:J3825" si="631">HYPERLINK("https://geochem.nrcan.gc.ca/cdogs/content/kwd/kwd020027_e.htm", "NGR lake sediment grab sample")</f>
        <v>NGR lake sediment grab sample</v>
      </c>
      <c r="K3819" s="1" t="str">
        <f t="shared" ref="K3819:K3825" si="632">HYPERLINK("https://geochem.nrcan.gc.ca/cdogs/content/kwd/kwd080006_e.htm", "&lt;177 micron (NGR)")</f>
        <v>&lt;177 micron (NGR)</v>
      </c>
      <c r="L3819">
        <v>115</v>
      </c>
      <c r="M3819" t="s">
        <v>301</v>
      </c>
      <c r="N3819">
        <v>2233</v>
      </c>
      <c r="O3819" t="s">
        <v>143</v>
      </c>
      <c r="P3819" t="s">
        <v>54</v>
      </c>
      <c r="Q3819" t="s">
        <v>479</v>
      </c>
      <c r="R3819" t="s">
        <v>436</v>
      </c>
      <c r="S3819" t="s">
        <v>57</v>
      </c>
      <c r="T3819" t="s">
        <v>428</v>
      </c>
      <c r="U3819" t="s">
        <v>88</v>
      </c>
      <c r="V3819" t="s">
        <v>151</v>
      </c>
      <c r="W3819" t="s">
        <v>74</v>
      </c>
      <c r="X3819" t="s">
        <v>67</v>
      </c>
      <c r="Y3819" t="s">
        <v>302</v>
      </c>
      <c r="Z3819" t="s">
        <v>62</v>
      </c>
      <c r="AA3819" t="s">
        <v>64</v>
      </c>
      <c r="AB3819" t="s">
        <v>264</v>
      </c>
      <c r="AC3819" t="s">
        <v>155</v>
      </c>
      <c r="AD3819" t="s">
        <v>96</v>
      </c>
      <c r="AE3819" t="s">
        <v>1854</v>
      </c>
      <c r="AF3819" t="s">
        <v>92</v>
      </c>
      <c r="AG3819" t="s">
        <v>116</v>
      </c>
      <c r="AH3819" t="s">
        <v>173</v>
      </c>
      <c r="AI3819" t="s">
        <v>61</v>
      </c>
      <c r="AJ3819" t="s">
        <v>263</v>
      </c>
      <c r="AK3819" t="s">
        <v>73</v>
      </c>
      <c r="AL3819" t="s">
        <v>103</v>
      </c>
      <c r="AM3819" t="s">
        <v>75</v>
      </c>
      <c r="AN3819" t="s">
        <v>76</v>
      </c>
      <c r="AO3819" t="s">
        <v>318</v>
      </c>
      <c r="AP3819" t="s">
        <v>1477</v>
      </c>
      <c r="AQ3819" t="s">
        <v>92</v>
      </c>
      <c r="AR3819" t="s">
        <v>67</v>
      </c>
      <c r="AS3819" t="s">
        <v>54</v>
      </c>
      <c r="AT3819" t="s">
        <v>73</v>
      </c>
      <c r="AU3819" t="s">
        <v>107</v>
      </c>
      <c r="AV3819" t="s">
        <v>9674</v>
      </c>
    </row>
    <row r="3820" spans="1:48" hidden="1" x14ac:dyDescent="0.3">
      <c r="A3820" t="s">
        <v>18012</v>
      </c>
      <c r="B3820" t="s">
        <v>18013</v>
      </c>
      <c r="C3820" s="1" t="str">
        <f t="shared" si="623"/>
        <v>21:0975</v>
      </c>
      <c r="D3820" s="1" t="str">
        <f t="shared" si="630"/>
        <v>21:0111</v>
      </c>
      <c r="E3820" t="s">
        <v>18014</v>
      </c>
      <c r="F3820" t="s">
        <v>18015</v>
      </c>
      <c r="H3820">
        <v>60.280495600000002</v>
      </c>
      <c r="I3820">
        <v>-100.6403533</v>
      </c>
      <c r="J3820" s="1" t="str">
        <f t="shared" si="631"/>
        <v>NGR lake sediment grab sample</v>
      </c>
      <c r="K3820" s="1" t="str">
        <f t="shared" si="632"/>
        <v>&lt;177 micron (NGR)</v>
      </c>
      <c r="L3820">
        <v>115</v>
      </c>
      <c r="M3820" t="s">
        <v>314</v>
      </c>
      <c r="N3820">
        <v>2234</v>
      </c>
      <c r="O3820" t="s">
        <v>205</v>
      </c>
      <c r="P3820" t="s">
        <v>54</v>
      </c>
      <c r="Q3820" t="s">
        <v>698</v>
      </c>
      <c r="R3820" t="s">
        <v>616</v>
      </c>
      <c r="S3820" t="s">
        <v>57</v>
      </c>
      <c r="T3820" t="s">
        <v>522</v>
      </c>
      <c r="U3820" t="s">
        <v>57</v>
      </c>
      <c r="V3820" t="s">
        <v>2740</v>
      </c>
      <c r="W3820" t="s">
        <v>103</v>
      </c>
      <c r="X3820" t="s">
        <v>67</v>
      </c>
      <c r="Y3820" t="s">
        <v>173</v>
      </c>
      <c r="Z3820" t="s">
        <v>67</v>
      </c>
      <c r="AA3820" t="s">
        <v>64</v>
      </c>
      <c r="AB3820" t="s">
        <v>616</v>
      </c>
      <c r="AC3820" t="s">
        <v>70</v>
      </c>
      <c r="AD3820" t="s">
        <v>74</v>
      </c>
      <c r="AE3820" t="s">
        <v>8540</v>
      </c>
      <c r="AF3820" t="s">
        <v>203</v>
      </c>
      <c r="AG3820" t="s">
        <v>57</v>
      </c>
      <c r="AH3820" t="s">
        <v>472</v>
      </c>
      <c r="AI3820" t="s">
        <v>79</v>
      </c>
      <c r="AJ3820" t="s">
        <v>308</v>
      </c>
      <c r="AK3820" t="s">
        <v>73</v>
      </c>
      <c r="AL3820" t="s">
        <v>103</v>
      </c>
      <c r="AM3820" t="s">
        <v>103</v>
      </c>
      <c r="AN3820" t="s">
        <v>76</v>
      </c>
      <c r="AO3820" t="s">
        <v>263</v>
      </c>
      <c r="AP3820" t="s">
        <v>8164</v>
      </c>
      <c r="AQ3820" t="s">
        <v>63</v>
      </c>
      <c r="AR3820" t="s">
        <v>67</v>
      </c>
      <c r="AS3820" t="s">
        <v>54</v>
      </c>
      <c r="AT3820" t="s">
        <v>73</v>
      </c>
      <c r="AU3820" t="s">
        <v>107</v>
      </c>
      <c r="AV3820" t="s">
        <v>1403</v>
      </c>
    </row>
    <row r="3821" spans="1:48" hidden="1" x14ac:dyDescent="0.3">
      <c r="A3821" t="s">
        <v>18016</v>
      </c>
      <c r="B3821" t="s">
        <v>18017</v>
      </c>
      <c r="C3821" s="1" t="str">
        <f t="shared" si="623"/>
        <v>21:0975</v>
      </c>
      <c r="D3821" s="1" t="str">
        <f t="shared" si="630"/>
        <v>21:0111</v>
      </c>
      <c r="E3821" t="s">
        <v>18018</v>
      </c>
      <c r="F3821" t="s">
        <v>18019</v>
      </c>
      <c r="H3821">
        <v>60.306822099999998</v>
      </c>
      <c r="I3821">
        <v>-100.6422149</v>
      </c>
      <c r="J3821" s="1" t="str">
        <f t="shared" si="631"/>
        <v>NGR lake sediment grab sample</v>
      </c>
      <c r="K3821" s="1" t="str">
        <f t="shared" si="632"/>
        <v>&lt;177 micron (NGR)</v>
      </c>
      <c r="L3821">
        <v>115</v>
      </c>
      <c r="M3821" t="s">
        <v>324</v>
      </c>
      <c r="N3821">
        <v>2235</v>
      </c>
      <c r="O3821" t="s">
        <v>329</v>
      </c>
      <c r="P3821" t="s">
        <v>54</v>
      </c>
      <c r="Q3821" t="s">
        <v>652</v>
      </c>
      <c r="R3821" t="s">
        <v>616</v>
      </c>
      <c r="S3821" t="s">
        <v>57</v>
      </c>
      <c r="T3821" t="s">
        <v>428</v>
      </c>
      <c r="U3821" t="s">
        <v>168</v>
      </c>
      <c r="V3821" t="s">
        <v>236</v>
      </c>
      <c r="W3821" t="s">
        <v>396</v>
      </c>
      <c r="X3821" t="s">
        <v>67</v>
      </c>
      <c r="Y3821" t="s">
        <v>302</v>
      </c>
      <c r="Z3821" t="s">
        <v>127</v>
      </c>
      <c r="AA3821" t="s">
        <v>64</v>
      </c>
      <c r="AB3821" t="s">
        <v>99</v>
      </c>
      <c r="AC3821" t="s">
        <v>155</v>
      </c>
      <c r="AD3821" t="s">
        <v>170</v>
      </c>
      <c r="AE3821" t="s">
        <v>396</v>
      </c>
      <c r="AF3821" t="s">
        <v>134</v>
      </c>
      <c r="AG3821" t="s">
        <v>93</v>
      </c>
      <c r="AH3821" t="s">
        <v>224</v>
      </c>
      <c r="AI3821" t="s">
        <v>117</v>
      </c>
      <c r="AJ3821" t="s">
        <v>226</v>
      </c>
      <c r="AK3821" t="s">
        <v>73</v>
      </c>
      <c r="AL3821" t="s">
        <v>103</v>
      </c>
      <c r="AM3821" t="s">
        <v>224</v>
      </c>
      <c r="AN3821" t="s">
        <v>76</v>
      </c>
      <c r="AO3821" t="s">
        <v>101</v>
      </c>
      <c r="AP3821" t="s">
        <v>105</v>
      </c>
      <c r="AQ3821" t="s">
        <v>168</v>
      </c>
      <c r="AR3821" t="s">
        <v>74</v>
      </c>
      <c r="AS3821" t="s">
        <v>62</v>
      </c>
      <c r="AT3821" t="s">
        <v>73</v>
      </c>
      <c r="AU3821" t="s">
        <v>107</v>
      </c>
      <c r="AV3821" t="s">
        <v>8698</v>
      </c>
    </row>
    <row r="3822" spans="1:48" hidden="1" x14ac:dyDescent="0.3">
      <c r="A3822" t="s">
        <v>18020</v>
      </c>
      <c r="B3822" t="s">
        <v>18021</v>
      </c>
      <c r="C3822" s="1" t="str">
        <f t="shared" si="623"/>
        <v>21:0975</v>
      </c>
      <c r="D3822" s="1" t="str">
        <f t="shared" si="630"/>
        <v>21:0111</v>
      </c>
      <c r="E3822" t="s">
        <v>18022</v>
      </c>
      <c r="F3822" t="s">
        <v>18023</v>
      </c>
      <c r="H3822">
        <v>60.309564899999998</v>
      </c>
      <c r="I3822">
        <v>-100.7081882</v>
      </c>
      <c r="J3822" s="1" t="str">
        <f t="shared" si="631"/>
        <v>NGR lake sediment grab sample</v>
      </c>
      <c r="K3822" s="1" t="str">
        <f t="shared" si="632"/>
        <v>&lt;177 micron (NGR)</v>
      </c>
      <c r="L3822">
        <v>115</v>
      </c>
      <c r="M3822" t="s">
        <v>335</v>
      </c>
      <c r="N3822">
        <v>2236</v>
      </c>
      <c r="O3822" t="s">
        <v>211</v>
      </c>
      <c r="P3822" t="s">
        <v>54</v>
      </c>
      <c r="Q3822" t="s">
        <v>470</v>
      </c>
      <c r="R3822" t="s">
        <v>178</v>
      </c>
      <c r="S3822" t="s">
        <v>57</v>
      </c>
      <c r="T3822" t="s">
        <v>221</v>
      </c>
      <c r="U3822" t="s">
        <v>59</v>
      </c>
      <c r="V3822" t="s">
        <v>890</v>
      </c>
      <c r="W3822" t="s">
        <v>346</v>
      </c>
      <c r="X3822" t="s">
        <v>67</v>
      </c>
      <c r="Y3822" t="s">
        <v>448</v>
      </c>
      <c r="Z3822" t="s">
        <v>96</v>
      </c>
      <c r="AA3822" t="s">
        <v>64</v>
      </c>
      <c r="AB3822" t="s">
        <v>141</v>
      </c>
      <c r="AC3822" t="s">
        <v>70</v>
      </c>
      <c r="AD3822" t="s">
        <v>62</v>
      </c>
      <c r="AE3822" t="s">
        <v>4498</v>
      </c>
      <c r="AF3822" t="s">
        <v>92</v>
      </c>
      <c r="AG3822" t="s">
        <v>219</v>
      </c>
      <c r="AH3822" t="s">
        <v>472</v>
      </c>
      <c r="AI3822" t="s">
        <v>305</v>
      </c>
      <c r="AJ3822" t="s">
        <v>143</v>
      </c>
      <c r="AK3822" t="s">
        <v>73</v>
      </c>
      <c r="AL3822" t="s">
        <v>177</v>
      </c>
      <c r="AM3822" t="s">
        <v>103</v>
      </c>
      <c r="AN3822" t="s">
        <v>76</v>
      </c>
      <c r="AO3822" t="s">
        <v>328</v>
      </c>
      <c r="AP3822" t="s">
        <v>566</v>
      </c>
      <c r="AQ3822" t="s">
        <v>363</v>
      </c>
      <c r="AR3822" t="s">
        <v>67</v>
      </c>
      <c r="AS3822" t="s">
        <v>54</v>
      </c>
      <c r="AT3822" t="s">
        <v>73</v>
      </c>
      <c r="AU3822" t="s">
        <v>107</v>
      </c>
      <c r="AV3822" t="s">
        <v>5136</v>
      </c>
    </row>
    <row r="3823" spans="1:48" hidden="1" x14ac:dyDescent="0.3">
      <c r="A3823" t="s">
        <v>18024</v>
      </c>
      <c r="B3823" t="s">
        <v>18025</v>
      </c>
      <c r="C3823" s="1" t="str">
        <f t="shared" si="623"/>
        <v>21:0975</v>
      </c>
      <c r="D3823" s="1" t="str">
        <f t="shared" si="630"/>
        <v>21:0111</v>
      </c>
      <c r="E3823" t="s">
        <v>17952</v>
      </c>
      <c r="F3823" t="s">
        <v>18026</v>
      </c>
      <c r="H3823">
        <v>60.307068800000003</v>
      </c>
      <c r="I3823">
        <v>-100.7705957</v>
      </c>
      <c r="J3823" s="1" t="str">
        <f t="shared" si="631"/>
        <v>NGR lake sediment grab sample</v>
      </c>
      <c r="K3823" s="1" t="str">
        <f t="shared" si="632"/>
        <v>&lt;177 micron (NGR)</v>
      </c>
      <c r="L3823">
        <v>115</v>
      </c>
      <c r="M3823" t="s">
        <v>345</v>
      </c>
      <c r="N3823">
        <v>2237</v>
      </c>
      <c r="O3823" t="s">
        <v>263</v>
      </c>
      <c r="P3823" t="s">
        <v>62</v>
      </c>
      <c r="Q3823" t="s">
        <v>194</v>
      </c>
      <c r="R3823" t="s">
        <v>104</v>
      </c>
      <c r="S3823" t="s">
        <v>57</v>
      </c>
      <c r="T3823" t="s">
        <v>219</v>
      </c>
      <c r="U3823" t="s">
        <v>203</v>
      </c>
      <c r="V3823" t="s">
        <v>172</v>
      </c>
      <c r="W3823" t="s">
        <v>79</v>
      </c>
      <c r="X3823" t="s">
        <v>74</v>
      </c>
      <c r="Y3823" t="s">
        <v>56</v>
      </c>
      <c r="Z3823" t="s">
        <v>117</v>
      </c>
      <c r="AA3823" t="s">
        <v>64</v>
      </c>
      <c r="AB3823" t="s">
        <v>575</v>
      </c>
      <c r="AC3823" t="s">
        <v>155</v>
      </c>
      <c r="AD3823" t="s">
        <v>67</v>
      </c>
      <c r="AE3823" t="s">
        <v>9100</v>
      </c>
      <c r="AF3823" t="s">
        <v>141</v>
      </c>
      <c r="AG3823" t="s">
        <v>58</v>
      </c>
      <c r="AH3823" t="s">
        <v>173</v>
      </c>
      <c r="AI3823" t="s">
        <v>208</v>
      </c>
      <c r="AJ3823" t="s">
        <v>124</v>
      </c>
      <c r="AK3823" t="s">
        <v>73</v>
      </c>
      <c r="AL3823" t="s">
        <v>125</v>
      </c>
      <c r="AM3823" t="s">
        <v>125</v>
      </c>
      <c r="AN3823" t="s">
        <v>76</v>
      </c>
      <c r="AO3823" t="s">
        <v>92</v>
      </c>
      <c r="AP3823" t="s">
        <v>158</v>
      </c>
      <c r="AQ3823" t="s">
        <v>440</v>
      </c>
      <c r="AR3823" t="s">
        <v>74</v>
      </c>
      <c r="AS3823" t="s">
        <v>62</v>
      </c>
      <c r="AT3823" t="s">
        <v>73</v>
      </c>
      <c r="AU3823" t="s">
        <v>107</v>
      </c>
      <c r="AV3823" t="s">
        <v>6348</v>
      </c>
    </row>
    <row r="3824" spans="1:48" hidden="1" x14ac:dyDescent="0.3">
      <c r="A3824" t="s">
        <v>18027</v>
      </c>
      <c r="B3824" t="s">
        <v>18028</v>
      </c>
      <c r="C3824" s="1" t="str">
        <f t="shared" si="623"/>
        <v>21:0975</v>
      </c>
      <c r="D3824" s="1" t="str">
        <f t="shared" si="630"/>
        <v>21:0111</v>
      </c>
      <c r="E3824" t="s">
        <v>18029</v>
      </c>
      <c r="F3824" t="s">
        <v>18030</v>
      </c>
      <c r="H3824">
        <v>60.338777999999998</v>
      </c>
      <c r="I3824">
        <v>-100.890826</v>
      </c>
      <c r="J3824" s="1" t="str">
        <f t="shared" si="631"/>
        <v>NGR lake sediment grab sample</v>
      </c>
      <c r="K3824" s="1" t="str">
        <f t="shared" si="632"/>
        <v>&lt;177 micron (NGR)</v>
      </c>
      <c r="L3824">
        <v>115</v>
      </c>
      <c r="M3824" t="s">
        <v>354</v>
      </c>
      <c r="N3824">
        <v>2238</v>
      </c>
      <c r="O3824" t="s">
        <v>238</v>
      </c>
      <c r="P3824" t="s">
        <v>54</v>
      </c>
      <c r="Q3824" t="s">
        <v>1814</v>
      </c>
      <c r="R3824" t="s">
        <v>151</v>
      </c>
      <c r="S3824" t="s">
        <v>57</v>
      </c>
      <c r="T3824" t="s">
        <v>380</v>
      </c>
      <c r="U3824" t="s">
        <v>59</v>
      </c>
      <c r="V3824" t="s">
        <v>691</v>
      </c>
      <c r="W3824" t="s">
        <v>421</v>
      </c>
      <c r="X3824" t="s">
        <v>67</v>
      </c>
      <c r="Y3824" t="s">
        <v>63</v>
      </c>
      <c r="Z3824" t="s">
        <v>62</v>
      </c>
      <c r="AA3824" t="s">
        <v>64</v>
      </c>
      <c r="AB3824" t="s">
        <v>471</v>
      </c>
      <c r="AC3824" t="s">
        <v>155</v>
      </c>
      <c r="AD3824" t="s">
        <v>88</v>
      </c>
      <c r="AE3824" t="s">
        <v>3236</v>
      </c>
      <c r="AF3824" t="s">
        <v>104</v>
      </c>
      <c r="AG3824" t="s">
        <v>347</v>
      </c>
      <c r="AH3824" t="s">
        <v>780</v>
      </c>
      <c r="AI3824" t="s">
        <v>118</v>
      </c>
      <c r="AJ3824" t="s">
        <v>305</v>
      </c>
      <c r="AK3824" t="s">
        <v>73</v>
      </c>
      <c r="AL3824" t="s">
        <v>103</v>
      </c>
      <c r="AM3824" t="s">
        <v>75</v>
      </c>
      <c r="AN3824" t="s">
        <v>76</v>
      </c>
      <c r="AO3824" t="s">
        <v>1073</v>
      </c>
      <c r="AP3824" t="s">
        <v>247</v>
      </c>
      <c r="AQ3824" t="s">
        <v>281</v>
      </c>
      <c r="AR3824" t="s">
        <v>62</v>
      </c>
      <c r="AS3824" t="s">
        <v>54</v>
      </c>
      <c r="AT3824" t="s">
        <v>73</v>
      </c>
      <c r="AU3824" t="s">
        <v>107</v>
      </c>
      <c r="AV3824" t="s">
        <v>9101</v>
      </c>
    </row>
    <row r="3825" spans="1:48" hidden="1" x14ac:dyDescent="0.3">
      <c r="A3825" t="s">
        <v>18031</v>
      </c>
      <c r="B3825" t="s">
        <v>18032</v>
      </c>
      <c r="C3825" s="1" t="str">
        <f t="shared" si="623"/>
        <v>21:0975</v>
      </c>
      <c r="D3825" s="1" t="str">
        <f t="shared" si="630"/>
        <v>21:0111</v>
      </c>
      <c r="E3825" t="s">
        <v>18033</v>
      </c>
      <c r="F3825" t="s">
        <v>18034</v>
      </c>
      <c r="H3825">
        <v>60.251773300000004</v>
      </c>
      <c r="I3825">
        <v>-101.9243946</v>
      </c>
      <c r="J3825" s="1" t="str">
        <f t="shared" si="631"/>
        <v>NGR lake sediment grab sample</v>
      </c>
      <c r="K3825" s="1" t="str">
        <f t="shared" si="632"/>
        <v>&lt;177 micron (NGR)</v>
      </c>
      <c r="L3825">
        <v>116</v>
      </c>
      <c r="M3825" t="s">
        <v>52</v>
      </c>
      <c r="N3825">
        <v>2239</v>
      </c>
      <c r="O3825" t="s">
        <v>68</v>
      </c>
      <c r="P3825" t="s">
        <v>54</v>
      </c>
      <c r="Q3825" t="s">
        <v>218</v>
      </c>
      <c r="R3825" t="s">
        <v>205</v>
      </c>
      <c r="S3825" t="s">
        <v>57</v>
      </c>
      <c r="T3825" t="s">
        <v>251</v>
      </c>
      <c r="U3825" t="s">
        <v>57</v>
      </c>
      <c r="V3825" t="s">
        <v>357</v>
      </c>
      <c r="W3825" t="s">
        <v>171</v>
      </c>
      <c r="X3825" t="s">
        <v>67</v>
      </c>
      <c r="Y3825" t="s">
        <v>157</v>
      </c>
      <c r="Z3825" t="s">
        <v>59</v>
      </c>
      <c r="AA3825" t="s">
        <v>64</v>
      </c>
      <c r="AB3825" t="s">
        <v>121</v>
      </c>
      <c r="AC3825" t="s">
        <v>70</v>
      </c>
      <c r="AD3825" t="s">
        <v>67</v>
      </c>
      <c r="AE3825" t="s">
        <v>238</v>
      </c>
      <c r="AF3825" t="s">
        <v>76</v>
      </c>
      <c r="AG3825" t="s">
        <v>58</v>
      </c>
      <c r="AH3825" t="s">
        <v>70</v>
      </c>
      <c r="AI3825" t="s">
        <v>226</v>
      </c>
      <c r="AJ3825" t="s">
        <v>308</v>
      </c>
      <c r="AK3825" t="s">
        <v>73</v>
      </c>
      <c r="AL3825" t="s">
        <v>125</v>
      </c>
      <c r="AM3825" t="s">
        <v>103</v>
      </c>
      <c r="AN3825" t="s">
        <v>76</v>
      </c>
      <c r="AO3825" t="s">
        <v>53</v>
      </c>
      <c r="AP3825" t="s">
        <v>566</v>
      </c>
      <c r="AQ3825" t="s">
        <v>63</v>
      </c>
      <c r="AR3825" t="s">
        <v>74</v>
      </c>
      <c r="AS3825" t="s">
        <v>54</v>
      </c>
      <c r="AT3825" t="s">
        <v>73</v>
      </c>
      <c r="AU3825" t="s">
        <v>479</v>
      </c>
      <c r="AV3825" t="s">
        <v>2454</v>
      </c>
    </row>
    <row r="3826" spans="1:48" hidden="1" x14ac:dyDescent="0.3">
      <c r="A3826" t="s">
        <v>18035</v>
      </c>
      <c r="B3826" t="s">
        <v>18036</v>
      </c>
      <c r="C3826" s="1" t="str">
        <f t="shared" si="623"/>
        <v>21:0975</v>
      </c>
      <c r="D3826" s="1" t="str">
        <f>HYPERLINK("https://geochem.nrcan.gc.ca/cdogs/content/svy/svy_e.htm", "")</f>
        <v/>
      </c>
      <c r="G3826" s="1" t="str">
        <f>HYPERLINK("https://geochem.nrcan.gc.ca/cdogs/content/cr_/cr_00161_e.htm", "161")</f>
        <v>161</v>
      </c>
      <c r="J3826" t="s">
        <v>230</v>
      </c>
      <c r="K3826" t="s">
        <v>231</v>
      </c>
      <c r="L3826">
        <v>116</v>
      </c>
      <c r="M3826" t="s">
        <v>232</v>
      </c>
      <c r="N3826">
        <v>2240</v>
      </c>
      <c r="O3826" t="s">
        <v>692</v>
      </c>
      <c r="P3826" t="s">
        <v>62</v>
      </c>
      <c r="Q3826" t="s">
        <v>656</v>
      </c>
      <c r="R3826" t="s">
        <v>103</v>
      </c>
      <c r="S3826" t="s">
        <v>57</v>
      </c>
      <c r="T3826" t="s">
        <v>304</v>
      </c>
      <c r="U3826" t="s">
        <v>168</v>
      </c>
      <c r="V3826" t="s">
        <v>207</v>
      </c>
      <c r="W3826" t="s">
        <v>355</v>
      </c>
      <c r="X3826" t="s">
        <v>74</v>
      </c>
      <c r="Y3826" t="s">
        <v>211</v>
      </c>
      <c r="Z3826" t="s">
        <v>104</v>
      </c>
      <c r="AA3826" t="s">
        <v>64</v>
      </c>
      <c r="AB3826" t="s">
        <v>890</v>
      </c>
      <c r="AC3826" t="s">
        <v>177</v>
      </c>
      <c r="AD3826" t="s">
        <v>67</v>
      </c>
      <c r="AE3826" t="s">
        <v>8989</v>
      </c>
      <c r="AF3826" t="s">
        <v>187</v>
      </c>
      <c r="AG3826" t="s">
        <v>725</v>
      </c>
      <c r="AH3826" t="s">
        <v>157</v>
      </c>
      <c r="AI3826" t="s">
        <v>77</v>
      </c>
      <c r="AJ3826" t="s">
        <v>382</v>
      </c>
      <c r="AK3826" t="s">
        <v>73</v>
      </c>
      <c r="AL3826" t="s">
        <v>238</v>
      </c>
      <c r="AM3826" t="s">
        <v>206</v>
      </c>
      <c r="AN3826" t="s">
        <v>76</v>
      </c>
      <c r="AO3826" t="s">
        <v>92</v>
      </c>
      <c r="AP3826" t="s">
        <v>879</v>
      </c>
      <c r="AQ3826" t="s">
        <v>254</v>
      </c>
      <c r="AR3826" t="s">
        <v>62</v>
      </c>
      <c r="AS3826" t="s">
        <v>127</v>
      </c>
      <c r="AT3826" t="s">
        <v>152</v>
      </c>
      <c r="AU3826" t="s">
        <v>3719</v>
      </c>
      <c r="AV3826" t="s">
        <v>11704</v>
      </c>
    </row>
    <row r="3827" spans="1:48" hidden="1" x14ac:dyDescent="0.3">
      <c r="A3827" t="s">
        <v>18037</v>
      </c>
      <c r="B3827" t="s">
        <v>18038</v>
      </c>
      <c r="C3827" s="1" t="str">
        <f t="shared" ref="C3827:C3890" si="633">HYPERLINK("https://geochem.nrcan.gc.ca/cdogs/content/bdl/bdl210975_e.htm", "21:0975")</f>
        <v>21:0975</v>
      </c>
      <c r="D3827" s="1" t="str">
        <f t="shared" ref="D3827:D3863" si="634">HYPERLINK("https://geochem.nrcan.gc.ca/cdogs/content/svy/svy210111_e.htm", "21:0111")</f>
        <v>21:0111</v>
      </c>
      <c r="E3827" t="s">
        <v>18039</v>
      </c>
      <c r="F3827" t="s">
        <v>18040</v>
      </c>
      <c r="H3827">
        <v>60.338694199999999</v>
      </c>
      <c r="I3827">
        <v>-100.9647655</v>
      </c>
      <c r="J3827" s="1" t="str">
        <f t="shared" ref="J3827:J3863" si="635">HYPERLINK("https://geochem.nrcan.gc.ca/cdogs/content/kwd/kwd020027_e.htm", "NGR lake sediment grab sample")</f>
        <v>NGR lake sediment grab sample</v>
      </c>
      <c r="K3827" s="1" t="str">
        <f t="shared" ref="K3827:K3863" si="636">HYPERLINK("https://geochem.nrcan.gc.ca/cdogs/content/kwd/kwd080006_e.htm", "&lt;177 micron (NGR)")</f>
        <v>&lt;177 micron (NGR)</v>
      </c>
      <c r="L3827">
        <v>116</v>
      </c>
      <c r="M3827" t="s">
        <v>86</v>
      </c>
      <c r="N3827">
        <v>2241</v>
      </c>
      <c r="O3827" t="s">
        <v>302</v>
      </c>
      <c r="P3827" t="s">
        <v>54</v>
      </c>
      <c r="Q3827" t="s">
        <v>462</v>
      </c>
      <c r="R3827" t="s">
        <v>357</v>
      </c>
      <c r="S3827" t="s">
        <v>57</v>
      </c>
      <c r="T3827" t="s">
        <v>152</v>
      </c>
      <c r="U3827" t="s">
        <v>92</v>
      </c>
      <c r="V3827" t="s">
        <v>2740</v>
      </c>
      <c r="W3827" t="s">
        <v>62</v>
      </c>
      <c r="X3827" t="s">
        <v>62</v>
      </c>
      <c r="Y3827" t="s">
        <v>327</v>
      </c>
      <c r="Z3827" t="s">
        <v>62</v>
      </c>
      <c r="AA3827" t="s">
        <v>64</v>
      </c>
      <c r="AB3827" t="s">
        <v>725</v>
      </c>
      <c r="AC3827" t="s">
        <v>75</v>
      </c>
      <c r="AD3827" t="s">
        <v>203</v>
      </c>
      <c r="AE3827" t="s">
        <v>224</v>
      </c>
      <c r="AF3827" t="s">
        <v>281</v>
      </c>
      <c r="AG3827" t="s">
        <v>356</v>
      </c>
      <c r="AH3827" t="s">
        <v>780</v>
      </c>
      <c r="AI3827" t="s">
        <v>143</v>
      </c>
      <c r="AJ3827" t="s">
        <v>413</v>
      </c>
      <c r="AK3827" t="s">
        <v>73</v>
      </c>
      <c r="AL3827" t="s">
        <v>103</v>
      </c>
      <c r="AM3827" t="s">
        <v>125</v>
      </c>
      <c r="AN3827" t="s">
        <v>76</v>
      </c>
      <c r="AO3827" t="s">
        <v>178</v>
      </c>
      <c r="AP3827" t="s">
        <v>731</v>
      </c>
      <c r="AQ3827" t="s">
        <v>671</v>
      </c>
      <c r="AR3827" t="s">
        <v>67</v>
      </c>
      <c r="AS3827" t="s">
        <v>62</v>
      </c>
      <c r="AT3827" t="s">
        <v>248</v>
      </c>
      <c r="AU3827" t="s">
        <v>107</v>
      </c>
      <c r="AV3827" t="s">
        <v>9022</v>
      </c>
    </row>
    <row r="3828" spans="1:48" hidden="1" x14ac:dyDescent="0.3">
      <c r="A3828" t="s">
        <v>18041</v>
      </c>
      <c r="B3828" t="s">
        <v>18042</v>
      </c>
      <c r="C3828" s="1" t="str">
        <f t="shared" si="633"/>
        <v>21:0975</v>
      </c>
      <c r="D3828" s="1" t="str">
        <f t="shared" si="634"/>
        <v>21:0111</v>
      </c>
      <c r="E3828" t="s">
        <v>18043</v>
      </c>
      <c r="F3828" t="s">
        <v>18044</v>
      </c>
      <c r="H3828">
        <v>60.305924500000003</v>
      </c>
      <c r="I3828">
        <v>-101.0214289</v>
      </c>
      <c r="J3828" s="1" t="str">
        <f t="shared" si="635"/>
        <v>NGR lake sediment grab sample</v>
      </c>
      <c r="K3828" s="1" t="str">
        <f t="shared" si="636"/>
        <v>&lt;177 micron (NGR)</v>
      </c>
      <c r="L3828">
        <v>116</v>
      </c>
      <c r="M3828" t="s">
        <v>113</v>
      </c>
      <c r="N3828">
        <v>2242</v>
      </c>
      <c r="O3828" t="s">
        <v>396</v>
      </c>
      <c r="P3828" t="s">
        <v>54</v>
      </c>
      <c r="Q3828" t="s">
        <v>279</v>
      </c>
      <c r="R3828" t="s">
        <v>264</v>
      </c>
      <c r="S3828" t="s">
        <v>57</v>
      </c>
      <c r="T3828" t="s">
        <v>219</v>
      </c>
      <c r="U3828" t="s">
        <v>88</v>
      </c>
      <c r="V3828" t="s">
        <v>90</v>
      </c>
      <c r="W3828" t="s">
        <v>421</v>
      </c>
      <c r="X3828" t="s">
        <v>67</v>
      </c>
      <c r="Y3828" t="s">
        <v>159</v>
      </c>
      <c r="Z3828" t="s">
        <v>67</v>
      </c>
      <c r="AA3828" t="s">
        <v>64</v>
      </c>
      <c r="AB3828" t="s">
        <v>575</v>
      </c>
      <c r="AC3828" t="s">
        <v>70</v>
      </c>
      <c r="AD3828" t="s">
        <v>88</v>
      </c>
      <c r="AE3828" t="s">
        <v>10670</v>
      </c>
      <c r="AF3828" t="s">
        <v>281</v>
      </c>
      <c r="AG3828" t="s">
        <v>116</v>
      </c>
      <c r="AH3828" t="s">
        <v>780</v>
      </c>
      <c r="AI3828" t="s">
        <v>220</v>
      </c>
      <c r="AJ3828" t="s">
        <v>338</v>
      </c>
      <c r="AK3828" t="s">
        <v>73</v>
      </c>
      <c r="AL3828" t="s">
        <v>103</v>
      </c>
      <c r="AM3828" t="s">
        <v>75</v>
      </c>
      <c r="AN3828" t="s">
        <v>76</v>
      </c>
      <c r="AO3828" t="s">
        <v>92</v>
      </c>
      <c r="AP3828" t="s">
        <v>8164</v>
      </c>
      <c r="AQ3828" t="s">
        <v>150</v>
      </c>
      <c r="AR3828" t="s">
        <v>67</v>
      </c>
      <c r="AS3828" t="s">
        <v>54</v>
      </c>
      <c r="AT3828" t="s">
        <v>152</v>
      </c>
      <c r="AU3828" t="s">
        <v>107</v>
      </c>
      <c r="AV3828" t="s">
        <v>15393</v>
      </c>
    </row>
    <row r="3829" spans="1:48" hidden="1" x14ac:dyDescent="0.3">
      <c r="A3829" t="s">
        <v>18045</v>
      </c>
      <c r="B3829" t="s">
        <v>18046</v>
      </c>
      <c r="C3829" s="1" t="str">
        <f t="shared" si="633"/>
        <v>21:0975</v>
      </c>
      <c r="D3829" s="1" t="str">
        <f t="shared" si="634"/>
        <v>21:0111</v>
      </c>
      <c r="E3829" t="s">
        <v>18043</v>
      </c>
      <c r="F3829" t="s">
        <v>18047</v>
      </c>
      <c r="H3829">
        <v>60.305924500000003</v>
      </c>
      <c r="I3829">
        <v>-101.0214289</v>
      </c>
      <c r="J3829" s="1" t="str">
        <f t="shared" si="635"/>
        <v>NGR lake sediment grab sample</v>
      </c>
      <c r="K3829" s="1" t="str">
        <f t="shared" si="636"/>
        <v>&lt;177 micron (NGR)</v>
      </c>
      <c r="L3829">
        <v>116</v>
      </c>
      <c r="M3829" t="s">
        <v>132</v>
      </c>
      <c r="N3829">
        <v>2243</v>
      </c>
      <c r="O3829" t="s">
        <v>302</v>
      </c>
      <c r="P3829" t="s">
        <v>54</v>
      </c>
      <c r="Q3829" t="s">
        <v>58</v>
      </c>
      <c r="R3829" t="s">
        <v>264</v>
      </c>
      <c r="S3829" t="s">
        <v>57</v>
      </c>
      <c r="T3829" t="s">
        <v>219</v>
      </c>
      <c r="U3829" t="s">
        <v>88</v>
      </c>
      <c r="V3829" t="s">
        <v>2740</v>
      </c>
      <c r="W3829" t="s">
        <v>238</v>
      </c>
      <c r="X3829" t="s">
        <v>67</v>
      </c>
      <c r="Y3829" t="s">
        <v>233</v>
      </c>
      <c r="Z3829" t="s">
        <v>67</v>
      </c>
      <c r="AA3829" t="s">
        <v>64</v>
      </c>
      <c r="AB3829" t="s">
        <v>575</v>
      </c>
      <c r="AC3829" t="s">
        <v>70</v>
      </c>
      <c r="AD3829" t="s">
        <v>88</v>
      </c>
      <c r="AE3829" t="s">
        <v>8812</v>
      </c>
      <c r="AF3829" t="s">
        <v>92</v>
      </c>
      <c r="AG3829" t="s">
        <v>281</v>
      </c>
      <c r="AH3829" t="s">
        <v>472</v>
      </c>
      <c r="AI3829" t="s">
        <v>205</v>
      </c>
      <c r="AJ3829" t="s">
        <v>56</v>
      </c>
      <c r="AK3829" t="s">
        <v>73</v>
      </c>
      <c r="AL3829" t="s">
        <v>103</v>
      </c>
      <c r="AM3829" t="s">
        <v>103</v>
      </c>
      <c r="AN3829" t="s">
        <v>76</v>
      </c>
      <c r="AO3829" t="s">
        <v>92</v>
      </c>
      <c r="AP3829" t="s">
        <v>8164</v>
      </c>
      <c r="AQ3829" t="s">
        <v>373</v>
      </c>
      <c r="AR3829" t="s">
        <v>67</v>
      </c>
      <c r="AS3829" t="s">
        <v>54</v>
      </c>
      <c r="AT3829" t="s">
        <v>73</v>
      </c>
      <c r="AU3829" t="s">
        <v>107</v>
      </c>
      <c r="AV3829" t="s">
        <v>15844</v>
      </c>
    </row>
    <row r="3830" spans="1:48" hidden="1" x14ac:dyDescent="0.3">
      <c r="A3830" t="s">
        <v>18048</v>
      </c>
      <c r="B3830" t="s">
        <v>18049</v>
      </c>
      <c r="C3830" s="1" t="str">
        <f t="shared" si="633"/>
        <v>21:0975</v>
      </c>
      <c r="D3830" s="1" t="str">
        <f t="shared" si="634"/>
        <v>21:0111</v>
      </c>
      <c r="E3830" t="s">
        <v>18050</v>
      </c>
      <c r="F3830" t="s">
        <v>18051</v>
      </c>
      <c r="H3830">
        <v>60.280765199999998</v>
      </c>
      <c r="I3830">
        <v>-101.0751343</v>
      </c>
      <c r="J3830" s="1" t="str">
        <f t="shared" si="635"/>
        <v>NGR lake sediment grab sample</v>
      </c>
      <c r="K3830" s="1" t="str">
        <f t="shared" si="636"/>
        <v>&lt;177 micron (NGR)</v>
      </c>
      <c r="L3830">
        <v>116</v>
      </c>
      <c r="M3830" t="s">
        <v>149</v>
      </c>
      <c r="N3830">
        <v>2244</v>
      </c>
      <c r="O3830" t="s">
        <v>74</v>
      </c>
      <c r="P3830" t="s">
        <v>54</v>
      </c>
      <c r="Q3830" t="s">
        <v>152</v>
      </c>
      <c r="R3830" t="s">
        <v>187</v>
      </c>
      <c r="S3830" t="s">
        <v>57</v>
      </c>
      <c r="T3830" t="s">
        <v>315</v>
      </c>
      <c r="U3830" t="s">
        <v>138</v>
      </c>
      <c r="V3830" t="s">
        <v>2740</v>
      </c>
      <c r="W3830" t="s">
        <v>157</v>
      </c>
      <c r="X3830" t="s">
        <v>67</v>
      </c>
      <c r="Y3830" t="s">
        <v>68</v>
      </c>
      <c r="Z3830" t="s">
        <v>67</v>
      </c>
      <c r="AA3830" t="s">
        <v>64</v>
      </c>
      <c r="AB3830" t="s">
        <v>412</v>
      </c>
      <c r="AC3830" t="s">
        <v>155</v>
      </c>
      <c r="AD3830" t="s">
        <v>127</v>
      </c>
      <c r="AE3830" t="s">
        <v>10670</v>
      </c>
      <c r="AF3830" t="s">
        <v>104</v>
      </c>
      <c r="AG3830" t="s">
        <v>92</v>
      </c>
      <c r="AH3830" t="s">
        <v>780</v>
      </c>
      <c r="AI3830" t="s">
        <v>355</v>
      </c>
      <c r="AJ3830" t="s">
        <v>1395</v>
      </c>
      <c r="AK3830" t="s">
        <v>73</v>
      </c>
      <c r="AL3830" t="s">
        <v>103</v>
      </c>
      <c r="AM3830" t="s">
        <v>177</v>
      </c>
      <c r="AN3830" t="s">
        <v>76</v>
      </c>
      <c r="AO3830" t="s">
        <v>11260</v>
      </c>
      <c r="AP3830" t="s">
        <v>8164</v>
      </c>
      <c r="AQ3830" t="s">
        <v>77</v>
      </c>
      <c r="AR3830" t="s">
        <v>67</v>
      </c>
      <c r="AS3830" t="s">
        <v>54</v>
      </c>
      <c r="AT3830" t="s">
        <v>73</v>
      </c>
      <c r="AU3830" t="s">
        <v>107</v>
      </c>
      <c r="AV3830" t="s">
        <v>1584</v>
      </c>
    </row>
    <row r="3831" spans="1:48" hidden="1" x14ac:dyDescent="0.3">
      <c r="A3831" t="s">
        <v>18052</v>
      </c>
      <c r="B3831" t="s">
        <v>18053</v>
      </c>
      <c r="C3831" s="1" t="str">
        <f t="shared" si="633"/>
        <v>21:0975</v>
      </c>
      <c r="D3831" s="1" t="str">
        <f t="shared" si="634"/>
        <v>21:0111</v>
      </c>
      <c r="E3831" t="s">
        <v>18054</v>
      </c>
      <c r="F3831" t="s">
        <v>18055</v>
      </c>
      <c r="H3831">
        <v>60.247520100000003</v>
      </c>
      <c r="I3831">
        <v>-101.1625849</v>
      </c>
      <c r="J3831" s="1" t="str">
        <f t="shared" si="635"/>
        <v>NGR lake sediment grab sample</v>
      </c>
      <c r="K3831" s="1" t="str">
        <f t="shared" si="636"/>
        <v>&lt;177 micron (NGR)</v>
      </c>
      <c r="L3831">
        <v>116</v>
      </c>
      <c r="M3831" t="s">
        <v>165</v>
      </c>
      <c r="N3831">
        <v>2245</v>
      </c>
      <c r="O3831" t="s">
        <v>206</v>
      </c>
      <c r="P3831" t="s">
        <v>54</v>
      </c>
      <c r="Q3831" t="s">
        <v>277</v>
      </c>
      <c r="R3831" t="s">
        <v>356</v>
      </c>
      <c r="S3831" t="s">
        <v>57</v>
      </c>
      <c r="T3831" t="s">
        <v>248</v>
      </c>
      <c r="U3831" t="s">
        <v>138</v>
      </c>
      <c r="V3831" t="s">
        <v>357</v>
      </c>
      <c r="W3831" t="s">
        <v>74</v>
      </c>
      <c r="X3831" t="s">
        <v>62</v>
      </c>
      <c r="Y3831" t="s">
        <v>75</v>
      </c>
      <c r="Z3831" t="s">
        <v>67</v>
      </c>
      <c r="AA3831" t="s">
        <v>64</v>
      </c>
      <c r="AB3831" t="s">
        <v>617</v>
      </c>
      <c r="AC3831" t="s">
        <v>70</v>
      </c>
      <c r="AD3831" t="s">
        <v>74</v>
      </c>
      <c r="AE3831" t="s">
        <v>8614</v>
      </c>
      <c r="AF3831" t="s">
        <v>104</v>
      </c>
      <c r="AG3831" t="s">
        <v>203</v>
      </c>
      <c r="AH3831" t="s">
        <v>780</v>
      </c>
      <c r="AI3831" t="s">
        <v>308</v>
      </c>
      <c r="AJ3831" t="s">
        <v>348</v>
      </c>
      <c r="AK3831" t="s">
        <v>73</v>
      </c>
      <c r="AL3831" t="s">
        <v>103</v>
      </c>
      <c r="AM3831" t="s">
        <v>75</v>
      </c>
      <c r="AN3831" t="s">
        <v>76</v>
      </c>
      <c r="AO3831" t="s">
        <v>203</v>
      </c>
      <c r="AP3831" t="s">
        <v>420</v>
      </c>
      <c r="AQ3831" t="s">
        <v>101</v>
      </c>
      <c r="AR3831" t="s">
        <v>67</v>
      </c>
      <c r="AS3831" t="s">
        <v>54</v>
      </c>
      <c r="AT3831" t="s">
        <v>73</v>
      </c>
      <c r="AU3831" t="s">
        <v>107</v>
      </c>
      <c r="AV3831" t="s">
        <v>18056</v>
      </c>
    </row>
    <row r="3832" spans="1:48" hidden="1" x14ac:dyDescent="0.3">
      <c r="A3832" t="s">
        <v>18057</v>
      </c>
      <c r="B3832" t="s">
        <v>18058</v>
      </c>
      <c r="C3832" s="1" t="str">
        <f t="shared" si="633"/>
        <v>21:0975</v>
      </c>
      <c r="D3832" s="1" t="str">
        <f t="shared" si="634"/>
        <v>21:0111</v>
      </c>
      <c r="E3832" t="s">
        <v>18059</v>
      </c>
      <c r="F3832" t="s">
        <v>18060</v>
      </c>
      <c r="H3832">
        <v>60.226799499999998</v>
      </c>
      <c r="I3832">
        <v>-101.2093823</v>
      </c>
      <c r="J3832" s="1" t="str">
        <f t="shared" si="635"/>
        <v>NGR lake sediment grab sample</v>
      </c>
      <c r="K3832" s="1" t="str">
        <f t="shared" si="636"/>
        <v>&lt;177 micron (NGR)</v>
      </c>
      <c r="L3832">
        <v>116</v>
      </c>
      <c r="M3832" t="s">
        <v>185</v>
      </c>
      <c r="N3832">
        <v>2246</v>
      </c>
      <c r="O3832" t="s">
        <v>95</v>
      </c>
      <c r="P3832" t="s">
        <v>54</v>
      </c>
      <c r="Q3832" t="s">
        <v>1814</v>
      </c>
      <c r="R3832" t="s">
        <v>282</v>
      </c>
      <c r="S3832" t="s">
        <v>57</v>
      </c>
      <c r="T3832" t="s">
        <v>152</v>
      </c>
      <c r="U3832" t="s">
        <v>203</v>
      </c>
      <c r="V3832" t="s">
        <v>471</v>
      </c>
      <c r="W3832" t="s">
        <v>302</v>
      </c>
      <c r="X3832" t="s">
        <v>74</v>
      </c>
      <c r="Y3832" t="s">
        <v>302</v>
      </c>
      <c r="Z3832" t="s">
        <v>62</v>
      </c>
      <c r="AA3832" t="s">
        <v>64</v>
      </c>
      <c r="AB3832" t="s">
        <v>221</v>
      </c>
      <c r="AC3832" t="s">
        <v>155</v>
      </c>
      <c r="AD3832" t="s">
        <v>127</v>
      </c>
      <c r="AE3832" t="s">
        <v>222</v>
      </c>
      <c r="AF3832" t="s">
        <v>357</v>
      </c>
      <c r="AG3832" t="s">
        <v>381</v>
      </c>
      <c r="AH3832" t="s">
        <v>472</v>
      </c>
      <c r="AI3832" t="s">
        <v>292</v>
      </c>
      <c r="AJ3832" t="s">
        <v>340</v>
      </c>
      <c r="AK3832" t="s">
        <v>73</v>
      </c>
      <c r="AL3832" t="s">
        <v>103</v>
      </c>
      <c r="AM3832" t="s">
        <v>75</v>
      </c>
      <c r="AN3832" t="s">
        <v>76</v>
      </c>
      <c r="AO3832" t="s">
        <v>168</v>
      </c>
      <c r="AP3832" t="s">
        <v>194</v>
      </c>
      <c r="AQ3832" t="s">
        <v>168</v>
      </c>
      <c r="AR3832" t="s">
        <v>67</v>
      </c>
      <c r="AS3832" t="s">
        <v>62</v>
      </c>
      <c r="AT3832" t="s">
        <v>73</v>
      </c>
      <c r="AU3832" t="s">
        <v>107</v>
      </c>
      <c r="AV3832" t="s">
        <v>8349</v>
      </c>
    </row>
    <row r="3833" spans="1:48" hidden="1" x14ac:dyDescent="0.3">
      <c r="A3833" t="s">
        <v>18061</v>
      </c>
      <c r="B3833" t="s">
        <v>18062</v>
      </c>
      <c r="C3833" s="1" t="str">
        <f t="shared" si="633"/>
        <v>21:0975</v>
      </c>
      <c r="D3833" s="1" t="str">
        <f t="shared" si="634"/>
        <v>21:0111</v>
      </c>
      <c r="E3833" t="s">
        <v>18063</v>
      </c>
      <c r="F3833" t="s">
        <v>18064</v>
      </c>
      <c r="H3833">
        <v>60.238269500000001</v>
      </c>
      <c r="I3833">
        <v>-101.3013485</v>
      </c>
      <c r="J3833" s="1" t="str">
        <f t="shared" si="635"/>
        <v>NGR lake sediment grab sample</v>
      </c>
      <c r="K3833" s="1" t="str">
        <f t="shared" si="636"/>
        <v>&lt;177 micron (NGR)</v>
      </c>
      <c r="L3833">
        <v>116</v>
      </c>
      <c r="M3833" t="s">
        <v>200</v>
      </c>
      <c r="N3833">
        <v>2247</v>
      </c>
      <c r="O3833" t="s">
        <v>138</v>
      </c>
      <c r="P3833" t="s">
        <v>54</v>
      </c>
      <c r="Q3833" t="s">
        <v>521</v>
      </c>
      <c r="R3833" t="s">
        <v>116</v>
      </c>
      <c r="S3833" t="s">
        <v>57</v>
      </c>
      <c r="T3833" t="s">
        <v>152</v>
      </c>
      <c r="U3833" t="s">
        <v>168</v>
      </c>
      <c r="V3833" t="s">
        <v>550</v>
      </c>
      <c r="W3833" t="s">
        <v>448</v>
      </c>
      <c r="X3833" t="s">
        <v>74</v>
      </c>
      <c r="Y3833" t="s">
        <v>137</v>
      </c>
      <c r="Z3833" t="s">
        <v>127</v>
      </c>
      <c r="AA3833" t="s">
        <v>64</v>
      </c>
      <c r="AB3833" t="s">
        <v>303</v>
      </c>
      <c r="AC3833" t="s">
        <v>224</v>
      </c>
      <c r="AD3833" t="s">
        <v>96</v>
      </c>
      <c r="AE3833" t="s">
        <v>68</v>
      </c>
      <c r="AF3833" t="s">
        <v>347</v>
      </c>
      <c r="AG3833" t="s">
        <v>428</v>
      </c>
      <c r="AH3833" t="s">
        <v>173</v>
      </c>
      <c r="AI3833" t="s">
        <v>53</v>
      </c>
      <c r="AJ3833" t="s">
        <v>340</v>
      </c>
      <c r="AK3833" t="s">
        <v>73</v>
      </c>
      <c r="AL3833" t="s">
        <v>177</v>
      </c>
      <c r="AM3833" t="s">
        <v>177</v>
      </c>
      <c r="AN3833" t="s">
        <v>76</v>
      </c>
      <c r="AO3833" t="s">
        <v>203</v>
      </c>
      <c r="AP3833" t="s">
        <v>656</v>
      </c>
      <c r="AQ3833" t="s">
        <v>203</v>
      </c>
      <c r="AR3833" t="s">
        <v>67</v>
      </c>
      <c r="AS3833" t="s">
        <v>62</v>
      </c>
      <c r="AT3833" t="s">
        <v>73</v>
      </c>
      <c r="AU3833" t="s">
        <v>107</v>
      </c>
      <c r="AV3833" t="s">
        <v>422</v>
      </c>
    </row>
    <row r="3834" spans="1:48" hidden="1" x14ac:dyDescent="0.3">
      <c r="A3834" t="s">
        <v>18065</v>
      </c>
      <c r="B3834" t="s">
        <v>18066</v>
      </c>
      <c r="C3834" s="1" t="str">
        <f t="shared" si="633"/>
        <v>21:0975</v>
      </c>
      <c r="D3834" s="1" t="str">
        <f t="shared" si="634"/>
        <v>21:0111</v>
      </c>
      <c r="E3834" t="s">
        <v>18067</v>
      </c>
      <c r="F3834" t="s">
        <v>18068</v>
      </c>
      <c r="H3834">
        <v>60.2350888</v>
      </c>
      <c r="I3834">
        <v>-101.35968920000001</v>
      </c>
      <c r="J3834" s="1" t="str">
        <f t="shared" si="635"/>
        <v>NGR lake sediment grab sample</v>
      </c>
      <c r="K3834" s="1" t="str">
        <f t="shared" si="636"/>
        <v>&lt;177 micron (NGR)</v>
      </c>
      <c r="L3834">
        <v>116</v>
      </c>
      <c r="M3834" t="s">
        <v>217</v>
      </c>
      <c r="N3834">
        <v>2248</v>
      </c>
      <c r="O3834" t="s">
        <v>448</v>
      </c>
      <c r="P3834" t="s">
        <v>54</v>
      </c>
      <c r="Q3834" t="s">
        <v>364</v>
      </c>
      <c r="R3834" t="s">
        <v>616</v>
      </c>
      <c r="S3834" t="s">
        <v>57</v>
      </c>
      <c r="T3834" t="s">
        <v>562</v>
      </c>
      <c r="U3834" t="s">
        <v>88</v>
      </c>
      <c r="V3834" t="s">
        <v>317</v>
      </c>
      <c r="W3834" t="s">
        <v>238</v>
      </c>
      <c r="X3834" t="s">
        <v>67</v>
      </c>
      <c r="Y3834" t="s">
        <v>203</v>
      </c>
      <c r="Z3834" t="s">
        <v>62</v>
      </c>
      <c r="AA3834" t="s">
        <v>64</v>
      </c>
      <c r="AB3834" t="s">
        <v>169</v>
      </c>
      <c r="AC3834" t="s">
        <v>238</v>
      </c>
      <c r="AD3834" t="s">
        <v>121</v>
      </c>
      <c r="AE3834" t="s">
        <v>3778</v>
      </c>
      <c r="AF3834" t="s">
        <v>99</v>
      </c>
      <c r="AG3834" t="s">
        <v>141</v>
      </c>
      <c r="AH3834" t="s">
        <v>472</v>
      </c>
      <c r="AI3834" t="s">
        <v>292</v>
      </c>
      <c r="AJ3834" t="s">
        <v>1423</v>
      </c>
      <c r="AK3834" t="s">
        <v>73</v>
      </c>
      <c r="AL3834" t="s">
        <v>103</v>
      </c>
      <c r="AM3834" t="s">
        <v>68</v>
      </c>
      <c r="AN3834" t="s">
        <v>10623</v>
      </c>
      <c r="AO3834" t="s">
        <v>77</v>
      </c>
      <c r="AP3834" t="s">
        <v>194</v>
      </c>
      <c r="AQ3834" t="s">
        <v>438</v>
      </c>
      <c r="AR3834" t="s">
        <v>74</v>
      </c>
      <c r="AS3834" t="s">
        <v>127</v>
      </c>
      <c r="AT3834" t="s">
        <v>91</v>
      </c>
      <c r="AU3834" t="s">
        <v>107</v>
      </c>
      <c r="AV3834" t="s">
        <v>9928</v>
      </c>
    </row>
    <row r="3835" spans="1:48" hidden="1" x14ac:dyDescent="0.3">
      <c r="A3835" t="s">
        <v>18069</v>
      </c>
      <c r="B3835" t="s">
        <v>18070</v>
      </c>
      <c r="C3835" s="1" t="str">
        <f t="shared" si="633"/>
        <v>21:0975</v>
      </c>
      <c r="D3835" s="1" t="str">
        <f t="shared" si="634"/>
        <v>21:0111</v>
      </c>
      <c r="E3835" t="s">
        <v>18071</v>
      </c>
      <c r="F3835" t="s">
        <v>18072</v>
      </c>
      <c r="H3835">
        <v>60.231659200000003</v>
      </c>
      <c r="I3835">
        <v>-101.42925459999999</v>
      </c>
      <c r="J3835" s="1" t="str">
        <f t="shared" si="635"/>
        <v>NGR lake sediment grab sample</v>
      </c>
      <c r="K3835" s="1" t="str">
        <f t="shared" si="636"/>
        <v>&lt;177 micron (NGR)</v>
      </c>
      <c r="L3835">
        <v>116</v>
      </c>
      <c r="M3835" t="s">
        <v>246</v>
      </c>
      <c r="N3835">
        <v>2249</v>
      </c>
      <c r="O3835" t="s">
        <v>220</v>
      </c>
      <c r="P3835" t="s">
        <v>54</v>
      </c>
      <c r="Q3835" t="s">
        <v>315</v>
      </c>
      <c r="R3835" t="s">
        <v>436</v>
      </c>
      <c r="S3835" t="s">
        <v>57</v>
      </c>
      <c r="T3835" t="s">
        <v>152</v>
      </c>
      <c r="U3835" t="s">
        <v>59</v>
      </c>
      <c r="V3835" t="s">
        <v>282</v>
      </c>
      <c r="W3835" t="s">
        <v>157</v>
      </c>
      <c r="X3835" t="s">
        <v>74</v>
      </c>
      <c r="Y3835" t="s">
        <v>68</v>
      </c>
      <c r="Z3835" t="s">
        <v>74</v>
      </c>
      <c r="AA3835" t="s">
        <v>64</v>
      </c>
      <c r="AB3835" t="s">
        <v>853</v>
      </c>
      <c r="AC3835" t="s">
        <v>75</v>
      </c>
      <c r="AD3835" t="s">
        <v>88</v>
      </c>
      <c r="AE3835" t="s">
        <v>3832</v>
      </c>
      <c r="AF3835" t="s">
        <v>92</v>
      </c>
      <c r="AG3835" t="s">
        <v>77</v>
      </c>
      <c r="AH3835" t="s">
        <v>780</v>
      </c>
      <c r="AI3835" t="s">
        <v>211</v>
      </c>
      <c r="AJ3835" t="s">
        <v>329</v>
      </c>
      <c r="AK3835" t="s">
        <v>73</v>
      </c>
      <c r="AL3835" t="s">
        <v>103</v>
      </c>
      <c r="AM3835" t="s">
        <v>75</v>
      </c>
      <c r="AN3835" t="s">
        <v>76</v>
      </c>
      <c r="AO3835" t="s">
        <v>203</v>
      </c>
      <c r="AP3835" t="s">
        <v>1216</v>
      </c>
      <c r="AQ3835" t="s">
        <v>281</v>
      </c>
      <c r="AR3835" t="s">
        <v>74</v>
      </c>
      <c r="AS3835" t="s">
        <v>170</v>
      </c>
      <c r="AT3835" t="s">
        <v>73</v>
      </c>
      <c r="AU3835" t="s">
        <v>107</v>
      </c>
      <c r="AV3835" t="s">
        <v>18073</v>
      </c>
    </row>
    <row r="3836" spans="1:48" hidden="1" x14ac:dyDescent="0.3">
      <c r="A3836" t="s">
        <v>18074</v>
      </c>
      <c r="B3836" t="s">
        <v>18075</v>
      </c>
      <c r="C3836" s="1" t="str">
        <f t="shared" si="633"/>
        <v>21:0975</v>
      </c>
      <c r="D3836" s="1" t="str">
        <f t="shared" si="634"/>
        <v>21:0111</v>
      </c>
      <c r="E3836" t="s">
        <v>18076</v>
      </c>
      <c r="F3836" t="s">
        <v>18077</v>
      </c>
      <c r="H3836">
        <v>60.239154900000003</v>
      </c>
      <c r="I3836">
        <v>-101.47906070000001</v>
      </c>
      <c r="J3836" s="1" t="str">
        <f t="shared" si="635"/>
        <v>NGR lake sediment grab sample</v>
      </c>
      <c r="K3836" s="1" t="str">
        <f t="shared" si="636"/>
        <v>&lt;177 micron (NGR)</v>
      </c>
      <c r="L3836">
        <v>116</v>
      </c>
      <c r="M3836" t="s">
        <v>260</v>
      </c>
      <c r="N3836">
        <v>2250</v>
      </c>
      <c r="O3836" t="s">
        <v>94</v>
      </c>
      <c r="P3836" t="s">
        <v>54</v>
      </c>
      <c r="Q3836" t="s">
        <v>573</v>
      </c>
      <c r="R3836" t="s">
        <v>121</v>
      </c>
      <c r="S3836" t="s">
        <v>57</v>
      </c>
      <c r="T3836" t="s">
        <v>58</v>
      </c>
      <c r="U3836" t="s">
        <v>88</v>
      </c>
      <c r="V3836" t="s">
        <v>187</v>
      </c>
      <c r="W3836" t="s">
        <v>238</v>
      </c>
      <c r="X3836" t="s">
        <v>74</v>
      </c>
      <c r="Y3836" t="s">
        <v>526</v>
      </c>
      <c r="Z3836" t="s">
        <v>62</v>
      </c>
      <c r="AA3836" t="s">
        <v>64</v>
      </c>
      <c r="AB3836" t="s">
        <v>221</v>
      </c>
      <c r="AC3836" t="s">
        <v>224</v>
      </c>
      <c r="AD3836" t="s">
        <v>104</v>
      </c>
      <c r="AE3836" t="s">
        <v>75</v>
      </c>
      <c r="AF3836" t="s">
        <v>290</v>
      </c>
      <c r="AG3836" t="s">
        <v>550</v>
      </c>
      <c r="AH3836" t="s">
        <v>472</v>
      </c>
      <c r="AI3836" t="s">
        <v>87</v>
      </c>
      <c r="AJ3836" t="s">
        <v>138</v>
      </c>
      <c r="AK3836" t="s">
        <v>73</v>
      </c>
      <c r="AL3836" t="s">
        <v>103</v>
      </c>
      <c r="AM3836" t="s">
        <v>177</v>
      </c>
      <c r="AN3836" t="s">
        <v>76</v>
      </c>
      <c r="AO3836" t="s">
        <v>168</v>
      </c>
      <c r="AP3836" t="s">
        <v>247</v>
      </c>
      <c r="AQ3836" t="s">
        <v>92</v>
      </c>
      <c r="AR3836" t="s">
        <v>74</v>
      </c>
      <c r="AS3836" t="s">
        <v>62</v>
      </c>
      <c r="AT3836" t="s">
        <v>73</v>
      </c>
      <c r="AU3836" t="s">
        <v>107</v>
      </c>
      <c r="AV3836" t="s">
        <v>5329</v>
      </c>
    </row>
    <row r="3837" spans="1:48" hidden="1" x14ac:dyDescent="0.3">
      <c r="A3837" t="s">
        <v>18078</v>
      </c>
      <c r="B3837" t="s">
        <v>18079</v>
      </c>
      <c r="C3837" s="1" t="str">
        <f t="shared" si="633"/>
        <v>21:0975</v>
      </c>
      <c r="D3837" s="1" t="str">
        <f t="shared" si="634"/>
        <v>21:0111</v>
      </c>
      <c r="E3837" t="s">
        <v>18080</v>
      </c>
      <c r="F3837" t="s">
        <v>18081</v>
      </c>
      <c r="H3837">
        <v>60.228706699999996</v>
      </c>
      <c r="I3837">
        <v>-101.5309393</v>
      </c>
      <c r="J3837" s="1" t="str">
        <f t="shared" si="635"/>
        <v>NGR lake sediment grab sample</v>
      </c>
      <c r="K3837" s="1" t="str">
        <f t="shared" si="636"/>
        <v>&lt;177 micron (NGR)</v>
      </c>
      <c r="L3837">
        <v>116</v>
      </c>
      <c r="M3837" t="s">
        <v>273</v>
      </c>
      <c r="N3837">
        <v>2251</v>
      </c>
      <c r="O3837" t="s">
        <v>95</v>
      </c>
      <c r="P3837" t="s">
        <v>54</v>
      </c>
      <c r="Q3837" t="s">
        <v>248</v>
      </c>
      <c r="R3837" t="s">
        <v>381</v>
      </c>
      <c r="S3837" t="s">
        <v>57</v>
      </c>
      <c r="T3837" t="s">
        <v>80</v>
      </c>
      <c r="U3837" t="s">
        <v>59</v>
      </c>
      <c r="V3837" t="s">
        <v>2740</v>
      </c>
      <c r="W3837" t="s">
        <v>125</v>
      </c>
      <c r="X3837" t="s">
        <v>62</v>
      </c>
      <c r="Y3837" t="s">
        <v>68</v>
      </c>
      <c r="Z3837" t="s">
        <v>62</v>
      </c>
      <c r="AA3837" t="s">
        <v>64</v>
      </c>
      <c r="AB3837" t="s">
        <v>315</v>
      </c>
      <c r="AC3837" t="s">
        <v>171</v>
      </c>
      <c r="AD3837" t="s">
        <v>178</v>
      </c>
      <c r="AE3837" t="s">
        <v>5744</v>
      </c>
      <c r="AF3837" t="s">
        <v>92</v>
      </c>
      <c r="AG3837" t="s">
        <v>134</v>
      </c>
      <c r="AH3837" t="s">
        <v>472</v>
      </c>
      <c r="AI3837" t="s">
        <v>327</v>
      </c>
      <c r="AJ3837" t="s">
        <v>10658</v>
      </c>
      <c r="AK3837" t="s">
        <v>73</v>
      </c>
      <c r="AL3837" t="s">
        <v>103</v>
      </c>
      <c r="AM3837" t="s">
        <v>421</v>
      </c>
      <c r="AN3837" t="s">
        <v>76</v>
      </c>
      <c r="AO3837" t="s">
        <v>436</v>
      </c>
      <c r="AP3837" t="s">
        <v>410</v>
      </c>
      <c r="AQ3837" t="s">
        <v>18082</v>
      </c>
      <c r="AR3837" t="s">
        <v>67</v>
      </c>
      <c r="AS3837" t="s">
        <v>117</v>
      </c>
      <c r="AT3837" t="s">
        <v>73</v>
      </c>
      <c r="AU3837" t="s">
        <v>107</v>
      </c>
      <c r="AV3837" t="s">
        <v>18083</v>
      </c>
    </row>
    <row r="3838" spans="1:48" hidden="1" x14ac:dyDescent="0.3">
      <c r="A3838" t="s">
        <v>18084</v>
      </c>
      <c r="B3838" t="s">
        <v>18085</v>
      </c>
      <c r="C3838" s="1" t="str">
        <f t="shared" si="633"/>
        <v>21:0975</v>
      </c>
      <c r="D3838" s="1" t="str">
        <f t="shared" si="634"/>
        <v>21:0111</v>
      </c>
      <c r="E3838" t="s">
        <v>18086</v>
      </c>
      <c r="F3838" t="s">
        <v>18087</v>
      </c>
      <c r="H3838">
        <v>60.234026</v>
      </c>
      <c r="I3838">
        <v>-101.61379890000001</v>
      </c>
      <c r="J3838" s="1" t="str">
        <f t="shared" si="635"/>
        <v>NGR lake sediment grab sample</v>
      </c>
      <c r="K3838" s="1" t="str">
        <f t="shared" si="636"/>
        <v>&lt;177 micron (NGR)</v>
      </c>
      <c r="L3838">
        <v>116</v>
      </c>
      <c r="M3838" t="s">
        <v>289</v>
      </c>
      <c r="N3838">
        <v>2252</v>
      </c>
      <c r="O3838" t="s">
        <v>62</v>
      </c>
      <c r="P3838" t="s">
        <v>54</v>
      </c>
      <c r="Q3838" t="s">
        <v>248</v>
      </c>
      <c r="R3838" t="s">
        <v>356</v>
      </c>
      <c r="S3838" t="s">
        <v>57</v>
      </c>
      <c r="T3838" t="s">
        <v>80</v>
      </c>
      <c r="U3838" t="s">
        <v>57</v>
      </c>
      <c r="V3838" t="s">
        <v>90</v>
      </c>
      <c r="W3838" t="s">
        <v>74</v>
      </c>
      <c r="X3838" t="s">
        <v>62</v>
      </c>
      <c r="Y3838" t="s">
        <v>74</v>
      </c>
      <c r="Z3838" t="s">
        <v>62</v>
      </c>
      <c r="AA3838" t="s">
        <v>64</v>
      </c>
      <c r="AB3838" t="s">
        <v>91</v>
      </c>
      <c r="AC3838" t="s">
        <v>206</v>
      </c>
      <c r="AD3838" t="s">
        <v>88</v>
      </c>
      <c r="AE3838" t="s">
        <v>3492</v>
      </c>
      <c r="AF3838" t="s">
        <v>76</v>
      </c>
      <c r="AG3838" t="s">
        <v>290</v>
      </c>
      <c r="AH3838" t="s">
        <v>472</v>
      </c>
      <c r="AI3838" t="s">
        <v>143</v>
      </c>
      <c r="AJ3838" t="s">
        <v>1389</v>
      </c>
      <c r="AK3838" t="s">
        <v>73</v>
      </c>
      <c r="AL3838" t="s">
        <v>103</v>
      </c>
      <c r="AM3838" t="s">
        <v>526</v>
      </c>
      <c r="AN3838" t="s">
        <v>76</v>
      </c>
      <c r="AO3838" t="s">
        <v>134</v>
      </c>
      <c r="AP3838" t="s">
        <v>186</v>
      </c>
      <c r="AQ3838" t="s">
        <v>116</v>
      </c>
      <c r="AR3838" t="s">
        <v>74</v>
      </c>
      <c r="AS3838" t="s">
        <v>138</v>
      </c>
      <c r="AT3838" t="s">
        <v>73</v>
      </c>
      <c r="AU3838" t="s">
        <v>107</v>
      </c>
      <c r="AV3838" t="s">
        <v>10634</v>
      </c>
    </row>
    <row r="3839" spans="1:48" hidden="1" x14ac:dyDescent="0.3">
      <c r="A3839" t="s">
        <v>18088</v>
      </c>
      <c r="B3839" t="s">
        <v>18089</v>
      </c>
      <c r="C3839" s="1" t="str">
        <f t="shared" si="633"/>
        <v>21:0975</v>
      </c>
      <c r="D3839" s="1" t="str">
        <f t="shared" si="634"/>
        <v>21:0111</v>
      </c>
      <c r="E3839" t="s">
        <v>18090</v>
      </c>
      <c r="F3839" t="s">
        <v>18091</v>
      </c>
      <c r="H3839">
        <v>60.219266900000001</v>
      </c>
      <c r="I3839">
        <v>-101.6949662</v>
      </c>
      <c r="J3839" s="1" t="str">
        <f t="shared" si="635"/>
        <v>NGR lake sediment grab sample</v>
      </c>
      <c r="K3839" s="1" t="str">
        <f t="shared" si="636"/>
        <v>&lt;177 micron (NGR)</v>
      </c>
      <c r="L3839">
        <v>116</v>
      </c>
      <c r="M3839" t="s">
        <v>301</v>
      </c>
      <c r="N3839">
        <v>2253</v>
      </c>
      <c r="O3839" t="s">
        <v>62</v>
      </c>
      <c r="P3839" t="s">
        <v>54</v>
      </c>
      <c r="Q3839" t="s">
        <v>91</v>
      </c>
      <c r="R3839" t="s">
        <v>356</v>
      </c>
      <c r="S3839" t="s">
        <v>57</v>
      </c>
      <c r="T3839" t="s">
        <v>447</v>
      </c>
      <c r="U3839" t="s">
        <v>57</v>
      </c>
      <c r="V3839" t="s">
        <v>2740</v>
      </c>
      <c r="W3839" t="s">
        <v>75</v>
      </c>
      <c r="X3839" t="s">
        <v>62</v>
      </c>
      <c r="Y3839" t="s">
        <v>75</v>
      </c>
      <c r="Z3839" t="s">
        <v>74</v>
      </c>
      <c r="AA3839" t="s">
        <v>64</v>
      </c>
      <c r="AB3839" t="s">
        <v>152</v>
      </c>
      <c r="AC3839" t="s">
        <v>68</v>
      </c>
      <c r="AD3839" t="s">
        <v>117</v>
      </c>
      <c r="AE3839" t="s">
        <v>8812</v>
      </c>
      <c r="AF3839" t="s">
        <v>76</v>
      </c>
      <c r="AG3839" t="s">
        <v>168</v>
      </c>
      <c r="AH3839" t="s">
        <v>780</v>
      </c>
      <c r="AI3839" t="s">
        <v>170</v>
      </c>
      <c r="AJ3839" t="s">
        <v>4533</v>
      </c>
      <c r="AK3839" t="s">
        <v>73</v>
      </c>
      <c r="AL3839" t="s">
        <v>103</v>
      </c>
      <c r="AM3839" t="s">
        <v>206</v>
      </c>
      <c r="AN3839" t="s">
        <v>76</v>
      </c>
      <c r="AO3839" t="s">
        <v>77</v>
      </c>
      <c r="AP3839" t="s">
        <v>8164</v>
      </c>
      <c r="AQ3839" t="s">
        <v>121</v>
      </c>
      <c r="AR3839" t="s">
        <v>67</v>
      </c>
      <c r="AS3839" t="s">
        <v>138</v>
      </c>
      <c r="AT3839" t="s">
        <v>73</v>
      </c>
      <c r="AU3839" t="s">
        <v>107</v>
      </c>
      <c r="AV3839" t="s">
        <v>18092</v>
      </c>
    </row>
    <row r="3840" spans="1:48" hidden="1" x14ac:dyDescent="0.3">
      <c r="A3840" t="s">
        <v>18093</v>
      </c>
      <c r="B3840" t="s">
        <v>18094</v>
      </c>
      <c r="C3840" s="1" t="str">
        <f t="shared" si="633"/>
        <v>21:0975</v>
      </c>
      <c r="D3840" s="1" t="str">
        <f t="shared" si="634"/>
        <v>21:0111</v>
      </c>
      <c r="E3840" t="s">
        <v>18095</v>
      </c>
      <c r="F3840" t="s">
        <v>18096</v>
      </c>
      <c r="H3840">
        <v>60.227600899999999</v>
      </c>
      <c r="I3840">
        <v>-101.72807330000001</v>
      </c>
      <c r="J3840" s="1" t="str">
        <f t="shared" si="635"/>
        <v>NGR lake sediment grab sample</v>
      </c>
      <c r="K3840" s="1" t="str">
        <f t="shared" si="636"/>
        <v>&lt;177 micron (NGR)</v>
      </c>
      <c r="L3840">
        <v>116</v>
      </c>
      <c r="M3840" t="s">
        <v>314</v>
      </c>
      <c r="N3840">
        <v>2254</v>
      </c>
      <c r="O3840" t="s">
        <v>306</v>
      </c>
      <c r="P3840" t="s">
        <v>54</v>
      </c>
      <c r="Q3840" t="s">
        <v>562</v>
      </c>
      <c r="R3840" t="s">
        <v>347</v>
      </c>
      <c r="S3840" t="s">
        <v>57</v>
      </c>
      <c r="T3840" t="s">
        <v>58</v>
      </c>
      <c r="U3840" t="s">
        <v>57</v>
      </c>
      <c r="V3840" t="s">
        <v>2740</v>
      </c>
      <c r="W3840" t="s">
        <v>75</v>
      </c>
      <c r="X3840" t="s">
        <v>67</v>
      </c>
      <c r="Y3840" t="s">
        <v>206</v>
      </c>
      <c r="Z3840" t="s">
        <v>62</v>
      </c>
      <c r="AA3840" t="s">
        <v>64</v>
      </c>
      <c r="AB3840" t="s">
        <v>65</v>
      </c>
      <c r="AC3840" t="s">
        <v>75</v>
      </c>
      <c r="AD3840" t="s">
        <v>117</v>
      </c>
      <c r="AE3840" t="s">
        <v>70</v>
      </c>
      <c r="AF3840" t="s">
        <v>76</v>
      </c>
      <c r="AG3840" t="s">
        <v>77</v>
      </c>
      <c r="AH3840" t="s">
        <v>173</v>
      </c>
      <c r="AI3840" t="s">
        <v>170</v>
      </c>
      <c r="AJ3840" t="s">
        <v>305</v>
      </c>
      <c r="AK3840" t="s">
        <v>73</v>
      </c>
      <c r="AL3840" t="s">
        <v>103</v>
      </c>
      <c r="AM3840" t="s">
        <v>177</v>
      </c>
      <c r="AN3840" t="s">
        <v>76</v>
      </c>
      <c r="AO3840" t="s">
        <v>429</v>
      </c>
      <c r="AP3840" t="s">
        <v>1210</v>
      </c>
      <c r="AQ3840" t="s">
        <v>178</v>
      </c>
      <c r="AR3840" t="s">
        <v>62</v>
      </c>
      <c r="AS3840" t="s">
        <v>170</v>
      </c>
      <c r="AT3840" t="s">
        <v>73</v>
      </c>
      <c r="AU3840" t="s">
        <v>107</v>
      </c>
      <c r="AV3840" t="s">
        <v>18097</v>
      </c>
    </row>
    <row r="3841" spans="1:48" hidden="1" x14ac:dyDescent="0.3">
      <c r="A3841" t="s">
        <v>18098</v>
      </c>
      <c r="B3841" t="s">
        <v>18099</v>
      </c>
      <c r="C3841" s="1" t="str">
        <f t="shared" si="633"/>
        <v>21:0975</v>
      </c>
      <c r="D3841" s="1" t="str">
        <f t="shared" si="634"/>
        <v>21:0111</v>
      </c>
      <c r="E3841" t="s">
        <v>18100</v>
      </c>
      <c r="F3841" t="s">
        <v>18101</v>
      </c>
      <c r="H3841">
        <v>60.220831699999998</v>
      </c>
      <c r="I3841">
        <v>-101.7780403</v>
      </c>
      <c r="J3841" s="1" t="str">
        <f t="shared" si="635"/>
        <v>NGR lake sediment grab sample</v>
      </c>
      <c r="K3841" s="1" t="str">
        <f t="shared" si="636"/>
        <v>&lt;177 micron (NGR)</v>
      </c>
      <c r="L3841">
        <v>116</v>
      </c>
      <c r="M3841" t="s">
        <v>324</v>
      </c>
      <c r="N3841">
        <v>2255</v>
      </c>
      <c r="O3841" t="s">
        <v>61</v>
      </c>
      <c r="P3841" t="s">
        <v>62</v>
      </c>
      <c r="Q3841" t="s">
        <v>315</v>
      </c>
      <c r="R3841" t="s">
        <v>282</v>
      </c>
      <c r="S3841" t="s">
        <v>57</v>
      </c>
      <c r="T3841" t="s">
        <v>221</v>
      </c>
      <c r="U3841" t="s">
        <v>57</v>
      </c>
      <c r="V3841" t="s">
        <v>2740</v>
      </c>
      <c r="W3841" t="s">
        <v>103</v>
      </c>
      <c r="X3841" t="s">
        <v>67</v>
      </c>
      <c r="Y3841" t="s">
        <v>68</v>
      </c>
      <c r="Z3841" t="s">
        <v>74</v>
      </c>
      <c r="AA3841" t="s">
        <v>64</v>
      </c>
      <c r="AB3841" t="s">
        <v>381</v>
      </c>
      <c r="AC3841" t="s">
        <v>70</v>
      </c>
      <c r="AD3841" t="s">
        <v>59</v>
      </c>
      <c r="AE3841" t="s">
        <v>4301</v>
      </c>
      <c r="AF3841" t="s">
        <v>76</v>
      </c>
      <c r="AG3841" t="s">
        <v>104</v>
      </c>
      <c r="AH3841" t="s">
        <v>173</v>
      </c>
      <c r="AI3841" t="s">
        <v>95</v>
      </c>
      <c r="AJ3841" t="s">
        <v>61</v>
      </c>
      <c r="AK3841" t="s">
        <v>73</v>
      </c>
      <c r="AL3841" t="s">
        <v>103</v>
      </c>
      <c r="AM3841" t="s">
        <v>103</v>
      </c>
      <c r="AN3841" t="s">
        <v>76</v>
      </c>
      <c r="AO3841" t="s">
        <v>306</v>
      </c>
      <c r="AP3841" t="s">
        <v>8164</v>
      </c>
      <c r="AQ3841" t="s">
        <v>178</v>
      </c>
      <c r="AR3841" t="s">
        <v>67</v>
      </c>
      <c r="AS3841" t="s">
        <v>54</v>
      </c>
      <c r="AT3841" t="s">
        <v>73</v>
      </c>
      <c r="AU3841" t="s">
        <v>107</v>
      </c>
      <c r="AV3841" t="s">
        <v>18102</v>
      </c>
    </row>
    <row r="3842" spans="1:48" hidden="1" x14ac:dyDescent="0.3">
      <c r="A3842" t="s">
        <v>18103</v>
      </c>
      <c r="B3842" t="s">
        <v>18104</v>
      </c>
      <c r="C3842" s="1" t="str">
        <f t="shared" si="633"/>
        <v>21:0975</v>
      </c>
      <c r="D3842" s="1" t="str">
        <f t="shared" si="634"/>
        <v>21:0111</v>
      </c>
      <c r="E3842" t="s">
        <v>18105</v>
      </c>
      <c r="F3842" t="s">
        <v>18106</v>
      </c>
      <c r="H3842">
        <v>60.224388599999997</v>
      </c>
      <c r="I3842">
        <v>-101.8420993</v>
      </c>
      <c r="J3842" s="1" t="str">
        <f t="shared" si="635"/>
        <v>NGR lake sediment grab sample</v>
      </c>
      <c r="K3842" s="1" t="str">
        <f t="shared" si="636"/>
        <v>&lt;177 micron (NGR)</v>
      </c>
      <c r="L3842">
        <v>116</v>
      </c>
      <c r="M3842" t="s">
        <v>335</v>
      </c>
      <c r="N3842">
        <v>2256</v>
      </c>
      <c r="O3842" t="s">
        <v>205</v>
      </c>
      <c r="P3842" t="s">
        <v>54</v>
      </c>
      <c r="Q3842" t="s">
        <v>89</v>
      </c>
      <c r="R3842" t="s">
        <v>282</v>
      </c>
      <c r="S3842" t="s">
        <v>57</v>
      </c>
      <c r="T3842" t="s">
        <v>291</v>
      </c>
      <c r="U3842" t="s">
        <v>138</v>
      </c>
      <c r="V3842" t="s">
        <v>347</v>
      </c>
      <c r="W3842" t="s">
        <v>62</v>
      </c>
      <c r="X3842" t="s">
        <v>67</v>
      </c>
      <c r="Y3842" t="s">
        <v>396</v>
      </c>
      <c r="Z3842" t="s">
        <v>59</v>
      </c>
      <c r="AA3842" t="s">
        <v>64</v>
      </c>
      <c r="AB3842" t="s">
        <v>251</v>
      </c>
      <c r="AC3842" t="s">
        <v>155</v>
      </c>
      <c r="AD3842" t="s">
        <v>62</v>
      </c>
      <c r="AE3842" t="s">
        <v>526</v>
      </c>
      <c r="AF3842" t="s">
        <v>203</v>
      </c>
      <c r="AG3842" t="s">
        <v>561</v>
      </c>
      <c r="AH3842" t="s">
        <v>70</v>
      </c>
      <c r="AI3842" t="s">
        <v>209</v>
      </c>
      <c r="AJ3842" t="s">
        <v>159</v>
      </c>
      <c r="AK3842" t="s">
        <v>73</v>
      </c>
      <c r="AL3842" t="s">
        <v>125</v>
      </c>
      <c r="AM3842" t="s">
        <v>177</v>
      </c>
      <c r="AN3842" t="s">
        <v>76</v>
      </c>
      <c r="AO3842" t="s">
        <v>168</v>
      </c>
      <c r="AP3842" t="s">
        <v>414</v>
      </c>
      <c r="AQ3842" t="s">
        <v>373</v>
      </c>
      <c r="AR3842" t="s">
        <v>62</v>
      </c>
      <c r="AS3842" t="s">
        <v>170</v>
      </c>
      <c r="AT3842" t="s">
        <v>73</v>
      </c>
      <c r="AU3842" t="s">
        <v>107</v>
      </c>
      <c r="AV3842" t="s">
        <v>18107</v>
      </c>
    </row>
    <row r="3843" spans="1:48" hidden="1" x14ac:dyDescent="0.3">
      <c r="A3843" t="s">
        <v>18108</v>
      </c>
      <c r="B3843" t="s">
        <v>18109</v>
      </c>
      <c r="C3843" s="1" t="str">
        <f t="shared" si="633"/>
        <v>21:0975</v>
      </c>
      <c r="D3843" s="1" t="str">
        <f t="shared" si="634"/>
        <v>21:0111</v>
      </c>
      <c r="E3843" t="s">
        <v>18033</v>
      </c>
      <c r="F3843" t="s">
        <v>18110</v>
      </c>
      <c r="H3843">
        <v>60.251773300000004</v>
      </c>
      <c r="I3843">
        <v>-101.9243946</v>
      </c>
      <c r="J3843" s="1" t="str">
        <f t="shared" si="635"/>
        <v>NGR lake sediment grab sample</v>
      </c>
      <c r="K3843" s="1" t="str">
        <f t="shared" si="636"/>
        <v>&lt;177 micron (NGR)</v>
      </c>
      <c r="L3843">
        <v>116</v>
      </c>
      <c r="M3843" t="s">
        <v>345</v>
      </c>
      <c r="N3843">
        <v>2257</v>
      </c>
      <c r="O3843" t="s">
        <v>68</v>
      </c>
      <c r="P3843" t="s">
        <v>54</v>
      </c>
      <c r="Q3843" t="s">
        <v>186</v>
      </c>
      <c r="R3843" t="s">
        <v>205</v>
      </c>
      <c r="S3843" t="s">
        <v>57</v>
      </c>
      <c r="T3843" t="s">
        <v>575</v>
      </c>
      <c r="U3843" t="s">
        <v>57</v>
      </c>
      <c r="V3843" t="s">
        <v>121</v>
      </c>
      <c r="W3843" t="s">
        <v>302</v>
      </c>
      <c r="X3843" t="s">
        <v>67</v>
      </c>
      <c r="Y3843" t="s">
        <v>157</v>
      </c>
      <c r="Z3843" t="s">
        <v>59</v>
      </c>
      <c r="AA3843" t="s">
        <v>64</v>
      </c>
      <c r="AB3843" t="s">
        <v>121</v>
      </c>
      <c r="AC3843" t="s">
        <v>70</v>
      </c>
      <c r="AD3843" t="s">
        <v>67</v>
      </c>
      <c r="AE3843" t="s">
        <v>526</v>
      </c>
      <c r="AF3843" t="s">
        <v>76</v>
      </c>
      <c r="AG3843" t="s">
        <v>293</v>
      </c>
      <c r="AH3843" t="s">
        <v>70</v>
      </c>
      <c r="AI3843" t="s">
        <v>226</v>
      </c>
      <c r="AJ3843" t="s">
        <v>94</v>
      </c>
      <c r="AK3843" t="s">
        <v>73</v>
      </c>
      <c r="AL3843" t="s">
        <v>75</v>
      </c>
      <c r="AM3843" t="s">
        <v>103</v>
      </c>
      <c r="AN3843" t="s">
        <v>76</v>
      </c>
      <c r="AO3843" t="s">
        <v>338</v>
      </c>
      <c r="AP3843" t="s">
        <v>656</v>
      </c>
      <c r="AQ3843" t="s">
        <v>95</v>
      </c>
      <c r="AR3843" t="s">
        <v>67</v>
      </c>
      <c r="AS3843" t="s">
        <v>54</v>
      </c>
      <c r="AT3843" t="s">
        <v>73</v>
      </c>
      <c r="AU3843" t="s">
        <v>80</v>
      </c>
      <c r="AV3843" t="s">
        <v>1306</v>
      </c>
    </row>
    <row r="3844" spans="1:48" hidden="1" x14ac:dyDescent="0.3">
      <c r="A3844" t="s">
        <v>18111</v>
      </c>
      <c r="B3844" t="s">
        <v>18112</v>
      </c>
      <c r="C3844" s="1" t="str">
        <f t="shared" si="633"/>
        <v>21:0975</v>
      </c>
      <c r="D3844" s="1" t="str">
        <f t="shared" si="634"/>
        <v>21:0111</v>
      </c>
      <c r="E3844" t="s">
        <v>18113</v>
      </c>
      <c r="F3844" t="s">
        <v>18114</v>
      </c>
      <c r="H3844">
        <v>60.291945599999998</v>
      </c>
      <c r="I3844">
        <v>-101.923098</v>
      </c>
      <c r="J3844" s="1" t="str">
        <f t="shared" si="635"/>
        <v>NGR lake sediment grab sample</v>
      </c>
      <c r="K3844" s="1" t="str">
        <f t="shared" si="636"/>
        <v>&lt;177 micron (NGR)</v>
      </c>
      <c r="L3844">
        <v>116</v>
      </c>
      <c r="M3844" t="s">
        <v>354</v>
      </c>
      <c r="N3844">
        <v>2258</v>
      </c>
      <c r="O3844" t="s">
        <v>355</v>
      </c>
      <c r="P3844" t="s">
        <v>54</v>
      </c>
      <c r="Q3844" t="s">
        <v>777</v>
      </c>
      <c r="R3844" t="s">
        <v>203</v>
      </c>
      <c r="S3844" t="s">
        <v>57</v>
      </c>
      <c r="T3844" t="s">
        <v>152</v>
      </c>
      <c r="U3844" t="s">
        <v>57</v>
      </c>
      <c r="V3844" t="s">
        <v>436</v>
      </c>
      <c r="W3844" t="s">
        <v>302</v>
      </c>
      <c r="X3844" t="s">
        <v>67</v>
      </c>
      <c r="Y3844" t="s">
        <v>396</v>
      </c>
      <c r="Z3844" t="s">
        <v>127</v>
      </c>
      <c r="AA3844" t="s">
        <v>64</v>
      </c>
      <c r="AB3844" t="s">
        <v>411</v>
      </c>
      <c r="AC3844" t="s">
        <v>155</v>
      </c>
      <c r="AD3844" t="s">
        <v>104</v>
      </c>
      <c r="AE3844" t="s">
        <v>74</v>
      </c>
      <c r="AF3844" t="s">
        <v>92</v>
      </c>
      <c r="AG3844" t="s">
        <v>169</v>
      </c>
      <c r="AH3844" t="s">
        <v>173</v>
      </c>
      <c r="AI3844" t="s">
        <v>201</v>
      </c>
      <c r="AJ3844" t="s">
        <v>328</v>
      </c>
      <c r="AK3844" t="s">
        <v>73</v>
      </c>
      <c r="AL3844" t="s">
        <v>75</v>
      </c>
      <c r="AM3844" t="s">
        <v>125</v>
      </c>
      <c r="AN3844" t="s">
        <v>76</v>
      </c>
      <c r="AO3844" t="s">
        <v>178</v>
      </c>
      <c r="AP3844" t="s">
        <v>225</v>
      </c>
      <c r="AQ3844" t="s">
        <v>8876</v>
      </c>
      <c r="AR3844" t="s">
        <v>62</v>
      </c>
      <c r="AS3844" t="s">
        <v>170</v>
      </c>
      <c r="AT3844" t="s">
        <v>73</v>
      </c>
      <c r="AU3844" t="s">
        <v>107</v>
      </c>
      <c r="AV3844" t="s">
        <v>1180</v>
      </c>
    </row>
    <row r="3845" spans="1:48" hidden="1" x14ac:dyDescent="0.3">
      <c r="A3845" t="s">
        <v>18115</v>
      </c>
      <c r="B3845" t="s">
        <v>18116</v>
      </c>
      <c r="C3845" s="1" t="str">
        <f t="shared" si="633"/>
        <v>21:0975</v>
      </c>
      <c r="D3845" s="1" t="str">
        <f t="shared" si="634"/>
        <v>21:0111</v>
      </c>
      <c r="E3845" t="s">
        <v>18117</v>
      </c>
      <c r="F3845" t="s">
        <v>18118</v>
      </c>
      <c r="H3845">
        <v>60.377254000000001</v>
      </c>
      <c r="I3845">
        <v>-101.9240102</v>
      </c>
      <c r="J3845" s="1" t="str">
        <f t="shared" si="635"/>
        <v>NGR lake sediment grab sample</v>
      </c>
      <c r="K3845" s="1" t="str">
        <f t="shared" si="636"/>
        <v>&lt;177 micron (NGR)</v>
      </c>
      <c r="L3845">
        <v>117</v>
      </c>
      <c r="M3845" t="s">
        <v>52</v>
      </c>
      <c r="N3845">
        <v>2259</v>
      </c>
      <c r="O3845" t="s">
        <v>396</v>
      </c>
      <c r="P3845" t="s">
        <v>54</v>
      </c>
      <c r="Q3845" t="s">
        <v>462</v>
      </c>
      <c r="R3845" t="s">
        <v>357</v>
      </c>
      <c r="S3845" t="s">
        <v>57</v>
      </c>
      <c r="T3845" t="s">
        <v>18119</v>
      </c>
      <c r="U3845" t="s">
        <v>57</v>
      </c>
      <c r="V3845" t="s">
        <v>550</v>
      </c>
      <c r="W3845" t="s">
        <v>363</v>
      </c>
      <c r="X3845" t="s">
        <v>62</v>
      </c>
      <c r="Y3845" t="s">
        <v>95</v>
      </c>
      <c r="Z3845" t="s">
        <v>170</v>
      </c>
      <c r="AA3845" t="s">
        <v>64</v>
      </c>
      <c r="AB3845" t="s">
        <v>18120</v>
      </c>
      <c r="AC3845" t="s">
        <v>373</v>
      </c>
      <c r="AD3845" t="s">
        <v>522</v>
      </c>
      <c r="AE3845" t="s">
        <v>1023</v>
      </c>
      <c r="AF3845" t="s">
        <v>77</v>
      </c>
      <c r="AG3845" t="s">
        <v>428</v>
      </c>
      <c r="AH3845" t="s">
        <v>173</v>
      </c>
      <c r="AI3845" t="s">
        <v>402</v>
      </c>
      <c r="AJ3845" t="s">
        <v>18121</v>
      </c>
      <c r="AK3845" t="s">
        <v>107</v>
      </c>
      <c r="AL3845" t="s">
        <v>68</v>
      </c>
      <c r="AM3845" t="s">
        <v>402</v>
      </c>
      <c r="AN3845" t="s">
        <v>10671</v>
      </c>
      <c r="AO3845" t="s">
        <v>16632</v>
      </c>
      <c r="AP3845" t="s">
        <v>2033</v>
      </c>
      <c r="AQ3845" t="s">
        <v>13288</v>
      </c>
      <c r="AR3845" t="s">
        <v>170</v>
      </c>
      <c r="AS3845" t="s">
        <v>264</v>
      </c>
      <c r="AT3845" t="s">
        <v>593</v>
      </c>
      <c r="AU3845" t="s">
        <v>107</v>
      </c>
      <c r="AV3845" t="s">
        <v>2146</v>
      </c>
    </row>
    <row r="3846" spans="1:48" hidden="1" x14ac:dyDescent="0.3">
      <c r="A3846" t="s">
        <v>18122</v>
      </c>
      <c r="B3846" t="s">
        <v>18123</v>
      </c>
      <c r="C3846" s="1" t="str">
        <f t="shared" si="633"/>
        <v>21:0975</v>
      </c>
      <c r="D3846" s="1" t="str">
        <f t="shared" si="634"/>
        <v>21:0111</v>
      </c>
      <c r="E3846" t="s">
        <v>18124</v>
      </c>
      <c r="F3846" t="s">
        <v>18125</v>
      </c>
      <c r="H3846">
        <v>60.35275</v>
      </c>
      <c r="I3846">
        <v>-101.9464952</v>
      </c>
      <c r="J3846" s="1" t="str">
        <f t="shared" si="635"/>
        <v>NGR lake sediment grab sample</v>
      </c>
      <c r="K3846" s="1" t="str">
        <f t="shared" si="636"/>
        <v>&lt;177 micron (NGR)</v>
      </c>
      <c r="L3846">
        <v>117</v>
      </c>
      <c r="M3846" t="s">
        <v>113</v>
      </c>
      <c r="N3846">
        <v>2260</v>
      </c>
      <c r="O3846" t="s">
        <v>421</v>
      </c>
      <c r="P3846" t="s">
        <v>54</v>
      </c>
      <c r="Q3846" t="s">
        <v>275</v>
      </c>
      <c r="R3846" t="s">
        <v>134</v>
      </c>
      <c r="S3846" t="s">
        <v>57</v>
      </c>
      <c r="T3846" t="s">
        <v>252</v>
      </c>
      <c r="U3846" t="s">
        <v>57</v>
      </c>
      <c r="V3846" t="s">
        <v>2740</v>
      </c>
      <c r="W3846" t="s">
        <v>238</v>
      </c>
      <c r="X3846" t="s">
        <v>67</v>
      </c>
      <c r="Y3846" t="s">
        <v>177</v>
      </c>
      <c r="Z3846" t="s">
        <v>170</v>
      </c>
      <c r="AA3846" t="s">
        <v>64</v>
      </c>
      <c r="AB3846" t="s">
        <v>236</v>
      </c>
      <c r="AC3846" t="s">
        <v>224</v>
      </c>
      <c r="AD3846" t="s">
        <v>170</v>
      </c>
      <c r="AE3846" t="s">
        <v>1911</v>
      </c>
      <c r="AF3846" t="s">
        <v>116</v>
      </c>
      <c r="AG3846" t="s">
        <v>189</v>
      </c>
      <c r="AH3846" t="s">
        <v>472</v>
      </c>
      <c r="AI3846" t="s">
        <v>118</v>
      </c>
      <c r="AJ3846" t="s">
        <v>124</v>
      </c>
      <c r="AK3846" t="s">
        <v>73</v>
      </c>
      <c r="AL3846" t="s">
        <v>75</v>
      </c>
      <c r="AM3846" t="s">
        <v>177</v>
      </c>
      <c r="AN3846" t="s">
        <v>76</v>
      </c>
      <c r="AO3846" t="s">
        <v>281</v>
      </c>
      <c r="AP3846" t="s">
        <v>194</v>
      </c>
      <c r="AQ3846" t="s">
        <v>156</v>
      </c>
      <c r="AR3846" t="s">
        <v>67</v>
      </c>
      <c r="AS3846" t="s">
        <v>170</v>
      </c>
      <c r="AT3846" t="s">
        <v>73</v>
      </c>
      <c r="AU3846" t="s">
        <v>107</v>
      </c>
      <c r="AV3846" t="s">
        <v>3177</v>
      </c>
    </row>
    <row r="3847" spans="1:48" hidden="1" x14ac:dyDescent="0.3">
      <c r="A3847" t="s">
        <v>18126</v>
      </c>
      <c r="B3847" t="s">
        <v>18127</v>
      </c>
      <c r="C3847" s="1" t="str">
        <f t="shared" si="633"/>
        <v>21:0975</v>
      </c>
      <c r="D3847" s="1" t="str">
        <f t="shared" si="634"/>
        <v>21:0111</v>
      </c>
      <c r="E3847" t="s">
        <v>18124</v>
      </c>
      <c r="F3847" t="s">
        <v>18128</v>
      </c>
      <c r="H3847">
        <v>60.35275</v>
      </c>
      <c r="I3847">
        <v>-101.9464952</v>
      </c>
      <c r="J3847" s="1" t="str">
        <f t="shared" si="635"/>
        <v>NGR lake sediment grab sample</v>
      </c>
      <c r="K3847" s="1" t="str">
        <f t="shared" si="636"/>
        <v>&lt;177 micron (NGR)</v>
      </c>
      <c r="L3847">
        <v>117</v>
      </c>
      <c r="M3847" t="s">
        <v>132</v>
      </c>
      <c r="N3847">
        <v>2261</v>
      </c>
      <c r="O3847" t="s">
        <v>171</v>
      </c>
      <c r="P3847" t="s">
        <v>54</v>
      </c>
      <c r="Q3847" t="s">
        <v>1814</v>
      </c>
      <c r="R3847" t="s">
        <v>116</v>
      </c>
      <c r="S3847" t="s">
        <v>57</v>
      </c>
      <c r="T3847" t="s">
        <v>207</v>
      </c>
      <c r="U3847" t="s">
        <v>57</v>
      </c>
      <c r="V3847" t="s">
        <v>357</v>
      </c>
      <c r="W3847" t="s">
        <v>421</v>
      </c>
      <c r="X3847" t="s">
        <v>67</v>
      </c>
      <c r="Y3847" t="s">
        <v>177</v>
      </c>
      <c r="Z3847" t="s">
        <v>127</v>
      </c>
      <c r="AA3847" t="s">
        <v>64</v>
      </c>
      <c r="AB3847" t="s">
        <v>189</v>
      </c>
      <c r="AC3847" t="s">
        <v>224</v>
      </c>
      <c r="AD3847" t="s">
        <v>62</v>
      </c>
      <c r="AE3847" t="s">
        <v>1872</v>
      </c>
      <c r="AF3847" t="s">
        <v>90</v>
      </c>
      <c r="AG3847" t="s">
        <v>93</v>
      </c>
      <c r="AH3847" t="s">
        <v>173</v>
      </c>
      <c r="AI3847" t="s">
        <v>308</v>
      </c>
      <c r="AJ3847" t="s">
        <v>340</v>
      </c>
      <c r="AK3847" t="s">
        <v>73</v>
      </c>
      <c r="AL3847" t="s">
        <v>75</v>
      </c>
      <c r="AM3847" t="s">
        <v>125</v>
      </c>
      <c r="AN3847" t="s">
        <v>76</v>
      </c>
      <c r="AO3847" t="s">
        <v>77</v>
      </c>
      <c r="AP3847" t="s">
        <v>1980</v>
      </c>
      <c r="AQ3847" t="s">
        <v>101</v>
      </c>
      <c r="AR3847" t="s">
        <v>67</v>
      </c>
      <c r="AS3847" t="s">
        <v>170</v>
      </c>
      <c r="AT3847" t="s">
        <v>73</v>
      </c>
      <c r="AU3847" t="s">
        <v>107</v>
      </c>
      <c r="AV3847" t="s">
        <v>12119</v>
      </c>
    </row>
    <row r="3848" spans="1:48" hidden="1" x14ac:dyDescent="0.3">
      <c r="A3848" t="s">
        <v>18129</v>
      </c>
      <c r="B3848" t="s">
        <v>18130</v>
      </c>
      <c r="C3848" s="1" t="str">
        <f t="shared" si="633"/>
        <v>21:0975</v>
      </c>
      <c r="D3848" s="1" t="str">
        <f t="shared" si="634"/>
        <v>21:0111</v>
      </c>
      <c r="E3848" t="s">
        <v>18117</v>
      </c>
      <c r="F3848" t="s">
        <v>18131</v>
      </c>
      <c r="H3848">
        <v>60.377254000000001</v>
      </c>
      <c r="I3848">
        <v>-101.9240102</v>
      </c>
      <c r="J3848" s="1" t="str">
        <f t="shared" si="635"/>
        <v>NGR lake sediment grab sample</v>
      </c>
      <c r="K3848" s="1" t="str">
        <f t="shared" si="636"/>
        <v>&lt;177 micron (NGR)</v>
      </c>
      <c r="L3848">
        <v>117</v>
      </c>
      <c r="M3848" t="s">
        <v>345</v>
      </c>
      <c r="N3848">
        <v>2262</v>
      </c>
      <c r="O3848" t="s">
        <v>95</v>
      </c>
      <c r="P3848" t="s">
        <v>54</v>
      </c>
      <c r="Q3848" t="s">
        <v>275</v>
      </c>
      <c r="R3848" t="s">
        <v>90</v>
      </c>
      <c r="S3848" t="s">
        <v>57</v>
      </c>
      <c r="T3848" t="s">
        <v>18132</v>
      </c>
      <c r="U3848" t="s">
        <v>57</v>
      </c>
      <c r="V3848" t="s">
        <v>326</v>
      </c>
      <c r="W3848" t="s">
        <v>363</v>
      </c>
      <c r="X3848" t="s">
        <v>170</v>
      </c>
      <c r="Y3848" t="s">
        <v>346</v>
      </c>
      <c r="Z3848" t="s">
        <v>127</v>
      </c>
      <c r="AA3848" t="s">
        <v>64</v>
      </c>
      <c r="AB3848" t="s">
        <v>18133</v>
      </c>
      <c r="AC3848" t="s">
        <v>168</v>
      </c>
      <c r="AD3848" t="s">
        <v>522</v>
      </c>
      <c r="AE3848" t="s">
        <v>2050</v>
      </c>
      <c r="AF3848" t="s">
        <v>76</v>
      </c>
      <c r="AG3848" t="s">
        <v>365</v>
      </c>
      <c r="AH3848" t="s">
        <v>173</v>
      </c>
      <c r="AI3848" t="s">
        <v>71</v>
      </c>
      <c r="AJ3848" t="s">
        <v>11346</v>
      </c>
      <c r="AK3848" t="s">
        <v>73</v>
      </c>
      <c r="AL3848" t="s">
        <v>157</v>
      </c>
      <c r="AM3848" t="s">
        <v>328</v>
      </c>
      <c r="AN3848" t="s">
        <v>64</v>
      </c>
      <c r="AO3848" t="s">
        <v>18134</v>
      </c>
      <c r="AP3848" t="s">
        <v>2033</v>
      </c>
      <c r="AQ3848" t="s">
        <v>16921</v>
      </c>
      <c r="AR3848" t="s">
        <v>127</v>
      </c>
      <c r="AS3848" t="s">
        <v>192</v>
      </c>
      <c r="AT3848" t="s">
        <v>364</v>
      </c>
      <c r="AU3848" t="s">
        <v>18135</v>
      </c>
      <c r="AV3848" t="s">
        <v>11433</v>
      </c>
    </row>
    <row r="3849" spans="1:48" hidden="1" x14ac:dyDescent="0.3">
      <c r="A3849" t="s">
        <v>18136</v>
      </c>
      <c r="B3849" t="s">
        <v>18137</v>
      </c>
      <c r="C3849" s="1" t="str">
        <f t="shared" si="633"/>
        <v>21:0975</v>
      </c>
      <c r="D3849" s="1" t="str">
        <f t="shared" si="634"/>
        <v>21:0111</v>
      </c>
      <c r="E3849" t="s">
        <v>18138</v>
      </c>
      <c r="F3849" t="s">
        <v>18139</v>
      </c>
      <c r="H3849">
        <v>60.4182226</v>
      </c>
      <c r="I3849">
        <v>-101.94002690000001</v>
      </c>
      <c r="J3849" s="1" t="str">
        <f t="shared" si="635"/>
        <v>NGR lake sediment grab sample</v>
      </c>
      <c r="K3849" s="1" t="str">
        <f t="shared" si="636"/>
        <v>&lt;177 micron (NGR)</v>
      </c>
      <c r="L3849">
        <v>117</v>
      </c>
      <c r="M3849" t="s">
        <v>86</v>
      </c>
      <c r="N3849">
        <v>2263</v>
      </c>
      <c r="O3849" t="s">
        <v>302</v>
      </c>
      <c r="P3849" t="s">
        <v>54</v>
      </c>
      <c r="Q3849" t="s">
        <v>643</v>
      </c>
      <c r="R3849" t="s">
        <v>151</v>
      </c>
      <c r="S3849" t="s">
        <v>57</v>
      </c>
      <c r="T3849" t="s">
        <v>552</v>
      </c>
      <c r="U3849" t="s">
        <v>57</v>
      </c>
      <c r="V3849" t="s">
        <v>356</v>
      </c>
      <c r="W3849" t="s">
        <v>61</v>
      </c>
      <c r="X3849" t="s">
        <v>62</v>
      </c>
      <c r="Y3849" t="s">
        <v>206</v>
      </c>
      <c r="Z3849" t="s">
        <v>170</v>
      </c>
      <c r="AA3849" t="s">
        <v>64</v>
      </c>
      <c r="AB3849" t="s">
        <v>364</v>
      </c>
      <c r="AC3849" t="s">
        <v>193</v>
      </c>
      <c r="AD3849" t="s">
        <v>134</v>
      </c>
      <c r="AE3849" t="s">
        <v>3989</v>
      </c>
      <c r="AF3849" t="s">
        <v>203</v>
      </c>
      <c r="AG3849" t="s">
        <v>561</v>
      </c>
      <c r="AH3849" t="s">
        <v>173</v>
      </c>
      <c r="AI3849" t="s">
        <v>201</v>
      </c>
      <c r="AJ3849" t="s">
        <v>9494</v>
      </c>
      <c r="AK3849" t="s">
        <v>13010</v>
      </c>
      <c r="AL3849" t="s">
        <v>74</v>
      </c>
      <c r="AM3849" t="s">
        <v>61</v>
      </c>
      <c r="AN3849" t="s">
        <v>9518</v>
      </c>
      <c r="AO3849" t="s">
        <v>18140</v>
      </c>
      <c r="AP3849" t="s">
        <v>863</v>
      </c>
      <c r="AQ3849" t="s">
        <v>11749</v>
      </c>
      <c r="AR3849" t="s">
        <v>170</v>
      </c>
      <c r="AS3849" t="s">
        <v>77</v>
      </c>
      <c r="AT3849" t="s">
        <v>58</v>
      </c>
      <c r="AU3849" t="s">
        <v>107</v>
      </c>
      <c r="AV3849" t="s">
        <v>16160</v>
      </c>
    </row>
    <row r="3850" spans="1:48" hidden="1" x14ac:dyDescent="0.3">
      <c r="A3850" t="s">
        <v>18141</v>
      </c>
      <c r="B3850" t="s">
        <v>18142</v>
      </c>
      <c r="C3850" s="1" t="str">
        <f t="shared" si="633"/>
        <v>21:0975</v>
      </c>
      <c r="D3850" s="1" t="str">
        <f t="shared" si="634"/>
        <v>21:0111</v>
      </c>
      <c r="E3850" t="s">
        <v>18143</v>
      </c>
      <c r="F3850" t="s">
        <v>18144</v>
      </c>
      <c r="H3850">
        <v>60.455701900000001</v>
      </c>
      <c r="I3850">
        <v>-101.9447261</v>
      </c>
      <c r="J3850" s="1" t="str">
        <f t="shared" si="635"/>
        <v>NGR lake sediment grab sample</v>
      </c>
      <c r="K3850" s="1" t="str">
        <f t="shared" si="636"/>
        <v>&lt;177 micron (NGR)</v>
      </c>
      <c r="L3850">
        <v>117</v>
      </c>
      <c r="M3850" t="s">
        <v>149</v>
      </c>
      <c r="N3850">
        <v>2264</v>
      </c>
      <c r="O3850" t="s">
        <v>308</v>
      </c>
      <c r="P3850" t="s">
        <v>62</v>
      </c>
      <c r="Q3850" t="s">
        <v>549</v>
      </c>
      <c r="R3850" t="s">
        <v>616</v>
      </c>
      <c r="S3850" t="s">
        <v>57</v>
      </c>
      <c r="T3850" t="s">
        <v>152</v>
      </c>
      <c r="U3850" t="s">
        <v>59</v>
      </c>
      <c r="V3850" t="s">
        <v>381</v>
      </c>
      <c r="W3850" t="s">
        <v>206</v>
      </c>
      <c r="X3850" t="s">
        <v>74</v>
      </c>
      <c r="Y3850" t="s">
        <v>238</v>
      </c>
      <c r="Z3850" t="s">
        <v>170</v>
      </c>
      <c r="AA3850" t="s">
        <v>64</v>
      </c>
      <c r="AB3850" t="s">
        <v>60</v>
      </c>
      <c r="AC3850" t="s">
        <v>206</v>
      </c>
      <c r="AD3850" t="s">
        <v>178</v>
      </c>
      <c r="AE3850" t="s">
        <v>490</v>
      </c>
      <c r="AF3850" t="s">
        <v>104</v>
      </c>
      <c r="AG3850" t="s">
        <v>139</v>
      </c>
      <c r="AH3850" t="s">
        <v>173</v>
      </c>
      <c r="AI3850" t="s">
        <v>336</v>
      </c>
      <c r="AJ3850" t="s">
        <v>168</v>
      </c>
      <c r="AK3850" t="s">
        <v>73</v>
      </c>
      <c r="AL3850" t="s">
        <v>75</v>
      </c>
      <c r="AM3850" t="s">
        <v>68</v>
      </c>
      <c r="AN3850" t="s">
        <v>76</v>
      </c>
      <c r="AO3850" t="s">
        <v>281</v>
      </c>
      <c r="AP3850" t="s">
        <v>234</v>
      </c>
      <c r="AQ3850" t="s">
        <v>10015</v>
      </c>
      <c r="AR3850" t="s">
        <v>170</v>
      </c>
      <c r="AS3850" t="s">
        <v>96</v>
      </c>
      <c r="AT3850" t="s">
        <v>73</v>
      </c>
      <c r="AU3850" t="s">
        <v>107</v>
      </c>
      <c r="AV3850" t="s">
        <v>7473</v>
      </c>
    </row>
    <row r="3851" spans="1:48" hidden="1" x14ac:dyDescent="0.3">
      <c r="A3851" t="s">
        <v>18145</v>
      </c>
      <c r="B3851" t="s">
        <v>18146</v>
      </c>
      <c r="C3851" s="1" t="str">
        <f t="shared" si="633"/>
        <v>21:0975</v>
      </c>
      <c r="D3851" s="1" t="str">
        <f t="shared" si="634"/>
        <v>21:0111</v>
      </c>
      <c r="E3851" t="s">
        <v>18147</v>
      </c>
      <c r="F3851" t="s">
        <v>18148</v>
      </c>
      <c r="H3851">
        <v>60.446301900000002</v>
      </c>
      <c r="I3851">
        <v>-101.92032380000001</v>
      </c>
      <c r="J3851" s="1" t="str">
        <f t="shared" si="635"/>
        <v>NGR lake sediment grab sample</v>
      </c>
      <c r="K3851" s="1" t="str">
        <f t="shared" si="636"/>
        <v>&lt;177 micron (NGR)</v>
      </c>
      <c r="L3851">
        <v>117</v>
      </c>
      <c r="M3851" t="s">
        <v>165</v>
      </c>
      <c r="N3851">
        <v>2265</v>
      </c>
      <c r="O3851" t="s">
        <v>170</v>
      </c>
      <c r="P3851" t="s">
        <v>54</v>
      </c>
      <c r="Q3851" t="s">
        <v>262</v>
      </c>
      <c r="R3851" t="s">
        <v>141</v>
      </c>
      <c r="S3851" t="s">
        <v>57</v>
      </c>
      <c r="T3851" t="s">
        <v>462</v>
      </c>
      <c r="U3851" t="s">
        <v>59</v>
      </c>
      <c r="V3851" t="s">
        <v>381</v>
      </c>
      <c r="W3851" t="s">
        <v>125</v>
      </c>
      <c r="X3851" t="s">
        <v>62</v>
      </c>
      <c r="Y3851" t="s">
        <v>75</v>
      </c>
      <c r="Z3851" t="s">
        <v>62</v>
      </c>
      <c r="AA3851" t="s">
        <v>64</v>
      </c>
      <c r="AB3851" t="s">
        <v>91</v>
      </c>
      <c r="AC3851" t="s">
        <v>170</v>
      </c>
      <c r="AD3851" t="s">
        <v>104</v>
      </c>
      <c r="AE3851" t="s">
        <v>7472</v>
      </c>
      <c r="AF3851" t="s">
        <v>116</v>
      </c>
      <c r="AG3851" t="s">
        <v>77</v>
      </c>
      <c r="AH3851" t="s">
        <v>173</v>
      </c>
      <c r="AI3851" t="s">
        <v>127</v>
      </c>
      <c r="AJ3851" t="s">
        <v>9501</v>
      </c>
      <c r="AK3851" t="s">
        <v>73</v>
      </c>
      <c r="AL3851" t="s">
        <v>103</v>
      </c>
      <c r="AM3851" t="s">
        <v>137</v>
      </c>
      <c r="AN3851" t="s">
        <v>76</v>
      </c>
      <c r="AO3851" t="s">
        <v>12092</v>
      </c>
      <c r="AP3851" t="s">
        <v>8164</v>
      </c>
      <c r="AQ3851" t="s">
        <v>291</v>
      </c>
      <c r="AR3851" t="s">
        <v>67</v>
      </c>
      <c r="AS3851" t="s">
        <v>92</v>
      </c>
      <c r="AT3851" t="s">
        <v>91</v>
      </c>
      <c r="AU3851" t="s">
        <v>107</v>
      </c>
      <c r="AV3851" t="s">
        <v>18149</v>
      </c>
    </row>
    <row r="3852" spans="1:48" hidden="1" x14ac:dyDescent="0.3">
      <c r="A3852" t="s">
        <v>18150</v>
      </c>
      <c r="B3852" t="s">
        <v>18151</v>
      </c>
      <c r="C3852" s="1" t="str">
        <f t="shared" si="633"/>
        <v>21:0975</v>
      </c>
      <c r="D3852" s="1" t="str">
        <f t="shared" si="634"/>
        <v>21:0111</v>
      </c>
      <c r="E3852" t="s">
        <v>18152</v>
      </c>
      <c r="F3852" t="s">
        <v>18153</v>
      </c>
      <c r="H3852">
        <v>60.381402600000001</v>
      </c>
      <c r="I3852">
        <v>-101.8904062</v>
      </c>
      <c r="J3852" s="1" t="str">
        <f t="shared" si="635"/>
        <v>NGR lake sediment grab sample</v>
      </c>
      <c r="K3852" s="1" t="str">
        <f t="shared" si="636"/>
        <v>&lt;177 micron (NGR)</v>
      </c>
      <c r="L3852">
        <v>117</v>
      </c>
      <c r="M3852" t="s">
        <v>185</v>
      </c>
      <c r="N3852">
        <v>2266</v>
      </c>
      <c r="O3852" t="s">
        <v>211</v>
      </c>
      <c r="P3852" t="s">
        <v>54</v>
      </c>
      <c r="Q3852" t="s">
        <v>1583</v>
      </c>
      <c r="R3852" t="s">
        <v>99</v>
      </c>
      <c r="S3852" t="s">
        <v>57</v>
      </c>
      <c r="T3852" t="s">
        <v>541</v>
      </c>
      <c r="U3852" t="s">
        <v>57</v>
      </c>
      <c r="V3852" t="s">
        <v>190</v>
      </c>
      <c r="W3852" t="s">
        <v>276</v>
      </c>
      <c r="X3852" t="s">
        <v>62</v>
      </c>
      <c r="Y3852" t="s">
        <v>448</v>
      </c>
      <c r="Z3852" t="s">
        <v>96</v>
      </c>
      <c r="AA3852" t="s">
        <v>64</v>
      </c>
      <c r="AB3852" t="s">
        <v>447</v>
      </c>
      <c r="AC3852" t="s">
        <v>254</v>
      </c>
      <c r="AD3852" t="s">
        <v>116</v>
      </c>
      <c r="AE3852" t="s">
        <v>74</v>
      </c>
      <c r="AF3852" t="s">
        <v>134</v>
      </c>
      <c r="AG3852" t="s">
        <v>235</v>
      </c>
      <c r="AH3852" t="s">
        <v>173</v>
      </c>
      <c r="AI3852" t="s">
        <v>123</v>
      </c>
      <c r="AJ3852" t="s">
        <v>767</v>
      </c>
      <c r="AK3852" t="s">
        <v>16141</v>
      </c>
      <c r="AL3852" t="s">
        <v>68</v>
      </c>
      <c r="AM3852" t="s">
        <v>94</v>
      </c>
      <c r="AN3852" t="s">
        <v>1151</v>
      </c>
      <c r="AO3852" t="s">
        <v>10392</v>
      </c>
      <c r="AP3852" t="s">
        <v>225</v>
      </c>
      <c r="AQ3852" t="s">
        <v>10904</v>
      </c>
      <c r="AR3852" t="s">
        <v>127</v>
      </c>
      <c r="AS3852" t="s">
        <v>104</v>
      </c>
      <c r="AT3852" t="s">
        <v>248</v>
      </c>
      <c r="AU3852" t="s">
        <v>107</v>
      </c>
      <c r="AV3852" t="s">
        <v>6827</v>
      </c>
    </row>
    <row r="3853" spans="1:48" hidden="1" x14ac:dyDescent="0.3">
      <c r="A3853" t="s">
        <v>18154</v>
      </c>
      <c r="B3853" t="s">
        <v>18155</v>
      </c>
      <c r="C3853" s="1" t="str">
        <f t="shared" si="633"/>
        <v>21:0975</v>
      </c>
      <c r="D3853" s="1" t="str">
        <f t="shared" si="634"/>
        <v>21:0111</v>
      </c>
      <c r="E3853" t="s">
        <v>18156</v>
      </c>
      <c r="F3853" t="s">
        <v>18157</v>
      </c>
      <c r="H3853">
        <v>60.359876300000003</v>
      </c>
      <c r="I3853">
        <v>-101.8779251</v>
      </c>
      <c r="J3853" s="1" t="str">
        <f t="shared" si="635"/>
        <v>NGR lake sediment grab sample</v>
      </c>
      <c r="K3853" s="1" t="str">
        <f t="shared" si="636"/>
        <v>&lt;177 micron (NGR)</v>
      </c>
      <c r="L3853">
        <v>117</v>
      </c>
      <c r="M3853" t="s">
        <v>200</v>
      </c>
      <c r="N3853">
        <v>2267</v>
      </c>
      <c r="O3853" t="s">
        <v>240</v>
      </c>
      <c r="P3853" t="s">
        <v>54</v>
      </c>
      <c r="Q3853" t="s">
        <v>435</v>
      </c>
      <c r="R3853" t="s">
        <v>290</v>
      </c>
      <c r="S3853" t="s">
        <v>57</v>
      </c>
      <c r="T3853" t="s">
        <v>152</v>
      </c>
      <c r="U3853" t="s">
        <v>96</v>
      </c>
      <c r="V3853" t="s">
        <v>69</v>
      </c>
      <c r="W3853" t="s">
        <v>137</v>
      </c>
      <c r="X3853" t="s">
        <v>67</v>
      </c>
      <c r="Y3853" t="s">
        <v>62</v>
      </c>
      <c r="Z3853" t="s">
        <v>138</v>
      </c>
      <c r="AA3853" t="s">
        <v>64</v>
      </c>
      <c r="AB3853" t="s">
        <v>615</v>
      </c>
      <c r="AC3853" t="s">
        <v>75</v>
      </c>
      <c r="AD3853" t="s">
        <v>178</v>
      </c>
      <c r="AE3853" t="s">
        <v>206</v>
      </c>
      <c r="AF3853" t="s">
        <v>104</v>
      </c>
      <c r="AG3853" t="s">
        <v>293</v>
      </c>
      <c r="AH3853" t="s">
        <v>70</v>
      </c>
      <c r="AI3853" t="s">
        <v>305</v>
      </c>
      <c r="AJ3853" t="s">
        <v>318</v>
      </c>
      <c r="AK3853" t="s">
        <v>73</v>
      </c>
      <c r="AL3853" t="s">
        <v>157</v>
      </c>
      <c r="AM3853" t="s">
        <v>125</v>
      </c>
      <c r="AN3853" t="s">
        <v>76</v>
      </c>
      <c r="AO3853" t="s">
        <v>77</v>
      </c>
      <c r="AP3853" t="s">
        <v>179</v>
      </c>
      <c r="AQ3853" t="s">
        <v>1402</v>
      </c>
      <c r="AR3853" t="s">
        <v>170</v>
      </c>
      <c r="AS3853" t="s">
        <v>170</v>
      </c>
      <c r="AT3853" t="s">
        <v>73</v>
      </c>
      <c r="AU3853" t="s">
        <v>107</v>
      </c>
      <c r="AV3853" t="s">
        <v>6918</v>
      </c>
    </row>
    <row r="3854" spans="1:48" hidden="1" x14ac:dyDescent="0.3">
      <c r="A3854" t="s">
        <v>18158</v>
      </c>
      <c r="B3854" t="s">
        <v>18159</v>
      </c>
      <c r="C3854" s="1" t="str">
        <f t="shared" si="633"/>
        <v>21:0975</v>
      </c>
      <c r="D3854" s="1" t="str">
        <f t="shared" si="634"/>
        <v>21:0111</v>
      </c>
      <c r="E3854" t="s">
        <v>18160</v>
      </c>
      <c r="F3854" t="s">
        <v>18161</v>
      </c>
      <c r="H3854">
        <v>60.320545000000003</v>
      </c>
      <c r="I3854">
        <v>-101.8827398</v>
      </c>
      <c r="J3854" s="1" t="str">
        <f t="shared" si="635"/>
        <v>NGR lake sediment grab sample</v>
      </c>
      <c r="K3854" s="1" t="str">
        <f t="shared" si="636"/>
        <v>&lt;177 micron (NGR)</v>
      </c>
      <c r="L3854">
        <v>117</v>
      </c>
      <c r="M3854" t="s">
        <v>217</v>
      </c>
      <c r="N3854">
        <v>2268</v>
      </c>
      <c r="O3854" t="s">
        <v>616</v>
      </c>
      <c r="P3854" t="s">
        <v>54</v>
      </c>
      <c r="Q3854" t="s">
        <v>1980</v>
      </c>
      <c r="R3854" t="s">
        <v>550</v>
      </c>
      <c r="S3854" t="s">
        <v>57</v>
      </c>
      <c r="T3854" t="s">
        <v>277</v>
      </c>
      <c r="U3854" t="s">
        <v>134</v>
      </c>
      <c r="V3854" t="s">
        <v>99</v>
      </c>
      <c r="W3854" t="s">
        <v>396</v>
      </c>
      <c r="X3854" t="s">
        <v>67</v>
      </c>
      <c r="Y3854" t="s">
        <v>373</v>
      </c>
      <c r="Z3854" t="s">
        <v>170</v>
      </c>
      <c r="AA3854" t="s">
        <v>64</v>
      </c>
      <c r="AB3854" t="s">
        <v>412</v>
      </c>
      <c r="AC3854" t="s">
        <v>137</v>
      </c>
      <c r="AD3854" t="s">
        <v>691</v>
      </c>
      <c r="AE3854" t="s">
        <v>779</v>
      </c>
      <c r="AF3854" t="s">
        <v>436</v>
      </c>
      <c r="AG3854" t="s">
        <v>492</v>
      </c>
      <c r="AH3854" t="s">
        <v>70</v>
      </c>
      <c r="AI3854" t="s">
        <v>56</v>
      </c>
      <c r="AJ3854" t="s">
        <v>480</v>
      </c>
      <c r="AK3854" t="s">
        <v>73</v>
      </c>
      <c r="AL3854" t="s">
        <v>103</v>
      </c>
      <c r="AM3854" t="s">
        <v>68</v>
      </c>
      <c r="AN3854" t="s">
        <v>76</v>
      </c>
      <c r="AO3854" t="s">
        <v>4212</v>
      </c>
      <c r="AP3854" t="s">
        <v>1980</v>
      </c>
      <c r="AQ3854" t="s">
        <v>18162</v>
      </c>
      <c r="AR3854" t="s">
        <v>59</v>
      </c>
      <c r="AS3854" t="s">
        <v>96</v>
      </c>
      <c r="AT3854" t="s">
        <v>262</v>
      </c>
      <c r="AU3854" t="s">
        <v>107</v>
      </c>
      <c r="AV3854" t="s">
        <v>3328</v>
      </c>
    </row>
    <row r="3855" spans="1:48" hidden="1" x14ac:dyDescent="0.3">
      <c r="A3855" t="s">
        <v>18163</v>
      </c>
      <c r="B3855" t="s">
        <v>18164</v>
      </c>
      <c r="C3855" s="1" t="str">
        <f t="shared" si="633"/>
        <v>21:0975</v>
      </c>
      <c r="D3855" s="1" t="str">
        <f t="shared" si="634"/>
        <v>21:0111</v>
      </c>
      <c r="E3855" t="s">
        <v>18165</v>
      </c>
      <c r="F3855" t="s">
        <v>18166</v>
      </c>
      <c r="H3855">
        <v>60.310049499999998</v>
      </c>
      <c r="I3855">
        <v>-101.9194286</v>
      </c>
      <c r="J3855" s="1" t="str">
        <f t="shared" si="635"/>
        <v>NGR lake sediment grab sample</v>
      </c>
      <c r="K3855" s="1" t="str">
        <f t="shared" si="636"/>
        <v>&lt;177 micron (NGR)</v>
      </c>
      <c r="L3855">
        <v>117</v>
      </c>
      <c r="M3855" t="s">
        <v>246</v>
      </c>
      <c r="N3855">
        <v>2269</v>
      </c>
      <c r="O3855" t="s">
        <v>346</v>
      </c>
      <c r="P3855" t="s">
        <v>62</v>
      </c>
      <c r="Q3855" t="s">
        <v>488</v>
      </c>
      <c r="R3855" t="s">
        <v>151</v>
      </c>
      <c r="S3855" t="s">
        <v>57</v>
      </c>
      <c r="T3855" t="s">
        <v>248</v>
      </c>
      <c r="U3855" t="s">
        <v>117</v>
      </c>
      <c r="V3855" t="s">
        <v>381</v>
      </c>
      <c r="W3855" t="s">
        <v>421</v>
      </c>
      <c r="X3855" t="s">
        <v>74</v>
      </c>
      <c r="Y3855" t="s">
        <v>526</v>
      </c>
      <c r="Z3855" t="s">
        <v>138</v>
      </c>
      <c r="AA3855" t="s">
        <v>64</v>
      </c>
      <c r="AB3855" t="s">
        <v>291</v>
      </c>
      <c r="AC3855" t="s">
        <v>157</v>
      </c>
      <c r="AD3855" t="s">
        <v>168</v>
      </c>
      <c r="AE3855" t="s">
        <v>68</v>
      </c>
      <c r="AF3855" t="s">
        <v>104</v>
      </c>
      <c r="AG3855" t="s">
        <v>427</v>
      </c>
      <c r="AH3855" t="s">
        <v>173</v>
      </c>
      <c r="AI3855" t="s">
        <v>138</v>
      </c>
      <c r="AJ3855" t="s">
        <v>168</v>
      </c>
      <c r="AK3855" t="s">
        <v>73</v>
      </c>
      <c r="AL3855" t="s">
        <v>125</v>
      </c>
      <c r="AM3855" t="s">
        <v>157</v>
      </c>
      <c r="AN3855" t="s">
        <v>76</v>
      </c>
      <c r="AO3855" t="s">
        <v>77</v>
      </c>
      <c r="AP3855" t="s">
        <v>566</v>
      </c>
      <c r="AQ3855" t="s">
        <v>4559</v>
      </c>
      <c r="AR3855" t="s">
        <v>74</v>
      </c>
      <c r="AS3855" t="s">
        <v>127</v>
      </c>
      <c r="AT3855" t="s">
        <v>73</v>
      </c>
      <c r="AU3855" t="s">
        <v>107</v>
      </c>
      <c r="AV3855" t="s">
        <v>2079</v>
      </c>
    </row>
    <row r="3856" spans="1:48" hidden="1" x14ac:dyDescent="0.3">
      <c r="A3856" t="s">
        <v>18167</v>
      </c>
      <c r="B3856" t="s">
        <v>18168</v>
      </c>
      <c r="C3856" s="1" t="str">
        <f t="shared" si="633"/>
        <v>21:0975</v>
      </c>
      <c r="D3856" s="1" t="str">
        <f t="shared" si="634"/>
        <v>21:0111</v>
      </c>
      <c r="E3856" t="s">
        <v>18169</v>
      </c>
      <c r="F3856" t="s">
        <v>18170</v>
      </c>
      <c r="H3856">
        <v>60.297062400000002</v>
      </c>
      <c r="I3856">
        <v>-101.8921108</v>
      </c>
      <c r="J3856" s="1" t="str">
        <f t="shared" si="635"/>
        <v>NGR lake sediment grab sample</v>
      </c>
      <c r="K3856" s="1" t="str">
        <f t="shared" si="636"/>
        <v>&lt;177 micron (NGR)</v>
      </c>
      <c r="L3856">
        <v>117</v>
      </c>
      <c r="M3856" t="s">
        <v>260</v>
      </c>
      <c r="N3856">
        <v>2270</v>
      </c>
      <c r="O3856" t="s">
        <v>292</v>
      </c>
      <c r="P3856" t="s">
        <v>54</v>
      </c>
      <c r="Q3856" t="s">
        <v>573</v>
      </c>
      <c r="R3856" t="s">
        <v>356</v>
      </c>
      <c r="S3856" t="s">
        <v>57</v>
      </c>
      <c r="T3856" t="s">
        <v>235</v>
      </c>
      <c r="U3856" t="s">
        <v>138</v>
      </c>
      <c r="V3856" t="s">
        <v>69</v>
      </c>
      <c r="W3856" t="s">
        <v>68</v>
      </c>
      <c r="X3856" t="s">
        <v>67</v>
      </c>
      <c r="Y3856" t="s">
        <v>68</v>
      </c>
      <c r="Z3856" t="s">
        <v>127</v>
      </c>
      <c r="AA3856" t="s">
        <v>64</v>
      </c>
      <c r="AB3856" t="s">
        <v>522</v>
      </c>
      <c r="AC3856" t="s">
        <v>68</v>
      </c>
      <c r="AD3856" t="s">
        <v>178</v>
      </c>
      <c r="AE3856" t="s">
        <v>2716</v>
      </c>
      <c r="AF3856" t="s">
        <v>104</v>
      </c>
      <c r="AG3856" t="s">
        <v>575</v>
      </c>
      <c r="AH3856" t="s">
        <v>70</v>
      </c>
      <c r="AI3856" t="s">
        <v>240</v>
      </c>
      <c r="AJ3856" t="s">
        <v>101</v>
      </c>
      <c r="AK3856" t="s">
        <v>73</v>
      </c>
      <c r="AL3856" t="s">
        <v>224</v>
      </c>
      <c r="AM3856" t="s">
        <v>177</v>
      </c>
      <c r="AN3856" t="s">
        <v>76</v>
      </c>
      <c r="AO3856" t="s">
        <v>104</v>
      </c>
      <c r="AP3856" t="s">
        <v>2741</v>
      </c>
      <c r="AQ3856" t="s">
        <v>7249</v>
      </c>
      <c r="AR3856" t="s">
        <v>62</v>
      </c>
      <c r="AS3856" t="s">
        <v>127</v>
      </c>
      <c r="AT3856" t="s">
        <v>73</v>
      </c>
      <c r="AU3856" t="s">
        <v>107</v>
      </c>
      <c r="AV3856" t="s">
        <v>14087</v>
      </c>
    </row>
    <row r="3857" spans="1:48" hidden="1" x14ac:dyDescent="0.3">
      <c r="A3857" t="s">
        <v>18171</v>
      </c>
      <c r="B3857" t="s">
        <v>18172</v>
      </c>
      <c r="C3857" s="1" t="str">
        <f t="shared" si="633"/>
        <v>21:0975</v>
      </c>
      <c r="D3857" s="1" t="str">
        <f t="shared" si="634"/>
        <v>21:0111</v>
      </c>
      <c r="E3857" t="s">
        <v>18173</v>
      </c>
      <c r="F3857" t="s">
        <v>18174</v>
      </c>
      <c r="H3857">
        <v>60.257771099999999</v>
      </c>
      <c r="I3857">
        <v>-101.8635996</v>
      </c>
      <c r="J3857" s="1" t="str">
        <f t="shared" si="635"/>
        <v>NGR lake sediment grab sample</v>
      </c>
      <c r="K3857" s="1" t="str">
        <f t="shared" si="636"/>
        <v>&lt;177 micron (NGR)</v>
      </c>
      <c r="L3857">
        <v>117</v>
      </c>
      <c r="M3857" t="s">
        <v>273</v>
      </c>
      <c r="N3857">
        <v>2271</v>
      </c>
      <c r="O3857" t="s">
        <v>305</v>
      </c>
      <c r="P3857" t="s">
        <v>170</v>
      </c>
      <c r="Q3857" t="s">
        <v>1583</v>
      </c>
      <c r="R3857" t="s">
        <v>890</v>
      </c>
      <c r="S3857" t="s">
        <v>57</v>
      </c>
      <c r="T3857" t="s">
        <v>100</v>
      </c>
      <c r="U3857" t="s">
        <v>117</v>
      </c>
      <c r="V3857" t="s">
        <v>141</v>
      </c>
      <c r="W3857" t="s">
        <v>68</v>
      </c>
      <c r="X3857" t="s">
        <v>67</v>
      </c>
      <c r="Y3857" t="s">
        <v>63</v>
      </c>
      <c r="Z3857" t="s">
        <v>62</v>
      </c>
      <c r="AA3857" t="s">
        <v>64</v>
      </c>
      <c r="AB3857" t="s">
        <v>99</v>
      </c>
      <c r="AC3857" t="s">
        <v>75</v>
      </c>
      <c r="AD3857" t="s">
        <v>138</v>
      </c>
      <c r="AE3857" t="s">
        <v>1854</v>
      </c>
      <c r="AF3857" t="s">
        <v>77</v>
      </c>
      <c r="AG3857" t="s">
        <v>192</v>
      </c>
      <c r="AH3857" t="s">
        <v>70</v>
      </c>
      <c r="AI3857" t="s">
        <v>106</v>
      </c>
      <c r="AJ3857" t="s">
        <v>233</v>
      </c>
      <c r="AK3857" t="s">
        <v>73</v>
      </c>
      <c r="AL3857" t="s">
        <v>103</v>
      </c>
      <c r="AM3857" t="s">
        <v>224</v>
      </c>
      <c r="AN3857" t="s">
        <v>76</v>
      </c>
      <c r="AO3857" t="s">
        <v>208</v>
      </c>
      <c r="AP3857" t="s">
        <v>1980</v>
      </c>
      <c r="AQ3857" t="s">
        <v>8709</v>
      </c>
      <c r="AR3857" t="s">
        <v>62</v>
      </c>
      <c r="AS3857" t="s">
        <v>54</v>
      </c>
      <c r="AT3857" t="s">
        <v>73</v>
      </c>
      <c r="AU3857" t="s">
        <v>107</v>
      </c>
      <c r="AV3857" t="s">
        <v>11261</v>
      </c>
    </row>
    <row r="3858" spans="1:48" hidden="1" x14ac:dyDescent="0.3">
      <c r="A3858" t="s">
        <v>18175</v>
      </c>
      <c r="B3858" t="s">
        <v>18176</v>
      </c>
      <c r="C3858" s="1" t="str">
        <f t="shared" si="633"/>
        <v>21:0975</v>
      </c>
      <c r="D3858" s="1" t="str">
        <f t="shared" si="634"/>
        <v>21:0111</v>
      </c>
      <c r="E3858" t="s">
        <v>18177</v>
      </c>
      <c r="F3858" t="s">
        <v>18178</v>
      </c>
      <c r="H3858">
        <v>60.263101499999998</v>
      </c>
      <c r="I3858">
        <v>-101.8096709</v>
      </c>
      <c r="J3858" s="1" t="str">
        <f t="shared" si="635"/>
        <v>NGR lake sediment grab sample</v>
      </c>
      <c r="K3858" s="1" t="str">
        <f t="shared" si="636"/>
        <v>&lt;177 micron (NGR)</v>
      </c>
      <c r="L3858">
        <v>117</v>
      </c>
      <c r="M3858" t="s">
        <v>289</v>
      </c>
      <c r="N3858">
        <v>2272</v>
      </c>
      <c r="O3858" t="s">
        <v>79</v>
      </c>
      <c r="P3858" t="s">
        <v>62</v>
      </c>
      <c r="Q3858" t="s">
        <v>2374</v>
      </c>
      <c r="R3858" t="s">
        <v>691</v>
      </c>
      <c r="S3858" t="s">
        <v>57</v>
      </c>
      <c r="T3858" t="s">
        <v>291</v>
      </c>
      <c r="U3858" t="s">
        <v>59</v>
      </c>
      <c r="V3858" t="s">
        <v>99</v>
      </c>
      <c r="W3858" t="s">
        <v>526</v>
      </c>
      <c r="X3858" t="s">
        <v>74</v>
      </c>
      <c r="Y3858" t="s">
        <v>526</v>
      </c>
      <c r="Z3858" t="s">
        <v>170</v>
      </c>
      <c r="AA3858" t="s">
        <v>64</v>
      </c>
      <c r="AB3858" t="s">
        <v>264</v>
      </c>
      <c r="AC3858" t="s">
        <v>155</v>
      </c>
      <c r="AD3858" t="s">
        <v>127</v>
      </c>
      <c r="AE3858" t="s">
        <v>140</v>
      </c>
      <c r="AF3858" t="s">
        <v>76</v>
      </c>
      <c r="AG3858" t="s">
        <v>189</v>
      </c>
      <c r="AH3858" t="s">
        <v>70</v>
      </c>
      <c r="AI3858" t="s">
        <v>233</v>
      </c>
      <c r="AJ3858" t="s">
        <v>338</v>
      </c>
      <c r="AK3858" t="s">
        <v>73</v>
      </c>
      <c r="AL3858" t="s">
        <v>103</v>
      </c>
      <c r="AM3858" t="s">
        <v>75</v>
      </c>
      <c r="AN3858" t="s">
        <v>76</v>
      </c>
      <c r="AO3858" t="s">
        <v>168</v>
      </c>
      <c r="AP3858" t="s">
        <v>2033</v>
      </c>
      <c r="AQ3858" t="s">
        <v>178</v>
      </c>
      <c r="AR3858" t="s">
        <v>74</v>
      </c>
      <c r="AS3858" t="s">
        <v>54</v>
      </c>
      <c r="AT3858" t="s">
        <v>73</v>
      </c>
      <c r="AU3858" t="s">
        <v>107</v>
      </c>
      <c r="AV3858" t="s">
        <v>17856</v>
      </c>
    </row>
    <row r="3859" spans="1:48" hidden="1" x14ac:dyDescent="0.3">
      <c r="A3859" t="s">
        <v>18179</v>
      </c>
      <c r="B3859" t="s">
        <v>18180</v>
      </c>
      <c r="C3859" s="1" t="str">
        <f t="shared" si="633"/>
        <v>21:0975</v>
      </c>
      <c r="D3859" s="1" t="str">
        <f t="shared" si="634"/>
        <v>21:0111</v>
      </c>
      <c r="E3859" t="s">
        <v>18181</v>
      </c>
      <c r="F3859" t="s">
        <v>18182</v>
      </c>
      <c r="H3859">
        <v>60.294928400000003</v>
      </c>
      <c r="I3859">
        <v>-101.83734680000001</v>
      </c>
      <c r="J3859" s="1" t="str">
        <f t="shared" si="635"/>
        <v>NGR lake sediment grab sample</v>
      </c>
      <c r="K3859" s="1" t="str">
        <f t="shared" si="636"/>
        <v>&lt;177 micron (NGR)</v>
      </c>
      <c r="L3859">
        <v>117</v>
      </c>
      <c r="M3859" t="s">
        <v>301</v>
      </c>
      <c r="N3859">
        <v>2273</v>
      </c>
      <c r="O3859" t="s">
        <v>346</v>
      </c>
      <c r="P3859" t="s">
        <v>170</v>
      </c>
      <c r="Q3859" t="s">
        <v>521</v>
      </c>
      <c r="R3859" t="s">
        <v>356</v>
      </c>
      <c r="S3859" t="s">
        <v>57</v>
      </c>
      <c r="T3859" t="s">
        <v>248</v>
      </c>
      <c r="U3859" t="s">
        <v>168</v>
      </c>
      <c r="V3859" t="s">
        <v>190</v>
      </c>
      <c r="W3859" t="s">
        <v>137</v>
      </c>
      <c r="X3859" t="s">
        <v>74</v>
      </c>
      <c r="Y3859" t="s">
        <v>137</v>
      </c>
      <c r="Z3859" t="s">
        <v>96</v>
      </c>
      <c r="AA3859" t="s">
        <v>64</v>
      </c>
      <c r="AB3859" t="s">
        <v>698</v>
      </c>
      <c r="AC3859" t="s">
        <v>177</v>
      </c>
      <c r="AD3859" t="s">
        <v>138</v>
      </c>
      <c r="AE3859" t="s">
        <v>68</v>
      </c>
      <c r="AF3859" t="s">
        <v>92</v>
      </c>
      <c r="AG3859" t="s">
        <v>698</v>
      </c>
      <c r="AH3859" t="s">
        <v>70</v>
      </c>
      <c r="AI3859" t="s">
        <v>328</v>
      </c>
      <c r="AJ3859" t="s">
        <v>168</v>
      </c>
      <c r="AK3859" t="s">
        <v>73</v>
      </c>
      <c r="AL3859" t="s">
        <v>177</v>
      </c>
      <c r="AM3859" t="s">
        <v>157</v>
      </c>
      <c r="AN3859" t="s">
        <v>76</v>
      </c>
      <c r="AO3859" t="s">
        <v>290</v>
      </c>
      <c r="AP3859" t="s">
        <v>307</v>
      </c>
      <c r="AQ3859" t="s">
        <v>104</v>
      </c>
      <c r="AR3859" t="s">
        <v>62</v>
      </c>
      <c r="AS3859" t="s">
        <v>127</v>
      </c>
      <c r="AT3859" t="s">
        <v>73</v>
      </c>
      <c r="AU3859" t="s">
        <v>107</v>
      </c>
      <c r="AV3859" t="s">
        <v>5234</v>
      </c>
    </row>
    <row r="3860" spans="1:48" hidden="1" x14ac:dyDescent="0.3">
      <c r="A3860" t="s">
        <v>18183</v>
      </c>
      <c r="B3860" t="s">
        <v>18184</v>
      </c>
      <c r="C3860" s="1" t="str">
        <f t="shared" si="633"/>
        <v>21:0975</v>
      </c>
      <c r="D3860" s="1" t="str">
        <f t="shared" si="634"/>
        <v>21:0111</v>
      </c>
      <c r="E3860" t="s">
        <v>18185</v>
      </c>
      <c r="F3860" t="s">
        <v>18186</v>
      </c>
      <c r="H3860">
        <v>60.325218100000001</v>
      </c>
      <c r="I3860">
        <v>-101.7969293</v>
      </c>
      <c r="J3860" s="1" t="str">
        <f t="shared" si="635"/>
        <v>NGR lake sediment grab sample</v>
      </c>
      <c r="K3860" s="1" t="str">
        <f t="shared" si="636"/>
        <v>&lt;177 micron (NGR)</v>
      </c>
      <c r="L3860">
        <v>117</v>
      </c>
      <c r="M3860" t="s">
        <v>314</v>
      </c>
      <c r="N3860">
        <v>2274</v>
      </c>
      <c r="O3860" t="s">
        <v>263</v>
      </c>
      <c r="P3860" t="s">
        <v>54</v>
      </c>
      <c r="Q3860" t="s">
        <v>2741</v>
      </c>
      <c r="R3860" t="s">
        <v>10231</v>
      </c>
      <c r="S3860" t="s">
        <v>57</v>
      </c>
      <c r="T3860" t="s">
        <v>207</v>
      </c>
      <c r="U3860" t="s">
        <v>281</v>
      </c>
      <c r="V3860" t="s">
        <v>575</v>
      </c>
      <c r="W3860" t="s">
        <v>448</v>
      </c>
      <c r="X3860" t="s">
        <v>62</v>
      </c>
      <c r="Y3860" t="s">
        <v>306</v>
      </c>
      <c r="Z3860" t="s">
        <v>138</v>
      </c>
      <c r="AA3860" t="s">
        <v>64</v>
      </c>
      <c r="AB3860" t="s">
        <v>139</v>
      </c>
      <c r="AC3860" t="s">
        <v>206</v>
      </c>
      <c r="AD3860" t="s">
        <v>170</v>
      </c>
      <c r="AE3860" t="s">
        <v>74</v>
      </c>
      <c r="AF3860" t="s">
        <v>104</v>
      </c>
      <c r="AG3860" t="s">
        <v>316</v>
      </c>
      <c r="AH3860" t="s">
        <v>155</v>
      </c>
      <c r="AI3860" t="s">
        <v>429</v>
      </c>
      <c r="AJ3860" t="s">
        <v>348</v>
      </c>
      <c r="AK3860" t="s">
        <v>73</v>
      </c>
      <c r="AL3860" t="s">
        <v>75</v>
      </c>
      <c r="AM3860" t="s">
        <v>125</v>
      </c>
      <c r="AN3860" t="s">
        <v>76</v>
      </c>
      <c r="AO3860" t="s">
        <v>178</v>
      </c>
      <c r="AP3860" t="s">
        <v>414</v>
      </c>
      <c r="AQ3860" t="s">
        <v>18187</v>
      </c>
      <c r="AR3860" t="s">
        <v>62</v>
      </c>
      <c r="AS3860" t="s">
        <v>170</v>
      </c>
      <c r="AT3860" t="s">
        <v>73</v>
      </c>
      <c r="AU3860" t="s">
        <v>107</v>
      </c>
      <c r="AV3860" t="s">
        <v>7654</v>
      </c>
    </row>
    <row r="3861" spans="1:48" hidden="1" x14ac:dyDescent="0.3">
      <c r="A3861" t="s">
        <v>18188</v>
      </c>
      <c r="B3861" t="s">
        <v>18189</v>
      </c>
      <c r="C3861" s="1" t="str">
        <f t="shared" si="633"/>
        <v>21:0975</v>
      </c>
      <c r="D3861" s="1" t="str">
        <f t="shared" si="634"/>
        <v>21:0111</v>
      </c>
      <c r="E3861" t="s">
        <v>18190</v>
      </c>
      <c r="F3861" t="s">
        <v>18191</v>
      </c>
      <c r="H3861">
        <v>60.354004699999997</v>
      </c>
      <c r="I3861">
        <v>-101.8071205</v>
      </c>
      <c r="J3861" s="1" t="str">
        <f t="shared" si="635"/>
        <v>NGR lake sediment grab sample</v>
      </c>
      <c r="K3861" s="1" t="str">
        <f t="shared" si="636"/>
        <v>&lt;177 micron (NGR)</v>
      </c>
      <c r="L3861">
        <v>117</v>
      </c>
      <c r="M3861" t="s">
        <v>324</v>
      </c>
      <c r="N3861">
        <v>2275</v>
      </c>
      <c r="O3861" t="s">
        <v>143</v>
      </c>
      <c r="P3861" t="s">
        <v>54</v>
      </c>
      <c r="Q3861" t="s">
        <v>488</v>
      </c>
      <c r="R3861" t="s">
        <v>381</v>
      </c>
      <c r="S3861" t="s">
        <v>57</v>
      </c>
      <c r="T3861" t="s">
        <v>152</v>
      </c>
      <c r="U3861" t="s">
        <v>59</v>
      </c>
      <c r="V3861" t="s">
        <v>192</v>
      </c>
      <c r="W3861" t="s">
        <v>396</v>
      </c>
      <c r="X3861" t="s">
        <v>67</v>
      </c>
      <c r="Y3861" t="s">
        <v>302</v>
      </c>
      <c r="Z3861" t="s">
        <v>96</v>
      </c>
      <c r="AA3861" t="s">
        <v>64</v>
      </c>
      <c r="AB3861" t="s">
        <v>119</v>
      </c>
      <c r="AC3861" t="s">
        <v>177</v>
      </c>
      <c r="AD3861" t="s">
        <v>88</v>
      </c>
      <c r="AE3861" t="s">
        <v>74</v>
      </c>
      <c r="AF3861" t="s">
        <v>134</v>
      </c>
      <c r="AG3861" t="s">
        <v>853</v>
      </c>
      <c r="AH3861" t="s">
        <v>70</v>
      </c>
      <c r="AI3861" t="s">
        <v>124</v>
      </c>
      <c r="AJ3861" t="s">
        <v>72</v>
      </c>
      <c r="AK3861" t="s">
        <v>73</v>
      </c>
      <c r="AL3861" t="s">
        <v>75</v>
      </c>
      <c r="AM3861" t="s">
        <v>177</v>
      </c>
      <c r="AN3861" t="s">
        <v>76</v>
      </c>
      <c r="AO3861" t="s">
        <v>92</v>
      </c>
      <c r="AP3861" t="s">
        <v>566</v>
      </c>
      <c r="AQ3861" t="s">
        <v>203</v>
      </c>
      <c r="AR3861" t="s">
        <v>62</v>
      </c>
      <c r="AS3861" t="s">
        <v>170</v>
      </c>
      <c r="AT3861" t="s">
        <v>73</v>
      </c>
      <c r="AU3861" t="s">
        <v>107</v>
      </c>
      <c r="AV3861" t="s">
        <v>18097</v>
      </c>
    </row>
    <row r="3862" spans="1:48" hidden="1" x14ac:dyDescent="0.3">
      <c r="A3862" t="s">
        <v>18192</v>
      </c>
      <c r="B3862" t="s">
        <v>18193</v>
      </c>
      <c r="C3862" s="1" t="str">
        <f t="shared" si="633"/>
        <v>21:0975</v>
      </c>
      <c r="D3862" s="1" t="str">
        <f t="shared" si="634"/>
        <v>21:0111</v>
      </c>
      <c r="E3862" t="s">
        <v>18194</v>
      </c>
      <c r="F3862" t="s">
        <v>18195</v>
      </c>
      <c r="H3862">
        <v>60.385517100000001</v>
      </c>
      <c r="I3862">
        <v>-101.800522</v>
      </c>
      <c r="J3862" s="1" t="str">
        <f t="shared" si="635"/>
        <v>NGR lake sediment grab sample</v>
      </c>
      <c r="K3862" s="1" t="str">
        <f t="shared" si="636"/>
        <v>&lt;177 micron (NGR)</v>
      </c>
      <c r="L3862">
        <v>117</v>
      </c>
      <c r="M3862" t="s">
        <v>335</v>
      </c>
      <c r="N3862">
        <v>2276</v>
      </c>
      <c r="O3862" t="s">
        <v>143</v>
      </c>
      <c r="P3862" t="s">
        <v>54</v>
      </c>
      <c r="Q3862" t="s">
        <v>558</v>
      </c>
      <c r="R3862" t="s">
        <v>141</v>
      </c>
      <c r="S3862" t="s">
        <v>57</v>
      </c>
      <c r="T3862" t="s">
        <v>262</v>
      </c>
      <c r="U3862" t="s">
        <v>117</v>
      </c>
      <c r="V3862" t="s">
        <v>264</v>
      </c>
      <c r="W3862" t="s">
        <v>396</v>
      </c>
      <c r="X3862" t="s">
        <v>62</v>
      </c>
      <c r="Y3862" t="s">
        <v>220</v>
      </c>
      <c r="Z3862" t="s">
        <v>127</v>
      </c>
      <c r="AA3862" t="s">
        <v>64</v>
      </c>
      <c r="AB3862" t="s">
        <v>449</v>
      </c>
      <c r="AC3862" t="s">
        <v>95</v>
      </c>
      <c r="AD3862" t="s">
        <v>471</v>
      </c>
      <c r="AE3862" t="s">
        <v>992</v>
      </c>
      <c r="AF3862" t="s">
        <v>90</v>
      </c>
      <c r="AG3862" t="s">
        <v>221</v>
      </c>
      <c r="AH3862" t="s">
        <v>173</v>
      </c>
      <c r="AI3862" t="s">
        <v>114</v>
      </c>
      <c r="AJ3862" t="s">
        <v>6415</v>
      </c>
      <c r="AK3862" t="s">
        <v>73</v>
      </c>
      <c r="AL3862" t="s">
        <v>75</v>
      </c>
      <c r="AM3862" t="s">
        <v>238</v>
      </c>
      <c r="AN3862" t="s">
        <v>76</v>
      </c>
      <c r="AO3862" t="s">
        <v>282</v>
      </c>
      <c r="AP3862" t="s">
        <v>234</v>
      </c>
      <c r="AQ3862" t="s">
        <v>10312</v>
      </c>
      <c r="AR3862" t="s">
        <v>127</v>
      </c>
      <c r="AS3862" t="s">
        <v>59</v>
      </c>
      <c r="AT3862" t="s">
        <v>277</v>
      </c>
      <c r="AU3862" t="s">
        <v>107</v>
      </c>
      <c r="AV3862" t="s">
        <v>7318</v>
      </c>
    </row>
    <row r="3863" spans="1:48" hidden="1" x14ac:dyDescent="0.3">
      <c r="A3863" t="s">
        <v>18196</v>
      </c>
      <c r="B3863" t="s">
        <v>18197</v>
      </c>
      <c r="C3863" s="1" t="str">
        <f t="shared" si="633"/>
        <v>21:0975</v>
      </c>
      <c r="D3863" s="1" t="str">
        <f t="shared" si="634"/>
        <v>21:0111</v>
      </c>
      <c r="E3863" t="s">
        <v>18198</v>
      </c>
      <c r="F3863" t="s">
        <v>18199</v>
      </c>
      <c r="H3863">
        <v>60.420661699999997</v>
      </c>
      <c r="I3863">
        <v>-101.82740320000001</v>
      </c>
      <c r="J3863" s="1" t="str">
        <f t="shared" si="635"/>
        <v>NGR lake sediment grab sample</v>
      </c>
      <c r="K3863" s="1" t="str">
        <f t="shared" si="636"/>
        <v>&lt;177 micron (NGR)</v>
      </c>
      <c r="L3863">
        <v>117</v>
      </c>
      <c r="M3863" t="s">
        <v>354</v>
      </c>
      <c r="N3863">
        <v>2277</v>
      </c>
      <c r="O3863" t="s">
        <v>355</v>
      </c>
      <c r="P3863" t="s">
        <v>54</v>
      </c>
      <c r="Q3863" t="s">
        <v>462</v>
      </c>
      <c r="R3863" t="s">
        <v>347</v>
      </c>
      <c r="S3863" t="s">
        <v>57</v>
      </c>
      <c r="T3863" t="s">
        <v>489</v>
      </c>
      <c r="U3863" t="s">
        <v>168</v>
      </c>
      <c r="V3863" t="s">
        <v>317</v>
      </c>
      <c r="W3863" t="s">
        <v>74</v>
      </c>
      <c r="X3863" t="s">
        <v>74</v>
      </c>
      <c r="Y3863" t="s">
        <v>157</v>
      </c>
      <c r="Z3863" t="s">
        <v>62</v>
      </c>
      <c r="AA3863" t="s">
        <v>64</v>
      </c>
      <c r="AB3863" t="s">
        <v>315</v>
      </c>
      <c r="AC3863" t="s">
        <v>79</v>
      </c>
      <c r="AD3863" t="s">
        <v>317</v>
      </c>
      <c r="AE3863" t="s">
        <v>3844</v>
      </c>
      <c r="AF3863" t="s">
        <v>178</v>
      </c>
      <c r="AG3863" t="s">
        <v>99</v>
      </c>
      <c r="AH3863" t="s">
        <v>173</v>
      </c>
      <c r="AI3863" t="s">
        <v>233</v>
      </c>
      <c r="AJ3863" t="s">
        <v>759</v>
      </c>
      <c r="AK3863" t="s">
        <v>73</v>
      </c>
      <c r="AL3863" t="s">
        <v>75</v>
      </c>
      <c r="AM3863" t="s">
        <v>396</v>
      </c>
      <c r="AN3863" t="s">
        <v>9518</v>
      </c>
      <c r="AO3863" t="s">
        <v>2648</v>
      </c>
      <c r="AP3863" t="s">
        <v>572</v>
      </c>
      <c r="AQ3863" t="s">
        <v>1659</v>
      </c>
      <c r="AR3863" t="s">
        <v>74</v>
      </c>
      <c r="AS3863" t="s">
        <v>117</v>
      </c>
      <c r="AT3863" t="s">
        <v>315</v>
      </c>
      <c r="AU3863" t="s">
        <v>107</v>
      </c>
      <c r="AV3863" t="s">
        <v>9258</v>
      </c>
    </row>
    <row r="3864" spans="1:48" hidden="1" x14ac:dyDescent="0.3">
      <c r="A3864" t="s">
        <v>18200</v>
      </c>
      <c r="B3864" t="s">
        <v>18201</v>
      </c>
      <c r="C3864" s="1" t="str">
        <f t="shared" si="633"/>
        <v>21:0975</v>
      </c>
      <c r="D3864" s="1" t="str">
        <f>HYPERLINK("https://geochem.nrcan.gc.ca/cdogs/content/svy/svy_e.htm", "")</f>
        <v/>
      </c>
      <c r="G3864" s="1" t="str">
        <f>HYPERLINK("https://geochem.nrcan.gc.ca/cdogs/content/cr_/cr_00161_e.htm", "161")</f>
        <v>161</v>
      </c>
      <c r="J3864" t="s">
        <v>230</v>
      </c>
      <c r="K3864" t="s">
        <v>231</v>
      </c>
      <c r="L3864">
        <v>117</v>
      </c>
      <c r="M3864" t="s">
        <v>232</v>
      </c>
      <c r="N3864">
        <v>2278</v>
      </c>
      <c r="O3864" t="s">
        <v>692</v>
      </c>
      <c r="P3864" t="s">
        <v>54</v>
      </c>
      <c r="Q3864" t="s">
        <v>105</v>
      </c>
      <c r="R3864" t="s">
        <v>103</v>
      </c>
      <c r="S3864" t="s">
        <v>57</v>
      </c>
      <c r="T3864" t="s">
        <v>58</v>
      </c>
      <c r="U3864" t="s">
        <v>168</v>
      </c>
      <c r="V3864" t="s">
        <v>58</v>
      </c>
      <c r="W3864" t="s">
        <v>63</v>
      </c>
      <c r="X3864" t="s">
        <v>62</v>
      </c>
      <c r="Y3864" t="s">
        <v>136</v>
      </c>
      <c r="Z3864" t="s">
        <v>104</v>
      </c>
      <c r="AA3864" t="s">
        <v>64</v>
      </c>
      <c r="AB3864" t="s">
        <v>522</v>
      </c>
      <c r="AC3864" t="s">
        <v>125</v>
      </c>
      <c r="AD3864" t="s">
        <v>67</v>
      </c>
      <c r="AE3864" t="s">
        <v>12893</v>
      </c>
      <c r="AF3864" t="s">
        <v>436</v>
      </c>
      <c r="AG3864" t="s">
        <v>411</v>
      </c>
      <c r="AH3864" t="s">
        <v>125</v>
      </c>
      <c r="AI3864" t="s">
        <v>134</v>
      </c>
      <c r="AJ3864" t="s">
        <v>328</v>
      </c>
      <c r="AK3864" t="s">
        <v>73</v>
      </c>
      <c r="AL3864" t="s">
        <v>238</v>
      </c>
      <c r="AM3864" t="s">
        <v>206</v>
      </c>
      <c r="AN3864" t="s">
        <v>76</v>
      </c>
      <c r="AO3864" t="s">
        <v>178</v>
      </c>
      <c r="AP3864" t="s">
        <v>879</v>
      </c>
      <c r="AQ3864" t="s">
        <v>292</v>
      </c>
      <c r="AR3864" t="s">
        <v>62</v>
      </c>
      <c r="AS3864" t="s">
        <v>96</v>
      </c>
      <c r="AT3864" t="s">
        <v>73</v>
      </c>
      <c r="AU3864" t="s">
        <v>1583</v>
      </c>
      <c r="AV3864" t="s">
        <v>9164</v>
      </c>
    </row>
    <row r="3865" spans="1:48" hidden="1" x14ac:dyDescent="0.3">
      <c r="A3865" t="s">
        <v>18202</v>
      </c>
      <c r="B3865" t="s">
        <v>18203</v>
      </c>
      <c r="C3865" s="1" t="str">
        <f t="shared" si="633"/>
        <v>21:0975</v>
      </c>
      <c r="D3865" s="1" t="str">
        <f t="shared" ref="D3865:D3883" si="637">HYPERLINK("https://geochem.nrcan.gc.ca/cdogs/content/svy/svy210111_e.htm", "21:0111")</f>
        <v>21:0111</v>
      </c>
      <c r="E3865" t="s">
        <v>18204</v>
      </c>
      <c r="F3865" t="s">
        <v>18205</v>
      </c>
      <c r="H3865">
        <v>60.353422399999999</v>
      </c>
      <c r="I3865">
        <v>-101.7624268</v>
      </c>
      <c r="J3865" s="1" t="str">
        <f t="shared" ref="J3865:J3883" si="638">HYPERLINK("https://geochem.nrcan.gc.ca/cdogs/content/kwd/kwd020027_e.htm", "NGR lake sediment grab sample")</f>
        <v>NGR lake sediment grab sample</v>
      </c>
      <c r="K3865" s="1" t="str">
        <f t="shared" ref="K3865:K3883" si="639">HYPERLINK("https://geochem.nrcan.gc.ca/cdogs/content/kwd/kwd080006_e.htm", "&lt;177 micron (NGR)")</f>
        <v>&lt;177 micron (NGR)</v>
      </c>
      <c r="L3865">
        <v>118</v>
      </c>
      <c r="M3865" t="s">
        <v>52</v>
      </c>
      <c r="N3865">
        <v>2279</v>
      </c>
      <c r="O3865" t="s">
        <v>421</v>
      </c>
      <c r="P3865" t="s">
        <v>96</v>
      </c>
      <c r="Q3865" t="s">
        <v>676</v>
      </c>
      <c r="R3865" t="s">
        <v>168</v>
      </c>
      <c r="S3865" t="s">
        <v>57</v>
      </c>
      <c r="T3865" t="s">
        <v>326</v>
      </c>
      <c r="U3865" t="s">
        <v>57</v>
      </c>
      <c r="V3865" t="s">
        <v>69</v>
      </c>
      <c r="W3865" t="s">
        <v>171</v>
      </c>
      <c r="X3865" t="s">
        <v>67</v>
      </c>
      <c r="Y3865" t="s">
        <v>526</v>
      </c>
      <c r="Z3865" t="s">
        <v>59</v>
      </c>
      <c r="AA3865" t="s">
        <v>64</v>
      </c>
      <c r="AB3865" t="s">
        <v>317</v>
      </c>
      <c r="AC3865" t="s">
        <v>224</v>
      </c>
      <c r="AD3865" t="s">
        <v>74</v>
      </c>
      <c r="AE3865" t="s">
        <v>238</v>
      </c>
      <c r="AF3865" t="s">
        <v>76</v>
      </c>
      <c r="AG3865" t="s">
        <v>293</v>
      </c>
      <c r="AH3865" t="s">
        <v>70</v>
      </c>
      <c r="AI3865" t="s">
        <v>138</v>
      </c>
      <c r="AJ3865" t="s">
        <v>87</v>
      </c>
      <c r="AK3865" t="s">
        <v>73</v>
      </c>
      <c r="AL3865" t="s">
        <v>75</v>
      </c>
      <c r="AM3865" t="s">
        <v>75</v>
      </c>
      <c r="AN3865" t="s">
        <v>76</v>
      </c>
      <c r="AO3865" t="s">
        <v>102</v>
      </c>
      <c r="AP3865" t="s">
        <v>414</v>
      </c>
      <c r="AQ3865" t="s">
        <v>92</v>
      </c>
      <c r="AR3865" t="s">
        <v>74</v>
      </c>
      <c r="AS3865" t="s">
        <v>62</v>
      </c>
      <c r="AT3865" t="s">
        <v>73</v>
      </c>
      <c r="AU3865" t="s">
        <v>462</v>
      </c>
      <c r="AV3865" t="s">
        <v>18206</v>
      </c>
    </row>
    <row r="3866" spans="1:48" hidden="1" x14ac:dyDescent="0.3">
      <c r="A3866" t="s">
        <v>18207</v>
      </c>
      <c r="B3866" t="s">
        <v>18208</v>
      </c>
      <c r="C3866" s="1" t="str">
        <f t="shared" si="633"/>
        <v>21:0975</v>
      </c>
      <c r="D3866" s="1" t="str">
        <f t="shared" si="637"/>
        <v>21:0111</v>
      </c>
      <c r="E3866" t="s">
        <v>18209</v>
      </c>
      <c r="F3866" t="s">
        <v>18210</v>
      </c>
      <c r="H3866">
        <v>60.4520944</v>
      </c>
      <c r="I3866">
        <v>-101.7563464</v>
      </c>
      <c r="J3866" s="1" t="str">
        <f t="shared" si="638"/>
        <v>NGR lake sediment grab sample</v>
      </c>
      <c r="K3866" s="1" t="str">
        <f t="shared" si="639"/>
        <v>&lt;177 micron (NGR)</v>
      </c>
      <c r="L3866">
        <v>118</v>
      </c>
      <c r="M3866" t="s">
        <v>86</v>
      </c>
      <c r="N3866">
        <v>2280</v>
      </c>
      <c r="O3866" t="s">
        <v>79</v>
      </c>
      <c r="P3866" t="s">
        <v>54</v>
      </c>
      <c r="Q3866" t="s">
        <v>562</v>
      </c>
      <c r="R3866" t="s">
        <v>356</v>
      </c>
      <c r="S3866" t="s">
        <v>57</v>
      </c>
      <c r="T3866" t="s">
        <v>1295</v>
      </c>
      <c r="U3866" t="s">
        <v>57</v>
      </c>
      <c r="V3866" t="s">
        <v>251</v>
      </c>
      <c r="W3866" t="s">
        <v>68</v>
      </c>
      <c r="X3866" t="s">
        <v>62</v>
      </c>
      <c r="Y3866" t="s">
        <v>157</v>
      </c>
      <c r="Z3866" t="s">
        <v>127</v>
      </c>
      <c r="AA3866" t="s">
        <v>64</v>
      </c>
      <c r="AB3866" t="s">
        <v>364</v>
      </c>
      <c r="AC3866" t="s">
        <v>340</v>
      </c>
      <c r="AD3866" t="s">
        <v>90</v>
      </c>
      <c r="AE3866" t="s">
        <v>8614</v>
      </c>
      <c r="AF3866" t="s">
        <v>203</v>
      </c>
      <c r="AG3866" t="s">
        <v>134</v>
      </c>
      <c r="AH3866" t="s">
        <v>173</v>
      </c>
      <c r="AI3866" t="s">
        <v>159</v>
      </c>
      <c r="AJ3866" t="s">
        <v>481</v>
      </c>
      <c r="AK3866" t="s">
        <v>16141</v>
      </c>
      <c r="AL3866" t="s">
        <v>103</v>
      </c>
      <c r="AM3866" t="s">
        <v>327</v>
      </c>
      <c r="AN3866" t="s">
        <v>10623</v>
      </c>
      <c r="AO3866" t="s">
        <v>17426</v>
      </c>
      <c r="AP3866" t="s">
        <v>115</v>
      </c>
      <c r="AQ3866" t="s">
        <v>10312</v>
      </c>
      <c r="AR3866" t="s">
        <v>67</v>
      </c>
      <c r="AS3866" t="s">
        <v>317</v>
      </c>
      <c r="AT3866" t="s">
        <v>277</v>
      </c>
      <c r="AU3866" t="s">
        <v>107</v>
      </c>
      <c r="AV3866" t="s">
        <v>6536</v>
      </c>
    </row>
    <row r="3867" spans="1:48" hidden="1" x14ac:dyDescent="0.3">
      <c r="A3867" t="s">
        <v>18211</v>
      </c>
      <c r="B3867" t="s">
        <v>18212</v>
      </c>
      <c r="C3867" s="1" t="str">
        <f t="shared" si="633"/>
        <v>21:0975</v>
      </c>
      <c r="D3867" s="1" t="str">
        <f t="shared" si="637"/>
        <v>21:0111</v>
      </c>
      <c r="E3867" t="s">
        <v>18213</v>
      </c>
      <c r="F3867" t="s">
        <v>18214</v>
      </c>
      <c r="H3867">
        <v>60.425394500000003</v>
      </c>
      <c r="I3867">
        <v>-101.7524133</v>
      </c>
      <c r="J3867" s="1" t="str">
        <f t="shared" si="638"/>
        <v>NGR lake sediment grab sample</v>
      </c>
      <c r="K3867" s="1" t="str">
        <f t="shared" si="639"/>
        <v>&lt;177 micron (NGR)</v>
      </c>
      <c r="L3867">
        <v>118</v>
      </c>
      <c r="M3867" t="s">
        <v>113</v>
      </c>
      <c r="N3867">
        <v>2281</v>
      </c>
      <c r="O3867" t="s">
        <v>94</v>
      </c>
      <c r="P3867" t="s">
        <v>170</v>
      </c>
      <c r="Q3867" t="s">
        <v>643</v>
      </c>
      <c r="R3867" t="s">
        <v>139</v>
      </c>
      <c r="S3867" t="s">
        <v>57</v>
      </c>
      <c r="T3867" t="s">
        <v>152</v>
      </c>
      <c r="U3867" t="s">
        <v>88</v>
      </c>
      <c r="V3867" t="s">
        <v>90</v>
      </c>
      <c r="W3867" t="s">
        <v>74</v>
      </c>
      <c r="X3867" t="s">
        <v>67</v>
      </c>
      <c r="Y3867" t="s">
        <v>157</v>
      </c>
      <c r="Z3867" t="s">
        <v>127</v>
      </c>
      <c r="AA3867" t="s">
        <v>64</v>
      </c>
      <c r="AB3867" t="s">
        <v>119</v>
      </c>
      <c r="AC3867" t="s">
        <v>421</v>
      </c>
      <c r="AD3867" t="s">
        <v>134</v>
      </c>
      <c r="AE3867" t="s">
        <v>75</v>
      </c>
      <c r="AF3867" t="s">
        <v>134</v>
      </c>
      <c r="AG3867" t="s">
        <v>187</v>
      </c>
      <c r="AH3867" t="s">
        <v>70</v>
      </c>
      <c r="AI3867" t="s">
        <v>388</v>
      </c>
      <c r="AJ3867" t="s">
        <v>382</v>
      </c>
      <c r="AK3867" t="s">
        <v>73</v>
      </c>
      <c r="AL3867" t="s">
        <v>103</v>
      </c>
      <c r="AM3867" t="s">
        <v>157</v>
      </c>
      <c r="AN3867" t="s">
        <v>76</v>
      </c>
      <c r="AO3867" t="s">
        <v>5856</v>
      </c>
      <c r="AP3867" t="s">
        <v>954</v>
      </c>
      <c r="AQ3867" t="s">
        <v>18215</v>
      </c>
      <c r="AR3867" t="s">
        <v>67</v>
      </c>
      <c r="AS3867" t="s">
        <v>59</v>
      </c>
      <c r="AT3867" t="s">
        <v>277</v>
      </c>
      <c r="AU3867" t="s">
        <v>107</v>
      </c>
      <c r="AV3867" t="s">
        <v>9398</v>
      </c>
    </row>
    <row r="3868" spans="1:48" hidden="1" x14ac:dyDescent="0.3">
      <c r="A3868" t="s">
        <v>18216</v>
      </c>
      <c r="B3868" t="s">
        <v>18217</v>
      </c>
      <c r="C3868" s="1" t="str">
        <f t="shared" si="633"/>
        <v>21:0975</v>
      </c>
      <c r="D3868" s="1" t="str">
        <f t="shared" si="637"/>
        <v>21:0111</v>
      </c>
      <c r="E3868" t="s">
        <v>18213</v>
      </c>
      <c r="F3868" t="s">
        <v>18218</v>
      </c>
      <c r="H3868">
        <v>60.425394500000003</v>
      </c>
      <c r="I3868">
        <v>-101.7524133</v>
      </c>
      <c r="J3868" s="1" t="str">
        <f t="shared" si="638"/>
        <v>NGR lake sediment grab sample</v>
      </c>
      <c r="K3868" s="1" t="str">
        <f t="shared" si="639"/>
        <v>&lt;177 micron (NGR)</v>
      </c>
      <c r="L3868">
        <v>118</v>
      </c>
      <c r="M3868" t="s">
        <v>132</v>
      </c>
      <c r="N3868">
        <v>2282</v>
      </c>
      <c r="O3868" t="s">
        <v>127</v>
      </c>
      <c r="P3868" t="s">
        <v>54</v>
      </c>
      <c r="Q3868" t="s">
        <v>997</v>
      </c>
      <c r="R3868" t="s">
        <v>18219</v>
      </c>
      <c r="S3868" t="s">
        <v>57</v>
      </c>
      <c r="T3868" t="s">
        <v>91</v>
      </c>
      <c r="U3868" t="s">
        <v>178</v>
      </c>
      <c r="V3868" t="s">
        <v>317</v>
      </c>
      <c r="W3868" t="s">
        <v>238</v>
      </c>
      <c r="X3868" t="s">
        <v>67</v>
      </c>
      <c r="Y3868" t="s">
        <v>94</v>
      </c>
      <c r="Z3868" t="s">
        <v>127</v>
      </c>
      <c r="AA3868" t="s">
        <v>64</v>
      </c>
      <c r="AB3868" t="s">
        <v>65</v>
      </c>
      <c r="AC3868" t="s">
        <v>396</v>
      </c>
      <c r="AD3868" t="s">
        <v>281</v>
      </c>
      <c r="AE3868" t="s">
        <v>992</v>
      </c>
      <c r="AF3868" t="s">
        <v>290</v>
      </c>
      <c r="AG3868" t="s">
        <v>236</v>
      </c>
      <c r="AH3868" t="s">
        <v>70</v>
      </c>
      <c r="AI3868" t="s">
        <v>124</v>
      </c>
      <c r="AJ3868" t="s">
        <v>382</v>
      </c>
      <c r="AK3868" t="s">
        <v>73</v>
      </c>
      <c r="AL3868" t="s">
        <v>103</v>
      </c>
      <c r="AM3868" t="s">
        <v>157</v>
      </c>
      <c r="AN3868" t="s">
        <v>76</v>
      </c>
      <c r="AO3868" t="s">
        <v>116</v>
      </c>
      <c r="AP3868" t="s">
        <v>105</v>
      </c>
      <c r="AQ3868" t="s">
        <v>18220</v>
      </c>
      <c r="AR3868" t="s">
        <v>74</v>
      </c>
      <c r="AS3868" t="s">
        <v>138</v>
      </c>
      <c r="AT3868" t="s">
        <v>152</v>
      </c>
      <c r="AU3868" t="s">
        <v>107</v>
      </c>
      <c r="AV3868" t="s">
        <v>4247</v>
      </c>
    </row>
    <row r="3869" spans="1:48" hidden="1" x14ac:dyDescent="0.3">
      <c r="A3869" t="s">
        <v>18221</v>
      </c>
      <c r="B3869" t="s">
        <v>18222</v>
      </c>
      <c r="C3869" s="1" t="str">
        <f t="shared" si="633"/>
        <v>21:0975</v>
      </c>
      <c r="D3869" s="1" t="str">
        <f t="shared" si="637"/>
        <v>21:0111</v>
      </c>
      <c r="E3869" t="s">
        <v>18223</v>
      </c>
      <c r="F3869" t="s">
        <v>18224</v>
      </c>
      <c r="H3869">
        <v>60.384377000000001</v>
      </c>
      <c r="I3869">
        <v>-101.74746159999999</v>
      </c>
      <c r="J3869" s="1" t="str">
        <f t="shared" si="638"/>
        <v>NGR lake sediment grab sample</v>
      </c>
      <c r="K3869" s="1" t="str">
        <f t="shared" si="639"/>
        <v>&lt;177 micron (NGR)</v>
      </c>
      <c r="L3869">
        <v>118</v>
      </c>
      <c r="M3869" t="s">
        <v>149</v>
      </c>
      <c r="N3869">
        <v>2283</v>
      </c>
      <c r="O3869" t="s">
        <v>338</v>
      </c>
      <c r="P3869" t="s">
        <v>138</v>
      </c>
      <c r="Q3869" t="s">
        <v>1980</v>
      </c>
      <c r="R3869" t="s">
        <v>16015</v>
      </c>
      <c r="S3869" t="s">
        <v>57</v>
      </c>
      <c r="T3869" t="s">
        <v>58</v>
      </c>
      <c r="U3869" t="s">
        <v>290</v>
      </c>
      <c r="V3869" t="s">
        <v>189</v>
      </c>
      <c r="W3869" t="s">
        <v>62</v>
      </c>
      <c r="X3869" t="s">
        <v>74</v>
      </c>
      <c r="Y3869" t="s">
        <v>59</v>
      </c>
      <c r="Z3869" t="s">
        <v>96</v>
      </c>
      <c r="AA3869" t="s">
        <v>64</v>
      </c>
      <c r="AB3869" t="s">
        <v>492</v>
      </c>
      <c r="AC3869" t="s">
        <v>68</v>
      </c>
      <c r="AD3869" t="s">
        <v>127</v>
      </c>
      <c r="AE3869" t="s">
        <v>206</v>
      </c>
      <c r="AF3869" t="s">
        <v>281</v>
      </c>
      <c r="AG3869" t="s">
        <v>175</v>
      </c>
      <c r="AH3869" t="s">
        <v>155</v>
      </c>
      <c r="AI3869" t="s">
        <v>102</v>
      </c>
      <c r="AJ3869" t="s">
        <v>72</v>
      </c>
      <c r="AK3869" t="s">
        <v>73</v>
      </c>
      <c r="AL3869" t="s">
        <v>177</v>
      </c>
      <c r="AM3869" t="s">
        <v>75</v>
      </c>
      <c r="AN3869" t="s">
        <v>8623</v>
      </c>
      <c r="AO3869" t="s">
        <v>203</v>
      </c>
      <c r="AP3869" t="s">
        <v>307</v>
      </c>
      <c r="AQ3869" t="s">
        <v>4170</v>
      </c>
      <c r="AR3869" t="s">
        <v>62</v>
      </c>
      <c r="AS3869" t="s">
        <v>170</v>
      </c>
      <c r="AT3869" t="s">
        <v>73</v>
      </c>
      <c r="AU3869" t="s">
        <v>107</v>
      </c>
      <c r="AV3869" t="s">
        <v>1017</v>
      </c>
    </row>
    <row r="3870" spans="1:48" hidden="1" x14ac:dyDescent="0.3">
      <c r="A3870" t="s">
        <v>18225</v>
      </c>
      <c r="B3870" t="s">
        <v>18226</v>
      </c>
      <c r="C3870" s="1" t="str">
        <f t="shared" si="633"/>
        <v>21:0975</v>
      </c>
      <c r="D3870" s="1" t="str">
        <f t="shared" si="637"/>
        <v>21:0111</v>
      </c>
      <c r="E3870" t="s">
        <v>18204</v>
      </c>
      <c r="F3870" t="s">
        <v>18227</v>
      </c>
      <c r="H3870">
        <v>60.353422399999999</v>
      </c>
      <c r="I3870">
        <v>-101.7624268</v>
      </c>
      <c r="J3870" s="1" t="str">
        <f t="shared" si="638"/>
        <v>NGR lake sediment grab sample</v>
      </c>
      <c r="K3870" s="1" t="str">
        <f t="shared" si="639"/>
        <v>&lt;177 micron (NGR)</v>
      </c>
      <c r="L3870">
        <v>118</v>
      </c>
      <c r="M3870" t="s">
        <v>345</v>
      </c>
      <c r="N3870">
        <v>2284</v>
      </c>
      <c r="O3870" t="s">
        <v>171</v>
      </c>
      <c r="P3870" t="s">
        <v>170</v>
      </c>
      <c r="Q3870" t="s">
        <v>572</v>
      </c>
      <c r="R3870" t="s">
        <v>176</v>
      </c>
      <c r="S3870" t="s">
        <v>57</v>
      </c>
      <c r="T3870" t="s">
        <v>60</v>
      </c>
      <c r="U3870" t="s">
        <v>57</v>
      </c>
      <c r="V3870" t="s">
        <v>99</v>
      </c>
      <c r="W3870" t="s">
        <v>448</v>
      </c>
      <c r="X3870" t="s">
        <v>67</v>
      </c>
      <c r="Y3870" t="s">
        <v>206</v>
      </c>
      <c r="Z3870" t="s">
        <v>59</v>
      </c>
      <c r="AA3870" t="s">
        <v>64</v>
      </c>
      <c r="AB3870" t="s">
        <v>347</v>
      </c>
      <c r="AC3870" t="s">
        <v>155</v>
      </c>
      <c r="AD3870" t="s">
        <v>67</v>
      </c>
      <c r="AE3870" t="s">
        <v>238</v>
      </c>
      <c r="AF3870" t="s">
        <v>168</v>
      </c>
      <c r="AG3870" t="s">
        <v>167</v>
      </c>
      <c r="AH3870" t="s">
        <v>155</v>
      </c>
      <c r="AI3870" t="s">
        <v>233</v>
      </c>
      <c r="AJ3870" t="s">
        <v>87</v>
      </c>
      <c r="AK3870" t="s">
        <v>73</v>
      </c>
      <c r="AL3870" t="s">
        <v>125</v>
      </c>
      <c r="AM3870" t="s">
        <v>75</v>
      </c>
      <c r="AN3870" t="s">
        <v>76</v>
      </c>
      <c r="AO3870" t="s">
        <v>102</v>
      </c>
      <c r="AP3870" t="s">
        <v>126</v>
      </c>
      <c r="AQ3870" t="s">
        <v>92</v>
      </c>
      <c r="AR3870" t="s">
        <v>67</v>
      </c>
      <c r="AS3870" t="s">
        <v>54</v>
      </c>
      <c r="AT3870" t="s">
        <v>73</v>
      </c>
      <c r="AU3870" t="s">
        <v>80</v>
      </c>
      <c r="AV3870" t="s">
        <v>16912</v>
      </c>
    </row>
    <row r="3871" spans="1:48" hidden="1" x14ac:dyDescent="0.3">
      <c r="A3871" t="s">
        <v>18228</v>
      </c>
      <c r="B3871" t="s">
        <v>18229</v>
      </c>
      <c r="C3871" s="1" t="str">
        <f t="shared" si="633"/>
        <v>21:0975</v>
      </c>
      <c r="D3871" s="1" t="str">
        <f t="shared" si="637"/>
        <v>21:0111</v>
      </c>
      <c r="E3871" t="s">
        <v>18230</v>
      </c>
      <c r="F3871" t="s">
        <v>18231</v>
      </c>
      <c r="H3871">
        <v>60.330428699999999</v>
      </c>
      <c r="I3871">
        <v>-101.72998680000001</v>
      </c>
      <c r="J3871" s="1" t="str">
        <f t="shared" si="638"/>
        <v>NGR lake sediment grab sample</v>
      </c>
      <c r="K3871" s="1" t="str">
        <f t="shared" si="639"/>
        <v>&lt;177 micron (NGR)</v>
      </c>
      <c r="L3871">
        <v>118</v>
      </c>
      <c r="M3871" t="s">
        <v>165</v>
      </c>
      <c r="N3871">
        <v>2285</v>
      </c>
      <c r="O3871" t="s">
        <v>87</v>
      </c>
      <c r="P3871" t="s">
        <v>170</v>
      </c>
      <c r="Q3871" t="s">
        <v>1158</v>
      </c>
      <c r="R3871" t="s">
        <v>890</v>
      </c>
      <c r="S3871" t="s">
        <v>57</v>
      </c>
      <c r="T3871" t="s">
        <v>853</v>
      </c>
      <c r="U3871" t="s">
        <v>168</v>
      </c>
      <c r="V3871" t="s">
        <v>141</v>
      </c>
      <c r="W3871" t="s">
        <v>74</v>
      </c>
      <c r="X3871" t="s">
        <v>67</v>
      </c>
      <c r="Y3871" t="s">
        <v>143</v>
      </c>
      <c r="Z3871" t="s">
        <v>62</v>
      </c>
      <c r="AA3871" t="s">
        <v>64</v>
      </c>
      <c r="AB3871" t="s">
        <v>251</v>
      </c>
      <c r="AC3871" t="s">
        <v>75</v>
      </c>
      <c r="AD3871" t="s">
        <v>59</v>
      </c>
      <c r="AE3871" t="s">
        <v>191</v>
      </c>
      <c r="AF3871" t="s">
        <v>281</v>
      </c>
      <c r="AG3871" t="s">
        <v>192</v>
      </c>
      <c r="AH3871" t="s">
        <v>70</v>
      </c>
      <c r="AI3871" t="s">
        <v>193</v>
      </c>
      <c r="AJ3871" t="s">
        <v>338</v>
      </c>
      <c r="AK3871" t="s">
        <v>73</v>
      </c>
      <c r="AL3871" t="s">
        <v>103</v>
      </c>
      <c r="AM3871" t="s">
        <v>75</v>
      </c>
      <c r="AN3871" t="s">
        <v>76</v>
      </c>
      <c r="AO3871" t="s">
        <v>413</v>
      </c>
      <c r="AP3871" t="s">
        <v>4187</v>
      </c>
      <c r="AQ3871" t="s">
        <v>481</v>
      </c>
      <c r="AR3871" t="s">
        <v>74</v>
      </c>
      <c r="AS3871" t="s">
        <v>54</v>
      </c>
      <c r="AT3871" t="s">
        <v>91</v>
      </c>
      <c r="AU3871" t="s">
        <v>107</v>
      </c>
      <c r="AV3871" t="s">
        <v>761</v>
      </c>
    </row>
    <row r="3872" spans="1:48" hidden="1" x14ac:dyDescent="0.3">
      <c r="A3872" t="s">
        <v>18232</v>
      </c>
      <c r="B3872" t="s">
        <v>18233</v>
      </c>
      <c r="C3872" s="1" t="str">
        <f t="shared" si="633"/>
        <v>21:0975</v>
      </c>
      <c r="D3872" s="1" t="str">
        <f t="shared" si="637"/>
        <v>21:0111</v>
      </c>
      <c r="E3872" t="s">
        <v>18234</v>
      </c>
      <c r="F3872" t="s">
        <v>18235</v>
      </c>
      <c r="H3872">
        <v>60.301706099999997</v>
      </c>
      <c r="I3872">
        <v>-101.7686491</v>
      </c>
      <c r="J3872" s="1" t="str">
        <f t="shared" si="638"/>
        <v>NGR lake sediment grab sample</v>
      </c>
      <c r="K3872" s="1" t="str">
        <f t="shared" si="639"/>
        <v>&lt;177 micron (NGR)</v>
      </c>
      <c r="L3872">
        <v>118</v>
      </c>
      <c r="M3872" t="s">
        <v>185</v>
      </c>
      <c r="N3872">
        <v>2286</v>
      </c>
      <c r="O3872" t="s">
        <v>709</v>
      </c>
      <c r="P3872" t="s">
        <v>62</v>
      </c>
      <c r="Q3872" t="s">
        <v>194</v>
      </c>
      <c r="R3872" t="s">
        <v>16014</v>
      </c>
      <c r="S3872" t="s">
        <v>57</v>
      </c>
      <c r="T3872" t="s">
        <v>188</v>
      </c>
      <c r="U3872" t="s">
        <v>168</v>
      </c>
      <c r="V3872" t="s">
        <v>471</v>
      </c>
      <c r="W3872" t="s">
        <v>137</v>
      </c>
      <c r="X3872" t="s">
        <v>74</v>
      </c>
      <c r="Y3872" t="s">
        <v>226</v>
      </c>
      <c r="Z3872" t="s">
        <v>138</v>
      </c>
      <c r="AA3872" t="s">
        <v>64</v>
      </c>
      <c r="AB3872" t="s">
        <v>492</v>
      </c>
      <c r="AC3872" t="s">
        <v>157</v>
      </c>
      <c r="AD3872" t="s">
        <v>170</v>
      </c>
      <c r="AE3872" t="s">
        <v>526</v>
      </c>
      <c r="AF3872" t="s">
        <v>92</v>
      </c>
      <c r="AG3872" t="s">
        <v>561</v>
      </c>
      <c r="AH3872" t="s">
        <v>155</v>
      </c>
      <c r="AI3872" t="s">
        <v>413</v>
      </c>
      <c r="AJ3872" t="s">
        <v>59</v>
      </c>
      <c r="AK3872" t="s">
        <v>73</v>
      </c>
      <c r="AL3872" t="s">
        <v>125</v>
      </c>
      <c r="AM3872" t="s">
        <v>125</v>
      </c>
      <c r="AN3872" t="s">
        <v>76</v>
      </c>
      <c r="AO3872" t="s">
        <v>92</v>
      </c>
      <c r="AP3872" t="s">
        <v>283</v>
      </c>
      <c r="AQ3872" t="s">
        <v>820</v>
      </c>
      <c r="AR3872" t="s">
        <v>170</v>
      </c>
      <c r="AS3872" t="s">
        <v>170</v>
      </c>
      <c r="AT3872" t="s">
        <v>73</v>
      </c>
      <c r="AU3872" t="s">
        <v>107</v>
      </c>
      <c r="AV3872" t="s">
        <v>18236</v>
      </c>
    </row>
    <row r="3873" spans="1:48" hidden="1" x14ac:dyDescent="0.3">
      <c r="A3873" t="s">
        <v>18237</v>
      </c>
      <c r="B3873" t="s">
        <v>18238</v>
      </c>
      <c r="C3873" s="1" t="str">
        <f t="shared" si="633"/>
        <v>21:0975</v>
      </c>
      <c r="D3873" s="1" t="str">
        <f t="shared" si="637"/>
        <v>21:0111</v>
      </c>
      <c r="E3873" t="s">
        <v>18239</v>
      </c>
      <c r="F3873" t="s">
        <v>18240</v>
      </c>
      <c r="H3873">
        <v>60.255856299999998</v>
      </c>
      <c r="I3873">
        <v>-101.7236819</v>
      </c>
      <c r="J3873" s="1" t="str">
        <f t="shared" si="638"/>
        <v>NGR lake sediment grab sample</v>
      </c>
      <c r="K3873" s="1" t="str">
        <f t="shared" si="639"/>
        <v>&lt;177 micron (NGR)</v>
      </c>
      <c r="L3873">
        <v>118</v>
      </c>
      <c r="M3873" t="s">
        <v>200</v>
      </c>
      <c r="N3873">
        <v>2287</v>
      </c>
      <c r="O3873" t="s">
        <v>170</v>
      </c>
      <c r="P3873" t="s">
        <v>54</v>
      </c>
      <c r="Q3873" t="s">
        <v>275</v>
      </c>
      <c r="R3873" t="s">
        <v>187</v>
      </c>
      <c r="S3873" t="s">
        <v>57</v>
      </c>
      <c r="T3873" t="s">
        <v>698</v>
      </c>
      <c r="U3873" t="s">
        <v>57</v>
      </c>
      <c r="V3873" t="s">
        <v>2740</v>
      </c>
      <c r="W3873" t="s">
        <v>177</v>
      </c>
      <c r="X3873" t="s">
        <v>74</v>
      </c>
      <c r="Y3873" t="s">
        <v>125</v>
      </c>
      <c r="Z3873" t="s">
        <v>62</v>
      </c>
      <c r="AA3873" t="s">
        <v>64</v>
      </c>
      <c r="AB3873" t="s">
        <v>471</v>
      </c>
      <c r="AC3873" t="s">
        <v>155</v>
      </c>
      <c r="AD3873" t="s">
        <v>59</v>
      </c>
      <c r="AE3873" t="s">
        <v>3844</v>
      </c>
      <c r="AF3873" t="s">
        <v>76</v>
      </c>
      <c r="AG3873" t="s">
        <v>99</v>
      </c>
      <c r="AH3873" t="s">
        <v>70</v>
      </c>
      <c r="AI3873" t="s">
        <v>308</v>
      </c>
      <c r="AJ3873" t="s">
        <v>96</v>
      </c>
      <c r="AK3873" t="s">
        <v>73</v>
      </c>
      <c r="AL3873" t="s">
        <v>103</v>
      </c>
      <c r="AM3873" t="s">
        <v>103</v>
      </c>
      <c r="AN3873" t="s">
        <v>76</v>
      </c>
      <c r="AO3873" t="s">
        <v>373</v>
      </c>
      <c r="AP3873" t="s">
        <v>731</v>
      </c>
      <c r="AQ3873" t="s">
        <v>176</v>
      </c>
      <c r="AR3873" t="s">
        <v>67</v>
      </c>
      <c r="AS3873" t="s">
        <v>54</v>
      </c>
      <c r="AT3873" t="s">
        <v>73</v>
      </c>
      <c r="AU3873" t="s">
        <v>107</v>
      </c>
      <c r="AV3873" t="s">
        <v>18241</v>
      </c>
    </row>
    <row r="3874" spans="1:48" hidden="1" x14ac:dyDescent="0.3">
      <c r="A3874" t="s">
        <v>18242</v>
      </c>
      <c r="B3874" t="s">
        <v>18243</v>
      </c>
      <c r="C3874" s="1" t="str">
        <f t="shared" si="633"/>
        <v>21:0975</v>
      </c>
      <c r="D3874" s="1" t="str">
        <f t="shared" si="637"/>
        <v>21:0111</v>
      </c>
      <c r="E3874" t="s">
        <v>18244</v>
      </c>
      <c r="F3874" t="s">
        <v>18245</v>
      </c>
      <c r="H3874">
        <v>60.260485500000001</v>
      </c>
      <c r="I3874">
        <v>-101.6812152</v>
      </c>
      <c r="J3874" s="1" t="str">
        <f t="shared" si="638"/>
        <v>NGR lake sediment grab sample</v>
      </c>
      <c r="K3874" s="1" t="str">
        <f t="shared" si="639"/>
        <v>&lt;177 micron (NGR)</v>
      </c>
      <c r="L3874">
        <v>118</v>
      </c>
      <c r="M3874" t="s">
        <v>217</v>
      </c>
      <c r="N3874">
        <v>2288</v>
      </c>
      <c r="O3874" t="s">
        <v>220</v>
      </c>
      <c r="P3874" t="s">
        <v>54</v>
      </c>
      <c r="Q3874" t="s">
        <v>593</v>
      </c>
      <c r="R3874" t="s">
        <v>347</v>
      </c>
      <c r="S3874" t="s">
        <v>57</v>
      </c>
      <c r="T3874" t="s">
        <v>437</v>
      </c>
      <c r="U3874" t="s">
        <v>138</v>
      </c>
      <c r="V3874" t="s">
        <v>2740</v>
      </c>
      <c r="W3874" t="s">
        <v>74</v>
      </c>
      <c r="X3874" t="s">
        <v>62</v>
      </c>
      <c r="Y3874" t="s">
        <v>396</v>
      </c>
      <c r="Z3874" t="s">
        <v>170</v>
      </c>
      <c r="AA3874" t="s">
        <v>64</v>
      </c>
      <c r="AB3874" t="s">
        <v>152</v>
      </c>
      <c r="AC3874" t="s">
        <v>68</v>
      </c>
      <c r="AD3874" t="s">
        <v>134</v>
      </c>
      <c r="AE3874" t="s">
        <v>3844</v>
      </c>
      <c r="AF3874" t="s">
        <v>92</v>
      </c>
      <c r="AG3874" t="s">
        <v>151</v>
      </c>
      <c r="AH3874" t="s">
        <v>173</v>
      </c>
      <c r="AI3874" t="s">
        <v>388</v>
      </c>
      <c r="AJ3874" t="s">
        <v>1038</v>
      </c>
      <c r="AK3874" t="s">
        <v>73</v>
      </c>
      <c r="AL3874" t="s">
        <v>103</v>
      </c>
      <c r="AM3874" t="s">
        <v>68</v>
      </c>
      <c r="AN3874" t="s">
        <v>76</v>
      </c>
      <c r="AO3874" t="s">
        <v>290</v>
      </c>
      <c r="AP3874" t="s">
        <v>403</v>
      </c>
      <c r="AQ3874" t="s">
        <v>9385</v>
      </c>
      <c r="AR3874" t="s">
        <v>74</v>
      </c>
      <c r="AS3874" t="s">
        <v>96</v>
      </c>
      <c r="AT3874" t="s">
        <v>58</v>
      </c>
      <c r="AU3874" t="s">
        <v>107</v>
      </c>
      <c r="AV3874" t="s">
        <v>6250</v>
      </c>
    </row>
    <row r="3875" spans="1:48" hidden="1" x14ac:dyDescent="0.3">
      <c r="A3875" t="s">
        <v>18246</v>
      </c>
      <c r="B3875" t="s">
        <v>18247</v>
      </c>
      <c r="C3875" s="1" t="str">
        <f t="shared" si="633"/>
        <v>21:0975</v>
      </c>
      <c r="D3875" s="1" t="str">
        <f t="shared" si="637"/>
        <v>21:0111</v>
      </c>
      <c r="E3875" t="s">
        <v>18248</v>
      </c>
      <c r="F3875" t="s">
        <v>18249</v>
      </c>
      <c r="H3875">
        <v>60.257357300000002</v>
      </c>
      <c r="I3875">
        <v>-101.6233246</v>
      </c>
      <c r="J3875" s="1" t="str">
        <f t="shared" si="638"/>
        <v>NGR lake sediment grab sample</v>
      </c>
      <c r="K3875" s="1" t="str">
        <f t="shared" si="639"/>
        <v>&lt;177 micron (NGR)</v>
      </c>
      <c r="L3875">
        <v>118</v>
      </c>
      <c r="M3875" t="s">
        <v>246</v>
      </c>
      <c r="N3875">
        <v>2289</v>
      </c>
      <c r="O3875" t="s">
        <v>421</v>
      </c>
      <c r="P3875" t="s">
        <v>54</v>
      </c>
      <c r="Q3875" t="s">
        <v>364</v>
      </c>
      <c r="R3875" t="s">
        <v>616</v>
      </c>
      <c r="S3875" t="s">
        <v>57</v>
      </c>
      <c r="T3875" t="s">
        <v>479</v>
      </c>
      <c r="U3875" t="s">
        <v>57</v>
      </c>
      <c r="V3875" t="s">
        <v>141</v>
      </c>
      <c r="W3875" t="s">
        <v>74</v>
      </c>
      <c r="X3875" t="s">
        <v>74</v>
      </c>
      <c r="Y3875" t="s">
        <v>526</v>
      </c>
      <c r="Z3875" t="s">
        <v>62</v>
      </c>
      <c r="AA3875" t="s">
        <v>64</v>
      </c>
      <c r="AB3875" t="s">
        <v>91</v>
      </c>
      <c r="AC3875" t="s">
        <v>68</v>
      </c>
      <c r="AD3875" t="s">
        <v>88</v>
      </c>
      <c r="AE3875" t="s">
        <v>98</v>
      </c>
      <c r="AF3875" t="s">
        <v>76</v>
      </c>
      <c r="AG3875" t="s">
        <v>141</v>
      </c>
      <c r="AH3875" t="s">
        <v>472</v>
      </c>
      <c r="AI3875" t="s">
        <v>263</v>
      </c>
      <c r="AJ3875" t="s">
        <v>4181</v>
      </c>
      <c r="AK3875" t="s">
        <v>73</v>
      </c>
      <c r="AL3875" t="s">
        <v>103</v>
      </c>
      <c r="AM3875" t="s">
        <v>68</v>
      </c>
      <c r="AN3875" t="s">
        <v>76</v>
      </c>
      <c r="AO3875" t="s">
        <v>134</v>
      </c>
      <c r="AP3875" t="s">
        <v>395</v>
      </c>
      <c r="AQ3875" t="s">
        <v>178</v>
      </c>
      <c r="AR3875" t="s">
        <v>67</v>
      </c>
      <c r="AS3875" t="s">
        <v>138</v>
      </c>
      <c r="AT3875" t="s">
        <v>73</v>
      </c>
      <c r="AU3875" t="s">
        <v>107</v>
      </c>
      <c r="AV3875" t="s">
        <v>18250</v>
      </c>
    </row>
    <row r="3876" spans="1:48" hidden="1" x14ac:dyDescent="0.3">
      <c r="A3876" t="s">
        <v>18251</v>
      </c>
      <c r="B3876" t="s">
        <v>18252</v>
      </c>
      <c r="C3876" s="1" t="str">
        <f t="shared" si="633"/>
        <v>21:0975</v>
      </c>
      <c r="D3876" s="1" t="str">
        <f t="shared" si="637"/>
        <v>21:0111</v>
      </c>
      <c r="E3876" t="s">
        <v>18253</v>
      </c>
      <c r="F3876" t="s">
        <v>18254</v>
      </c>
      <c r="H3876">
        <v>60.294980000000002</v>
      </c>
      <c r="I3876">
        <v>-101.66487360000001</v>
      </c>
      <c r="J3876" s="1" t="str">
        <f t="shared" si="638"/>
        <v>NGR lake sediment grab sample</v>
      </c>
      <c r="K3876" s="1" t="str">
        <f t="shared" si="639"/>
        <v>&lt;177 micron (NGR)</v>
      </c>
      <c r="L3876">
        <v>118</v>
      </c>
      <c r="M3876" t="s">
        <v>260</v>
      </c>
      <c r="N3876">
        <v>2290</v>
      </c>
      <c r="O3876" t="s">
        <v>220</v>
      </c>
      <c r="P3876" t="s">
        <v>54</v>
      </c>
      <c r="Q3876" t="s">
        <v>479</v>
      </c>
      <c r="R3876" t="s">
        <v>99</v>
      </c>
      <c r="S3876" t="s">
        <v>57</v>
      </c>
      <c r="T3876" t="s">
        <v>97</v>
      </c>
      <c r="U3876" t="s">
        <v>138</v>
      </c>
      <c r="V3876" t="s">
        <v>2740</v>
      </c>
      <c r="W3876" t="s">
        <v>177</v>
      </c>
      <c r="X3876" t="s">
        <v>67</v>
      </c>
      <c r="Y3876" t="s">
        <v>206</v>
      </c>
      <c r="Z3876" t="s">
        <v>62</v>
      </c>
      <c r="AA3876" t="s">
        <v>64</v>
      </c>
      <c r="AB3876" t="s">
        <v>99</v>
      </c>
      <c r="AC3876" t="s">
        <v>70</v>
      </c>
      <c r="AD3876" t="s">
        <v>127</v>
      </c>
      <c r="AE3876" t="s">
        <v>5585</v>
      </c>
      <c r="AF3876" t="s">
        <v>76</v>
      </c>
      <c r="AG3876" t="s">
        <v>141</v>
      </c>
      <c r="AH3876" t="s">
        <v>173</v>
      </c>
      <c r="AI3876" t="s">
        <v>211</v>
      </c>
      <c r="AJ3876" t="s">
        <v>363</v>
      </c>
      <c r="AK3876" t="s">
        <v>73</v>
      </c>
      <c r="AL3876" t="s">
        <v>103</v>
      </c>
      <c r="AM3876" t="s">
        <v>103</v>
      </c>
      <c r="AN3876" t="s">
        <v>76</v>
      </c>
      <c r="AO3876" t="s">
        <v>56</v>
      </c>
      <c r="AP3876" t="s">
        <v>624</v>
      </c>
      <c r="AQ3876" t="s">
        <v>240</v>
      </c>
      <c r="AR3876" t="s">
        <v>67</v>
      </c>
      <c r="AS3876" t="s">
        <v>54</v>
      </c>
      <c r="AT3876" t="s">
        <v>73</v>
      </c>
      <c r="AU3876" t="s">
        <v>107</v>
      </c>
      <c r="AV3876" t="s">
        <v>12802</v>
      </c>
    </row>
    <row r="3877" spans="1:48" hidden="1" x14ac:dyDescent="0.3">
      <c r="A3877" t="s">
        <v>18255</v>
      </c>
      <c r="B3877" t="s">
        <v>18256</v>
      </c>
      <c r="C3877" s="1" t="str">
        <f t="shared" si="633"/>
        <v>21:0975</v>
      </c>
      <c r="D3877" s="1" t="str">
        <f t="shared" si="637"/>
        <v>21:0111</v>
      </c>
      <c r="E3877" t="s">
        <v>18257</v>
      </c>
      <c r="F3877" t="s">
        <v>18258</v>
      </c>
      <c r="H3877">
        <v>60.305860099999997</v>
      </c>
      <c r="I3877">
        <v>-101.62375520000001</v>
      </c>
      <c r="J3877" s="1" t="str">
        <f t="shared" si="638"/>
        <v>NGR lake sediment grab sample</v>
      </c>
      <c r="K3877" s="1" t="str">
        <f t="shared" si="639"/>
        <v>&lt;177 micron (NGR)</v>
      </c>
      <c r="L3877">
        <v>118</v>
      </c>
      <c r="M3877" t="s">
        <v>273</v>
      </c>
      <c r="N3877">
        <v>2291</v>
      </c>
      <c r="O3877" t="s">
        <v>346</v>
      </c>
      <c r="P3877" t="s">
        <v>170</v>
      </c>
      <c r="Q3877" t="s">
        <v>1295</v>
      </c>
      <c r="R3877" t="s">
        <v>116</v>
      </c>
      <c r="S3877" t="s">
        <v>57</v>
      </c>
      <c r="T3877" t="s">
        <v>725</v>
      </c>
      <c r="U3877" t="s">
        <v>57</v>
      </c>
      <c r="V3877" t="s">
        <v>151</v>
      </c>
      <c r="W3877" t="s">
        <v>74</v>
      </c>
      <c r="X3877" t="s">
        <v>67</v>
      </c>
      <c r="Y3877" t="s">
        <v>206</v>
      </c>
      <c r="Z3877" t="s">
        <v>170</v>
      </c>
      <c r="AA3877" t="s">
        <v>64</v>
      </c>
      <c r="AB3877" t="s">
        <v>616</v>
      </c>
      <c r="AC3877" t="s">
        <v>155</v>
      </c>
      <c r="AD3877" t="s">
        <v>59</v>
      </c>
      <c r="AE3877" t="s">
        <v>1911</v>
      </c>
      <c r="AF3877" t="s">
        <v>76</v>
      </c>
      <c r="AG3877" t="s">
        <v>550</v>
      </c>
      <c r="AH3877" t="s">
        <v>70</v>
      </c>
      <c r="AI3877" t="s">
        <v>327</v>
      </c>
      <c r="AJ3877" t="s">
        <v>226</v>
      </c>
      <c r="AK3877" t="s">
        <v>73</v>
      </c>
      <c r="AL3877" t="s">
        <v>103</v>
      </c>
      <c r="AM3877" t="s">
        <v>103</v>
      </c>
      <c r="AN3877" t="s">
        <v>76</v>
      </c>
      <c r="AO3877" t="s">
        <v>59</v>
      </c>
      <c r="AP3877" t="s">
        <v>965</v>
      </c>
      <c r="AQ3877" t="s">
        <v>134</v>
      </c>
      <c r="AR3877" t="s">
        <v>67</v>
      </c>
      <c r="AS3877" t="s">
        <v>54</v>
      </c>
      <c r="AT3877" t="s">
        <v>73</v>
      </c>
      <c r="AU3877" t="s">
        <v>107</v>
      </c>
      <c r="AV3877" t="s">
        <v>18259</v>
      </c>
    </row>
    <row r="3878" spans="1:48" hidden="1" x14ac:dyDescent="0.3">
      <c r="A3878" t="s">
        <v>18260</v>
      </c>
      <c r="B3878" t="s">
        <v>18261</v>
      </c>
      <c r="C3878" s="1" t="str">
        <f t="shared" si="633"/>
        <v>21:0975</v>
      </c>
      <c r="D3878" s="1" t="str">
        <f t="shared" si="637"/>
        <v>21:0111</v>
      </c>
      <c r="E3878" t="s">
        <v>18262</v>
      </c>
      <c r="F3878" t="s">
        <v>18263</v>
      </c>
      <c r="H3878">
        <v>60.330119500000002</v>
      </c>
      <c r="I3878">
        <v>-101.61763980000001</v>
      </c>
      <c r="J3878" s="1" t="str">
        <f t="shared" si="638"/>
        <v>NGR lake sediment grab sample</v>
      </c>
      <c r="K3878" s="1" t="str">
        <f t="shared" si="639"/>
        <v>&lt;177 micron (NGR)</v>
      </c>
      <c r="L3878">
        <v>118</v>
      </c>
      <c r="M3878" t="s">
        <v>289</v>
      </c>
      <c r="N3878">
        <v>2292</v>
      </c>
      <c r="O3878" t="s">
        <v>171</v>
      </c>
      <c r="P3878" t="s">
        <v>54</v>
      </c>
      <c r="Q3878" t="s">
        <v>560</v>
      </c>
      <c r="R3878" t="s">
        <v>13245</v>
      </c>
      <c r="S3878" t="s">
        <v>57</v>
      </c>
      <c r="T3878" t="s">
        <v>119</v>
      </c>
      <c r="U3878" t="s">
        <v>138</v>
      </c>
      <c r="V3878" t="s">
        <v>121</v>
      </c>
      <c r="W3878" t="s">
        <v>177</v>
      </c>
      <c r="X3878" t="s">
        <v>67</v>
      </c>
      <c r="Y3878" t="s">
        <v>157</v>
      </c>
      <c r="Z3878" t="s">
        <v>62</v>
      </c>
      <c r="AA3878" t="s">
        <v>64</v>
      </c>
      <c r="AB3878" t="s">
        <v>90</v>
      </c>
      <c r="AC3878" t="s">
        <v>70</v>
      </c>
      <c r="AD3878" t="s">
        <v>62</v>
      </c>
      <c r="AE3878" t="s">
        <v>155</v>
      </c>
      <c r="AF3878" t="s">
        <v>76</v>
      </c>
      <c r="AG3878" t="s">
        <v>151</v>
      </c>
      <c r="AH3878" t="s">
        <v>472</v>
      </c>
      <c r="AI3878" t="s">
        <v>211</v>
      </c>
      <c r="AJ3878" t="s">
        <v>79</v>
      </c>
      <c r="AK3878" t="s">
        <v>73</v>
      </c>
      <c r="AL3878" t="s">
        <v>103</v>
      </c>
      <c r="AM3878" t="s">
        <v>103</v>
      </c>
      <c r="AN3878" t="s">
        <v>76</v>
      </c>
      <c r="AO3878" t="s">
        <v>388</v>
      </c>
      <c r="AP3878" t="s">
        <v>387</v>
      </c>
      <c r="AQ3878" t="s">
        <v>290</v>
      </c>
      <c r="AR3878" t="s">
        <v>67</v>
      </c>
      <c r="AS3878" t="s">
        <v>54</v>
      </c>
      <c r="AT3878" t="s">
        <v>73</v>
      </c>
      <c r="AU3878" t="s">
        <v>107</v>
      </c>
      <c r="AV3878" t="s">
        <v>8215</v>
      </c>
    </row>
    <row r="3879" spans="1:48" hidden="1" x14ac:dyDescent="0.3">
      <c r="A3879" t="s">
        <v>18264</v>
      </c>
      <c r="B3879" t="s">
        <v>18265</v>
      </c>
      <c r="C3879" s="1" t="str">
        <f t="shared" si="633"/>
        <v>21:0975</v>
      </c>
      <c r="D3879" s="1" t="str">
        <f t="shared" si="637"/>
        <v>21:0111</v>
      </c>
      <c r="E3879" t="s">
        <v>18266</v>
      </c>
      <c r="F3879" t="s">
        <v>18267</v>
      </c>
      <c r="H3879">
        <v>60.334714599999998</v>
      </c>
      <c r="I3879">
        <v>-101.6876493</v>
      </c>
      <c r="J3879" s="1" t="str">
        <f t="shared" si="638"/>
        <v>NGR lake sediment grab sample</v>
      </c>
      <c r="K3879" s="1" t="str">
        <f t="shared" si="639"/>
        <v>&lt;177 micron (NGR)</v>
      </c>
      <c r="L3879">
        <v>118</v>
      </c>
      <c r="M3879" t="s">
        <v>301</v>
      </c>
      <c r="N3879">
        <v>2293</v>
      </c>
      <c r="O3879" t="s">
        <v>62</v>
      </c>
      <c r="P3879" t="s">
        <v>54</v>
      </c>
      <c r="Q3879" t="s">
        <v>521</v>
      </c>
      <c r="R3879" t="s">
        <v>356</v>
      </c>
      <c r="S3879" t="s">
        <v>57</v>
      </c>
      <c r="T3879" t="s">
        <v>404</v>
      </c>
      <c r="U3879" t="s">
        <v>88</v>
      </c>
      <c r="V3879" t="s">
        <v>2740</v>
      </c>
      <c r="W3879" t="s">
        <v>396</v>
      </c>
      <c r="X3879" t="s">
        <v>67</v>
      </c>
      <c r="Y3879" t="s">
        <v>448</v>
      </c>
      <c r="Z3879" t="s">
        <v>127</v>
      </c>
      <c r="AA3879" t="s">
        <v>64</v>
      </c>
      <c r="AB3879" t="s">
        <v>471</v>
      </c>
      <c r="AC3879" t="s">
        <v>155</v>
      </c>
      <c r="AD3879" t="s">
        <v>62</v>
      </c>
      <c r="AE3879" t="s">
        <v>2187</v>
      </c>
      <c r="AF3879" t="s">
        <v>134</v>
      </c>
      <c r="AG3879" t="s">
        <v>339</v>
      </c>
      <c r="AH3879" t="s">
        <v>70</v>
      </c>
      <c r="AI3879" t="s">
        <v>305</v>
      </c>
      <c r="AJ3879" t="s">
        <v>233</v>
      </c>
      <c r="AK3879" t="s">
        <v>73</v>
      </c>
      <c r="AL3879" t="s">
        <v>103</v>
      </c>
      <c r="AM3879" t="s">
        <v>224</v>
      </c>
      <c r="AN3879" t="s">
        <v>76</v>
      </c>
      <c r="AO3879" t="s">
        <v>150</v>
      </c>
      <c r="AP3879" t="s">
        <v>225</v>
      </c>
      <c r="AQ3879" t="s">
        <v>308</v>
      </c>
      <c r="AR3879" t="s">
        <v>67</v>
      </c>
      <c r="AS3879" t="s">
        <v>62</v>
      </c>
      <c r="AT3879" t="s">
        <v>73</v>
      </c>
      <c r="AU3879" t="s">
        <v>107</v>
      </c>
      <c r="AV3879" t="s">
        <v>1272</v>
      </c>
    </row>
    <row r="3880" spans="1:48" hidden="1" x14ac:dyDescent="0.3">
      <c r="A3880" t="s">
        <v>18268</v>
      </c>
      <c r="B3880" t="s">
        <v>18269</v>
      </c>
      <c r="C3880" s="1" t="str">
        <f t="shared" si="633"/>
        <v>21:0975</v>
      </c>
      <c r="D3880" s="1" t="str">
        <f t="shared" si="637"/>
        <v>21:0111</v>
      </c>
      <c r="E3880" t="s">
        <v>18270</v>
      </c>
      <c r="F3880" t="s">
        <v>18271</v>
      </c>
      <c r="H3880">
        <v>60.354134700000003</v>
      </c>
      <c r="I3880">
        <v>-101.6744154</v>
      </c>
      <c r="J3880" s="1" t="str">
        <f t="shared" si="638"/>
        <v>NGR lake sediment grab sample</v>
      </c>
      <c r="K3880" s="1" t="str">
        <f t="shared" si="639"/>
        <v>&lt;177 micron (NGR)</v>
      </c>
      <c r="L3880">
        <v>118</v>
      </c>
      <c r="M3880" t="s">
        <v>314</v>
      </c>
      <c r="N3880">
        <v>2294</v>
      </c>
      <c r="O3880" t="s">
        <v>16809</v>
      </c>
      <c r="P3880" t="s">
        <v>76</v>
      </c>
      <c r="Q3880" t="s">
        <v>462</v>
      </c>
      <c r="R3880" t="s">
        <v>251</v>
      </c>
      <c r="S3880" t="s">
        <v>10132</v>
      </c>
      <c r="T3880" t="s">
        <v>57</v>
      </c>
      <c r="U3880" t="s">
        <v>57</v>
      </c>
      <c r="V3880" t="s">
        <v>18272</v>
      </c>
      <c r="W3880" t="s">
        <v>103</v>
      </c>
      <c r="X3880" t="s">
        <v>758</v>
      </c>
      <c r="Y3880" t="s">
        <v>125</v>
      </c>
      <c r="Z3880" t="s">
        <v>758</v>
      </c>
      <c r="AA3880" t="s">
        <v>64</v>
      </c>
      <c r="AB3880" t="s">
        <v>290</v>
      </c>
      <c r="AC3880" t="s">
        <v>103</v>
      </c>
      <c r="AD3880" t="s">
        <v>10131</v>
      </c>
      <c r="AE3880" t="s">
        <v>2933</v>
      </c>
      <c r="AF3880" t="s">
        <v>781</v>
      </c>
      <c r="AG3880" t="s">
        <v>10623</v>
      </c>
      <c r="AH3880" t="s">
        <v>125</v>
      </c>
      <c r="AI3880" t="s">
        <v>206</v>
      </c>
      <c r="AJ3880" t="s">
        <v>526</v>
      </c>
      <c r="AK3880" t="s">
        <v>17553</v>
      </c>
      <c r="AL3880" t="s">
        <v>103</v>
      </c>
      <c r="AM3880" t="s">
        <v>103</v>
      </c>
      <c r="AN3880" t="s">
        <v>18273</v>
      </c>
      <c r="AO3880" t="s">
        <v>171</v>
      </c>
      <c r="AP3880" t="s">
        <v>8164</v>
      </c>
      <c r="AQ3880" t="s">
        <v>388</v>
      </c>
      <c r="AR3880" t="s">
        <v>583</v>
      </c>
      <c r="AS3880" t="s">
        <v>54</v>
      </c>
      <c r="AT3880" t="s">
        <v>73</v>
      </c>
      <c r="AU3880" t="s">
        <v>10945</v>
      </c>
      <c r="AV3880" t="s">
        <v>3236</v>
      </c>
    </row>
    <row r="3881" spans="1:48" hidden="1" x14ac:dyDescent="0.3">
      <c r="A3881" t="s">
        <v>18274</v>
      </c>
      <c r="B3881" t="s">
        <v>18275</v>
      </c>
      <c r="C3881" s="1" t="str">
        <f t="shared" si="633"/>
        <v>21:0975</v>
      </c>
      <c r="D3881" s="1" t="str">
        <f t="shared" si="637"/>
        <v>21:0111</v>
      </c>
      <c r="E3881" t="s">
        <v>18276</v>
      </c>
      <c r="F3881" t="s">
        <v>18277</v>
      </c>
      <c r="H3881">
        <v>60.359728400000002</v>
      </c>
      <c r="I3881">
        <v>-101.6281381</v>
      </c>
      <c r="J3881" s="1" t="str">
        <f t="shared" si="638"/>
        <v>NGR lake sediment grab sample</v>
      </c>
      <c r="K3881" s="1" t="str">
        <f t="shared" si="639"/>
        <v>&lt;177 micron (NGR)</v>
      </c>
      <c r="L3881">
        <v>118</v>
      </c>
      <c r="M3881" t="s">
        <v>324</v>
      </c>
      <c r="N3881">
        <v>2295</v>
      </c>
      <c r="O3881" t="s">
        <v>95</v>
      </c>
      <c r="P3881" t="s">
        <v>54</v>
      </c>
      <c r="Q3881" t="s">
        <v>505</v>
      </c>
      <c r="R3881" t="s">
        <v>16020</v>
      </c>
      <c r="S3881" t="s">
        <v>57</v>
      </c>
      <c r="T3881" t="s">
        <v>236</v>
      </c>
      <c r="U3881" t="s">
        <v>59</v>
      </c>
      <c r="V3881" t="s">
        <v>616</v>
      </c>
      <c r="W3881" t="s">
        <v>75</v>
      </c>
      <c r="X3881" t="s">
        <v>67</v>
      </c>
      <c r="Y3881" t="s">
        <v>75</v>
      </c>
      <c r="Z3881" t="s">
        <v>62</v>
      </c>
      <c r="AA3881" t="s">
        <v>64</v>
      </c>
      <c r="AB3881" t="s">
        <v>141</v>
      </c>
      <c r="AC3881" t="s">
        <v>70</v>
      </c>
      <c r="AD3881" t="s">
        <v>62</v>
      </c>
      <c r="AE3881" t="s">
        <v>7527</v>
      </c>
      <c r="AF3881" t="s">
        <v>76</v>
      </c>
      <c r="AG3881" t="s">
        <v>357</v>
      </c>
      <c r="AH3881" t="s">
        <v>472</v>
      </c>
      <c r="AI3881" t="s">
        <v>79</v>
      </c>
      <c r="AJ3881" t="s">
        <v>127</v>
      </c>
      <c r="AK3881" t="s">
        <v>73</v>
      </c>
      <c r="AL3881" t="s">
        <v>103</v>
      </c>
      <c r="AM3881" t="s">
        <v>103</v>
      </c>
      <c r="AN3881" t="s">
        <v>76</v>
      </c>
      <c r="AO3881" t="s">
        <v>209</v>
      </c>
      <c r="AP3881" t="s">
        <v>1583</v>
      </c>
      <c r="AQ3881" t="s">
        <v>209</v>
      </c>
      <c r="AR3881" t="s">
        <v>67</v>
      </c>
      <c r="AS3881" t="s">
        <v>54</v>
      </c>
      <c r="AT3881" t="s">
        <v>73</v>
      </c>
      <c r="AU3881" t="s">
        <v>107</v>
      </c>
      <c r="AV3881" t="s">
        <v>2405</v>
      </c>
    </row>
    <row r="3882" spans="1:48" hidden="1" x14ac:dyDescent="0.3">
      <c r="A3882" t="s">
        <v>18278</v>
      </c>
      <c r="B3882" t="s">
        <v>18279</v>
      </c>
      <c r="C3882" s="1" t="str">
        <f t="shared" si="633"/>
        <v>21:0975</v>
      </c>
      <c r="D3882" s="1" t="str">
        <f t="shared" si="637"/>
        <v>21:0111</v>
      </c>
      <c r="E3882" t="s">
        <v>18280</v>
      </c>
      <c r="F3882" t="s">
        <v>18281</v>
      </c>
      <c r="H3882">
        <v>60.386870199999997</v>
      </c>
      <c r="I3882">
        <v>-101.6900598</v>
      </c>
      <c r="J3882" s="1" t="str">
        <f t="shared" si="638"/>
        <v>NGR lake sediment grab sample</v>
      </c>
      <c r="K3882" s="1" t="str">
        <f t="shared" si="639"/>
        <v>&lt;177 micron (NGR)</v>
      </c>
      <c r="L3882">
        <v>118</v>
      </c>
      <c r="M3882" t="s">
        <v>335</v>
      </c>
      <c r="N3882">
        <v>2296</v>
      </c>
      <c r="O3882" t="s">
        <v>302</v>
      </c>
      <c r="P3882" t="s">
        <v>54</v>
      </c>
      <c r="Q3882" t="s">
        <v>470</v>
      </c>
      <c r="R3882" t="s">
        <v>508</v>
      </c>
      <c r="S3882" t="s">
        <v>57</v>
      </c>
      <c r="T3882" t="s">
        <v>725</v>
      </c>
      <c r="U3882" t="s">
        <v>88</v>
      </c>
      <c r="V3882" t="s">
        <v>69</v>
      </c>
      <c r="W3882" t="s">
        <v>421</v>
      </c>
      <c r="X3882" t="s">
        <v>74</v>
      </c>
      <c r="Y3882" t="s">
        <v>68</v>
      </c>
      <c r="Z3882" t="s">
        <v>127</v>
      </c>
      <c r="AA3882" t="s">
        <v>64</v>
      </c>
      <c r="AB3882" t="s">
        <v>317</v>
      </c>
      <c r="AC3882" t="s">
        <v>224</v>
      </c>
      <c r="AD3882" t="s">
        <v>62</v>
      </c>
      <c r="AE3882" t="s">
        <v>1911</v>
      </c>
      <c r="AF3882" t="s">
        <v>76</v>
      </c>
      <c r="AG3882" t="s">
        <v>615</v>
      </c>
      <c r="AH3882" t="s">
        <v>155</v>
      </c>
      <c r="AI3882" t="s">
        <v>233</v>
      </c>
      <c r="AJ3882" t="s">
        <v>127</v>
      </c>
      <c r="AK3882" t="s">
        <v>73</v>
      </c>
      <c r="AL3882" t="s">
        <v>224</v>
      </c>
      <c r="AM3882" t="s">
        <v>103</v>
      </c>
      <c r="AN3882" t="s">
        <v>76</v>
      </c>
      <c r="AO3882" t="s">
        <v>382</v>
      </c>
      <c r="AP3882" t="s">
        <v>2033</v>
      </c>
      <c r="AQ3882" t="s">
        <v>92</v>
      </c>
      <c r="AR3882" t="s">
        <v>67</v>
      </c>
      <c r="AS3882" t="s">
        <v>54</v>
      </c>
      <c r="AT3882" t="s">
        <v>73</v>
      </c>
      <c r="AU3882" t="s">
        <v>107</v>
      </c>
      <c r="AV3882" t="s">
        <v>18282</v>
      </c>
    </row>
    <row r="3883" spans="1:48" hidden="1" x14ac:dyDescent="0.3">
      <c r="A3883" t="s">
        <v>18283</v>
      </c>
      <c r="B3883" t="s">
        <v>18284</v>
      </c>
      <c r="C3883" s="1" t="str">
        <f t="shared" si="633"/>
        <v>21:0975</v>
      </c>
      <c r="D3883" s="1" t="str">
        <f t="shared" si="637"/>
        <v>21:0111</v>
      </c>
      <c r="E3883" t="s">
        <v>18285</v>
      </c>
      <c r="F3883" t="s">
        <v>18286</v>
      </c>
      <c r="H3883">
        <v>60.401616099999998</v>
      </c>
      <c r="I3883">
        <v>-101.62092850000001</v>
      </c>
      <c r="J3883" s="1" t="str">
        <f t="shared" si="638"/>
        <v>NGR lake sediment grab sample</v>
      </c>
      <c r="K3883" s="1" t="str">
        <f t="shared" si="639"/>
        <v>&lt;177 micron (NGR)</v>
      </c>
      <c r="L3883">
        <v>118</v>
      </c>
      <c r="M3883" t="s">
        <v>354</v>
      </c>
      <c r="N3883">
        <v>2297</v>
      </c>
      <c r="O3883" t="s">
        <v>302</v>
      </c>
      <c r="P3883" t="s">
        <v>54</v>
      </c>
      <c r="Q3883" t="s">
        <v>521</v>
      </c>
      <c r="R3883" t="s">
        <v>251</v>
      </c>
      <c r="S3883" t="s">
        <v>57</v>
      </c>
      <c r="T3883" t="s">
        <v>853</v>
      </c>
      <c r="U3883" t="s">
        <v>138</v>
      </c>
      <c r="V3883" t="s">
        <v>347</v>
      </c>
      <c r="W3883" t="s">
        <v>526</v>
      </c>
      <c r="X3883" t="s">
        <v>67</v>
      </c>
      <c r="Y3883" t="s">
        <v>206</v>
      </c>
      <c r="Z3883" t="s">
        <v>96</v>
      </c>
      <c r="AA3883" t="s">
        <v>64</v>
      </c>
      <c r="AB3883" t="s">
        <v>264</v>
      </c>
      <c r="AC3883" t="s">
        <v>224</v>
      </c>
      <c r="AD3883" t="s">
        <v>62</v>
      </c>
      <c r="AE3883" t="s">
        <v>125</v>
      </c>
      <c r="AF3883" t="s">
        <v>76</v>
      </c>
      <c r="AG3883" t="s">
        <v>223</v>
      </c>
      <c r="AH3883" t="s">
        <v>70</v>
      </c>
      <c r="AI3883" t="s">
        <v>106</v>
      </c>
      <c r="AJ3883" t="s">
        <v>96</v>
      </c>
      <c r="AK3883" t="s">
        <v>73</v>
      </c>
      <c r="AL3883" t="s">
        <v>103</v>
      </c>
      <c r="AM3883" t="s">
        <v>75</v>
      </c>
      <c r="AN3883" t="s">
        <v>76</v>
      </c>
      <c r="AO3883" t="s">
        <v>1125</v>
      </c>
      <c r="AP3883" t="s">
        <v>2033</v>
      </c>
      <c r="AQ3883" t="s">
        <v>281</v>
      </c>
      <c r="AR3883" t="s">
        <v>67</v>
      </c>
      <c r="AS3883" t="s">
        <v>62</v>
      </c>
      <c r="AT3883" t="s">
        <v>73</v>
      </c>
      <c r="AU3883" t="s">
        <v>107</v>
      </c>
      <c r="AV3883" t="s">
        <v>6697</v>
      </c>
    </row>
    <row r="3884" spans="1:48" hidden="1" x14ac:dyDescent="0.3">
      <c r="A3884" t="s">
        <v>18287</v>
      </c>
      <c r="B3884" t="s">
        <v>18288</v>
      </c>
      <c r="C3884" s="1" t="str">
        <f t="shared" si="633"/>
        <v>21:0975</v>
      </c>
      <c r="D3884" s="1" t="str">
        <f>HYPERLINK("https://geochem.nrcan.gc.ca/cdogs/content/svy/svy_e.htm", "")</f>
        <v/>
      </c>
      <c r="G3884" s="1" t="str">
        <f>HYPERLINK("https://geochem.nrcan.gc.ca/cdogs/content/cr_/cr_00160_e.htm", "160")</f>
        <v>160</v>
      </c>
      <c r="J3884" t="s">
        <v>230</v>
      </c>
      <c r="K3884" t="s">
        <v>231</v>
      </c>
      <c r="L3884">
        <v>118</v>
      </c>
      <c r="M3884" t="s">
        <v>232</v>
      </c>
      <c r="N3884">
        <v>2298</v>
      </c>
      <c r="O3884" t="s">
        <v>168</v>
      </c>
      <c r="P3884" t="s">
        <v>59</v>
      </c>
      <c r="Q3884" t="s">
        <v>656</v>
      </c>
      <c r="R3884" t="s">
        <v>177</v>
      </c>
      <c r="S3884" t="s">
        <v>57</v>
      </c>
      <c r="T3884" t="s">
        <v>219</v>
      </c>
      <c r="U3884" t="s">
        <v>88</v>
      </c>
      <c r="V3884" t="s">
        <v>142</v>
      </c>
      <c r="W3884" t="s">
        <v>63</v>
      </c>
      <c r="X3884" t="s">
        <v>74</v>
      </c>
      <c r="Y3884" t="s">
        <v>220</v>
      </c>
      <c r="Z3884" t="s">
        <v>168</v>
      </c>
      <c r="AA3884" t="s">
        <v>64</v>
      </c>
      <c r="AB3884" t="s">
        <v>471</v>
      </c>
      <c r="AC3884" t="s">
        <v>75</v>
      </c>
      <c r="AD3884" t="s">
        <v>67</v>
      </c>
      <c r="AE3884" t="s">
        <v>62</v>
      </c>
      <c r="AF3884" t="s">
        <v>104</v>
      </c>
      <c r="AG3884" t="s">
        <v>428</v>
      </c>
      <c r="AH3884" t="s">
        <v>68</v>
      </c>
      <c r="AI3884" t="s">
        <v>104</v>
      </c>
      <c r="AJ3884" t="s">
        <v>340</v>
      </c>
      <c r="AK3884" t="s">
        <v>73</v>
      </c>
      <c r="AL3884" t="s">
        <v>68</v>
      </c>
      <c r="AM3884" t="s">
        <v>74</v>
      </c>
      <c r="AN3884" t="s">
        <v>76</v>
      </c>
      <c r="AO3884" t="s">
        <v>203</v>
      </c>
      <c r="AP3884" t="s">
        <v>4339</v>
      </c>
      <c r="AQ3884" t="s">
        <v>106</v>
      </c>
      <c r="AR3884" t="s">
        <v>74</v>
      </c>
      <c r="AS3884" t="s">
        <v>170</v>
      </c>
      <c r="AT3884" t="s">
        <v>73</v>
      </c>
      <c r="AU3884" t="s">
        <v>643</v>
      </c>
      <c r="AV3884" t="s">
        <v>18289</v>
      </c>
    </row>
    <row r="3885" spans="1:48" hidden="1" x14ac:dyDescent="0.3">
      <c r="A3885" t="s">
        <v>18290</v>
      </c>
      <c r="B3885" t="s">
        <v>18291</v>
      </c>
      <c r="C3885" s="1" t="str">
        <f t="shared" si="633"/>
        <v>21:0975</v>
      </c>
      <c r="D3885" s="1" t="str">
        <f t="shared" ref="D3885:D3901" si="640">HYPERLINK("https://geochem.nrcan.gc.ca/cdogs/content/svy/svy210111_e.htm", "21:0111")</f>
        <v>21:0111</v>
      </c>
      <c r="E3885" t="s">
        <v>18292</v>
      </c>
      <c r="F3885" t="s">
        <v>18293</v>
      </c>
      <c r="H3885">
        <v>60.678493099999997</v>
      </c>
      <c r="I3885">
        <v>-101.9667908</v>
      </c>
      <c r="J3885" s="1" t="str">
        <f t="shared" ref="J3885:J3901" si="641">HYPERLINK("https://geochem.nrcan.gc.ca/cdogs/content/kwd/kwd020027_e.htm", "NGR lake sediment grab sample")</f>
        <v>NGR lake sediment grab sample</v>
      </c>
      <c r="K3885" s="1" t="str">
        <f t="shared" ref="K3885:K3901" si="642">HYPERLINK("https://geochem.nrcan.gc.ca/cdogs/content/kwd/kwd080006_e.htm", "&lt;177 micron (NGR)")</f>
        <v>&lt;177 micron (NGR)</v>
      </c>
      <c r="L3885">
        <v>119</v>
      </c>
      <c r="M3885" t="s">
        <v>52</v>
      </c>
      <c r="N3885">
        <v>2299</v>
      </c>
      <c r="O3885" t="s">
        <v>263</v>
      </c>
      <c r="P3885" t="s">
        <v>54</v>
      </c>
      <c r="Q3885" t="s">
        <v>274</v>
      </c>
      <c r="R3885" t="s">
        <v>203</v>
      </c>
      <c r="S3885" t="s">
        <v>57</v>
      </c>
      <c r="T3885" t="s">
        <v>365</v>
      </c>
      <c r="U3885" t="s">
        <v>59</v>
      </c>
      <c r="V3885" t="s">
        <v>139</v>
      </c>
      <c r="W3885" t="s">
        <v>346</v>
      </c>
      <c r="X3885" t="s">
        <v>74</v>
      </c>
      <c r="Y3885" t="s">
        <v>62</v>
      </c>
      <c r="Z3885" t="s">
        <v>127</v>
      </c>
      <c r="AA3885" t="s">
        <v>64</v>
      </c>
      <c r="AB3885" t="s">
        <v>187</v>
      </c>
      <c r="AC3885" t="s">
        <v>155</v>
      </c>
      <c r="AD3885" t="s">
        <v>62</v>
      </c>
      <c r="AE3885" t="s">
        <v>238</v>
      </c>
      <c r="AF3885" t="s">
        <v>134</v>
      </c>
      <c r="AG3885" t="s">
        <v>249</v>
      </c>
      <c r="AH3885" t="s">
        <v>70</v>
      </c>
      <c r="AI3885" t="s">
        <v>72</v>
      </c>
      <c r="AJ3885" t="s">
        <v>96</v>
      </c>
      <c r="AK3885" t="s">
        <v>73</v>
      </c>
      <c r="AL3885" t="s">
        <v>75</v>
      </c>
      <c r="AM3885" t="s">
        <v>224</v>
      </c>
      <c r="AN3885" t="s">
        <v>76</v>
      </c>
      <c r="AO3885" t="s">
        <v>382</v>
      </c>
      <c r="AP3885" t="s">
        <v>210</v>
      </c>
      <c r="AQ3885" t="s">
        <v>159</v>
      </c>
      <c r="AR3885" t="s">
        <v>67</v>
      </c>
      <c r="AS3885" t="s">
        <v>54</v>
      </c>
      <c r="AT3885" t="s">
        <v>73</v>
      </c>
      <c r="AU3885" t="s">
        <v>107</v>
      </c>
      <c r="AV3885" t="s">
        <v>8282</v>
      </c>
    </row>
    <row r="3886" spans="1:48" hidden="1" x14ac:dyDescent="0.3">
      <c r="A3886" t="s">
        <v>18294</v>
      </c>
      <c r="B3886" t="s">
        <v>18295</v>
      </c>
      <c r="C3886" s="1" t="str">
        <f t="shared" si="633"/>
        <v>21:0975</v>
      </c>
      <c r="D3886" s="1" t="str">
        <f t="shared" si="640"/>
        <v>21:0111</v>
      </c>
      <c r="E3886" t="s">
        <v>18296</v>
      </c>
      <c r="F3886" t="s">
        <v>18297</v>
      </c>
      <c r="H3886">
        <v>60.417706299999999</v>
      </c>
      <c r="I3886">
        <v>-101.6715499</v>
      </c>
      <c r="J3886" s="1" t="str">
        <f t="shared" si="641"/>
        <v>NGR lake sediment grab sample</v>
      </c>
      <c r="K3886" s="1" t="str">
        <f t="shared" si="642"/>
        <v>&lt;177 micron (NGR)</v>
      </c>
      <c r="L3886">
        <v>119</v>
      </c>
      <c r="M3886" t="s">
        <v>86</v>
      </c>
      <c r="N3886">
        <v>2300</v>
      </c>
      <c r="O3886" t="s">
        <v>448</v>
      </c>
      <c r="P3886" t="s">
        <v>54</v>
      </c>
      <c r="Q3886" t="s">
        <v>462</v>
      </c>
      <c r="R3886" t="s">
        <v>187</v>
      </c>
      <c r="S3886" t="s">
        <v>57</v>
      </c>
      <c r="T3886" t="s">
        <v>141</v>
      </c>
      <c r="U3886" t="s">
        <v>138</v>
      </c>
      <c r="V3886" t="s">
        <v>2740</v>
      </c>
      <c r="W3886" t="s">
        <v>74</v>
      </c>
      <c r="X3886" t="s">
        <v>67</v>
      </c>
      <c r="Y3886" t="s">
        <v>75</v>
      </c>
      <c r="Z3886" t="s">
        <v>74</v>
      </c>
      <c r="AA3886" t="s">
        <v>64</v>
      </c>
      <c r="AB3886" t="s">
        <v>178</v>
      </c>
      <c r="AC3886" t="s">
        <v>66</v>
      </c>
      <c r="AD3886" t="s">
        <v>170</v>
      </c>
      <c r="AE3886" t="s">
        <v>6996</v>
      </c>
      <c r="AF3886" t="s">
        <v>76</v>
      </c>
      <c r="AG3886" t="s">
        <v>90</v>
      </c>
      <c r="AH3886" t="s">
        <v>224</v>
      </c>
      <c r="AI3886" t="s">
        <v>63</v>
      </c>
      <c r="AJ3886" t="s">
        <v>346</v>
      </c>
      <c r="AK3886" t="s">
        <v>73</v>
      </c>
      <c r="AL3886" t="s">
        <v>103</v>
      </c>
      <c r="AM3886" t="s">
        <v>103</v>
      </c>
      <c r="AN3886" t="s">
        <v>76</v>
      </c>
      <c r="AO3886" t="s">
        <v>220</v>
      </c>
      <c r="AP3886" t="s">
        <v>470</v>
      </c>
      <c r="AQ3886" t="s">
        <v>151</v>
      </c>
      <c r="AR3886" t="s">
        <v>67</v>
      </c>
      <c r="AS3886" t="s">
        <v>54</v>
      </c>
      <c r="AT3886" t="s">
        <v>73</v>
      </c>
      <c r="AU3886" t="s">
        <v>107</v>
      </c>
      <c r="AV3886" t="s">
        <v>18298</v>
      </c>
    </row>
    <row r="3887" spans="1:48" hidden="1" x14ac:dyDescent="0.3">
      <c r="A3887" t="s">
        <v>18299</v>
      </c>
      <c r="B3887" t="s">
        <v>18300</v>
      </c>
      <c r="C3887" s="1" t="str">
        <f t="shared" si="633"/>
        <v>21:0975</v>
      </c>
      <c r="D3887" s="1" t="str">
        <f t="shared" si="640"/>
        <v>21:0111</v>
      </c>
      <c r="E3887" t="s">
        <v>18301</v>
      </c>
      <c r="F3887" t="s">
        <v>18302</v>
      </c>
      <c r="H3887">
        <v>60.449993900000003</v>
      </c>
      <c r="I3887">
        <v>-101.6791487</v>
      </c>
      <c r="J3887" s="1" t="str">
        <f t="shared" si="641"/>
        <v>NGR lake sediment grab sample</v>
      </c>
      <c r="K3887" s="1" t="str">
        <f t="shared" si="642"/>
        <v>&lt;177 micron (NGR)</v>
      </c>
      <c r="L3887">
        <v>119</v>
      </c>
      <c r="M3887" t="s">
        <v>149</v>
      </c>
      <c r="N3887">
        <v>2301</v>
      </c>
      <c r="O3887" t="s">
        <v>206</v>
      </c>
      <c r="P3887" t="s">
        <v>54</v>
      </c>
      <c r="Q3887" t="s">
        <v>643</v>
      </c>
      <c r="R3887" t="s">
        <v>691</v>
      </c>
      <c r="S3887" t="s">
        <v>57</v>
      </c>
      <c r="T3887" t="s">
        <v>58</v>
      </c>
      <c r="U3887" t="s">
        <v>88</v>
      </c>
      <c r="V3887" t="s">
        <v>347</v>
      </c>
      <c r="W3887" t="s">
        <v>125</v>
      </c>
      <c r="X3887" t="s">
        <v>62</v>
      </c>
      <c r="Y3887" t="s">
        <v>75</v>
      </c>
      <c r="Z3887" t="s">
        <v>62</v>
      </c>
      <c r="AA3887" t="s">
        <v>64</v>
      </c>
      <c r="AB3887" t="s">
        <v>615</v>
      </c>
      <c r="AC3887" t="s">
        <v>70</v>
      </c>
      <c r="AD3887" t="s">
        <v>67</v>
      </c>
      <c r="AE3887" t="s">
        <v>8754</v>
      </c>
      <c r="AF3887" t="s">
        <v>436</v>
      </c>
      <c r="AG3887" t="s">
        <v>436</v>
      </c>
      <c r="AH3887" t="s">
        <v>173</v>
      </c>
      <c r="AI3887" t="s">
        <v>143</v>
      </c>
      <c r="AJ3887" t="s">
        <v>117</v>
      </c>
      <c r="AK3887" t="s">
        <v>73</v>
      </c>
      <c r="AL3887" t="s">
        <v>103</v>
      </c>
      <c r="AM3887" t="s">
        <v>177</v>
      </c>
      <c r="AN3887" t="s">
        <v>76</v>
      </c>
      <c r="AO3887" t="s">
        <v>203</v>
      </c>
      <c r="AP3887" t="s">
        <v>1477</v>
      </c>
      <c r="AQ3887" t="s">
        <v>254</v>
      </c>
      <c r="AR3887" t="s">
        <v>67</v>
      </c>
      <c r="AS3887" t="s">
        <v>54</v>
      </c>
      <c r="AT3887" t="s">
        <v>73</v>
      </c>
      <c r="AU3887" t="s">
        <v>107</v>
      </c>
      <c r="AV3887" t="s">
        <v>1518</v>
      </c>
    </row>
    <row r="3888" spans="1:48" hidden="1" x14ac:dyDescent="0.3">
      <c r="A3888" t="s">
        <v>18303</v>
      </c>
      <c r="B3888" t="s">
        <v>18304</v>
      </c>
      <c r="C3888" s="1" t="str">
        <f t="shared" si="633"/>
        <v>21:0975</v>
      </c>
      <c r="D3888" s="1" t="str">
        <f t="shared" si="640"/>
        <v>21:0111</v>
      </c>
      <c r="E3888" t="s">
        <v>18305</v>
      </c>
      <c r="F3888" t="s">
        <v>18306</v>
      </c>
      <c r="H3888">
        <v>60.460423499999997</v>
      </c>
      <c r="I3888">
        <v>-101.64360600000001</v>
      </c>
      <c r="J3888" s="1" t="str">
        <f t="shared" si="641"/>
        <v>NGR lake sediment grab sample</v>
      </c>
      <c r="K3888" s="1" t="str">
        <f t="shared" si="642"/>
        <v>&lt;177 micron (NGR)</v>
      </c>
      <c r="L3888">
        <v>119</v>
      </c>
      <c r="M3888" t="s">
        <v>165</v>
      </c>
      <c r="N3888">
        <v>2302</v>
      </c>
      <c r="O3888" t="s">
        <v>526</v>
      </c>
      <c r="P3888" t="s">
        <v>54</v>
      </c>
      <c r="Q3888" t="s">
        <v>593</v>
      </c>
      <c r="R3888" t="s">
        <v>575</v>
      </c>
      <c r="S3888" t="s">
        <v>57</v>
      </c>
      <c r="T3888" t="s">
        <v>99</v>
      </c>
      <c r="U3888" t="s">
        <v>59</v>
      </c>
      <c r="V3888" t="s">
        <v>357</v>
      </c>
      <c r="W3888" t="s">
        <v>177</v>
      </c>
      <c r="X3888" t="s">
        <v>67</v>
      </c>
      <c r="Y3888" t="s">
        <v>177</v>
      </c>
      <c r="Z3888" t="s">
        <v>74</v>
      </c>
      <c r="AA3888" t="s">
        <v>64</v>
      </c>
      <c r="AB3888" t="s">
        <v>90</v>
      </c>
      <c r="AC3888" t="s">
        <v>224</v>
      </c>
      <c r="AD3888" t="s">
        <v>67</v>
      </c>
      <c r="AE3888" t="s">
        <v>2032</v>
      </c>
      <c r="AF3888" t="s">
        <v>104</v>
      </c>
      <c r="AG3888" t="s">
        <v>151</v>
      </c>
      <c r="AH3888" t="s">
        <v>173</v>
      </c>
      <c r="AI3888" t="s">
        <v>79</v>
      </c>
      <c r="AJ3888" t="s">
        <v>327</v>
      </c>
      <c r="AK3888" t="s">
        <v>73</v>
      </c>
      <c r="AL3888" t="s">
        <v>103</v>
      </c>
      <c r="AM3888" t="s">
        <v>103</v>
      </c>
      <c r="AN3888" t="s">
        <v>76</v>
      </c>
      <c r="AO3888" t="s">
        <v>336</v>
      </c>
      <c r="AP3888" t="s">
        <v>470</v>
      </c>
      <c r="AQ3888" t="s">
        <v>1039</v>
      </c>
      <c r="AR3888" t="s">
        <v>67</v>
      </c>
      <c r="AS3888" t="s">
        <v>54</v>
      </c>
      <c r="AT3888" t="s">
        <v>73</v>
      </c>
      <c r="AU3888" t="s">
        <v>107</v>
      </c>
      <c r="AV3888" t="s">
        <v>17743</v>
      </c>
    </row>
    <row r="3889" spans="1:48" hidden="1" x14ac:dyDescent="0.3">
      <c r="A3889" t="s">
        <v>18307</v>
      </c>
      <c r="B3889" t="s">
        <v>18308</v>
      </c>
      <c r="C3889" s="1" t="str">
        <f t="shared" si="633"/>
        <v>21:0975</v>
      </c>
      <c r="D3889" s="1" t="str">
        <f t="shared" si="640"/>
        <v>21:0111</v>
      </c>
      <c r="E3889" t="s">
        <v>18309</v>
      </c>
      <c r="F3889" t="s">
        <v>18310</v>
      </c>
      <c r="H3889">
        <v>60.437559100000001</v>
      </c>
      <c r="I3889">
        <v>-101.62593200000001</v>
      </c>
      <c r="J3889" s="1" t="str">
        <f t="shared" si="641"/>
        <v>NGR lake sediment grab sample</v>
      </c>
      <c r="K3889" s="1" t="str">
        <f t="shared" si="642"/>
        <v>&lt;177 micron (NGR)</v>
      </c>
      <c r="L3889">
        <v>119</v>
      </c>
      <c r="M3889" t="s">
        <v>185</v>
      </c>
      <c r="N3889">
        <v>2303</v>
      </c>
      <c r="O3889" t="s">
        <v>62</v>
      </c>
      <c r="P3889" t="s">
        <v>54</v>
      </c>
      <c r="Q3889" t="s">
        <v>1583</v>
      </c>
      <c r="R3889" t="s">
        <v>192</v>
      </c>
      <c r="S3889" t="s">
        <v>57</v>
      </c>
      <c r="T3889" t="s">
        <v>411</v>
      </c>
      <c r="U3889" t="s">
        <v>117</v>
      </c>
      <c r="V3889" t="s">
        <v>550</v>
      </c>
      <c r="W3889" t="s">
        <v>206</v>
      </c>
      <c r="X3889" t="s">
        <v>67</v>
      </c>
      <c r="Y3889" t="s">
        <v>526</v>
      </c>
      <c r="Z3889" t="s">
        <v>170</v>
      </c>
      <c r="AA3889" t="s">
        <v>64</v>
      </c>
      <c r="AB3889" t="s">
        <v>187</v>
      </c>
      <c r="AC3889" t="s">
        <v>155</v>
      </c>
      <c r="AD3889" t="s">
        <v>74</v>
      </c>
      <c r="AE3889" t="s">
        <v>2628</v>
      </c>
      <c r="AF3889" t="s">
        <v>92</v>
      </c>
      <c r="AG3889" t="s">
        <v>93</v>
      </c>
      <c r="AH3889" t="s">
        <v>70</v>
      </c>
      <c r="AI3889" t="s">
        <v>336</v>
      </c>
      <c r="AJ3889" t="s">
        <v>254</v>
      </c>
      <c r="AK3889" t="s">
        <v>73</v>
      </c>
      <c r="AL3889" t="s">
        <v>103</v>
      </c>
      <c r="AM3889" t="s">
        <v>224</v>
      </c>
      <c r="AN3889" t="s">
        <v>76</v>
      </c>
      <c r="AO3889" t="s">
        <v>329</v>
      </c>
      <c r="AP3889" t="s">
        <v>2741</v>
      </c>
      <c r="AQ3889" t="s">
        <v>281</v>
      </c>
      <c r="AR3889" t="s">
        <v>74</v>
      </c>
      <c r="AS3889" t="s">
        <v>54</v>
      </c>
      <c r="AT3889" t="s">
        <v>73</v>
      </c>
      <c r="AU3889" t="s">
        <v>107</v>
      </c>
      <c r="AV3889" t="s">
        <v>11533</v>
      </c>
    </row>
    <row r="3890" spans="1:48" hidden="1" x14ac:dyDescent="0.3">
      <c r="A3890" t="s">
        <v>18311</v>
      </c>
      <c r="B3890" t="s">
        <v>18312</v>
      </c>
      <c r="C3890" s="1" t="str">
        <f t="shared" si="633"/>
        <v>21:0975</v>
      </c>
      <c r="D3890" s="1" t="str">
        <f t="shared" si="640"/>
        <v>21:0111</v>
      </c>
      <c r="E3890" t="s">
        <v>18313</v>
      </c>
      <c r="F3890" t="s">
        <v>18314</v>
      </c>
      <c r="H3890">
        <v>60.478500500000003</v>
      </c>
      <c r="I3890">
        <v>-101.6973538</v>
      </c>
      <c r="J3890" s="1" t="str">
        <f t="shared" si="641"/>
        <v>NGR lake sediment grab sample</v>
      </c>
      <c r="K3890" s="1" t="str">
        <f t="shared" si="642"/>
        <v>&lt;177 micron (NGR)</v>
      </c>
      <c r="L3890">
        <v>119</v>
      </c>
      <c r="M3890" t="s">
        <v>200</v>
      </c>
      <c r="N3890">
        <v>2304</v>
      </c>
      <c r="O3890" t="s">
        <v>448</v>
      </c>
      <c r="P3890" t="s">
        <v>96</v>
      </c>
      <c r="Q3890" t="s">
        <v>635</v>
      </c>
      <c r="R3890" t="s">
        <v>264</v>
      </c>
      <c r="S3890" t="s">
        <v>57</v>
      </c>
      <c r="T3890" t="s">
        <v>365</v>
      </c>
      <c r="U3890" t="s">
        <v>59</v>
      </c>
      <c r="V3890" t="s">
        <v>264</v>
      </c>
      <c r="W3890" t="s">
        <v>74</v>
      </c>
      <c r="X3890" t="s">
        <v>62</v>
      </c>
      <c r="Y3890" t="s">
        <v>75</v>
      </c>
      <c r="Z3890" t="s">
        <v>62</v>
      </c>
      <c r="AA3890" t="s">
        <v>64</v>
      </c>
      <c r="AB3890" t="s">
        <v>471</v>
      </c>
      <c r="AC3890" t="s">
        <v>75</v>
      </c>
      <c r="AD3890" t="s">
        <v>67</v>
      </c>
      <c r="AE3890" t="s">
        <v>10670</v>
      </c>
      <c r="AF3890" t="s">
        <v>121</v>
      </c>
      <c r="AG3890" t="s">
        <v>616</v>
      </c>
      <c r="AH3890" t="s">
        <v>173</v>
      </c>
      <c r="AI3890" t="s">
        <v>87</v>
      </c>
      <c r="AJ3890" t="s">
        <v>318</v>
      </c>
      <c r="AK3890" t="s">
        <v>73</v>
      </c>
      <c r="AL3890" t="s">
        <v>103</v>
      </c>
      <c r="AM3890" t="s">
        <v>125</v>
      </c>
      <c r="AN3890" t="s">
        <v>76</v>
      </c>
      <c r="AO3890" t="s">
        <v>168</v>
      </c>
      <c r="AP3890" t="s">
        <v>8164</v>
      </c>
      <c r="AQ3890" t="s">
        <v>233</v>
      </c>
      <c r="AR3890" t="s">
        <v>67</v>
      </c>
      <c r="AS3890" t="s">
        <v>170</v>
      </c>
      <c r="AT3890" t="s">
        <v>73</v>
      </c>
      <c r="AU3890" t="s">
        <v>107</v>
      </c>
      <c r="AV3890" t="s">
        <v>1396</v>
      </c>
    </row>
    <row r="3891" spans="1:48" hidden="1" x14ac:dyDescent="0.3">
      <c r="A3891" t="s">
        <v>18315</v>
      </c>
      <c r="B3891" t="s">
        <v>18316</v>
      </c>
      <c r="C3891" s="1" t="str">
        <f t="shared" ref="C3891:C3954" si="643">HYPERLINK("https://geochem.nrcan.gc.ca/cdogs/content/bdl/bdl210975_e.htm", "21:0975")</f>
        <v>21:0975</v>
      </c>
      <c r="D3891" s="1" t="str">
        <f t="shared" si="640"/>
        <v>21:0111</v>
      </c>
      <c r="E3891" t="s">
        <v>18317</v>
      </c>
      <c r="F3891" t="s">
        <v>18318</v>
      </c>
      <c r="H3891">
        <v>60.496729700000003</v>
      </c>
      <c r="I3891">
        <v>-101.7479154</v>
      </c>
      <c r="J3891" s="1" t="str">
        <f t="shared" si="641"/>
        <v>NGR lake sediment grab sample</v>
      </c>
      <c r="K3891" s="1" t="str">
        <f t="shared" si="642"/>
        <v>&lt;177 micron (NGR)</v>
      </c>
      <c r="L3891">
        <v>119</v>
      </c>
      <c r="M3891" t="s">
        <v>217</v>
      </c>
      <c r="N3891">
        <v>2305</v>
      </c>
      <c r="O3891" t="s">
        <v>62</v>
      </c>
      <c r="P3891" t="s">
        <v>54</v>
      </c>
      <c r="Q3891" t="s">
        <v>541</v>
      </c>
      <c r="R3891" t="s">
        <v>478</v>
      </c>
      <c r="S3891" t="s">
        <v>57</v>
      </c>
      <c r="T3891" t="s">
        <v>100</v>
      </c>
      <c r="U3891" t="s">
        <v>138</v>
      </c>
      <c r="V3891" t="s">
        <v>317</v>
      </c>
      <c r="W3891" t="s">
        <v>526</v>
      </c>
      <c r="X3891" t="s">
        <v>74</v>
      </c>
      <c r="Y3891" t="s">
        <v>526</v>
      </c>
      <c r="Z3891" t="s">
        <v>170</v>
      </c>
      <c r="AA3891" t="s">
        <v>64</v>
      </c>
      <c r="AB3891" t="s">
        <v>192</v>
      </c>
      <c r="AC3891" t="s">
        <v>155</v>
      </c>
      <c r="AD3891" t="s">
        <v>67</v>
      </c>
      <c r="AE3891" t="s">
        <v>779</v>
      </c>
      <c r="AF3891" t="s">
        <v>116</v>
      </c>
      <c r="AG3891" t="s">
        <v>478</v>
      </c>
      <c r="AH3891" t="s">
        <v>173</v>
      </c>
      <c r="AI3891" t="s">
        <v>209</v>
      </c>
      <c r="AJ3891" t="s">
        <v>336</v>
      </c>
      <c r="AK3891" t="s">
        <v>73</v>
      </c>
      <c r="AL3891" t="s">
        <v>103</v>
      </c>
      <c r="AM3891" t="s">
        <v>177</v>
      </c>
      <c r="AN3891" t="s">
        <v>76</v>
      </c>
      <c r="AO3891" t="s">
        <v>329</v>
      </c>
      <c r="AP3891" t="s">
        <v>234</v>
      </c>
      <c r="AQ3891" t="s">
        <v>327</v>
      </c>
      <c r="AR3891" t="s">
        <v>67</v>
      </c>
      <c r="AS3891" t="s">
        <v>54</v>
      </c>
      <c r="AT3891" t="s">
        <v>73</v>
      </c>
      <c r="AU3891" t="s">
        <v>107</v>
      </c>
      <c r="AV3891" t="s">
        <v>13960</v>
      </c>
    </row>
    <row r="3892" spans="1:48" hidden="1" x14ac:dyDescent="0.3">
      <c r="A3892" t="s">
        <v>18319</v>
      </c>
      <c r="B3892" t="s">
        <v>18320</v>
      </c>
      <c r="C3892" s="1" t="str">
        <f t="shared" si="643"/>
        <v>21:0975</v>
      </c>
      <c r="D3892" s="1" t="str">
        <f t="shared" si="640"/>
        <v>21:0111</v>
      </c>
      <c r="E3892" t="s">
        <v>18321</v>
      </c>
      <c r="F3892" t="s">
        <v>18322</v>
      </c>
      <c r="H3892">
        <v>60.489986999999999</v>
      </c>
      <c r="I3892">
        <v>-101.8063975</v>
      </c>
      <c r="J3892" s="1" t="str">
        <f t="shared" si="641"/>
        <v>NGR lake sediment grab sample</v>
      </c>
      <c r="K3892" s="1" t="str">
        <f t="shared" si="642"/>
        <v>&lt;177 micron (NGR)</v>
      </c>
      <c r="L3892">
        <v>119</v>
      </c>
      <c r="M3892" t="s">
        <v>113</v>
      </c>
      <c r="N3892">
        <v>2306</v>
      </c>
      <c r="O3892" t="s">
        <v>526</v>
      </c>
      <c r="P3892" t="s">
        <v>54</v>
      </c>
      <c r="Q3892" t="s">
        <v>635</v>
      </c>
      <c r="R3892" t="s">
        <v>151</v>
      </c>
      <c r="S3892" t="s">
        <v>57</v>
      </c>
      <c r="T3892" t="s">
        <v>91</v>
      </c>
      <c r="U3892" t="s">
        <v>57</v>
      </c>
      <c r="V3892" t="s">
        <v>575</v>
      </c>
      <c r="W3892" t="s">
        <v>157</v>
      </c>
      <c r="X3892" t="s">
        <v>67</v>
      </c>
      <c r="Y3892" t="s">
        <v>75</v>
      </c>
      <c r="Z3892" t="s">
        <v>170</v>
      </c>
      <c r="AA3892" t="s">
        <v>64</v>
      </c>
      <c r="AB3892" t="s">
        <v>404</v>
      </c>
      <c r="AC3892" t="s">
        <v>171</v>
      </c>
      <c r="AD3892" t="s">
        <v>117</v>
      </c>
      <c r="AE3892" t="s">
        <v>2078</v>
      </c>
      <c r="AF3892" t="s">
        <v>76</v>
      </c>
      <c r="AG3892" t="s">
        <v>69</v>
      </c>
      <c r="AH3892" t="s">
        <v>173</v>
      </c>
      <c r="AI3892" t="s">
        <v>143</v>
      </c>
      <c r="AJ3892" t="s">
        <v>6415</v>
      </c>
      <c r="AK3892" t="s">
        <v>73</v>
      </c>
      <c r="AL3892" t="s">
        <v>103</v>
      </c>
      <c r="AM3892" t="s">
        <v>421</v>
      </c>
      <c r="AN3892" t="s">
        <v>76</v>
      </c>
      <c r="AO3892" t="s">
        <v>1232</v>
      </c>
      <c r="AP3892" t="s">
        <v>337</v>
      </c>
      <c r="AQ3892" t="s">
        <v>4363</v>
      </c>
      <c r="AR3892" t="s">
        <v>67</v>
      </c>
      <c r="AS3892" t="s">
        <v>59</v>
      </c>
      <c r="AT3892" t="s">
        <v>73</v>
      </c>
      <c r="AU3892" t="s">
        <v>107</v>
      </c>
      <c r="AV3892" t="s">
        <v>2826</v>
      </c>
    </row>
    <row r="3893" spans="1:48" hidden="1" x14ac:dyDescent="0.3">
      <c r="A3893" t="s">
        <v>18323</v>
      </c>
      <c r="B3893" t="s">
        <v>18324</v>
      </c>
      <c r="C3893" s="1" t="str">
        <f t="shared" si="643"/>
        <v>21:0975</v>
      </c>
      <c r="D3893" s="1" t="str">
        <f t="shared" si="640"/>
        <v>21:0111</v>
      </c>
      <c r="E3893" t="s">
        <v>18321</v>
      </c>
      <c r="F3893" t="s">
        <v>18325</v>
      </c>
      <c r="H3893">
        <v>60.489986999999999</v>
      </c>
      <c r="I3893">
        <v>-101.8063975</v>
      </c>
      <c r="J3893" s="1" t="str">
        <f t="shared" si="641"/>
        <v>NGR lake sediment grab sample</v>
      </c>
      <c r="K3893" s="1" t="str">
        <f t="shared" si="642"/>
        <v>&lt;177 micron (NGR)</v>
      </c>
      <c r="L3893">
        <v>119</v>
      </c>
      <c r="M3893" t="s">
        <v>132</v>
      </c>
      <c r="N3893">
        <v>2307</v>
      </c>
      <c r="O3893" t="s">
        <v>526</v>
      </c>
      <c r="P3893" t="s">
        <v>54</v>
      </c>
      <c r="Q3893" t="s">
        <v>560</v>
      </c>
      <c r="R3893" t="s">
        <v>282</v>
      </c>
      <c r="S3893" t="s">
        <v>57</v>
      </c>
      <c r="T3893" t="s">
        <v>277</v>
      </c>
      <c r="U3893" t="s">
        <v>57</v>
      </c>
      <c r="V3893" t="s">
        <v>2740</v>
      </c>
      <c r="W3893" t="s">
        <v>206</v>
      </c>
      <c r="X3893" t="s">
        <v>62</v>
      </c>
      <c r="Y3893" t="s">
        <v>224</v>
      </c>
      <c r="Z3893" t="s">
        <v>62</v>
      </c>
      <c r="AA3893" t="s">
        <v>64</v>
      </c>
      <c r="AB3893" t="s">
        <v>304</v>
      </c>
      <c r="AC3893" t="s">
        <v>302</v>
      </c>
      <c r="AD3893" t="s">
        <v>203</v>
      </c>
      <c r="AE3893" t="s">
        <v>2078</v>
      </c>
      <c r="AF3893" t="s">
        <v>281</v>
      </c>
      <c r="AG3893" t="s">
        <v>69</v>
      </c>
      <c r="AH3893" t="s">
        <v>173</v>
      </c>
      <c r="AI3893" t="s">
        <v>127</v>
      </c>
      <c r="AJ3893" t="s">
        <v>8875</v>
      </c>
      <c r="AK3893" t="s">
        <v>73</v>
      </c>
      <c r="AL3893" t="s">
        <v>103</v>
      </c>
      <c r="AM3893" t="s">
        <v>302</v>
      </c>
      <c r="AN3893" t="s">
        <v>76</v>
      </c>
      <c r="AO3893" t="s">
        <v>1251</v>
      </c>
      <c r="AP3893" t="s">
        <v>747</v>
      </c>
      <c r="AQ3893" t="s">
        <v>16409</v>
      </c>
      <c r="AR3893" t="s">
        <v>67</v>
      </c>
      <c r="AS3893" t="s">
        <v>59</v>
      </c>
      <c r="AT3893" t="s">
        <v>73</v>
      </c>
      <c r="AU3893" t="s">
        <v>107</v>
      </c>
      <c r="AV3893" t="s">
        <v>18326</v>
      </c>
    </row>
    <row r="3894" spans="1:48" hidden="1" x14ac:dyDescent="0.3">
      <c r="A3894" t="s">
        <v>18327</v>
      </c>
      <c r="B3894" t="s">
        <v>18328</v>
      </c>
      <c r="C3894" s="1" t="str">
        <f t="shared" si="643"/>
        <v>21:0975</v>
      </c>
      <c r="D3894" s="1" t="str">
        <f t="shared" si="640"/>
        <v>21:0111</v>
      </c>
      <c r="E3894" t="s">
        <v>18329</v>
      </c>
      <c r="F3894" t="s">
        <v>18330</v>
      </c>
      <c r="H3894">
        <v>60.495562700000001</v>
      </c>
      <c r="I3894">
        <v>-101.8786571</v>
      </c>
      <c r="J3894" s="1" t="str">
        <f t="shared" si="641"/>
        <v>NGR lake sediment grab sample</v>
      </c>
      <c r="K3894" s="1" t="str">
        <f t="shared" si="642"/>
        <v>&lt;177 micron (NGR)</v>
      </c>
      <c r="L3894">
        <v>119</v>
      </c>
      <c r="M3894" t="s">
        <v>246</v>
      </c>
      <c r="N3894">
        <v>2308</v>
      </c>
      <c r="O3894" t="s">
        <v>338</v>
      </c>
      <c r="P3894" t="s">
        <v>54</v>
      </c>
      <c r="Q3894" t="s">
        <v>558</v>
      </c>
      <c r="R3894" t="s">
        <v>575</v>
      </c>
      <c r="S3894" t="s">
        <v>57</v>
      </c>
      <c r="T3894" t="s">
        <v>97</v>
      </c>
      <c r="U3894" t="s">
        <v>138</v>
      </c>
      <c r="V3894" t="s">
        <v>381</v>
      </c>
      <c r="W3894" t="s">
        <v>238</v>
      </c>
      <c r="X3894" t="s">
        <v>67</v>
      </c>
      <c r="Y3894" t="s">
        <v>396</v>
      </c>
      <c r="Z3894" t="s">
        <v>170</v>
      </c>
      <c r="AA3894" t="s">
        <v>64</v>
      </c>
      <c r="AB3894" t="s">
        <v>317</v>
      </c>
      <c r="AC3894" t="s">
        <v>155</v>
      </c>
      <c r="AD3894" t="s">
        <v>170</v>
      </c>
      <c r="AE3894" t="s">
        <v>157</v>
      </c>
      <c r="AF3894" t="s">
        <v>116</v>
      </c>
      <c r="AG3894" t="s">
        <v>119</v>
      </c>
      <c r="AH3894" t="s">
        <v>173</v>
      </c>
      <c r="AI3894" t="s">
        <v>138</v>
      </c>
      <c r="AJ3894" t="s">
        <v>193</v>
      </c>
      <c r="AK3894" t="s">
        <v>73</v>
      </c>
      <c r="AL3894" t="s">
        <v>103</v>
      </c>
      <c r="AM3894" t="s">
        <v>103</v>
      </c>
      <c r="AN3894" t="s">
        <v>76</v>
      </c>
      <c r="AO3894" t="s">
        <v>71</v>
      </c>
      <c r="AP3894" t="s">
        <v>105</v>
      </c>
      <c r="AQ3894" t="s">
        <v>178</v>
      </c>
      <c r="AR3894" t="s">
        <v>67</v>
      </c>
      <c r="AS3894" t="s">
        <v>54</v>
      </c>
      <c r="AT3894" t="s">
        <v>73</v>
      </c>
      <c r="AU3894" t="s">
        <v>107</v>
      </c>
      <c r="AV3894" t="s">
        <v>18331</v>
      </c>
    </row>
    <row r="3895" spans="1:48" hidden="1" x14ac:dyDescent="0.3">
      <c r="A3895" t="s">
        <v>18332</v>
      </c>
      <c r="B3895" t="s">
        <v>18333</v>
      </c>
      <c r="C3895" s="1" t="str">
        <f t="shared" si="643"/>
        <v>21:0975</v>
      </c>
      <c r="D3895" s="1" t="str">
        <f t="shared" si="640"/>
        <v>21:0111</v>
      </c>
      <c r="E3895" t="s">
        <v>18334</v>
      </c>
      <c r="F3895" t="s">
        <v>18335</v>
      </c>
      <c r="H3895">
        <v>60.515241099999997</v>
      </c>
      <c r="I3895">
        <v>-101.9013619</v>
      </c>
      <c r="J3895" s="1" t="str">
        <f t="shared" si="641"/>
        <v>NGR lake sediment grab sample</v>
      </c>
      <c r="K3895" s="1" t="str">
        <f t="shared" si="642"/>
        <v>&lt;177 micron (NGR)</v>
      </c>
      <c r="L3895">
        <v>119</v>
      </c>
      <c r="M3895" t="s">
        <v>260</v>
      </c>
      <c r="N3895">
        <v>2309</v>
      </c>
      <c r="O3895" t="s">
        <v>254</v>
      </c>
      <c r="P3895" t="s">
        <v>54</v>
      </c>
      <c r="Q3895" t="s">
        <v>462</v>
      </c>
      <c r="R3895" t="s">
        <v>264</v>
      </c>
      <c r="S3895" t="s">
        <v>57</v>
      </c>
      <c r="T3895" t="s">
        <v>58</v>
      </c>
      <c r="U3895" t="s">
        <v>88</v>
      </c>
      <c r="V3895" t="s">
        <v>251</v>
      </c>
      <c r="W3895" t="s">
        <v>75</v>
      </c>
      <c r="X3895" t="s">
        <v>74</v>
      </c>
      <c r="Y3895" t="s">
        <v>206</v>
      </c>
      <c r="Z3895" t="s">
        <v>62</v>
      </c>
      <c r="AA3895" t="s">
        <v>64</v>
      </c>
      <c r="AB3895" t="s">
        <v>119</v>
      </c>
      <c r="AC3895" t="s">
        <v>75</v>
      </c>
      <c r="AD3895" t="s">
        <v>127</v>
      </c>
      <c r="AE3895" t="s">
        <v>2078</v>
      </c>
      <c r="AF3895" t="s">
        <v>134</v>
      </c>
      <c r="AG3895" t="s">
        <v>436</v>
      </c>
      <c r="AH3895" t="s">
        <v>472</v>
      </c>
      <c r="AI3895" t="s">
        <v>193</v>
      </c>
      <c r="AJ3895" t="s">
        <v>156</v>
      </c>
      <c r="AK3895" t="s">
        <v>73</v>
      </c>
      <c r="AL3895" t="s">
        <v>103</v>
      </c>
      <c r="AM3895" t="s">
        <v>75</v>
      </c>
      <c r="AN3895" t="s">
        <v>76</v>
      </c>
      <c r="AO3895" t="s">
        <v>92</v>
      </c>
      <c r="AP3895" t="s">
        <v>202</v>
      </c>
      <c r="AQ3895" t="s">
        <v>92</v>
      </c>
      <c r="AR3895" t="s">
        <v>67</v>
      </c>
      <c r="AS3895" t="s">
        <v>170</v>
      </c>
      <c r="AT3895" t="s">
        <v>91</v>
      </c>
      <c r="AU3895" t="s">
        <v>107</v>
      </c>
      <c r="AV3895" t="s">
        <v>5421</v>
      </c>
    </row>
    <row r="3896" spans="1:48" hidden="1" x14ac:dyDescent="0.3">
      <c r="A3896" t="s">
        <v>18336</v>
      </c>
      <c r="B3896" t="s">
        <v>18337</v>
      </c>
      <c r="C3896" s="1" t="str">
        <f t="shared" si="643"/>
        <v>21:0975</v>
      </c>
      <c r="D3896" s="1" t="str">
        <f t="shared" si="640"/>
        <v>21:0111</v>
      </c>
      <c r="E3896" t="s">
        <v>18338</v>
      </c>
      <c r="F3896" t="s">
        <v>18339</v>
      </c>
      <c r="H3896">
        <v>60.479729200000001</v>
      </c>
      <c r="I3896">
        <v>-101.9413704</v>
      </c>
      <c r="J3896" s="1" t="str">
        <f t="shared" si="641"/>
        <v>NGR lake sediment grab sample</v>
      </c>
      <c r="K3896" s="1" t="str">
        <f t="shared" si="642"/>
        <v>&lt;177 micron (NGR)</v>
      </c>
      <c r="L3896">
        <v>119</v>
      </c>
      <c r="M3896" t="s">
        <v>273</v>
      </c>
      <c r="N3896">
        <v>2310</v>
      </c>
      <c r="O3896" t="s">
        <v>692</v>
      </c>
      <c r="P3896" t="s">
        <v>62</v>
      </c>
      <c r="Q3896" t="s">
        <v>603</v>
      </c>
      <c r="R3896" t="s">
        <v>90</v>
      </c>
      <c r="S3896" t="s">
        <v>57</v>
      </c>
      <c r="T3896" t="s">
        <v>316</v>
      </c>
      <c r="U3896" t="s">
        <v>88</v>
      </c>
      <c r="V3896" t="s">
        <v>251</v>
      </c>
      <c r="W3896" t="s">
        <v>396</v>
      </c>
      <c r="X3896" t="s">
        <v>67</v>
      </c>
      <c r="Y3896" t="s">
        <v>302</v>
      </c>
      <c r="Z3896" t="s">
        <v>127</v>
      </c>
      <c r="AA3896" t="s">
        <v>64</v>
      </c>
      <c r="AB3896" t="s">
        <v>381</v>
      </c>
      <c r="AC3896" t="s">
        <v>224</v>
      </c>
      <c r="AD3896" t="s">
        <v>96</v>
      </c>
      <c r="AE3896" t="s">
        <v>68</v>
      </c>
      <c r="AF3896" t="s">
        <v>282</v>
      </c>
      <c r="AG3896" t="s">
        <v>725</v>
      </c>
      <c r="AH3896" t="s">
        <v>173</v>
      </c>
      <c r="AI3896" t="s">
        <v>59</v>
      </c>
      <c r="AJ3896" t="s">
        <v>233</v>
      </c>
      <c r="AK3896" t="s">
        <v>73</v>
      </c>
      <c r="AL3896" t="s">
        <v>75</v>
      </c>
      <c r="AM3896" t="s">
        <v>75</v>
      </c>
      <c r="AN3896" t="s">
        <v>76</v>
      </c>
      <c r="AO3896" t="s">
        <v>176</v>
      </c>
      <c r="AP3896" t="s">
        <v>414</v>
      </c>
      <c r="AQ3896" t="s">
        <v>134</v>
      </c>
      <c r="AR3896" t="s">
        <v>67</v>
      </c>
      <c r="AS3896" t="s">
        <v>62</v>
      </c>
      <c r="AT3896" t="s">
        <v>73</v>
      </c>
      <c r="AU3896" t="s">
        <v>107</v>
      </c>
      <c r="AV3896" t="s">
        <v>1150</v>
      </c>
    </row>
    <row r="3897" spans="1:48" hidden="1" x14ac:dyDescent="0.3">
      <c r="A3897" t="s">
        <v>18340</v>
      </c>
      <c r="B3897" t="s">
        <v>18341</v>
      </c>
      <c r="C3897" s="1" t="str">
        <f t="shared" si="643"/>
        <v>21:0975</v>
      </c>
      <c r="D3897" s="1" t="str">
        <f t="shared" si="640"/>
        <v>21:0111</v>
      </c>
      <c r="E3897" t="s">
        <v>18342</v>
      </c>
      <c r="F3897" t="s">
        <v>18343</v>
      </c>
      <c r="H3897">
        <v>60.5167997</v>
      </c>
      <c r="I3897">
        <v>-101.9641249</v>
      </c>
      <c r="J3897" s="1" t="str">
        <f t="shared" si="641"/>
        <v>NGR lake sediment grab sample</v>
      </c>
      <c r="K3897" s="1" t="str">
        <f t="shared" si="642"/>
        <v>&lt;177 micron (NGR)</v>
      </c>
      <c r="L3897">
        <v>119</v>
      </c>
      <c r="M3897" t="s">
        <v>289</v>
      </c>
      <c r="N3897">
        <v>2311</v>
      </c>
      <c r="O3897" t="s">
        <v>92</v>
      </c>
      <c r="P3897" t="s">
        <v>54</v>
      </c>
      <c r="Q3897" t="s">
        <v>218</v>
      </c>
      <c r="R3897" t="s">
        <v>190</v>
      </c>
      <c r="S3897" t="s">
        <v>57</v>
      </c>
      <c r="T3897" t="s">
        <v>122</v>
      </c>
      <c r="U3897" t="s">
        <v>92</v>
      </c>
      <c r="V3897" t="s">
        <v>725</v>
      </c>
      <c r="W3897" t="s">
        <v>448</v>
      </c>
      <c r="X3897" t="s">
        <v>74</v>
      </c>
      <c r="Y3897" t="s">
        <v>355</v>
      </c>
      <c r="Z3897" t="s">
        <v>138</v>
      </c>
      <c r="AA3897" t="s">
        <v>64</v>
      </c>
      <c r="AB3897" t="s">
        <v>691</v>
      </c>
      <c r="AC3897" t="s">
        <v>224</v>
      </c>
      <c r="AD3897" t="s">
        <v>74</v>
      </c>
      <c r="AE3897" t="s">
        <v>421</v>
      </c>
      <c r="AF3897" t="s">
        <v>187</v>
      </c>
      <c r="AG3897" t="s">
        <v>250</v>
      </c>
      <c r="AH3897" t="s">
        <v>173</v>
      </c>
      <c r="AI3897" t="s">
        <v>373</v>
      </c>
      <c r="AJ3897" t="s">
        <v>138</v>
      </c>
      <c r="AK3897" t="s">
        <v>73</v>
      </c>
      <c r="AL3897" t="s">
        <v>125</v>
      </c>
      <c r="AM3897" t="s">
        <v>75</v>
      </c>
      <c r="AN3897" t="s">
        <v>76</v>
      </c>
      <c r="AO3897" t="s">
        <v>440</v>
      </c>
      <c r="AP3897" t="s">
        <v>158</v>
      </c>
      <c r="AQ3897" t="s">
        <v>56</v>
      </c>
      <c r="AR3897" t="s">
        <v>62</v>
      </c>
      <c r="AS3897" t="s">
        <v>62</v>
      </c>
      <c r="AT3897" t="s">
        <v>73</v>
      </c>
      <c r="AU3897" t="s">
        <v>107</v>
      </c>
      <c r="AV3897" t="s">
        <v>5543</v>
      </c>
    </row>
    <row r="3898" spans="1:48" hidden="1" x14ac:dyDescent="0.3">
      <c r="A3898" t="s">
        <v>18344</v>
      </c>
      <c r="B3898" t="s">
        <v>18345</v>
      </c>
      <c r="C3898" s="1" t="str">
        <f t="shared" si="643"/>
        <v>21:0975</v>
      </c>
      <c r="D3898" s="1" t="str">
        <f t="shared" si="640"/>
        <v>21:0111</v>
      </c>
      <c r="E3898" t="s">
        <v>18346</v>
      </c>
      <c r="F3898" t="s">
        <v>18347</v>
      </c>
      <c r="H3898">
        <v>60.536824600000003</v>
      </c>
      <c r="I3898">
        <v>-101.98156779999999</v>
      </c>
      <c r="J3898" s="1" t="str">
        <f t="shared" si="641"/>
        <v>NGR lake sediment grab sample</v>
      </c>
      <c r="K3898" s="1" t="str">
        <f t="shared" si="642"/>
        <v>&lt;177 micron (NGR)</v>
      </c>
      <c r="L3898">
        <v>119</v>
      </c>
      <c r="M3898" t="s">
        <v>301</v>
      </c>
      <c r="N3898">
        <v>2312</v>
      </c>
      <c r="O3898" t="s">
        <v>203</v>
      </c>
      <c r="P3898" t="s">
        <v>54</v>
      </c>
      <c r="Q3898" t="s">
        <v>736</v>
      </c>
      <c r="R3898" t="s">
        <v>357</v>
      </c>
      <c r="S3898" t="s">
        <v>57</v>
      </c>
      <c r="T3898" t="s">
        <v>91</v>
      </c>
      <c r="U3898" t="s">
        <v>134</v>
      </c>
      <c r="V3898" t="s">
        <v>380</v>
      </c>
      <c r="W3898" t="s">
        <v>355</v>
      </c>
      <c r="X3898" t="s">
        <v>74</v>
      </c>
      <c r="Y3898" t="s">
        <v>56</v>
      </c>
      <c r="Z3898" t="s">
        <v>96</v>
      </c>
      <c r="AA3898" t="s">
        <v>64</v>
      </c>
      <c r="AB3898" t="s">
        <v>223</v>
      </c>
      <c r="AC3898" t="s">
        <v>177</v>
      </c>
      <c r="AD3898" t="s">
        <v>357</v>
      </c>
      <c r="AE3898" t="s">
        <v>396</v>
      </c>
      <c r="AF3898" t="s">
        <v>691</v>
      </c>
      <c r="AG3898" t="s">
        <v>449</v>
      </c>
      <c r="AH3898" t="s">
        <v>70</v>
      </c>
      <c r="AI3898" t="s">
        <v>168</v>
      </c>
      <c r="AJ3898" t="s">
        <v>208</v>
      </c>
      <c r="AK3898" t="s">
        <v>73</v>
      </c>
      <c r="AL3898" t="s">
        <v>157</v>
      </c>
      <c r="AM3898" t="s">
        <v>157</v>
      </c>
      <c r="AN3898" t="s">
        <v>76</v>
      </c>
      <c r="AO3898" t="s">
        <v>104</v>
      </c>
      <c r="AP3898" t="s">
        <v>295</v>
      </c>
      <c r="AQ3898" t="s">
        <v>914</v>
      </c>
      <c r="AR3898" t="s">
        <v>62</v>
      </c>
      <c r="AS3898" t="s">
        <v>170</v>
      </c>
      <c r="AT3898" t="s">
        <v>562</v>
      </c>
      <c r="AU3898" t="s">
        <v>107</v>
      </c>
      <c r="AV3898" t="s">
        <v>858</v>
      </c>
    </row>
    <row r="3899" spans="1:48" hidden="1" x14ac:dyDescent="0.3">
      <c r="A3899" t="s">
        <v>18348</v>
      </c>
      <c r="B3899" t="s">
        <v>18349</v>
      </c>
      <c r="C3899" s="1" t="str">
        <f t="shared" si="643"/>
        <v>21:0975</v>
      </c>
      <c r="D3899" s="1" t="str">
        <f t="shared" si="640"/>
        <v>21:0111</v>
      </c>
      <c r="E3899" t="s">
        <v>18350</v>
      </c>
      <c r="F3899" t="s">
        <v>18351</v>
      </c>
      <c r="H3899">
        <v>60.575701799999997</v>
      </c>
      <c r="I3899">
        <v>-101.99121239999999</v>
      </c>
      <c r="J3899" s="1" t="str">
        <f t="shared" si="641"/>
        <v>NGR lake sediment grab sample</v>
      </c>
      <c r="K3899" s="1" t="str">
        <f t="shared" si="642"/>
        <v>&lt;177 micron (NGR)</v>
      </c>
      <c r="L3899">
        <v>119</v>
      </c>
      <c r="M3899" t="s">
        <v>314</v>
      </c>
      <c r="N3899">
        <v>2313</v>
      </c>
      <c r="O3899" t="s">
        <v>348</v>
      </c>
      <c r="P3899" t="s">
        <v>54</v>
      </c>
      <c r="Q3899" t="s">
        <v>387</v>
      </c>
      <c r="R3899" t="s">
        <v>143</v>
      </c>
      <c r="S3899" t="s">
        <v>57</v>
      </c>
      <c r="T3899" t="s">
        <v>478</v>
      </c>
      <c r="U3899" t="s">
        <v>59</v>
      </c>
      <c r="V3899" t="s">
        <v>187</v>
      </c>
      <c r="W3899" t="s">
        <v>62</v>
      </c>
      <c r="X3899" t="s">
        <v>74</v>
      </c>
      <c r="Y3899" t="s">
        <v>171</v>
      </c>
      <c r="Z3899" t="s">
        <v>96</v>
      </c>
      <c r="AA3899" t="s">
        <v>64</v>
      </c>
      <c r="AB3899" t="s">
        <v>90</v>
      </c>
      <c r="AC3899" t="s">
        <v>70</v>
      </c>
      <c r="AD3899" t="s">
        <v>127</v>
      </c>
      <c r="AE3899" t="s">
        <v>448</v>
      </c>
      <c r="AF3899" t="s">
        <v>281</v>
      </c>
      <c r="AG3899" t="s">
        <v>152</v>
      </c>
      <c r="AH3899" t="s">
        <v>173</v>
      </c>
      <c r="AI3899" t="s">
        <v>338</v>
      </c>
      <c r="AJ3899" t="s">
        <v>363</v>
      </c>
      <c r="AK3899" t="s">
        <v>73</v>
      </c>
      <c r="AL3899" t="s">
        <v>177</v>
      </c>
      <c r="AM3899" t="s">
        <v>103</v>
      </c>
      <c r="AN3899" t="s">
        <v>76</v>
      </c>
      <c r="AO3899" t="s">
        <v>336</v>
      </c>
      <c r="AP3899" t="s">
        <v>307</v>
      </c>
      <c r="AQ3899" t="s">
        <v>127</v>
      </c>
      <c r="AR3899" t="s">
        <v>74</v>
      </c>
      <c r="AS3899" t="s">
        <v>54</v>
      </c>
      <c r="AT3899" t="s">
        <v>73</v>
      </c>
      <c r="AU3899" t="s">
        <v>107</v>
      </c>
      <c r="AV3899" t="s">
        <v>18352</v>
      </c>
    </row>
    <row r="3900" spans="1:48" hidden="1" x14ac:dyDescent="0.3">
      <c r="A3900" t="s">
        <v>18353</v>
      </c>
      <c r="B3900" t="s">
        <v>18354</v>
      </c>
      <c r="C3900" s="1" t="str">
        <f t="shared" si="643"/>
        <v>21:0975</v>
      </c>
      <c r="D3900" s="1" t="str">
        <f t="shared" si="640"/>
        <v>21:0111</v>
      </c>
      <c r="E3900" t="s">
        <v>18355</v>
      </c>
      <c r="F3900" t="s">
        <v>18356</v>
      </c>
      <c r="H3900">
        <v>60.613667399999997</v>
      </c>
      <c r="I3900">
        <v>-101.985788</v>
      </c>
      <c r="J3900" s="1" t="str">
        <f t="shared" si="641"/>
        <v>NGR lake sediment grab sample</v>
      </c>
      <c r="K3900" s="1" t="str">
        <f t="shared" si="642"/>
        <v>&lt;177 micron (NGR)</v>
      </c>
      <c r="L3900">
        <v>119</v>
      </c>
      <c r="M3900" t="s">
        <v>324</v>
      </c>
      <c r="N3900">
        <v>2314</v>
      </c>
      <c r="O3900" t="s">
        <v>338</v>
      </c>
      <c r="P3900" t="s">
        <v>54</v>
      </c>
      <c r="Q3900" t="s">
        <v>89</v>
      </c>
      <c r="R3900" t="s">
        <v>121</v>
      </c>
      <c r="S3900" t="s">
        <v>57</v>
      </c>
      <c r="T3900" t="s">
        <v>316</v>
      </c>
      <c r="U3900" t="s">
        <v>203</v>
      </c>
      <c r="V3900" t="s">
        <v>100</v>
      </c>
      <c r="W3900" t="s">
        <v>62</v>
      </c>
      <c r="X3900" t="s">
        <v>74</v>
      </c>
      <c r="Y3900" t="s">
        <v>211</v>
      </c>
      <c r="Z3900" t="s">
        <v>59</v>
      </c>
      <c r="AA3900" t="s">
        <v>64</v>
      </c>
      <c r="AB3900" t="s">
        <v>381</v>
      </c>
      <c r="AC3900" t="s">
        <v>155</v>
      </c>
      <c r="AD3900" t="s">
        <v>62</v>
      </c>
      <c r="AE3900" t="s">
        <v>421</v>
      </c>
      <c r="AF3900" t="s">
        <v>282</v>
      </c>
      <c r="AG3900" t="s">
        <v>235</v>
      </c>
      <c r="AH3900" t="s">
        <v>155</v>
      </c>
      <c r="AI3900" t="s">
        <v>88</v>
      </c>
      <c r="AJ3900" t="s">
        <v>201</v>
      </c>
      <c r="AK3900" t="s">
        <v>73</v>
      </c>
      <c r="AL3900" t="s">
        <v>125</v>
      </c>
      <c r="AM3900" t="s">
        <v>177</v>
      </c>
      <c r="AN3900" t="s">
        <v>76</v>
      </c>
      <c r="AO3900" t="s">
        <v>429</v>
      </c>
      <c r="AP3900" t="s">
        <v>596</v>
      </c>
      <c r="AQ3900" t="s">
        <v>220</v>
      </c>
      <c r="AR3900" t="s">
        <v>74</v>
      </c>
      <c r="AS3900" t="s">
        <v>54</v>
      </c>
      <c r="AT3900" t="s">
        <v>73</v>
      </c>
      <c r="AU3900" t="s">
        <v>107</v>
      </c>
      <c r="AV3900" t="s">
        <v>18357</v>
      </c>
    </row>
    <row r="3901" spans="1:48" hidden="1" x14ac:dyDescent="0.3">
      <c r="A3901" t="s">
        <v>18358</v>
      </c>
      <c r="B3901" t="s">
        <v>18359</v>
      </c>
      <c r="C3901" s="1" t="str">
        <f t="shared" si="643"/>
        <v>21:0975</v>
      </c>
      <c r="D3901" s="1" t="str">
        <f t="shared" si="640"/>
        <v>21:0111</v>
      </c>
      <c r="E3901" t="s">
        <v>18360</v>
      </c>
      <c r="F3901" t="s">
        <v>18361</v>
      </c>
      <c r="H3901">
        <v>60.650953700000002</v>
      </c>
      <c r="I3901">
        <v>-101.9942719</v>
      </c>
      <c r="J3901" s="1" t="str">
        <f t="shared" si="641"/>
        <v>NGR lake sediment grab sample</v>
      </c>
      <c r="K3901" s="1" t="str">
        <f t="shared" si="642"/>
        <v>&lt;177 micron (NGR)</v>
      </c>
      <c r="L3901">
        <v>119</v>
      </c>
      <c r="M3901" t="s">
        <v>335</v>
      </c>
      <c r="N3901">
        <v>2315</v>
      </c>
      <c r="O3901" t="s">
        <v>709</v>
      </c>
      <c r="P3901" t="s">
        <v>54</v>
      </c>
      <c r="Q3901" t="s">
        <v>315</v>
      </c>
      <c r="R3901" t="s">
        <v>190</v>
      </c>
      <c r="S3901" t="s">
        <v>57</v>
      </c>
      <c r="T3901" t="s">
        <v>616</v>
      </c>
      <c r="U3901" t="s">
        <v>96</v>
      </c>
      <c r="V3901" t="s">
        <v>2740</v>
      </c>
      <c r="W3901" t="s">
        <v>103</v>
      </c>
      <c r="X3901" t="s">
        <v>67</v>
      </c>
      <c r="Y3901" t="s">
        <v>238</v>
      </c>
      <c r="Z3901" t="s">
        <v>67</v>
      </c>
      <c r="AA3901" t="s">
        <v>64</v>
      </c>
      <c r="AB3901" t="s">
        <v>104</v>
      </c>
      <c r="AC3901" t="s">
        <v>66</v>
      </c>
      <c r="AD3901" t="s">
        <v>62</v>
      </c>
      <c r="AE3901" t="s">
        <v>10670</v>
      </c>
      <c r="AF3901" t="s">
        <v>92</v>
      </c>
      <c r="AG3901" t="s">
        <v>88</v>
      </c>
      <c r="AH3901" t="s">
        <v>780</v>
      </c>
      <c r="AI3901" t="s">
        <v>302</v>
      </c>
      <c r="AJ3901" t="s">
        <v>448</v>
      </c>
      <c r="AK3901" t="s">
        <v>73</v>
      </c>
      <c r="AL3901" t="s">
        <v>103</v>
      </c>
      <c r="AM3901" t="s">
        <v>103</v>
      </c>
      <c r="AN3901" t="s">
        <v>76</v>
      </c>
      <c r="AO3901" t="s">
        <v>220</v>
      </c>
      <c r="AP3901" t="s">
        <v>8164</v>
      </c>
      <c r="AQ3901" t="s">
        <v>448</v>
      </c>
      <c r="AR3901" t="s">
        <v>67</v>
      </c>
      <c r="AS3901" t="s">
        <v>54</v>
      </c>
      <c r="AT3901" t="s">
        <v>73</v>
      </c>
      <c r="AU3901" t="s">
        <v>107</v>
      </c>
      <c r="AV3901" t="s">
        <v>10964</v>
      </c>
    </row>
    <row r="3902" spans="1:48" hidden="1" x14ac:dyDescent="0.3">
      <c r="A3902" t="s">
        <v>18362</v>
      </c>
      <c r="B3902" t="s">
        <v>18363</v>
      </c>
      <c r="C3902" s="1" t="str">
        <f t="shared" si="643"/>
        <v>21:0975</v>
      </c>
      <c r="D3902" s="1" t="str">
        <f>HYPERLINK("https://geochem.nrcan.gc.ca/cdogs/content/svy/svy_e.htm", "")</f>
        <v/>
      </c>
      <c r="G3902" s="1" t="str">
        <f>HYPERLINK("https://geochem.nrcan.gc.ca/cdogs/content/cr_/cr_00125_e.htm", "125")</f>
        <v>125</v>
      </c>
      <c r="J3902" t="s">
        <v>230</v>
      </c>
      <c r="K3902" t="s">
        <v>231</v>
      </c>
      <c r="L3902">
        <v>119</v>
      </c>
      <c r="M3902" t="s">
        <v>232</v>
      </c>
      <c r="N3902">
        <v>2316</v>
      </c>
      <c r="O3902" t="s">
        <v>550</v>
      </c>
      <c r="P3902" t="s">
        <v>59</v>
      </c>
      <c r="Q3902" t="s">
        <v>2145</v>
      </c>
      <c r="R3902" t="s">
        <v>203</v>
      </c>
      <c r="S3902" t="s">
        <v>57</v>
      </c>
      <c r="T3902" t="s">
        <v>251</v>
      </c>
      <c r="U3902" t="s">
        <v>203</v>
      </c>
      <c r="V3902" t="s">
        <v>264</v>
      </c>
      <c r="W3902" t="s">
        <v>75</v>
      </c>
      <c r="X3902" t="s">
        <v>74</v>
      </c>
      <c r="Y3902" t="s">
        <v>94</v>
      </c>
      <c r="Z3902" t="s">
        <v>127</v>
      </c>
      <c r="AA3902" t="s">
        <v>64</v>
      </c>
      <c r="AB3902" t="s">
        <v>290</v>
      </c>
      <c r="AC3902" t="s">
        <v>224</v>
      </c>
      <c r="AD3902" t="s">
        <v>203</v>
      </c>
      <c r="AE3902" t="s">
        <v>302</v>
      </c>
      <c r="AF3902" t="s">
        <v>116</v>
      </c>
      <c r="AG3902" t="s">
        <v>151</v>
      </c>
      <c r="AH3902" t="s">
        <v>206</v>
      </c>
      <c r="AI3902" t="s">
        <v>592</v>
      </c>
      <c r="AJ3902" t="s">
        <v>226</v>
      </c>
      <c r="AK3902" t="s">
        <v>73</v>
      </c>
      <c r="AL3902" t="s">
        <v>103</v>
      </c>
      <c r="AM3902" t="s">
        <v>177</v>
      </c>
      <c r="AN3902" t="s">
        <v>76</v>
      </c>
      <c r="AO3902" t="s">
        <v>137</v>
      </c>
      <c r="AP3902" t="s">
        <v>1067</v>
      </c>
      <c r="AQ3902" t="s">
        <v>168</v>
      </c>
      <c r="AR3902" t="s">
        <v>67</v>
      </c>
      <c r="AS3902" t="s">
        <v>170</v>
      </c>
      <c r="AT3902" t="s">
        <v>1295</v>
      </c>
      <c r="AU3902" t="s">
        <v>107</v>
      </c>
      <c r="AV3902" t="s">
        <v>14833</v>
      </c>
    </row>
    <row r="3903" spans="1:48" hidden="1" x14ac:dyDescent="0.3">
      <c r="A3903" t="s">
        <v>18364</v>
      </c>
      <c r="B3903" t="s">
        <v>18365</v>
      </c>
      <c r="C3903" s="1" t="str">
        <f t="shared" si="643"/>
        <v>21:0975</v>
      </c>
      <c r="D3903" s="1" t="str">
        <f t="shared" ref="D3903:D3917" si="644">HYPERLINK("https://geochem.nrcan.gc.ca/cdogs/content/svy/svy210111_e.htm", "21:0111")</f>
        <v>21:0111</v>
      </c>
      <c r="E3903" t="s">
        <v>18292</v>
      </c>
      <c r="F3903" t="s">
        <v>18366</v>
      </c>
      <c r="H3903">
        <v>60.678493099999997</v>
      </c>
      <c r="I3903">
        <v>-101.9667908</v>
      </c>
      <c r="J3903" s="1" t="str">
        <f t="shared" ref="J3903:J3917" si="645">HYPERLINK("https://geochem.nrcan.gc.ca/cdogs/content/kwd/kwd020027_e.htm", "NGR lake sediment grab sample")</f>
        <v>NGR lake sediment grab sample</v>
      </c>
      <c r="K3903" s="1" t="str">
        <f t="shared" ref="K3903:K3917" si="646">HYPERLINK("https://geochem.nrcan.gc.ca/cdogs/content/kwd/kwd080006_e.htm", "&lt;177 micron (NGR)")</f>
        <v>&lt;177 micron (NGR)</v>
      </c>
      <c r="L3903">
        <v>119</v>
      </c>
      <c r="M3903" t="s">
        <v>345</v>
      </c>
      <c r="N3903">
        <v>2317</v>
      </c>
      <c r="O3903" t="s">
        <v>336</v>
      </c>
      <c r="P3903" t="s">
        <v>54</v>
      </c>
      <c r="Q3903" t="s">
        <v>55</v>
      </c>
      <c r="R3903" t="s">
        <v>203</v>
      </c>
      <c r="S3903" t="s">
        <v>57</v>
      </c>
      <c r="T3903" t="s">
        <v>142</v>
      </c>
      <c r="U3903" t="s">
        <v>117</v>
      </c>
      <c r="V3903" t="s">
        <v>236</v>
      </c>
      <c r="W3903" t="s">
        <v>346</v>
      </c>
      <c r="X3903" t="s">
        <v>67</v>
      </c>
      <c r="Y3903" t="s">
        <v>448</v>
      </c>
      <c r="Z3903" t="s">
        <v>127</v>
      </c>
      <c r="AA3903" t="s">
        <v>64</v>
      </c>
      <c r="AB3903" t="s">
        <v>187</v>
      </c>
      <c r="AC3903" t="s">
        <v>155</v>
      </c>
      <c r="AD3903" t="s">
        <v>62</v>
      </c>
      <c r="AE3903" t="s">
        <v>238</v>
      </c>
      <c r="AF3903" t="s">
        <v>121</v>
      </c>
      <c r="AG3903" t="s">
        <v>293</v>
      </c>
      <c r="AH3903" t="s">
        <v>70</v>
      </c>
      <c r="AI3903" t="s">
        <v>72</v>
      </c>
      <c r="AJ3903" t="s">
        <v>96</v>
      </c>
      <c r="AK3903" t="s">
        <v>73</v>
      </c>
      <c r="AL3903" t="s">
        <v>177</v>
      </c>
      <c r="AM3903" t="s">
        <v>75</v>
      </c>
      <c r="AN3903" t="s">
        <v>76</v>
      </c>
      <c r="AO3903" t="s">
        <v>382</v>
      </c>
      <c r="AP3903" t="s">
        <v>179</v>
      </c>
      <c r="AQ3903" t="s">
        <v>209</v>
      </c>
      <c r="AR3903" t="s">
        <v>67</v>
      </c>
      <c r="AS3903" t="s">
        <v>54</v>
      </c>
      <c r="AT3903" t="s">
        <v>73</v>
      </c>
      <c r="AU3903" t="s">
        <v>107</v>
      </c>
      <c r="AV3903" t="s">
        <v>18367</v>
      </c>
    </row>
    <row r="3904" spans="1:48" hidden="1" x14ac:dyDescent="0.3">
      <c r="A3904" t="s">
        <v>18368</v>
      </c>
      <c r="B3904" t="s">
        <v>18369</v>
      </c>
      <c r="C3904" s="1" t="str">
        <f t="shared" si="643"/>
        <v>21:0975</v>
      </c>
      <c r="D3904" s="1" t="str">
        <f t="shared" si="644"/>
        <v>21:0111</v>
      </c>
      <c r="E3904" t="s">
        <v>18370</v>
      </c>
      <c r="F3904" t="s">
        <v>18371</v>
      </c>
      <c r="H3904">
        <v>60.696811099999998</v>
      </c>
      <c r="I3904">
        <v>-101.9342434</v>
      </c>
      <c r="J3904" s="1" t="str">
        <f t="shared" si="645"/>
        <v>NGR lake sediment grab sample</v>
      </c>
      <c r="K3904" s="1" t="str">
        <f t="shared" si="646"/>
        <v>&lt;177 micron (NGR)</v>
      </c>
      <c r="L3904">
        <v>119</v>
      </c>
      <c r="M3904" t="s">
        <v>354</v>
      </c>
      <c r="N3904">
        <v>2318</v>
      </c>
      <c r="O3904" t="s">
        <v>106</v>
      </c>
      <c r="P3904" t="s">
        <v>54</v>
      </c>
      <c r="Q3904" t="s">
        <v>387</v>
      </c>
      <c r="R3904" t="s">
        <v>178</v>
      </c>
      <c r="S3904" t="s">
        <v>57</v>
      </c>
      <c r="T3904" t="s">
        <v>853</v>
      </c>
      <c r="U3904" t="s">
        <v>117</v>
      </c>
      <c r="V3904" t="s">
        <v>575</v>
      </c>
      <c r="W3904" t="s">
        <v>63</v>
      </c>
      <c r="X3904" t="s">
        <v>74</v>
      </c>
      <c r="Y3904" t="s">
        <v>396</v>
      </c>
      <c r="Z3904" t="s">
        <v>138</v>
      </c>
      <c r="AA3904" t="s">
        <v>64</v>
      </c>
      <c r="AB3904" t="s">
        <v>99</v>
      </c>
      <c r="AC3904" t="s">
        <v>155</v>
      </c>
      <c r="AD3904" t="s">
        <v>62</v>
      </c>
      <c r="AE3904" t="s">
        <v>302</v>
      </c>
      <c r="AF3904" t="s">
        <v>290</v>
      </c>
      <c r="AG3904" t="s">
        <v>135</v>
      </c>
      <c r="AH3904" t="s">
        <v>173</v>
      </c>
      <c r="AI3904" t="s">
        <v>329</v>
      </c>
      <c r="AJ3904" t="s">
        <v>96</v>
      </c>
      <c r="AK3904" t="s">
        <v>73</v>
      </c>
      <c r="AL3904" t="s">
        <v>125</v>
      </c>
      <c r="AM3904" t="s">
        <v>75</v>
      </c>
      <c r="AN3904" t="s">
        <v>76</v>
      </c>
      <c r="AO3904" t="s">
        <v>429</v>
      </c>
      <c r="AP3904" t="s">
        <v>126</v>
      </c>
      <c r="AQ3904" t="s">
        <v>292</v>
      </c>
      <c r="AR3904" t="s">
        <v>67</v>
      </c>
      <c r="AS3904" t="s">
        <v>54</v>
      </c>
      <c r="AT3904" t="s">
        <v>73</v>
      </c>
      <c r="AU3904" t="s">
        <v>107</v>
      </c>
      <c r="AV3904" t="s">
        <v>7684</v>
      </c>
    </row>
    <row r="3905" spans="1:48" hidden="1" x14ac:dyDescent="0.3">
      <c r="A3905" t="s">
        <v>18372</v>
      </c>
      <c r="B3905" t="s">
        <v>18373</v>
      </c>
      <c r="C3905" s="1" t="str">
        <f t="shared" si="643"/>
        <v>21:0975</v>
      </c>
      <c r="D3905" s="1" t="str">
        <f t="shared" si="644"/>
        <v>21:0111</v>
      </c>
      <c r="E3905" t="s">
        <v>18374</v>
      </c>
      <c r="F3905" t="s">
        <v>18375</v>
      </c>
      <c r="H3905">
        <v>60.878631800000001</v>
      </c>
      <c r="I3905">
        <v>-101.97339820000001</v>
      </c>
      <c r="J3905" s="1" t="str">
        <f t="shared" si="645"/>
        <v>NGR lake sediment grab sample</v>
      </c>
      <c r="K3905" s="1" t="str">
        <f t="shared" si="646"/>
        <v>&lt;177 micron (NGR)</v>
      </c>
      <c r="L3905">
        <v>120</v>
      </c>
      <c r="M3905" t="s">
        <v>52</v>
      </c>
      <c r="N3905">
        <v>2319</v>
      </c>
      <c r="O3905" t="s">
        <v>355</v>
      </c>
      <c r="P3905" t="s">
        <v>54</v>
      </c>
      <c r="Q3905" t="s">
        <v>395</v>
      </c>
      <c r="R3905" t="s">
        <v>138</v>
      </c>
      <c r="S3905" t="s">
        <v>57</v>
      </c>
      <c r="T3905" t="s">
        <v>304</v>
      </c>
      <c r="U3905" t="s">
        <v>138</v>
      </c>
      <c r="V3905" t="s">
        <v>251</v>
      </c>
      <c r="W3905" t="s">
        <v>62</v>
      </c>
      <c r="X3905" t="s">
        <v>74</v>
      </c>
      <c r="Y3905" t="s">
        <v>346</v>
      </c>
      <c r="Z3905" t="s">
        <v>96</v>
      </c>
      <c r="AA3905" t="s">
        <v>64</v>
      </c>
      <c r="AB3905" t="s">
        <v>691</v>
      </c>
      <c r="AC3905" t="s">
        <v>155</v>
      </c>
      <c r="AD3905" t="s">
        <v>74</v>
      </c>
      <c r="AE3905" t="s">
        <v>526</v>
      </c>
      <c r="AF3905" t="s">
        <v>281</v>
      </c>
      <c r="AG3905" t="s">
        <v>304</v>
      </c>
      <c r="AH3905" t="s">
        <v>173</v>
      </c>
      <c r="AI3905" t="s">
        <v>305</v>
      </c>
      <c r="AJ3905" t="s">
        <v>124</v>
      </c>
      <c r="AK3905" t="s">
        <v>73</v>
      </c>
      <c r="AL3905" t="s">
        <v>125</v>
      </c>
      <c r="AM3905" t="s">
        <v>125</v>
      </c>
      <c r="AN3905" t="s">
        <v>76</v>
      </c>
      <c r="AO3905" t="s">
        <v>413</v>
      </c>
      <c r="AP3905" t="s">
        <v>210</v>
      </c>
      <c r="AQ3905" t="s">
        <v>327</v>
      </c>
      <c r="AR3905" t="s">
        <v>74</v>
      </c>
      <c r="AS3905" t="s">
        <v>62</v>
      </c>
      <c r="AT3905" t="s">
        <v>73</v>
      </c>
      <c r="AU3905" t="s">
        <v>107</v>
      </c>
      <c r="AV3905" t="s">
        <v>15438</v>
      </c>
    </row>
    <row r="3906" spans="1:48" hidden="1" x14ac:dyDescent="0.3">
      <c r="A3906" t="s">
        <v>18376</v>
      </c>
      <c r="B3906" t="s">
        <v>18377</v>
      </c>
      <c r="C3906" s="1" t="str">
        <f t="shared" si="643"/>
        <v>21:0975</v>
      </c>
      <c r="D3906" s="1" t="str">
        <f t="shared" si="644"/>
        <v>21:0111</v>
      </c>
      <c r="E3906" t="s">
        <v>18378</v>
      </c>
      <c r="F3906" t="s">
        <v>18379</v>
      </c>
      <c r="H3906">
        <v>60.709015100000002</v>
      </c>
      <c r="I3906">
        <v>-101.96795520000001</v>
      </c>
      <c r="J3906" s="1" t="str">
        <f t="shared" si="645"/>
        <v>NGR lake sediment grab sample</v>
      </c>
      <c r="K3906" s="1" t="str">
        <f t="shared" si="646"/>
        <v>&lt;177 micron (NGR)</v>
      </c>
      <c r="L3906">
        <v>120</v>
      </c>
      <c r="M3906" t="s">
        <v>113</v>
      </c>
      <c r="N3906">
        <v>2320</v>
      </c>
      <c r="O3906" t="s">
        <v>168</v>
      </c>
      <c r="P3906" t="s">
        <v>54</v>
      </c>
      <c r="Q3906" t="s">
        <v>218</v>
      </c>
      <c r="R3906" t="s">
        <v>69</v>
      </c>
      <c r="S3906" t="s">
        <v>57</v>
      </c>
      <c r="T3906" t="s">
        <v>293</v>
      </c>
      <c r="U3906" t="s">
        <v>203</v>
      </c>
      <c r="V3906" t="s">
        <v>615</v>
      </c>
      <c r="W3906" t="s">
        <v>137</v>
      </c>
      <c r="X3906" t="s">
        <v>74</v>
      </c>
      <c r="Y3906" t="s">
        <v>170</v>
      </c>
      <c r="Z3906" t="s">
        <v>127</v>
      </c>
      <c r="AA3906" t="s">
        <v>64</v>
      </c>
      <c r="AB3906" t="s">
        <v>492</v>
      </c>
      <c r="AC3906" t="s">
        <v>155</v>
      </c>
      <c r="AD3906" t="s">
        <v>96</v>
      </c>
      <c r="AE3906" t="s">
        <v>526</v>
      </c>
      <c r="AF3906" t="s">
        <v>436</v>
      </c>
      <c r="AG3906" t="s">
        <v>404</v>
      </c>
      <c r="AH3906" t="s">
        <v>173</v>
      </c>
      <c r="AI3906" t="s">
        <v>402</v>
      </c>
      <c r="AJ3906" t="s">
        <v>114</v>
      </c>
      <c r="AK3906" t="s">
        <v>73</v>
      </c>
      <c r="AL3906" t="s">
        <v>177</v>
      </c>
      <c r="AM3906" t="s">
        <v>125</v>
      </c>
      <c r="AN3906" t="s">
        <v>76</v>
      </c>
      <c r="AO3906" t="s">
        <v>150</v>
      </c>
      <c r="AP3906" t="s">
        <v>307</v>
      </c>
      <c r="AQ3906" t="s">
        <v>233</v>
      </c>
      <c r="AR3906" t="s">
        <v>74</v>
      </c>
      <c r="AS3906" t="s">
        <v>170</v>
      </c>
      <c r="AT3906" t="s">
        <v>73</v>
      </c>
      <c r="AU3906" t="s">
        <v>107</v>
      </c>
      <c r="AV3906" t="s">
        <v>3442</v>
      </c>
    </row>
    <row r="3907" spans="1:48" hidden="1" x14ac:dyDescent="0.3">
      <c r="A3907" t="s">
        <v>18380</v>
      </c>
      <c r="B3907" t="s">
        <v>18381</v>
      </c>
      <c r="C3907" s="1" t="str">
        <f t="shared" si="643"/>
        <v>21:0975</v>
      </c>
      <c r="D3907" s="1" t="str">
        <f t="shared" si="644"/>
        <v>21:0111</v>
      </c>
      <c r="E3907" t="s">
        <v>18378</v>
      </c>
      <c r="F3907" t="s">
        <v>18382</v>
      </c>
      <c r="H3907">
        <v>60.709015100000002</v>
      </c>
      <c r="I3907">
        <v>-101.96795520000001</v>
      </c>
      <c r="J3907" s="1" t="str">
        <f t="shared" si="645"/>
        <v>NGR lake sediment grab sample</v>
      </c>
      <c r="K3907" s="1" t="str">
        <f t="shared" si="646"/>
        <v>&lt;177 micron (NGR)</v>
      </c>
      <c r="L3907">
        <v>120</v>
      </c>
      <c r="M3907" t="s">
        <v>132</v>
      </c>
      <c r="N3907">
        <v>2321</v>
      </c>
      <c r="O3907" t="s">
        <v>178</v>
      </c>
      <c r="P3907" t="s">
        <v>54</v>
      </c>
      <c r="Q3907" t="s">
        <v>997</v>
      </c>
      <c r="R3907" t="s">
        <v>187</v>
      </c>
      <c r="S3907" t="s">
        <v>57</v>
      </c>
      <c r="T3907" t="s">
        <v>438</v>
      </c>
      <c r="U3907" t="s">
        <v>92</v>
      </c>
      <c r="V3907" t="s">
        <v>303</v>
      </c>
      <c r="W3907" t="s">
        <v>95</v>
      </c>
      <c r="X3907" t="s">
        <v>74</v>
      </c>
      <c r="Y3907" t="s">
        <v>363</v>
      </c>
      <c r="Z3907" t="s">
        <v>170</v>
      </c>
      <c r="AA3907" t="s">
        <v>64</v>
      </c>
      <c r="AB3907" t="s">
        <v>492</v>
      </c>
      <c r="AC3907" t="s">
        <v>224</v>
      </c>
      <c r="AD3907" t="s">
        <v>96</v>
      </c>
      <c r="AE3907" t="s">
        <v>74</v>
      </c>
      <c r="AF3907" t="s">
        <v>151</v>
      </c>
      <c r="AG3907" t="s">
        <v>100</v>
      </c>
      <c r="AH3907" t="s">
        <v>173</v>
      </c>
      <c r="AI3907" t="s">
        <v>101</v>
      </c>
      <c r="AJ3907" t="s">
        <v>340</v>
      </c>
      <c r="AK3907" t="s">
        <v>73</v>
      </c>
      <c r="AL3907" t="s">
        <v>75</v>
      </c>
      <c r="AM3907" t="s">
        <v>125</v>
      </c>
      <c r="AN3907" t="s">
        <v>76</v>
      </c>
      <c r="AO3907" t="s">
        <v>592</v>
      </c>
      <c r="AP3907" t="s">
        <v>414</v>
      </c>
      <c r="AQ3907" t="s">
        <v>56</v>
      </c>
      <c r="AR3907" t="s">
        <v>67</v>
      </c>
      <c r="AS3907" t="s">
        <v>170</v>
      </c>
      <c r="AT3907" t="s">
        <v>73</v>
      </c>
      <c r="AU3907" t="s">
        <v>107</v>
      </c>
      <c r="AV3907" t="s">
        <v>7798</v>
      </c>
    </row>
    <row r="3908" spans="1:48" hidden="1" x14ac:dyDescent="0.3">
      <c r="A3908" t="s">
        <v>18383</v>
      </c>
      <c r="B3908" t="s">
        <v>18384</v>
      </c>
      <c r="C3908" s="1" t="str">
        <f t="shared" si="643"/>
        <v>21:0975</v>
      </c>
      <c r="D3908" s="1" t="str">
        <f t="shared" si="644"/>
        <v>21:0111</v>
      </c>
      <c r="E3908" t="s">
        <v>18385</v>
      </c>
      <c r="F3908" t="s">
        <v>18386</v>
      </c>
      <c r="H3908">
        <v>60.734133</v>
      </c>
      <c r="I3908">
        <v>-101.9802383</v>
      </c>
      <c r="J3908" s="1" t="str">
        <f t="shared" si="645"/>
        <v>NGR lake sediment grab sample</v>
      </c>
      <c r="K3908" s="1" t="str">
        <f t="shared" si="646"/>
        <v>&lt;177 micron (NGR)</v>
      </c>
      <c r="L3908">
        <v>120</v>
      </c>
      <c r="M3908" t="s">
        <v>86</v>
      </c>
      <c r="N3908">
        <v>2322</v>
      </c>
      <c r="O3908" t="s">
        <v>123</v>
      </c>
      <c r="P3908" t="s">
        <v>54</v>
      </c>
      <c r="Q3908" t="s">
        <v>863</v>
      </c>
      <c r="R3908" t="s">
        <v>151</v>
      </c>
      <c r="S3908" t="s">
        <v>57</v>
      </c>
      <c r="T3908" t="s">
        <v>449</v>
      </c>
      <c r="U3908" t="s">
        <v>88</v>
      </c>
      <c r="V3908" t="s">
        <v>471</v>
      </c>
      <c r="W3908" t="s">
        <v>448</v>
      </c>
      <c r="X3908" t="s">
        <v>74</v>
      </c>
      <c r="Y3908" t="s">
        <v>205</v>
      </c>
      <c r="Z3908" t="s">
        <v>138</v>
      </c>
      <c r="AA3908" t="s">
        <v>64</v>
      </c>
      <c r="AB3908" t="s">
        <v>190</v>
      </c>
      <c r="AC3908" t="s">
        <v>155</v>
      </c>
      <c r="AD3908" t="s">
        <v>127</v>
      </c>
      <c r="AE3908" t="s">
        <v>421</v>
      </c>
      <c r="AF3908" t="s">
        <v>77</v>
      </c>
      <c r="AG3908" t="s">
        <v>454</v>
      </c>
      <c r="AH3908" t="s">
        <v>173</v>
      </c>
      <c r="AI3908" t="s">
        <v>402</v>
      </c>
      <c r="AJ3908" t="s">
        <v>138</v>
      </c>
      <c r="AK3908" t="s">
        <v>73</v>
      </c>
      <c r="AL3908" t="s">
        <v>177</v>
      </c>
      <c r="AM3908" t="s">
        <v>177</v>
      </c>
      <c r="AN3908" t="s">
        <v>76</v>
      </c>
      <c r="AO3908" t="s">
        <v>328</v>
      </c>
      <c r="AP3908" t="s">
        <v>307</v>
      </c>
      <c r="AQ3908" t="s">
        <v>363</v>
      </c>
      <c r="AR3908" t="s">
        <v>67</v>
      </c>
      <c r="AS3908" t="s">
        <v>170</v>
      </c>
      <c r="AT3908" t="s">
        <v>73</v>
      </c>
      <c r="AU3908" t="s">
        <v>107</v>
      </c>
      <c r="AV3908" t="s">
        <v>18387</v>
      </c>
    </row>
    <row r="3909" spans="1:48" hidden="1" x14ac:dyDescent="0.3">
      <c r="A3909" t="s">
        <v>18388</v>
      </c>
      <c r="B3909" t="s">
        <v>18389</v>
      </c>
      <c r="C3909" s="1" t="str">
        <f t="shared" si="643"/>
        <v>21:0975</v>
      </c>
      <c r="D3909" s="1" t="str">
        <f t="shared" si="644"/>
        <v>21:0111</v>
      </c>
      <c r="E3909" t="s">
        <v>18390</v>
      </c>
      <c r="F3909" t="s">
        <v>18391</v>
      </c>
      <c r="H3909">
        <v>60.783168699999997</v>
      </c>
      <c r="I3909">
        <v>-101.98964580000001</v>
      </c>
      <c r="J3909" s="1" t="str">
        <f t="shared" si="645"/>
        <v>NGR lake sediment grab sample</v>
      </c>
      <c r="K3909" s="1" t="str">
        <f t="shared" si="646"/>
        <v>&lt;177 micron (NGR)</v>
      </c>
      <c r="L3909">
        <v>120</v>
      </c>
      <c r="M3909" t="s">
        <v>149</v>
      </c>
      <c r="N3909">
        <v>2323</v>
      </c>
      <c r="O3909" t="s">
        <v>709</v>
      </c>
      <c r="P3909" t="s">
        <v>54</v>
      </c>
      <c r="Q3909" t="s">
        <v>1227</v>
      </c>
      <c r="R3909" t="s">
        <v>616</v>
      </c>
      <c r="S3909" t="s">
        <v>57</v>
      </c>
      <c r="T3909" t="s">
        <v>152</v>
      </c>
      <c r="U3909" t="s">
        <v>59</v>
      </c>
      <c r="V3909" t="s">
        <v>691</v>
      </c>
      <c r="W3909" t="s">
        <v>396</v>
      </c>
      <c r="X3909" t="s">
        <v>74</v>
      </c>
      <c r="Y3909" t="s">
        <v>396</v>
      </c>
      <c r="Z3909" t="s">
        <v>127</v>
      </c>
      <c r="AA3909" t="s">
        <v>64</v>
      </c>
      <c r="AB3909" t="s">
        <v>303</v>
      </c>
      <c r="AC3909" t="s">
        <v>155</v>
      </c>
      <c r="AD3909" t="s">
        <v>96</v>
      </c>
      <c r="AE3909" t="s">
        <v>154</v>
      </c>
      <c r="AF3909" t="s">
        <v>121</v>
      </c>
      <c r="AG3909" t="s">
        <v>223</v>
      </c>
      <c r="AH3909" t="s">
        <v>173</v>
      </c>
      <c r="AI3909" t="s">
        <v>306</v>
      </c>
      <c r="AJ3909" t="s">
        <v>71</v>
      </c>
      <c r="AK3909" t="s">
        <v>73</v>
      </c>
      <c r="AL3909" t="s">
        <v>75</v>
      </c>
      <c r="AM3909" t="s">
        <v>75</v>
      </c>
      <c r="AN3909" t="s">
        <v>76</v>
      </c>
      <c r="AO3909" t="s">
        <v>265</v>
      </c>
      <c r="AP3909" t="s">
        <v>105</v>
      </c>
      <c r="AQ3909" t="s">
        <v>168</v>
      </c>
      <c r="AR3909" t="s">
        <v>67</v>
      </c>
      <c r="AS3909" t="s">
        <v>54</v>
      </c>
      <c r="AT3909" t="s">
        <v>73</v>
      </c>
      <c r="AU3909" t="s">
        <v>107</v>
      </c>
      <c r="AV3909" t="s">
        <v>8563</v>
      </c>
    </row>
    <row r="3910" spans="1:48" hidden="1" x14ac:dyDescent="0.3">
      <c r="A3910" t="s">
        <v>18392</v>
      </c>
      <c r="B3910" t="s">
        <v>18393</v>
      </c>
      <c r="C3910" s="1" t="str">
        <f t="shared" si="643"/>
        <v>21:0975</v>
      </c>
      <c r="D3910" s="1" t="str">
        <f t="shared" si="644"/>
        <v>21:0111</v>
      </c>
      <c r="E3910" t="s">
        <v>18394</v>
      </c>
      <c r="F3910" t="s">
        <v>18395</v>
      </c>
      <c r="H3910">
        <v>60.813062299999999</v>
      </c>
      <c r="I3910">
        <v>-101.9919944</v>
      </c>
      <c r="J3910" s="1" t="str">
        <f t="shared" si="645"/>
        <v>NGR lake sediment grab sample</v>
      </c>
      <c r="K3910" s="1" t="str">
        <f t="shared" si="646"/>
        <v>&lt;177 micron (NGR)</v>
      </c>
      <c r="L3910">
        <v>120</v>
      </c>
      <c r="M3910" t="s">
        <v>165</v>
      </c>
      <c r="N3910">
        <v>2324</v>
      </c>
      <c r="O3910" t="s">
        <v>143</v>
      </c>
      <c r="P3910" t="s">
        <v>54</v>
      </c>
      <c r="Q3910" t="s">
        <v>1216</v>
      </c>
      <c r="R3910" t="s">
        <v>90</v>
      </c>
      <c r="S3910" t="s">
        <v>57</v>
      </c>
      <c r="T3910" t="s">
        <v>235</v>
      </c>
      <c r="U3910" t="s">
        <v>117</v>
      </c>
      <c r="V3910" t="s">
        <v>236</v>
      </c>
      <c r="W3910" t="s">
        <v>421</v>
      </c>
      <c r="X3910" t="s">
        <v>62</v>
      </c>
      <c r="Y3910" t="s">
        <v>346</v>
      </c>
      <c r="Z3910" t="s">
        <v>127</v>
      </c>
      <c r="AA3910" t="s">
        <v>64</v>
      </c>
      <c r="AB3910" t="s">
        <v>478</v>
      </c>
      <c r="AC3910" t="s">
        <v>155</v>
      </c>
      <c r="AD3910" t="s">
        <v>96</v>
      </c>
      <c r="AE3910" t="s">
        <v>68</v>
      </c>
      <c r="AF3910" t="s">
        <v>134</v>
      </c>
      <c r="AG3910" t="s">
        <v>100</v>
      </c>
      <c r="AH3910" t="s">
        <v>173</v>
      </c>
      <c r="AI3910" t="s">
        <v>306</v>
      </c>
      <c r="AJ3910" t="s">
        <v>156</v>
      </c>
      <c r="AK3910" t="s">
        <v>73</v>
      </c>
      <c r="AL3910" t="s">
        <v>75</v>
      </c>
      <c r="AM3910" t="s">
        <v>75</v>
      </c>
      <c r="AN3910" t="s">
        <v>76</v>
      </c>
      <c r="AO3910" t="s">
        <v>88</v>
      </c>
      <c r="AP3910" t="s">
        <v>566</v>
      </c>
      <c r="AQ3910" t="s">
        <v>240</v>
      </c>
      <c r="AR3910" t="s">
        <v>67</v>
      </c>
      <c r="AS3910" t="s">
        <v>170</v>
      </c>
      <c r="AT3910" t="s">
        <v>73</v>
      </c>
      <c r="AU3910" t="s">
        <v>107</v>
      </c>
      <c r="AV3910" t="s">
        <v>15030</v>
      </c>
    </row>
    <row r="3911" spans="1:48" hidden="1" x14ac:dyDescent="0.3">
      <c r="A3911" t="s">
        <v>18396</v>
      </c>
      <c r="B3911" t="s">
        <v>18397</v>
      </c>
      <c r="C3911" s="1" t="str">
        <f t="shared" si="643"/>
        <v>21:0975</v>
      </c>
      <c r="D3911" s="1" t="str">
        <f t="shared" si="644"/>
        <v>21:0111</v>
      </c>
      <c r="E3911" t="s">
        <v>18398</v>
      </c>
      <c r="F3911" t="s">
        <v>18399</v>
      </c>
      <c r="H3911">
        <v>60.832244899999999</v>
      </c>
      <c r="I3911">
        <v>-101.9733761</v>
      </c>
      <c r="J3911" s="1" t="str">
        <f t="shared" si="645"/>
        <v>NGR lake sediment grab sample</v>
      </c>
      <c r="K3911" s="1" t="str">
        <f t="shared" si="646"/>
        <v>&lt;177 micron (NGR)</v>
      </c>
      <c r="L3911">
        <v>120</v>
      </c>
      <c r="M3911" t="s">
        <v>185</v>
      </c>
      <c r="N3911">
        <v>2325</v>
      </c>
      <c r="O3911" t="s">
        <v>413</v>
      </c>
      <c r="P3911" t="s">
        <v>54</v>
      </c>
      <c r="Q3911" t="s">
        <v>470</v>
      </c>
      <c r="R3911" t="s">
        <v>317</v>
      </c>
      <c r="S3911" t="s">
        <v>57</v>
      </c>
      <c r="T3911" t="s">
        <v>91</v>
      </c>
      <c r="U3911" t="s">
        <v>203</v>
      </c>
      <c r="V3911" t="s">
        <v>172</v>
      </c>
      <c r="W3911" t="s">
        <v>62</v>
      </c>
      <c r="X3911" t="s">
        <v>62</v>
      </c>
      <c r="Y3911" t="s">
        <v>137</v>
      </c>
      <c r="Z3911" t="s">
        <v>96</v>
      </c>
      <c r="AA3911" t="s">
        <v>64</v>
      </c>
      <c r="AB3911" t="s">
        <v>725</v>
      </c>
      <c r="AC3911" t="s">
        <v>224</v>
      </c>
      <c r="AD3911" t="s">
        <v>170</v>
      </c>
      <c r="AE3911" t="s">
        <v>238</v>
      </c>
      <c r="AF3911" t="s">
        <v>282</v>
      </c>
      <c r="AG3911" t="s">
        <v>380</v>
      </c>
      <c r="AH3911" t="s">
        <v>173</v>
      </c>
      <c r="AI3911" t="s">
        <v>123</v>
      </c>
      <c r="AJ3911" t="s">
        <v>402</v>
      </c>
      <c r="AK3911" t="s">
        <v>73</v>
      </c>
      <c r="AL3911" t="s">
        <v>177</v>
      </c>
      <c r="AM3911" t="s">
        <v>177</v>
      </c>
      <c r="AN3911" t="s">
        <v>76</v>
      </c>
      <c r="AO3911" t="s">
        <v>265</v>
      </c>
      <c r="AP3911" t="s">
        <v>225</v>
      </c>
      <c r="AQ3911" t="s">
        <v>292</v>
      </c>
      <c r="AR3911" t="s">
        <v>67</v>
      </c>
      <c r="AS3911" t="s">
        <v>170</v>
      </c>
      <c r="AT3911" t="s">
        <v>152</v>
      </c>
      <c r="AU3911" t="s">
        <v>107</v>
      </c>
      <c r="AV3911" t="s">
        <v>4608</v>
      </c>
    </row>
    <row r="3912" spans="1:48" hidden="1" x14ac:dyDescent="0.3">
      <c r="A3912" t="s">
        <v>18400</v>
      </c>
      <c r="B3912" t="s">
        <v>18401</v>
      </c>
      <c r="C3912" s="1" t="str">
        <f t="shared" si="643"/>
        <v>21:0975</v>
      </c>
      <c r="D3912" s="1" t="str">
        <f t="shared" si="644"/>
        <v>21:0111</v>
      </c>
      <c r="E3912" t="s">
        <v>18374</v>
      </c>
      <c r="F3912" t="s">
        <v>18402</v>
      </c>
      <c r="H3912">
        <v>60.878631800000001</v>
      </c>
      <c r="I3912">
        <v>-101.97339820000001</v>
      </c>
      <c r="J3912" s="1" t="str">
        <f t="shared" si="645"/>
        <v>NGR lake sediment grab sample</v>
      </c>
      <c r="K3912" s="1" t="str">
        <f t="shared" si="646"/>
        <v>&lt;177 micron (NGR)</v>
      </c>
      <c r="L3912">
        <v>120</v>
      </c>
      <c r="M3912" t="s">
        <v>345</v>
      </c>
      <c r="N3912">
        <v>2326</v>
      </c>
      <c r="O3912" t="s">
        <v>302</v>
      </c>
      <c r="P3912" t="s">
        <v>54</v>
      </c>
      <c r="Q3912" t="s">
        <v>325</v>
      </c>
      <c r="R3912" t="s">
        <v>709</v>
      </c>
      <c r="S3912" t="s">
        <v>57</v>
      </c>
      <c r="T3912" t="s">
        <v>279</v>
      </c>
      <c r="U3912" t="s">
        <v>138</v>
      </c>
      <c r="V3912" t="s">
        <v>471</v>
      </c>
      <c r="W3912" t="s">
        <v>346</v>
      </c>
      <c r="X3912" t="s">
        <v>67</v>
      </c>
      <c r="Y3912" t="s">
        <v>355</v>
      </c>
      <c r="Z3912" t="s">
        <v>138</v>
      </c>
      <c r="AA3912" t="s">
        <v>64</v>
      </c>
      <c r="AB3912" t="s">
        <v>471</v>
      </c>
      <c r="AC3912" t="s">
        <v>155</v>
      </c>
      <c r="AD3912" t="s">
        <v>62</v>
      </c>
      <c r="AE3912" t="s">
        <v>526</v>
      </c>
      <c r="AF3912" t="s">
        <v>290</v>
      </c>
      <c r="AG3912" t="s">
        <v>122</v>
      </c>
      <c r="AH3912" t="s">
        <v>472</v>
      </c>
      <c r="AI3912" t="s">
        <v>305</v>
      </c>
      <c r="AJ3912" t="s">
        <v>306</v>
      </c>
      <c r="AK3912" t="s">
        <v>73</v>
      </c>
      <c r="AL3912" t="s">
        <v>125</v>
      </c>
      <c r="AM3912" t="s">
        <v>75</v>
      </c>
      <c r="AN3912" t="s">
        <v>76</v>
      </c>
      <c r="AO3912" t="s">
        <v>102</v>
      </c>
      <c r="AP3912" t="s">
        <v>210</v>
      </c>
      <c r="AQ3912" t="s">
        <v>61</v>
      </c>
      <c r="AR3912" t="s">
        <v>67</v>
      </c>
      <c r="AS3912" t="s">
        <v>62</v>
      </c>
      <c r="AT3912" t="s">
        <v>73</v>
      </c>
      <c r="AU3912" t="s">
        <v>3299</v>
      </c>
      <c r="AV3912" t="s">
        <v>294</v>
      </c>
    </row>
    <row r="3913" spans="1:48" hidden="1" x14ac:dyDescent="0.3">
      <c r="A3913" t="s">
        <v>18403</v>
      </c>
      <c r="B3913" t="s">
        <v>18404</v>
      </c>
      <c r="C3913" s="1" t="str">
        <f t="shared" si="643"/>
        <v>21:0975</v>
      </c>
      <c r="D3913" s="1" t="str">
        <f t="shared" si="644"/>
        <v>21:0111</v>
      </c>
      <c r="E3913" t="s">
        <v>18405</v>
      </c>
      <c r="F3913" t="s">
        <v>18406</v>
      </c>
      <c r="H3913">
        <v>60.891924400000001</v>
      </c>
      <c r="I3913">
        <v>-101.988595</v>
      </c>
      <c r="J3913" s="1" t="str">
        <f t="shared" si="645"/>
        <v>NGR lake sediment grab sample</v>
      </c>
      <c r="K3913" s="1" t="str">
        <f t="shared" si="646"/>
        <v>&lt;177 micron (NGR)</v>
      </c>
      <c r="L3913">
        <v>120</v>
      </c>
      <c r="M3913" t="s">
        <v>200</v>
      </c>
      <c r="N3913">
        <v>2327</v>
      </c>
      <c r="O3913" t="s">
        <v>209</v>
      </c>
      <c r="P3913" t="s">
        <v>54</v>
      </c>
      <c r="Q3913" t="s">
        <v>3299</v>
      </c>
      <c r="R3913" t="s">
        <v>69</v>
      </c>
      <c r="S3913" t="s">
        <v>57</v>
      </c>
      <c r="T3913" t="s">
        <v>381</v>
      </c>
      <c r="U3913" t="s">
        <v>138</v>
      </c>
      <c r="V3913" t="s">
        <v>2740</v>
      </c>
      <c r="W3913" t="s">
        <v>125</v>
      </c>
      <c r="X3913" t="s">
        <v>67</v>
      </c>
      <c r="Y3913" t="s">
        <v>157</v>
      </c>
      <c r="Z3913" t="s">
        <v>74</v>
      </c>
      <c r="AA3913" t="s">
        <v>64</v>
      </c>
      <c r="AB3913" t="s">
        <v>90</v>
      </c>
      <c r="AC3913" t="s">
        <v>70</v>
      </c>
      <c r="AD3913" t="s">
        <v>138</v>
      </c>
      <c r="AE3913" t="s">
        <v>155</v>
      </c>
      <c r="AF3913" t="s">
        <v>357</v>
      </c>
      <c r="AG3913" t="s">
        <v>90</v>
      </c>
      <c r="AH3913" t="s">
        <v>472</v>
      </c>
      <c r="AI3913" t="s">
        <v>63</v>
      </c>
      <c r="AJ3913" t="s">
        <v>240</v>
      </c>
      <c r="AK3913" t="s">
        <v>73</v>
      </c>
      <c r="AL3913" t="s">
        <v>103</v>
      </c>
      <c r="AM3913" t="s">
        <v>103</v>
      </c>
      <c r="AN3913" t="s">
        <v>76</v>
      </c>
      <c r="AO3913" t="s">
        <v>79</v>
      </c>
      <c r="AP3913" t="s">
        <v>115</v>
      </c>
      <c r="AQ3913" t="s">
        <v>338</v>
      </c>
      <c r="AR3913" t="s">
        <v>67</v>
      </c>
      <c r="AS3913" t="s">
        <v>54</v>
      </c>
      <c r="AT3913" t="s">
        <v>73</v>
      </c>
      <c r="AU3913" t="s">
        <v>107</v>
      </c>
      <c r="AV3913" t="s">
        <v>15217</v>
      </c>
    </row>
    <row r="3914" spans="1:48" hidden="1" x14ac:dyDescent="0.3">
      <c r="A3914" t="s">
        <v>18407</v>
      </c>
      <c r="B3914" t="s">
        <v>18408</v>
      </c>
      <c r="C3914" s="1" t="str">
        <f t="shared" si="643"/>
        <v>21:0975</v>
      </c>
      <c r="D3914" s="1" t="str">
        <f t="shared" si="644"/>
        <v>21:0111</v>
      </c>
      <c r="E3914" t="s">
        <v>18409</v>
      </c>
      <c r="F3914" t="s">
        <v>18410</v>
      </c>
      <c r="H3914">
        <v>60.943205900000002</v>
      </c>
      <c r="I3914">
        <v>-101.9450882</v>
      </c>
      <c r="J3914" s="1" t="str">
        <f t="shared" si="645"/>
        <v>NGR lake sediment grab sample</v>
      </c>
      <c r="K3914" s="1" t="str">
        <f t="shared" si="646"/>
        <v>&lt;177 micron (NGR)</v>
      </c>
      <c r="L3914">
        <v>120</v>
      </c>
      <c r="M3914" t="s">
        <v>217</v>
      </c>
      <c r="N3914">
        <v>2328</v>
      </c>
      <c r="O3914" t="s">
        <v>292</v>
      </c>
      <c r="P3914" t="s">
        <v>62</v>
      </c>
      <c r="Q3914" t="s">
        <v>521</v>
      </c>
      <c r="R3914" t="s">
        <v>282</v>
      </c>
      <c r="S3914" t="s">
        <v>57</v>
      </c>
      <c r="T3914" t="s">
        <v>152</v>
      </c>
      <c r="U3914" t="s">
        <v>168</v>
      </c>
      <c r="V3914" t="s">
        <v>221</v>
      </c>
      <c r="W3914" t="s">
        <v>62</v>
      </c>
      <c r="X3914" t="s">
        <v>62</v>
      </c>
      <c r="Y3914" t="s">
        <v>355</v>
      </c>
      <c r="Z3914" t="s">
        <v>96</v>
      </c>
      <c r="AA3914" t="s">
        <v>64</v>
      </c>
      <c r="AB3914" t="s">
        <v>172</v>
      </c>
      <c r="AC3914" t="s">
        <v>177</v>
      </c>
      <c r="AD3914" t="s">
        <v>74</v>
      </c>
      <c r="AE3914" t="s">
        <v>74</v>
      </c>
      <c r="AF3914" t="s">
        <v>116</v>
      </c>
      <c r="AG3914" t="s">
        <v>100</v>
      </c>
      <c r="AH3914" t="s">
        <v>780</v>
      </c>
      <c r="AI3914" t="s">
        <v>114</v>
      </c>
      <c r="AJ3914" t="s">
        <v>2699</v>
      </c>
      <c r="AK3914" t="s">
        <v>73</v>
      </c>
      <c r="AL3914" t="s">
        <v>75</v>
      </c>
      <c r="AM3914" t="s">
        <v>74</v>
      </c>
      <c r="AN3914" t="s">
        <v>76</v>
      </c>
      <c r="AO3914" t="s">
        <v>203</v>
      </c>
      <c r="AP3914" t="s">
        <v>225</v>
      </c>
      <c r="AQ3914" t="s">
        <v>1073</v>
      </c>
      <c r="AR3914" t="s">
        <v>74</v>
      </c>
      <c r="AS3914" t="s">
        <v>170</v>
      </c>
      <c r="AT3914" t="s">
        <v>73</v>
      </c>
      <c r="AU3914" t="s">
        <v>107</v>
      </c>
      <c r="AV3914" t="s">
        <v>5059</v>
      </c>
    </row>
    <row r="3915" spans="1:48" hidden="1" x14ac:dyDescent="0.3">
      <c r="A3915" t="s">
        <v>18411</v>
      </c>
      <c r="B3915" t="s">
        <v>18412</v>
      </c>
      <c r="C3915" s="1" t="str">
        <f t="shared" si="643"/>
        <v>21:0975</v>
      </c>
      <c r="D3915" s="1" t="str">
        <f t="shared" si="644"/>
        <v>21:0111</v>
      </c>
      <c r="E3915" t="s">
        <v>18413</v>
      </c>
      <c r="F3915" t="s">
        <v>18414</v>
      </c>
      <c r="H3915">
        <v>60.949779900000003</v>
      </c>
      <c r="I3915">
        <v>-101.988831</v>
      </c>
      <c r="J3915" s="1" t="str">
        <f t="shared" si="645"/>
        <v>NGR lake sediment grab sample</v>
      </c>
      <c r="K3915" s="1" t="str">
        <f t="shared" si="646"/>
        <v>&lt;177 micron (NGR)</v>
      </c>
      <c r="L3915">
        <v>120</v>
      </c>
      <c r="M3915" t="s">
        <v>246</v>
      </c>
      <c r="N3915">
        <v>2329</v>
      </c>
      <c r="O3915" t="s">
        <v>136</v>
      </c>
      <c r="P3915" t="s">
        <v>54</v>
      </c>
      <c r="Q3915" t="s">
        <v>1134</v>
      </c>
      <c r="R3915" t="s">
        <v>282</v>
      </c>
      <c r="S3915" t="s">
        <v>57</v>
      </c>
      <c r="T3915" t="s">
        <v>91</v>
      </c>
      <c r="U3915" t="s">
        <v>138</v>
      </c>
      <c r="V3915" t="s">
        <v>890</v>
      </c>
      <c r="W3915" t="s">
        <v>448</v>
      </c>
      <c r="X3915" t="s">
        <v>62</v>
      </c>
      <c r="Y3915" t="s">
        <v>396</v>
      </c>
      <c r="Z3915" t="s">
        <v>170</v>
      </c>
      <c r="AA3915" t="s">
        <v>64</v>
      </c>
      <c r="AB3915" t="s">
        <v>93</v>
      </c>
      <c r="AC3915" t="s">
        <v>155</v>
      </c>
      <c r="AD3915" t="s">
        <v>127</v>
      </c>
      <c r="AE3915" t="s">
        <v>174</v>
      </c>
      <c r="AF3915" t="s">
        <v>290</v>
      </c>
      <c r="AG3915" t="s">
        <v>427</v>
      </c>
      <c r="AH3915" t="s">
        <v>472</v>
      </c>
      <c r="AI3915" t="s">
        <v>338</v>
      </c>
      <c r="AJ3915" t="s">
        <v>208</v>
      </c>
      <c r="AK3915" t="s">
        <v>73</v>
      </c>
      <c r="AL3915" t="s">
        <v>75</v>
      </c>
      <c r="AM3915" t="s">
        <v>157</v>
      </c>
      <c r="AN3915" t="s">
        <v>76</v>
      </c>
      <c r="AO3915" t="s">
        <v>203</v>
      </c>
      <c r="AP3915" t="s">
        <v>414</v>
      </c>
      <c r="AQ3915" t="s">
        <v>440</v>
      </c>
      <c r="AR3915" t="s">
        <v>62</v>
      </c>
      <c r="AS3915" t="s">
        <v>62</v>
      </c>
      <c r="AT3915" t="s">
        <v>73</v>
      </c>
      <c r="AU3915" t="s">
        <v>107</v>
      </c>
      <c r="AV3915" t="s">
        <v>16810</v>
      </c>
    </row>
    <row r="3916" spans="1:48" hidden="1" x14ac:dyDescent="0.3">
      <c r="A3916" t="s">
        <v>18415</v>
      </c>
      <c r="B3916" t="s">
        <v>18416</v>
      </c>
      <c r="C3916" s="1" t="str">
        <f t="shared" si="643"/>
        <v>21:0975</v>
      </c>
      <c r="D3916" s="1" t="str">
        <f t="shared" si="644"/>
        <v>21:0111</v>
      </c>
      <c r="E3916" t="s">
        <v>18417</v>
      </c>
      <c r="F3916" t="s">
        <v>18418</v>
      </c>
      <c r="H3916">
        <v>60.9566819</v>
      </c>
      <c r="I3916">
        <v>-101.9903657</v>
      </c>
      <c r="J3916" s="1" t="str">
        <f t="shared" si="645"/>
        <v>NGR lake sediment grab sample</v>
      </c>
      <c r="K3916" s="1" t="str">
        <f t="shared" si="646"/>
        <v>&lt;177 micron (NGR)</v>
      </c>
      <c r="L3916">
        <v>120</v>
      </c>
      <c r="M3916" t="s">
        <v>260</v>
      </c>
      <c r="N3916">
        <v>2330</v>
      </c>
      <c r="O3916" t="s">
        <v>439</v>
      </c>
      <c r="P3916" t="s">
        <v>54</v>
      </c>
      <c r="Q3916" t="s">
        <v>1295</v>
      </c>
      <c r="R3916" t="s">
        <v>90</v>
      </c>
      <c r="S3916" t="s">
        <v>57</v>
      </c>
      <c r="T3916" t="s">
        <v>291</v>
      </c>
      <c r="U3916" t="s">
        <v>138</v>
      </c>
      <c r="V3916" t="s">
        <v>282</v>
      </c>
      <c r="W3916" t="s">
        <v>157</v>
      </c>
      <c r="X3916" t="s">
        <v>62</v>
      </c>
      <c r="Y3916" t="s">
        <v>74</v>
      </c>
      <c r="Z3916" t="s">
        <v>62</v>
      </c>
      <c r="AA3916" t="s">
        <v>64</v>
      </c>
      <c r="AB3916" t="s">
        <v>187</v>
      </c>
      <c r="AC3916" t="s">
        <v>173</v>
      </c>
      <c r="AD3916" t="s">
        <v>62</v>
      </c>
      <c r="AE3916" t="s">
        <v>98</v>
      </c>
      <c r="AF3916" t="s">
        <v>134</v>
      </c>
      <c r="AG3916" t="s">
        <v>192</v>
      </c>
      <c r="AH3916" t="s">
        <v>173</v>
      </c>
      <c r="AI3916" t="s">
        <v>94</v>
      </c>
      <c r="AJ3916" t="s">
        <v>159</v>
      </c>
      <c r="AK3916" t="s">
        <v>73</v>
      </c>
      <c r="AL3916" t="s">
        <v>103</v>
      </c>
      <c r="AM3916" t="s">
        <v>75</v>
      </c>
      <c r="AN3916" t="s">
        <v>76</v>
      </c>
      <c r="AO3916" t="s">
        <v>305</v>
      </c>
      <c r="AP3916" t="s">
        <v>194</v>
      </c>
      <c r="AQ3916" t="s">
        <v>118</v>
      </c>
      <c r="AR3916" t="s">
        <v>67</v>
      </c>
      <c r="AS3916" t="s">
        <v>54</v>
      </c>
      <c r="AT3916" t="s">
        <v>73</v>
      </c>
      <c r="AU3916" t="s">
        <v>107</v>
      </c>
      <c r="AV3916" t="s">
        <v>18419</v>
      </c>
    </row>
    <row r="3917" spans="1:48" hidden="1" x14ac:dyDescent="0.3">
      <c r="A3917" t="s">
        <v>18420</v>
      </c>
      <c r="B3917" t="s">
        <v>18421</v>
      </c>
      <c r="C3917" s="1" t="str">
        <f t="shared" si="643"/>
        <v>21:0975</v>
      </c>
      <c r="D3917" s="1" t="str">
        <f t="shared" si="644"/>
        <v>21:0111</v>
      </c>
      <c r="E3917" t="s">
        <v>18422</v>
      </c>
      <c r="F3917" t="s">
        <v>18423</v>
      </c>
      <c r="H3917">
        <v>60.9644318</v>
      </c>
      <c r="I3917">
        <v>-101.9620772</v>
      </c>
      <c r="J3917" s="1" t="str">
        <f t="shared" si="645"/>
        <v>NGR lake sediment grab sample</v>
      </c>
      <c r="K3917" s="1" t="str">
        <f t="shared" si="646"/>
        <v>&lt;177 micron (NGR)</v>
      </c>
      <c r="L3917">
        <v>120</v>
      </c>
      <c r="M3917" t="s">
        <v>273</v>
      </c>
      <c r="N3917">
        <v>2331</v>
      </c>
      <c r="O3917" t="s">
        <v>62</v>
      </c>
      <c r="P3917" t="s">
        <v>54</v>
      </c>
      <c r="Q3917" t="s">
        <v>166</v>
      </c>
      <c r="R3917" t="s">
        <v>290</v>
      </c>
      <c r="S3917" t="s">
        <v>57</v>
      </c>
      <c r="T3917" t="s">
        <v>152</v>
      </c>
      <c r="U3917" t="s">
        <v>138</v>
      </c>
      <c r="V3917" t="s">
        <v>187</v>
      </c>
      <c r="W3917" t="s">
        <v>62</v>
      </c>
      <c r="X3917" t="s">
        <v>74</v>
      </c>
      <c r="Y3917" t="s">
        <v>238</v>
      </c>
      <c r="Z3917" t="s">
        <v>138</v>
      </c>
      <c r="AA3917" t="s">
        <v>64</v>
      </c>
      <c r="AB3917" t="s">
        <v>303</v>
      </c>
      <c r="AC3917" t="s">
        <v>155</v>
      </c>
      <c r="AD3917" t="s">
        <v>62</v>
      </c>
      <c r="AE3917" t="s">
        <v>74</v>
      </c>
      <c r="AF3917" t="s">
        <v>290</v>
      </c>
      <c r="AG3917" t="s">
        <v>365</v>
      </c>
      <c r="AH3917" t="s">
        <v>472</v>
      </c>
      <c r="AI3917" t="s">
        <v>138</v>
      </c>
      <c r="AJ3917" t="s">
        <v>382</v>
      </c>
      <c r="AK3917" t="s">
        <v>73</v>
      </c>
      <c r="AL3917" t="s">
        <v>177</v>
      </c>
      <c r="AM3917" t="s">
        <v>125</v>
      </c>
      <c r="AN3917" t="s">
        <v>76</v>
      </c>
      <c r="AO3917" t="s">
        <v>203</v>
      </c>
      <c r="AP3917" t="s">
        <v>126</v>
      </c>
      <c r="AQ3917" t="s">
        <v>263</v>
      </c>
      <c r="AR3917" t="s">
        <v>74</v>
      </c>
      <c r="AS3917" t="s">
        <v>62</v>
      </c>
      <c r="AT3917" t="s">
        <v>73</v>
      </c>
      <c r="AU3917" t="s">
        <v>1128</v>
      </c>
      <c r="AV3917" t="s">
        <v>18424</v>
      </c>
    </row>
    <row r="3918" spans="1:48" hidden="1" x14ac:dyDescent="0.3">
      <c r="A3918" t="s">
        <v>18425</v>
      </c>
      <c r="B3918" t="s">
        <v>18426</v>
      </c>
      <c r="C3918" s="1" t="str">
        <f t="shared" si="643"/>
        <v>21:0975</v>
      </c>
      <c r="D3918" s="1" t="str">
        <f>HYPERLINK("https://geochem.nrcan.gc.ca/cdogs/content/svy/svy_e.htm", "")</f>
        <v/>
      </c>
      <c r="G3918" s="1" t="str">
        <f>HYPERLINK("https://geochem.nrcan.gc.ca/cdogs/content/cr_/cr_00161_e.htm", "161")</f>
        <v>161</v>
      </c>
      <c r="J3918" t="s">
        <v>230</v>
      </c>
      <c r="K3918" t="s">
        <v>231</v>
      </c>
      <c r="L3918">
        <v>120</v>
      </c>
      <c r="M3918" t="s">
        <v>232</v>
      </c>
      <c r="N3918">
        <v>2332</v>
      </c>
      <c r="O3918" t="s">
        <v>336</v>
      </c>
      <c r="P3918" t="s">
        <v>96</v>
      </c>
      <c r="Q3918" t="s">
        <v>566</v>
      </c>
      <c r="R3918" t="s">
        <v>103</v>
      </c>
      <c r="S3918" t="s">
        <v>57</v>
      </c>
      <c r="T3918" t="s">
        <v>1089</v>
      </c>
      <c r="U3918" t="s">
        <v>88</v>
      </c>
      <c r="V3918" t="s">
        <v>58</v>
      </c>
      <c r="W3918" t="s">
        <v>346</v>
      </c>
      <c r="X3918" t="s">
        <v>62</v>
      </c>
      <c r="Y3918" t="s">
        <v>118</v>
      </c>
      <c r="Z3918" t="s">
        <v>104</v>
      </c>
      <c r="AA3918" t="s">
        <v>64</v>
      </c>
      <c r="AB3918" t="s">
        <v>189</v>
      </c>
      <c r="AC3918" t="s">
        <v>125</v>
      </c>
      <c r="AD3918" t="s">
        <v>67</v>
      </c>
      <c r="AE3918" t="s">
        <v>2283</v>
      </c>
      <c r="AF3918" t="s">
        <v>99</v>
      </c>
      <c r="AG3918" t="s">
        <v>853</v>
      </c>
      <c r="AH3918" t="s">
        <v>125</v>
      </c>
      <c r="AI3918" t="s">
        <v>134</v>
      </c>
      <c r="AJ3918" t="s">
        <v>328</v>
      </c>
      <c r="AK3918" t="s">
        <v>73</v>
      </c>
      <c r="AL3918" t="s">
        <v>206</v>
      </c>
      <c r="AM3918" t="s">
        <v>206</v>
      </c>
      <c r="AN3918" t="s">
        <v>76</v>
      </c>
      <c r="AO3918" t="s">
        <v>92</v>
      </c>
      <c r="AP3918" t="s">
        <v>9322</v>
      </c>
      <c r="AQ3918" t="s">
        <v>254</v>
      </c>
      <c r="AR3918" t="s">
        <v>62</v>
      </c>
      <c r="AS3918" t="s">
        <v>96</v>
      </c>
      <c r="AT3918" t="s">
        <v>152</v>
      </c>
      <c r="AU3918" t="s">
        <v>539</v>
      </c>
      <c r="AV3918" t="s">
        <v>16431</v>
      </c>
    </row>
    <row r="3919" spans="1:48" hidden="1" x14ac:dyDescent="0.3">
      <c r="A3919" t="s">
        <v>18427</v>
      </c>
      <c r="B3919" t="s">
        <v>18428</v>
      </c>
      <c r="C3919" s="1" t="str">
        <f t="shared" si="643"/>
        <v>21:0975</v>
      </c>
      <c r="D3919" s="1" t="str">
        <f t="shared" ref="D3919:D3933" si="647">HYPERLINK("https://geochem.nrcan.gc.ca/cdogs/content/svy/svy210111_e.htm", "21:0111")</f>
        <v>21:0111</v>
      </c>
      <c r="E3919" t="s">
        <v>18429</v>
      </c>
      <c r="F3919" t="s">
        <v>18430</v>
      </c>
      <c r="H3919">
        <v>60.9930758</v>
      </c>
      <c r="I3919">
        <v>-101.97708369999999</v>
      </c>
      <c r="J3919" s="1" t="str">
        <f t="shared" ref="J3919:J3933" si="648">HYPERLINK("https://geochem.nrcan.gc.ca/cdogs/content/kwd/kwd020027_e.htm", "NGR lake sediment grab sample")</f>
        <v>NGR lake sediment grab sample</v>
      </c>
      <c r="K3919" s="1" t="str">
        <f t="shared" ref="K3919:K3933" si="649">HYPERLINK("https://geochem.nrcan.gc.ca/cdogs/content/kwd/kwd080006_e.htm", "&lt;177 micron (NGR)")</f>
        <v>&lt;177 micron (NGR)</v>
      </c>
      <c r="L3919">
        <v>120</v>
      </c>
      <c r="M3919" t="s">
        <v>289</v>
      </c>
      <c r="N3919">
        <v>2333</v>
      </c>
      <c r="O3919" t="s">
        <v>143</v>
      </c>
      <c r="P3919" t="s">
        <v>54</v>
      </c>
      <c r="Q3919" t="s">
        <v>775</v>
      </c>
      <c r="R3919" t="s">
        <v>522</v>
      </c>
      <c r="S3919" t="s">
        <v>57</v>
      </c>
      <c r="T3919" t="s">
        <v>262</v>
      </c>
      <c r="U3919" t="s">
        <v>117</v>
      </c>
      <c r="V3919" t="s">
        <v>691</v>
      </c>
      <c r="W3919" t="s">
        <v>68</v>
      </c>
      <c r="X3919" t="s">
        <v>74</v>
      </c>
      <c r="Y3919" t="s">
        <v>95</v>
      </c>
      <c r="Z3919" t="s">
        <v>170</v>
      </c>
      <c r="AA3919" t="s">
        <v>64</v>
      </c>
      <c r="AB3919" t="s">
        <v>169</v>
      </c>
      <c r="AC3919" t="s">
        <v>224</v>
      </c>
      <c r="AD3919" t="s">
        <v>62</v>
      </c>
      <c r="AE3919" t="s">
        <v>3162</v>
      </c>
      <c r="AF3919" t="s">
        <v>436</v>
      </c>
      <c r="AG3919" t="s">
        <v>251</v>
      </c>
      <c r="AH3919" t="s">
        <v>472</v>
      </c>
      <c r="AI3919" t="s">
        <v>263</v>
      </c>
      <c r="AJ3919" t="s">
        <v>4080</v>
      </c>
      <c r="AK3919" t="s">
        <v>73</v>
      </c>
      <c r="AL3919" t="s">
        <v>103</v>
      </c>
      <c r="AM3919" t="s">
        <v>74</v>
      </c>
      <c r="AN3919" t="s">
        <v>76</v>
      </c>
      <c r="AO3919" t="s">
        <v>203</v>
      </c>
      <c r="AP3919" t="s">
        <v>2741</v>
      </c>
      <c r="AQ3919" t="s">
        <v>254</v>
      </c>
      <c r="AR3919" t="s">
        <v>67</v>
      </c>
      <c r="AS3919" t="s">
        <v>170</v>
      </c>
      <c r="AT3919" t="s">
        <v>73</v>
      </c>
      <c r="AU3919" t="s">
        <v>107</v>
      </c>
      <c r="AV3919" t="s">
        <v>11195</v>
      </c>
    </row>
    <row r="3920" spans="1:48" hidden="1" x14ac:dyDescent="0.3">
      <c r="A3920" t="s">
        <v>18431</v>
      </c>
      <c r="B3920" t="s">
        <v>18432</v>
      </c>
      <c r="C3920" s="1" t="str">
        <f t="shared" si="643"/>
        <v>21:0975</v>
      </c>
      <c r="D3920" s="1" t="str">
        <f t="shared" si="647"/>
        <v>21:0111</v>
      </c>
      <c r="E3920" t="s">
        <v>18433</v>
      </c>
      <c r="F3920" t="s">
        <v>18434</v>
      </c>
      <c r="H3920">
        <v>60.994835700000003</v>
      </c>
      <c r="I3920">
        <v>-101.9308152</v>
      </c>
      <c r="J3920" s="1" t="str">
        <f t="shared" si="648"/>
        <v>NGR lake sediment grab sample</v>
      </c>
      <c r="K3920" s="1" t="str">
        <f t="shared" si="649"/>
        <v>&lt;177 micron (NGR)</v>
      </c>
      <c r="L3920">
        <v>120</v>
      </c>
      <c r="M3920" t="s">
        <v>301</v>
      </c>
      <c r="N3920">
        <v>2334</v>
      </c>
      <c r="O3920" t="s">
        <v>63</v>
      </c>
      <c r="P3920" t="s">
        <v>54</v>
      </c>
      <c r="Q3920" t="s">
        <v>642</v>
      </c>
      <c r="R3920" t="s">
        <v>290</v>
      </c>
      <c r="S3920" t="s">
        <v>57</v>
      </c>
      <c r="T3920" t="s">
        <v>1089</v>
      </c>
      <c r="U3920" t="s">
        <v>57</v>
      </c>
      <c r="V3920" t="s">
        <v>381</v>
      </c>
      <c r="W3920" t="s">
        <v>526</v>
      </c>
      <c r="X3920" t="s">
        <v>74</v>
      </c>
      <c r="Y3920" t="s">
        <v>206</v>
      </c>
      <c r="Z3920" t="s">
        <v>170</v>
      </c>
      <c r="AA3920" t="s">
        <v>64</v>
      </c>
      <c r="AB3920" t="s">
        <v>478</v>
      </c>
      <c r="AC3920" t="s">
        <v>70</v>
      </c>
      <c r="AD3920" t="s">
        <v>62</v>
      </c>
      <c r="AE3920" t="s">
        <v>1211</v>
      </c>
      <c r="AF3920" t="s">
        <v>168</v>
      </c>
      <c r="AG3920" t="s">
        <v>853</v>
      </c>
      <c r="AH3920" t="s">
        <v>173</v>
      </c>
      <c r="AI3920" t="s">
        <v>388</v>
      </c>
      <c r="AJ3920" t="s">
        <v>53</v>
      </c>
      <c r="AK3920" t="s">
        <v>73</v>
      </c>
      <c r="AL3920" t="s">
        <v>75</v>
      </c>
      <c r="AM3920" t="s">
        <v>177</v>
      </c>
      <c r="AN3920" t="s">
        <v>76</v>
      </c>
      <c r="AO3920" t="s">
        <v>102</v>
      </c>
      <c r="AP3920" t="s">
        <v>656</v>
      </c>
      <c r="AQ3920" t="s">
        <v>94</v>
      </c>
      <c r="AR3920" t="s">
        <v>67</v>
      </c>
      <c r="AS3920" t="s">
        <v>54</v>
      </c>
      <c r="AT3920" t="s">
        <v>73</v>
      </c>
      <c r="AU3920" t="s">
        <v>107</v>
      </c>
      <c r="AV3920" t="s">
        <v>5664</v>
      </c>
    </row>
    <row r="3921" spans="1:48" hidden="1" x14ac:dyDescent="0.3">
      <c r="A3921" t="s">
        <v>18435</v>
      </c>
      <c r="B3921" t="s">
        <v>18436</v>
      </c>
      <c r="C3921" s="1" t="str">
        <f t="shared" si="643"/>
        <v>21:0975</v>
      </c>
      <c r="D3921" s="1" t="str">
        <f t="shared" si="647"/>
        <v>21:0111</v>
      </c>
      <c r="E3921" t="s">
        <v>18437</v>
      </c>
      <c r="F3921" t="s">
        <v>18438</v>
      </c>
      <c r="H3921">
        <v>60.971445899999999</v>
      </c>
      <c r="I3921">
        <v>-101.89525810000001</v>
      </c>
      <c r="J3921" s="1" t="str">
        <f t="shared" si="648"/>
        <v>NGR lake sediment grab sample</v>
      </c>
      <c r="K3921" s="1" t="str">
        <f t="shared" si="649"/>
        <v>&lt;177 micron (NGR)</v>
      </c>
      <c r="L3921">
        <v>120</v>
      </c>
      <c r="M3921" t="s">
        <v>314</v>
      </c>
      <c r="N3921">
        <v>2335</v>
      </c>
      <c r="O3921" t="s">
        <v>238</v>
      </c>
      <c r="P3921" t="s">
        <v>54</v>
      </c>
      <c r="Q3921" t="s">
        <v>1158</v>
      </c>
      <c r="R3921" t="s">
        <v>141</v>
      </c>
      <c r="S3921" t="s">
        <v>57</v>
      </c>
      <c r="T3921" t="s">
        <v>404</v>
      </c>
      <c r="U3921" t="s">
        <v>96</v>
      </c>
      <c r="V3921" t="s">
        <v>251</v>
      </c>
      <c r="W3921" t="s">
        <v>74</v>
      </c>
      <c r="X3921" t="s">
        <v>67</v>
      </c>
      <c r="Y3921" t="s">
        <v>206</v>
      </c>
      <c r="Z3921" t="s">
        <v>62</v>
      </c>
      <c r="AA3921" t="s">
        <v>64</v>
      </c>
      <c r="AB3921" t="s">
        <v>471</v>
      </c>
      <c r="AC3921" t="s">
        <v>70</v>
      </c>
      <c r="AD3921" t="s">
        <v>62</v>
      </c>
      <c r="AE3921" t="s">
        <v>864</v>
      </c>
      <c r="AF3921" t="s">
        <v>92</v>
      </c>
      <c r="AG3921" t="s">
        <v>139</v>
      </c>
      <c r="AH3921" t="s">
        <v>780</v>
      </c>
      <c r="AI3921" t="s">
        <v>254</v>
      </c>
      <c r="AJ3921" t="s">
        <v>692</v>
      </c>
      <c r="AK3921" t="s">
        <v>73</v>
      </c>
      <c r="AL3921" t="s">
        <v>103</v>
      </c>
      <c r="AM3921" t="s">
        <v>75</v>
      </c>
      <c r="AN3921" t="s">
        <v>76</v>
      </c>
      <c r="AO3921" t="s">
        <v>123</v>
      </c>
      <c r="AP3921" t="s">
        <v>2741</v>
      </c>
      <c r="AQ3921" t="s">
        <v>240</v>
      </c>
      <c r="AR3921" t="s">
        <v>67</v>
      </c>
      <c r="AS3921" t="s">
        <v>54</v>
      </c>
      <c r="AT3921" t="s">
        <v>73</v>
      </c>
      <c r="AU3921" t="s">
        <v>107</v>
      </c>
      <c r="AV3921" t="s">
        <v>12696</v>
      </c>
    </row>
    <row r="3922" spans="1:48" hidden="1" x14ac:dyDescent="0.3">
      <c r="A3922" t="s">
        <v>18439</v>
      </c>
      <c r="B3922" t="s">
        <v>18440</v>
      </c>
      <c r="C3922" s="1" t="str">
        <f t="shared" si="643"/>
        <v>21:0975</v>
      </c>
      <c r="D3922" s="1" t="str">
        <f t="shared" si="647"/>
        <v>21:0111</v>
      </c>
      <c r="E3922" t="s">
        <v>18441</v>
      </c>
      <c r="F3922" t="s">
        <v>18442</v>
      </c>
      <c r="H3922">
        <v>60.992946799999999</v>
      </c>
      <c r="I3922">
        <v>-101.8577047</v>
      </c>
      <c r="J3922" s="1" t="str">
        <f t="shared" si="648"/>
        <v>NGR lake sediment grab sample</v>
      </c>
      <c r="K3922" s="1" t="str">
        <f t="shared" si="649"/>
        <v>&lt;177 micron (NGR)</v>
      </c>
      <c r="L3922">
        <v>120</v>
      </c>
      <c r="M3922" t="s">
        <v>324</v>
      </c>
      <c r="N3922">
        <v>2336</v>
      </c>
      <c r="O3922" t="s">
        <v>396</v>
      </c>
      <c r="P3922" t="s">
        <v>54</v>
      </c>
      <c r="Q3922" t="s">
        <v>437</v>
      </c>
      <c r="R3922" t="s">
        <v>471</v>
      </c>
      <c r="S3922" t="s">
        <v>57</v>
      </c>
      <c r="T3922" t="s">
        <v>365</v>
      </c>
      <c r="U3922" t="s">
        <v>117</v>
      </c>
      <c r="V3922" t="s">
        <v>90</v>
      </c>
      <c r="W3922" t="s">
        <v>103</v>
      </c>
      <c r="X3922" t="s">
        <v>74</v>
      </c>
      <c r="Y3922" t="s">
        <v>157</v>
      </c>
      <c r="Z3922" t="s">
        <v>74</v>
      </c>
      <c r="AA3922" t="s">
        <v>64</v>
      </c>
      <c r="AB3922" t="s">
        <v>69</v>
      </c>
      <c r="AC3922" t="s">
        <v>70</v>
      </c>
      <c r="AD3922" t="s">
        <v>74</v>
      </c>
      <c r="AE3922" t="s">
        <v>8812</v>
      </c>
      <c r="AF3922" t="s">
        <v>77</v>
      </c>
      <c r="AG3922" t="s">
        <v>168</v>
      </c>
      <c r="AH3922" t="s">
        <v>780</v>
      </c>
      <c r="AI3922" t="s">
        <v>63</v>
      </c>
      <c r="AJ3922" t="s">
        <v>254</v>
      </c>
      <c r="AK3922" t="s">
        <v>73</v>
      </c>
      <c r="AL3922" t="s">
        <v>103</v>
      </c>
      <c r="AM3922" t="s">
        <v>103</v>
      </c>
      <c r="AN3922" t="s">
        <v>76</v>
      </c>
      <c r="AO3922" t="s">
        <v>388</v>
      </c>
      <c r="AP3922" t="s">
        <v>8164</v>
      </c>
      <c r="AQ3922" t="s">
        <v>302</v>
      </c>
      <c r="AR3922" t="s">
        <v>67</v>
      </c>
      <c r="AS3922" t="s">
        <v>54</v>
      </c>
      <c r="AT3922" t="s">
        <v>73</v>
      </c>
      <c r="AU3922" t="s">
        <v>107</v>
      </c>
      <c r="AV3922" t="s">
        <v>18443</v>
      </c>
    </row>
    <row r="3923" spans="1:48" hidden="1" x14ac:dyDescent="0.3">
      <c r="A3923" t="s">
        <v>18444</v>
      </c>
      <c r="B3923" t="s">
        <v>18445</v>
      </c>
      <c r="C3923" s="1" t="str">
        <f t="shared" si="643"/>
        <v>21:0975</v>
      </c>
      <c r="D3923" s="1" t="str">
        <f t="shared" si="647"/>
        <v>21:0111</v>
      </c>
      <c r="E3923" t="s">
        <v>18446</v>
      </c>
      <c r="F3923" t="s">
        <v>18447</v>
      </c>
      <c r="H3923">
        <v>60.9806077</v>
      </c>
      <c r="I3923">
        <v>-101.798834</v>
      </c>
      <c r="J3923" s="1" t="str">
        <f t="shared" si="648"/>
        <v>NGR lake sediment grab sample</v>
      </c>
      <c r="K3923" s="1" t="str">
        <f t="shared" si="649"/>
        <v>&lt;177 micron (NGR)</v>
      </c>
      <c r="L3923">
        <v>120</v>
      </c>
      <c r="M3923" t="s">
        <v>335</v>
      </c>
      <c r="N3923">
        <v>2337</v>
      </c>
      <c r="O3923" t="s">
        <v>106</v>
      </c>
      <c r="P3923" t="s">
        <v>54</v>
      </c>
      <c r="Q3923" t="s">
        <v>387</v>
      </c>
      <c r="R3923" t="s">
        <v>90</v>
      </c>
      <c r="S3923" t="s">
        <v>57</v>
      </c>
      <c r="T3923" t="s">
        <v>438</v>
      </c>
      <c r="U3923" t="s">
        <v>88</v>
      </c>
      <c r="V3923" t="s">
        <v>221</v>
      </c>
      <c r="W3923" t="s">
        <v>346</v>
      </c>
      <c r="X3923" t="s">
        <v>62</v>
      </c>
      <c r="Y3923" t="s">
        <v>205</v>
      </c>
      <c r="Z3923" t="s">
        <v>59</v>
      </c>
      <c r="AA3923" t="s">
        <v>64</v>
      </c>
      <c r="AB3923" t="s">
        <v>522</v>
      </c>
      <c r="AC3923" t="s">
        <v>155</v>
      </c>
      <c r="AD3923" t="s">
        <v>62</v>
      </c>
      <c r="AE3923" t="s">
        <v>396</v>
      </c>
      <c r="AF3923" t="s">
        <v>282</v>
      </c>
      <c r="AG3923" t="s">
        <v>1089</v>
      </c>
      <c r="AH3923" t="s">
        <v>173</v>
      </c>
      <c r="AI3923" t="s">
        <v>329</v>
      </c>
      <c r="AJ3923" t="s">
        <v>71</v>
      </c>
      <c r="AK3923" t="s">
        <v>73</v>
      </c>
      <c r="AL3923" t="s">
        <v>157</v>
      </c>
      <c r="AM3923" t="s">
        <v>75</v>
      </c>
      <c r="AN3923" t="s">
        <v>76</v>
      </c>
      <c r="AO3923" t="s">
        <v>168</v>
      </c>
      <c r="AP3923" t="s">
        <v>179</v>
      </c>
      <c r="AQ3923" t="s">
        <v>127</v>
      </c>
      <c r="AR3923" t="s">
        <v>67</v>
      </c>
      <c r="AS3923" t="s">
        <v>54</v>
      </c>
      <c r="AT3923" t="s">
        <v>73</v>
      </c>
      <c r="AU3923" t="s">
        <v>107</v>
      </c>
      <c r="AV3923" t="s">
        <v>1296</v>
      </c>
    </row>
    <row r="3924" spans="1:48" hidden="1" x14ac:dyDescent="0.3">
      <c r="A3924" t="s">
        <v>18448</v>
      </c>
      <c r="B3924" t="s">
        <v>18449</v>
      </c>
      <c r="C3924" s="1" t="str">
        <f t="shared" si="643"/>
        <v>21:0975</v>
      </c>
      <c r="D3924" s="1" t="str">
        <f t="shared" si="647"/>
        <v>21:0111</v>
      </c>
      <c r="E3924" t="s">
        <v>18450</v>
      </c>
      <c r="F3924" t="s">
        <v>18451</v>
      </c>
      <c r="H3924">
        <v>60.9425448</v>
      </c>
      <c r="I3924">
        <v>-101.8233027</v>
      </c>
      <c r="J3924" s="1" t="str">
        <f t="shared" si="648"/>
        <v>NGR lake sediment grab sample</v>
      </c>
      <c r="K3924" s="1" t="str">
        <f t="shared" si="649"/>
        <v>&lt;177 micron (NGR)</v>
      </c>
      <c r="L3924">
        <v>120</v>
      </c>
      <c r="M3924" t="s">
        <v>354</v>
      </c>
      <c r="N3924">
        <v>2338</v>
      </c>
      <c r="O3924" t="s">
        <v>63</v>
      </c>
      <c r="P3924" t="s">
        <v>54</v>
      </c>
      <c r="Q3924" t="s">
        <v>900</v>
      </c>
      <c r="R3924" t="s">
        <v>168</v>
      </c>
      <c r="S3924" t="s">
        <v>57</v>
      </c>
      <c r="T3924" t="s">
        <v>604</v>
      </c>
      <c r="U3924" t="s">
        <v>138</v>
      </c>
      <c r="V3924" t="s">
        <v>97</v>
      </c>
      <c r="W3924" t="s">
        <v>308</v>
      </c>
      <c r="X3924" t="s">
        <v>74</v>
      </c>
      <c r="Y3924" t="s">
        <v>421</v>
      </c>
      <c r="Z3924" t="s">
        <v>138</v>
      </c>
      <c r="AA3924" t="s">
        <v>64</v>
      </c>
      <c r="AB3924" t="s">
        <v>575</v>
      </c>
      <c r="AC3924" t="s">
        <v>155</v>
      </c>
      <c r="AD3924" t="s">
        <v>67</v>
      </c>
      <c r="AE3924" t="s">
        <v>421</v>
      </c>
      <c r="AF3924" t="s">
        <v>282</v>
      </c>
      <c r="AG3924" t="s">
        <v>91</v>
      </c>
      <c r="AH3924" t="s">
        <v>173</v>
      </c>
      <c r="AI3924" t="s">
        <v>514</v>
      </c>
      <c r="AJ3924" t="s">
        <v>306</v>
      </c>
      <c r="AK3924" t="s">
        <v>73</v>
      </c>
      <c r="AL3924" t="s">
        <v>68</v>
      </c>
      <c r="AM3924" t="s">
        <v>177</v>
      </c>
      <c r="AN3924" t="s">
        <v>76</v>
      </c>
      <c r="AO3924" t="s">
        <v>203</v>
      </c>
      <c r="AP3924" t="s">
        <v>78</v>
      </c>
      <c r="AQ3924" t="s">
        <v>327</v>
      </c>
      <c r="AR3924" t="s">
        <v>62</v>
      </c>
      <c r="AS3924" t="s">
        <v>54</v>
      </c>
      <c r="AT3924" t="s">
        <v>73</v>
      </c>
      <c r="AU3924" t="s">
        <v>643</v>
      </c>
      <c r="AV3924" t="s">
        <v>18452</v>
      </c>
    </row>
    <row r="3925" spans="1:48" hidden="1" x14ac:dyDescent="0.3">
      <c r="A3925" t="s">
        <v>18453</v>
      </c>
      <c r="B3925" t="s">
        <v>18454</v>
      </c>
      <c r="C3925" s="1" t="str">
        <f t="shared" si="643"/>
        <v>21:0975</v>
      </c>
      <c r="D3925" s="1" t="str">
        <f t="shared" si="647"/>
        <v>21:0111</v>
      </c>
      <c r="E3925" t="s">
        <v>18455</v>
      </c>
      <c r="F3925" t="s">
        <v>18456</v>
      </c>
      <c r="H3925">
        <v>60.741534000000001</v>
      </c>
      <c r="I3925">
        <v>-101.79732660000001</v>
      </c>
      <c r="J3925" s="1" t="str">
        <f t="shared" si="648"/>
        <v>NGR lake sediment grab sample</v>
      </c>
      <c r="K3925" s="1" t="str">
        <f t="shared" si="649"/>
        <v>&lt;177 micron (NGR)</v>
      </c>
      <c r="L3925">
        <v>121</v>
      </c>
      <c r="M3925" t="s">
        <v>52</v>
      </c>
      <c r="N3925">
        <v>2339</v>
      </c>
      <c r="O3925" t="s">
        <v>205</v>
      </c>
      <c r="P3925" t="s">
        <v>54</v>
      </c>
      <c r="Q3925" t="s">
        <v>194</v>
      </c>
      <c r="R3925" t="s">
        <v>59</v>
      </c>
      <c r="S3925" t="s">
        <v>57</v>
      </c>
      <c r="T3925" t="s">
        <v>175</v>
      </c>
      <c r="U3925" t="s">
        <v>59</v>
      </c>
      <c r="V3925" t="s">
        <v>93</v>
      </c>
      <c r="W3925" t="s">
        <v>94</v>
      </c>
      <c r="X3925" t="s">
        <v>74</v>
      </c>
      <c r="Y3925" t="s">
        <v>62</v>
      </c>
      <c r="Z3925" t="s">
        <v>138</v>
      </c>
      <c r="AA3925" t="s">
        <v>64</v>
      </c>
      <c r="AB3925" t="s">
        <v>264</v>
      </c>
      <c r="AC3925" t="s">
        <v>155</v>
      </c>
      <c r="AD3925" t="s">
        <v>74</v>
      </c>
      <c r="AE3925" t="s">
        <v>171</v>
      </c>
      <c r="AF3925" t="s">
        <v>436</v>
      </c>
      <c r="AG3925" t="s">
        <v>277</v>
      </c>
      <c r="AH3925" t="s">
        <v>173</v>
      </c>
      <c r="AI3925" t="s">
        <v>208</v>
      </c>
      <c r="AJ3925" t="s">
        <v>56</v>
      </c>
      <c r="AK3925" t="s">
        <v>73</v>
      </c>
      <c r="AL3925" t="s">
        <v>68</v>
      </c>
      <c r="AM3925" t="s">
        <v>103</v>
      </c>
      <c r="AN3925" t="s">
        <v>76</v>
      </c>
      <c r="AO3925" t="s">
        <v>150</v>
      </c>
      <c r="AP3925" t="s">
        <v>837</v>
      </c>
      <c r="AQ3925" t="s">
        <v>308</v>
      </c>
      <c r="AR3925" t="s">
        <v>74</v>
      </c>
      <c r="AS3925" t="s">
        <v>54</v>
      </c>
      <c r="AT3925" t="s">
        <v>73</v>
      </c>
      <c r="AU3925" t="s">
        <v>635</v>
      </c>
      <c r="AV3925" t="s">
        <v>671</v>
      </c>
    </row>
    <row r="3926" spans="1:48" hidden="1" x14ac:dyDescent="0.3">
      <c r="A3926" t="s">
        <v>18457</v>
      </c>
      <c r="B3926" t="s">
        <v>18458</v>
      </c>
      <c r="C3926" s="1" t="str">
        <f t="shared" si="643"/>
        <v>21:0975</v>
      </c>
      <c r="D3926" s="1" t="str">
        <f t="shared" si="647"/>
        <v>21:0111</v>
      </c>
      <c r="E3926" t="s">
        <v>18459</v>
      </c>
      <c r="F3926" t="s">
        <v>18460</v>
      </c>
      <c r="H3926">
        <v>60.897836300000002</v>
      </c>
      <c r="I3926">
        <v>-101.9132558</v>
      </c>
      <c r="J3926" s="1" t="str">
        <f t="shared" si="648"/>
        <v>NGR lake sediment grab sample</v>
      </c>
      <c r="K3926" s="1" t="str">
        <f t="shared" si="649"/>
        <v>&lt;177 micron (NGR)</v>
      </c>
      <c r="L3926">
        <v>121</v>
      </c>
      <c r="M3926" t="s">
        <v>86</v>
      </c>
      <c r="N3926">
        <v>2340</v>
      </c>
      <c r="O3926" t="s">
        <v>159</v>
      </c>
      <c r="P3926" t="s">
        <v>54</v>
      </c>
      <c r="Q3926" t="s">
        <v>539</v>
      </c>
      <c r="R3926" t="s">
        <v>151</v>
      </c>
      <c r="S3926" t="s">
        <v>57</v>
      </c>
      <c r="T3926" t="s">
        <v>604</v>
      </c>
      <c r="U3926" t="s">
        <v>88</v>
      </c>
      <c r="V3926" t="s">
        <v>221</v>
      </c>
      <c r="W3926" t="s">
        <v>238</v>
      </c>
      <c r="X3926" t="s">
        <v>62</v>
      </c>
      <c r="Y3926" t="s">
        <v>526</v>
      </c>
      <c r="Z3926" t="s">
        <v>170</v>
      </c>
      <c r="AA3926" t="s">
        <v>64</v>
      </c>
      <c r="AB3926" t="s">
        <v>890</v>
      </c>
      <c r="AC3926" t="s">
        <v>70</v>
      </c>
      <c r="AD3926" t="s">
        <v>170</v>
      </c>
      <c r="AE3926" t="s">
        <v>864</v>
      </c>
      <c r="AF3926" t="s">
        <v>192</v>
      </c>
      <c r="AG3926" t="s">
        <v>223</v>
      </c>
      <c r="AH3926" t="s">
        <v>173</v>
      </c>
      <c r="AI3926" t="s">
        <v>159</v>
      </c>
      <c r="AJ3926" t="s">
        <v>348</v>
      </c>
      <c r="AK3926" t="s">
        <v>73</v>
      </c>
      <c r="AL3926" t="s">
        <v>103</v>
      </c>
      <c r="AM3926" t="s">
        <v>125</v>
      </c>
      <c r="AN3926" t="s">
        <v>76</v>
      </c>
      <c r="AO3926" t="s">
        <v>413</v>
      </c>
      <c r="AP3926" t="s">
        <v>566</v>
      </c>
      <c r="AQ3926" t="s">
        <v>327</v>
      </c>
      <c r="AR3926" t="s">
        <v>74</v>
      </c>
      <c r="AS3926" t="s">
        <v>54</v>
      </c>
      <c r="AT3926" t="s">
        <v>73</v>
      </c>
      <c r="AU3926" t="s">
        <v>107</v>
      </c>
      <c r="AV3926" t="s">
        <v>18461</v>
      </c>
    </row>
    <row r="3927" spans="1:48" hidden="1" x14ac:dyDescent="0.3">
      <c r="A3927" t="s">
        <v>18462</v>
      </c>
      <c r="B3927" t="s">
        <v>18463</v>
      </c>
      <c r="C3927" s="1" t="str">
        <f t="shared" si="643"/>
        <v>21:0975</v>
      </c>
      <c r="D3927" s="1" t="str">
        <f t="shared" si="647"/>
        <v>21:0111</v>
      </c>
      <c r="E3927" t="s">
        <v>18464</v>
      </c>
      <c r="F3927" t="s">
        <v>18465</v>
      </c>
      <c r="H3927">
        <v>60.880363099999997</v>
      </c>
      <c r="I3927">
        <v>-101.9181688</v>
      </c>
      <c r="J3927" s="1" t="str">
        <f t="shared" si="648"/>
        <v>NGR lake sediment grab sample</v>
      </c>
      <c r="K3927" s="1" t="str">
        <f t="shared" si="649"/>
        <v>&lt;177 micron (NGR)</v>
      </c>
      <c r="L3927">
        <v>121</v>
      </c>
      <c r="M3927" t="s">
        <v>113</v>
      </c>
      <c r="N3927">
        <v>2341</v>
      </c>
      <c r="O3927" t="s">
        <v>178</v>
      </c>
      <c r="P3927" t="s">
        <v>54</v>
      </c>
      <c r="Q3927" t="s">
        <v>247</v>
      </c>
      <c r="R3927" t="s">
        <v>69</v>
      </c>
      <c r="S3927" t="s">
        <v>57</v>
      </c>
      <c r="T3927" t="s">
        <v>562</v>
      </c>
      <c r="U3927" t="s">
        <v>550</v>
      </c>
      <c r="V3927" t="s">
        <v>428</v>
      </c>
      <c r="W3927" t="s">
        <v>346</v>
      </c>
      <c r="X3927" t="s">
        <v>62</v>
      </c>
      <c r="Y3927" t="s">
        <v>178</v>
      </c>
      <c r="Z3927" t="s">
        <v>96</v>
      </c>
      <c r="AA3927" t="s">
        <v>64</v>
      </c>
      <c r="AB3927" t="s">
        <v>412</v>
      </c>
      <c r="AC3927" t="s">
        <v>75</v>
      </c>
      <c r="AD3927" t="s">
        <v>116</v>
      </c>
      <c r="AE3927" t="s">
        <v>206</v>
      </c>
      <c r="AF3927" t="s">
        <v>550</v>
      </c>
      <c r="AG3927" t="s">
        <v>291</v>
      </c>
      <c r="AH3927" t="s">
        <v>173</v>
      </c>
      <c r="AI3927" t="s">
        <v>117</v>
      </c>
      <c r="AJ3927" t="s">
        <v>4253</v>
      </c>
      <c r="AK3927" t="s">
        <v>73</v>
      </c>
      <c r="AL3927" t="s">
        <v>177</v>
      </c>
      <c r="AM3927" t="s">
        <v>206</v>
      </c>
      <c r="AN3927" t="s">
        <v>76</v>
      </c>
      <c r="AO3927" t="s">
        <v>178</v>
      </c>
      <c r="AP3927" t="s">
        <v>158</v>
      </c>
      <c r="AQ3927" t="s">
        <v>123</v>
      </c>
      <c r="AR3927" t="s">
        <v>74</v>
      </c>
      <c r="AS3927" t="s">
        <v>170</v>
      </c>
      <c r="AT3927" t="s">
        <v>562</v>
      </c>
      <c r="AU3927" t="s">
        <v>107</v>
      </c>
      <c r="AV3927" t="s">
        <v>18466</v>
      </c>
    </row>
    <row r="3928" spans="1:48" hidden="1" x14ac:dyDescent="0.3">
      <c r="A3928" t="s">
        <v>18467</v>
      </c>
      <c r="B3928" t="s">
        <v>18468</v>
      </c>
      <c r="C3928" s="1" t="str">
        <f t="shared" si="643"/>
        <v>21:0975</v>
      </c>
      <c r="D3928" s="1" t="str">
        <f t="shared" si="647"/>
        <v>21:0111</v>
      </c>
      <c r="E3928" t="s">
        <v>18464</v>
      </c>
      <c r="F3928" t="s">
        <v>18469</v>
      </c>
      <c r="H3928">
        <v>60.880363099999997</v>
      </c>
      <c r="I3928">
        <v>-101.9181688</v>
      </c>
      <c r="J3928" s="1" t="str">
        <f t="shared" si="648"/>
        <v>NGR lake sediment grab sample</v>
      </c>
      <c r="K3928" s="1" t="str">
        <f t="shared" si="649"/>
        <v>&lt;177 micron (NGR)</v>
      </c>
      <c r="L3928">
        <v>121</v>
      </c>
      <c r="M3928" t="s">
        <v>132</v>
      </c>
      <c r="N3928">
        <v>2342</v>
      </c>
      <c r="O3928" t="s">
        <v>789</v>
      </c>
      <c r="P3928" t="s">
        <v>789</v>
      </c>
      <c r="Q3928" t="s">
        <v>789</v>
      </c>
      <c r="R3928" t="s">
        <v>789</v>
      </c>
      <c r="S3928" t="s">
        <v>789</v>
      </c>
      <c r="T3928" t="s">
        <v>789</v>
      </c>
      <c r="U3928" t="s">
        <v>789</v>
      </c>
      <c r="V3928" t="s">
        <v>789</v>
      </c>
      <c r="W3928" t="s">
        <v>789</v>
      </c>
      <c r="X3928" t="s">
        <v>789</v>
      </c>
      <c r="Y3928" t="s">
        <v>789</v>
      </c>
      <c r="Z3928" t="s">
        <v>789</v>
      </c>
      <c r="AA3928" t="s">
        <v>789</v>
      </c>
      <c r="AB3928" t="s">
        <v>789</v>
      </c>
      <c r="AC3928" t="s">
        <v>789</v>
      </c>
      <c r="AD3928" t="s">
        <v>789</v>
      </c>
      <c r="AE3928" t="s">
        <v>789</v>
      </c>
      <c r="AF3928" t="s">
        <v>789</v>
      </c>
      <c r="AG3928" t="s">
        <v>789</v>
      </c>
      <c r="AH3928" t="s">
        <v>789</v>
      </c>
      <c r="AI3928" t="s">
        <v>789</v>
      </c>
      <c r="AJ3928" t="s">
        <v>789</v>
      </c>
      <c r="AK3928" t="s">
        <v>789</v>
      </c>
      <c r="AL3928" t="s">
        <v>789</v>
      </c>
      <c r="AM3928" t="s">
        <v>789</v>
      </c>
      <c r="AN3928" t="s">
        <v>789</v>
      </c>
      <c r="AO3928" t="s">
        <v>789</v>
      </c>
      <c r="AP3928" t="s">
        <v>789</v>
      </c>
      <c r="AQ3928" t="s">
        <v>789</v>
      </c>
      <c r="AR3928" t="s">
        <v>789</v>
      </c>
      <c r="AS3928" t="s">
        <v>789</v>
      </c>
      <c r="AT3928" t="s">
        <v>789</v>
      </c>
      <c r="AU3928" t="s">
        <v>789</v>
      </c>
      <c r="AV3928" t="s">
        <v>789</v>
      </c>
    </row>
    <row r="3929" spans="1:48" hidden="1" x14ac:dyDescent="0.3">
      <c r="A3929" t="s">
        <v>18470</v>
      </c>
      <c r="B3929" t="s">
        <v>18471</v>
      </c>
      <c r="C3929" s="1" t="str">
        <f t="shared" si="643"/>
        <v>21:0975</v>
      </c>
      <c r="D3929" s="1" t="str">
        <f t="shared" si="647"/>
        <v>21:0111</v>
      </c>
      <c r="E3929" t="s">
        <v>18472</v>
      </c>
      <c r="F3929" t="s">
        <v>18473</v>
      </c>
      <c r="H3929">
        <v>60.908385600000003</v>
      </c>
      <c r="I3929">
        <v>-101.86042310000001</v>
      </c>
      <c r="J3929" s="1" t="str">
        <f t="shared" si="648"/>
        <v>NGR lake sediment grab sample</v>
      </c>
      <c r="K3929" s="1" t="str">
        <f t="shared" si="649"/>
        <v>&lt;177 micron (NGR)</v>
      </c>
      <c r="L3929">
        <v>121</v>
      </c>
      <c r="M3929" t="s">
        <v>149</v>
      </c>
      <c r="N3929">
        <v>2343</v>
      </c>
      <c r="O3929" t="s">
        <v>336</v>
      </c>
      <c r="P3929" t="s">
        <v>170</v>
      </c>
      <c r="Q3929" t="s">
        <v>489</v>
      </c>
      <c r="R3929" t="s">
        <v>478</v>
      </c>
      <c r="S3929" t="s">
        <v>57</v>
      </c>
      <c r="T3929" t="s">
        <v>142</v>
      </c>
      <c r="U3929" t="s">
        <v>178</v>
      </c>
      <c r="V3929" t="s">
        <v>99</v>
      </c>
      <c r="W3929" t="s">
        <v>74</v>
      </c>
      <c r="X3929" t="s">
        <v>74</v>
      </c>
      <c r="Y3929" t="s">
        <v>302</v>
      </c>
      <c r="Z3929" t="s">
        <v>62</v>
      </c>
      <c r="AA3929" t="s">
        <v>64</v>
      </c>
      <c r="AB3929" t="s">
        <v>251</v>
      </c>
      <c r="AC3929" t="s">
        <v>155</v>
      </c>
      <c r="AD3929" t="s">
        <v>116</v>
      </c>
      <c r="AE3929" t="s">
        <v>2078</v>
      </c>
      <c r="AF3929" t="s">
        <v>104</v>
      </c>
      <c r="AG3929" t="s">
        <v>282</v>
      </c>
      <c r="AH3929" t="s">
        <v>173</v>
      </c>
      <c r="AI3929" t="s">
        <v>193</v>
      </c>
      <c r="AJ3929" t="s">
        <v>692</v>
      </c>
      <c r="AK3929" t="s">
        <v>73</v>
      </c>
      <c r="AL3929" t="s">
        <v>103</v>
      </c>
      <c r="AM3929" t="s">
        <v>75</v>
      </c>
      <c r="AN3929" t="s">
        <v>76</v>
      </c>
      <c r="AO3929" t="s">
        <v>340</v>
      </c>
      <c r="AP3929" t="s">
        <v>747</v>
      </c>
      <c r="AQ3929" t="s">
        <v>101</v>
      </c>
      <c r="AR3929" t="s">
        <v>74</v>
      </c>
      <c r="AS3929" t="s">
        <v>54</v>
      </c>
      <c r="AT3929" t="s">
        <v>73</v>
      </c>
      <c r="AU3929" t="s">
        <v>107</v>
      </c>
      <c r="AV3929" t="s">
        <v>11043</v>
      </c>
    </row>
    <row r="3930" spans="1:48" hidden="1" x14ac:dyDescent="0.3">
      <c r="A3930" t="s">
        <v>18474</v>
      </c>
      <c r="B3930" t="s">
        <v>18475</v>
      </c>
      <c r="C3930" s="1" t="str">
        <f t="shared" si="643"/>
        <v>21:0975</v>
      </c>
      <c r="D3930" s="1" t="str">
        <f t="shared" si="647"/>
        <v>21:0111</v>
      </c>
      <c r="E3930" t="s">
        <v>18476</v>
      </c>
      <c r="F3930" t="s">
        <v>18477</v>
      </c>
      <c r="H3930">
        <v>60.909905799999997</v>
      </c>
      <c r="I3930">
        <v>-101.8250451</v>
      </c>
      <c r="J3930" s="1" t="str">
        <f t="shared" si="648"/>
        <v>NGR lake sediment grab sample</v>
      </c>
      <c r="K3930" s="1" t="str">
        <f t="shared" si="649"/>
        <v>&lt;177 micron (NGR)</v>
      </c>
      <c r="L3930">
        <v>121</v>
      </c>
      <c r="M3930" t="s">
        <v>165</v>
      </c>
      <c r="N3930">
        <v>2344</v>
      </c>
      <c r="O3930" t="s">
        <v>11732</v>
      </c>
      <c r="P3930" t="s">
        <v>54</v>
      </c>
      <c r="Q3930" t="s">
        <v>186</v>
      </c>
      <c r="R3930" t="s">
        <v>69</v>
      </c>
      <c r="S3930" t="s">
        <v>57</v>
      </c>
      <c r="T3930" t="s">
        <v>364</v>
      </c>
      <c r="U3930" t="s">
        <v>478</v>
      </c>
      <c r="V3930" t="s">
        <v>853</v>
      </c>
      <c r="W3930" t="s">
        <v>95</v>
      </c>
      <c r="X3930" t="s">
        <v>170</v>
      </c>
      <c r="Y3930" t="s">
        <v>116</v>
      </c>
      <c r="Z3930" t="s">
        <v>96</v>
      </c>
      <c r="AA3930" t="s">
        <v>64</v>
      </c>
      <c r="AB3930" t="s">
        <v>561</v>
      </c>
      <c r="AC3930" t="s">
        <v>74</v>
      </c>
      <c r="AD3930" t="s">
        <v>187</v>
      </c>
      <c r="AE3930" t="s">
        <v>206</v>
      </c>
      <c r="AF3930" t="s">
        <v>890</v>
      </c>
      <c r="AG3930" t="s">
        <v>428</v>
      </c>
      <c r="AH3930" t="s">
        <v>70</v>
      </c>
      <c r="AI3930" t="s">
        <v>168</v>
      </c>
      <c r="AJ3930" t="s">
        <v>1423</v>
      </c>
      <c r="AK3930" t="s">
        <v>73</v>
      </c>
      <c r="AL3930" t="s">
        <v>75</v>
      </c>
      <c r="AM3930" t="s">
        <v>74</v>
      </c>
      <c r="AN3930" t="s">
        <v>76</v>
      </c>
      <c r="AO3930" t="s">
        <v>281</v>
      </c>
      <c r="AP3930" t="s">
        <v>126</v>
      </c>
      <c r="AQ3930" t="s">
        <v>104</v>
      </c>
      <c r="AR3930" t="s">
        <v>127</v>
      </c>
      <c r="AS3930" t="s">
        <v>96</v>
      </c>
      <c r="AT3930" t="s">
        <v>1128</v>
      </c>
      <c r="AU3930" t="s">
        <v>107</v>
      </c>
      <c r="AV3930" t="s">
        <v>18478</v>
      </c>
    </row>
    <row r="3931" spans="1:48" hidden="1" x14ac:dyDescent="0.3">
      <c r="A3931" t="s">
        <v>18479</v>
      </c>
      <c r="B3931" t="s">
        <v>18480</v>
      </c>
      <c r="C3931" s="1" t="str">
        <f t="shared" si="643"/>
        <v>21:0975</v>
      </c>
      <c r="D3931" s="1" t="str">
        <f t="shared" si="647"/>
        <v>21:0111</v>
      </c>
      <c r="E3931" t="s">
        <v>18481</v>
      </c>
      <c r="F3931" t="s">
        <v>18482</v>
      </c>
      <c r="H3931">
        <v>60.871905300000002</v>
      </c>
      <c r="I3931">
        <v>-101.8471145</v>
      </c>
      <c r="J3931" s="1" t="str">
        <f t="shared" si="648"/>
        <v>NGR lake sediment grab sample</v>
      </c>
      <c r="K3931" s="1" t="str">
        <f t="shared" si="649"/>
        <v>&lt;177 micron (NGR)</v>
      </c>
      <c r="L3931">
        <v>121</v>
      </c>
      <c r="M3931" t="s">
        <v>185</v>
      </c>
      <c r="N3931">
        <v>2345</v>
      </c>
      <c r="O3931" t="s">
        <v>382</v>
      </c>
      <c r="P3931" t="s">
        <v>138</v>
      </c>
      <c r="Q3931" t="s">
        <v>802</v>
      </c>
      <c r="R3931" t="s">
        <v>575</v>
      </c>
      <c r="S3931" t="s">
        <v>57</v>
      </c>
      <c r="T3931" t="s">
        <v>135</v>
      </c>
      <c r="U3931" t="s">
        <v>104</v>
      </c>
      <c r="V3931" t="s">
        <v>190</v>
      </c>
      <c r="W3931" t="s">
        <v>238</v>
      </c>
      <c r="X3931" t="s">
        <v>62</v>
      </c>
      <c r="Y3931" t="s">
        <v>421</v>
      </c>
      <c r="Z3931" t="s">
        <v>170</v>
      </c>
      <c r="AA3931" t="s">
        <v>64</v>
      </c>
      <c r="AB3931" t="s">
        <v>522</v>
      </c>
      <c r="AC3931" t="s">
        <v>224</v>
      </c>
      <c r="AD3931" t="s">
        <v>138</v>
      </c>
      <c r="AE3931" t="s">
        <v>943</v>
      </c>
      <c r="AF3931" t="s">
        <v>282</v>
      </c>
      <c r="AG3931" t="s">
        <v>264</v>
      </c>
      <c r="AH3931" t="s">
        <v>173</v>
      </c>
      <c r="AI3931" t="s">
        <v>692</v>
      </c>
      <c r="AJ3931" t="s">
        <v>402</v>
      </c>
      <c r="AK3931" t="s">
        <v>73</v>
      </c>
      <c r="AL3931" t="s">
        <v>103</v>
      </c>
      <c r="AM3931" t="s">
        <v>177</v>
      </c>
      <c r="AN3931" t="s">
        <v>76</v>
      </c>
      <c r="AO3931" t="s">
        <v>373</v>
      </c>
      <c r="AP3931" t="s">
        <v>2033</v>
      </c>
      <c r="AQ3931" t="s">
        <v>87</v>
      </c>
      <c r="AR3931" t="s">
        <v>74</v>
      </c>
      <c r="AS3931" t="s">
        <v>62</v>
      </c>
      <c r="AT3931" t="s">
        <v>73</v>
      </c>
      <c r="AU3931" t="s">
        <v>107</v>
      </c>
      <c r="AV3931" t="s">
        <v>18483</v>
      </c>
    </row>
    <row r="3932" spans="1:48" hidden="1" x14ac:dyDescent="0.3">
      <c r="A3932" t="s">
        <v>18484</v>
      </c>
      <c r="B3932" t="s">
        <v>18485</v>
      </c>
      <c r="C3932" s="1" t="str">
        <f t="shared" si="643"/>
        <v>21:0975</v>
      </c>
      <c r="D3932" s="1" t="str">
        <f t="shared" si="647"/>
        <v>21:0111</v>
      </c>
      <c r="E3932" t="s">
        <v>18486</v>
      </c>
      <c r="F3932" t="s">
        <v>18487</v>
      </c>
      <c r="H3932">
        <v>60.868213300000001</v>
      </c>
      <c r="I3932">
        <v>-101.7948648</v>
      </c>
      <c r="J3932" s="1" t="str">
        <f t="shared" si="648"/>
        <v>NGR lake sediment grab sample</v>
      </c>
      <c r="K3932" s="1" t="str">
        <f t="shared" si="649"/>
        <v>&lt;177 micron (NGR)</v>
      </c>
      <c r="L3932">
        <v>121</v>
      </c>
      <c r="M3932" t="s">
        <v>200</v>
      </c>
      <c r="N3932">
        <v>2346</v>
      </c>
      <c r="O3932" t="s">
        <v>436</v>
      </c>
      <c r="P3932" t="s">
        <v>170</v>
      </c>
      <c r="Q3932" t="s">
        <v>541</v>
      </c>
      <c r="R3932" t="s">
        <v>99</v>
      </c>
      <c r="S3932" t="s">
        <v>57</v>
      </c>
      <c r="T3932" t="s">
        <v>277</v>
      </c>
      <c r="U3932" t="s">
        <v>104</v>
      </c>
      <c r="V3932" t="s">
        <v>190</v>
      </c>
      <c r="W3932" t="s">
        <v>157</v>
      </c>
      <c r="X3932" t="s">
        <v>62</v>
      </c>
      <c r="Y3932" t="s">
        <v>355</v>
      </c>
      <c r="Z3932" t="s">
        <v>170</v>
      </c>
      <c r="AA3932" t="s">
        <v>64</v>
      </c>
      <c r="AB3932" t="s">
        <v>412</v>
      </c>
      <c r="AC3932" t="s">
        <v>157</v>
      </c>
      <c r="AD3932" t="s">
        <v>59</v>
      </c>
      <c r="AE3932" t="s">
        <v>2236</v>
      </c>
      <c r="AF3932" t="s">
        <v>192</v>
      </c>
      <c r="AG3932" t="s">
        <v>141</v>
      </c>
      <c r="AH3932" t="s">
        <v>173</v>
      </c>
      <c r="AI3932" t="s">
        <v>709</v>
      </c>
      <c r="AJ3932" t="s">
        <v>1440</v>
      </c>
      <c r="AK3932" t="s">
        <v>73</v>
      </c>
      <c r="AL3932" t="s">
        <v>103</v>
      </c>
      <c r="AM3932" t="s">
        <v>68</v>
      </c>
      <c r="AN3932" t="s">
        <v>76</v>
      </c>
      <c r="AO3932" t="s">
        <v>178</v>
      </c>
      <c r="AP3932" t="s">
        <v>4217</v>
      </c>
      <c r="AQ3932" t="s">
        <v>53</v>
      </c>
      <c r="AR3932" t="s">
        <v>170</v>
      </c>
      <c r="AS3932" t="s">
        <v>127</v>
      </c>
      <c r="AT3932" t="s">
        <v>91</v>
      </c>
      <c r="AU3932" t="s">
        <v>107</v>
      </c>
      <c r="AV3932" t="s">
        <v>10859</v>
      </c>
    </row>
    <row r="3933" spans="1:48" hidden="1" x14ac:dyDescent="0.3">
      <c r="A3933" t="s">
        <v>18488</v>
      </c>
      <c r="B3933" t="s">
        <v>18489</v>
      </c>
      <c r="C3933" s="1" t="str">
        <f t="shared" si="643"/>
        <v>21:0975</v>
      </c>
      <c r="D3933" s="1" t="str">
        <f t="shared" si="647"/>
        <v>21:0111</v>
      </c>
      <c r="E3933" t="s">
        <v>18490</v>
      </c>
      <c r="F3933" t="s">
        <v>18491</v>
      </c>
      <c r="H3933">
        <v>60.844543700000003</v>
      </c>
      <c r="I3933">
        <v>-101.87813269999999</v>
      </c>
      <c r="J3933" s="1" t="str">
        <f t="shared" si="648"/>
        <v>NGR lake sediment grab sample</v>
      </c>
      <c r="K3933" s="1" t="str">
        <f t="shared" si="649"/>
        <v>&lt;177 micron (NGR)</v>
      </c>
      <c r="L3933">
        <v>121</v>
      </c>
      <c r="M3933" t="s">
        <v>217</v>
      </c>
      <c r="N3933">
        <v>2347</v>
      </c>
      <c r="O3933" t="s">
        <v>440</v>
      </c>
      <c r="P3933" t="s">
        <v>170</v>
      </c>
      <c r="Q3933" t="s">
        <v>572</v>
      </c>
      <c r="R3933" t="s">
        <v>178</v>
      </c>
      <c r="S3933" t="s">
        <v>57</v>
      </c>
      <c r="T3933" t="s">
        <v>58</v>
      </c>
      <c r="U3933" t="s">
        <v>178</v>
      </c>
      <c r="V3933" t="s">
        <v>65</v>
      </c>
      <c r="W3933" t="s">
        <v>137</v>
      </c>
      <c r="X3933" t="s">
        <v>62</v>
      </c>
      <c r="Y3933" t="s">
        <v>355</v>
      </c>
      <c r="Z3933" t="s">
        <v>96</v>
      </c>
      <c r="AA3933" t="s">
        <v>64</v>
      </c>
      <c r="AB3933" t="s">
        <v>615</v>
      </c>
      <c r="AC3933" t="s">
        <v>224</v>
      </c>
      <c r="AD3933" t="s">
        <v>96</v>
      </c>
      <c r="AE3933" t="s">
        <v>396</v>
      </c>
      <c r="AF3933" t="s">
        <v>187</v>
      </c>
      <c r="AG3933" t="s">
        <v>252</v>
      </c>
      <c r="AH3933" t="s">
        <v>173</v>
      </c>
      <c r="AI3933" t="s">
        <v>123</v>
      </c>
      <c r="AJ3933" t="s">
        <v>318</v>
      </c>
      <c r="AK3933" t="s">
        <v>73</v>
      </c>
      <c r="AL3933" t="s">
        <v>157</v>
      </c>
      <c r="AM3933" t="s">
        <v>125</v>
      </c>
      <c r="AN3933" t="s">
        <v>76</v>
      </c>
      <c r="AO3933" t="s">
        <v>203</v>
      </c>
      <c r="AP3933" t="s">
        <v>210</v>
      </c>
      <c r="AQ3933" t="s">
        <v>114</v>
      </c>
      <c r="AR3933" t="s">
        <v>67</v>
      </c>
      <c r="AS3933" t="s">
        <v>170</v>
      </c>
      <c r="AT3933" t="s">
        <v>73</v>
      </c>
      <c r="AU3933" t="s">
        <v>107</v>
      </c>
      <c r="AV3933" t="s">
        <v>18492</v>
      </c>
    </row>
    <row r="3934" spans="1:48" hidden="1" x14ac:dyDescent="0.3">
      <c r="A3934" t="s">
        <v>18493</v>
      </c>
      <c r="B3934" t="s">
        <v>18494</v>
      </c>
      <c r="C3934" s="1" t="str">
        <f t="shared" si="643"/>
        <v>21:0975</v>
      </c>
      <c r="D3934" s="1" t="str">
        <f>HYPERLINK("https://geochem.nrcan.gc.ca/cdogs/content/svy/svy_e.htm", "")</f>
        <v/>
      </c>
      <c r="G3934" s="1" t="str">
        <f>HYPERLINK("https://geochem.nrcan.gc.ca/cdogs/content/cr_/cr_00161_e.htm", "161")</f>
        <v>161</v>
      </c>
      <c r="J3934" t="s">
        <v>230</v>
      </c>
      <c r="K3934" t="s">
        <v>231</v>
      </c>
      <c r="L3934">
        <v>121</v>
      </c>
      <c r="M3934" t="s">
        <v>232</v>
      </c>
      <c r="N3934">
        <v>2348</v>
      </c>
      <c r="O3934" t="s">
        <v>209</v>
      </c>
      <c r="P3934" t="s">
        <v>138</v>
      </c>
      <c r="Q3934" t="s">
        <v>656</v>
      </c>
      <c r="R3934" t="s">
        <v>103</v>
      </c>
      <c r="S3934" t="s">
        <v>57</v>
      </c>
      <c r="T3934" t="s">
        <v>1089</v>
      </c>
      <c r="U3934" t="s">
        <v>117</v>
      </c>
      <c r="V3934" t="s">
        <v>152</v>
      </c>
      <c r="W3934" t="s">
        <v>355</v>
      </c>
      <c r="X3934" t="s">
        <v>62</v>
      </c>
      <c r="Y3934" t="s">
        <v>118</v>
      </c>
      <c r="Z3934" t="s">
        <v>104</v>
      </c>
      <c r="AA3934" t="s">
        <v>64</v>
      </c>
      <c r="AB3934" t="s">
        <v>139</v>
      </c>
      <c r="AC3934" t="s">
        <v>125</v>
      </c>
      <c r="AD3934" t="s">
        <v>67</v>
      </c>
      <c r="AE3934" t="s">
        <v>17521</v>
      </c>
      <c r="AF3934" t="s">
        <v>99</v>
      </c>
      <c r="AG3934" t="s">
        <v>60</v>
      </c>
      <c r="AH3934" t="s">
        <v>157</v>
      </c>
      <c r="AI3934" t="s">
        <v>116</v>
      </c>
      <c r="AJ3934" t="s">
        <v>440</v>
      </c>
      <c r="AK3934" t="s">
        <v>73</v>
      </c>
      <c r="AL3934" t="s">
        <v>526</v>
      </c>
      <c r="AM3934" t="s">
        <v>68</v>
      </c>
      <c r="AN3934" t="s">
        <v>76</v>
      </c>
      <c r="AO3934" t="s">
        <v>92</v>
      </c>
      <c r="AP3934" t="s">
        <v>9322</v>
      </c>
      <c r="AQ3934" t="s">
        <v>292</v>
      </c>
      <c r="AR3934" t="s">
        <v>62</v>
      </c>
      <c r="AS3934" t="s">
        <v>96</v>
      </c>
      <c r="AT3934" t="s">
        <v>73</v>
      </c>
      <c r="AU3934" t="s">
        <v>539</v>
      </c>
      <c r="AV3934" t="s">
        <v>11195</v>
      </c>
    </row>
    <row r="3935" spans="1:48" hidden="1" x14ac:dyDescent="0.3">
      <c r="A3935" t="s">
        <v>18495</v>
      </c>
      <c r="B3935" t="s">
        <v>18496</v>
      </c>
      <c r="C3935" s="1" t="str">
        <f t="shared" si="643"/>
        <v>21:0975</v>
      </c>
      <c r="D3935" s="1" t="str">
        <f t="shared" ref="D3935:D3945" si="650">HYPERLINK("https://geochem.nrcan.gc.ca/cdogs/content/svy/svy210111_e.htm", "21:0111")</f>
        <v>21:0111</v>
      </c>
      <c r="E3935" t="s">
        <v>18497</v>
      </c>
      <c r="F3935" t="s">
        <v>18498</v>
      </c>
      <c r="H3935">
        <v>60.831425000000003</v>
      </c>
      <c r="I3935">
        <v>-101.9128043</v>
      </c>
      <c r="J3935" s="1" t="str">
        <f t="shared" ref="J3935:J3945" si="651">HYPERLINK("https://geochem.nrcan.gc.ca/cdogs/content/kwd/kwd020027_e.htm", "NGR lake sediment grab sample")</f>
        <v>NGR lake sediment grab sample</v>
      </c>
      <c r="K3935" s="1" t="str">
        <f t="shared" ref="K3935:K3945" si="652">HYPERLINK("https://geochem.nrcan.gc.ca/cdogs/content/kwd/kwd080006_e.htm", "&lt;177 micron (NGR)")</f>
        <v>&lt;177 micron (NGR)</v>
      </c>
      <c r="L3935">
        <v>121</v>
      </c>
      <c r="M3935" t="s">
        <v>246</v>
      </c>
      <c r="N3935">
        <v>2349</v>
      </c>
      <c r="O3935" t="s">
        <v>156</v>
      </c>
      <c r="P3935" t="s">
        <v>54</v>
      </c>
      <c r="Q3935" t="s">
        <v>836</v>
      </c>
      <c r="R3935" t="s">
        <v>134</v>
      </c>
      <c r="S3935" t="s">
        <v>57</v>
      </c>
      <c r="T3935" t="s">
        <v>561</v>
      </c>
      <c r="U3935" t="s">
        <v>88</v>
      </c>
      <c r="V3935" t="s">
        <v>172</v>
      </c>
      <c r="W3935" t="s">
        <v>63</v>
      </c>
      <c r="X3935" t="s">
        <v>74</v>
      </c>
      <c r="Y3935" t="s">
        <v>448</v>
      </c>
      <c r="Z3935" t="s">
        <v>138</v>
      </c>
      <c r="AA3935" t="s">
        <v>64</v>
      </c>
      <c r="AB3935" t="s">
        <v>492</v>
      </c>
      <c r="AC3935" t="s">
        <v>155</v>
      </c>
      <c r="AD3935" t="s">
        <v>127</v>
      </c>
      <c r="AE3935" t="s">
        <v>448</v>
      </c>
      <c r="AF3935" t="s">
        <v>282</v>
      </c>
      <c r="AG3935" t="s">
        <v>152</v>
      </c>
      <c r="AH3935" t="s">
        <v>173</v>
      </c>
      <c r="AI3935" t="s">
        <v>101</v>
      </c>
      <c r="AJ3935" t="s">
        <v>306</v>
      </c>
      <c r="AK3935" t="s">
        <v>73</v>
      </c>
      <c r="AL3935" t="s">
        <v>125</v>
      </c>
      <c r="AM3935" t="s">
        <v>75</v>
      </c>
      <c r="AN3935" t="s">
        <v>76</v>
      </c>
      <c r="AO3935" t="s">
        <v>102</v>
      </c>
      <c r="AP3935" t="s">
        <v>210</v>
      </c>
      <c r="AQ3935" t="s">
        <v>193</v>
      </c>
      <c r="AR3935" t="s">
        <v>74</v>
      </c>
      <c r="AS3935" t="s">
        <v>62</v>
      </c>
      <c r="AT3935" t="s">
        <v>73</v>
      </c>
      <c r="AU3935" t="s">
        <v>107</v>
      </c>
      <c r="AV3935" t="s">
        <v>2271</v>
      </c>
    </row>
    <row r="3936" spans="1:48" hidden="1" x14ac:dyDescent="0.3">
      <c r="A3936" t="s">
        <v>18499</v>
      </c>
      <c r="B3936" t="s">
        <v>18500</v>
      </c>
      <c r="C3936" s="1" t="str">
        <f t="shared" si="643"/>
        <v>21:0975</v>
      </c>
      <c r="D3936" s="1" t="str">
        <f t="shared" si="650"/>
        <v>21:0111</v>
      </c>
      <c r="E3936" t="s">
        <v>18501</v>
      </c>
      <c r="F3936" t="s">
        <v>18502</v>
      </c>
      <c r="H3936">
        <v>60.808515200000002</v>
      </c>
      <c r="I3936">
        <v>-101.90408189999999</v>
      </c>
      <c r="J3936" s="1" t="str">
        <f t="shared" si="651"/>
        <v>NGR lake sediment grab sample</v>
      </c>
      <c r="K3936" s="1" t="str">
        <f t="shared" si="652"/>
        <v>&lt;177 micron (NGR)</v>
      </c>
      <c r="L3936">
        <v>121</v>
      </c>
      <c r="M3936" t="s">
        <v>260</v>
      </c>
      <c r="N3936">
        <v>2350</v>
      </c>
      <c r="O3936" t="s">
        <v>203</v>
      </c>
      <c r="P3936" t="s">
        <v>127</v>
      </c>
      <c r="Q3936" t="s">
        <v>1216</v>
      </c>
      <c r="R3936" t="s">
        <v>282</v>
      </c>
      <c r="S3936" t="s">
        <v>57</v>
      </c>
      <c r="T3936" t="s">
        <v>91</v>
      </c>
      <c r="U3936" t="s">
        <v>168</v>
      </c>
      <c r="V3936" t="s">
        <v>617</v>
      </c>
      <c r="W3936" t="s">
        <v>448</v>
      </c>
      <c r="X3936" t="s">
        <v>62</v>
      </c>
      <c r="Y3936" t="s">
        <v>79</v>
      </c>
      <c r="Z3936" t="s">
        <v>96</v>
      </c>
      <c r="AA3936" t="s">
        <v>64</v>
      </c>
      <c r="AB3936" t="s">
        <v>725</v>
      </c>
      <c r="AC3936" t="s">
        <v>75</v>
      </c>
      <c r="AD3936" t="s">
        <v>138</v>
      </c>
      <c r="AE3936" t="s">
        <v>238</v>
      </c>
      <c r="AF3936" t="s">
        <v>381</v>
      </c>
      <c r="AG3936" t="s">
        <v>316</v>
      </c>
      <c r="AH3936" t="s">
        <v>173</v>
      </c>
      <c r="AI3936" t="s">
        <v>429</v>
      </c>
      <c r="AJ3936" t="s">
        <v>318</v>
      </c>
      <c r="AK3936" t="s">
        <v>73</v>
      </c>
      <c r="AL3936" t="s">
        <v>75</v>
      </c>
      <c r="AM3936" t="s">
        <v>125</v>
      </c>
      <c r="AN3936" t="s">
        <v>76</v>
      </c>
      <c r="AO3936" t="s">
        <v>265</v>
      </c>
      <c r="AP3936" t="s">
        <v>225</v>
      </c>
      <c r="AQ3936" t="s">
        <v>336</v>
      </c>
      <c r="AR3936" t="s">
        <v>67</v>
      </c>
      <c r="AS3936" t="s">
        <v>170</v>
      </c>
      <c r="AT3936" t="s">
        <v>91</v>
      </c>
      <c r="AU3936" t="s">
        <v>107</v>
      </c>
      <c r="AV3936" t="s">
        <v>3878</v>
      </c>
    </row>
    <row r="3937" spans="1:48" hidden="1" x14ac:dyDescent="0.3">
      <c r="A3937" t="s">
        <v>18503</v>
      </c>
      <c r="B3937" t="s">
        <v>18504</v>
      </c>
      <c r="C3937" s="1" t="str">
        <f t="shared" si="643"/>
        <v>21:0975</v>
      </c>
      <c r="D3937" s="1" t="str">
        <f t="shared" si="650"/>
        <v>21:0111</v>
      </c>
      <c r="E3937" t="s">
        <v>18505</v>
      </c>
      <c r="F3937" t="s">
        <v>18506</v>
      </c>
      <c r="H3937">
        <v>60.807012499999999</v>
      </c>
      <c r="I3937">
        <v>-101.8526562</v>
      </c>
      <c r="J3937" s="1" t="str">
        <f t="shared" si="651"/>
        <v>NGR lake sediment grab sample</v>
      </c>
      <c r="K3937" s="1" t="str">
        <f t="shared" si="652"/>
        <v>&lt;177 micron (NGR)</v>
      </c>
      <c r="L3937">
        <v>121</v>
      </c>
      <c r="M3937" t="s">
        <v>273</v>
      </c>
      <c r="N3937">
        <v>2351</v>
      </c>
      <c r="O3937" t="s">
        <v>168</v>
      </c>
      <c r="P3937" t="s">
        <v>170</v>
      </c>
      <c r="Q3937" t="s">
        <v>1227</v>
      </c>
      <c r="R3937" t="s">
        <v>691</v>
      </c>
      <c r="S3937" t="s">
        <v>57</v>
      </c>
      <c r="T3937" t="s">
        <v>152</v>
      </c>
      <c r="U3937" t="s">
        <v>92</v>
      </c>
      <c r="V3937" t="s">
        <v>303</v>
      </c>
      <c r="W3937" t="s">
        <v>396</v>
      </c>
      <c r="X3937" t="s">
        <v>74</v>
      </c>
      <c r="Y3937" t="s">
        <v>95</v>
      </c>
      <c r="Z3937" t="s">
        <v>96</v>
      </c>
      <c r="AA3937" t="s">
        <v>64</v>
      </c>
      <c r="AB3937" t="s">
        <v>221</v>
      </c>
      <c r="AC3937" t="s">
        <v>224</v>
      </c>
      <c r="AD3937" t="s">
        <v>127</v>
      </c>
      <c r="AE3937" t="s">
        <v>206</v>
      </c>
      <c r="AF3937" t="s">
        <v>616</v>
      </c>
      <c r="AG3937" t="s">
        <v>153</v>
      </c>
      <c r="AH3937" t="s">
        <v>173</v>
      </c>
      <c r="AI3937" t="s">
        <v>318</v>
      </c>
      <c r="AJ3937" t="s">
        <v>348</v>
      </c>
      <c r="AK3937" t="s">
        <v>73</v>
      </c>
      <c r="AL3937" t="s">
        <v>75</v>
      </c>
      <c r="AM3937" t="s">
        <v>177</v>
      </c>
      <c r="AN3937" t="s">
        <v>76</v>
      </c>
      <c r="AO3937" t="s">
        <v>373</v>
      </c>
      <c r="AP3937" t="s">
        <v>225</v>
      </c>
      <c r="AQ3937" t="s">
        <v>143</v>
      </c>
      <c r="AR3937" t="s">
        <v>67</v>
      </c>
      <c r="AS3937" t="s">
        <v>170</v>
      </c>
      <c r="AT3937" t="s">
        <v>73</v>
      </c>
      <c r="AU3937" t="s">
        <v>107</v>
      </c>
      <c r="AV3937" t="s">
        <v>6072</v>
      </c>
    </row>
    <row r="3938" spans="1:48" hidden="1" x14ac:dyDescent="0.3">
      <c r="A3938" t="s">
        <v>18507</v>
      </c>
      <c r="B3938" t="s">
        <v>18508</v>
      </c>
      <c r="C3938" s="1" t="str">
        <f t="shared" si="643"/>
        <v>21:0975</v>
      </c>
      <c r="D3938" s="1" t="str">
        <f t="shared" si="650"/>
        <v>21:0111</v>
      </c>
      <c r="E3938" t="s">
        <v>18509</v>
      </c>
      <c r="F3938" t="s">
        <v>18510</v>
      </c>
      <c r="H3938">
        <v>60.802367500000003</v>
      </c>
      <c r="I3938">
        <v>-101.81778559999999</v>
      </c>
      <c r="J3938" s="1" t="str">
        <f t="shared" si="651"/>
        <v>NGR lake sediment grab sample</v>
      </c>
      <c r="K3938" s="1" t="str">
        <f t="shared" si="652"/>
        <v>&lt;177 micron (NGR)</v>
      </c>
      <c r="L3938">
        <v>121</v>
      </c>
      <c r="M3938" t="s">
        <v>289</v>
      </c>
      <c r="N3938">
        <v>2352</v>
      </c>
      <c r="O3938" t="s">
        <v>203</v>
      </c>
      <c r="P3938" t="s">
        <v>54</v>
      </c>
      <c r="Q3938" t="s">
        <v>186</v>
      </c>
      <c r="R3938" t="s">
        <v>151</v>
      </c>
      <c r="S3938" t="s">
        <v>57</v>
      </c>
      <c r="T3938" t="s">
        <v>1089</v>
      </c>
      <c r="U3938" t="s">
        <v>88</v>
      </c>
      <c r="V3938" t="s">
        <v>890</v>
      </c>
      <c r="W3938" t="s">
        <v>95</v>
      </c>
      <c r="X3938" t="s">
        <v>74</v>
      </c>
      <c r="Y3938" t="s">
        <v>170</v>
      </c>
      <c r="Z3938" t="s">
        <v>127</v>
      </c>
      <c r="AA3938" t="s">
        <v>64</v>
      </c>
      <c r="AB3938" t="s">
        <v>890</v>
      </c>
      <c r="AC3938" t="s">
        <v>155</v>
      </c>
      <c r="AD3938" t="s">
        <v>117</v>
      </c>
      <c r="AE3938" t="s">
        <v>206</v>
      </c>
      <c r="AF3938" t="s">
        <v>151</v>
      </c>
      <c r="AG3938" t="s">
        <v>365</v>
      </c>
      <c r="AH3938" t="s">
        <v>173</v>
      </c>
      <c r="AI3938" t="s">
        <v>329</v>
      </c>
      <c r="AJ3938" t="s">
        <v>340</v>
      </c>
      <c r="AK3938" t="s">
        <v>73</v>
      </c>
      <c r="AL3938" t="s">
        <v>75</v>
      </c>
      <c r="AM3938" t="s">
        <v>177</v>
      </c>
      <c r="AN3938" t="s">
        <v>76</v>
      </c>
      <c r="AO3938" t="s">
        <v>265</v>
      </c>
      <c r="AP3938" t="s">
        <v>126</v>
      </c>
      <c r="AQ3938" t="s">
        <v>240</v>
      </c>
      <c r="AR3938" t="s">
        <v>170</v>
      </c>
      <c r="AS3938" t="s">
        <v>170</v>
      </c>
      <c r="AT3938" t="s">
        <v>58</v>
      </c>
      <c r="AU3938" t="s">
        <v>107</v>
      </c>
      <c r="AV3938" t="s">
        <v>13748</v>
      </c>
    </row>
    <row r="3939" spans="1:48" hidden="1" x14ac:dyDescent="0.3">
      <c r="A3939" t="s">
        <v>18511</v>
      </c>
      <c r="B3939" t="s">
        <v>18512</v>
      </c>
      <c r="C3939" s="1" t="str">
        <f t="shared" si="643"/>
        <v>21:0975</v>
      </c>
      <c r="D3939" s="1" t="str">
        <f t="shared" si="650"/>
        <v>21:0111</v>
      </c>
      <c r="E3939" t="s">
        <v>18513</v>
      </c>
      <c r="F3939" t="s">
        <v>18514</v>
      </c>
      <c r="H3939">
        <v>60.776110799999998</v>
      </c>
      <c r="I3939">
        <v>-101.7974383</v>
      </c>
      <c r="J3939" s="1" t="str">
        <f t="shared" si="651"/>
        <v>NGR lake sediment grab sample</v>
      </c>
      <c r="K3939" s="1" t="str">
        <f t="shared" si="652"/>
        <v>&lt;177 micron (NGR)</v>
      </c>
      <c r="L3939">
        <v>121</v>
      </c>
      <c r="M3939" t="s">
        <v>301</v>
      </c>
      <c r="N3939">
        <v>2353</v>
      </c>
      <c r="O3939" t="s">
        <v>240</v>
      </c>
      <c r="P3939" t="s">
        <v>54</v>
      </c>
      <c r="Q3939" t="s">
        <v>830</v>
      </c>
      <c r="R3939" t="s">
        <v>104</v>
      </c>
      <c r="S3939" t="s">
        <v>57</v>
      </c>
      <c r="T3939" t="s">
        <v>100</v>
      </c>
      <c r="U3939" t="s">
        <v>59</v>
      </c>
      <c r="V3939" t="s">
        <v>139</v>
      </c>
      <c r="W3939" t="s">
        <v>220</v>
      </c>
      <c r="X3939" t="s">
        <v>74</v>
      </c>
      <c r="Y3939" t="s">
        <v>421</v>
      </c>
      <c r="Z3939" t="s">
        <v>96</v>
      </c>
      <c r="AA3939" t="s">
        <v>64</v>
      </c>
      <c r="AB3939" t="s">
        <v>187</v>
      </c>
      <c r="AC3939" t="s">
        <v>70</v>
      </c>
      <c r="AD3939" t="s">
        <v>62</v>
      </c>
      <c r="AE3939" t="s">
        <v>238</v>
      </c>
      <c r="AF3939" t="s">
        <v>357</v>
      </c>
      <c r="AG3939" t="s">
        <v>58</v>
      </c>
      <c r="AH3939" t="s">
        <v>173</v>
      </c>
      <c r="AI3939" t="s">
        <v>72</v>
      </c>
      <c r="AJ3939" t="s">
        <v>56</v>
      </c>
      <c r="AK3939" t="s">
        <v>73</v>
      </c>
      <c r="AL3939" t="s">
        <v>74</v>
      </c>
      <c r="AM3939" t="s">
        <v>177</v>
      </c>
      <c r="AN3939" t="s">
        <v>76</v>
      </c>
      <c r="AO3939" t="s">
        <v>208</v>
      </c>
      <c r="AP3939" t="s">
        <v>267</v>
      </c>
      <c r="AQ3939" t="s">
        <v>327</v>
      </c>
      <c r="AR3939" t="s">
        <v>74</v>
      </c>
      <c r="AS3939" t="s">
        <v>54</v>
      </c>
      <c r="AT3939" t="s">
        <v>73</v>
      </c>
      <c r="AU3939" t="s">
        <v>107</v>
      </c>
      <c r="AV3939" t="s">
        <v>9240</v>
      </c>
    </row>
    <row r="3940" spans="1:48" hidden="1" x14ac:dyDescent="0.3">
      <c r="A3940" t="s">
        <v>18515</v>
      </c>
      <c r="B3940" t="s">
        <v>18516</v>
      </c>
      <c r="C3940" s="1" t="str">
        <f t="shared" si="643"/>
        <v>21:0975</v>
      </c>
      <c r="D3940" s="1" t="str">
        <f t="shared" si="650"/>
        <v>21:0111</v>
      </c>
      <c r="E3940" t="s">
        <v>18517</v>
      </c>
      <c r="F3940" t="s">
        <v>18518</v>
      </c>
      <c r="H3940">
        <v>60.769599999999997</v>
      </c>
      <c r="I3940">
        <v>-101.8447377</v>
      </c>
      <c r="J3940" s="1" t="str">
        <f t="shared" si="651"/>
        <v>NGR lake sediment grab sample</v>
      </c>
      <c r="K3940" s="1" t="str">
        <f t="shared" si="652"/>
        <v>&lt;177 micron (NGR)</v>
      </c>
      <c r="L3940">
        <v>121</v>
      </c>
      <c r="M3940" t="s">
        <v>314</v>
      </c>
      <c r="N3940">
        <v>2354</v>
      </c>
      <c r="O3940" t="s">
        <v>263</v>
      </c>
      <c r="P3940" t="s">
        <v>54</v>
      </c>
      <c r="Q3940" t="s">
        <v>863</v>
      </c>
      <c r="R3940" t="s">
        <v>134</v>
      </c>
      <c r="S3940" t="s">
        <v>57</v>
      </c>
      <c r="T3940" t="s">
        <v>380</v>
      </c>
      <c r="U3940" t="s">
        <v>59</v>
      </c>
      <c r="V3940" t="s">
        <v>303</v>
      </c>
      <c r="W3940" t="s">
        <v>63</v>
      </c>
      <c r="X3940" t="s">
        <v>74</v>
      </c>
      <c r="Y3940" t="s">
        <v>421</v>
      </c>
      <c r="Z3940" t="s">
        <v>127</v>
      </c>
      <c r="AA3940" t="s">
        <v>64</v>
      </c>
      <c r="AB3940" t="s">
        <v>381</v>
      </c>
      <c r="AC3940" t="s">
        <v>155</v>
      </c>
      <c r="AD3940" t="s">
        <v>62</v>
      </c>
      <c r="AE3940" t="s">
        <v>526</v>
      </c>
      <c r="AF3940" t="s">
        <v>90</v>
      </c>
      <c r="AG3940" t="s">
        <v>449</v>
      </c>
      <c r="AH3940" t="s">
        <v>173</v>
      </c>
      <c r="AI3940" t="s">
        <v>340</v>
      </c>
      <c r="AJ3940" t="s">
        <v>233</v>
      </c>
      <c r="AK3940" t="s">
        <v>73</v>
      </c>
      <c r="AL3940" t="s">
        <v>125</v>
      </c>
      <c r="AM3940" t="s">
        <v>75</v>
      </c>
      <c r="AN3940" t="s">
        <v>76</v>
      </c>
      <c r="AO3940" t="s">
        <v>439</v>
      </c>
      <c r="AP3940" t="s">
        <v>126</v>
      </c>
      <c r="AQ3940" t="s">
        <v>388</v>
      </c>
      <c r="AR3940" t="s">
        <v>74</v>
      </c>
      <c r="AS3940" t="s">
        <v>54</v>
      </c>
      <c r="AT3940" t="s">
        <v>73</v>
      </c>
      <c r="AU3940" t="s">
        <v>107</v>
      </c>
      <c r="AV3940" t="s">
        <v>7002</v>
      </c>
    </row>
    <row r="3941" spans="1:48" hidden="1" x14ac:dyDescent="0.3">
      <c r="A3941" t="s">
        <v>18519</v>
      </c>
      <c r="B3941" t="s">
        <v>18520</v>
      </c>
      <c r="C3941" s="1" t="str">
        <f t="shared" si="643"/>
        <v>21:0975</v>
      </c>
      <c r="D3941" s="1" t="str">
        <f t="shared" si="650"/>
        <v>21:0111</v>
      </c>
      <c r="E3941" t="s">
        <v>18521</v>
      </c>
      <c r="F3941" t="s">
        <v>18522</v>
      </c>
      <c r="H3941">
        <v>60.769455700000002</v>
      </c>
      <c r="I3941">
        <v>-101.89514579999999</v>
      </c>
      <c r="J3941" s="1" t="str">
        <f t="shared" si="651"/>
        <v>NGR lake sediment grab sample</v>
      </c>
      <c r="K3941" s="1" t="str">
        <f t="shared" si="652"/>
        <v>&lt;177 micron (NGR)</v>
      </c>
      <c r="L3941">
        <v>121</v>
      </c>
      <c r="M3941" t="s">
        <v>324</v>
      </c>
      <c r="N3941">
        <v>2355</v>
      </c>
      <c r="O3941" t="s">
        <v>151</v>
      </c>
      <c r="P3941" t="s">
        <v>54</v>
      </c>
      <c r="Q3941" t="s">
        <v>218</v>
      </c>
      <c r="R3941" t="s">
        <v>192</v>
      </c>
      <c r="S3941" t="s">
        <v>57</v>
      </c>
      <c r="T3941" t="s">
        <v>152</v>
      </c>
      <c r="U3941" t="s">
        <v>178</v>
      </c>
      <c r="V3941" t="s">
        <v>65</v>
      </c>
      <c r="W3941" t="s">
        <v>302</v>
      </c>
      <c r="X3941" t="s">
        <v>62</v>
      </c>
      <c r="Y3941" t="s">
        <v>355</v>
      </c>
      <c r="Z3941" t="s">
        <v>96</v>
      </c>
      <c r="AA3941" t="s">
        <v>64</v>
      </c>
      <c r="AB3941" t="s">
        <v>93</v>
      </c>
      <c r="AC3941" t="s">
        <v>75</v>
      </c>
      <c r="AD3941" t="s">
        <v>117</v>
      </c>
      <c r="AE3941" t="s">
        <v>526</v>
      </c>
      <c r="AF3941" t="s">
        <v>151</v>
      </c>
      <c r="AG3941" t="s">
        <v>204</v>
      </c>
      <c r="AH3941" t="s">
        <v>173</v>
      </c>
      <c r="AI3941" t="s">
        <v>72</v>
      </c>
      <c r="AJ3941" t="s">
        <v>102</v>
      </c>
      <c r="AK3941" t="s">
        <v>73</v>
      </c>
      <c r="AL3941" t="s">
        <v>75</v>
      </c>
      <c r="AM3941" t="s">
        <v>157</v>
      </c>
      <c r="AN3941" t="s">
        <v>76</v>
      </c>
      <c r="AO3941" t="s">
        <v>203</v>
      </c>
      <c r="AP3941" t="s">
        <v>225</v>
      </c>
      <c r="AQ3941" t="s">
        <v>114</v>
      </c>
      <c r="AR3941" t="s">
        <v>74</v>
      </c>
      <c r="AS3941" t="s">
        <v>170</v>
      </c>
      <c r="AT3941" t="s">
        <v>73</v>
      </c>
      <c r="AU3941" t="s">
        <v>107</v>
      </c>
      <c r="AV3941" t="s">
        <v>18523</v>
      </c>
    </row>
    <row r="3942" spans="1:48" hidden="1" x14ac:dyDescent="0.3">
      <c r="A3942" t="s">
        <v>18524</v>
      </c>
      <c r="B3942" t="s">
        <v>18525</v>
      </c>
      <c r="C3942" s="1" t="str">
        <f t="shared" si="643"/>
        <v>21:0975</v>
      </c>
      <c r="D3942" s="1" t="str">
        <f t="shared" si="650"/>
        <v>21:0111</v>
      </c>
      <c r="E3942" t="s">
        <v>18526</v>
      </c>
      <c r="F3942" t="s">
        <v>18527</v>
      </c>
      <c r="H3942">
        <v>60.757736600000001</v>
      </c>
      <c r="I3942">
        <v>-101.9036187</v>
      </c>
      <c r="J3942" s="1" t="str">
        <f t="shared" si="651"/>
        <v>NGR lake sediment grab sample</v>
      </c>
      <c r="K3942" s="1" t="str">
        <f t="shared" si="652"/>
        <v>&lt;177 micron (NGR)</v>
      </c>
      <c r="L3942">
        <v>121</v>
      </c>
      <c r="M3942" t="s">
        <v>335</v>
      </c>
      <c r="N3942">
        <v>2356</v>
      </c>
      <c r="O3942" t="s">
        <v>282</v>
      </c>
      <c r="P3942" t="s">
        <v>54</v>
      </c>
      <c r="Q3942" t="s">
        <v>115</v>
      </c>
      <c r="R3942" t="s">
        <v>381</v>
      </c>
      <c r="S3942" t="s">
        <v>57</v>
      </c>
      <c r="T3942" t="s">
        <v>152</v>
      </c>
      <c r="U3942" t="s">
        <v>281</v>
      </c>
      <c r="V3942" t="s">
        <v>303</v>
      </c>
      <c r="W3942" t="s">
        <v>62</v>
      </c>
      <c r="X3942" t="s">
        <v>62</v>
      </c>
      <c r="Y3942" t="s">
        <v>355</v>
      </c>
      <c r="Z3942" t="s">
        <v>96</v>
      </c>
      <c r="AA3942" t="s">
        <v>64</v>
      </c>
      <c r="AB3942" t="s">
        <v>411</v>
      </c>
      <c r="AC3942" t="s">
        <v>75</v>
      </c>
      <c r="AD3942" t="s">
        <v>59</v>
      </c>
      <c r="AE3942" t="s">
        <v>526</v>
      </c>
      <c r="AF3942" t="s">
        <v>347</v>
      </c>
      <c r="AG3942" t="s">
        <v>404</v>
      </c>
      <c r="AH3942" t="s">
        <v>173</v>
      </c>
      <c r="AI3942" t="s">
        <v>71</v>
      </c>
      <c r="AJ3942" t="s">
        <v>102</v>
      </c>
      <c r="AK3942" t="s">
        <v>73</v>
      </c>
      <c r="AL3942" t="s">
        <v>177</v>
      </c>
      <c r="AM3942" t="s">
        <v>157</v>
      </c>
      <c r="AN3942" t="s">
        <v>76</v>
      </c>
      <c r="AO3942" t="s">
        <v>203</v>
      </c>
      <c r="AP3942" t="s">
        <v>225</v>
      </c>
      <c r="AQ3942" t="s">
        <v>305</v>
      </c>
      <c r="AR3942" t="s">
        <v>62</v>
      </c>
      <c r="AS3942" t="s">
        <v>170</v>
      </c>
      <c r="AT3942" t="s">
        <v>73</v>
      </c>
      <c r="AU3942" t="s">
        <v>107</v>
      </c>
      <c r="AV3942" t="s">
        <v>1815</v>
      </c>
    </row>
    <row r="3943" spans="1:48" hidden="1" x14ac:dyDescent="0.3">
      <c r="A3943" t="s">
        <v>18528</v>
      </c>
      <c r="B3943" t="s">
        <v>18529</v>
      </c>
      <c r="C3943" s="1" t="str">
        <f t="shared" si="643"/>
        <v>21:0975</v>
      </c>
      <c r="D3943" s="1" t="str">
        <f t="shared" si="650"/>
        <v>21:0111</v>
      </c>
      <c r="E3943" t="s">
        <v>18530</v>
      </c>
      <c r="F3943" t="s">
        <v>18531</v>
      </c>
      <c r="H3943">
        <v>60.735984000000002</v>
      </c>
      <c r="I3943">
        <v>-101.8471558</v>
      </c>
      <c r="J3943" s="1" t="str">
        <f t="shared" si="651"/>
        <v>NGR lake sediment grab sample</v>
      </c>
      <c r="K3943" s="1" t="str">
        <f t="shared" si="652"/>
        <v>&lt;177 micron (NGR)</v>
      </c>
      <c r="L3943">
        <v>121</v>
      </c>
      <c r="M3943" t="s">
        <v>354</v>
      </c>
      <c r="N3943">
        <v>2357</v>
      </c>
      <c r="O3943" t="s">
        <v>306</v>
      </c>
      <c r="P3943" t="s">
        <v>54</v>
      </c>
      <c r="Q3943" t="s">
        <v>395</v>
      </c>
      <c r="R3943" t="s">
        <v>77</v>
      </c>
      <c r="S3943" t="s">
        <v>57</v>
      </c>
      <c r="T3943" t="s">
        <v>169</v>
      </c>
      <c r="U3943" t="s">
        <v>88</v>
      </c>
      <c r="V3943" t="s">
        <v>119</v>
      </c>
      <c r="W3943" t="s">
        <v>346</v>
      </c>
      <c r="X3943" t="s">
        <v>74</v>
      </c>
      <c r="Y3943" t="s">
        <v>448</v>
      </c>
      <c r="Z3943" t="s">
        <v>138</v>
      </c>
      <c r="AA3943" t="s">
        <v>64</v>
      </c>
      <c r="AB3943" t="s">
        <v>691</v>
      </c>
      <c r="AC3943" t="s">
        <v>155</v>
      </c>
      <c r="AD3943" t="s">
        <v>62</v>
      </c>
      <c r="AE3943" t="s">
        <v>396</v>
      </c>
      <c r="AF3943" t="s">
        <v>116</v>
      </c>
      <c r="AG3943" t="s">
        <v>438</v>
      </c>
      <c r="AH3943" t="s">
        <v>173</v>
      </c>
      <c r="AI3943" t="s">
        <v>101</v>
      </c>
      <c r="AJ3943" t="s">
        <v>53</v>
      </c>
      <c r="AK3943" t="s">
        <v>73</v>
      </c>
      <c r="AL3943" t="s">
        <v>157</v>
      </c>
      <c r="AM3943" t="s">
        <v>177</v>
      </c>
      <c r="AN3943" t="s">
        <v>76</v>
      </c>
      <c r="AO3943" t="s">
        <v>373</v>
      </c>
      <c r="AP3943" t="s">
        <v>283</v>
      </c>
      <c r="AQ3943" t="s">
        <v>308</v>
      </c>
      <c r="AR3943" t="s">
        <v>74</v>
      </c>
      <c r="AS3943" t="s">
        <v>54</v>
      </c>
      <c r="AT3943" t="s">
        <v>73</v>
      </c>
      <c r="AU3943" t="s">
        <v>107</v>
      </c>
      <c r="AV3943" t="s">
        <v>141</v>
      </c>
    </row>
    <row r="3944" spans="1:48" hidden="1" x14ac:dyDescent="0.3">
      <c r="A3944" t="s">
        <v>18532</v>
      </c>
      <c r="B3944" t="s">
        <v>18533</v>
      </c>
      <c r="C3944" s="1" t="str">
        <f t="shared" si="643"/>
        <v>21:0975</v>
      </c>
      <c r="D3944" s="1" t="str">
        <f t="shared" si="650"/>
        <v>21:0111</v>
      </c>
      <c r="E3944" t="s">
        <v>18455</v>
      </c>
      <c r="F3944" t="s">
        <v>18534</v>
      </c>
      <c r="H3944">
        <v>60.741534000000001</v>
      </c>
      <c r="I3944">
        <v>-101.79732660000001</v>
      </c>
      <c r="J3944" s="1" t="str">
        <f t="shared" si="651"/>
        <v>NGR lake sediment grab sample</v>
      </c>
      <c r="K3944" s="1" t="str">
        <f t="shared" si="652"/>
        <v>&lt;177 micron (NGR)</v>
      </c>
      <c r="L3944">
        <v>121</v>
      </c>
      <c r="M3944" t="s">
        <v>345</v>
      </c>
      <c r="N3944">
        <v>2358</v>
      </c>
      <c r="O3944" t="s">
        <v>211</v>
      </c>
      <c r="P3944" t="s">
        <v>54</v>
      </c>
      <c r="Q3944" t="s">
        <v>194</v>
      </c>
      <c r="R3944" t="s">
        <v>72</v>
      </c>
      <c r="S3944" t="s">
        <v>57</v>
      </c>
      <c r="T3944" t="s">
        <v>365</v>
      </c>
      <c r="U3944" t="s">
        <v>117</v>
      </c>
      <c r="V3944" t="s">
        <v>119</v>
      </c>
      <c r="W3944" t="s">
        <v>170</v>
      </c>
      <c r="X3944" t="s">
        <v>74</v>
      </c>
      <c r="Y3944" t="s">
        <v>62</v>
      </c>
      <c r="Z3944" t="s">
        <v>96</v>
      </c>
      <c r="AA3944" t="s">
        <v>64</v>
      </c>
      <c r="AB3944" t="s">
        <v>192</v>
      </c>
      <c r="AC3944" t="s">
        <v>70</v>
      </c>
      <c r="AD3944" t="s">
        <v>67</v>
      </c>
      <c r="AE3944" t="s">
        <v>421</v>
      </c>
      <c r="AF3944" t="s">
        <v>121</v>
      </c>
      <c r="AG3944" t="s">
        <v>91</v>
      </c>
      <c r="AH3944" t="s">
        <v>173</v>
      </c>
      <c r="AI3944" t="s">
        <v>439</v>
      </c>
      <c r="AJ3944" t="s">
        <v>709</v>
      </c>
      <c r="AK3944" t="s">
        <v>73</v>
      </c>
      <c r="AL3944" t="s">
        <v>74</v>
      </c>
      <c r="AM3944" t="s">
        <v>75</v>
      </c>
      <c r="AN3944" t="s">
        <v>76</v>
      </c>
      <c r="AO3944" t="s">
        <v>88</v>
      </c>
      <c r="AP3944" t="s">
        <v>253</v>
      </c>
      <c r="AQ3944" t="s">
        <v>118</v>
      </c>
      <c r="AR3944" t="s">
        <v>62</v>
      </c>
      <c r="AS3944" t="s">
        <v>54</v>
      </c>
      <c r="AT3944" t="s">
        <v>73</v>
      </c>
      <c r="AU3944" t="s">
        <v>107</v>
      </c>
      <c r="AV3944" t="s">
        <v>10859</v>
      </c>
    </row>
    <row r="3945" spans="1:48" hidden="1" x14ac:dyDescent="0.3">
      <c r="A3945" t="s">
        <v>18535</v>
      </c>
      <c r="B3945" t="s">
        <v>18536</v>
      </c>
      <c r="C3945" s="1" t="str">
        <f t="shared" si="643"/>
        <v>21:0975</v>
      </c>
      <c r="D3945" s="1" t="str">
        <f t="shared" si="650"/>
        <v>21:0111</v>
      </c>
      <c r="E3945" t="s">
        <v>18537</v>
      </c>
      <c r="F3945" t="s">
        <v>18538</v>
      </c>
      <c r="H3945">
        <v>60.455805699999999</v>
      </c>
      <c r="I3945">
        <v>-101.57285659999999</v>
      </c>
      <c r="J3945" s="1" t="str">
        <f t="shared" si="651"/>
        <v>NGR lake sediment grab sample</v>
      </c>
      <c r="K3945" s="1" t="str">
        <f t="shared" si="652"/>
        <v>&lt;177 micron (NGR)</v>
      </c>
      <c r="L3945">
        <v>122</v>
      </c>
      <c r="M3945" t="s">
        <v>52</v>
      </c>
      <c r="N3945">
        <v>2359</v>
      </c>
      <c r="O3945" t="s">
        <v>171</v>
      </c>
      <c r="P3945" t="s">
        <v>54</v>
      </c>
      <c r="Q3945" t="s">
        <v>1477</v>
      </c>
      <c r="R3945" t="s">
        <v>402</v>
      </c>
      <c r="S3945" t="s">
        <v>57</v>
      </c>
      <c r="T3945" t="s">
        <v>615</v>
      </c>
      <c r="U3945" t="s">
        <v>57</v>
      </c>
      <c r="V3945" t="s">
        <v>317</v>
      </c>
      <c r="W3945" t="s">
        <v>238</v>
      </c>
      <c r="X3945" t="s">
        <v>67</v>
      </c>
      <c r="Y3945" t="s">
        <v>206</v>
      </c>
      <c r="Z3945" t="s">
        <v>59</v>
      </c>
      <c r="AA3945" t="s">
        <v>64</v>
      </c>
      <c r="AB3945" t="s">
        <v>151</v>
      </c>
      <c r="AC3945" t="s">
        <v>155</v>
      </c>
      <c r="AD3945" t="s">
        <v>62</v>
      </c>
      <c r="AE3945" t="s">
        <v>68</v>
      </c>
      <c r="AF3945" t="s">
        <v>76</v>
      </c>
      <c r="AG3945" t="s">
        <v>204</v>
      </c>
      <c r="AH3945" t="s">
        <v>155</v>
      </c>
      <c r="AI3945" t="s">
        <v>263</v>
      </c>
      <c r="AJ3945" t="s">
        <v>327</v>
      </c>
      <c r="AK3945" t="s">
        <v>73</v>
      </c>
      <c r="AL3945" t="s">
        <v>177</v>
      </c>
      <c r="AM3945" t="s">
        <v>103</v>
      </c>
      <c r="AN3945" t="s">
        <v>76</v>
      </c>
      <c r="AO3945" t="s">
        <v>71</v>
      </c>
      <c r="AP3945" t="s">
        <v>566</v>
      </c>
      <c r="AQ3945" t="s">
        <v>308</v>
      </c>
      <c r="AR3945" t="s">
        <v>67</v>
      </c>
      <c r="AS3945" t="s">
        <v>54</v>
      </c>
      <c r="AT3945" t="s">
        <v>73</v>
      </c>
      <c r="AU3945" t="s">
        <v>635</v>
      </c>
      <c r="AV3945" t="s">
        <v>18539</v>
      </c>
    </row>
    <row r="3946" spans="1:48" hidden="1" x14ac:dyDescent="0.3">
      <c r="A3946" t="s">
        <v>18540</v>
      </c>
      <c r="B3946" t="s">
        <v>18541</v>
      </c>
      <c r="C3946" s="1" t="str">
        <f t="shared" si="643"/>
        <v>21:0975</v>
      </c>
      <c r="D3946" s="1" t="str">
        <f>HYPERLINK("https://geochem.nrcan.gc.ca/cdogs/content/svy/svy_e.htm", "")</f>
        <v/>
      </c>
      <c r="G3946" s="1" t="str">
        <f>HYPERLINK("https://geochem.nrcan.gc.ca/cdogs/content/cr_/cr_00160_e.htm", "160")</f>
        <v>160</v>
      </c>
      <c r="J3946" t="s">
        <v>230</v>
      </c>
      <c r="K3946" t="s">
        <v>231</v>
      </c>
      <c r="L3946">
        <v>122</v>
      </c>
      <c r="M3946" t="s">
        <v>232</v>
      </c>
      <c r="N3946">
        <v>2360</v>
      </c>
      <c r="O3946" t="s">
        <v>203</v>
      </c>
      <c r="P3946" t="s">
        <v>88</v>
      </c>
      <c r="Q3946" t="s">
        <v>566</v>
      </c>
      <c r="R3946" t="s">
        <v>125</v>
      </c>
      <c r="S3946" t="s">
        <v>57</v>
      </c>
      <c r="T3946" t="s">
        <v>449</v>
      </c>
      <c r="U3946" t="s">
        <v>88</v>
      </c>
      <c r="V3946" t="s">
        <v>122</v>
      </c>
      <c r="W3946" t="s">
        <v>276</v>
      </c>
      <c r="X3946" t="s">
        <v>74</v>
      </c>
      <c r="Y3946" t="s">
        <v>220</v>
      </c>
      <c r="Z3946" t="s">
        <v>168</v>
      </c>
      <c r="AA3946" t="s">
        <v>64</v>
      </c>
      <c r="AB3946" t="s">
        <v>190</v>
      </c>
      <c r="AC3946" t="s">
        <v>75</v>
      </c>
      <c r="AD3946" t="s">
        <v>67</v>
      </c>
      <c r="AE3946" t="s">
        <v>4470</v>
      </c>
      <c r="AF3946" t="s">
        <v>151</v>
      </c>
      <c r="AG3946" t="s">
        <v>365</v>
      </c>
      <c r="AH3946" t="s">
        <v>68</v>
      </c>
      <c r="AI3946" t="s">
        <v>104</v>
      </c>
      <c r="AJ3946" t="s">
        <v>71</v>
      </c>
      <c r="AK3946" t="s">
        <v>73</v>
      </c>
      <c r="AL3946" t="s">
        <v>526</v>
      </c>
      <c r="AM3946" t="s">
        <v>74</v>
      </c>
      <c r="AN3946" t="s">
        <v>76</v>
      </c>
      <c r="AO3946" t="s">
        <v>203</v>
      </c>
      <c r="AP3946" t="s">
        <v>2054</v>
      </c>
      <c r="AQ3946" t="s">
        <v>106</v>
      </c>
      <c r="AR3946" t="s">
        <v>62</v>
      </c>
      <c r="AS3946" t="s">
        <v>127</v>
      </c>
      <c r="AT3946" t="s">
        <v>73</v>
      </c>
      <c r="AU3946" t="s">
        <v>3719</v>
      </c>
      <c r="AV3946" t="s">
        <v>13033</v>
      </c>
    </row>
    <row r="3947" spans="1:48" hidden="1" x14ac:dyDescent="0.3">
      <c r="A3947" t="s">
        <v>18542</v>
      </c>
      <c r="B3947" t="s">
        <v>18543</v>
      </c>
      <c r="C3947" s="1" t="str">
        <f t="shared" si="643"/>
        <v>21:0975</v>
      </c>
      <c r="D3947" s="1" t="str">
        <f t="shared" ref="D3947:D3966" si="653">HYPERLINK("https://geochem.nrcan.gc.ca/cdogs/content/svy/svy210111_e.htm", "21:0111")</f>
        <v>21:0111</v>
      </c>
      <c r="E3947" t="s">
        <v>18544</v>
      </c>
      <c r="F3947" t="s">
        <v>18545</v>
      </c>
      <c r="H3947">
        <v>60.715363099999998</v>
      </c>
      <c r="I3947">
        <v>-101.7865784</v>
      </c>
      <c r="J3947" s="1" t="str">
        <f t="shared" ref="J3947:J3966" si="654">HYPERLINK("https://geochem.nrcan.gc.ca/cdogs/content/kwd/kwd020027_e.htm", "NGR lake sediment grab sample")</f>
        <v>NGR lake sediment grab sample</v>
      </c>
      <c r="K3947" s="1" t="str">
        <f t="shared" ref="K3947:K3966" si="655">HYPERLINK("https://geochem.nrcan.gc.ca/cdogs/content/kwd/kwd080006_e.htm", "&lt;177 micron (NGR)")</f>
        <v>&lt;177 micron (NGR)</v>
      </c>
      <c r="L3947">
        <v>122</v>
      </c>
      <c r="M3947" t="s">
        <v>113</v>
      </c>
      <c r="N3947">
        <v>2361</v>
      </c>
      <c r="O3947" t="s">
        <v>240</v>
      </c>
      <c r="P3947" t="s">
        <v>54</v>
      </c>
      <c r="Q3947" t="s">
        <v>4241</v>
      </c>
      <c r="R3947" t="s">
        <v>168</v>
      </c>
      <c r="S3947" t="s">
        <v>57</v>
      </c>
      <c r="T3947" t="s">
        <v>122</v>
      </c>
      <c r="U3947" t="s">
        <v>117</v>
      </c>
      <c r="V3947" t="s">
        <v>93</v>
      </c>
      <c r="W3947" t="s">
        <v>170</v>
      </c>
      <c r="X3947" t="s">
        <v>67</v>
      </c>
      <c r="Y3947" t="s">
        <v>346</v>
      </c>
      <c r="Z3947" t="s">
        <v>138</v>
      </c>
      <c r="AA3947" t="s">
        <v>64</v>
      </c>
      <c r="AB3947" t="s">
        <v>550</v>
      </c>
      <c r="AC3947" t="s">
        <v>155</v>
      </c>
      <c r="AD3947" t="s">
        <v>67</v>
      </c>
      <c r="AE3947" t="s">
        <v>421</v>
      </c>
      <c r="AF3947" t="s">
        <v>436</v>
      </c>
      <c r="AG3947" t="s">
        <v>91</v>
      </c>
      <c r="AH3947" t="s">
        <v>70</v>
      </c>
      <c r="AI3947" t="s">
        <v>439</v>
      </c>
      <c r="AJ3947" t="s">
        <v>338</v>
      </c>
      <c r="AK3947" t="s">
        <v>73</v>
      </c>
      <c r="AL3947" t="s">
        <v>74</v>
      </c>
      <c r="AM3947" t="s">
        <v>177</v>
      </c>
      <c r="AN3947" t="s">
        <v>76</v>
      </c>
      <c r="AO3947" t="s">
        <v>168</v>
      </c>
      <c r="AP3947" t="s">
        <v>267</v>
      </c>
      <c r="AQ3947" t="s">
        <v>193</v>
      </c>
      <c r="AR3947" t="s">
        <v>74</v>
      </c>
      <c r="AS3947" t="s">
        <v>54</v>
      </c>
      <c r="AT3947" t="s">
        <v>73</v>
      </c>
      <c r="AU3947" t="s">
        <v>107</v>
      </c>
      <c r="AV3947" t="s">
        <v>18546</v>
      </c>
    </row>
    <row r="3948" spans="1:48" hidden="1" x14ac:dyDescent="0.3">
      <c r="A3948" t="s">
        <v>18547</v>
      </c>
      <c r="B3948" t="s">
        <v>18548</v>
      </c>
      <c r="C3948" s="1" t="str">
        <f t="shared" si="643"/>
        <v>21:0975</v>
      </c>
      <c r="D3948" s="1" t="str">
        <f t="shared" si="653"/>
        <v>21:0111</v>
      </c>
      <c r="E3948" t="s">
        <v>18544</v>
      </c>
      <c r="F3948" t="s">
        <v>18549</v>
      </c>
      <c r="H3948">
        <v>60.715363099999998</v>
      </c>
      <c r="I3948">
        <v>-101.7865784</v>
      </c>
      <c r="J3948" s="1" t="str">
        <f t="shared" si="654"/>
        <v>NGR lake sediment grab sample</v>
      </c>
      <c r="K3948" s="1" t="str">
        <f t="shared" si="655"/>
        <v>&lt;177 micron (NGR)</v>
      </c>
      <c r="L3948">
        <v>122</v>
      </c>
      <c r="M3948" t="s">
        <v>132</v>
      </c>
      <c r="N3948">
        <v>2362</v>
      </c>
      <c r="O3948" t="s">
        <v>292</v>
      </c>
      <c r="P3948" t="s">
        <v>54</v>
      </c>
      <c r="Q3948" t="s">
        <v>965</v>
      </c>
      <c r="R3948" t="s">
        <v>203</v>
      </c>
      <c r="S3948" t="s">
        <v>57</v>
      </c>
      <c r="T3948" t="s">
        <v>250</v>
      </c>
      <c r="U3948" t="s">
        <v>117</v>
      </c>
      <c r="V3948" t="s">
        <v>153</v>
      </c>
      <c r="W3948" t="s">
        <v>170</v>
      </c>
      <c r="X3948" t="s">
        <v>74</v>
      </c>
      <c r="Y3948" t="s">
        <v>346</v>
      </c>
      <c r="Z3948" t="s">
        <v>138</v>
      </c>
      <c r="AA3948" t="s">
        <v>64</v>
      </c>
      <c r="AB3948" t="s">
        <v>251</v>
      </c>
      <c r="AC3948" t="s">
        <v>224</v>
      </c>
      <c r="AD3948" t="s">
        <v>62</v>
      </c>
      <c r="AE3948" t="s">
        <v>302</v>
      </c>
      <c r="AF3948" t="s">
        <v>436</v>
      </c>
      <c r="AG3948" t="s">
        <v>91</v>
      </c>
      <c r="AH3948" t="s">
        <v>70</v>
      </c>
      <c r="AI3948" t="s">
        <v>280</v>
      </c>
      <c r="AJ3948" t="s">
        <v>209</v>
      </c>
      <c r="AK3948" t="s">
        <v>73</v>
      </c>
      <c r="AL3948" t="s">
        <v>74</v>
      </c>
      <c r="AM3948" t="s">
        <v>177</v>
      </c>
      <c r="AN3948" t="s">
        <v>76</v>
      </c>
      <c r="AO3948" t="s">
        <v>1125</v>
      </c>
      <c r="AP3948" t="s">
        <v>482</v>
      </c>
      <c r="AQ3948" t="s">
        <v>226</v>
      </c>
      <c r="AR3948" t="s">
        <v>62</v>
      </c>
      <c r="AS3948" t="s">
        <v>170</v>
      </c>
      <c r="AT3948" t="s">
        <v>73</v>
      </c>
      <c r="AU3948" t="s">
        <v>107</v>
      </c>
      <c r="AV3948" t="s">
        <v>17962</v>
      </c>
    </row>
    <row r="3949" spans="1:48" hidden="1" x14ac:dyDescent="0.3">
      <c r="A3949" t="s">
        <v>18550</v>
      </c>
      <c r="B3949" t="s">
        <v>18551</v>
      </c>
      <c r="C3949" s="1" t="str">
        <f t="shared" si="643"/>
        <v>21:0975</v>
      </c>
      <c r="D3949" s="1" t="str">
        <f t="shared" si="653"/>
        <v>21:0111</v>
      </c>
      <c r="E3949" t="s">
        <v>18552</v>
      </c>
      <c r="F3949" t="s">
        <v>18553</v>
      </c>
      <c r="H3949">
        <v>60.7026538</v>
      </c>
      <c r="I3949">
        <v>-101.8504933</v>
      </c>
      <c r="J3949" s="1" t="str">
        <f t="shared" si="654"/>
        <v>NGR lake sediment grab sample</v>
      </c>
      <c r="K3949" s="1" t="str">
        <f t="shared" si="655"/>
        <v>&lt;177 micron (NGR)</v>
      </c>
      <c r="L3949">
        <v>122</v>
      </c>
      <c r="M3949" t="s">
        <v>86</v>
      </c>
      <c r="N3949">
        <v>2363</v>
      </c>
      <c r="O3949" t="s">
        <v>329</v>
      </c>
      <c r="P3949" t="s">
        <v>54</v>
      </c>
      <c r="Q3949" t="s">
        <v>997</v>
      </c>
      <c r="R3949" t="s">
        <v>282</v>
      </c>
      <c r="S3949" t="s">
        <v>57</v>
      </c>
      <c r="T3949" t="s">
        <v>438</v>
      </c>
      <c r="U3949" t="s">
        <v>203</v>
      </c>
      <c r="V3949" t="s">
        <v>853</v>
      </c>
      <c r="W3949" t="s">
        <v>421</v>
      </c>
      <c r="X3949" t="s">
        <v>74</v>
      </c>
      <c r="Y3949" t="s">
        <v>118</v>
      </c>
      <c r="Z3949" t="s">
        <v>96</v>
      </c>
      <c r="AA3949" t="s">
        <v>64</v>
      </c>
      <c r="AB3949" t="s">
        <v>190</v>
      </c>
      <c r="AC3949" t="s">
        <v>224</v>
      </c>
      <c r="AD3949" t="s">
        <v>138</v>
      </c>
      <c r="AE3949" t="s">
        <v>68</v>
      </c>
      <c r="AF3949" t="s">
        <v>290</v>
      </c>
      <c r="AG3949" t="s">
        <v>100</v>
      </c>
      <c r="AH3949" t="s">
        <v>173</v>
      </c>
      <c r="AI3949" t="s">
        <v>71</v>
      </c>
      <c r="AJ3949" t="s">
        <v>71</v>
      </c>
      <c r="AK3949" t="s">
        <v>73</v>
      </c>
      <c r="AL3949" t="s">
        <v>125</v>
      </c>
      <c r="AM3949" t="s">
        <v>157</v>
      </c>
      <c r="AN3949" t="s">
        <v>76</v>
      </c>
      <c r="AO3949" t="s">
        <v>168</v>
      </c>
      <c r="AP3949" t="s">
        <v>307</v>
      </c>
      <c r="AQ3949" t="s">
        <v>336</v>
      </c>
      <c r="AR3949" t="s">
        <v>74</v>
      </c>
      <c r="AS3949" t="s">
        <v>170</v>
      </c>
      <c r="AT3949" t="s">
        <v>91</v>
      </c>
      <c r="AU3949" t="s">
        <v>462</v>
      </c>
      <c r="AV3949" t="s">
        <v>18554</v>
      </c>
    </row>
    <row r="3950" spans="1:48" hidden="1" x14ac:dyDescent="0.3">
      <c r="A3950" t="s">
        <v>18555</v>
      </c>
      <c r="B3950" t="s">
        <v>18556</v>
      </c>
      <c r="C3950" s="1" t="str">
        <f t="shared" si="643"/>
        <v>21:0975</v>
      </c>
      <c r="D3950" s="1" t="str">
        <f t="shared" si="653"/>
        <v>21:0111</v>
      </c>
      <c r="E3950" t="s">
        <v>18557</v>
      </c>
      <c r="F3950" t="s">
        <v>18558</v>
      </c>
      <c r="H3950">
        <v>60.682396599999997</v>
      </c>
      <c r="I3950">
        <v>-101.91052569999999</v>
      </c>
      <c r="J3950" s="1" t="str">
        <f t="shared" si="654"/>
        <v>NGR lake sediment grab sample</v>
      </c>
      <c r="K3950" s="1" t="str">
        <f t="shared" si="655"/>
        <v>&lt;177 micron (NGR)</v>
      </c>
      <c r="L3950">
        <v>122</v>
      </c>
      <c r="M3950" t="s">
        <v>149</v>
      </c>
      <c r="N3950">
        <v>2364</v>
      </c>
      <c r="O3950" t="s">
        <v>388</v>
      </c>
      <c r="P3950" t="s">
        <v>54</v>
      </c>
      <c r="Q3950" t="s">
        <v>274</v>
      </c>
      <c r="R3950" t="s">
        <v>104</v>
      </c>
      <c r="S3950" t="s">
        <v>57</v>
      </c>
      <c r="T3950" t="s">
        <v>204</v>
      </c>
      <c r="U3950" t="s">
        <v>117</v>
      </c>
      <c r="V3950" t="s">
        <v>615</v>
      </c>
      <c r="W3950" t="s">
        <v>276</v>
      </c>
      <c r="X3950" t="s">
        <v>74</v>
      </c>
      <c r="Y3950" t="s">
        <v>62</v>
      </c>
      <c r="Z3950" t="s">
        <v>127</v>
      </c>
      <c r="AA3950" t="s">
        <v>64</v>
      </c>
      <c r="AB3950" t="s">
        <v>264</v>
      </c>
      <c r="AC3950" t="s">
        <v>155</v>
      </c>
      <c r="AD3950" t="s">
        <v>62</v>
      </c>
      <c r="AE3950" t="s">
        <v>526</v>
      </c>
      <c r="AF3950" t="s">
        <v>141</v>
      </c>
      <c r="AG3950" t="s">
        <v>604</v>
      </c>
      <c r="AH3950" t="s">
        <v>70</v>
      </c>
      <c r="AI3950" t="s">
        <v>439</v>
      </c>
      <c r="AJ3950" t="s">
        <v>306</v>
      </c>
      <c r="AK3950" t="s">
        <v>73</v>
      </c>
      <c r="AL3950" t="s">
        <v>157</v>
      </c>
      <c r="AM3950" t="s">
        <v>177</v>
      </c>
      <c r="AN3950" t="s">
        <v>76</v>
      </c>
      <c r="AO3950" t="s">
        <v>168</v>
      </c>
      <c r="AP3950" t="s">
        <v>267</v>
      </c>
      <c r="AQ3950" t="s">
        <v>123</v>
      </c>
      <c r="AR3950" t="s">
        <v>67</v>
      </c>
      <c r="AS3950" t="s">
        <v>54</v>
      </c>
      <c r="AT3950" t="s">
        <v>73</v>
      </c>
      <c r="AU3950" t="s">
        <v>107</v>
      </c>
      <c r="AV3950" t="s">
        <v>9079</v>
      </c>
    </row>
    <row r="3951" spans="1:48" hidden="1" x14ac:dyDescent="0.3">
      <c r="A3951" t="s">
        <v>18559</v>
      </c>
      <c r="B3951" t="s">
        <v>18560</v>
      </c>
      <c r="C3951" s="1" t="str">
        <f t="shared" si="643"/>
        <v>21:0975</v>
      </c>
      <c r="D3951" s="1" t="str">
        <f t="shared" si="653"/>
        <v>21:0111</v>
      </c>
      <c r="E3951" t="s">
        <v>18561</v>
      </c>
      <c r="F3951" t="s">
        <v>18562</v>
      </c>
      <c r="H3951">
        <v>60.6074877</v>
      </c>
      <c r="I3951">
        <v>-101.88630310000001</v>
      </c>
      <c r="J3951" s="1" t="str">
        <f t="shared" si="654"/>
        <v>NGR lake sediment grab sample</v>
      </c>
      <c r="K3951" s="1" t="str">
        <f t="shared" si="655"/>
        <v>&lt;177 micron (NGR)</v>
      </c>
      <c r="L3951">
        <v>122</v>
      </c>
      <c r="M3951" t="s">
        <v>165</v>
      </c>
      <c r="N3951">
        <v>2365</v>
      </c>
      <c r="O3951" t="s">
        <v>709</v>
      </c>
      <c r="P3951" t="s">
        <v>170</v>
      </c>
      <c r="Q3951" t="s">
        <v>479</v>
      </c>
      <c r="R3951" t="s">
        <v>192</v>
      </c>
      <c r="S3951" t="s">
        <v>57</v>
      </c>
      <c r="T3951" t="s">
        <v>617</v>
      </c>
      <c r="U3951" t="s">
        <v>88</v>
      </c>
      <c r="V3951" t="s">
        <v>616</v>
      </c>
      <c r="W3951" t="s">
        <v>75</v>
      </c>
      <c r="X3951" t="s">
        <v>67</v>
      </c>
      <c r="Y3951" t="s">
        <v>157</v>
      </c>
      <c r="Z3951" t="s">
        <v>62</v>
      </c>
      <c r="AA3951" t="s">
        <v>64</v>
      </c>
      <c r="AB3951" t="s">
        <v>381</v>
      </c>
      <c r="AC3951" t="s">
        <v>155</v>
      </c>
      <c r="AD3951" t="s">
        <v>138</v>
      </c>
      <c r="AE3951" t="s">
        <v>10367</v>
      </c>
      <c r="AF3951" t="s">
        <v>616</v>
      </c>
      <c r="AG3951" t="s">
        <v>357</v>
      </c>
      <c r="AH3951" t="s">
        <v>70</v>
      </c>
      <c r="AI3951" t="s">
        <v>127</v>
      </c>
      <c r="AJ3951" t="s">
        <v>233</v>
      </c>
      <c r="AK3951" t="s">
        <v>73</v>
      </c>
      <c r="AL3951" t="s">
        <v>103</v>
      </c>
      <c r="AM3951" t="s">
        <v>224</v>
      </c>
      <c r="AN3951" t="s">
        <v>76</v>
      </c>
      <c r="AO3951" t="s">
        <v>318</v>
      </c>
      <c r="AP3951" t="s">
        <v>166</v>
      </c>
      <c r="AQ3951" t="s">
        <v>168</v>
      </c>
      <c r="AR3951" t="s">
        <v>67</v>
      </c>
      <c r="AS3951" t="s">
        <v>54</v>
      </c>
      <c r="AT3951" t="s">
        <v>73</v>
      </c>
      <c r="AU3951" t="s">
        <v>107</v>
      </c>
      <c r="AV3951" t="s">
        <v>17789</v>
      </c>
    </row>
    <row r="3952" spans="1:48" hidden="1" x14ac:dyDescent="0.3">
      <c r="A3952" t="s">
        <v>18563</v>
      </c>
      <c r="B3952" t="s">
        <v>18564</v>
      </c>
      <c r="C3952" s="1" t="str">
        <f t="shared" si="643"/>
        <v>21:0975</v>
      </c>
      <c r="D3952" s="1" t="str">
        <f t="shared" si="653"/>
        <v>21:0111</v>
      </c>
      <c r="E3952" t="s">
        <v>18565</v>
      </c>
      <c r="F3952" t="s">
        <v>18566</v>
      </c>
      <c r="H3952">
        <v>60.582872399999999</v>
      </c>
      <c r="I3952">
        <v>-101.8757786</v>
      </c>
      <c r="J3952" s="1" t="str">
        <f t="shared" si="654"/>
        <v>NGR lake sediment grab sample</v>
      </c>
      <c r="K3952" s="1" t="str">
        <f t="shared" si="655"/>
        <v>&lt;177 micron (NGR)</v>
      </c>
      <c r="L3952">
        <v>122</v>
      </c>
      <c r="M3952" t="s">
        <v>185</v>
      </c>
      <c r="N3952">
        <v>2366</v>
      </c>
      <c r="O3952" t="s">
        <v>263</v>
      </c>
      <c r="P3952" t="s">
        <v>59</v>
      </c>
      <c r="Q3952" t="s">
        <v>558</v>
      </c>
      <c r="R3952" t="s">
        <v>141</v>
      </c>
      <c r="S3952" t="s">
        <v>57</v>
      </c>
      <c r="T3952" t="s">
        <v>277</v>
      </c>
      <c r="U3952" t="s">
        <v>168</v>
      </c>
      <c r="V3952" t="s">
        <v>139</v>
      </c>
      <c r="W3952" t="s">
        <v>238</v>
      </c>
      <c r="X3952" t="s">
        <v>62</v>
      </c>
      <c r="Y3952" t="s">
        <v>137</v>
      </c>
      <c r="Z3952" t="s">
        <v>96</v>
      </c>
      <c r="AA3952" t="s">
        <v>64</v>
      </c>
      <c r="AB3952" t="s">
        <v>316</v>
      </c>
      <c r="AC3952" t="s">
        <v>75</v>
      </c>
      <c r="AD3952" t="s">
        <v>117</v>
      </c>
      <c r="AE3952" t="s">
        <v>526</v>
      </c>
      <c r="AF3952" t="s">
        <v>151</v>
      </c>
      <c r="AG3952" t="s">
        <v>339</v>
      </c>
      <c r="AH3952" t="s">
        <v>70</v>
      </c>
      <c r="AI3952" t="s">
        <v>101</v>
      </c>
      <c r="AJ3952" t="s">
        <v>514</v>
      </c>
      <c r="AK3952" t="s">
        <v>73</v>
      </c>
      <c r="AL3952" t="s">
        <v>75</v>
      </c>
      <c r="AM3952" t="s">
        <v>125</v>
      </c>
      <c r="AN3952" t="s">
        <v>76</v>
      </c>
      <c r="AO3952" t="s">
        <v>92</v>
      </c>
      <c r="AP3952" t="s">
        <v>656</v>
      </c>
      <c r="AQ3952" t="s">
        <v>168</v>
      </c>
      <c r="AR3952" t="s">
        <v>74</v>
      </c>
      <c r="AS3952" t="s">
        <v>170</v>
      </c>
      <c r="AT3952" t="s">
        <v>73</v>
      </c>
      <c r="AU3952" t="s">
        <v>107</v>
      </c>
      <c r="AV3952" t="s">
        <v>5543</v>
      </c>
    </row>
    <row r="3953" spans="1:48" hidden="1" x14ac:dyDescent="0.3">
      <c r="A3953" t="s">
        <v>18567</v>
      </c>
      <c r="B3953" t="s">
        <v>18568</v>
      </c>
      <c r="C3953" s="1" t="str">
        <f t="shared" si="643"/>
        <v>21:0975</v>
      </c>
      <c r="D3953" s="1" t="str">
        <f t="shared" si="653"/>
        <v>21:0111</v>
      </c>
      <c r="E3953" t="s">
        <v>18569</v>
      </c>
      <c r="F3953" t="s">
        <v>18570</v>
      </c>
      <c r="H3953">
        <v>60.545992900000002</v>
      </c>
      <c r="I3953">
        <v>-101.88321120000001</v>
      </c>
      <c r="J3953" s="1" t="str">
        <f t="shared" si="654"/>
        <v>NGR lake sediment grab sample</v>
      </c>
      <c r="K3953" s="1" t="str">
        <f t="shared" si="655"/>
        <v>&lt;177 micron (NGR)</v>
      </c>
      <c r="L3953">
        <v>122</v>
      </c>
      <c r="M3953" t="s">
        <v>200</v>
      </c>
      <c r="N3953">
        <v>2367</v>
      </c>
      <c r="O3953" t="s">
        <v>254</v>
      </c>
      <c r="P3953" t="s">
        <v>127</v>
      </c>
      <c r="Q3953" t="s">
        <v>1227</v>
      </c>
      <c r="R3953" t="s">
        <v>347</v>
      </c>
      <c r="S3953" t="s">
        <v>57</v>
      </c>
      <c r="T3953" t="s">
        <v>262</v>
      </c>
      <c r="U3953" t="s">
        <v>117</v>
      </c>
      <c r="V3953" t="s">
        <v>326</v>
      </c>
      <c r="W3953" t="s">
        <v>302</v>
      </c>
      <c r="X3953" t="s">
        <v>62</v>
      </c>
      <c r="Y3953" t="s">
        <v>205</v>
      </c>
      <c r="Z3953" t="s">
        <v>96</v>
      </c>
      <c r="AA3953" t="s">
        <v>64</v>
      </c>
      <c r="AB3953" t="s">
        <v>175</v>
      </c>
      <c r="AC3953" t="s">
        <v>157</v>
      </c>
      <c r="AD3953" t="s">
        <v>138</v>
      </c>
      <c r="AE3953" t="s">
        <v>526</v>
      </c>
      <c r="AF3953" t="s">
        <v>436</v>
      </c>
      <c r="AG3953" t="s">
        <v>316</v>
      </c>
      <c r="AH3953" t="s">
        <v>70</v>
      </c>
      <c r="AI3953" t="s">
        <v>150</v>
      </c>
      <c r="AJ3953" t="s">
        <v>1631</v>
      </c>
      <c r="AK3953" t="s">
        <v>73</v>
      </c>
      <c r="AL3953" t="s">
        <v>75</v>
      </c>
      <c r="AM3953" t="s">
        <v>68</v>
      </c>
      <c r="AN3953" t="s">
        <v>76</v>
      </c>
      <c r="AO3953" t="s">
        <v>77</v>
      </c>
      <c r="AP3953" t="s">
        <v>307</v>
      </c>
      <c r="AQ3953" t="s">
        <v>1753</v>
      </c>
      <c r="AR3953" t="s">
        <v>67</v>
      </c>
      <c r="AS3953" t="s">
        <v>96</v>
      </c>
      <c r="AT3953" t="s">
        <v>58</v>
      </c>
      <c r="AU3953" t="s">
        <v>107</v>
      </c>
      <c r="AV3953" t="s">
        <v>10194</v>
      </c>
    </row>
    <row r="3954" spans="1:48" hidden="1" x14ac:dyDescent="0.3">
      <c r="A3954" t="s">
        <v>18571</v>
      </c>
      <c r="B3954" t="s">
        <v>18572</v>
      </c>
      <c r="C3954" s="1" t="str">
        <f t="shared" si="643"/>
        <v>21:0975</v>
      </c>
      <c r="D3954" s="1" t="str">
        <f t="shared" si="653"/>
        <v>21:0111</v>
      </c>
      <c r="E3954" t="s">
        <v>18573</v>
      </c>
      <c r="F3954" t="s">
        <v>18574</v>
      </c>
      <c r="H3954">
        <v>60.549560800000002</v>
      </c>
      <c r="I3954">
        <v>-101.8522047</v>
      </c>
      <c r="J3954" s="1" t="str">
        <f t="shared" si="654"/>
        <v>NGR lake sediment grab sample</v>
      </c>
      <c r="K3954" s="1" t="str">
        <f t="shared" si="655"/>
        <v>&lt;177 micron (NGR)</v>
      </c>
      <c r="L3954">
        <v>122</v>
      </c>
      <c r="M3954" t="s">
        <v>217</v>
      </c>
      <c r="N3954">
        <v>2368</v>
      </c>
      <c r="O3954" t="s">
        <v>388</v>
      </c>
      <c r="P3954" t="s">
        <v>62</v>
      </c>
      <c r="Q3954" t="s">
        <v>523</v>
      </c>
      <c r="R3954" t="s">
        <v>187</v>
      </c>
      <c r="S3954" t="s">
        <v>57</v>
      </c>
      <c r="T3954" t="s">
        <v>142</v>
      </c>
      <c r="U3954" t="s">
        <v>59</v>
      </c>
      <c r="V3954" t="s">
        <v>139</v>
      </c>
      <c r="W3954" t="s">
        <v>206</v>
      </c>
      <c r="X3954" t="s">
        <v>74</v>
      </c>
      <c r="Y3954" t="s">
        <v>526</v>
      </c>
      <c r="Z3954" t="s">
        <v>170</v>
      </c>
      <c r="AA3954" t="s">
        <v>64</v>
      </c>
      <c r="AB3954" t="s">
        <v>550</v>
      </c>
      <c r="AC3954" t="s">
        <v>224</v>
      </c>
      <c r="AD3954" t="s">
        <v>127</v>
      </c>
      <c r="AE3954" t="s">
        <v>157</v>
      </c>
      <c r="AF3954" t="s">
        <v>290</v>
      </c>
      <c r="AG3954" t="s">
        <v>139</v>
      </c>
      <c r="AH3954" t="s">
        <v>173</v>
      </c>
      <c r="AI3954" t="s">
        <v>53</v>
      </c>
      <c r="AJ3954" t="s">
        <v>336</v>
      </c>
      <c r="AK3954" t="s">
        <v>73</v>
      </c>
      <c r="AL3954" t="s">
        <v>103</v>
      </c>
      <c r="AM3954" t="s">
        <v>224</v>
      </c>
      <c r="AN3954" t="s">
        <v>76</v>
      </c>
      <c r="AO3954" t="s">
        <v>348</v>
      </c>
      <c r="AP3954" t="s">
        <v>2033</v>
      </c>
      <c r="AQ3954" t="s">
        <v>134</v>
      </c>
      <c r="AR3954" t="s">
        <v>67</v>
      </c>
      <c r="AS3954" t="s">
        <v>170</v>
      </c>
      <c r="AT3954" t="s">
        <v>73</v>
      </c>
      <c r="AU3954" t="s">
        <v>107</v>
      </c>
      <c r="AV3954" t="s">
        <v>18575</v>
      </c>
    </row>
    <row r="3955" spans="1:48" hidden="1" x14ac:dyDescent="0.3">
      <c r="A3955" t="s">
        <v>18576</v>
      </c>
      <c r="B3955" t="s">
        <v>18577</v>
      </c>
      <c r="C3955" s="1" t="str">
        <f t="shared" ref="C3955:C4018" si="656">HYPERLINK("https://geochem.nrcan.gc.ca/cdogs/content/bdl/bdl210975_e.htm", "21:0975")</f>
        <v>21:0975</v>
      </c>
      <c r="D3955" s="1" t="str">
        <f t="shared" si="653"/>
        <v>21:0111</v>
      </c>
      <c r="E3955" t="s">
        <v>18578</v>
      </c>
      <c r="F3955" t="s">
        <v>18579</v>
      </c>
      <c r="H3955">
        <v>60.513311999999999</v>
      </c>
      <c r="I3955">
        <v>-101.8105659</v>
      </c>
      <c r="J3955" s="1" t="str">
        <f t="shared" si="654"/>
        <v>NGR lake sediment grab sample</v>
      </c>
      <c r="K3955" s="1" t="str">
        <f t="shared" si="655"/>
        <v>&lt;177 micron (NGR)</v>
      </c>
      <c r="L3955">
        <v>122</v>
      </c>
      <c r="M3955" t="s">
        <v>246</v>
      </c>
      <c r="N3955">
        <v>2369</v>
      </c>
      <c r="O3955" t="s">
        <v>168</v>
      </c>
      <c r="P3955" t="s">
        <v>170</v>
      </c>
      <c r="Q3955" t="s">
        <v>387</v>
      </c>
      <c r="R3955" t="s">
        <v>13582</v>
      </c>
      <c r="S3955" t="s">
        <v>57</v>
      </c>
      <c r="T3955" t="s">
        <v>152</v>
      </c>
      <c r="U3955" t="s">
        <v>178</v>
      </c>
      <c r="V3955" t="s">
        <v>172</v>
      </c>
      <c r="W3955" t="s">
        <v>63</v>
      </c>
      <c r="X3955" t="s">
        <v>74</v>
      </c>
      <c r="Y3955" t="s">
        <v>79</v>
      </c>
      <c r="Z3955" t="s">
        <v>138</v>
      </c>
      <c r="AA3955" t="s">
        <v>64</v>
      </c>
      <c r="AB3955" t="s">
        <v>853</v>
      </c>
      <c r="AC3955" t="s">
        <v>62</v>
      </c>
      <c r="AD3955" t="s">
        <v>117</v>
      </c>
      <c r="AE3955" t="s">
        <v>421</v>
      </c>
      <c r="AF3955" t="s">
        <v>436</v>
      </c>
      <c r="AG3955" t="s">
        <v>135</v>
      </c>
      <c r="AH3955" t="s">
        <v>70</v>
      </c>
      <c r="AI3955" t="s">
        <v>168</v>
      </c>
      <c r="AJ3955" t="s">
        <v>203</v>
      </c>
      <c r="AK3955" t="s">
        <v>73</v>
      </c>
      <c r="AL3955" t="s">
        <v>157</v>
      </c>
      <c r="AM3955" t="s">
        <v>526</v>
      </c>
      <c r="AN3955" t="s">
        <v>76</v>
      </c>
      <c r="AO3955" t="s">
        <v>1753</v>
      </c>
      <c r="AP3955" t="s">
        <v>267</v>
      </c>
      <c r="AQ3955" t="s">
        <v>18580</v>
      </c>
      <c r="AR3955" t="s">
        <v>74</v>
      </c>
      <c r="AS3955" t="s">
        <v>138</v>
      </c>
      <c r="AT3955" t="s">
        <v>73</v>
      </c>
      <c r="AU3955" t="s">
        <v>107</v>
      </c>
      <c r="AV3955" t="s">
        <v>5943</v>
      </c>
    </row>
    <row r="3956" spans="1:48" hidden="1" x14ac:dyDescent="0.3">
      <c r="A3956" t="s">
        <v>18581</v>
      </c>
      <c r="B3956" t="s">
        <v>18582</v>
      </c>
      <c r="C3956" s="1" t="str">
        <f t="shared" si="656"/>
        <v>21:0975</v>
      </c>
      <c r="D3956" s="1" t="str">
        <f t="shared" si="653"/>
        <v>21:0111</v>
      </c>
      <c r="E3956" t="s">
        <v>18583</v>
      </c>
      <c r="F3956" t="s">
        <v>18584</v>
      </c>
      <c r="H3956">
        <v>60.512439800000003</v>
      </c>
      <c r="I3956">
        <v>-101.74019029999999</v>
      </c>
      <c r="J3956" s="1" t="str">
        <f t="shared" si="654"/>
        <v>NGR lake sediment grab sample</v>
      </c>
      <c r="K3956" s="1" t="str">
        <f t="shared" si="655"/>
        <v>&lt;177 micron (NGR)</v>
      </c>
      <c r="L3956">
        <v>122</v>
      </c>
      <c r="M3956" t="s">
        <v>260</v>
      </c>
      <c r="N3956">
        <v>2370</v>
      </c>
      <c r="O3956" t="s">
        <v>220</v>
      </c>
      <c r="P3956" t="s">
        <v>170</v>
      </c>
      <c r="Q3956" t="s">
        <v>420</v>
      </c>
      <c r="R3956" t="s">
        <v>317</v>
      </c>
      <c r="S3956" t="s">
        <v>57</v>
      </c>
      <c r="T3956" t="s">
        <v>100</v>
      </c>
      <c r="U3956" t="s">
        <v>117</v>
      </c>
      <c r="V3956" t="s">
        <v>492</v>
      </c>
      <c r="W3956" t="s">
        <v>302</v>
      </c>
      <c r="X3956" t="s">
        <v>74</v>
      </c>
      <c r="Y3956" t="s">
        <v>62</v>
      </c>
      <c r="Z3956" t="s">
        <v>127</v>
      </c>
      <c r="AA3956" t="s">
        <v>64</v>
      </c>
      <c r="AB3956" t="s">
        <v>691</v>
      </c>
      <c r="AC3956" t="s">
        <v>155</v>
      </c>
      <c r="AD3956" t="s">
        <v>62</v>
      </c>
      <c r="AE3956" t="s">
        <v>74</v>
      </c>
      <c r="AF3956" t="s">
        <v>134</v>
      </c>
      <c r="AG3956" t="s">
        <v>427</v>
      </c>
      <c r="AH3956" t="s">
        <v>70</v>
      </c>
      <c r="AI3956" t="s">
        <v>328</v>
      </c>
      <c r="AJ3956" t="s">
        <v>159</v>
      </c>
      <c r="AK3956" t="s">
        <v>73</v>
      </c>
      <c r="AL3956" t="s">
        <v>177</v>
      </c>
      <c r="AM3956" t="s">
        <v>75</v>
      </c>
      <c r="AN3956" t="s">
        <v>76</v>
      </c>
      <c r="AO3956" t="s">
        <v>440</v>
      </c>
      <c r="AP3956" t="s">
        <v>307</v>
      </c>
      <c r="AQ3956" t="s">
        <v>193</v>
      </c>
      <c r="AR3956" t="s">
        <v>67</v>
      </c>
      <c r="AS3956" t="s">
        <v>170</v>
      </c>
      <c r="AT3956" t="s">
        <v>73</v>
      </c>
      <c r="AU3956" t="s">
        <v>107</v>
      </c>
      <c r="AV3956" t="s">
        <v>18585</v>
      </c>
    </row>
    <row r="3957" spans="1:48" hidden="1" x14ac:dyDescent="0.3">
      <c r="A3957" t="s">
        <v>18586</v>
      </c>
      <c r="B3957" t="s">
        <v>18587</v>
      </c>
      <c r="C3957" s="1" t="str">
        <f t="shared" si="656"/>
        <v>21:0975</v>
      </c>
      <c r="D3957" s="1" t="str">
        <f t="shared" si="653"/>
        <v>21:0111</v>
      </c>
      <c r="E3957" t="s">
        <v>18588</v>
      </c>
      <c r="F3957" t="s">
        <v>18589</v>
      </c>
      <c r="H3957">
        <v>60.5155198</v>
      </c>
      <c r="I3957">
        <v>-101.7054802</v>
      </c>
      <c r="J3957" s="1" t="str">
        <f t="shared" si="654"/>
        <v>NGR lake sediment grab sample</v>
      </c>
      <c r="K3957" s="1" t="str">
        <f t="shared" si="655"/>
        <v>&lt;177 micron (NGR)</v>
      </c>
      <c r="L3957">
        <v>122</v>
      </c>
      <c r="M3957" t="s">
        <v>273</v>
      </c>
      <c r="N3957">
        <v>2371</v>
      </c>
      <c r="O3957" t="s">
        <v>143</v>
      </c>
      <c r="P3957" t="s">
        <v>127</v>
      </c>
      <c r="Q3957" t="s">
        <v>635</v>
      </c>
      <c r="R3957" t="s">
        <v>616</v>
      </c>
      <c r="S3957" t="s">
        <v>57</v>
      </c>
      <c r="T3957" t="s">
        <v>550</v>
      </c>
      <c r="U3957" t="s">
        <v>57</v>
      </c>
      <c r="V3957" t="s">
        <v>151</v>
      </c>
      <c r="W3957" t="s">
        <v>125</v>
      </c>
      <c r="X3957" t="s">
        <v>67</v>
      </c>
      <c r="Y3957" t="s">
        <v>177</v>
      </c>
      <c r="Z3957" t="s">
        <v>62</v>
      </c>
      <c r="AA3957" t="s">
        <v>64</v>
      </c>
      <c r="AB3957" t="s">
        <v>116</v>
      </c>
      <c r="AC3957" t="s">
        <v>155</v>
      </c>
      <c r="AD3957" t="s">
        <v>88</v>
      </c>
      <c r="AE3957" t="s">
        <v>98</v>
      </c>
      <c r="AF3957" t="s">
        <v>92</v>
      </c>
      <c r="AG3957" t="s">
        <v>282</v>
      </c>
      <c r="AH3957" t="s">
        <v>70</v>
      </c>
      <c r="AI3957" t="s">
        <v>327</v>
      </c>
      <c r="AJ3957" t="s">
        <v>136</v>
      </c>
      <c r="AK3957" t="s">
        <v>73</v>
      </c>
      <c r="AL3957" t="s">
        <v>103</v>
      </c>
      <c r="AM3957" t="s">
        <v>103</v>
      </c>
      <c r="AN3957" t="s">
        <v>76</v>
      </c>
      <c r="AO3957" t="s">
        <v>254</v>
      </c>
      <c r="AP3957" t="s">
        <v>1477</v>
      </c>
      <c r="AQ3957" t="s">
        <v>4608</v>
      </c>
      <c r="AR3957" t="s">
        <v>67</v>
      </c>
      <c r="AS3957" t="s">
        <v>54</v>
      </c>
      <c r="AT3957" t="s">
        <v>73</v>
      </c>
      <c r="AU3957" t="s">
        <v>107</v>
      </c>
      <c r="AV3957" t="s">
        <v>18590</v>
      </c>
    </row>
    <row r="3958" spans="1:48" hidden="1" x14ac:dyDescent="0.3">
      <c r="A3958" t="s">
        <v>18591</v>
      </c>
      <c r="B3958" t="s">
        <v>18592</v>
      </c>
      <c r="C3958" s="1" t="str">
        <f t="shared" si="656"/>
        <v>21:0975</v>
      </c>
      <c r="D3958" s="1" t="str">
        <f t="shared" si="653"/>
        <v>21:0111</v>
      </c>
      <c r="E3958" t="s">
        <v>18593</v>
      </c>
      <c r="F3958" t="s">
        <v>18594</v>
      </c>
      <c r="H3958">
        <v>60.4990606</v>
      </c>
      <c r="I3958">
        <v>-101.6354785</v>
      </c>
      <c r="J3958" s="1" t="str">
        <f t="shared" si="654"/>
        <v>NGR lake sediment grab sample</v>
      </c>
      <c r="K3958" s="1" t="str">
        <f t="shared" si="655"/>
        <v>&lt;177 micron (NGR)</v>
      </c>
      <c r="L3958">
        <v>122</v>
      </c>
      <c r="M3958" t="s">
        <v>289</v>
      </c>
      <c r="N3958">
        <v>2372</v>
      </c>
      <c r="O3958" t="s">
        <v>79</v>
      </c>
      <c r="P3958" t="s">
        <v>54</v>
      </c>
      <c r="Q3958" t="s">
        <v>462</v>
      </c>
      <c r="R3958" t="s">
        <v>691</v>
      </c>
      <c r="S3958" t="s">
        <v>57</v>
      </c>
      <c r="T3958" t="s">
        <v>303</v>
      </c>
      <c r="U3958" t="s">
        <v>138</v>
      </c>
      <c r="V3958" t="s">
        <v>151</v>
      </c>
      <c r="W3958" t="s">
        <v>125</v>
      </c>
      <c r="X3958" t="s">
        <v>74</v>
      </c>
      <c r="Y3958" t="s">
        <v>157</v>
      </c>
      <c r="Z3958" t="s">
        <v>62</v>
      </c>
      <c r="AA3958" t="s">
        <v>64</v>
      </c>
      <c r="AB3958" t="s">
        <v>141</v>
      </c>
      <c r="AC3958" t="s">
        <v>155</v>
      </c>
      <c r="AD3958" t="s">
        <v>170</v>
      </c>
      <c r="AE3958" t="s">
        <v>2078</v>
      </c>
      <c r="AF3958" t="s">
        <v>281</v>
      </c>
      <c r="AG3958" t="s">
        <v>69</v>
      </c>
      <c r="AH3958" t="s">
        <v>70</v>
      </c>
      <c r="AI3958" t="s">
        <v>363</v>
      </c>
      <c r="AJ3958" t="s">
        <v>143</v>
      </c>
      <c r="AK3958" t="s">
        <v>73</v>
      </c>
      <c r="AL3958" t="s">
        <v>103</v>
      </c>
      <c r="AM3958" t="s">
        <v>103</v>
      </c>
      <c r="AN3958" t="s">
        <v>76</v>
      </c>
      <c r="AO3958" t="s">
        <v>138</v>
      </c>
      <c r="AP3958" t="s">
        <v>274</v>
      </c>
      <c r="AQ3958" t="s">
        <v>281</v>
      </c>
      <c r="AR3958" t="s">
        <v>67</v>
      </c>
      <c r="AS3958" t="s">
        <v>62</v>
      </c>
      <c r="AT3958" t="s">
        <v>73</v>
      </c>
      <c r="AU3958" t="s">
        <v>107</v>
      </c>
      <c r="AV3958" t="s">
        <v>17275</v>
      </c>
    </row>
    <row r="3959" spans="1:48" hidden="1" x14ac:dyDescent="0.3">
      <c r="A3959" t="s">
        <v>18595</v>
      </c>
      <c r="B3959" t="s">
        <v>18596</v>
      </c>
      <c r="C3959" s="1" t="str">
        <f t="shared" si="656"/>
        <v>21:0975</v>
      </c>
      <c r="D3959" s="1" t="str">
        <f t="shared" si="653"/>
        <v>21:0111</v>
      </c>
      <c r="E3959" t="s">
        <v>18537</v>
      </c>
      <c r="F3959" t="s">
        <v>18597</v>
      </c>
      <c r="H3959">
        <v>60.455805699999999</v>
      </c>
      <c r="I3959">
        <v>-101.57285659999999</v>
      </c>
      <c r="J3959" s="1" t="str">
        <f t="shared" si="654"/>
        <v>NGR lake sediment grab sample</v>
      </c>
      <c r="K3959" s="1" t="str">
        <f t="shared" si="655"/>
        <v>&lt;177 micron (NGR)</v>
      </c>
      <c r="L3959">
        <v>122</v>
      </c>
      <c r="M3959" t="s">
        <v>345</v>
      </c>
      <c r="N3959">
        <v>2373</v>
      </c>
      <c r="O3959" t="s">
        <v>421</v>
      </c>
      <c r="P3959" t="s">
        <v>54</v>
      </c>
      <c r="Q3959" t="s">
        <v>218</v>
      </c>
      <c r="R3959" t="s">
        <v>101</v>
      </c>
      <c r="S3959" t="s">
        <v>57</v>
      </c>
      <c r="T3959" t="s">
        <v>93</v>
      </c>
      <c r="U3959" t="s">
        <v>96</v>
      </c>
      <c r="V3959" t="s">
        <v>151</v>
      </c>
      <c r="W3959" t="s">
        <v>421</v>
      </c>
      <c r="X3959" t="s">
        <v>67</v>
      </c>
      <c r="Y3959" t="s">
        <v>526</v>
      </c>
      <c r="Z3959" t="s">
        <v>88</v>
      </c>
      <c r="AA3959" t="s">
        <v>64</v>
      </c>
      <c r="AB3959" t="s">
        <v>69</v>
      </c>
      <c r="AC3959" t="s">
        <v>155</v>
      </c>
      <c r="AD3959" t="s">
        <v>74</v>
      </c>
      <c r="AE3959" t="s">
        <v>526</v>
      </c>
      <c r="AF3959" t="s">
        <v>76</v>
      </c>
      <c r="AG3959" t="s">
        <v>188</v>
      </c>
      <c r="AH3959" t="s">
        <v>224</v>
      </c>
      <c r="AI3959" t="s">
        <v>56</v>
      </c>
      <c r="AJ3959" t="s">
        <v>127</v>
      </c>
      <c r="AK3959" t="s">
        <v>73</v>
      </c>
      <c r="AL3959" t="s">
        <v>125</v>
      </c>
      <c r="AM3959" t="s">
        <v>224</v>
      </c>
      <c r="AN3959" t="s">
        <v>76</v>
      </c>
      <c r="AO3959" t="s">
        <v>318</v>
      </c>
      <c r="AP3959" t="s">
        <v>225</v>
      </c>
      <c r="AQ3959" t="s">
        <v>308</v>
      </c>
      <c r="AR3959" t="s">
        <v>67</v>
      </c>
      <c r="AS3959" t="s">
        <v>62</v>
      </c>
      <c r="AT3959" t="s">
        <v>73</v>
      </c>
      <c r="AU3959" t="s">
        <v>643</v>
      </c>
      <c r="AV3959" t="s">
        <v>3182</v>
      </c>
    </row>
    <row r="3960" spans="1:48" hidden="1" x14ac:dyDescent="0.3">
      <c r="A3960" t="s">
        <v>18598</v>
      </c>
      <c r="B3960" t="s">
        <v>18599</v>
      </c>
      <c r="C3960" s="1" t="str">
        <f t="shared" si="656"/>
        <v>21:0975</v>
      </c>
      <c r="D3960" s="1" t="str">
        <f t="shared" si="653"/>
        <v>21:0111</v>
      </c>
      <c r="E3960" t="s">
        <v>18600</v>
      </c>
      <c r="F3960" t="s">
        <v>18601</v>
      </c>
      <c r="H3960">
        <v>60.496093199999997</v>
      </c>
      <c r="I3960">
        <v>-101.5715878</v>
      </c>
      <c r="J3960" s="1" t="str">
        <f t="shared" si="654"/>
        <v>NGR lake sediment grab sample</v>
      </c>
      <c r="K3960" s="1" t="str">
        <f t="shared" si="655"/>
        <v>&lt;177 micron (NGR)</v>
      </c>
      <c r="L3960">
        <v>122</v>
      </c>
      <c r="M3960" t="s">
        <v>301</v>
      </c>
      <c r="N3960">
        <v>2374</v>
      </c>
      <c r="O3960" t="s">
        <v>136</v>
      </c>
      <c r="P3960" t="s">
        <v>54</v>
      </c>
      <c r="Q3960" t="s">
        <v>777</v>
      </c>
      <c r="R3960" t="s">
        <v>356</v>
      </c>
      <c r="S3960" t="s">
        <v>57</v>
      </c>
      <c r="T3960" t="s">
        <v>204</v>
      </c>
      <c r="U3960" t="s">
        <v>117</v>
      </c>
      <c r="V3960" t="s">
        <v>264</v>
      </c>
      <c r="W3960" t="s">
        <v>526</v>
      </c>
      <c r="X3960" t="s">
        <v>62</v>
      </c>
      <c r="Y3960" t="s">
        <v>302</v>
      </c>
      <c r="Z3960" t="s">
        <v>127</v>
      </c>
      <c r="AA3960" t="s">
        <v>64</v>
      </c>
      <c r="AB3960" t="s">
        <v>190</v>
      </c>
      <c r="AC3960" t="s">
        <v>155</v>
      </c>
      <c r="AD3960" t="s">
        <v>62</v>
      </c>
      <c r="AE3960" t="s">
        <v>68</v>
      </c>
      <c r="AF3960" t="s">
        <v>290</v>
      </c>
      <c r="AG3960" t="s">
        <v>428</v>
      </c>
      <c r="AH3960" t="s">
        <v>155</v>
      </c>
      <c r="AI3960" t="s">
        <v>429</v>
      </c>
      <c r="AJ3960" t="s">
        <v>56</v>
      </c>
      <c r="AK3960" t="s">
        <v>73</v>
      </c>
      <c r="AL3960" t="s">
        <v>75</v>
      </c>
      <c r="AM3960" t="s">
        <v>75</v>
      </c>
      <c r="AN3960" t="s">
        <v>76</v>
      </c>
      <c r="AO3960" t="s">
        <v>168</v>
      </c>
      <c r="AP3960" t="s">
        <v>566</v>
      </c>
      <c r="AQ3960" t="s">
        <v>178</v>
      </c>
      <c r="AR3960" t="s">
        <v>67</v>
      </c>
      <c r="AS3960" t="s">
        <v>170</v>
      </c>
      <c r="AT3960" t="s">
        <v>73</v>
      </c>
      <c r="AU3960" t="s">
        <v>107</v>
      </c>
      <c r="AV3960" t="s">
        <v>18602</v>
      </c>
    </row>
    <row r="3961" spans="1:48" hidden="1" x14ac:dyDescent="0.3">
      <c r="A3961" t="s">
        <v>18603</v>
      </c>
      <c r="B3961" t="s">
        <v>18604</v>
      </c>
      <c r="C3961" s="1" t="str">
        <f t="shared" si="656"/>
        <v>21:0975</v>
      </c>
      <c r="D3961" s="1" t="str">
        <f t="shared" si="653"/>
        <v>21:0111</v>
      </c>
      <c r="E3961" t="s">
        <v>18605</v>
      </c>
      <c r="F3961" t="s">
        <v>18606</v>
      </c>
      <c r="H3961">
        <v>60.5155496</v>
      </c>
      <c r="I3961">
        <v>-101.645274</v>
      </c>
      <c r="J3961" s="1" t="str">
        <f t="shared" si="654"/>
        <v>NGR lake sediment grab sample</v>
      </c>
      <c r="K3961" s="1" t="str">
        <f t="shared" si="655"/>
        <v>&lt;177 micron (NGR)</v>
      </c>
      <c r="L3961">
        <v>122</v>
      </c>
      <c r="M3961" t="s">
        <v>314</v>
      </c>
      <c r="N3961">
        <v>2375</v>
      </c>
      <c r="O3961" t="s">
        <v>336</v>
      </c>
      <c r="P3961" t="s">
        <v>54</v>
      </c>
      <c r="Q3961" t="s">
        <v>3719</v>
      </c>
      <c r="R3961" t="s">
        <v>141</v>
      </c>
      <c r="S3961" t="s">
        <v>57</v>
      </c>
      <c r="T3961" t="s">
        <v>172</v>
      </c>
      <c r="U3961" t="s">
        <v>138</v>
      </c>
      <c r="V3961" t="s">
        <v>141</v>
      </c>
      <c r="W3961" t="s">
        <v>206</v>
      </c>
      <c r="X3961" t="s">
        <v>67</v>
      </c>
      <c r="Y3961" t="s">
        <v>171</v>
      </c>
      <c r="Z3961" t="s">
        <v>96</v>
      </c>
      <c r="AA3961" t="s">
        <v>64</v>
      </c>
      <c r="AB3961" t="s">
        <v>141</v>
      </c>
      <c r="AC3961" t="s">
        <v>224</v>
      </c>
      <c r="AD3961" t="s">
        <v>170</v>
      </c>
      <c r="AE3961" t="s">
        <v>74</v>
      </c>
      <c r="AF3961" t="s">
        <v>77</v>
      </c>
      <c r="AG3961" t="s">
        <v>522</v>
      </c>
      <c r="AH3961" t="s">
        <v>155</v>
      </c>
      <c r="AI3961" t="s">
        <v>159</v>
      </c>
      <c r="AJ3961" t="s">
        <v>127</v>
      </c>
      <c r="AK3961" t="s">
        <v>73</v>
      </c>
      <c r="AL3961" t="s">
        <v>103</v>
      </c>
      <c r="AM3961" t="s">
        <v>103</v>
      </c>
      <c r="AN3961" t="s">
        <v>76</v>
      </c>
      <c r="AO3961" t="s">
        <v>709</v>
      </c>
      <c r="AP3961" t="s">
        <v>234</v>
      </c>
      <c r="AQ3961" t="s">
        <v>565</v>
      </c>
      <c r="AR3961" t="s">
        <v>67</v>
      </c>
      <c r="AS3961" t="s">
        <v>62</v>
      </c>
      <c r="AT3961" t="s">
        <v>73</v>
      </c>
      <c r="AU3961" t="s">
        <v>107</v>
      </c>
      <c r="AV3961" t="s">
        <v>3899</v>
      </c>
    </row>
    <row r="3962" spans="1:48" hidden="1" x14ac:dyDescent="0.3">
      <c r="A3962" t="s">
        <v>18607</v>
      </c>
      <c r="B3962" t="s">
        <v>18608</v>
      </c>
      <c r="C3962" s="1" t="str">
        <f t="shared" si="656"/>
        <v>21:0975</v>
      </c>
      <c r="D3962" s="1" t="str">
        <f t="shared" si="653"/>
        <v>21:0111</v>
      </c>
      <c r="E3962" t="s">
        <v>18609</v>
      </c>
      <c r="F3962" t="s">
        <v>18610</v>
      </c>
      <c r="H3962">
        <v>60.535693100000003</v>
      </c>
      <c r="I3962">
        <v>-101.7216062</v>
      </c>
      <c r="J3962" s="1" t="str">
        <f t="shared" si="654"/>
        <v>NGR lake sediment grab sample</v>
      </c>
      <c r="K3962" s="1" t="str">
        <f t="shared" si="655"/>
        <v>&lt;177 micron (NGR)</v>
      </c>
      <c r="L3962">
        <v>122</v>
      </c>
      <c r="M3962" t="s">
        <v>324</v>
      </c>
      <c r="N3962">
        <v>2376</v>
      </c>
      <c r="O3962" t="s">
        <v>355</v>
      </c>
      <c r="P3962" t="s">
        <v>54</v>
      </c>
      <c r="Q3962" t="s">
        <v>437</v>
      </c>
      <c r="R3962" t="s">
        <v>251</v>
      </c>
      <c r="S3962" t="s">
        <v>57</v>
      </c>
      <c r="T3962" t="s">
        <v>604</v>
      </c>
      <c r="U3962" t="s">
        <v>92</v>
      </c>
      <c r="V3962" t="s">
        <v>151</v>
      </c>
      <c r="W3962" t="s">
        <v>224</v>
      </c>
      <c r="X3962" t="s">
        <v>62</v>
      </c>
      <c r="Y3962" t="s">
        <v>224</v>
      </c>
      <c r="Z3962" t="s">
        <v>62</v>
      </c>
      <c r="AA3962" t="s">
        <v>64</v>
      </c>
      <c r="AB3962" t="s">
        <v>471</v>
      </c>
      <c r="AC3962" t="s">
        <v>224</v>
      </c>
      <c r="AD3962" t="s">
        <v>170</v>
      </c>
      <c r="AE3962" t="s">
        <v>173</v>
      </c>
      <c r="AF3962" t="s">
        <v>282</v>
      </c>
      <c r="AG3962" t="s">
        <v>104</v>
      </c>
      <c r="AH3962" t="s">
        <v>70</v>
      </c>
      <c r="AI3962" t="s">
        <v>193</v>
      </c>
      <c r="AJ3962" t="s">
        <v>59</v>
      </c>
      <c r="AK3962" t="s">
        <v>73</v>
      </c>
      <c r="AL3962" t="s">
        <v>103</v>
      </c>
      <c r="AM3962" t="s">
        <v>125</v>
      </c>
      <c r="AN3962" t="s">
        <v>76</v>
      </c>
      <c r="AO3962" t="s">
        <v>88</v>
      </c>
      <c r="AP3962" t="s">
        <v>8164</v>
      </c>
      <c r="AQ3962" t="s">
        <v>134</v>
      </c>
      <c r="AR3962" t="s">
        <v>67</v>
      </c>
      <c r="AS3962" t="s">
        <v>62</v>
      </c>
      <c r="AT3962" t="s">
        <v>73</v>
      </c>
      <c r="AU3962" t="s">
        <v>107</v>
      </c>
      <c r="AV3962" t="s">
        <v>3909</v>
      </c>
    </row>
    <row r="3963" spans="1:48" hidden="1" x14ac:dyDescent="0.3">
      <c r="A3963" t="s">
        <v>18611</v>
      </c>
      <c r="B3963" t="s">
        <v>18612</v>
      </c>
      <c r="C3963" s="1" t="str">
        <f t="shared" si="656"/>
        <v>21:0975</v>
      </c>
      <c r="D3963" s="1" t="str">
        <f t="shared" si="653"/>
        <v>21:0111</v>
      </c>
      <c r="E3963" t="s">
        <v>18613</v>
      </c>
      <c r="F3963" t="s">
        <v>18614</v>
      </c>
      <c r="H3963">
        <v>60.556187299999998</v>
      </c>
      <c r="I3963">
        <v>-101.77693650000001</v>
      </c>
      <c r="J3963" s="1" t="str">
        <f t="shared" si="654"/>
        <v>NGR lake sediment grab sample</v>
      </c>
      <c r="K3963" s="1" t="str">
        <f t="shared" si="655"/>
        <v>&lt;177 micron (NGR)</v>
      </c>
      <c r="L3963">
        <v>122</v>
      </c>
      <c r="M3963" t="s">
        <v>335</v>
      </c>
      <c r="N3963">
        <v>2377</v>
      </c>
      <c r="O3963" t="s">
        <v>440</v>
      </c>
      <c r="P3963" t="s">
        <v>62</v>
      </c>
      <c r="Q3963" t="s">
        <v>1134</v>
      </c>
      <c r="R3963" t="s">
        <v>151</v>
      </c>
      <c r="S3963" t="s">
        <v>57</v>
      </c>
      <c r="T3963" t="s">
        <v>411</v>
      </c>
      <c r="U3963" t="s">
        <v>59</v>
      </c>
      <c r="V3963" t="s">
        <v>381</v>
      </c>
      <c r="W3963" t="s">
        <v>421</v>
      </c>
      <c r="X3963" t="s">
        <v>67</v>
      </c>
      <c r="Y3963" t="s">
        <v>95</v>
      </c>
      <c r="Z3963" t="s">
        <v>96</v>
      </c>
      <c r="AA3963" t="s">
        <v>64</v>
      </c>
      <c r="AB3963" t="s">
        <v>317</v>
      </c>
      <c r="AC3963" t="s">
        <v>75</v>
      </c>
      <c r="AD3963" t="s">
        <v>170</v>
      </c>
      <c r="AE3963" t="s">
        <v>68</v>
      </c>
      <c r="AF3963" t="s">
        <v>92</v>
      </c>
      <c r="AG3963" t="s">
        <v>316</v>
      </c>
      <c r="AH3963" t="s">
        <v>75</v>
      </c>
      <c r="AI3963" t="s">
        <v>124</v>
      </c>
      <c r="AJ3963" t="s">
        <v>201</v>
      </c>
      <c r="AK3963" t="s">
        <v>73</v>
      </c>
      <c r="AL3963" t="s">
        <v>224</v>
      </c>
      <c r="AM3963" t="s">
        <v>224</v>
      </c>
      <c r="AN3963" t="s">
        <v>76</v>
      </c>
      <c r="AO3963" t="s">
        <v>114</v>
      </c>
      <c r="AP3963" t="s">
        <v>225</v>
      </c>
      <c r="AQ3963" t="s">
        <v>9494</v>
      </c>
      <c r="AR3963" t="s">
        <v>67</v>
      </c>
      <c r="AS3963" t="s">
        <v>54</v>
      </c>
      <c r="AT3963" t="s">
        <v>73</v>
      </c>
      <c r="AU3963" t="s">
        <v>107</v>
      </c>
      <c r="AV3963" t="s">
        <v>825</v>
      </c>
    </row>
    <row r="3964" spans="1:48" hidden="1" x14ac:dyDescent="0.3">
      <c r="A3964" t="s">
        <v>18615</v>
      </c>
      <c r="B3964" t="s">
        <v>18616</v>
      </c>
      <c r="C3964" s="1" t="str">
        <f t="shared" si="656"/>
        <v>21:0975</v>
      </c>
      <c r="D3964" s="1" t="str">
        <f t="shared" si="653"/>
        <v>21:0111</v>
      </c>
      <c r="E3964" t="s">
        <v>18617</v>
      </c>
      <c r="F3964" t="s">
        <v>18618</v>
      </c>
      <c r="H3964">
        <v>60.577722000000001</v>
      </c>
      <c r="I3964">
        <v>-101.7678483</v>
      </c>
      <c r="J3964" s="1" t="str">
        <f t="shared" si="654"/>
        <v>NGR lake sediment grab sample</v>
      </c>
      <c r="K3964" s="1" t="str">
        <f t="shared" si="655"/>
        <v>&lt;177 micron (NGR)</v>
      </c>
      <c r="L3964">
        <v>122</v>
      </c>
      <c r="M3964" t="s">
        <v>354</v>
      </c>
      <c r="N3964">
        <v>2378</v>
      </c>
      <c r="O3964" t="s">
        <v>106</v>
      </c>
      <c r="P3964" t="s">
        <v>170</v>
      </c>
      <c r="Q3964" t="s">
        <v>325</v>
      </c>
      <c r="R3964" t="s">
        <v>121</v>
      </c>
      <c r="S3964" t="s">
        <v>57</v>
      </c>
      <c r="T3964" t="s">
        <v>326</v>
      </c>
      <c r="U3964" t="s">
        <v>88</v>
      </c>
      <c r="V3964" t="s">
        <v>890</v>
      </c>
      <c r="W3964" t="s">
        <v>95</v>
      </c>
      <c r="X3964" t="s">
        <v>74</v>
      </c>
      <c r="Y3964" t="s">
        <v>63</v>
      </c>
      <c r="Z3964" t="s">
        <v>59</v>
      </c>
      <c r="AA3964" t="s">
        <v>64</v>
      </c>
      <c r="AB3964" t="s">
        <v>192</v>
      </c>
      <c r="AC3964" t="s">
        <v>155</v>
      </c>
      <c r="AD3964" t="s">
        <v>170</v>
      </c>
      <c r="AE3964" t="s">
        <v>206</v>
      </c>
      <c r="AF3964" t="s">
        <v>357</v>
      </c>
      <c r="AG3964" t="s">
        <v>454</v>
      </c>
      <c r="AH3964" t="s">
        <v>155</v>
      </c>
      <c r="AI3964" t="s">
        <v>429</v>
      </c>
      <c r="AJ3964" t="s">
        <v>56</v>
      </c>
      <c r="AK3964" t="s">
        <v>73</v>
      </c>
      <c r="AL3964" t="s">
        <v>157</v>
      </c>
      <c r="AM3964" t="s">
        <v>177</v>
      </c>
      <c r="AN3964" t="s">
        <v>76</v>
      </c>
      <c r="AO3964" t="s">
        <v>176</v>
      </c>
      <c r="AP3964" t="s">
        <v>158</v>
      </c>
      <c r="AQ3964" t="s">
        <v>240</v>
      </c>
      <c r="AR3964" t="s">
        <v>62</v>
      </c>
      <c r="AS3964" t="s">
        <v>62</v>
      </c>
      <c r="AT3964" t="s">
        <v>73</v>
      </c>
      <c r="AU3964" t="s">
        <v>107</v>
      </c>
      <c r="AV3964" t="s">
        <v>18619</v>
      </c>
    </row>
    <row r="3965" spans="1:48" hidden="1" x14ac:dyDescent="0.3">
      <c r="A3965" t="s">
        <v>18620</v>
      </c>
      <c r="B3965" t="s">
        <v>18621</v>
      </c>
      <c r="C3965" s="1" t="str">
        <f t="shared" si="656"/>
        <v>21:0975</v>
      </c>
      <c r="D3965" s="1" t="str">
        <f t="shared" si="653"/>
        <v>21:0111</v>
      </c>
      <c r="E3965" t="s">
        <v>18622</v>
      </c>
      <c r="F3965" t="s">
        <v>18623</v>
      </c>
      <c r="H3965">
        <v>60.686174600000001</v>
      </c>
      <c r="I3965">
        <v>-101.84679920000001</v>
      </c>
      <c r="J3965" s="1" t="str">
        <f t="shared" si="654"/>
        <v>NGR lake sediment grab sample</v>
      </c>
      <c r="K3965" s="1" t="str">
        <f t="shared" si="655"/>
        <v>&lt;177 micron (NGR)</v>
      </c>
      <c r="L3965">
        <v>123</v>
      </c>
      <c r="M3965" t="s">
        <v>1936</v>
      </c>
      <c r="N3965">
        <v>2379</v>
      </c>
      <c r="O3965" t="s">
        <v>363</v>
      </c>
      <c r="P3965" t="s">
        <v>54</v>
      </c>
      <c r="Q3965" t="s">
        <v>4241</v>
      </c>
      <c r="R3965" t="s">
        <v>88</v>
      </c>
      <c r="S3965" t="s">
        <v>57</v>
      </c>
      <c r="T3965" t="s">
        <v>428</v>
      </c>
      <c r="U3965" t="s">
        <v>117</v>
      </c>
      <c r="V3965" t="s">
        <v>172</v>
      </c>
      <c r="W3965" t="s">
        <v>276</v>
      </c>
      <c r="X3965" t="s">
        <v>67</v>
      </c>
      <c r="Y3965" t="s">
        <v>62</v>
      </c>
      <c r="Z3965" t="s">
        <v>96</v>
      </c>
      <c r="AA3965" t="s">
        <v>64</v>
      </c>
      <c r="AB3965" t="s">
        <v>317</v>
      </c>
      <c r="AC3965" t="s">
        <v>70</v>
      </c>
      <c r="AD3965" t="s">
        <v>67</v>
      </c>
      <c r="AE3965" t="s">
        <v>302</v>
      </c>
      <c r="AF3965" t="s">
        <v>357</v>
      </c>
      <c r="AG3965" t="s">
        <v>91</v>
      </c>
      <c r="AH3965" t="s">
        <v>70</v>
      </c>
      <c r="AI3965" t="s">
        <v>117</v>
      </c>
      <c r="AJ3965" t="s">
        <v>87</v>
      </c>
      <c r="AK3965" t="s">
        <v>73</v>
      </c>
      <c r="AL3965" t="s">
        <v>157</v>
      </c>
      <c r="AM3965" t="s">
        <v>75</v>
      </c>
      <c r="AN3965" t="s">
        <v>76</v>
      </c>
      <c r="AO3965" t="s">
        <v>280</v>
      </c>
      <c r="AP3965" t="s">
        <v>267</v>
      </c>
      <c r="AQ3965" t="s">
        <v>205</v>
      </c>
      <c r="AR3965" t="s">
        <v>62</v>
      </c>
      <c r="AS3965" t="s">
        <v>54</v>
      </c>
      <c r="AT3965" t="s">
        <v>73</v>
      </c>
      <c r="AU3965" t="s">
        <v>107</v>
      </c>
      <c r="AV3965" t="s">
        <v>18624</v>
      </c>
    </row>
    <row r="3966" spans="1:48" hidden="1" x14ac:dyDescent="0.3">
      <c r="A3966" t="s">
        <v>18625</v>
      </c>
      <c r="B3966" t="s">
        <v>18626</v>
      </c>
      <c r="C3966" s="1" t="str">
        <f t="shared" si="656"/>
        <v>21:0975</v>
      </c>
      <c r="D3966" s="1" t="str">
        <f t="shared" si="653"/>
        <v>21:0111</v>
      </c>
      <c r="E3966" t="s">
        <v>18627</v>
      </c>
      <c r="F3966" t="s">
        <v>18628</v>
      </c>
      <c r="H3966">
        <v>60.587683499999997</v>
      </c>
      <c r="I3966">
        <v>-101.8250283</v>
      </c>
      <c r="J3966" s="1" t="str">
        <f t="shared" si="654"/>
        <v>NGR lake sediment grab sample</v>
      </c>
      <c r="K3966" s="1" t="str">
        <f t="shared" si="655"/>
        <v>&lt;177 micron (NGR)</v>
      </c>
      <c r="L3966">
        <v>123</v>
      </c>
      <c r="M3966" t="s">
        <v>86</v>
      </c>
      <c r="N3966">
        <v>2380</v>
      </c>
      <c r="O3966" t="s">
        <v>306</v>
      </c>
      <c r="P3966" t="s">
        <v>170</v>
      </c>
      <c r="Q3966" t="s">
        <v>900</v>
      </c>
      <c r="R3966" t="s">
        <v>134</v>
      </c>
      <c r="S3966" t="s">
        <v>57</v>
      </c>
      <c r="T3966" t="s">
        <v>142</v>
      </c>
      <c r="U3966" t="s">
        <v>92</v>
      </c>
      <c r="V3966" t="s">
        <v>221</v>
      </c>
      <c r="W3966" t="s">
        <v>205</v>
      </c>
      <c r="X3966" t="s">
        <v>74</v>
      </c>
      <c r="Y3966" t="s">
        <v>61</v>
      </c>
      <c r="Z3966" t="s">
        <v>96</v>
      </c>
      <c r="AA3966" t="s">
        <v>64</v>
      </c>
      <c r="AB3966" t="s">
        <v>190</v>
      </c>
      <c r="AC3966" t="s">
        <v>224</v>
      </c>
      <c r="AD3966" t="s">
        <v>170</v>
      </c>
      <c r="AE3966" t="s">
        <v>396</v>
      </c>
      <c r="AF3966" t="s">
        <v>616</v>
      </c>
      <c r="AG3966" t="s">
        <v>58</v>
      </c>
      <c r="AH3966" t="s">
        <v>70</v>
      </c>
      <c r="AI3966" t="s">
        <v>88</v>
      </c>
      <c r="AJ3966" t="s">
        <v>71</v>
      </c>
      <c r="AK3966" t="s">
        <v>73</v>
      </c>
      <c r="AL3966" t="s">
        <v>74</v>
      </c>
      <c r="AM3966" t="s">
        <v>125</v>
      </c>
      <c r="AN3966" t="s">
        <v>76</v>
      </c>
      <c r="AO3966" t="s">
        <v>168</v>
      </c>
      <c r="AP3966" t="s">
        <v>253</v>
      </c>
      <c r="AQ3966" t="s">
        <v>104</v>
      </c>
      <c r="AR3966" t="s">
        <v>74</v>
      </c>
      <c r="AS3966" t="s">
        <v>170</v>
      </c>
      <c r="AT3966" t="s">
        <v>73</v>
      </c>
      <c r="AU3966" t="s">
        <v>107</v>
      </c>
      <c r="AV3966" t="s">
        <v>5943</v>
      </c>
    </row>
    <row r="3967" spans="1:48" hidden="1" x14ac:dyDescent="0.3">
      <c r="A3967" t="s">
        <v>18629</v>
      </c>
      <c r="B3967" t="s">
        <v>18630</v>
      </c>
      <c r="C3967" s="1" t="str">
        <f t="shared" si="656"/>
        <v>21:0975</v>
      </c>
      <c r="D3967" s="1" t="str">
        <f>HYPERLINK("https://geochem.nrcan.gc.ca/cdogs/content/svy/svy_e.htm", "")</f>
        <v/>
      </c>
      <c r="G3967" s="1" t="str">
        <f>HYPERLINK("https://geochem.nrcan.gc.ca/cdogs/content/cr_/cr_00161_e.htm", "161")</f>
        <v>161</v>
      </c>
      <c r="J3967" t="s">
        <v>230</v>
      </c>
      <c r="K3967" t="s">
        <v>231</v>
      </c>
      <c r="L3967">
        <v>123</v>
      </c>
      <c r="M3967" t="s">
        <v>232</v>
      </c>
      <c r="N3967">
        <v>2381</v>
      </c>
      <c r="O3967" t="s">
        <v>201</v>
      </c>
      <c r="P3967" t="s">
        <v>436</v>
      </c>
      <c r="Q3967" t="s">
        <v>656</v>
      </c>
      <c r="R3967" t="s">
        <v>103</v>
      </c>
      <c r="S3967" t="s">
        <v>57</v>
      </c>
      <c r="T3967" t="s">
        <v>219</v>
      </c>
      <c r="U3967" t="s">
        <v>168</v>
      </c>
      <c r="V3967" t="s">
        <v>449</v>
      </c>
      <c r="W3967" t="s">
        <v>346</v>
      </c>
      <c r="X3967" t="s">
        <v>74</v>
      </c>
      <c r="Y3967" t="s">
        <v>170</v>
      </c>
      <c r="Z3967" t="s">
        <v>178</v>
      </c>
      <c r="AA3967" t="s">
        <v>64</v>
      </c>
      <c r="AB3967" t="s">
        <v>190</v>
      </c>
      <c r="AC3967" t="s">
        <v>177</v>
      </c>
      <c r="AD3967" t="s">
        <v>67</v>
      </c>
      <c r="AE3967" t="s">
        <v>8719</v>
      </c>
      <c r="AF3967" t="s">
        <v>141</v>
      </c>
      <c r="AG3967" t="s">
        <v>60</v>
      </c>
      <c r="AH3967" t="s">
        <v>125</v>
      </c>
      <c r="AI3967" t="s">
        <v>77</v>
      </c>
      <c r="AJ3967" t="s">
        <v>429</v>
      </c>
      <c r="AK3967" t="s">
        <v>73</v>
      </c>
      <c r="AL3967" t="s">
        <v>68</v>
      </c>
      <c r="AM3967" t="s">
        <v>68</v>
      </c>
      <c r="AN3967" t="s">
        <v>76</v>
      </c>
      <c r="AO3967" t="s">
        <v>92</v>
      </c>
      <c r="AP3967" t="s">
        <v>879</v>
      </c>
      <c r="AQ3967" t="s">
        <v>254</v>
      </c>
      <c r="AR3967" t="s">
        <v>62</v>
      </c>
      <c r="AS3967" t="s">
        <v>127</v>
      </c>
      <c r="AT3967" t="s">
        <v>73</v>
      </c>
      <c r="AU3967" t="s">
        <v>488</v>
      </c>
      <c r="AV3967" t="s">
        <v>5871</v>
      </c>
    </row>
    <row r="3968" spans="1:48" hidden="1" x14ac:dyDescent="0.3">
      <c r="A3968" t="s">
        <v>18631</v>
      </c>
      <c r="B3968" t="s">
        <v>18632</v>
      </c>
      <c r="C3968" s="1" t="str">
        <f t="shared" si="656"/>
        <v>21:0975</v>
      </c>
      <c r="D3968" s="1" t="str">
        <f t="shared" ref="D3968:D3988" si="657">HYPERLINK("https://geochem.nrcan.gc.ca/cdogs/content/svy/svy210111_e.htm", "21:0111")</f>
        <v>21:0111</v>
      </c>
      <c r="E3968" t="s">
        <v>18633</v>
      </c>
      <c r="F3968" t="s">
        <v>18634</v>
      </c>
      <c r="H3968">
        <v>60.612073000000002</v>
      </c>
      <c r="I3968">
        <v>-101.84085140000001</v>
      </c>
      <c r="J3968" s="1" t="str">
        <f t="shared" ref="J3968:J3988" si="658">HYPERLINK("https://geochem.nrcan.gc.ca/cdogs/content/kwd/kwd020027_e.htm", "NGR lake sediment grab sample")</f>
        <v>NGR lake sediment grab sample</v>
      </c>
      <c r="K3968" s="1" t="str">
        <f t="shared" ref="K3968:K3988" si="659">HYPERLINK("https://geochem.nrcan.gc.ca/cdogs/content/kwd/kwd080006_e.htm", "&lt;177 micron (NGR)")</f>
        <v>&lt;177 micron (NGR)</v>
      </c>
      <c r="L3968">
        <v>123</v>
      </c>
      <c r="M3968" t="s">
        <v>149</v>
      </c>
      <c r="N3968">
        <v>2382</v>
      </c>
      <c r="O3968" t="s">
        <v>205</v>
      </c>
      <c r="P3968" t="s">
        <v>54</v>
      </c>
      <c r="Q3968" t="s">
        <v>836</v>
      </c>
      <c r="R3968" t="s">
        <v>92</v>
      </c>
      <c r="S3968" t="s">
        <v>57</v>
      </c>
      <c r="T3968" t="s">
        <v>412</v>
      </c>
      <c r="U3968" t="s">
        <v>117</v>
      </c>
      <c r="V3968" t="s">
        <v>411</v>
      </c>
      <c r="W3968" t="s">
        <v>220</v>
      </c>
      <c r="X3968" t="s">
        <v>74</v>
      </c>
      <c r="Y3968" t="s">
        <v>95</v>
      </c>
      <c r="Z3968" t="s">
        <v>96</v>
      </c>
      <c r="AA3968" t="s">
        <v>64</v>
      </c>
      <c r="AB3968" t="s">
        <v>192</v>
      </c>
      <c r="AC3968" t="s">
        <v>70</v>
      </c>
      <c r="AD3968" t="s">
        <v>67</v>
      </c>
      <c r="AE3968" t="s">
        <v>238</v>
      </c>
      <c r="AF3968" t="s">
        <v>151</v>
      </c>
      <c r="AG3968" t="s">
        <v>135</v>
      </c>
      <c r="AH3968" t="s">
        <v>70</v>
      </c>
      <c r="AI3968" t="s">
        <v>208</v>
      </c>
      <c r="AJ3968" t="s">
        <v>56</v>
      </c>
      <c r="AK3968" t="s">
        <v>73</v>
      </c>
      <c r="AL3968" t="s">
        <v>125</v>
      </c>
      <c r="AM3968" t="s">
        <v>177</v>
      </c>
      <c r="AN3968" t="s">
        <v>76</v>
      </c>
      <c r="AO3968" t="s">
        <v>208</v>
      </c>
      <c r="AP3968" t="s">
        <v>253</v>
      </c>
      <c r="AQ3968" t="s">
        <v>53</v>
      </c>
      <c r="AR3968" t="s">
        <v>74</v>
      </c>
      <c r="AS3968" t="s">
        <v>54</v>
      </c>
      <c r="AT3968" t="s">
        <v>73</v>
      </c>
      <c r="AU3968" t="s">
        <v>479</v>
      </c>
      <c r="AV3968" t="s">
        <v>4820</v>
      </c>
    </row>
    <row r="3969" spans="1:48" hidden="1" x14ac:dyDescent="0.3">
      <c r="A3969" t="s">
        <v>18635</v>
      </c>
      <c r="B3969" t="s">
        <v>18636</v>
      </c>
      <c r="C3969" s="1" t="str">
        <f t="shared" si="656"/>
        <v>21:0975</v>
      </c>
      <c r="D3969" s="1" t="str">
        <f t="shared" si="657"/>
        <v>21:0111</v>
      </c>
      <c r="E3969" t="s">
        <v>18637</v>
      </c>
      <c r="F3969" t="s">
        <v>18638</v>
      </c>
      <c r="H3969">
        <v>60.642663300000002</v>
      </c>
      <c r="I3969">
        <v>-101.8379458</v>
      </c>
      <c r="J3969" s="1" t="str">
        <f t="shared" si="658"/>
        <v>NGR lake sediment grab sample</v>
      </c>
      <c r="K3969" s="1" t="str">
        <f t="shared" si="659"/>
        <v>&lt;177 micron (NGR)</v>
      </c>
      <c r="L3969">
        <v>123</v>
      </c>
      <c r="M3969" t="s">
        <v>165</v>
      </c>
      <c r="N3969">
        <v>2383</v>
      </c>
      <c r="O3969" t="s">
        <v>280</v>
      </c>
      <c r="P3969" t="s">
        <v>54</v>
      </c>
      <c r="Q3969" t="s">
        <v>337</v>
      </c>
      <c r="R3969" t="s">
        <v>134</v>
      </c>
      <c r="S3969" t="s">
        <v>57</v>
      </c>
      <c r="T3969" t="s">
        <v>449</v>
      </c>
      <c r="U3969" t="s">
        <v>104</v>
      </c>
      <c r="V3969" t="s">
        <v>100</v>
      </c>
      <c r="W3969" t="s">
        <v>220</v>
      </c>
      <c r="X3969" t="s">
        <v>62</v>
      </c>
      <c r="Y3969" t="s">
        <v>226</v>
      </c>
      <c r="Z3969" t="s">
        <v>96</v>
      </c>
      <c r="AA3969" t="s">
        <v>64</v>
      </c>
      <c r="AB3969" t="s">
        <v>471</v>
      </c>
      <c r="AC3969" t="s">
        <v>224</v>
      </c>
      <c r="AD3969" t="s">
        <v>170</v>
      </c>
      <c r="AE3969" t="s">
        <v>238</v>
      </c>
      <c r="AF3969" t="s">
        <v>317</v>
      </c>
      <c r="AG3969" t="s">
        <v>249</v>
      </c>
      <c r="AH3969" t="s">
        <v>70</v>
      </c>
      <c r="AI3969" t="s">
        <v>168</v>
      </c>
      <c r="AJ3969" t="s">
        <v>114</v>
      </c>
      <c r="AK3969" t="s">
        <v>73</v>
      </c>
      <c r="AL3969" t="s">
        <v>68</v>
      </c>
      <c r="AM3969" t="s">
        <v>125</v>
      </c>
      <c r="AN3969" t="s">
        <v>76</v>
      </c>
      <c r="AO3969" t="s">
        <v>168</v>
      </c>
      <c r="AP3969" t="s">
        <v>253</v>
      </c>
      <c r="AQ3969" t="s">
        <v>159</v>
      </c>
      <c r="AR3969" t="s">
        <v>62</v>
      </c>
      <c r="AS3969" t="s">
        <v>62</v>
      </c>
      <c r="AT3969" t="s">
        <v>277</v>
      </c>
      <c r="AU3969" t="s">
        <v>107</v>
      </c>
      <c r="AV3969" t="s">
        <v>14530</v>
      </c>
    </row>
    <row r="3970" spans="1:48" hidden="1" x14ac:dyDescent="0.3">
      <c r="A3970" t="s">
        <v>18639</v>
      </c>
      <c r="B3970" t="s">
        <v>18640</v>
      </c>
      <c r="C3970" s="1" t="str">
        <f t="shared" si="656"/>
        <v>21:0975</v>
      </c>
      <c r="D3970" s="1" t="str">
        <f t="shared" si="657"/>
        <v>21:0111</v>
      </c>
      <c r="E3970" t="s">
        <v>18622</v>
      </c>
      <c r="F3970" t="s">
        <v>18641</v>
      </c>
      <c r="H3970">
        <v>60.686174600000001</v>
      </c>
      <c r="I3970">
        <v>-101.84679920000001</v>
      </c>
      <c r="J3970" s="1" t="str">
        <f t="shared" si="658"/>
        <v>NGR lake sediment grab sample</v>
      </c>
      <c r="K3970" s="1" t="str">
        <f t="shared" si="659"/>
        <v>&lt;177 micron (NGR)</v>
      </c>
      <c r="L3970">
        <v>123</v>
      </c>
      <c r="M3970" t="s">
        <v>1969</v>
      </c>
      <c r="N3970">
        <v>2384</v>
      </c>
      <c r="O3970" t="s">
        <v>226</v>
      </c>
      <c r="P3970" t="s">
        <v>54</v>
      </c>
      <c r="Q3970" t="s">
        <v>2705</v>
      </c>
      <c r="R3970" t="s">
        <v>168</v>
      </c>
      <c r="S3970" t="s">
        <v>57</v>
      </c>
      <c r="T3970" t="s">
        <v>316</v>
      </c>
      <c r="U3970" t="s">
        <v>117</v>
      </c>
      <c r="V3970" t="s">
        <v>93</v>
      </c>
      <c r="W3970" t="s">
        <v>205</v>
      </c>
      <c r="X3970" t="s">
        <v>67</v>
      </c>
      <c r="Y3970" t="s">
        <v>95</v>
      </c>
      <c r="Z3970" t="s">
        <v>138</v>
      </c>
      <c r="AA3970" t="s">
        <v>64</v>
      </c>
      <c r="AB3970" t="s">
        <v>99</v>
      </c>
      <c r="AC3970" t="s">
        <v>70</v>
      </c>
      <c r="AD3970" t="s">
        <v>67</v>
      </c>
      <c r="AE3970" t="s">
        <v>302</v>
      </c>
      <c r="AF3970" t="s">
        <v>436</v>
      </c>
      <c r="AG3970" t="s">
        <v>91</v>
      </c>
      <c r="AH3970" t="s">
        <v>70</v>
      </c>
      <c r="AI3970" t="s">
        <v>280</v>
      </c>
      <c r="AJ3970" t="s">
        <v>96</v>
      </c>
      <c r="AK3970" t="s">
        <v>73</v>
      </c>
      <c r="AL3970" t="s">
        <v>157</v>
      </c>
      <c r="AM3970" t="s">
        <v>75</v>
      </c>
      <c r="AN3970" t="s">
        <v>76</v>
      </c>
      <c r="AO3970" t="s">
        <v>265</v>
      </c>
      <c r="AP3970" t="s">
        <v>295</v>
      </c>
      <c r="AQ3970" t="s">
        <v>220</v>
      </c>
      <c r="AR3970" t="s">
        <v>74</v>
      </c>
      <c r="AS3970" t="s">
        <v>54</v>
      </c>
      <c r="AT3970" t="s">
        <v>73</v>
      </c>
      <c r="AU3970" t="s">
        <v>107</v>
      </c>
      <c r="AV3970" t="s">
        <v>11297</v>
      </c>
    </row>
    <row r="3971" spans="1:48" hidden="1" x14ac:dyDescent="0.3">
      <c r="A3971" t="s">
        <v>18642</v>
      </c>
      <c r="B3971" t="s">
        <v>18643</v>
      </c>
      <c r="C3971" s="1" t="str">
        <f t="shared" si="656"/>
        <v>21:0975</v>
      </c>
      <c r="D3971" s="1" t="str">
        <f t="shared" si="657"/>
        <v>21:0111</v>
      </c>
      <c r="E3971" t="s">
        <v>18622</v>
      </c>
      <c r="F3971" t="s">
        <v>18644</v>
      </c>
      <c r="H3971">
        <v>60.686174600000001</v>
      </c>
      <c r="I3971">
        <v>-101.84679920000001</v>
      </c>
      <c r="J3971" s="1" t="str">
        <f t="shared" si="658"/>
        <v>NGR lake sediment grab sample</v>
      </c>
      <c r="K3971" s="1" t="str">
        <f t="shared" si="659"/>
        <v>&lt;177 micron (NGR)</v>
      </c>
      <c r="L3971">
        <v>123</v>
      </c>
      <c r="M3971" t="s">
        <v>1961</v>
      </c>
      <c r="N3971">
        <v>2385</v>
      </c>
      <c r="O3971" t="s">
        <v>136</v>
      </c>
      <c r="P3971" t="s">
        <v>54</v>
      </c>
      <c r="Q3971" t="s">
        <v>4187</v>
      </c>
      <c r="R3971" t="s">
        <v>168</v>
      </c>
      <c r="S3971" t="s">
        <v>57</v>
      </c>
      <c r="T3971" t="s">
        <v>853</v>
      </c>
      <c r="U3971" t="s">
        <v>59</v>
      </c>
      <c r="V3971" t="s">
        <v>221</v>
      </c>
      <c r="W3971" t="s">
        <v>355</v>
      </c>
      <c r="X3971" t="s">
        <v>74</v>
      </c>
      <c r="Y3971" t="s">
        <v>137</v>
      </c>
      <c r="Z3971" t="s">
        <v>138</v>
      </c>
      <c r="AA3971" t="s">
        <v>64</v>
      </c>
      <c r="AB3971" t="s">
        <v>616</v>
      </c>
      <c r="AC3971" t="s">
        <v>70</v>
      </c>
      <c r="AD3971" t="s">
        <v>67</v>
      </c>
      <c r="AE3971" t="s">
        <v>421</v>
      </c>
      <c r="AF3971" t="s">
        <v>90</v>
      </c>
      <c r="AG3971" t="s">
        <v>91</v>
      </c>
      <c r="AH3971" t="s">
        <v>70</v>
      </c>
      <c r="AI3971" t="s">
        <v>382</v>
      </c>
      <c r="AJ3971" t="s">
        <v>87</v>
      </c>
      <c r="AK3971" t="s">
        <v>73</v>
      </c>
      <c r="AL3971" t="s">
        <v>125</v>
      </c>
      <c r="AM3971" t="s">
        <v>103</v>
      </c>
      <c r="AN3971" t="s">
        <v>76</v>
      </c>
      <c r="AO3971" t="s">
        <v>373</v>
      </c>
      <c r="AP3971" t="s">
        <v>267</v>
      </c>
      <c r="AQ3971" t="s">
        <v>79</v>
      </c>
      <c r="AR3971" t="s">
        <v>67</v>
      </c>
      <c r="AS3971" t="s">
        <v>54</v>
      </c>
      <c r="AT3971" t="s">
        <v>73</v>
      </c>
      <c r="AU3971" t="s">
        <v>107</v>
      </c>
      <c r="AV3971" t="s">
        <v>12522</v>
      </c>
    </row>
    <row r="3972" spans="1:48" hidden="1" x14ac:dyDescent="0.3">
      <c r="A3972" t="s">
        <v>18645</v>
      </c>
      <c r="B3972" t="s">
        <v>18646</v>
      </c>
      <c r="C3972" s="1" t="str">
        <f t="shared" si="656"/>
        <v>21:0975</v>
      </c>
      <c r="D3972" s="1" t="str">
        <f t="shared" si="657"/>
        <v>21:0111</v>
      </c>
      <c r="E3972" t="s">
        <v>18647</v>
      </c>
      <c r="F3972" t="s">
        <v>18648</v>
      </c>
      <c r="H3972">
        <v>60.686667800000002</v>
      </c>
      <c r="I3972">
        <v>-101.7588312</v>
      </c>
      <c r="J3972" s="1" t="str">
        <f t="shared" si="658"/>
        <v>NGR lake sediment grab sample</v>
      </c>
      <c r="K3972" s="1" t="str">
        <f t="shared" si="659"/>
        <v>&lt;177 micron (NGR)</v>
      </c>
      <c r="L3972">
        <v>123</v>
      </c>
      <c r="M3972" t="s">
        <v>185</v>
      </c>
      <c r="N3972">
        <v>2386</v>
      </c>
      <c r="O3972" t="s">
        <v>308</v>
      </c>
      <c r="P3972" t="s">
        <v>127</v>
      </c>
      <c r="Q3972" t="s">
        <v>736</v>
      </c>
      <c r="R3972" t="s">
        <v>168</v>
      </c>
      <c r="S3972" t="s">
        <v>57</v>
      </c>
      <c r="T3972" t="s">
        <v>169</v>
      </c>
      <c r="U3972" t="s">
        <v>117</v>
      </c>
      <c r="V3972" t="s">
        <v>326</v>
      </c>
      <c r="W3972" t="s">
        <v>170</v>
      </c>
      <c r="X3972" t="s">
        <v>62</v>
      </c>
      <c r="Y3972" t="s">
        <v>137</v>
      </c>
      <c r="Z3972" t="s">
        <v>138</v>
      </c>
      <c r="AA3972" t="s">
        <v>64</v>
      </c>
      <c r="AB3972" t="s">
        <v>381</v>
      </c>
      <c r="AC3972" t="s">
        <v>155</v>
      </c>
      <c r="AD3972" t="s">
        <v>67</v>
      </c>
      <c r="AE3972" t="s">
        <v>421</v>
      </c>
      <c r="AF3972" t="s">
        <v>141</v>
      </c>
      <c r="AG3972" t="s">
        <v>152</v>
      </c>
      <c r="AH3972" t="s">
        <v>155</v>
      </c>
      <c r="AI3972" t="s">
        <v>1073</v>
      </c>
      <c r="AJ3972" t="s">
        <v>209</v>
      </c>
      <c r="AK3972" t="s">
        <v>73</v>
      </c>
      <c r="AL3972" t="s">
        <v>157</v>
      </c>
      <c r="AM3972" t="s">
        <v>75</v>
      </c>
      <c r="AN3972" t="s">
        <v>76</v>
      </c>
      <c r="AO3972" t="s">
        <v>439</v>
      </c>
      <c r="AP3972" t="s">
        <v>2368</v>
      </c>
      <c r="AQ3972" t="s">
        <v>254</v>
      </c>
      <c r="AR3972" t="s">
        <v>74</v>
      </c>
      <c r="AS3972" t="s">
        <v>54</v>
      </c>
      <c r="AT3972" t="s">
        <v>73</v>
      </c>
      <c r="AU3972" t="s">
        <v>107</v>
      </c>
      <c r="AV3972" t="s">
        <v>9524</v>
      </c>
    </row>
    <row r="3973" spans="1:48" hidden="1" x14ac:dyDescent="0.3">
      <c r="A3973" t="s">
        <v>18649</v>
      </c>
      <c r="B3973" t="s">
        <v>18650</v>
      </c>
      <c r="C3973" s="1" t="str">
        <f t="shared" si="656"/>
        <v>21:0975</v>
      </c>
      <c r="D3973" s="1" t="str">
        <f t="shared" si="657"/>
        <v>21:0111</v>
      </c>
      <c r="E3973" t="s">
        <v>18651</v>
      </c>
      <c r="F3973" t="s">
        <v>18652</v>
      </c>
      <c r="H3973">
        <v>60.6430632</v>
      </c>
      <c r="I3973">
        <v>-101.7621635</v>
      </c>
      <c r="J3973" s="1" t="str">
        <f t="shared" si="658"/>
        <v>NGR lake sediment grab sample</v>
      </c>
      <c r="K3973" s="1" t="str">
        <f t="shared" si="659"/>
        <v>&lt;177 micron (NGR)</v>
      </c>
      <c r="L3973">
        <v>123</v>
      </c>
      <c r="M3973" t="s">
        <v>200</v>
      </c>
      <c r="N3973">
        <v>2387</v>
      </c>
      <c r="O3973" t="s">
        <v>56</v>
      </c>
      <c r="P3973" t="s">
        <v>170</v>
      </c>
      <c r="Q3973" t="s">
        <v>202</v>
      </c>
      <c r="R3973" t="s">
        <v>116</v>
      </c>
      <c r="S3973" t="s">
        <v>57</v>
      </c>
      <c r="T3973" t="s">
        <v>326</v>
      </c>
      <c r="U3973" t="s">
        <v>88</v>
      </c>
      <c r="V3973" t="s">
        <v>139</v>
      </c>
      <c r="W3973" t="s">
        <v>346</v>
      </c>
      <c r="X3973" t="s">
        <v>74</v>
      </c>
      <c r="Y3973" t="s">
        <v>62</v>
      </c>
      <c r="Z3973" t="s">
        <v>96</v>
      </c>
      <c r="AA3973" t="s">
        <v>64</v>
      </c>
      <c r="AB3973" t="s">
        <v>99</v>
      </c>
      <c r="AC3973" t="s">
        <v>70</v>
      </c>
      <c r="AD3973" t="s">
        <v>62</v>
      </c>
      <c r="AE3973" t="s">
        <v>526</v>
      </c>
      <c r="AF3973" t="s">
        <v>151</v>
      </c>
      <c r="AG3973" t="s">
        <v>252</v>
      </c>
      <c r="AH3973" t="s">
        <v>70</v>
      </c>
      <c r="AI3973" t="s">
        <v>382</v>
      </c>
      <c r="AJ3973" t="s">
        <v>692</v>
      </c>
      <c r="AK3973" t="s">
        <v>73</v>
      </c>
      <c r="AL3973" t="s">
        <v>157</v>
      </c>
      <c r="AM3973" t="s">
        <v>75</v>
      </c>
      <c r="AN3973" t="s">
        <v>76</v>
      </c>
      <c r="AO3973" t="s">
        <v>514</v>
      </c>
      <c r="AP3973" t="s">
        <v>267</v>
      </c>
      <c r="AQ3973" t="s">
        <v>373</v>
      </c>
      <c r="AR3973" t="s">
        <v>74</v>
      </c>
      <c r="AS3973" t="s">
        <v>54</v>
      </c>
      <c r="AT3973" t="s">
        <v>73</v>
      </c>
      <c r="AU3973" t="s">
        <v>107</v>
      </c>
      <c r="AV3973" t="s">
        <v>18653</v>
      </c>
    </row>
    <row r="3974" spans="1:48" hidden="1" x14ac:dyDescent="0.3">
      <c r="A3974" t="s">
        <v>18654</v>
      </c>
      <c r="B3974" t="s">
        <v>18655</v>
      </c>
      <c r="C3974" s="1" t="str">
        <f t="shared" si="656"/>
        <v>21:0975</v>
      </c>
      <c r="D3974" s="1" t="str">
        <f t="shared" si="657"/>
        <v>21:0111</v>
      </c>
      <c r="E3974" t="s">
        <v>18656</v>
      </c>
      <c r="F3974" t="s">
        <v>18657</v>
      </c>
      <c r="H3974">
        <v>60.618886099999997</v>
      </c>
      <c r="I3974">
        <v>-101.7821617</v>
      </c>
      <c r="J3974" s="1" t="str">
        <f t="shared" si="658"/>
        <v>NGR lake sediment grab sample</v>
      </c>
      <c r="K3974" s="1" t="str">
        <f t="shared" si="659"/>
        <v>&lt;177 micron (NGR)</v>
      </c>
      <c r="L3974">
        <v>123</v>
      </c>
      <c r="M3974" t="s">
        <v>217</v>
      </c>
      <c r="N3974">
        <v>2388</v>
      </c>
      <c r="O3974" t="s">
        <v>79</v>
      </c>
      <c r="P3974" t="s">
        <v>170</v>
      </c>
      <c r="Q3974" t="s">
        <v>920</v>
      </c>
      <c r="R3974" t="s">
        <v>121</v>
      </c>
      <c r="S3974" t="s">
        <v>57</v>
      </c>
      <c r="T3974" t="s">
        <v>142</v>
      </c>
      <c r="U3974" t="s">
        <v>117</v>
      </c>
      <c r="V3974" t="s">
        <v>725</v>
      </c>
      <c r="W3974" t="s">
        <v>205</v>
      </c>
      <c r="X3974" t="s">
        <v>74</v>
      </c>
      <c r="Y3974" t="s">
        <v>95</v>
      </c>
      <c r="Z3974" t="s">
        <v>96</v>
      </c>
      <c r="AA3974" t="s">
        <v>64</v>
      </c>
      <c r="AB3974" t="s">
        <v>691</v>
      </c>
      <c r="AC3974" t="s">
        <v>155</v>
      </c>
      <c r="AD3974" t="s">
        <v>67</v>
      </c>
      <c r="AE3974" t="s">
        <v>238</v>
      </c>
      <c r="AF3974" t="s">
        <v>436</v>
      </c>
      <c r="AG3974" t="s">
        <v>1089</v>
      </c>
      <c r="AH3974" t="s">
        <v>155</v>
      </c>
      <c r="AI3974" t="s">
        <v>208</v>
      </c>
      <c r="AJ3974" t="s">
        <v>124</v>
      </c>
      <c r="AK3974" t="s">
        <v>73</v>
      </c>
      <c r="AL3974" t="s">
        <v>157</v>
      </c>
      <c r="AM3974" t="s">
        <v>177</v>
      </c>
      <c r="AN3974" t="s">
        <v>76</v>
      </c>
      <c r="AO3974" t="s">
        <v>168</v>
      </c>
      <c r="AP3974" t="s">
        <v>295</v>
      </c>
      <c r="AQ3974" t="s">
        <v>150</v>
      </c>
      <c r="AR3974" t="s">
        <v>74</v>
      </c>
      <c r="AS3974" t="s">
        <v>62</v>
      </c>
      <c r="AT3974" t="s">
        <v>73</v>
      </c>
      <c r="AU3974" t="s">
        <v>107</v>
      </c>
      <c r="AV3974" t="s">
        <v>14464</v>
      </c>
    </row>
    <row r="3975" spans="1:48" hidden="1" x14ac:dyDescent="0.3">
      <c r="A3975" t="s">
        <v>18658</v>
      </c>
      <c r="B3975" t="s">
        <v>18659</v>
      </c>
      <c r="C3975" s="1" t="str">
        <f t="shared" si="656"/>
        <v>21:0975</v>
      </c>
      <c r="D3975" s="1" t="str">
        <f t="shared" si="657"/>
        <v>21:0111</v>
      </c>
      <c r="E3975" t="s">
        <v>18660</v>
      </c>
      <c r="F3975" t="s">
        <v>18661</v>
      </c>
      <c r="H3975">
        <v>60.599003000000003</v>
      </c>
      <c r="I3975">
        <v>-101.7065283</v>
      </c>
      <c r="J3975" s="1" t="str">
        <f t="shared" si="658"/>
        <v>NGR lake sediment grab sample</v>
      </c>
      <c r="K3975" s="1" t="str">
        <f t="shared" si="659"/>
        <v>&lt;177 micron (NGR)</v>
      </c>
      <c r="L3975">
        <v>123</v>
      </c>
      <c r="M3975" t="s">
        <v>246</v>
      </c>
      <c r="N3975">
        <v>2389</v>
      </c>
      <c r="O3975" t="s">
        <v>220</v>
      </c>
      <c r="P3975" t="s">
        <v>170</v>
      </c>
      <c r="Q3975" t="s">
        <v>489</v>
      </c>
      <c r="R3975" t="s">
        <v>16409</v>
      </c>
      <c r="S3975" t="s">
        <v>57</v>
      </c>
      <c r="T3975" t="s">
        <v>691</v>
      </c>
      <c r="U3975" t="s">
        <v>168</v>
      </c>
      <c r="V3975" t="s">
        <v>141</v>
      </c>
      <c r="W3975" t="s">
        <v>238</v>
      </c>
      <c r="X3975" t="s">
        <v>67</v>
      </c>
      <c r="Y3975" t="s">
        <v>125</v>
      </c>
      <c r="Z3975" t="s">
        <v>170</v>
      </c>
      <c r="AA3975" t="s">
        <v>64</v>
      </c>
      <c r="AB3975" t="s">
        <v>90</v>
      </c>
      <c r="AC3975" t="s">
        <v>155</v>
      </c>
      <c r="AD3975" t="s">
        <v>62</v>
      </c>
      <c r="AE3975" t="s">
        <v>155</v>
      </c>
      <c r="AF3975" t="s">
        <v>178</v>
      </c>
      <c r="AG3975" t="s">
        <v>381</v>
      </c>
      <c r="AH3975" t="s">
        <v>70</v>
      </c>
      <c r="AI3975" t="s">
        <v>226</v>
      </c>
      <c r="AJ3975" t="s">
        <v>226</v>
      </c>
      <c r="AK3975" t="s">
        <v>73</v>
      </c>
      <c r="AL3975" t="s">
        <v>103</v>
      </c>
      <c r="AM3975" t="s">
        <v>224</v>
      </c>
      <c r="AN3975" t="s">
        <v>76</v>
      </c>
      <c r="AO3975" t="s">
        <v>71</v>
      </c>
      <c r="AP3975" t="s">
        <v>836</v>
      </c>
      <c r="AQ3975" t="s">
        <v>280</v>
      </c>
      <c r="AR3975" t="s">
        <v>67</v>
      </c>
      <c r="AS3975" t="s">
        <v>54</v>
      </c>
      <c r="AT3975" t="s">
        <v>73</v>
      </c>
      <c r="AU3975" t="s">
        <v>107</v>
      </c>
      <c r="AV3975" t="s">
        <v>10964</v>
      </c>
    </row>
    <row r="3976" spans="1:48" hidden="1" x14ac:dyDescent="0.3">
      <c r="A3976" t="s">
        <v>18662</v>
      </c>
      <c r="B3976" t="s">
        <v>18663</v>
      </c>
      <c r="C3976" s="1" t="str">
        <f t="shared" si="656"/>
        <v>21:0975</v>
      </c>
      <c r="D3976" s="1" t="str">
        <f t="shared" si="657"/>
        <v>21:0111</v>
      </c>
      <c r="E3976" t="s">
        <v>18664</v>
      </c>
      <c r="F3976" t="s">
        <v>18665</v>
      </c>
      <c r="H3976">
        <v>60.614666200000002</v>
      </c>
      <c r="I3976">
        <v>-101.68758769999999</v>
      </c>
      <c r="J3976" s="1" t="str">
        <f t="shared" si="658"/>
        <v>NGR lake sediment grab sample</v>
      </c>
      <c r="K3976" s="1" t="str">
        <f t="shared" si="659"/>
        <v>&lt;177 micron (NGR)</v>
      </c>
      <c r="L3976">
        <v>123</v>
      </c>
      <c r="M3976" t="s">
        <v>260</v>
      </c>
      <c r="N3976">
        <v>2390</v>
      </c>
      <c r="O3976" t="s">
        <v>355</v>
      </c>
      <c r="P3976" t="s">
        <v>59</v>
      </c>
      <c r="Q3976" t="s">
        <v>55</v>
      </c>
      <c r="R3976" t="s">
        <v>134</v>
      </c>
      <c r="S3976" t="s">
        <v>57</v>
      </c>
      <c r="T3976" t="s">
        <v>291</v>
      </c>
      <c r="U3976" t="s">
        <v>117</v>
      </c>
      <c r="V3976" t="s">
        <v>221</v>
      </c>
      <c r="W3976" t="s">
        <v>137</v>
      </c>
      <c r="X3976" t="s">
        <v>67</v>
      </c>
      <c r="Y3976" t="s">
        <v>171</v>
      </c>
      <c r="Z3976" t="s">
        <v>138</v>
      </c>
      <c r="AA3976" t="s">
        <v>64</v>
      </c>
      <c r="AB3976" t="s">
        <v>550</v>
      </c>
      <c r="AC3976" t="s">
        <v>155</v>
      </c>
      <c r="AD3976" t="s">
        <v>67</v>
      </c>
      <c r="AE3976" t="s">
        <v>206</v>
      </c>
      <c r="AF3976" t="s">
        <v>290</v>
      </c>
      <c r="AG3976" t="s">
        <v>167</v>
      </c>
      <c r="AH3976" t="s">
        <v>155</v>
      </c>
      <c r="AI3976" t="s">
        <v>439</v>
      </c>
      <c r="AJ3976" t="s">
        <v>56</v>
      </c>
      <c r="AK3976" t="s">
        <v>73</v>
      </c>
      <c r="AL3976" t="s">
        <v>157</v>
      </c>
      <c r="AM3976" t="s">
        <v>177</v>
      </c>
      <c r="AN3976" t="s">
        <v>76</v>
      </c>
      <c r="AO3976" t="s">
        <v>373</v>
      </c>
      <c r="AP3976" t="s">
        <v>158</v>
      </c>
      <c r="AQ3976" t="s">
        <v>136</v>
      </c>
      <c r="AR3976" t="s">
        <v>67</v>
      </c>
      <c r="AS3976" t="s">
        <v>62</v>
      </c>
      <c r="AT3976" t="s">
        <v>73</v>
      </c>
      <c r="AU3976" t="s">
        <v>107</v>
      </c>
      <c r="AV3976" t="s">
        <v>3999</v>
      </c>
    </row>
    <row r="3977" spans="1:48" hidden="1" x14ac:dyDescent="0.3">
      <c r="A3977" t="s">
        <v>18666</v>
      </c>
      <c r="B3977" t="s">
        <v>18667</v>
      </c>
      <c r="C3977" s="1" t="str">
        <f t="shared" si="656"/>
        <v>21:0975</v>
      </c>
      <c r="D3977" s="1" t="str">
        <f t="shared" si="657"/>
        <v>21:0111</v>
      </c>
      <c r="E3977" t="s">
        <v>18668</v>
      </c>
      <c r="F3977" t="s">
        <v>18669</v>
      </c>
      <c r="H3977">
        <v>60.645209399999999</v>
      </c>
      <c r="I3977">
        <v>-101.715234</v>
      </c>
      <c r="J3977" s="1" t="str">
        <f t="shared" si="658"/>
        <v>NGR lake sediment grab sample</v>
      </c>
      <c r="K3977" s="1" t="str">
        <f t="shared" si="659"/>
        <v>&lt;177 micron (NGR)</v>
      </c>
      <c r="L3977">
        <v>123</v>
      </c>
      <c r="M3977" t="s">
        <v>273</v>
      </c>
      <c r="N3977">
        <v>2391</v>
      </c>
      <c r="O3977" t="s">
        <v>226</v>
      </c>
      <c r="P3977" t="s">
        <v>54</v>
      </c>
      <c r="Q3977" t="s">
        <v>275</v>
      </c>
      <c r="R3977" t="s">
        <v>616</v>
      </c>
      <c r="S3977" t="s">
        <v>57</v>
      </c>
      <c r="T3977" t="s">
        <v>187</v>
      </c>
      <c r="U3977" t="s">
        <v>138</v>
      </c>
      <c r="V3977" t="s">
        <v>357</v>
      </c>
      <c r="W3977" t="s">
        <v>103</v>
      </c>
      <c r="X3977" t="s">
        <v>67</v>
      </c>
      <c r="Y3977" t="s">
        <v>74</v>
      </c>
      <c r="Z3977" t="s">
        <v>67</v>
      </c>
      <c r="AA3977" t="s">
        <v>64</v>
      </c>
      <c r="AB3977" t="s">
        <v>77</v>
      </c>
      <c r="AC3977" t="s">
        <v>66</v>
      </c>
      <c r="AD3977" t="s">
        <v>127</v>
      </c>
      <c r="AE3977" t="s">
        <v>4301</v>
      </c>
      <c r="AF3977" t="s">
        <v>203</v>
      </c>
      <c r="AG3977" t="s">
        <v>104</v>
      </c>
      <c r="AH3977" t="s">
        <v>173</v>
      </c>
      <c r="AI3977" t="s">
        <v>205</v>
      </c>
      <c r="AJ3977" t="s">
        <v>63</v>
      </c>
      <c r="AK3977" t="s">
        <v>73</v>
      </c>
      <c r="AL3977" t="s">
        <v>103</v>
      </c>
      <c r="AM3977" t="s">
        <v>103</v>
      </c>
      <c r="AN3977" t="s">
        <v>76</v>
      </c>
      <c r="AO3977" t="s">
        <v>94</v>
      </c>
      <c r="AP3977" t="s">
        <v>8164</v>
      </c>
      <c r="AQ3977" t="s">
        <v>193</v>
      </c>
      <c r="AR3977" t="s">
        <v>67</v>
      </c>
      <c r="AS3977" t="s">
        <v>54</v>
      </c>
      <c r="AT3977" t="s">
        <v>73</v>
      </c>
      <c r="AU3977" t="s">
        <v>107</v>
      </c>
      <c r="AV3977" t="s">
        <v>18670</v>
      </c>
    </row>
    <row r="3978" spans="1:48" hidden="1" x14ac:dyDescent="0.3">
      <c r="A3978" t="s">
        <v>18671</v>
      </c>
      <c r="B3978" t="s">
        <v>18672</v>
      </c>
      <c r="C3978" s="1" t="str">
        <f t="shared" si="656"/>
        <v>21:0975</v>
      </c>
      <c r="D3978" s="1" t="str">
        <f t="shared" si="657"/>
        <v>21:0111</v>
      </c>
      <c r="E3978" t="s">
        <v>18673</v>
      </c>
      <c r="F3978" t="s">
        <v>18674</v>
      </c>
      <c r="H3978">
        <v>60.683374800000003</v>
      </c>
      <c r="I3978">
        <v>-101.7164358</v>
      </c>
      <c r="J3978" s="1" t="str">
        <f t="shared" si="658"/>
        <v>NGR lake sediment grab sample</v>
      </c>
      <c r="K3978" s="1" t="str">
        <f t="shared" si="659"/>
        <v>&lt;177 micron (NGR)</v>
      </c>
      <c r="L3978">
        <v>123</v>
      </c>
      <c r="M3978" t="s">
        <v>289</v>
      </c>
      <c r="N3978">
        <v>2392</v>
      </c>
      <c r="O3978" t="s">
        <v>116</v>
      </c>
      <c r="P3978" t="s">
        <v>92</v>
      </c>
      <c r="Q3978" t="s">
        <v>115</v>
      </c>
      <c r="R3978" t="s">
        <v>18675</v>
      </c>
      <c r="S3978" t="s">
        <v>57</v>
      </c>
      <c r="T3978" t="s">
        <v>97</v>
      </c>
      <c r="U3978" t="s">
        <v>203</v>
      </c>
      <c r="V3978" t="s">
        <v>189</v>
      </c>
      <c r="W3978" t="s">
        <v>396</v>
      </c>
      <c r="X3978" t="s">
        <v>74</v>
      </c>
      <c r="Y3978" t="s">
        <v>63</v>
      </c>
      <c r="Z3978" t="s">
        <v>96</v>
      </c>
      <c r="AA3978" t="s">
        <v>64</v>
      </c>
      <c r="AB3978" t="s">
        <v>616</v>
      </c>
      <c r="AC3978" t="s">
        <v>155</v>
      </c>
      <c r="AD3978" t="s">
        <v>170</v>
      </c>
      <c r="AE3978" t="s">
        <v>238</v>
      </c>
      <c r="AF3978" t="s">
        <v>121</v>
      </c>
      <c r="AG3978" t="s">
        <v>617</v>
      </c>
      <c r="AH3978" t="s">
        <v>70</v>
      </c>
      <c r="AI3978" t="s">
        <v>117</v>
      </c>
      <c r="AJ3978" t="s">
        <v>193</v>
      </c>
      <c r="AK3978" t="s">
        <v>73</v>
      </c>
      <c r="AL3978" t="s">
        <v>75</v>
      </c>
      <c r="AM3978" t="s">
        <v>75</v>
      </c>
      <c r="AN3978" t="s">
        <v>76</v>
      </c>
      <c r="AO3978" t="s">
        <v>338</v>
      </c>
      <c r="AP3978" t="s">
        <v>307</v>
      </c>
      <c r="AQ3978" t="s">
        <v>101</v>
      </c>
      <c r="AR3978" t="s">
        <v>62</v>
      </c>
      <c r="AS3978" t="s">
        <v>54</v>
      </c>
      <c r="AT3978" t="s">
        <v>73</v>
      </c>
      <c r="AU3978" t="s">
        <v>107</v>
      </c>
      <c r="AV3978" t="s">
        <v>381</v>
      </c>
    </row>
    <row r="3979" spans="1:48" hidden="1" x14ac:dyDescent="0.3">
      <c r="A3979" t="s">
        <v>18676</v>
      </c>
      <c r="B3979" t="s">
        <v>18677</v>
      </c>
      <c r="C3979" s="1" t="str">
        <f t="shared" si="656"/>
        <v>21:0975</v>
      </c>
      <c r="D3979" s="1" t="str">
        <f t="shared" si="657"/>
        <v>21:0111</v>
      </c>
      <c r="E3979" t="s">
        <v>18678</v>
      </c>
      <c r="F3979" t="s">
        <v>18679</v>
      </c>
      <c r="H3979">
        <v>60.675408599999997</v>
      </c>
      <c r="I3979">
        <v>-101.6626375</v>
      </c>
      <c r="J3979" s="1" t="str">
        <f t="shared" si="658"/>
        <v>NGR lake sediment grab sample</v>
      </c>
      <c r="K3979" s="1" t="str">
        <f t="shared" si="659"/>
        <v>&lt;177 micron (NGR)</v>
      </c>
      <c r="L3979">
        <v>123</v>
      </c>
      <c r="M3979" t="s">
        <v>301</v>
      </c>
      <c r="N3979">
        <v>2393</v>
      </c>
      <c r="O3979" t="s">
        <v>308</v>
      </c>
      <c r="P3979" t="s">
        <v>127</v>
      </c>
      <c r="Q3979" t="s">
        <v>549</v>
      </c>
      <c r="R3979" t="s">
        <v>890</v>
      </c>
      <c r="S3979" t="s">
        <v>57</v>
      </c>
      <c r="T3979" t="s">
        <v>380</v>
      </c>
      <c r="U3979" t="s">
        <v>117</v>
      </c>
      <c r="V3979" t="s">
        <v>471</v>
      </c>
      <c r="W3979" t="s">
        <v>125</v>
      </c>
      <c r="X3979" t="s">
        <v>74</v>
      </c>
      <c r="Y3979" t="s">
        <v>125</v>
      </c>
      <c r="Z3979" t="s">
        <v>62</v>
      </c>
      <c r="AA3979" t="s">
        <v>64</v>
      </c>
      <c r="AB3979" t="s">
        <v>890</v>
      </c>
      <c r="AC3979" t="s">
        <v>177</v>
      </c>
      <c r="AD3979" t="s">
        <v>138</v>
      </c>
      <c r="AE3979" t="s">
        <v>4301</v>
      </c>
      <c r="AF3979" t="s">
        <v>77</v>
      </c>
      <c r="AG3979" t="s">
        <v>90</v>
      </c>
      <c r="AH3979" t="s">
        <v>70</v>
      </c>
      <c r="AI3979" t="s">
        <v>96</v>
      </c>
      <c r="AJ3979" t="s">
        <v>440</v>
      </c>
      <c r="AK3979" t="s">
        <v>73</v>
      </c>
      <c r="AL3979" t="s">
        <v>103</v>
      </c>
      <c r="AM3979" t="s">
        <v>157</v>
      </c>
      <c r="AN3979" t="s">
        <v>76</v>
      </c>
      <c r="AO3979" t="s">
        <v>592</v>
      </c>
      <c r="AP3979" t="s">
        <v>1210</v>
      </c>
      <c r="AQ3979" t="s">
        <v>6502</v>
      </c>
      <c r="AR3979" t="s">
        <v>67</v>
      </c>
      <c r="AS3979" t="s">
        <v>170</v>
      </c>
      <c r="AT3979" t="s">
        <v>73</v>
      </c>
      <c r="AU3979" t="s">
        <v>107</v>
      </c>
      <c r="AV3979" t="s">
        <v>8028</v>
      </c>
    </row>
    <row r="3980" spans="1:48" hidden="1" x14ac:dyDescent="0.3">
      <c r="A3980" t="s">
        <v>18680</v>
      </c>
      <c r="B3980" t="s">
        <v>18681</v>
      </c>
      <c r="C3980" s="1" t="str">
        <f t="shared" si="656"/>
        <v>21:0975</v>
      </c>
      <c r="D3980" s="1" t="str">
        <f t="shared" si="657"/>
        <v>21:0111</v>
      </c>
      <c r="E3980" t="s">
        <v>18682</v>
      </c>
      <c r="F3980" t="s">
        <v>18683</v>
      </c>
      <c r="H3980">
        <v>60.677546999999997</v>
      </c>
      <c r="I3980">
        <v>-101.58701309999999</v>
      </c>
      <c r="J3980" s="1" t="str">
        <f t="shared" si="658"/>
        <v>NGR lake sediment grab sample</v>
      </c>
      <c r="K3980" s="1" t="str">
        <f t="shared" si="659"/>
        <v>&lt;177 micron (NGR)</v>
      </c>
      <c r="L3980">
        <v>123</v>
      </c>
      <c r="M3980" t="s">
        <v>314</v>
      </c>
      <c r="N3980">
        <v>2394</v>
      </c>
      <c r="O3980" t="s">
        <v>363</v>
      </c>
      <c r="P3980" t="s">
        <v>170</v>
      </c>
      <c r="Q3980" t="s">
        <v>505</v>
      </c>
      <c r="R3980" t="s">
        <v>264</v>
      </c>
      <c r="S3980" t="s">
        <v>57</v>
      </c>
      <c r="T3980" t="s">
        <v>890</v>
      </c>
      <c r="U3980" t="s">
        <v>59</v>
      </c>
      <c r="V3980" t="s">
        <v>347</v>
      </c>
      <c r="W3980" t="s">
        <v>74</v>
      </c>
      <c r="X3980" t="s">
        <v>67</v>
      </c>
      <c r="Y3980" t="s">
        <v>68</v>
      </c>
      <c r="Z3980" t="s">
        <v>170</v>
      </c>
      <c r="AA3980" t="s">
        <v>64</v>
      </c>
      <c r="AB3980" t="s">
        <v>141</v>
      </c>
      <c r="AC3980" t="s">
        <v>155</v>
      </c>
      <c r="AD3980" t="s">
        <v>170</v>
      </c>
      <c r="AE3980" t="s">
        <v>98</v>
      </c>
      <c r="AF3980" t="s">
        <v>77</v>
      </c>
      <c r="AG3980" t="s">
        <v>381</v>
      </c>
      <c r="AH3980" t="s">
        <v>173</v>
      </c>
      <c r="AI3980" t="s">
        <v>143</v>
      </c>
      <c r="AJ3980" t="s">
        <v>254</v>
      </c>
      <c r="AK3980" t="s">
        <v>73</v>
      </c>
      <c r="AL3980" t="s">
        <v>103</v>
      </c>
      <c r="AM3980" t="s">
        <v>103</v>
      </c>
      <c r="AN3980" t="s">
        <v>76</v>
      </c>
      <c r="AO3980" t="s">
        <v>306</v>
      </c>
      <c r="AP3980" t="s">
        <v>261</v>
      </c>
      <c r="AQ3980" t="s">
        <v>1836</v>
      </c>
      <c r="AR3980" t="s">
        <v>67</v>
      </c>
      <c r="AS3980" t="s">
        <v>54</v>
      </c>
      <c r="AT3980" t="s">
        <v>73</v>
      </c>
      <c r="AU3980" t="s">
        <v>107</v>
      </c>
      <c r="AV3980" t="s">
        <v>9398</v>
      </c>
    </row>
    <row r="3981" spans="1:48" hidden="1" x14ac:dyDescent="0.3">
      <c r="A3981" t="s">
        <v>18684</v>
      </c>
      <c r="B3981" t="s">
        <v>18685</v>
      </c>
      <c r="C3981" s="1" t="str">
        <f t="shared" si="656"/>
        <v>21:0975</v>
      </c>
      <c r="D3981" s="1" t="str">
        <f t="shared" si="657"/>
        <v>21:0111</v>
      </c>
      <c r="E3981" t="s">
        <v>18686</v>
      </c>
      <c r="F3981" t="s">
        <v>18687</v>
      </c>
      <c r="H3981">
        <v>60.656570500000001</v>
      </c>
      <c r="I3981">
        <v>-101.627168</v>
      </c>
      <c r="J3981" s="1" t="str">
        <f t="shared" si="658"/>
        <v>NGR lake sediment grab sample</v>
      </c>
      <c r="K3981" s="1" t="str">
        <f t="shared" si="659"/>
        <v>&lt;177 micron (NGR)</v>
      </c>
      <c r="L3981">
        <v>123</v>
      </c>
      <c r="M3981" t="s">
        <v>324</v>
      </c>
      <c r="N3981">
        <v>2395</v>
      </c>
      <c r="O3981" t="s">
        <v>233</v>
      </c>
      <c r="P3981" t="s">
        <v>62</v>
      </c>
      <c r="Q3981" t="s">
        <v>2374</v>
      </c>
      <c r="R3981" t="s">
        <v>616</v>
      </c>
      <c r="S3981" t="s">
        <v>57</v>
      </c>
      <c r="T3981" t="s">
        <v>93</v>
      </c>
      <c r="U3981" t="s">
        <v>138</v>
      </c>
      <c r="V3981" t="s">
        <v>187</v>
      </c>
      <c r="W3981" t="s">
        <v>206</v>
      </c>
      <c r="X3981" t="s">
        <v>67</v>
      </c>
      <c r="Y3981" t="s">
        <v>421</v>
      </c>
      <c r="Z3981" t="s">
        <v>170</v>
      </c>
      <c r="AA3981" t="s">
        <v>64</v>
      </c>
      <c r="AB3981" t="s">
        <v>356</v>
      </c>
      <c r="AC3981" t="s">
        <v>224</v>
      </c>
      <c r="AD3981" t="s">
        <v>170</v>
      </c>
      <c r="AE3981" t="s">
        <v>1872</v>
      </c>
      <c r="AF3981" t="s">
        <v>92</v>
      </c>
      <c r="AG3981" t="s">
        <v>139</v>
      </c>
      <c r="AH3981" t="s">
        <v>70</v>
      </c>
      <c r="AI3981" t="s">
        <v>388</v>
      </c>
      <c r="AJ3981" t="s">
        <v>159</v>
      </c>
      <c r="AK3981" t="s">
        <v>73</v>
      </c>
      <c r="AL3981" t="s">
        <v>103</v>
      </c>
      <c r="AM3981" t="s">
        <v>75</v>
      </c>
      <c r="AN3981" t="s">
        <v>76</v>
      </c>
      <c r="AO3981" t="s">
        <v>318</v>
      </c>
      <c r="AP3981" t="s">
        <v>2741</v>
      </c>
      <c r="AQ3981" t="s">
        <v>422</v>
      </c>
      <c r="AR3981" t="s">
        <v>67</v>
      </c>
      <c r="AS3981" t="s">
        <v>54</v>
      </c>
      <c r="AT3981" t="s">
        <v>73</v>
      </c>
      <c r="AU3981" t="s">
        <v>107</v>
      </c>
      <c r="AV3981" t="s">
        <v>1272</v>
      </c>
    </row>
    <row r="3982" spans="1:48" hidden="1" x14ac:dyDescent="0.3">
      <c r="A3982" t="s">
        <v>18688</v>
      </c>
      <c r="B3982" t="s">
        <v>18689</v>
      </c>
      <c r="C3982" s="1" t="str">
        <f t="shared" si="656"/>
        <v>21:0975</v>
      </c>
      <c r="D3982" s="1" t="str">
        <f t="shared" si="657"/>
        <v>21:0111</v>
      </c>
      <c r="E3982" t="s">
        <v>18690</v>
      </c>
      <c r="F3982" t="s">
        <v>18691</v>
      </c>
      <c r="H3982">
        <v>60.647531600000001</v>
      </c>
      <c r="I3982">
        <v>-101.5834162</v>
      </c>
      <c r="J3982" s="1" t="str">
        <f t="shared" si="658"/>
        <v>NGR lake sediment grab sample</v>
      </c>
      <c r="K3982" s="1" t="str">
        <f t="shared" si="659"/>
        <v>&lt;177 micron (NGR)</v>
      </c>
      <c r="L3982">
        <v>123</v>
      </c>
      <c r="M3982" t="s">
        <v>335</v>
      </c>
      <c r="N3982">
        <v>2396</v>
      </c>
      <c r="O3982" t="s">
        <v>56</v>
      </c>
      <c r="P3982" t="s">
        <v>170</v>
      </c>
      <c r="Q3982" t="s">
        <v>202</v>
      </c>
      <c r="R3982" t="s">
        <v>709</v>
      </c>
      <c r="S3982" t="s">
        <v>57</v>
      </c>
      <c r="T3982" t="s">
        <v>427</v>
      </c>
      <c r="U3982" t="s">
        <v>59</v>
      </c>
      <c r="V3982" t="s">
        <v>189</v>
      </c>
      <c r="W3982" t="s">
        <v>95</v>
      </c>
      <c r="X3982" t="s">
        <v>74</v>
      </c>
      <c r="Y3982" t="s">
        <v>171</v>
      </c>
      <c r="Z3982" t="s">
        <v>138</v>
      </c>
      <c r="AA3982" t="s">
        <v>64</v>
      </c>
      <c r="AB3982" t="s">
        <v>192</v>
      </c>
      <c r="AC3982" t="s">
        <v>155</v>
      </c>
      <c r="AD3982" t="s">
        <v>62</v>
      </c>
      <c r="AE3982" t="s">
        <v>396</v>
      </c>
      <c r="AF3982" t="s">
        <v>116</v>
      </c>
      <c r="AG3982" t="s">
        <v>135</v>
      </c>
      <c r="AH3982" t="s">
        <v>70</v>
      </c>
      <c r="AI3982" t="s">
        <v>382</v>
      </c>
      <c r="AJ3982" t="s">
        <v>159</v>
      </c>
      <c r="AK3982" t="s">
        <v>73</v>
      </c>
      <c r="AL3982" t="s">
        <v>157</v>
      </c>
      <c r="AM3982" t="s">
        <v>75</v>
      </c>
      <c r="AN3982" t="s">
        <v>76</v>
      </c>
      <c r="AO3982" t="s">
        <v>373</v>
      </c>
      <c r="AP3982" t="s">
        <v>295</v>
      </c>
      <c r="AQ3982" t="s">
        <v>1073</v>
      </c>
      <c r="AR3982" t="s">
        <v>67</v>
      </c>
      <c r="AS3982" t="s">
        <v>62</v>
      </c>
      <c r="AT3982" t="s">
        <v>73</v>
      </c>
      <c r="AU3982" t="s">
        <v>462</v>
      </c>
      <c r="AV3982" t="s">
        <v>8490</v>
      </c>
    </row>
    <row r="3983" spans="1:48" hidden="1" x14ac:dyDescent="0.3">
      <c r="A3983" t="s">
        <v>18692</v>
      </c>
      <c r="B3983" t="s">
        <v>18693</v>
      </c>
      <c r="C3983" s="1" t="str">
        <f t="shared" si="656"/>
        <v>21:0975</v>
      </c>
      <c r="D3983" s="1" t="str">
        <f t="shared" si="657"/>
        <v>21:0111</v>
      </c>
      <c r="E3983" t="s">
        <v>18694</v>
      </c>
      <c r="F3983" t="s">
        <v>18695</v>
      </c>
      <c r="H3983">
        <v>60.625060300000001</v>
      </c>
      <c r="I3983">
        <v>-101.5705743</v>
      </c>
      <c r="J3983" s="1" t="str">
        <f t="shared" si="658"/>
        <v>NGR lake sediment grab sample</v>
      </c>
      <c r="K3983" s="1" t="str">
        <f t="shared" si="659"/>
        <v>&lt;177 micron (NGR)</v>
      </c>
      <c r="L3983">
        <v>123</v>
      </c>
      <c r="M3983" t="s">
        <v>354</v>
      </c>
      <c r="N3983">
        <v>2397</v>
      </c>
      <c r="O3983" t="s">
        <v>79</v>
      </c>
      <c r="P3983" t="s">
        <v>170</v>
      </c>
      <c r="Q3983" t="s">
        <v>643</v>
      </c>
      <c r="R3983" t="s">
        <v>151</v>
      </c>
      <c r="S3983" t="s">
        <v>57</v>
      </c>
      <c r="T3983" t="s">
        <v>189</v>
      </c>
      <c r="U3983" t="s">
        <v>57</v>
      </c>
      <c r="V3983" t="s">
        <v>357</v>
      </c>
      <c r="W3983" t="s">
        <v>157</v>
      </c>
      <c r="X3983" t="s">
        <v>67</v>
      </c>
      <c r="Y3983" t="s">
        <v>125</v>
      </c>
      <c r="Z3983" t="s">
        <v>62</v>
      </c>
      <c r="AA3983" t="s">
        <v>64</v>
      </c>
      <c r="AB3983" t="s">
        <v>347</v>
      </c>
      <c r="AC3983" t="s">
        <v>173</v>
      </c>
      <c r="AD3983" t="s">
        <v>62</v>
      </c>
      <c r="AE3983" t="s">
        <v>1854</v>
      </c>
      <c r="AF3983" t="s">
        <v>92</v>
      </c>
      <c r="AG3983" t="s">
        <v>381</v>
      </c>
      <c r="AH3983" t="s">
        <v>173</v>
      </c>
      <c r="AI3983" t="s">
        <v>118</v>
      </c>
      <c r="AJ3983" t="s">
        <v>226</v>
      </c>
      <c r="AK3983" t="s">
        <v>73</v>
      </c>
      <c r="AL3983" t="s">
        <v>103</v>
      </c>
      <c r="AM3983" t="s">
        <v>103</v>
      </c>
      <c r="AN3983" t="s">
        <v>76</v>
      </c>
      <c r="AO3983" t="s">
        <v>209</v>
      </c>
      <c r="AP3983" t="s">
        <v>4217</v>
      </c>
      <c r="AQ3983" t="s">
        <v>203</v>
      </c>
      <c r="AR3983" t="s">
        <v>67</v>
      </c>
      <c r="AS3983" t="s">
        <v>54</v>
      </c>
      <c r="AT3983" t="s">
        <v>73</v>
      </c>
      <c r="AU3983" t="s">
        <v>107</v>
      </c>
      <c r="AV3983" t="s">
        <v>13705</v>
      </c>
    </row>
    <row r="3984" spans="1:48" hidden="1" x14ac:dyDescent="0.3">
      <c r="A3984" t="s">
        <v>18696</v>
      </c>
      <c r="B3984" t="s">
        <v>18697</v>
      </c>
      <c r="C3984" s="1" t="str">
        <f t="shared" si="656"/>
        <v>21:0975</v>
      </c>
      <c r="D3984" s="1" t="str">
        <f t="shared" si="657"/>
        <v>21:0111</v>
      </c>
      <c r="E3984" t="s">
        <v>18698</v>
      </c>
      <c r="F3984" t="s">
        <v>18699</v>
      </c>
      <c r="H3984">
        <v>60.614190100000002</v>
      </c>
      <c r="I3984">
        <v>-101.65972840000001</v>
      </c>
      <c r="J3984" s="1" t="str">
        <f t="shared" si="658"/>
        <v>NGR lake sediment grab sample</v>
      </c>
      <c r="K3984" s="1" t="str">
        <f t="shared" si="659"/>
        <v>&lt;177 micron (NGR)</v>
      </c>
      <c r="L3984">
        <v>123</v>
      </c>
      <c r="M3984" t="s">
        <v>2031</v>
      </c>
      <c r="N3984">
        <v>2398</v>
      </c>
      <c r="O3984" t="s">
        <v>346</v>
      </c>
      <c r="P3984" t="s">
        <v>127</v>
      </c>
      <c r="Q3984" t="s">
        <v>676</v>
      </c>
      <c r="R3984" t="s">
        <v>116</v>
      </c>
      <c r="S3984" t="s">
        <v>57</v>
      </c>
      <c r="T3984" t="s">
        <v>339</v>
      </c>
      <c r="U3984" t="s">
        <v>59</v>
      </c>
      <c r="V3984" t="s">
        <v>356</v>
      </c>
      <c r="W3984" t="s">
        <v>302</v>
      </c>
      <c r="X3984" t="s">
        <v>67</v>
      </c>
      <c r="Y3984" t="s">
        <v>421</v>
      </c>
      <c r="Z3984" t="s">
        <v>138</v>
      </c>
      <c r="AA3984" t="s">
        <v>64</v>
      </c>
      <c r="AB3984" t="s">
        <v>317</v>
      </c>
      <c r="AC3984" t="s">
        <v>70</v>
      </c>
      <c r="AD3984" t="s">
        <v>67</v>
      </c>
      <c r="AE3984" t="s">
        <v>526</v>
      </c>
      <c r="AF3984" t="s">
        <v>104</v>
      </c>
      <c r="AG3984" t="s">
        <v>235</v>
      </c>
      <c r="AH3984" t="s">
        <v>70</v>
      </c>
      <c r="AI3984" t="s">
        <v>72</v>
      </c>
      <c r="AJ3984" t="s">
        <v>201</v>
      </c>
      <c r="AK3984" t="s">
        <v>73</v>
      </c>
      <c r="AL3984" t="s">
        <v>125</v>
      </c>
      <c r="AM3984" t="s">
        <v>224</v>
      </c>
      <c r="AN3984" t="s">
        <v>76</v>
      </c>
      <c r="AO3984" t="s">
        <v>402</v>
      </c>
      <c r="AP3984" t="s">
        <v>596</v>
      </c>
      <c r="AQ3984" t="s">
        <v>263</v>
      </c>
      <c r="AR3984" t="s">
        <v>67</v>
      </c>
      <c r="AS3984" t="s">
        <v>54</v>
      </c>
      <c r="AT3984" t="s">
        <v>73</v>
      </c>
      <c r="AU3984" t="s">
        <v>107</v>
      </c>
      <c r="AV3984" t="s">
        <v>14935</v>
      </c>
    </row>
    <row r="3985" spans="1:48" hidden="1" x14ac:dyDescent="0.3">
      <c r="A3985" t="s">
        <v>18700</v>
      </c>
      <c r="B3985" t="s">
        <v>18701</v>
      </c>
      <c r="C3985" s="1" t="str">
        <f t="shared" si="656"/>
        <v>21:0975</v>
      </c>
      <c r="D3985" s="1" t="str">
        <f t="shared" si="657"/>
        <v>21:0111</v>
      </c>
      <c r="E3985" t="s">
        <v>18702</v>
      </c>
      <c r="F3985" t="s">
        <v>18703</v>
      </c>
      <c r="H3985">
        <v>60.264265600000002</v>
      </c>
      <c r="I3985">
        <v>-101.28465919999999</v>
      </c>
      <c r="J3985" s="1" t="str">
        <f t="shared" si="658"/>
        <v>NGR lake sediment grab sample</v>
      </c>
      <c r="K3985" s="1" t="str">
        <f t="shared" si="659"/>
        <v>&lt;177 micron (NGR)</v>
      </c>
      <c r="L3985">
        <v>124</v>
      </c>
      <c r="M3985" t="s">
        <v>52</v>
      </c>
      <c r="N3985">
        <v>2399</v>
      </c>
      <c r="O3985" t="s">
        <v>137</v>
      </c>
      <c r="P3985" t="s">
        <v>54</v>
      </c>
      <c r="Q3985" t="s">
        <v>152</v>
      </c>
      <c r="R3985" t="s">
        <v>141</v>
      </c>
      <c r="S3985" t="s">
        <v>57</v>
      </c>
      <c r="T3985" t="s">
        <v>58</v>
      </c>
      <c r="U3985" t="s">
        <v>138</v>
      </c>
      <c r="V3985" t="s">
        <v>436</v>
      </c>
      <c r="W3985" t="s">
        <v>68</v>
      </c>
      <c r="X3985" t="s">
        <v>67</v>
      </c>
      <c r="Y3985" t="s">
        <v>421</v>
      </c>
      <c r="Z3985" t="s">
        <v>74</v>
      </c>
      <c r="AA3985" t="s">
        <v>64</v>
      </c>
      <c r="AB3985" t="s">
        <v>60</v>
      </c>
      <c r="AC3985" t="s">
        <v>224</v>
      </c>
      <c r="AD3985" t="s">
        <v>168</v>
      </c>
      <c r="AE3985" t="s">
        <v>5585</v>
      </c>
      <c r="AF3985" t="s">
        <v>77</v>
      </c>
      <c r="AG3985" t="s">
        <v>92</v>
      </c>
      <c r="AH3985" t="s">
        <v>472</v>
      </c>
      <c r="AI3985" t="s">
        <v>346</v>
      </c>
      <c r="AJ3985" t="s">
        <v>413</v>
      </c>
      <c r="AK3985" t="s">
        <v>73</v>
      </c>
      <c r="AL3985" t="s">
        <v>103</v>
      </c>
      <c r="AM3985" t="s">
        <v>177</v>
      </c>
      <c r="AN3985" t="s">
        <v>76</v>
      </c>
      <c r="AO3985" t="s">
        <v>440</v>
      </c>
      <c r="AP3985" t="s">
        <v>8164</v>
      </c>
      <c r="AQ3985" t="s">
        <v>1341</v>
      </c>
      <c r="AR3985" t="s">
        <v>67</v>
      </c>
      <c r="AS3985" t="s">
        <v>54</v>
      </c>
      <c r="AT3985" t="s">
        <v>73</v>
      </c>
      <c r="AU3985" t="s">
        <v>107</v>
      </c>
      <c r="AV3985" t="s">
        <v>9910</v>
      </c>
    </row>
    <row r="3986" spans="1:48" hidden="1" x14ac:dyDescent="0.3">
      <c r="A3986" t="s">
        <v>18704</v>
      </c>
      <c r="B3986" t="s">
        <v>18705</v>
      </c>
      <c r="C3986" s="1" t="str">
        <f t="shared" si="656"/>
        <v>21:0975</v>
      </c>
      <c r="D3986" s="1" t="str">
        <f t="shared" si="657"/>
        <v>21:0111</v>
      </c>
      <c r="E3986" t="s">
        <v>18706</v>
      </c>
      <c r="F3986" t="s">
        <v>18707</v>
      </c>
      <c r="H3986">
        <v>60.5808581</v>
      </c>
      <c r="I3986">
        <v>-101.663944</v>
      </c>
      <c r="J3986" s="1" t="str">
        <f t="shared" si="658"/>
        <v>NGR lake sediment grab sample</v>
      </c>
      <c r="K3986" s="1" t="str">
        <f t="shared" si="659"/>
        <v>&lt;177 micron (NGR)</v>
      </c>
      <c r="L3986">
        <v>124</v>
      </c>
      <c r="M3986" t="s">
        <v>86</v>
      </c>
      <c r="N3986">
        <v>2400</v>
      </c>
      <c r="O3986" t="s">
        <v>205</v>
      </c>
      <c r="P3986" t="s">
        <v>54</v>
      </c>
      <c r="Q3986" t="s">
        <v>635</v>
      </c>
      <c r="R3986" t="s">
        <v>99</v>
      </c>
      <c r="S3986" t="s">
        <v>57</v>
      </c>
      <c r="T3986" t="s">
        <v>478</v>
      </c>
      <c r="U3986" t="s">
        <v>57</v>
      </c>
      <c r="V3986" t="s">
        <v>317</v>
      </c>
      <c r="W3986" t="s">
        <v>125</v>
      </c>
      <c r="X3986" t="s">
        <v>67</v>
      </c>
      <c r="Y3986" t="s">
        <v>125</v>
      </c>
      <c r="Z3986" t="s">
        <v>62</v>
      </c>
      <c r="AA3986" t="s">
        <v>64</v>
      </c>
      <c r="AB3986" t="s">
        <v>69</v>
      </c>
      <c r="AC3986" t="s">
        <v>70</v>
      </c>
      <c r="AD3986" t="s">
        <v>62</v>
      </c>
      <c r="AE3986" t="s">
        <v>98</v>
      </c>
      <c r="AF3986" t="s">
        <v>92</v>
      </c>
      <c r="AG3986" t="s">
        <v>99</v>
      </c>
      <c r="AH3986" t="s">
        <v>173</v>
      </c>
      <c r="AI3986" t="s">
        <v>61</v>
      </c>
      <c r="AJ3986" t="s">
        <v>106</v>
      </c>
      <c r="AK3986" t="s">
        <v>73</v>
      </c>
      <c r="AL3986" t="s">
        <v>103</v>
      </c>
      <c r="AM3986" t="s">
        <v>103</v>
      </c>
      <c r="AN3986" t="s">
        <v>76</v>
      </c>
      <c r="AO3986" t="s">
        <v>53</v>
      </c>
      <c r="AP3986" t="s">
        <v>4187</v>
      </c>
      <c r="AQ3986" t="s">
        <v>92</v>
      </c>
      <c r="AR3986" t="s">
        <v>67</v>
      </c>
      <c r="AS3986" t="s">
        <v>54</v>
      </c>
      <c r="AT3986" t="s">
        <v>73</v>
      </c>
      <c r="AU3986" t="s">
        <v>107</v>
      </c>
      <c r="AV3986" t="s">
        <v>4494</v>
      </c>
    </row>
    <row r="3987" spans="1:48" hidden="1" x14ac:dyDescent="0.3">
      <c r="A3987" t="s">
        <v>18708</v>
      </c>
      <c r="B3987" t="s">
        <v>18709</v>
      </c>
      <c r="C3987" s="1" t="str">
        <f t="shared" si="656"/>
        <v>21:0975</v>
      </c>
      <c r="D3987" s="1" t="str">
        <f t="shared" si="657"/>
        <v>21:0111</v>
      </c>
      <c r="E3987" t="s">
        <v>18710</v>
      </c>
      <c r="F3987" t="s">
        <v>18711</v>
      </c>
      <c r="H3987">
        <v>60.565158500000003</v>
      </c>
      <c r="I3987">
        <v>-101.6682545</v>
      </c>
      <c r="J3987" s="1" t="str">
        <f t="shared" si="658"/>
        <v>NGR lake sediment grab sample</v>
      </c>
      <c r="K3987" s="1" t="str">
        <f t="shared" si="659"/>
        <v>&lt;177 micron (NGR)</v>
      </c>
      <c r="L3987">
        <v>124</v>
      </c>
      <c r="M3987" t="s">
        <v>149</v>
      </c>
      <c r="N3987">
        <v>2401</v>
      </c>
      <c r="O3987" t="s">
        <v>62</v>
      </c>
      <c r="P3987" t="s">
        <v>54</v>
      </c>
      <c r="Q3987" t="s">
        <v>462</v>
      </c>
      <c r="R3987" t="s">
        <v>381</v>
      </c>
      <c r="S3987" t="s">
        <v>57</v>
      </c>
      <c r="T3987" t="s">
        <v>492</v>
      </c>
      <c r="U3987" t="s">
        <v>96</v>
      </c>
      <c r="V3987" t="s">
        <v>357</v>
      </c>
      <c r="W3987" t="s">
        <v>177</v>
      </c>
      <c r="X3987" t="s">
        <v>67</v>
      </c>
      <c r="Y3987" t="s">
        <v>177</v>
      </c>
      <c r="Z3987" t="s">
        <v>62</v>
      </c>
      <c r="AA3987" t="s">
        <v>64</v>
      </c>
      <c r="AB3987" t="s">
        <v>347</v>
      </c>
      <c r="AC3987" t="s">
        <v>155</v>
      </c>
      <c r="AD3987" t="s">
        <v>62</v>
      </c>
      <c r="AE3987" t="s">
        <v>155</v>
      </c>
      <c r="AF3987" t="s">
        <v>203</v>
      </c>
      <c r="AG3987" t="s">
        <v>187</v>
      </c>
      <c r="AH3987" t="s">
        <v>173</v>
      </c>
      <c r="AI3987" t="s">
        <v>308</v>
      </c>
      <c r="AJ3987" t="s">
        <v>193</v>
      </c>
      <c r="AK3987" t="s">
        <v>73</v>
      </c>
      <c r="AL3987" t="s">
        <v>103</v>
      </c>
      <c r="AM3987" t="s">
        <v>103</v>
      </c>
      <c r="AN3987" t="s">
        <v>76</v>
      </c>
      <c r="AO3987" t="s">
        <v>306</v>
      </c>
      <c r="AP3987" t="s">
        <v>736</v>
      </c>
      <c r="AQ3987" t="s">
        <v>178</v>
      </c>
      <c r="AR3987" t="s">
        <v>67</v>
      </c>
      <c r="AS3987" t="s">
        <v>54</v>
      </c>
      <c r="AT3987" t="s">
        <v>73</v>
      </c>
      <c r="AU3987" t="s">
        <v>107</v>
      </c>
      <c r="AV3987" t="s">
        <v>11835</v>
      </c>
    </row>
    <row r="3988" spans="1:48" hidden="1" x14ac:dyDescent="0.3">
      <c r="A3988" t="s">
        <v>18712</v>
      </c>
      <c r="B3988" t="s">
        <v>18713</v>
      </c>
      <c r="C3988" s="1" t="str">
        <f t="shared" si="656"/>
        <v>21:0975</v>
      </c>
      <c r="D3988" s="1" t="str">
        <f t="shared" si="657"/>
        <v>21:0111</v>
      </c>
      <c r="E3988" t="s">
        <v>18714</v>
      </c>
      <c r="F3988" t="s">
        <v>18715</v>
      </c>
      <c r="H3988">
        <v>60.559781200000003</v>
      </c>
      <c r="I3988">
        <v>-101.5648226</v>
      </c>
      <c r="J3988" s="1" t="str">
        <f t="shared" si="658"/>
        <v>NGR lake sediment grab sample</v>
      </c>
      <c r="K3988" s="1" t="str">
        <f t="shared" si="659"/>
        <v>&lt;177 micron (NGR)</v>
      </c>
      <c r="L3988">
        <v>124</v>
      </c>
      <c r="M3988" t="s">
        <v>165</v>
      </c>
      <c r="N3988">
        <v>2402</v>
      </c>
      <c r="O3988" t="s">
        <v>220</v>
      </c>
      <c r="P3988" t="s">
        <v>170</v>
      </c>
      <c r="Q3988" t="s">
        <v>1128</v>
      </c>
      <c r="R3988" t="s">
        <v>471</v>
      </c>
      <c r="S3988" t="s">
        <v>57</v>
      </c>
      <c r="T3988" t="s">
        <v>142</v>
      </c>
      <c r="U3988" t="s">
        <v>138</v>
      </c>
      <c r="V3988" t="s">
        <v>347</v>
      </c>
      <c r="W3988" t="s">
        <v>68</v>
      </c>
      <c r="X3988" t="s">
        <v>62</v>
      </c>
      <c r="Y3988" t="s">
        <v>74</v>
      </c>
      <c r="Z3988" t="s">
        <v>170</v>
      </c>
      <c r="AA3988" t="s">
        <v>64</v>
      </c>
      <c r="AB3988" t="s">
        <v>223</v>
      </c>
      <c r="AC3988" t="s">
        <v>75</v>
      </c>
      <c r="AD3988" t="s">
        <v>62</v>
      </c>
      <c r="AE3988" t="s">
        <v>3236</v>
      </c>
      <c r="AF3988" t="s">
        <v>281</v>
      </c>
      <c r="AG3988" t="s">
        <v>890</v>
      </c>
      <c r="AH3988" t="s">
        <v>70</v>
      </c>
      <c r="AI3988" t="s">
        <v>87</v>
      </c>
      <c r="AJ3988" t="s">
        <v>429</v>
      </c>
      <c r="AK3988" t="s">
        <v>73</v>
      </c>
      <c r="AL3988" t="s">
        <v>103</v>
      </c>
      <c r="AM3988" t="s">
        <v>177</v>
      </c>
      <c r="AN3988" t="s">
        <v>76</v>
      </c>
      <c r="AO3988" t="s">
        <v>176</v>
      </c>
      <c r="AP3988" t="s">
        <v>1980</v>
      </c>
      <c r="AQ3988" t="s">
        <v>348</v>
      </c>
      <c r="AR3988" t="s">
        <v>67</v>
      </c>
      <c r="AS3988" t="s">
        <v>62</v>
      </c>
      <c r="AT3988" t="s">
        <v>73</v>
      </c>
      <c r="AU3988" t="s">
        <v>107</v>
      </c>
      <c r="AV3988" t="s">
        <v>17214</v>
      </c>
    </row>
    <row r="3989" spans="1:48" hidden="1" x14ac:dyDescent="0.3">
      <c r="A3989" t="s">
        <v>18716</v>
      </c>
      <c r="B3989" t="s">
        <v>18717</v>
      </c>
      <c r="C3989" s="1" t="str">
        <f t="shared" si="656"/>
        <v>21:0975</v>
      </c>
      <c r="D3989" s="1" t="str">
        <f>HYPERLINK("https://geochem.nrcan.gc.ca/cdogs/content/svy/svy_e.htm", "")</f>
        <v/>
      </c>
      <c r="G3989" s="1" t="str">
        <f>HYPERLINK("https://geochem.nrcan.gc.ca/cdogs/content/cr_/cr_00161_e.htm", "161")</f>
        <v>161</v>
      </c>
      <c r="J3989" t="s">
        <v>230</v>
      </c>
      <c r="K3989" t="s">
        <v>231</v>
      </c>
      <c r="L3989">
        <v>124</v>
      </c>
      <c r="M3989" t="s">
        <v>232</v>
      </c>
      <c r="N3989">
        <v>2403</v>
      </c>
      <c r="O3989" t="s">
        <v>692</v>
      </c>
      <c r="P3989" t="s">
        <v>62</v>
      </c>
      <c r="Q3989" t="s">
        <v>656</v>
      </c>
      <c r="R3989" t="s">
        <v>103</v>
      </c>
      <c r="S3989" t="s">
        <v>57</v>
      </c>
      <c r="T3989" t="s">
        <v>135</v>
      </c>
      <c r="U3989" t="s">
        <v>88</v>
      </c>
      <c r="V3989" t="s">
        <v>152</v>
      </c>
      <c r="W3989" t="s">
        <v>355</v>
      </c>
      <c r="X3989" t="s">
        <v>74</v>
      </c>
      <c r="Y3989" t="s">
        <v>94</v>
      </c>
      <c r="Z3989" t="s">
        <v>104</v>
      </c>
      <c r="AA3989" t="s">
        <v>64</v>
      </c>
      <c r="AB3989" t="s">
        <v>236</v>
      </c>
      <c r="AC3989" t="s">
        <v>125</v>
      </c>
      <c r="AD3989" t="s">
        <v>74</v>
      </c>
      <c r="AE3989" t="s">
        <v>10487</v>
      </c>
      <c r="AF3989" t="s">
        <v>90</v>
      </c>
      <c r="AG3989" t="s">
        <v>221</v>
      </c>
      <c r="AH3989" t="s">
        <v>125</v>
      </c>
      <c r="AI3989" t="s">
        <v>290</v>
      </c>
      <c r="AJ3989" t="s">
        <v>328</v>
      </c>
      <c r="AK3989" t="s">
        <v>73</v>
      </c>
      <c r="AL3989" t="s">
        <v>526</v>
      </c>
      <c r="AM3989" t="s">
        <v>206</v>
      </c>
      <c r="AN3989" t="s">
        <v>76</v>
      </c>
      <c r="AO3989" t="s">
        <v>92</v>
      </c>
      <c r="AP3989" t="s">
        <v>4295</v>
      </c>
      <c r="AQ3989" t="s">
        <v>388</v>
      </c>
      <c r="AR3989" t="s">
        <v>62</v>
      </c>
      <c r="AS3989" t="s">
        <v>96</v>
      </c>
      <c r="AT3989" t="s">
        <v>73</v>
      </c>
      <c r="AU3989" t="s">
        <v>1210</v>
      </c>
      <c r="AV3989" t="s">
        <v>18718</v>
      </c>
    </row>
    <row r="3990" spans="1:48" hidden="1" x14ac:dyDescent="0.3">
      <c r="A3990" t="s">
        <v>18719</v>
      </c>
      <c r="B3990" t="s">
        <v>18720</v>
      </c>
      <c r="C3990" s="1" t="str">
        <f t="shared" si="656"/>
        <v>21:0975</v>
      </c>
      <c r="D3990" s="1" t="str">
        <f t="shared" ref="D3990:D4006" si="660">HYPERLINK("https://geochem.nrcan.gc.ca/cdogs/content/svy/svy210111_e.htm", "21:0111")</f>
        <v>21:0111</v>
      </c>
      <c r="E3990" t="s">
        <v>18721</v>
      </c>
      <c r="F3990" t="s">
        <v>18722</v>
      </c>
      <c r="H3990">
        <v>60.5274249</v>
      </c>
      <c r="I3990">
        <v>-101.56565190000001</v>
      </c>
      <c r="J3990" s="1" t="str">
        <f t="shared" ref="J3990:J4006" si="661">HYPERLINK("https://geochem.nrcan.gc.ca/cdogs/content/kwd/kwd020027_e.htm", "NGR lake sediment grab sample")</f>
        <v>NGR lake sediment grab sample</v>
      </c>
      <c r="K3990" s="1" t="str">
        <f t="shared" ref="K3990:K4006" si="662">HYPERLINK("https://geochem.nrcan.gc.ca/cdogs/content/kwd/kwd080006_e.htm", "&lt;177 micron (NGR)")</f>
        <v>&lt;177 micron (NGR)</v>
      </c>
      <c r="L3990">
        <v>124</v>
      </c>
      <c r="M3990" t="s">
        <v>185</v>
      </c>
      <c r="N3990">
        <v>2404</v>
      </c>
      <c r="O3990" t="s">
        <v>220</v>
      </c>
      <c r="P3990" t="s">
        <v>62</v>
      </c>
      <c r="Q3990" t="s">
        <v>562</v>
      </c>
      <c r="R3990" t="s">
        <v>381</v>
      </c>
      <c r="S3990" t="s">
        <v>57</v>
      </c>
      <c r="T3990" t="s">
        <v>316</v>
      </c>
      <c r="U3990" t="s">
        <v>57</v>
      </c>
      <c r="V3990" t="s">
        <v>2740</v>
      </c>
      <c r="W3990" t="s">
        <v>125</v>
      </c>
      <c r="X3990" t="s">
        <v>74</v>
      </c>
      <c r="Y3990" t="s">
        <v>75</v>
      </c>
      <c r="Z3990" t="s">
        <v>74</v>
      </c>
      <c r="AA3990" t="s">
        <v>64</v>
      </c>
      <c r="AB3990" t="s">
        <v>303</v>
      </c>
      <c r="AC3990" t="s">
        <v>155</v>
      </c>
      <c r="AD3990" t="s">
        <v>62</v>
      </c>
      <c r="AE3990" t="s">
        <v>9833</v>
      </c>
      <c r="AF3990" t="s">
        <v>281</v>
      </c>
      <c r="AG3990" t="s">
        <v>134</v>
      </c>
      <c r="AH3990" t="s">
        <v>173</v>
      </c>
      <c r="AI3990" t="s">
        <v>211</v>
      </c>
      <c r="AJ3990" t="s">
        <v>329</v>
      </c>
      <c r="AK3990" t="s">
        <v>73</v>
      </c>
      <c r="AL3990" t="s">
        <v>103</v>
      </c>
      <c r="AM3990" t="s">
        <v>75</v>
      </c>
      <c r="AN3990" t="s">
        <v>76</v>
      </c>
      <c r="AO3990" t="s">
        <v>168</v>
      </c>
      <c r="AP3990" t="s">
        <v>8164</v>
      </c>
      <c r="AQ3990" t="s">
        <v>71</v>
      </c>
      <c r="AR3990" t="s">
        <v>67</v>
      </c>
      <c r="AS3990" t="s">
        <v>62</v>
      </c>
      <c r="AT3990" t="s">
        <v>73</v>
      </c>
      <c r="AU3990" t="s">
        <v>107</v>
      </c>
      <c r="AV3990" t="s">
        <v>266</v>
      </c>
    </row>
    <row r="3991" spans="1:48" hidden="1" x14ac:dyDescent="0.3">
      <c r="A3991" t="s">
        <v>18723</v>
      </c>
      <c r="B3991" t="s">
        <v>18724</v>
      </c>
      <c r="C3991" s="1" t="str">
        <f t="shared" si="656"/>
        <v>21:0975</v>
      </c>
      <c r="D3991" s="1" t="str">
        <f t="shared" si="660"/>
        <v>21:0111</v>
      </c>
      <c r="E3991" t="s">
        <v>18725</v>
      </c>
      <c r="F3991" t="s">
        <v>18726</v>
      </c>
      <c r="H3991">
        <v>60.431773399999997</v>
      </c>
      <c r="I3991">
        <v>-101.5836427</v>
      </c>
      <c r="J3991" s="1" t="str">
        <f t="shared" si="661"/>
        <v>NGR lake sediment grab sample</v>
      </c>
      <c r="K3991" s="1" t="str">
        <f t="shared" si="662"/>
        <v>&lt;177 micron (NGR)</v>
      </c>
      <c r="L3991">
        <v>124</v>
      </c>
      <c r="M3991" t="s">
        <v>200</v>
      </c>
      <c r="N3991">
        <v>2405</v>
      </c>
      <c r="O3991" t="s">
        <v>94</v>
      </c>
      <c r="P3991" t="s">
        <v>54</v>
      </c>
      <c r="Q3991" t="s">
        <v>133</v>
      </c>
      <c r="R3991" t="s">
        <v>550</v>
      </c>
      <c r="S3991" t="s">
        <v>57</v>
      </c>
      <c r="T3991" t="s">
        <v>122</v>
      </c>
      <c r="U3991" t="s">
        <v>117</v>
      </c>
      <c r="V3991" t="s">
        <v>347</v>
      </c>
      <c r="W3991" t="s">
        <v>526</v>
      </c>
      <c r="X3991" t="s">
        <v>67</v>
      </c>
      <c r="Y3991" t="s">
        <v>171</v>
      </c>
      <c r="Z3991" t="s">
        <v>170</v>
      </c>
      <c r="AA3991" t="s">
        <v>64</v>
      </c>
      <c r="AB3991" t="s">
        <v>251</v>
      </c>
      <c r="AC3991" t="s">
        <v>224</v>
      </c>
      <c r="AD3991" t="s">
        <v>62</v>
      </c>
      <c r="AE3991" t="s">
        <v>3236</v>
      </c>
      <c r="AF3991" t="s">
        <v>178</v>
      </c>
      <c r="AG3991" t="s">
        <v>236</v>
      </c>
      <c r="AH3991" t="s">
        <v>70</v>
      </c>
      <c r="AI3991" t="s">
        <v>263</v>
      </c>
      <c r="AJ3991" t="s">
        <v>709</v>
      </c>
      <c r="AK3991" t="s">
        <v>73</v>
      </c>
      <c r="AL3991" t="s">
        <v>103</v>
      </c>
      <c r="AM3991" t="s">
        <v>75</v>
      </c>
      <c r="AN3991" t="s">
        <v>76</v>
      </c>
      <c r="AO3991" t="s">
        <v>265</v>
      </c>
      <c r="AP3991" t="s">
        <v>2033</v>
      </c>
      <c r="AQ3991" t="s">
        <v>134</v>
      </c>
      <c r="AR3991" t="s">
        <v>74</v>
      </c>
      <c r="AS3991" t="s">
        <v>54</v>
      </c>
      <c r="AT3991" t="s">
        <v>73</v>
      </c>
      <c r="AU3991" t="s">
        <v>107</v>
      </c>
      <c r="AV3991" t="s">
        <v>18727</v>
      </c>
    </row>
    <row r="3992" spans="1:48" hidden="1" x14ac:dyDescent="0.3">
      <c r="A3992" t="s">
        <v>18728</v>
      </c>
      <c r="B3992" t="s">
        <v>18729</v>
      </c>
      <c r="C3992" s="1" t="str">
        <f t="shared" si="656"/>
        <v>21:0975</v>
      </c>
      <c r="D3992" s="1" t="str">
        <f t="shared" si="660"/>
        <v>21:0111</v>
      </c>
      <c r="E3992" t="s">
        <v>18730</v>
      </c>
      <c r="F3992" t="s">
        <v>18731</v>
      </c>
      <c r="H3992">
        <v>60.394578099999997</v>
      </c>
      <c r="I3992">
        <v>-101.5666971</v>
      </c>
      <c r="J3992" s="1" t="str">
        <f t="shared" si="661"/>
        <v>NGR lake sediment grab sample</v>
      </c>
      <c r="K3992" s="1" t="str">
        <f t="shared" si="662"/>
        <v>&lt;177 micron (NGR)</v>
      </c>
      <c r="L3992">
        <v>124</v>
      </c>
      <c r="M3992" t="s">
        <v>113</v>
      </c>
      <c r="N3992">
        <v>2406</v>
      </c>
      <c r="O3992" t="s">
        <v>363</v>
      </c>
      <c r="P3992" t="s">
        <v>170</v>
      </c>
      <c r="Q3992" t="s">
        <v>560</v>
      </c>
      <c r="R3992" t="s">
        <v>251</v>
      </c>
      <c r="S3992" t="s">
        <v>57</v>
      </c>
      <c r="T3992" t="s">
        <v>293</v>
      </c>
      <c r="U3992" t="s">
        <v>203</v>
      </c>
      <c r="V3992" t="s">
        <v>69</v>
      </c>
      <c r="W3992" t="s">
        <v>125</v>
      </c>
      <c r="X3992" t="s">
        <v>67</v>
      </c>
      <c r="Y3992" t="s">
        <v>396</v>
      </c>
      <c r="Z3992" t="s">
        <v>62</v>
      </c>
      <c r="AA3992" t="s">
        <v>64</v>
      </c>
      <c r="AB3992" t="s">
        <v>478</v>
      </c>
      <c r="AC3992" t="s">
        <v>155</v>
      </c>
      <c r="AD3992" t="s">
        <v>170</v>
      </c>
      <c r="AE3992" t="s">
        <v>2039</v>
      </c>
      <c r="AF3992" t="s">
        <v>104</v>
      </c>
      <c r="AG3992" t="s">
        <v>436</v>
      </c>
      <c r="AH3992" t="s">
        <v>173</v>
      </c>
      <c r="AI3992" t="s">
        <v>118</v>
      </c>
      <c r="AJ3992" t="s">
        <v>56</v>
      </c>
      <c r="AK3992" t="s">
        <v>73</v>
      </c>
      <c r="AL3992" t="s">
        <v>103</v>
      </c>
      <c r="AM3992" t="s">
        <v>75</v>
      </c>
      <c r="AN3992" t="s">
        <v>76</v>
      </c>
      <c r="AO3992" t="s">
        <v>514</v>
      </c>
      <c r="AP3992" t="s">
        <v>325</v>
      </c>
      <c r="AQ3992" t="s">
        <v>226</v>
      </c>
      <c r="AR3992" t="s">
        <v>67</v>
      </c>
      <c r="AS3992" t="s">
        <v>62</v>
      </c>
      <c r="AT3992" t="s">
        <v>73</v>
      </c>
      <c r="AU3992" t="s">
        <v>107</v>
      </c>
      <c r="AV3992" t="s">
        <v>11152</v>
      </c>
    </row>
    <row r="3993" spans="1:48" hidden="1" x14ac:dyDescent="0.3">
      <c r="A3993" t="s">
        <v>18732</v>
      </c>
      <c r="B3993" t="s">
        <v>18733</v>
      </c>
      <c r="C3993" s="1" t="str">
        <f t="shared" si="656"/>
        <v>21:0975</v>
      </c>
      <c r="D3993" s="1" t="str">
        <f t="shared" si="660"/>
        <v>21:0111</v>
      </c>
      <c r="E3993" t="s">
        <v>18730</v>
      </c>
      <c r="F3993" t="s">
        <v>18734</v>
      </c>
      <c r="H3993">
        <v>60.394578099999997</v>
      </c>
      <c r="I3993">
        <v>-101.5666971</v>
      </c>
      <c r="J3993" s="1" t="str">
        <f t="shared" si="661"/>
        <v>NGR lake sediment grab sample</v>
      </c>
      <c r="K3993" s="1" t="str">
        <f t="shared" si="662"/>
        <v>&lt;177 micron (NGR)</v>
      </c>
      <c r="L3993">
        <v>124</v>
      </c>
      <c r="M3993" t="s">
        <v>132</v>
      </c>
      <c r="N3993">
        <v>2407</v>
      </c>
      <c r="O3993" t="s">
        <v>327</v>
      </c>
      <c r="P3993" t="s">
        <v>62</v>
      </c>
      <c r="Q3993" t="s">
        <v>560</v>
      </c>
      <c r="R3993" t="s">
        <v>691</v>
      </c>
      <c r="S3993" t="s">
        <v>57</v>
      </c>
      <c r="T3993" t="s">
        <v>58</v>
      </c>
      <c r="U3993" t="s">
        <v>168</v>
      </c>
      <c r="V3993" t="s">
        <v>282</v>
      </c>
      <c r="W3993" t="s">
        <v>125</v>
      </c>
      <c r="X3993" t="s">
        <v>67</v>
      </c>
      <c r="Y3993" t="s">
        <v>302</v>
      </c>
      <c r="Z3993" t="s">
        <v>62</v>
      </c>
      <c r="AA3993" t="s">
        <v>64</v>
      </c>
      <c r="AB3993" t="s">
        <v>189</v>
      </c>
      <c r="AC3993" t="s">
        <v>155</v>
      </c>
      <c r="AD3993" t="s">
        <v>170</v>
      </c>
      <c r="AE3993" t="s">
        <v>2078</v>
      </c>
      <c r="AF3993" t="s">
        <v>290</v>
      </c>
      <c r="AG3993" t="s">
        <v>151</v>
      </c>
      <c r="AH3993" t="s">
        <v>173</v>
      </c>
      <c r="AI3993" t="s">
        <v>143</v>
      </c>
      <c r="AJ3993" t="s">
        <v>56</v>
      </c>
      <c r="AK3993" t="s">
        <v>73</v>
      </c>
      <c r="AL3993" t="s">
        <v>103</v>
      </c>
      <c r="AM3993" t="s">
        <v>224</v>
      </c>
      <c r="AN3993" t="s">
        <v>76</v>
      </c>
      <c r="AO3993" t="s">
        <v>328</v>
      </c>
      <c r="AP3993" t="s">
        <v>403</v>
      </c>
      <c r="AQ3993" t="s">
        <v>292</v>
      </c>
      <c r="AR3993" t="s">
        <v>74</v>
      </c>
      <c r="AS3993" t="s">
        <v>62</v>
      </c>
      <c r="AT3993" t="s">
        <v>73</v>
      </c>
      <c r="AU3993" t="s">
        <v>107</v>
      </c>
      <c r="AV3993" t="s">
        <v>5249</v>
      </c>
    </row>
    <row r="3994" spans="1:48" hidden="1" x14ac:dyDescent="0.3">
      <c r="A3994" t="s">
        <v>18735</v>
      </c>
      <c r="B3994" t="s">
        <v>18736</v>
      </c>
      <c r="C3994" s="1" t="str">
        <f t="shared" si="656"/>
        <v>21:0975</v>
      </c>
      <c r="D3994" s="1" t="str">
        <f t="shared" si="660"/>
        <v>21:0111</v>
      </c>
      <c r="E3994" t="s">
        <v>18737</v>
      </c>
      <c r="F3994" t="s">
        <v>18738</v>
      </c>
      <c r="H3994">
        <v>60.356069099999999</v>
      </c>
      <c r="I3994">
        <v>-101.5633619</v>
      </c>
      <c r="J3994" s="1" t="str">
        <f t="shared" si="661"/>
        <v>NGR lake sediment grab sample</v>
      </c>
      <c r="K3994" s="1" t="str">
        <f t="shared" si="662"/>
        <v>&lt;177 micron (NGR)</v>
      </c>
      <c r="L3994">
        <v>124</v>
      </c>
      <c r="M3994" t="s">
        <v>217</v>
      </c>
      <c r="N3994">
        <v>2408</v>
      </c>
      <c r="O3994" t="s">
        <v>220</v>
      </c>
      <c r="P3994" t="s">
        <v>54</v>
      </c>
      <c r="Q3994" t="s">
        <v>593</v>
      </c>
      <c r="R3994" t="s">
        <v>691</v>
      </c>
      <c r="S3994" t="s">
        <v>57</v>
      </c>
      <c r="T3994" t="s">
        <v>119</v>
      </c>
      <c r="U3994" t="s">
        <v>57</v>
      </c>
      <c r="V3994" t="s">
        <v>2740</v>
      </c>
      <c r="W3994" t="s">
        <v>177</v>
      </c>
      <c r="X3994" t="s">
        <v>67</v>
      </c>
      <c r="Y3994" t="s">
        <v>157</v>
      </c>
      <c r="Z3994" t="s">
        <v>62</v>
      </c>
      <c r="AA3994" t="s">
        <v>64</v>
      </c>
      <c r="AB3994" t="s">
        <v>151</v>
      </c>
      <c r="AC3994" t="s">
        <v>70</v>
      </c>
      <c r="AD3994" t="s">
        <v>138</v>
      </c>
      <c r="AE3994" t="s">
        <v>3853</v>
      </c>
      <c r="AF3994" t="s">
        <v>76</v>
      </c>
      <c r="AG3994" t="s">
        <v>90</v>
      </c>
      <c r="AH3994" t="s">
        <v>173</v>
      </c>
      <c r="AI3994" t="s">
        <v>79</v>
      </c>
      <c r="AJ3994" t="s">
        <v>170</v>
      </c>
      <c r="AK3994" t="s">
        <v>73</v>
      </c>
      <c r="AL3994" t="s">
        <v>103</v>
      </c>
      <c r="AM3994" t="s">
        <v>103</v>
      </c>
      <c r="AN3994" t="s">
        <v>76</v>
      </c>
      <c r="AO3994" t="s">
        <v>292</v>
      </c>
      <c r="AP3994" t="s">
        <v>1134</v>
      </c>
      <c r="AQ3994" t="s">
        <v>104</v>
      </c>
      <c r="AR3994" t="s">
        <v>67</v>
      </c>
      <c r="AS3994" t="s">
        <v>54</v>
      </c>
      <c r="AT3994" t="s">
        <v>73</v>
      </c>
      <c r="AU3994" t="s">
        <v>107</v>
      </c>
      <c r="AV3994" t="s">
        <v>18739</v>
      </c>
    </row>
    <row r="3995" spans="1:48" hidden="1" x14ac:dyDescent="0.3">
      <c r="A3995" t="s">
        <v>18740</v>
      </c>
      <c r="B3995" t="s">
        <v>18741</v>
      </c>
      <c r="C3995" s="1" t="str">
        <f t="shared" si="656"/>
        <v>21:0975</v>
      </c>
      <c r="D3995" s="1" t="str">
        <f t="shared" si="660"/>
        <v>21:0111</v>
      </c>
      <c r="E3995" t="s">
        <v>18742</v>
      </c>
      <c r="F3995" t="s">
        <v>18743</v>
      </c>
      <c r="H3995">
        <v>60.324514700000002</v>
      </c>
      <c r="I3995">
        <v>-101.55338829999999</v>
      </c>
      <c r="J3995" s="1" t="str">
        <f t="shared" si="661"/>
        <v>NGR lake sediment grab sample</v>
      </c>
      <c r="K3995" s="1" t="str">
        <f t="shared" si="662"/>
        <v>&lt;177 micron (NGR)</v>
      </c>
      <c r="L3995">
        <v>124</v>
      </c>
      <c r="M3995" t="s">
        <v>246</v>
      </c>
      <c r="N3995">
        <v>2409</v>
      </c>
      <c r="O3995" t="s">
        <v>136</v>
      </c>
      <c r="P3995" t="s">
        <v>54</v>
      </c>
      <c r="Q3995" t="s">
        <v>438</v>
      </c>
      <c r="R3995" t="s">
        <v>189</v>
      </c>
      <c r="S3995" t="s">
        <v>57</v>
      </c>
      <c r="T3995" t="s">
        <v>88</v>
      </c>
      <c r="U3995" t="s">
        <v>57</v>
      </c>
      <c r="V3995" t="s">
        <v>2740</v>
      </c>
      <c r="W3995" t="s">
        <v>103</v>
      </c>
      <c r="X3995" t="s">
        <v>67</v>
      </c>
      <c r="Y3995" t="s">
        <v>75</v>
      </c>
      <c r="Z3995" t="s">
        <v>67</v>
      </c>
      <c r="AA3995" t="s">
        <v>64</v>
      </c>
      <c r="AB3995" t="s">
        <v>138</v>
      </c>
      <c r="AC3995" t="s">
        <v>173</v>
      </c>
      <c r="AD3995" t="s">
        <v>88</v>
      </c>
      <c r="AE3995" t="s">
        <v>10670</v>
      </c>
      <c r="AF3995" t="s">
        <v>76</v>
      </c>
      <c r="AG3995" t="s">
        <v>59</v>
      </c>
      <c r="AH3995" t="s">
        <v>155</v>
      </c>
      <c r="AI3995" t="s">
        <v>74</v>
      </c>
      <c r="AJ3995" t="s">
        <v>526</v>
      </c>
      <c r="AK3995" t="s">
        <v>73</v>
      </c>
      <c r="AL3995" t="s">
        <v>103</v>
      </c>
      <c r="AM3995" t="s">
        <v>103</v>
      </c>
      <c r="AN3995" t="s">
        <v>76</v>
      </c>
      <c r="AO3995" t="s">
        <v>448</v>
      </c>
      <c r="AP3995" t="s">
        <v>8164</v>
      </c>
      <c r="AQ3995" t="s">
        <v>5857</v>
      </c>
      <c r="AR3995" t="s">
        <v>67</v>
      </c>
      <c r="AS3995" t="s">
        <v>54</v>
      </c>
      <c r="AT3995" t="s">
        <v>73</v>
      </c>
      <c r="AU3995" t="s">
        <v>107</v>
      </c>
      <c r="AV3995" t="s">
        <v>6183</v>
      </c>
    </row>
    <row r="3996" spans="1:48" hidden="1" x14ac:dyDescent="0.3">
      <c r="A3996" t="s">
        <v>18744</v>
      </c>
      <c r="B3996" t="s">
        <v>18745</v>
      </c>
      <c r="C3996" s="1" t="str">
        <f t="shared" si="656"/>
        <v>21:0975</v>
      </c>
      <c r="D3996" s="1" t="str">
        <f t="shared" si="660"/>
        <v>21:0111</v>
      </c>
      <c r="E3996" t="s">
        <v>18746</v>
      </c>
      <c r="F3996" t="s">
        <v>18747</v>
      </c>
      <c r="H3996">
        <v>60.2875339</v>
      </c>
      <c r="I3996">
        <v>-101.5602207</v>
      </c>
      <c r="J3996" s="1" t="str">
        <f t="shared" si="661"/>
        <v>NGR lake sediment grab sample</v>
      </c>
      <c r="K3996" s="1" t="str">
        <f t="shared" si="662"/>
        <v>&lt;177 micron (NGR)</v>
      </c>
      <c r="L3996">
        <v>124</v>
      </c>
      <c r="M3996" t="s">
        <v>260</v>
      </c>
      <c r="N3996">
        <v>2410</v>
      </c>
      <c r="O3996" t="s">
        <v>62</v>
      </c>
      <c r="P3996" t="s">
        <v>54</v>
      </c>
      <c r="Q3996" t="s">
        <v>3299</v>
      </c>
      <c r="R3996" t="s">
        <v>436</v>
      </c>
      <c r="S3996" t="s">
        <v>57</v>
      </c>
      <c r="T3996" t="s">
        <v>275</v>
      </c>
      <c r="U3996" t="s">
        <v>59</v>
      </c>
      <c r="V3996" t="s">
        <v>99</v>
      </c>
      <c r="W3996" t="s">
        <v>421</v>
      </c>
      <c r="X3996" t="s">
        <v>62</v>
      </c>
      <c r="Y3996" t="s">
        <v>254</v>
      </c>
      <c r="Z3996" t="s">
        <v>127</v>
      </c>
      <c r="AA3996" t="s">
        <v>64</v>
      </c>
      <c r="AB3996" t="s">
        <v>315</v>
      </c>
      <c r="AC3996" t="s">
        <v>526</v>
      </c>
      <c r="AD3996" t="s">
        <v>99</v>
      </c>
      <c r="AE3996" t="s">
        <v>2628</v>
      </c>
      <c r="AF3996" t="s">
        <v>76</v>
      </c>
      <c r="AG3996" t="s">
        <v>236</v>
      </c>
      <c r="AH3996" t="s">
        <v>472</v>
      </c>
      <c r="AI3996" t="s">
        <v>305</v>
      </c>
      <c r="AJ3996" t="s">
        <v>1569</v>
      </c>
      <c r="AK3996" t="s">
        <v>58</v>
      </c>
      <c r="AL3996" t="s">
        <v>75</v>
      </c>
      <c r="AM3996" t="s">
        <v>171</v>
      </c>
      <c r="AN3996" t="s">
        <v>76</v>
      </c>
      <c r="AO3996" t="s">
        <v>69</v>
      </c>
      <c r="AP3996" t="s">
        <v>234</v>
      </c>
      <c r="AQ3996" t="s">
        <v>515</v>
      </c>
      <c r="AR3996" t="s">
        <v>74</v>
      </c>
      <c r="AS3996" t="s">
        <v>59</v>
      </c>
      <c r="AT3996" t="s">
        <v>248</v>
      </c>
      <c r="AU3996" t="s">
        <v>107</v>
      </c>
      <c r="AV3996" t="s">
        <v>18748</v>
      </c>
    </row>
    <row r="3997" spans="1:48" hidden="1" x14ac:dyDescent="0.3">
      <c r="A3997" t="s">
        <v>18749</v>
      </c>
      <c r="B3997" t="s">
        <v>18750</v>
      </c>
      <c r="C3997" s="1" t="str">
        <f t="shared" si="656"/>
        <v>21:0975</v>
      </c>
      <c r="D3997" s="1" t="str">
        <f t="shared" si="660"/>
        <v>21:0111</v>
      </c>
      <c r="E3997" t="s">
        <v>18751</v>
      </c>
      <c r="F3997" t="s">
        <v>18752</v>
      </c>
      <c r="H3997">
        <v>60.258319899999996</v>
      </c>
      <c r="I3997">
        <v>-101.5541784</v>
      </c>
      <c r="J3997" s="1" t="str">
        <f t="shared" si="661"/>
        <v>NGR lake sediment grab sample</v>
      </c>
      <c r="K3997" s="1" t="str">
        <f t="shared" si="662"/>
        <v>&lt;177 micron (NGR)</v>
      </c>
      <c r="L3997">
        <v>124</v>
      </c>
      <c r="M3997" t="s">
        <v>273</v>
      </c>
      <c r="N3997">
        <v>2411</v>
      </c>
      <c r="O3997" t="s">
        <v>336</v>
      </c>
      <c r="P3997" t="s">
        <v>57</v>
      </c>
      <c r="Q3997" t="s">
        <v>3299</v>
      </c>
      <c r="R3997" t="s">
        <v>16626</v>
      </c>
      <c r="S3997" t="s">
        <v>57</v>
      </c>
      <c r="T3997" t="s">
        <v>18753</v>
      </c>
      <c r="U3997" t="s">
        <v>203</v>
      </c>
      <c r="V3997" t="s">
        <v>522</v>
      </c>
      <c r="W3997" t="s">
        <v>94</v>
      </c>
      <c r="X3997" t="s">
        <v>96</v>
      </c>
      <c r="Y3997" t="s">
        <v>79</v>
      </c>
      <c r="Z3997" t="s">
        <v>127</v>
      </c>
      <c r="AA3997" t="s">
        <v>64</v>
      </c>
      <c r="AB3997" t="s">
        <v>18754</v>
      </c>
      <c r="AC3997" t="s">
        <v>170</v>
      </c>
      <c r="AD3997" t="s">
        <v>282</v>
      </c>
      <c r="AE3997" t="s">
        <v>1807</v>
      </c>
      <c r="AF3997" t="s">
        <v>134</v>
      </c>
      <c r="AG3997" t="s">
        <v>575</v>
      </c>
      <c r="AH3997" t="s">
        <v>70</v>
      </c>
      <c r="AI3997" t="s">
        <v>168</v>
      </c>
      <c r="AJ3997" t="s">
        <v>3466</v>
      </c>
      <c r="AK3997" t="s">
        <v>73</v>
      </c>
      <c r="AL3997" t="s">
        <v>125</v>
      </c>
      <c r="AM3997" t="s">
        <v>363</v>
      </c>
      <c r="AN3997" t="s">
        <v>1151</v>
      </c>
      <c r="AO3997" t="s">
        <v>559</v>
      </c>
      <c r="AP3997" t="s">
        <v>566</v>
      </c>
      <c r="AQ3997" t="s">
        <v>8919</v>
      </c>
      <c r="AR3997" t="s">
        <v>67</v>
      </c>
      <c r="AS3997" t="s">
        <v>77</v>
      </c>
      <c r="AT3997" t="s">
        <v>462</v>
      </c>
      <c r="AU3997" t="s">
        <v>107</v>
      </c>
      <c r="AV3997" t="s">
        <v>53</v>
      </c>
    </row>
    <row r="3998" spans="1:48" hidden="1" x14ac:dyDescent="0.3">
      <c r="A3998" t="s">
        <v>18755</v>
      </c>
      <c r="B3998" t="s">
        <v>18756</v>
      </c>
      <c r="C3998" s="1" t="str">
        <f t="shared" si="656"/>
        <v>21:0975</v>
      </c>
      <c r="D3998" s="1" t="str">
        <f t="shared" si="660"/>
        <v>21:0111</v>
      </c>
      <c r="E3998" t="s">
        <v>18757</v>
      </c>
      <c r="F3998" t="s">
        <v>18758</v>
      </c>
      <c r="H3998">
        <v>60.261127100000003</v>
      </c>
      <c r="I3998">
        <v>-101.4834161</v>
      </c>
      <c r="J3998" s="1" t="str">
        <f t="shared" si="661"/>
        <v>NGR lake sediment grab sample</v>
      </c>
      <c r="K3998" s="1" t="str">
        <f t="shared" si="662"/>
        <v>&lt;177 micron (NGR)</v>
      </c>
      <c r="L3998">
        <v>124</v>
      </c>
      <c r="M3998" t="s">
        <v>289</v>
      </c>
      <c r="N3998">
        <v>2412</v>
      </c>
      <c r="O3998" t="s">
        <v>220</v>
      </c>
      <c r="P3998" t="s">
        <v>54</v>
      </c>
      <c r="Q3998" t="s">
        <v>549</v>
      </c>
      <c r="R3998" t="s">
        <v>151</v>
      </c>
      <c r="S3998" t="s">
        <v>57</v>
      </c>
      <c r="T3998" t="s">
        <v>364</v>
      </c>
      <c r="U3998" t="s">
        <v>59</v>
      </c>
      <c r="V3998" t="s">
        <v>550</v>
      </c>
      <c r="W3998" t="s">
        <v>302</v>
      </c>
      <c r="X3998" t="s">
        <v>74</v>
      </c>
      <c r="Y3998" t="s">
        <v>448</v>
      </c>
      <c r="Z3998" t="s">
        <v>127</v>
      </c>
      <c r="AA3998" t="s">
        <v>64</v>
      </c>
      <c r="AB3998" t="s">
        <v>454</v>
      </c>
      <c r="AC3998" t="s">
        <v>74</v>
      </c>
      <c r="AD3998" t="s">
        <v>104</v>
      </c>
      <c r="AE3998" t="s">
        <v>4330</v>
      </c>
      <c r="AF3998" t="s">
        <v>178</v>
      </c>
      <c r="AG3998" t="s">
        <v>65</v>
      </c>
      <c r="AH3998" t="s">
        <v>472</v>
      </c>
      <c r="AI3998" t="s">
        <v>56</v>
      </c>
      <c r="AJ3998" t="s">
        <v>1239</v>
      </c>
      <c r="AK3998" t="s">
        <v>73</v>
      </c>
      <c r="AL3998" t="s">
        <v>75</v>
      </c>
      <c r="AM3998" t="s">
        <v>68</v>
      </c>
      <c r="AN3998" t="s">
        <v>76</v>
      </c>
      <c r="AO3998" t="s">
        <v>1192</v>
      </c>
      <c r="AP3998" t="s">
        <v>234</v>
      </c>
      <c r="AQ3998" t="s">
        <v>15684</v>
      </c>
      <c r="AR3998" t="s">
        <v>62</v>
      </c>
      <c r="AS3998" t="s">
        <v>127</v>
      </c>
      <c r="AT3998" t="s">
        <v>152</v>
      </c>
      <c r="AU3998" t="s">
        <v>107</v>
      </c>
      <c r="AV3998" t="s">
        <v>11882</v>
      </c>
    </row>
    <row r="3999" spans="1:48" hidden="1" x14ac:dyDescent="0.3">
      <c r="A3999" t="s">
        <v>18759</v>
      </c>
      <c r="B3999" t="s">
        <v>18760</v>
      </c>
      <c r="C3999" s="1" t="str">
        <f t="shared" si="656"/>
        <v>21:0975</v>
      </c>
      <c r="D3999" s="1" t="str">
        <f t="shared" si="660"/>
        <v>21:0111</v>
      </c>
      <c r="E3999" t="s">
        <v>18761</v>
      </c>
      <c r="F3999" t="s">
        <v>18762</v>
      </c>
      <c r="H3999">
        <v>60.264822299999999</v>
      </c>
      <c r="I3999">
        <v>-101.4303379</v>
      </c>
      <c r="J3999" s="1" t="str">
        <f t="shared" si="661"/>
        <v>NGR lake sediment grab sample</v>
      </c>
      <c r="K3999" s="1" t="str">
        <f t="shared" si="662"/>
        <v>&lt;177 micron (NGR)</v>
      </c>
      <c r="L3999">
        <v>124</v>
      </c>
      <c r="M3999" t="s">
        <v>301</v>
      </c>
      <c r="N3999">
        <v>2413</v>
      </c>
      <c r="O3999" t="s">
        <v>62</v>
      </c>
      <c r="P3999" t="s">
        <v>54</v>
      </c>
      <c r="Q3999" t="s">
        <v>479</v>
      </c>
      <c r="R3999" t="s">
        <v>381</v>
      </c>
      <c r="S3999" t="s">
        <v>57</v>
      </c>
      <c r="T3999" t="s">
        <v>437</v>
      </c>
      <c r="U3999" t="s">
        <v>88</v>
      </c>
      <c r="V3999" t="s">
        <v>151</v>
      </c>
      <c r="W3999" t="s">
        <v>206</v>
      </c>
      <c r="X3999" t="s">
        <v>74</v>
      </c>
      <c r="Y3999" t="s">
        <v>157</v>
      </c>
      <c r="Z3999" t="s">
        <v>67</v>
      </c>
      <c r="AA3999" t="s">
        <v>64</v>
      </c>
      <c r="AB3999" t="s">
        <v>122</v>
      </c>
      <c r="AC3999" t="s">
        <v>75</v>
      </c>
      <c r="AD3999" t="s">
        <v>117</v>
      </c>
      <c r="AE3999" t="s">
        <v>8614</v>
      </c>
      <c r="AF3999" t="s">
        <v>290</v>
      </c>
      <c r="AG3999" t="s">
        <v>90</v>
      </c>
      <c r="AH3999" t="s">
        <v>780</v>
      </c>
      <c r="AI3999" t="s">
        <v>127</v>
      </c>
      <c r="AJ3999" t="s">
        <v>265</v>
      </c>
      <c r="AK3999" t="s">
        <v>73</v>
      </c>
      <c r="AL3999" t="s">
        <v>103</v>
      </c>
      <c r="AM3999" t="s">
        <v>125</v>
      </c>
      <c r="AN3999" t="s">
        <v>76</v>
      </c>
      <c r="AO3999" t="s">
        <v>281</v>
      </c>
      <c r="AP3999" t="s">
        <v>642</v>
      </c>
      <c r="AQ3999" t="s">
        <v>77</v>
      </c>
      <c r="AR3999" t="s">
        <v>67</v>
      </c>
      <c r="AS3999" t="s">
        <v>170</v>
      </c>
      <c r="AT3999" t="s">
        <v>58</v>
      </c>
      <c r="AU3999" t="s">
        <v>107</v>
      </c>
      <c r="AV3999" t="s">
        <v>9361</v>
      </c>
    </row>
    <row r="4000" spans="1:48" hidden="1" x14ac:dyDescent="0.3">
      <c r="A4000" t="s">
        <v>18763</v>
      </c>
      <c r="B4000" t="s">
        <v>18764</v>
      </c>
      <c r="C4000" s="1" t="str">
        <f t="shared" si="656"/>
        <v>21:0975</v>
      </c>
      <c r="D4000" s="1" t="str">
        <f t="shared" si="660"/>
        <v>21:0111</v>
      </c>
      <c r="E4000" t="s">
        <v>18765</v>
      </c>
      <c r="F4000" t="s">
        <v>18766</v>
      </c>
      <c r="H4000">
        <v>60.271254800000001</v>
      </c>
      <c r="I4000">
        <v>-101.3443712</v>
      </c>
      <c r="J4000" s="1" t="str">
        <f t="shared" si="661"/>
        <v>NGR lake sediment grab sample</v>
      </c>
      <c r="K4000" s="1" t="str">
        <f t="shared" si="662"/>
        <v>&lt;177 micron (NGR)</v>
      </c>
      <c r="L4000">
        <v>124</v>
      </c>
      <c r="M4000" t="s">
        <v>314</v>
      </c>
      <c r="N4000">
        <v>2414</v>
      </c>
      <c r="O4000" t="s">
        <v>238</v>
      </c>
      <c r="P4000" t="s">
        <v>54</v>
      </c>
      <c r="Q4000" t="s">
        <v>250</v>
      </c>
      <c r="R4000" t="s">
        <v>381</v>
      </c>
      <c r="S4000" t="s">
        <v>57</v>
      </c>
      <c r="T4000" t="s">
        <v>364</v>
      </c>
      <c r="U4000" t="s">
        <v>59</v>
      </c>
      <c r="V4000" t="s">
        <v>357</v>
      </c>
      <c r="W4000" t="s">
        <v>75</v>
      </c>
      <c r="X4000" t="s">
        <v>62</v>
      </c>
      <c r="Y4000" t="s">
        <v>53</v>
      </c>
      <c r="Z4000" t="s">
        <v>74</v>
      </c>
      <c r="AA4000" t="s">
        <v>64</v>
      </c>
      <c r="AB4000" t="s">
        <v>152</v>
      </c>
      <c r="AC4000" t="s">
        <v>74</v>
      </c>
      <c r="AD4000" t="s">
        <v>281</v>
      </c>
      <c r="AE4000" t="s">
        <v>8754</v>
      </c>
      <c r="AF4000" t="s">
        <v>281</v>
      </c>
      <c r="AG4000" t="s">
        <v>96</v>
      </c>
      <c r="AH4000" t="s">
        <v>780</v>
      </c>
      <c r="AI4000" t="s">
        <v>143</v>
      </c>
      <c r="AJ4000" t="s">
        <v>1141</v>
      </c>
      <c r="AK4000" t="s">
        <v>73</v>
      </c>
      <c r="AL4000" t="s">
        <v>103</v>
      </c>
      <c r="AM4000" t="s">
        <v>238</v>
      </c>
      <c r="AN4000" t="s">
        <v>76</v>
      </c>
      <c r="AO4000" t="s">
        <v>178</v>
      </c>
      <c r="AP4000" t="s">
        <v>8164</v>
      </c>
      <c r="AQ4000" t="s">
        <v>77</v>
      </c>
      <c r="AR4000" t="s">
        <v>67</v>
      </c>
      <c r="AS4000" t="s">
        <v>138</v>
      </c>
      <c r="AT4000" t="s">
        <v>91</v>
      </c>
      <c r="AU4000" t="s">
        <v>107</v>
      </c>
      <c r="AV4000" t="s">
        <v>9117</v>
      </c>
    </row>
    <row r="4001" spans="1:48" hidden="1" x14ac:dyDescent="0.3">
      <c r="A4001" t="s">
        <v>18767</v>
      </c>
      <c r="B4001" t="s">
        <v>18768</v>
      </c>
      <c r="C4001" s="1" t="str">
        <f t="shared" si="656"/>
        <v>21:0975</v>
      </c>
      <c r="D4001" s="1" t="str">
        <f t="shared" si="660"/>
        <v>21:0111</v>
      </c>
      <c r="E4001" t="s">
        <v>18702</v>
      </c>
      <c r="F4001" t="s">
        <v>18769</v>
      </c>
      <c r="H4001">
        <v>60.264265600000002</v>
      </c>
      <c r="I4001">
        <v>-101.28465919999999</v>
      </c>
      <c r="J4001" s="1" t="str">
        <f t="shared" si="661"/>
        <v>NGR lake sediment grab sample</v>
      </c>
      <c r="K4001" s="1" t="str">
        <f t="shared" si="662"/>
        <v>&lt;177 micron (NGR)</v>
      </c>
      <c r="L4001">
        <v>124</v>
      </c>
      <c r="M4001" t="s">
        <v>345</v>
      </c>
      <c r="N4001">
        <v>2415</v>
      </c>
      <c r="O4001" t="s">
        <v>355</v>
      </c>
      <c r="P4001" t="s">
        <v>54</v>
      </c>
      <c r="Q4001" t="s">
        <v>1089</v>
      </c>
      <c r="R4001" t="s">
        <v>282</v>
      </c>
      <c r="S4001" t="s">
        <v>57</v>
      </c>
      <c r="T4001" t="s">
        <v>58</v>
      </c>
      <c r="U4001" t="s">
        <v>138</v>
      </c>
      <c r="V4001" t="s">
        <v>2740</v>
      </c>
      <c r="W4001" t="s">
        <v>526</v>
      </c>
      <c r="X4001" t="s">
        <v>67</v>
      </c>
      <c r="Y4001" t="s">
        <v>421</v>
      </c>
      <c r="Z4001" t="s">
        <v>67</v>
      </c>
      <c r="AA4001" t="s">
        <v>64</v>
      </c>
      <c r="AB4001" t="s">
        <v>153</v>
      </c>
      <c r="AC4001" t="s">
        <v>224</v>
      </c>
      <c r="AD4001" t="s">
        <v>203</v>
      </c>
      <c r="AE4001" t="s">
        <v>5585</v>
      </c>
      <c r="AF4001" t="s">
        <v>168</v>
      </c>
      <c r="AG4001" t="s">
        <v>203</v>
      </c>
      <c r="AH4001" t="s">
        <v>472</v>
      </c>
      <c r="AI4001" t="s">
        <v>355</v>
      </c>
      <c r="AJ4001" t="s">
        <v>440</v>
      </c>
      <c r="AK4001" t="s">
        <v>73</v>
      </c>
      <c r="AL4001" t="s">
        <v>103</v>
      </c>
      <c r="AM4001" t="s">
        <v>177</v>
      </c>
      <c r="AN4001" t="s">
        <v>76</v>
      </c>
      <c r="AO4001" t="s">
        <v>429</v>
      </c>
      <c r="AP4001" t="s">
        <v>8164</v>
      </c>
      <c r="AQ4001" t="s">
        <v>5364</v>
      </c>
      <c r="AR4001" t="s">
        <v>74</v>
      </c>
      <c r="AS4001" t="s">
        <v>54</v>
      </c>
      <c r="AT4001" t="s">
        <v>152</v>
      </c>
      <c r="AU4001" t="s">
        <v>107</v>
      </c>
      <c r="AV4001" t="s">
        <v>4037</v>
      </c>
    </row>
    <row r="4002" spans="1:48" hidden="1" x14ac:dyDescent="0.3">
      <c r="A4002" t="s">
        <v>18770</v>
      </c>
      <c r="B4002" t="s">
        <v>18771</v>
      </c>
      <c r="C4002" s="1" t="str">
        <f t="shared" si="656"/>
        <v>21:0975</v>
      </c>
      <c r="D4002" s="1" t="str">
        <f t="shared" si="660"/>
        <v>21:0111</v>
      </c>
      <c r="E4002" t="s">
        <v>18772</v>
      </c>
      <c r="F4002" t="s">
        <v>18773</v>
      </c>
      <c r="H4002">
        <v>60.273339900000003</v>
      </c>
      <c r="I4002">
        <v>-101.2236953</v>
      </c>
      <c r="J4002" s="1" t="str">
        <f t="shared" si="661"/>
        <v>NGR lake sediment grab sample</v>
      </c>
      <c r="K4002" s="1" t="str">
        <f t="shared" si="662"/>
        <v>&lt;177 micron (NGR)</v>
      </c>
      <c r="L4002">
        <v>124</v>
      </c>
      <c r="M4002" t="s">
        <v>324</v>
      </c>
      <c r="N4002">
        <v>2416</v>
      </c>
      <c r="O4002" t="s">
        <v>448</v>
      </c>
      <c r="P4002" t="s">
        <v>54</v>
      </c>
      <c r="Q4002" t="s">
        <v>447</v>
      </c>
      <c r="R4002" t="s">
        <v>356</v>
      </c>
      <c r="S4002" t="s">
        <v>57</v>
      </c>
      <c r="T4002" t="s">
        <v>562</v>
      </c>
      <c r="U4002" t="s">
        <v>168</v>
      </c>
      <c r="V4002" t="s">
        <v>550</v>
      </c>
      <c r="W4002" t="s">
        <v>137</v>
      </c>
      <c r="X4002" t="s">
        <v>74</v>
      </c>
      <c r="Y4002" t="s">
        <v>95</v>
      </c>
      <c r="Z4002" t="s">
        <v>74</v>
      </c>
      <c r="AA4002" t="s">
        <v>64</v>
      </c>
      <c r="AB4002" t="s">
        <v>122</v>
      </c>
      <c r="AC4002" t="s">
        <v>224</v>
      </c>
      <c r="AD4002" t="s">
        <v>127</v>
      </c>
      <c r="AE4002" t="s">
        <v>8978</v>
      </c>
      <c r="AF4002" t="s">
        <v>357</v>
      </c>
      <c r="AG4002" t="s">
        <v>317</v>
      </c>
      <c r="AH4002" t="s">
        <v>780</v>
      </c>
      <c r="AI4002" t="s">
        <v>87</v>
      </c>
      <c r="AJ4002" t="s">
        <v>168</v>
      </c>
      <c r="AK4002" t="s">
        <v>73</v>
      </c>
      <c r="AL4002" t="s">
        <v>103</v>
      </c>
      <c r="AM4002" t="s">
        <v>157</v>
      </c>
      <c r="AN4002" t="s">
        <v>76</v>
      </c>
      <c r="AO4002" t="s">
        <v>281</v>
      </c>
      <c r="AP4002" t="s">
        <v>247</v>
      </c>
      <c r="AQ4002" t="s">
        <v>92</v>
      </c>
      <c r="AR4002" t="s">
        <v>67</v>
      </c>
      <c r="AS4002" t="s">
        <v>170</v>
      </c>
      <c r="AT4002" t="s">
        <v>58</v>
      </c>
      <c r="AU4002" t="s">
        <v>107</v>
      </c>
      <c r="AV4002" t="s">
        <v>9713</v>
      </c>
    </row>
    <row r="4003" spans="1:48" hidden="1" x14ac:dyDescent="0.3">
      <c r="A4003" t="s">
        <v>18774</v>
      </c>
      <c r="B4003" t="s">
        <v>18775</v>
      </c>
      <c r="C4003" s="1" t="str">
        <f t="shared" si="656"/>
        <v>21:0975</v>
      </c>
      <c r="D4003" s="1" t="str">
        <f t="shared" si="660"/>
        <v>21:0111</v>
      </c>
      <c r="E4003" t="s">
        <v>18776</v>
      </c>
      <c r="F4003" t="s">
        <v>18777</v>
      </c>
      <c r="H4003">
        <v>60.273548099999999</v>
      </c>
      <c r="I4003">
        <v>-101.1660021</v>
      </c>
      <c r="J4003" s="1" t="str">
        <f t="shared" si="661"/>
        <v>NGR lake sediment grab sample</v>
      </c>
      <c r="K4003" s="1" t="str">
        <f t="shared" si="662"/>
        <v>&lt;177 micron (NGR)</v>
      </c>
      <c r="L4003">
        <v>124</v>
      </c>
      <c r="M4003" t="s">
        <v>335</v>
      </c>
      <c r="N4003">
        <v>2417</v>
      </c>
      <c r="O4003" t="s">
        <v>302</v>
      </c>
      <c r="P4003" t="s">
        <v>54</v>
      </c>
      <c r="Q4003" t="s">
        <v>437</v>
      </c>
      <c r="R4003" t="s">
        <v>550</v>
      </c>
      <c r="S4003" t="s">
        <v>57</v>
      </c>
      <c r="T4003" t="s">
        <v>58</v>
      </c>
      <c r="U4003" t="s">
        <v>59</v>
      </c>
      <c r="V4003" t="s">
        <v>99</v>
      </c>
      <c r="W4003" t="s">
        <v>171</v>
      </c>
      <c r="X4003" t="s">
        <v>67</v>
      </c>
      <c r="Y4003" t="s">
        <v>421</v>
      </c>
      <c r="Z4003" t="s">
        <v>74</v>
      </c>
      <c r="AA4003" t="s">
        <v>64</v>
      </c>
      <c r="AB4003" t="s">
        <v>236</v>
      </c>
      <c r="AC4003" t="s">
        <v>70</v>
      </c>
      <c r="AD4003" t="s">
        <v>170</v>
      </c>
      <c r="AE4003" t="s">
        <v>5744</v>
      </c>
      <c r="AF4003" t="s">
        <v>436</v>
      </c>
      <c r="AG4003" t="s">
        <v>616</v>
      </c>
      <c r="AH4003" t="s">
        <v>472</v>
      </c>
      <c r="AI4003" t="s">
        <v>118</v>
      </c>
      <c r="AJ4003" t="s">
        <v>138</v>
      </c>
      <c r="AK4003" t="s">
        <v>73</v>
      </c>
      <c r="AL4003" t="s">
        <v>103</v>
      </c>
      <c r="AM4003" t="s">
        <v>224</v>
      </c>
      <c r="AN4003" t="s">
        <v>76</v>
      </c>
      <c r="AO4003" t="s">
        <v>176</v>
      </c>
      <c r="AP4003" t="s">
        <v>337</v>
      </c>
      <c r="AQ4003" t="s">
        <v>101</v>
      </c>
      <c r="AR4003" t="s">
        <v>67</v>
      </c>
      <c r="AS4003" t="s">
        <v>54</v>
      </c>
      <c r="AT4003" t="s">
        <v>73</v>
      </c>
      <c r="AU4003" t="s">
        <v>107</v>
      </c>
      <c r="AV4003" t="s">
        <v>13033</v>
      </c>
    </row>
    <row r="4004" spans="1:48" hidden="1" x14ac:dyDescent="0.3">
      <c r="A4004" t="s">
        <v>18778</v>
      </c>
      <c r="B4004" t="s">
        <v>18779</v>
      </c>
      <c r="C4004" s="1" t="str">
        <f t="shared" si="656"/>
        <v>21:0975</v>
      </c>
      <c r="D4004" s="1" t="str">
        <f t="shared" si="660"/>
        <v>21:0111</v>
      </c>
      <c r="E4004" t="s">
        <v>18780</v>
      </c>
      <c r="F4004" t="s">
        <v>18781</v>
      </c>
      <c r="H4004">
        <v>60.300894900000003</v>
      </c>
      <c r="I4004">
        <v>-101.0870704</v>
      </c>
      <c r="J4004" s="1" t="str">
        <f t="shared" si="661"/>
        <v>NGR lake sediment grab sample</v>
      </c>
      <c r="K4004" s="1" t="str">
        <f t="shared" si="662"/>
        <v>&lt;177 micron (NGR)</v>
      </c>
      <c r="L4004">
        <v>124</v>
      </c>
      <c r="M4004" t="s">
        <v>354</v>
      </c>
      <c r="N4004">
        <v>2418</v>
      </c>
      <c r="O4004" t="s">
        <v>421</v>
      </c>
      <c r="P4004" t="s">
        <v>54</v>
      </c>
      <c r="Q4004" t="s">
        <v>315</v>
      </c>
      <c r="R4004" t="s">
        <v>282</v>
      </c>
      <c r="S4004" t="s">
        <v>57</v>
      </c>
      <c r="T4004" t="s">
        <v>100</v>
      </c>
      <c r="U4004" t="s">
        <v>168</v>
      </c>
      <c r="V4004" t="s">
        <v>151</v>
      </c>
      <c r="W4004" t="s">
        <v>74</v>
      </c>
      <c r="X4004" t="s">
        <v>67</v>
      </c>
      <c r="Y4004" t="s">
        <v>61</v>
      </c>
      <c r="Z4004" t="s">
        <v>74</v>
      </c>
      <c r="AA4004" t="s">
        <v>64</v>
      </c>
      <c r="AB4004" t="s">
        <v>381</v>
      </c>
      <c r="AC4004" t="s">
        <v>155</v>
      </c>
      <c r="AD4004" t="s">
        <v>96</v>
      </c>
      <c r="AE4004" t="s">
        <v>8978</v>
      </c>
      <c r="AF4004" t="s">
        <v>134</v>
      </c>
      <c r="AG4004" t="s">
        <v>77</v>
      </c>
      <c r="AH4004" t="s">
        <v>780</v>
      </c>
      <c r="AI4004" t="s">
        <v>220</v>
      </c>
      <c r="AJ4004" t="s">
        <v>201</v>
      </c>
      <c r="AK4004" t="s">
        <v>73</v>
      </c>
      <c r="AL4004" t="s">
        <v>103</v>
      </c>
      <c r="AM4004" t="s">
        <v>224</v>
      </c>
      <c r="AN4004" t="s">
        <v>76</v>
      </c>
      <c r="AO4004" t="s">
        <v>305</v>
      </c>
      <c r="AP4004" t="s">
        <v>1134</v>
      </c>
      <c r="AQ4004" t="s">
        <v>101</v>
      </c>
      <c r="AR4004" t="s">
        <v>67</v>
      </c>
      <c r="AS4004" t="s">
        <v>54</v>
      </c>
      <c r="AT4004" t="s">
        <v>152</v>
      </c>
      <c r="AU4004" t="s">
        <v>107</v>
      </c>
      <c r="AV4004" t="s">
        <v>17240</v>
      </c>
    </row>
    <row r="4005" spans="1:48" hidden="1" x14ac:dyDescent="0.3">
      <c r="A4005" t="s">
        <v>18782</v>
      </c>
      <c r="B4005" t="s">
        <v>18783</v>
      </c>
      <c r="C4005" s="1" t="str">
        <f t="shared" si="656"/>
        <v>21:0975</v>
      </c>
      <c r="D4005" s="1" t="str">
        <f t="shared" si="660"/>
        <v>21:0111</v>
      </c>
      <c r="E4005" t="s">
        <v>18784</v>
      </c>
      <c r="F4005" t="s">
        <v>18785</v>
      </c>
      <c r="H4005">
        <v>60.981873200000003</v>
      </c>
      <c r="I4005">
        <v>-100.7860015</v>
      </c>
      <c r="J4005" s="1" t="str">
        <f t="shared" si="661"/>
        <v>NGR lake sediment grab sample</v>
      </c>
      <c r="K4005" s="1" t="str">
        <f t="shared" si="662"/>
        <v>&lt;177 micron (NGR)</v>
      </c>
      <c r="L4005">
        <v>125</v>
      </c>
      <c r="M4005" t="s">
        <v>52</v>
      </c>
      <c r="N4005">
        <v>2419</v>
      </c>
      <c r="O4005" t="s">
        <v>95</v>
      </c>
      <c r="P4005" t="s">
        <v>54</v>
      </c>
      <c r="Q4005" t="s">
        <v>489</v>
      </c>
      <c r="R4005" t="s">
        <v>151</v>
      </c>
      <c r="S4005" t="s">
        <v>57</v>
      </c>
      <c r="T4005" t="s">
        <v>279</v>
      </c>
      <c r="U4005" t="s">
        <v>117</v>
      </c>
      <c r="V4005" t="s">
        <v>317</v>
      </c>
      <c r="W4005" t="s">
        <v>125</v>
      </c>
      <c r="X4005" t="s">
        <v>67</v>
      </c>
      <c r="Y4005" t="s">
        <v>363</v>
      </c>
      <c r="Z4005" t="s">
        <v>62</v>
      </c>
      <c r="AA4005" t="s">
        <v>64</v>
      </c>
      <c r="AB4005" t="s">
        <v>471</v>
      </c>
      <c r="AC4005" t="s">
        <v>224</v>
      </c>
      <c r="AD4005" t="s">
        <v>121</v>
      </c>
      <c r="AE4005" t="s">
        <v>1023</v>
      </c>
      <c r="AF4005" t="s">
        <v>178</v>
      </c>
      <c r="AG4005" t="s">
        <v>616</v>
      </c>
      <c r="AH4005" t="s">
        <v>472</v>
      </c>
      <c r="AI4005" t="s">
        <v>170</v>
      </c>
      <c r="AJ4005" t="s">
        <v>114</v>
      </c>
      <c r="AK4005" t="s">
        <v>73</v>
      </c>
      <c r="AL4005" t="s">
        <v>103</v>
      </c>
      <c r="AM4005" t="s">
        <v>125</v>
      </c>
      <c r="AN4005" t="s">
        <v>76</v>
      </c>
      <c r="AO4005" t="s">
        <v>402</v>
      </c>
      <c r="AP4005" t="s">
        <v>274</v>
      </c>
      <c r="AQ4005" t="s">
        <v>156</v>
      </c>
      <c r="AR4005" t="s">
        <v>62</v>
      </c>
      <c r="AS4005" t="s">
        <v>170</v>
      </c>
      <c r="AT4005" t="s">
        <v>73</v>
      </c>
      <c r="AU4005" t="s">
        <v>107</v>
      </c>
      <c r="AV4005" t="s">
        <v>1631</v>
      </c>
    </row>
    <row r="4006" spans="1:48" hidden="1" x14ac:dyDescent="0.3">
      <c r="A4006" t="s">
        <v>18786</v>
      </c>
      <c r="B4006" t="s">
        <v>18787</v>
      </c>
      <c r="C4006" s="1" t="str">
        <f t="shared" si="656"/>
        <v>21:0975</v>
      </c>
      <c r="D4006" s="1" t="str">
        <f t="shared" si="660"/>
        <v>21:0111</v>
      </c>
      <c r="E4006" t="s">
        <v>18788</v>
      </c>
      <c r="F4006" t="s">
        <v>18789</v>
      </c>
      <c r="H4006">
        <v>60.338027400000001</v>
      </c>
      <c r="I4006">
        <v>-101.0295014</v>
      </c>
      <c r="J4006" s="1" t="str">
        <f t="shared" si="661"/>
        <v>NGR lake sediment grab sample</v>
      </c>
      <c r="K4006" s="1" t="str">
        <f t="shared" si="662"/>
        <v>&lt;177 micron (NGR)</v>
      </c>
      <c r="L4006">
        <v>125</v>
      </c>
      <c r="M4006" t="s">
        <v>86</v>
      </c>
      <c r="N4006">
        <v>2420</v>
      </c>
      <c r="O4006" t="s">
        <v>526</v>
      </c>
      <c r="P4006" t="s">
        <v>54</v>
      </c>
      <c r="Q4006" t="s">
        <v>262</v>
      </c>
      <c r="R4006" t="s">
        <v>99</v>
      </c>
      <c r="S4006" t="s">
        <v>57</v>
      </c>
      <c r="T4006" t="s">
        <v>698</v>
      </c>
      <c r="U4006" t="s">
        <v>168</v>
      </c>
      <c r="V4006" t="s">
        <v>616</v>
      </c>
      <c r="W4006" t="s">
        <v>421</v>
      </c>
      <c r="X4006" t="s">
        <v>74</v>
      </c>
      <c r="Y4006" t="s">
        <v>62</v>
      </c>
      <c r="Z4006" t="s">
        <v>67</v>
      </c>
      <c r="AA4006" t="s">
        <v>64</v>
      </c>
      <c r="AB4006" t="s">
        <v>251</v>
      </c>
      <c r="AC4006" t="s">
        <v>155</v>
      </c>
      <c r="AD4006" t="s">
        <v>127</v>
      </c>
      <c r="AE4006" t="s">
        <v>8978</v>
      </c>
      <c r="AF4006" t="s">
        <v>290</v>
      </c>
      <c r="AG4006" t="s">
        <v>151</v>
      </c>
      <c r="AH4006" t="s">
        <v>780</v>
      </c>
      <c r="AI4006" t="s">
        <v>211</v>
      </c>
      <c r="AJ4006" t="s">
        <v>124</v>
      </c>
      <c r="AK4006" t="s">
        <v>73</v>
      </c>
      <c r="AL4006" t="s">
        <v>103</v>
      </c>
      <c r="AM4006" t="s">
        <v>224</v>
      </c>
      <c r="AN4006" t="s">
        <v>76</v>
      </c>
      <c r="AO4006" t="s">
        <v>203</v>
      </c>
      <c r="AP4006" t="s">
        <v>218</v>
      </c>
      <c r="AQ4006" t="s">
        <v>134</v>
      </c>
      <c r="AR4006" t="s">
        <v>74</v>
      </c>
      <c r="AS4006" t="s">
        <v>54</v>
      </c>
      <c r="AT4006" t="s">
        <v>73</v>
      </c>
      <c r="AU4006" t="s">
        <v>107</v>
      </c>
      <c r="AV4006" t="s">
        <v>17305</v>
      </c>
    </row>
    <row r="4007" spans="1:48" hidden="1" x14ac:dyDescent="0.3">
      <c r="A4007" t="s">
        <v>18790</v>
      </c>
      <c r="B4007" t="s">
        <v>18791</v>
      </c>
      <c r="C4007" s="1" t="str">
        <f t="shared" si="656"/>
        <v>21:0975</v>
      </c>
      <c r="D4007" s="1" t="str">
        <f>HYPERLINK("https://geochem.nrcan.gc.ca/cdogs/content/svy/svy_e.htm", "")</f>
        <v/>
      </c>
      <c r="G4007" s="1" t="str">
        <f>HYPERLINK("https://geochem.nrcan.gc.ca/cdogs/content/cr_/cr_00161_e.htm", "161")</f>
        <v>161</v>
      </c>
      <c r="J4007" t="s">
        <v>230</v>
      </c>
      <c r="K4007" t="s">
        <v>231</v>
      </c>
      <c r="L4007">
        <v>125</v>
      </c>
      <c r="M4007" t="s">
        <v>232</v>
      </c>
      <c r="N4007">
        <v>2421</v>
      </c>
      <c r="O4007" t="s">
        <v>56</v>
      </c>
      <c r="P4007" t="s">
        <v>96</v>
      </c>
      <c r="Q4007" t="s">
        <v>656</v>
      </c>
      <c r="R4007" t="s">
        <v>103</v>
      </c>
      <c r="S4007" t="s">
        <v>57</v>
      </c>
      <c r="T4007" t="s">
        <v>454</v>
      </c>
      <c r="U4007" t="s">
        <v>88</v>
      </c>
      <c r="V4007" t="s">
        <v>58</v>
      </c>
      <c r="W4007" t="s">
        <v>355</v>
      </c>
      <c r="X4007" t="s">
        <v>62</v>
      </c>
      <c r="Y4007" t="s">
        <v>118</v>
      </c>
      <c r="Z4007" t="s">
        <v>104</v>
      </c>
      <c r="AA4007" t="s">
        <v>64</v>
      </c>
      <c r="AB4007" t="s">
        <v>189</v>
      </c>
      <c r="AC4007" t="s">
        <v>125</v>
      </c>
      <c r="AD4007" t="s">
        <v>67</v>
      </c>
      <c r="AE4007" t="s">
        <v>18792</v>
      </c>
      <c r="AF4007" t="s">
        <v>317</v>
      </c>
      <c r="AG4007" t="s">
        <v>725</v>
      </c>
      <c r="AH4007" t="s">
        <v>157</v>
      </c>
      <c r="AI4007" t="s">
        <v>134</v>
      </c>
      <c r="AJ4007" t="s">
        <v>117</v>
      </c>
      <c r="AK4007" t="s">
        <v>73</v>
      </c>
      <c r="AL4007" t="s">
        <v>526</v>
      </c>
      <c r="AM4007" t="s">
        <v>206</v>
      </c>
      <c r="AN4007" t="s">
        <v>76</v>
      </c>
      <c r="AO4007" t="s">
        <v>178</v>
      </c>
      <c r="AP4007" t="s">
        <v>13875</v>
      </c>
      <c r="AQ4007" t="s">
        <v>388</v>
      </c>
      <c r="AR4007" t="s">
        <v>62</v>
      </c>
      <c r="AS4007" t="s">
        <v>127</v>
      </c>
      <c r="AT4007" t="s">
        <v>73</v>
      </c>
      <c r="AU4007" t="s">
        <v>523</v>
      </c>
      <c r="AV4007" t="s">
        <v>10182</v>
      </c>
    </row>
    <row r="4008" spans="1:48" hidden="1" x14ac:dyDescent="0.3">
      <c r="A4008" t="s">
        <v>18793</v>
      </c>
      <c r="B4008" t="s">
        <v>18794</v>
      </c>
      <c r="C4008" s="1" t="str">
        <f t="shared" si="656"/>
        <v>21:0975</v>
      </c>
      <c r="D4008" s="1" t="str">
        <f t="shared" ref="D4008:D4040" si="663">HYPERLINK("https://geochem.nrcan.gc.ca/cdogs/content/svy/svy210111_e.htm", "21:0111")</f>
        <v>21:0111</v>
      </c>
      <c r="E4008" t="s">
        <v>18795</v>
      </c>
      <c r="F4008" t="s">
        <v>18796</v>
      </c>
      <c r="H4008">
        <v>60.994521599999999</v>
      </c>
      <c r="I4008">
        <v>-100.024959</v>
      </c>
      <c r="J4008" s="1" t="str">
        <f t="shared" ref="J4008:J4040" si="664">HYPERLINK("https://geochem.nrcan.gc.ca/cdogs/content/kwd/kwd020027_e.htm", "NGR lake sediment grab sample")</f>
        <v>NGR lake sediment grab sample</v>
      </c>
      <c r="K4008" s="1" t="str">
        <f t="shared" ref="K4008:K4040" si="665">HYPERLINK("https://geochem.nrcan.gc.ca/cdogs/content/kwd/kwd080006_e.htm", "&lt;177 micron (NGR)")</f>
        <v>&lt;177 micron (NGR)</v>
      </c>
      <c r="L4008">
        <v>125</v>
      </c>
      <c r="M4008" t="s">
        <v>149</v>
      </c>
      <c r="N4008">
        <v>2422</v>
      </c>
      <c r="O4008" t="s">
        <v>171</v>
      </c>
      <c r="P4008" t="s">
        <v>54</v>
      </c>
      <c r="Q4008" t="s">
        <v>435</v>
      </c>
      <c r="R4008" t="s">
        <v>347</v>
      </c>
      <c r="S4008" t="s">
        <v>57</v>
      </c>
      <c r="T4008" t="s">
        <v>58</v>
      </c>
      <c r="U4008" t="s">
        <v>168</v>
      </c>
      <c r="V4008" t="s">
        <v>428</v>
      </c>
      <c r="W4008" t="s">
        <v>276</v>
      </c>
      <c r="X4008" t="s">
        <v>74</v>
      </c>
      <c r="Y4008" t="s">
        <v>220</v>
      </c>
      <c r="Z4008" t="s">
        <v>96</v>
      </c>
      <c r="AA4008" t="s">
        <v>64</v>
      </c>
      <c r="AB4008" t="s">
        <v>236</v>
      </c>
      <c r="AC4008" t="s">
        <v>70</v>
      </c>
      <c r="AD4008" t="s">
        <v>170</v>
      </c>
      <c r="AE4008" t="s">
        <v>526</v>
      </c>
      <c r="AF4008" t="s">
        <v>347</v>
      </c>
      <c r="AG4008" t="s">
        <v>365</v>
      </c>
      <c r="AH4008" t="s">
        <v>472</v>
      </c>
      <c r="AI4008" t="s">
        <v>71</v>
      </c>
      <c r="AJ4008" t="s">
        <v>124</v>
      </c>
      <c r="AK4008" t="s">
        <v>73</v>
      </c>
      <c r="AL4008" t="s">
        <v>75</v>
      </c>
      <c r="AM4008" t="s">
        <v>75</v>
      </c>
      <c r="AN4008" t="s">
        <v>76</v>
      </c>
      <c r="AO4008" t="s">
        <v>203</v>
      </c>
      <c r="AP4008" t="s">
        <v>225</v>
      </c>
      <c r="AQ4008" t="s">
        <v>209</v>
      </c>
      <c r="AR4008" t="s">
        <v>67</v>
      </c>
      <c r="AS4008" t="s">
        <v>54</v>
      </c>
      <c r="AT4008" t="s">
        <v>73</v>
      </c>
      <c r="AU4008" t="s">
        <v>107</v>
      </c>
      <c r="AV4008" t="s">
        <v>69</v>
      </c>
    </row>
    <row r="4009" spans="1:48" hidden="1" x14ac:dyDescent="0.3">
      <c r="A4009" t="s">
        <v>18797</v>
      </c>
      <c r="B4009" t="s">
        <v>18798</v>
      </c>
      <c r="C4009" s="1" t="str">
        <f t="shared" si="656"/>
        <v>21:0975</v>
      </c>
      <c r="D4009" s="1" t="str">
        <f t="shared" si="663"/>
        <v>21:0111</v>
      </c>
      <c r="E4009" t="s">
        <v>18799</v>
      </c>
      <c r="F4009" t="s">
        <v>18800</v>
      </c>
      <c r="H4009">
        <v>60.987843900000001</v>
      </c>
      <c r="I4009">
        <v>-100.0898992</v>
      </c>
      <c r="J4009" s="1" t="str">
        <f t="shared" si="664"/>
        <v>NGR lake sediment grab sample</v>
      </c>
      <c r="K4009" s="1" t="str">
        <f t="shared" si="665"/>
        <v>&lt;177 micron (NGR)</v>
      </c>
      <c r="L4009">
        <v>125</v>
      </c>
      <c r="M4009" t="s">
        <v>165</v>
      </c>
      <c r="N4009">
        <v>2423</v>
      </c>
      <c r="O4009" t="s">
        <v>448</v>
      </c>
      <c r="P4009" t="s">
        <v>54</v>
      </c>
      <c r="Q4009" t="s">
        <v>1227</v>
      </c>
      <c r="R4009" t="s">
        <v>134</v>
      </c>
      <c r="S4009" t="s">
        <v>57</v>
      </c>
      <c r="T4009" t="s">
        <v>293</v>
      </c>
      <c r="U4009" t="s">
        <v>117</v>
      </c>
      <c r="V4009" t="s">
        <v>303</v>
      </c>
      <c r="W4009" t="s">
        <v>302</v>
      </c>
      <c r="X4009" t="s">
        <v>74</v>
      </c>
      <c r="Y4009" t="s">
        <v>448</v>
      </c>
      <c r="Z4009" t="s">
        <v>127</v>
      </c>
      <c r="AA4009" t="s">
        <v>64</v>
      </c>
      <c r="AB4009" t="s">
        <v>890</v>
      </c>
      <c r="AC4009" t="s">
        <v>70</v>
      </c>
      <c r="AD4009" t="s">
        <v>74</v>
      </c>
      <c r="AE4009" t="s">
        <v>68</v>
      </c>
      <c r="AF4009" t="s">
        <v>116</v>
      </c>
      <c r="AG4009" t="s">
        <v>93</v>
      </c>
      <c r="AH4009" t="s">
        <v>472</v>
      </c>
      <c r="AI4009" t="s">
        <v>138</v>
      </c>
      <c r="AJ4009" t="s">
        <v>692</v>
      </c>
      <c r="AK4009" t="s">
        <v>73</v>
      </c>
      <c r="AL4009" t="s">
        <v>103</v>
      </c>
      <c r="AM4009" t="s">
        <v>75</v>
      </c>
      <c r="AN4009" t="s">
        <v>76</v>
      </c>
      <c r="AO4009" t="s">
        <v>168</v>
      </c>
      <c r="AP4009" t="s">
        <v>234</v>
      </c>
      <c r="AQ4009" t="s">
        <v>156</v>
      </c>
      <c r="AR4009" t="s">
        <v>67</v>
      </c>
      <c r="AS4009" t="s">
        <v>54</v>
      </c>
      <c r="AT4009" t="s">
        <v>73</v>
      </c>
      <c r="AU4009" t="s">
        <v>107</v>
      </c>
      <c r="AV4009" t="s">
        <v>8384</v>
      </c>
    </row>
    <row r="4010" spans="1:48" hidden="1" x14ac:dyDescent="0.3">
      <c r="A4010" t="s">
        <v>18801</v>
      </c>
      <c r="B4010" t="s">
        <v>18802</v>
      </c>
      <c r="C4010" s="1" t="str">
        <f t="shared" si="656"/>
        <v>21:0975</v>
      </c>
      <c r="D4010" s="1" t="str">
        <f t="shared" si="663"/>
        <v>21:0111</v>
      </c>
      <c r="E4010" t="s">
        <v>18803</v>
      </c>
      <c r="F4010" t="s">
        <v>18804</v>
      </c>
      <c r="H4010">
        <v>60.994687999999996</v>
      </c>
      <c r="I4010">
        <v>-100.1512178</v>
      </c>
      <c r="J4010" s="1" t="str">
        <f t="shared" si="664"/>
        <v>NGR lake sediment grab sample</v>
      </c>
      <c r="K4010" s="1" t="str">
        <f t="shared" si="665"/>
        <v>&lt;177 micron (NGR)</v>
      </c>
      <c r="L4010">
        <v>125</v>
      </c>
      <c r="M4010" t="s">
        <v>185</v>
      </c>
      <c r="N4010">
        <v>2424</v>
      </c>
      <c r="O4010" t="s">
        <v>526</v>
      </c>
      <c r="P4010" t="s">
        <v>54</v>
      </c>
      <c r="Q4010" t="s">
        <v>652</v>
      </c>
      <c r="R4010" t="s">
        <v>616</v>
      </c>
      <c r="S4010" t="s">
        <v>57</v>
      </c>
      <c r="T4010" t="s">
        <v>219</v>
      </c>
      <c r="U4010" t="s">
        <v>138</v>
      </c>
      <c r="V4010" t="s">
        <v>141</v>
      </c>
      <c r="W4010" t="s">
        <v>396</v>
      </c>
      <c r="X4010" t="s">
        <v>67</v>
      </c>
      <c r="Y4010" t="s">
        <v>421</v>
      </c>
      <c r="Z4010" t="s">
        <v>170</v>
      </c>
      <c r="AA4010" t="s">
        <v>64</v>
      </c>
      <c r="AB4010" t="s">
        <v>251</v>
      </c>
      <c r="AC4010" t="s">
        <v>70</v>
      </c>
      <c r="AD4010" t="s">
        <v>62</v>
      </c>
      <c r="AE4010" t="s">
        <v>222</v>
      </c>
      <c r="AF4010" t="s">
        <v>178</v>
      </c>
      <c r="AG4010" t="s">
        <v>251</v>
      </c>
      <c r="AH4010" t="s">
        <v>780</v>
      </c>
      <c r="AI4010" t="s">
        <v>292</v>
      </c>
      <c r="AJ4010" t="s">
        <v>254</v>
      </c>
      <c r="AK4010" t="s">
        <v>73</v>
      </c>
      <c r="AL4010" t="s">
        <v>103</v>
      </c>
      <c r="AM4010" t="s">
        <v>103</v>
      </c>
      <c r="AN4010" t="s">
        <v>76</v>
      </c>
      <c r="AO4010" t="s">
        <v>382</v>
      </c>
      <c r="AP4010" t="s">
        <v>954</v>
      </c>
      <c r="AQ4010" t="s">
        <v>124</v>
      </c>
      <c r="AR4010" t="s">
        <v>67</v>
      </c>
      <c r="AS4010" t="s">
        <v>54</v>
      </c>
      <c r="AT4010" t="s">
        <v>73</v>
      </c>
      <c r="AU4010" t="s">
        <v>107</v>
      </c>
      <c r="AV4010" t="s">
        <v>1091</v>
      </c>
    </row>
    <row r="4011" spans="1:48" hidden="1" x14ac:dyDescent="0.3">
      <c r="A4011" t="s">
        <v>18805</v>
      </c>
      <c r="B4011" t="s">
        <v>18806</v>
      </c>
      <c r="C4011" s="1" t="str">
        <f t="shared" si="656"/>
        <v>21:0975</v>
      </c>
      <c r="D4011" s="1" t="str">
        <f t="shared" si="663"/>
        <v>21:0111</v>
      </c>
      <c r="E4011" t="s">
        <v>18807</v>
      </c>
      <c r="F4011" t="s">
        <v>18808</v>
      </c>
      <c r="H4011">
        <v>60.989222400000003</v>
      </c>
      <c r="I4011">
        <v>-100.2003381</v>
      </c>
      <c r="J4011" s="1" t="str">
        <f t="shared" si="664"/>
        <v>NGR lake sediment grab sample</v>
      </c>
      <c r="K4011" s="1" t="str">
        <f t="shared" si="665"/>
        <v>&lt;177 micron (NGR)</v>
      </c>
      <c r="L4011">
        <v>125</v>
      </c>
      <c r="M4011" t="s">
        <v>200</v>
      </c>
      <c r="N4011">
        <v>2425</v>
      </c>
      <c r="O4011" t="s">
        <v>206</v>
      </c>
      <c r="P4011" t="s">
        <v>54</v>
      </c>
      <c r="Q4011" t="s">
        <v>539</v>
      </c>
      <c r="R4011" t="s">
        <v>436</v>
      </c>
      <c r="S4011" t="s">
        <v>57</v>
      </c>
      <c r="T4011" t="s">
        <v>91</v>
      </c>
      <c r="U4011" t="s">
        <v>59</v>
      </c>
      <c r="V4011" t="s">
        <v>890</v>
      </c>
      <c r="W4011" t="s">
        <v>355</v>
      </c>
      <c r="X4011" t="s">
        <v>74</v>
      </c>
      <c r="Y4011" t="s">
        <v>421</v>
      </c>
      <c r="Z4011" t="s">
        <v>127</v>
      </c>
      <c r="AA4011" t="s">
        <v>64</v>
      </c>
      <c r="AB4011" t="s">
        <v>303</v>
      </c>
      <c r="AC4011" t="s">
        <v>155</v>
      </c>
      <c r="AD4011" t="s">
        <v>67</v>
      </c>
      <c r="AE4011" t="s">
        <v>2678</v>
      </c>
      <c r="AF4011" t="s">
        <v>116</v>
      </c>
      <c r="AG4011" t="s">
        <v>411</v>
      </c>
      <c r="AH4011" t="s">
        <v>780</v>
      </c>
      <c r="AI4011" t="s">
        <v>209</v>
      </c>
      <c r="AJ4011" t="s">
        <v>156</v>
      </c>
      <c r="AK4011" t="s">
        <v>73</v>
      </c>
      <c r="AL4011" t="s">
        <v>75</v>
      </c>
      <c r="AM4011" t="s">
        <v>75</v>
      </c>
      <c r="AN4011" t="s">
        <v>76</v>
      </c>
      <c r="AO4011" t="s">
        <v>168</v>
      </c>
      <c r="AP4011" t="s">
        <v>2033</v>
      </c>
      <c r="AQ4011" t="s">
        <v>92</v>
      </c>
      <c r="AR4011" t="s">
        <v>67</v>
      </c>
      <c r="AS4011" t="s">
        <v>54</v>
      </c>
      <c r="AT4011" t="s">
        <v>73</v>
      </c>
      <c r="AU4011" t="s">
        <v>107</v>
      </c>
      <c r="AV4011" t="s">
        <v>7605</v>
      </c>
    </row>
    <row r="4012" spans="1:48" hidden="1" x14ac:dyDescent="0.3">
      <c r="A4012" t="s">
        <v>18809</v>
      </c>
      <c r="B4012" t="s">
        <v>18810</v>
      </c>
      <c r="C4012" s="1" t="str">
        <f t="shared" si="656"/>
        <v>21:0975</v>
      </c>
      <c r="D4012" s="1" t="str">
        <f t="shared" si="663"/>
        <v>21:0111</v>
      </c>
      <c r="E4012" t="s">
        <v>18811</v>
      </c>
      <c r="F4012" t="s">
        <v>18812</v>
      </c>
      <c r="H4012">
        <v>60.986757799999999</v>
      </c>
      <c r="I4012">
        <v>-100.2798734</v>
      </c>
      <c r="J4012" s="1" t="str">
        <f t="shared" si="664"/>
        <v>NGR lake sediment grab sample</v>
      </c>
      <c r="K4012" s="1" t="str">
        <f t="shared" si="665"/>
        <v>&lt;177 micron (NGR)</v>
      </c>
      <c r="L4012">
        <v>125</v>
      </c>
      <c r="M4012" t="s">
        <v>113</v>
      </c>
      <c r="N4012">
        <v>2426</v>
      </c>
      <c r="O4012" t="s">
        <v>526</v>
      </c>
      <c r="P4012" t="s">
        <v>54</v>
      </c>
      <c r="Q4012" t="s">
        <v>593</v>
      </c>
      <c r="R4012" t="s">
        <v>691</v>
      </c>
      <c r="S4012" t="s">
        <v>57</v>
      </c>
      <c r="T4012" t="s">
        <v>315</v>
      </c>
      <c r="U4012" t="s">
        <v>88</v>
      </c>
      <c r="V4012" t="s">
        <v>192</v>
      </c>
      <c r="W4012" t="s">
        <v>526</v>
      </c>
      <c r="X4012" t="s">
        <v>74</v>
      </c>
      <c r="Y4012" t="s">
        <v>68</v>
      </c>
      <c r="Z4012" t="s">
        <v>62</v>
      </c>
      <c r="AA4012" t="s">
        <v>64</v>
      </c>
      <c r="AB4012" t="s">
        <v>853</v>
      </c>
      <c r="AC4012" t="s">
        <v>177</v>
      </c>
      <c r="AD4012" t="s">
        <v>127</v>
      </c>
      <c r="AE4012" t="s">
        <v>3832</v>
      </c>
      <c r="AF4012" t="s">
        <v>347</v>
      </c>
      <c r="AG4012" t="s">
        <v>357</v>
      </c>
      <c r="AH4012" t="s">
        <v>472</v>
      </c>
      <c r="AI4012" t="s">
        <v>292</v>
      </c>
      <c r="AJ4012" t="s">
        <v>168</v>
      </c>
      <c r="AK4012" t="s">
        <v>73</v>
      </c>
      <c r="AL4012" t="s">
        <v>103</v>
      </c>
      <c r="AM4012" t="s">
        <v>74</v>
      </c>
      <c r="AN4012" t="s">
        <v>76</v>
      </c>
      <c r="AO4012" t="s">
        <v>92</v>
      </c>
      <c r="AP4012" t="s">
        <v>1227</v>
      </c>
      <c r="AQ4012" t="s">
        <v>9630</v>
      </c>
      <c r="AR4012" t="s">
        <v>67</v>
      </c>
      <c r="AS4012" t="s">
        <v>170</v>
      </c>
      <c r="AT4012" t="s">
        <v>73</v>
      </c>
      <c r="AU4012" t="s">
        <v>107</v>
      </c>
      <c r="AV4012" t="s">
        <v>9446</v>
      </c>
    </row>
    <row r="4013" spans="1:48" hidden="1" x14ac:dyDescent="0.3">
      <c r="A4013" t="s">
        <v>18813</v>
      </c>
      <c r="B4013" t="s">
        <v>18814</v>
      </c>
      <c r="C4013" s="1" t="str">
        <f t="shared" si="656"/>
        <v>21:0975</v>
      </c>
      <c r="D4013" s="1" t="str">
        <f t="shared" si="663"/>
        <v>21:0111</v>
      </c>
      <c r="E4013" t="s">
        <v>18811</v>
      </c>
      <c r="F4013" t="s">
        <v>18815</v>
      </c>
      <c r="H4013">
        <v>60.986757799999999</v>
      </c>
      <c r="I4013">
        <v>-100.2798734</v>
      </c>
      <c r="J4013" s="1" t="str">
        <f t="shared" si="664"/>
        <v>NGR lake sediment grab sample</v>
      </c>
      <c r="K4013" s="1" t="str">
        <f t="shared" si="665"/>
        <v>&lt;177 micron (NGR)</v>
      </c>
      <c r="L4013">
        <v>125</v>
      </c>
      <c r="M4013" t="s">
        <v>132</v>
      </c>
      <c r="N4013">
        <v>2427</v>
      </c>
      <c r="O4013" t="s">
        <v>526</v>
      </c>
      <c r="P4013" t="s">
        <v>54</v>
      </c>
      <c r="Q4013" t="s">
        <v>593</v>
      </c>
      <c r="R4013" t="s">
        <v>264</v>
      </c>
      <c r="S4013" t="s">
        <v>57</v>
      </c>
      <c r="T4013" t="s">
        <v>277</v>
      </c>
      <c r="U4013" t="s">
        <v>117</v>
      </c>
      <c r="V4013" t="s">
        <v>616</v>
      </c>
      <c r="W4013" t="s">
        <v>206</v>
      </c>
      <c r="X4013" t="s">
        <v>74</v>
      </c>
      <c r="Y4013" t="s">
        <v>68</v>
      </c>
      <c r="Z4013" t="s">
        <v>62</v>
      </c>
      <c r="AA4013" t="s">
        <v>64</v>
      </c>
      <c r="AB4013" t="s">
        <v>411</v>
      </c>
      <c r="AC4013" t="s">
        <v>224</v>
      </c>
      <c r="AD4013" t="s">
        <v>62</v>
      </c>
      <c r="AE4013" t="s">
        <v>8978</v>
      </c>
      <c r="AF4013" t="s">
        <v>116</v>
      </c>
      <c r="AG4013" t="s">
        <v>90</v>
      </c>
      <c r="AH4013" t="s">
        <v>780</v>
      </c>
      <c r="AI4013" t="s">
        <v>127</v>
      </c>
      <c r="AJ4013" t="s">
        <v>413</v>
      </c>
      <c r="AK4013" t="s">
        <v>73</v>
      </c>
      <c r="AL4013" t="s">
        <v>103</v>
      </c>
      <c r="AM4013" t="s">
        <v>125</v>
      </c>
      <c r="AN4013" t="s">
        <v>76</v>
      </c>
      <c r="AO4013" t="s">
        <v>168</v>
      </c>
      <c r="AP4013" t="s">
        <v>1210</v>
      </c>
      <c r="AQ4013" t="s">
        <v>4212</v>
      </c>
      <c r="AR4013" t="s">
        <v>67</v>
      </c>
      <c r="AS4013" t="s">
        <v>170</v>
      </c>
      <c r="AT4013" t="s">
        <v>73</v>
      </c>
      <c r="AU4013" t="s">
        <v>107</v>
      </c>
      <c r="AV4013" t="s">
        <v>15581</v>
      </c>
    </row>
    <row r="4014" spans="1:48" hidden="1" x14ac:dyDescent="0.3">
      <c r="A4014" t="s">
        <v>18816</v>
      </c>
      <c r="B4014" t="s">
        <v>18817</v>
      </c>
      <c r="C4014" s="1" t="str">
        <f t="shared" si="656"/>
        <v>21:0975</v>
      </c>
      <c r="D4014" s="1" t="str">
        <f t="shared" si="663"/>
        <v>21:0111</v>
      </c>
      <c r="E4014" t="s">
        <v>18818</v>
      </c>
      <c r="F4014" t="s">
        <v>18819</v>
      </c>
      <c r="H4014">
        <v>60.988221799999998</v>
      </c>
      <c r="I4014">
        <v>-100.3235382</v>
      </c>
      <c r="J4014" s="1" t="str">
        <f t="shared" si="664"/>
        <v>NGR lake sediment grab sample</v>
      </c>
      <c r="K4014" s="1" t="str">
        <f t="shared" si="665"/>
        <v>&lt;177 micron (NGR)</v>
      </c>
      <c r="L4014">
        <v>125</v>
      </c>
      <c r="M4014" t="s">
        <v>217</v>
      </c>
      <c r="N4014">
        <v>2428</v>
      </c>
      <c r="O4014" t="s">
        <v>448</v>
      </c>
      <c r="P4014" t="s">
        <v>54</v>
      </c>
      <c r="Q4014" t="s">
        <v>505</v>
      </c>
      <c r="R4014" t="s">
        <v>99</v>
      </c>
      <c r="S4014" t="s">
        <v>57</v>
      </c>
      <c r="T4014" t="s">
        <v>91</v>
      </c>
      <c r="U4014" t="s">
        <v>168</v>
      </c>
      <c r="V4014" t="s">
        <v>890</v>
      </c>
      <c r="W4014" t="s">
        <v>171</v>
      </c>
      <c r="X4014" t="s">
        <v>74</v>
      </c>
      <c r="Y4014" t="s">
        <v>211</v>
      </c>
      <c r="Z4014" t="s">
        <v>170</v>
      </c>
      <c r="AA4014" t="s">
        <v>64</v>
      </c>
      <c r="AB4014" t="s">
        <v>172</v>
      </c>
      <c r="AC4014" t="s">
        <v>75</v>
      </c>
      <c r="AD4014" t="s">
        <v>96</v>
      </c>
      <c r="AE4014" t="s">
        <v>574</v>
      </c>
      <c r="AF4014" t="s">
        <v>436</v>
      </c>
      <c r="AG4014" t="s">
        <v>190</v>
      </c>
      <c r="AH4014" t="s">
        <v>472</v>
      </c>
      <c r="AI4014" t="s">
        <v>692</v>
      </c>
      <c r="AJ4014" t="s">
        <v>429</v>
      </c>
      <c r="AK4014" t="s">
        <v>73</v>
      </c>
      <c r="AL4014" t="s">
        <v>103</v>
      </c>
      <c r="AM4014" t="s">
        <v>125</v>
      </c>
      <c r="AN4014" t="s">
        <v>76</v>
      </c>
      <c r="AO4014" t="s">
        <v>203</v>
      </c>
      <c r="AP4014" t="s">
        <v>1980</v>
      </c>
      <c r="AQ4014" t="s">
        <v>121</v>
      </c>
      <c r="AR4014" t="s">
        <v>67</v>
      </c>
      <c r="AS4014" t="s">
        <v>170</v>
      </c>
      <c r="AT4014" t="s">
        <v>73</v>
      </c>
      <c r="AU4014" t="s">
        <v>107</v>
      </c>
      <c r="AV4014" t="s">
        <v>5631</v>
      </c>
    </row>
    <row r="4015" spans="1:48" hidden="1" x14ac:dyDescent="0.3">
      <c r="A4015" t="s">
        <v>18820</v>
      </c>
      <c r="B4015" t="s">
        <v>18821</v>
      </c>
      <c r="C4015" s="1" t="str">
        <f t="shared" si="656"/>
        <v>21:0975</v>
      </c>
      <c r="D4015" s="1" t="str">
        <f t="shared" si="663"/>
        <v>21:0111</v>
      </c>
      <c r="E4015" t="s">
        <v>18822</v>
      </c>
      <c r="F4015" t="s">
        <v>18823</v>
      </c>
      <c r="H4015">
        <v>60.989497299999996</v>
      </c>
      <c r="I4015">
        <v>-100.4154115</v>
      </c>
      <c r="J4015" s="1" t="str">
        <f t="shared" si="664"/>
        <v>NGR lake sediment grab sample</v>
      </c>
      <c r="K4015" s="1" t="str">
        <f t="shared" si="665"/>
        <v>&lt;177 micron (NGR)</v>
      </c>
      <c r="L4015">
        <v>125</v>
      </c>
      <c r="M4015" t="s">
        <v>246</v>
      </c>
      <c r="N4015">
        <v>2429</v>
      </c>
      <c r="O4015" t="s">
        <v>95</v>
      </c>
      <c r="P4015" t="s">
        <v>54</v>
      </c>
      <c r="Q4015" t="s">
        <v>652</v>
      </c>
      <c r="R4015" t="s">
        <v>575</v>
      </c>
      <c r="S4015" t="s">
        <v>57</v>
      </c>
      <c r="T4015" t="s">
        <v>279</v>
      </c>
      <c r="U4015" t="s">
        <v>117</v>
      </c>
      <c r="V4015" t="s">
        <v>69</v>
      </c>
      <c r="W4015" t="s">
        <v>526</v>
      </c>
      <c r="X4015" t="s">
        <v>67</v>
      </c>
      <c r="Y4015" t="s">
        <v>62</v>
      </c>
      <c r="Z4015" t="s">
        <v>170</v>
      </c>
      <c r="AA4015" t="s">
        <v>64</v>
      </c>
      <c r="AB4015" t="s">
        <v>575</v>
      </c>
      <c r="AC4015" t="s">
        <v>70</v>
      </c>
      <c r="AD4015" t="s">
        <v>62</v>
      </c>
      <c r="AE4015" t="s">
        <v>1340</v>
      </c>
      <c r="AF4015" t="s">
        <v>104</v>
      </c>
      <c r="AG4015" t="s">
        <v>550</v>
      </c>
      <c r="AH4015" t="s">
        <v>472</v>
      </c>
      <c r="AI4015" t="s">
        <v>201</v>
      </c>
      <c r="AJ4015" t="s">
        <v>263</v>
      </c>
      <c r="AK4015" t="s">
        <v>73</v>
      </c>
      <c r="AL4015" t="s">
        <v>224</v>
      </c>
      <c r="AM4015" t="s">
        <v>103</v>
      </c>
      <c r="AN4015" t="s">
        <v>76</v>
      </c>
      <c r="AO4015" t="s">
        <v>402</v>
      </c>
      <c r="AP4015" t="s">
        <v>194</v>
      </c>
      <c r="AQ4015" t="s">
        <v>363</v>
      </c>
      <c r="AR4015" t="s">
        <v>67</v>
      </c>
      <c r="AS4015" t="s">
        <v>54</v>
      </c>
      <c r="AT4015" t="s">
        <v>73</v>
      </c>
      <c r="AU4015" t="s">
        <v>107</v>
      </c>
      <c r="AV4015" t="s">
        <v>17417</v>
      </c>
    </row>
    <row r="4016" spans="1:48" hidden="1" x14ac:dyDescent="0.3">
      <c r="A4016" t="s">
        <v>18824</v>
      </c>
      <c r="B4016" t="s">
        <v>18825</v>
      </c>
      <c r="C4016" s="1" t="str">
        <f t="shared" si="656"/>
        <v>21:0975</v>
      </c>
      <c r="D4016" s="1" t="str">
        <f t="shared" si="663"/>
        <v>21:0111</v>
      </c>
      <c r="E4016" t="s">
        <v>18826</v>
      </c>
      <c r="F4016" t="s">
        <v>18827</v>
      </c>
      <c r="H4016">
        <v>60.988429699999998</v>
      </c>
      <c r="I4016">
        <v>-100.4772545</v>
      </c>
      <c r="J4016" s="1" t="str">
        <f t="shared" si="664"/>
        <v>NGR lake sediment grab sample</v>
      </c>
      <c r="K4016" s="1" t="str">
        <f t="shared" si="665"/>
        <v>&lt;177 micron (NGR)</v>
      </c>
      <c r="L4016">
        <v>125</v>
      </c>
      <c r="M4016" t="s">
        <v>260</v>
      </c>
      <c r="N4016">
        <v>2430</v>
      </c>
      <c r="O4016" t="s">
        <v>205</v>
      </c>
      <c r="P4016" t="s">
        <v>54</v>
      </c>
      <c r="Q4016" t="s">
        <v>560</v>
      </c>
      <c r="R4016" t="s">
        <v>139</v>
      </c>
      <c r="S4016" t="s">
        <v>57</v>
      </c>
      <c r="T4016" t="s">
        <v>58</v>
      </c>
      <c r="U4016" t="s">
        <v>92</v>
      </c>
      <c r="V4016" t="s">
        <v>575</v>
      </c>
      <c r="W4016" t="s">
        <v>526</v>
      </c>
      <c r="X4016" t="s">
        <v>67</v>
      </c>
      <c r="Y4016" t="s">
        <v>302</v>
      </c>
      <c r="Z4016" t="s">
        <v>62</v>
      </c>
      <c r="AA4016" t="s">
        <v>64</v>
      </c>
      <c r="AB4016" t="s">
        <v>890</v>
      </c>
      <c r="AC4016" t="s">
        <v>70</v>
      </c>
      <c r="AD4016" t="s">
        <v>170</v>
      </c>
      <c r="AE4016" t="s">
        <v>2078</v>
      </c>
      <c r="AF4016" t="s">
        <v>69</v>
      </c>
      <c r="AG4016" t="s">
        <v>69</v>
      </c>
      <c r="AH4016" t="s">
        <v>472</v>
      </c>
      <c r="AI4016" t="s">
        <v>106</v>
      </c>
      <c r="AJ4016" t="s">
        <v>96</v>
      </c>
      <c r="AK4016" t="s">
        <v>73</v>
      </c>
      <c r="AL4016" t="s">
        <v>103</v>
      </c>
      <c r="AM4016" t="s">
        <v>103</v>
      </c>
      <c r="AN4016" t="s">
        <v>76</v>
      </c>
      <c r="AO4016" t="s">
        <v>168</v>
      </c>
      <c r="AP4016" t="s">
        <v>836</v>
      </c>
      <c r="AQ4016" t="s">
        <v>156</v>
      </c>
      <c r="AR4016" t="s">
        <v>67</v>
      </c>
      <c r="AS4016" t="s">
        <v>54</v>
      </c>
      <c r="AT4016" t="s">
        <v>277</v>
      </c>
      <c r="AU4016" t="s">
        <v>107</v>
      </c>
      <c r="AV4016" t="s">
        <v>8956</v>
      </c>
    </row>
    <row r="4017" spans="1:48" hidden="1" x14ac:dyDescent="0.3">
      <c r="A4017" t="s">
        <v>18828</v>
      </c>
      <c r="B4017" t="s">
        <v>18829</v>
      </c>
      <c r="C4017" s="1" t="str">
        <f t="shared" si="656"/>
        <v>21:0975</v>
      </c>
      <c r="D4017" s="1" t="str">
        <f t="shared" si="663"/>
        <v>21:0111</v>
      </c>
      <c r="E4017" t="s">
        <v>18830</v>
      </c>
      <c r="F4017" t="s">
        <v>18831</v>
      </c>
      <c r="H4017">
        <v>60.989151700000001</v>
      </c>
      <c r="I4017">
        <v>-100.5371657</v>
      </c>
      <c r="J4017" s="1" t="str">
        <f t="shared" si="664"/>
        <v>NGR lake sediment grab sample</v>
      </c>
      <c r="K4017" s="1" t="str">
        <f t="shared" si="665"/>
        <v>&lt;177 micron (NGR)</v>
      </c>
      <c r="L4017">
        <v>125</v>
      </c>
      <c r="M4017" t="s">
        <v>273</v>
      </c>
      <c r="N4017">
        <v>2431</v>
      </c>
      <c r="O4017" t="s">
        <v>68</v>
      </c>
      <c r="P4017" t="s">
        <v>54</v>
      </c>
      <c r="Q4017" t="s">
        <v>505</v>
      </c>
      <c r="R4017" t="s">
        <v>616</v>
      </c>
      <c r="S4017" t="s">
        <v>57</v>
      </c>
      <c r="T4017" t="s">
        <v>315</v>
      </c>
      <c r="U4017" t="s">
        <v>59</v>
      </c>
      <c r="V4017" t="s">
        <v>522</v>
      </c>
      <c r="W4017" t="s">
        <v>238</v>
      </c>
      <c r="X4017" t="s">
        <v>74</v>
      </c>
      <c r="Y4017" t="s">
        <v>396</v>
      </c>
      <c r="Z4017" t="s">
        <v>170</v>
      </c>
      <c r="AA4017" t="s">
        <v>64</v>
      </c>
      <c r="AB4017" t="s">
        <v>725</v>
      </c>
      <c r="AC4017" t="s">
        <v>70</v>
      </c>
      <c r="AD4017" t="s">
        <v>127</v>
      </c>
      <c r="AE4017" t="s">
        <v>125</v>
      </c>
      <c r="AF4017" t="s">
        <v>290</v>
      </c>
      <c r="AG4017" t="s">
        <v>190</v>
      </c>
      <c r="AH4017" t="s">
        <v>780</v>
      </c>
      <c r="AI4017" t="s">
        <v>159</v>
      </c>
      <c r="AJ4017" t="s">
        <v>340</v>
      </c>
      <c r="AK4017" t="s">
        <v>73</v>
      </c>
      <c r="AL4017" t="s">
        <v>103</v>
      </c>
      <c r="AM4017" t="s">
        <v>75</v>
      </c>
      <c r="AN4017" t="s">
        <v>76</v>
      </c>
      <c r="AO4017" t="s">
        <v>203</v>
      </c>
      <c r="AP4017" t="s">
        <v>1980</v>
      </c>
      <c r="AQ4017" t="s">
        <v>201</v>
      </c>
      <c r="AR4017" t="s">
        <v>67</v>
      </c>
      <c r="AS4017" t="s">
        <v>54</v>
      </c>
      <c r="AT4017" t="s">
        <v>262</v>
      </c>
      <c r="AU4017" t="s">
        <v>107</v>
      </c>
      <c r="AV4017" t="s">
        <v>18832</v>
      </c>
    </row>
    <row r="4018" spans="1:48" hidden="1" x14ac:dyDescent="0.3">
      <c r="A4018" t="s">
        <v>18833</v>
      </c>
      <c r="B4018" t="s">
        <v>18834</v>
      </c>
      <c r="C4018" s="1" t="str">
        <f t="shared" si="656"/>
        <v>21:0975</v>
      </c>
      <c r="D4018" s="1" t="str">
        <f t="shared" si="663"/>
        <v>21:0111</v>
      </c>
      <c r="E4018" t="s">
        <v>18835</v>
      </c>
      <c r="F4018" t="s">
        <v>18836</v>
      </c>
      <c r="H4018">
        <v>60.987050500000002</v>
      </c>
      <c r="I4018">
        <v>-100.61549840000001</v>
      </c>
      <c r="J4018" s="1" t="str">
        <f t="shared" si="664"/>
        <v>NGR lake sediment grab sample</v>
      </c>
      <c r="K4018" s="1" t="str">
        <f t="shared" si="665"/>
        <v>&lt;177 micron (NGR)</v>
      </c>
      <c r="L4018">
        <v>125</v>
      </c>
      <c r="M4018" t="s">
        <v>289</v>
      </c>
      <c r="N4018">
        <v>2432</v>
      </c>
      <c r="O4018" t="s">
        <v>157</v>
      </c>
      <c r="P4018" t="s">
        <v>54</v>
      </c>
      <c r="Q4018" t="s">
        <v>462</v>
      </c>
      <c r="R4018" t="s">
        <v>616</v>
      </c>
      <c r="S4018" t="s">
        <v>57</v>
      </c>
      <c r="T4018" t="s">
        <v>91</v>
      </c>
      <c r="U4018" t="s">
        <v>92</v>
      </c>
      <c r="V4018" t="s">
        <v>192</v>
      </c>
      <c r="W4018" t="s">
        <v>396</v>
      </c>
      <c r="X4018" t="s">
        <v>67</v>
      </c>
      <c r="Y4018" t="s">
        <v>94</v>
      </c>
      <c r="Z4018" t="s">
        <v>62</v>
      </c>
      <c r="AA4018" t="s">
        <v>64</v>
      </c>
      <c r="AB4018" t="s">
        <v>615</v>
      </c>
      <c r="AC4018" t="s">
        <v>224</v>
      </c>
      <c r="AD4018" t="s">
        <v>117</v>
      </c>
      <c r="AE4018" t="s">
        <v>8978</v>
      </c>
      <c r="AF4018" t="s">
        <v>478</v>
      </c>
      <c r="AG4018" t="s">
        <v>381</v>
      </c>
      <c r="AH4018" t="s">
        <v>780</v>
      </c>
      <c r="AI4018" t="s">
        <v>159</v>
      </c>
      <c r="AJ4018" t="s">
        <v>592</v>
      </c>
      <c r="AK4018" t="s">
        <v>73</v>
      </c>
      <c r="AL4018" t="s">
        <v>103</v>
      </c>
      <c r="AM4018" t="s">
        <v>74</v>
      </c>
      <c r="AN4018" t="s">
        <v>76</v>
      </c>
      <c r="AO4018" t="s">
        <v>168</v>
      </c>
      <c r="AP4018" t="s">
        <v>194</v>
      </c>
      <c r="AQ4018" t="s">
        <v>388</v>
      </c>
      <c r="AR4018" t="s">
        <v>67</v>
      </c>
      <c r="AS4018" t="s">
        <v>170</v>
      </c>
      <c r="AT4018" t="s">
        <v>248</v>
      </c>
      <c r="AU4018" t="s">
        <v>107</v>
      </c>
      <c r="AV4018" t="s">
        <v>6183</v>
      </c>
    </row>
    <row r="4019" spans="1:48" hidden="1" x14ac:dyDescent="0.3">
      <c r="A4019" t="s">
        <v>18837</v>
      </c>
      <c r="B4019" t="s">
        <v>18838</v>
      </c>
      <c r="C4019" s="1" t="str">
        <f t="shared" ref="C4019:C4082" si="666">HYPERLINK("https://geochem.nrcan.gc.ca/cdogs/content/bdl/bdl210975_e.htm", "21:0975")</f>
        <v>21:0975</v>
      </c>
      <c r="D4019" s="1" t="str">
        <f t="shared" si="663"/>
        <v>21:0111</v>
      </c>
      <c r="E4019" t="s">
        <v>18839</v>
      </c>
      <c r="F4019" t="s">
        <v>18840</v>
      </c>
      <c r="H4019">
        <v>60.986604900000003</v>
      </c>
      <c r="I4019">
        <v>-100.66322409999999</v>
      </c>
      <c r="J4019" s="1" t="str">
        <f t="shared" si="664"/>
        <v>NGR lake sediment grab sample</v>
      </c>
      <c r="K4019" s="1" t="str">
        <f t="shared" si="665"/>
        <v>&lt;177 micron (NGR)</v>
      </c>
      <c r="L4019">
        <v>125</v>
      </c>
      <c r="M4019" t="s">
        <v>301</v>
      </c>
      <c r="N4019">
        <v>2433</v>
      </c>
      <c r="O4019" t="s">
        <v>95</v>
      </c>
      <c r="P4019" t="s">
        <v>54</v>
      </c>
      <c r="Q4019" t="s">
        <v>1128</v>
      </c>
      <c r="R4019" t="s">
        <v>436</v>
      </c>
      <c r="S4019" t="s">
        <v>57</v>
      </c>
      <c r="T4019" t="s">
        <v>316</v>
      </c>
      <c r="U4019" t="s">
        <v>203</v>
      </c>
      <c r="V4019" t="s">
        <v>436</v>
      </c>
      <c r="W4019" t="s">
        <v>206</v>
      </c>
      <c r="X4019" t="s">
        <v>67</v>
      </c>
      <c r="Y4019" t="s">
        <v>448</v>
      </c>
      <c r="Z4019" t="s">
        <v>62</v>
      </c>
      <c r="AA4019" t="s">
        <v>64</v>
      </c>
      <c r="AB4019" t="s">
        <v>99</v>
      </c>
      <c r="AC4019" t="s">
        <v>70</v>
      </c>
      <c r="AD4019" t="s">
        <v>96</v>
      </c>
      <c r="AE4019" t="s">
        <v>10367</v>
      </c>
      <c r="AF4019" t="s">
        <v>357</v>
      </c>
      <c r="AG4019" t="s">
        <v>69</v>
      </c>
      <c r="AH4019" t="s">
        <v>780</v>
      </c>
      <c r="AI4019" t="s">
        <v>136</v>
      </c>
      <c r="AJ4019" t="s">
        <v>709</v>
      </c>
      <c r="AK4019" t="s">
        <v>73</v>
      </c>
      <c r="AL4019" t="s">
        <v>103</v>
      </c>
      <c r="AM4019" t="s">
        <v>75</v>
      </c>
      <c r="AN4019" t="s">
        <v>76</v>
      </c>
      <c r="AO4019" t="s">
        <v>117</v>
      </c>
      <c r="AP4019" t="s">
        <v>747</v>
      </c>
      <c r="AQ4019" t="s">
        <v>106</v>
      </c>
      <c r="AR4019" t="s">
        <v>67</v>
      </c>
      <c r="AS4019" t="s">
        <v>54</v>
      </c>
      <c r="AT4019" t="s">
        <v>73</v>
      </c>
      <c r="AU4019" t="s">
        <v>107</v>
      </c>
      <c r="AV4019" t="s">
        <v>18056</v>
      </c>
    </row>
    <row r="4020" spans="1:48" hidden="1" x14ac:dyDescent="0.3">
      <c r="A4020" t="s">
        <v>18841</v>
      </c>
      <c r="B4020" t="s">
        <v>18842</v>
      </c>
      <c r="C4020" s="1" t="str">
        <f t="shared" si="666"/>
        <v>21:0975</v>
      </c>
      <c r="D4020" s="1" t="str">
        <f t="shared" si="663"/>
        <v>21:0111</v>
      </c>
      <c r="E4020" t="s">
        <v>18843</v>
      </c>
      <c r="F4020" t="s">
        <v>18844</v>
      </c>
      <c r="H4020">
        <v>60.987756400000002</v>
      </c>
      <c r="I4020">
        <v>-100.7231252</v>
      </c>
      <c r="J4020" s="1" t="str">
        <f t="shared" si="664"/>
        <v>NGR lake sediment grab sample</v>
      </c>
      <c r="K4020" s="1" t="str">
        <f t="shared" si="665"/>
        <v>&lt;177 micron (NGR)</v>
      </c>
      <c r="L4020">
        <v>125</v>
      </c>
      <c r="M4020" t="s">
        <v>314</v>
      </c>
      <c r="N4020">
        <v>2434</v>
      </c>
      <c r="O4020" t="s">
        <v>95</v>
      </c>
      <c r="P4020" t="s">
        <v>54</v>
      </c>
      <c r="Q4020" t="s">
        <v>395</v>
      </c>
      <c r="R4020" t="s">
        <v>92</v>
      </c>
      <c r="S4020" t="s">
        <v>57</v>
      </c>
      <c r="T4020" t="s">
        <v>698</v>
      </c>
      <c r="U4020" t="s">
        <v>59</v>
      </c>
      <c r="V4020" t="s">
        <v>187</v>
      </c>
      <c r="W4020" t="s">
        <v>62</v>
      </c>
      <c r="X4020" t="s">
        <v>67</v>
      </c>
      <c r="Y4020" t="s">
        <v>276</v>
      </c>
      <c r="Z4020" t="s">
        <v>138</v>
      </c>
      <c r="AA4020" t="s">
        <v>64</v>
      </c>
      <c r="AB4020" t="s">
        <v>264</v>
      </c>
      <c r="AC4020" t="s">
        <v>155</v>
      </c>
      <c r="AD4020" t="s">
        <v>77</v>
      </c>
      <c r="AE4020" t="s">
        <v>302</v>
      </c>
      <c r="AF4020" t="s">
        <v>134</v>
      </c>
      <c r="AG4020" t="s">
        <v>249</v>
      </c>
      <c r="AH4020" t="s">
        <v>173</v>
      </c>
      <c r="AI4020" t="s">
        <v>138</v>
      </c>
      <c r="AJ4020" t="s">
        <v>56</v>
      </c>
      <c r="AK4020" t="s">
        <v>73</v>
      </c>
      <c r="AL4020" t="s">
        <v>177</v>
      </c>
      <c r="AM4020" t="s">
        <v>177</v>
      </c>
      <c r="AN4020" t="s">
        <v>76</v>
      </c>
      <c r="AO4020" t="s">
        <v>280</v>
      </c>
      <c r="AP4020" t="s">
        <v>307</v>
      </c>
      <c r="AQ4020" t="s">
        <v>382</v>
      </c>
      <c r="AR4020" t="s">
        <v>67</v>
      </c>
      <c r="AS4020" t="s">
        <v>54</v>
      </c>
      <c r="AT4020" t="s">
        <v>73</v>
      </c>
      <c r="AU4020" t="s">
        <v>107</v>
      </c>
      <c r="AV4020" t="s">
        <v>160</v>
      </c>
    </row>
    <row r="4021" spans="1:48" hidden="1" x14ac:dyDescent="0.3">
      <c r="A4021" t="s">
        <v>18845</v>
      </c>
      <c r="B4021" t="s">
        <v>18846</v>
      </c>
      <c r="C4021" s="1" t="str">
        <f t="shared" si="666"/>
        <v>21:0975</v>
      </c>
      <c r="D4021" s="1" t="str">
        <f t="shared" si="663"/>
        <v>21:0111</v>
      </c>
      <c r="E4021" t="s">
        <v>18784</v>
      </c>
      <c r="F4021" t="s">
        <v>18847</v>
      </c>
      <c r="H4021">
        <v>60.981873200000003</v>
      </c>
      <c r="I4021">
        <v>-100.7860015</v>
      </c>
      <c r="J4021" s="1" t="str">
        <f t="shared" si="664"/>
        <v>NGR lake sediment grab sample</v>
      </c>
      <c r="K4021" s="1" t="str">
        <f t="shared" si="665"/>
        <v>&lt;177 micron (NGR)</v>
      </c>
      <c r="L4021">
        <v>125</v>
      </c>
      <c r="M4021" t="s">
        <v>345</v>
      </c>
      <c r="N4021">
        <v>2435</v>
      </c>
      <c r="O4021" t="s">
        <v>62</v>
      </c>
      <c r="P4021" t="s">
        <v>54</v>
      </c>
      <c r="Q4021" t="s">
        <v>1128</v>
      </c>
      <c r="R4021" t="s">
        <v>436</v>
      </c>
      <c r="S4021" t="s">
        <v>57</v>
      </c>
      <c r="T4021" t="s">
        <v>304</v>
      </c>
      <c r="U4021" t="s">
        <v>88</v>
      </c>
      <c r="V4021" t="s">
        <v>141</v>
      </c>
      <c r="W4021" t="s">
        <v>157</v>
      </c>
      <c r="X4021" t="s">
        <v>67</v>
      </c>
      <c r="Y4021" t="s">
        <v>308</v>
      </c>
      <c r="Z4021" t="s">
        <v>62</v>
      </c>
      <c r="AA4021" t="s">
        <v>64</v>
      </c>
      <c r="AB4021" t="s">
        <v>550</v>
      </c>
      <c r="AC4021" t="s">
        <v>155</v>
      </c>
      <c r="AD4021" t="s">
        <v>134</v>
      </c>
      <c r="AE4021" t="s">
        <v>224</v>
      </c>
      <c r="AF4021" t="s">
        <v>116</v>
      </c>
      <c r="AG4021" t="s">
        <v>317</v>
      </c>
      <c r="AH4021" t="s">
        <v>472</v>
      </c>
      <c r="AI4021" t="s">
        <v>94</v>
      </c>
      <c r="AJ4021" t="s">
        <v>156</v>
      </c>
      <c r="AK4021" t="s">
        <v>73</v>
      </c>
      <c r="AL4021" t="s">
        <v>103</v>
      </c>
      <c r="AM4021" t="s">
        <v>125</v>
      </c>
      <c r="AN4021" t="s">
        <v>76</v>
      </c>
      <c r="AO4021" t="s">
        <v>123</v>
      </c>
      <c r="AP4021" t="s">
        <v>166</v>
      </c>
      <c r="AQ4021" t="s">
        <v>305</v>
      </c>
      <c r="AR4021" t="s">
        <v>74</v>
      </c>
      <c r="AS4021" t="s">
        <v>170</v>
      </c>
      <c r="AT4021" t="s">
        <v>73</v>
      </c>
      <c r="AU4021" t="s">
        <v>107</v>
      </c>
      <c r="AV4021" t="s">
        <v>18848</v>
      </c>
    </row>
    <row r="4022" spans="1:48" hidden="1" x14ac:dyDescent="0.3">
      <c r="A4022" t="s">
        <v>18849</v>
      </c>
      <c r="B4022" t="s">
        <v>18850</v>
      </c>
      <c r="C4022" s="1" t="str">
        <f t="shared" si="666"/>
        <v>21:0975</v>
      </c>
      <c r="D4022" s="1" t="str">
        <f t="shared" si="663"/>
        <v>21:0111</v>
      </c>
      <c r="E4022" t="s">
        <v>18851</v>
      </c>
      <c r="F4022" t="s">
        <v>18852</v>
      </c>
      <c r="H4022">
        <v>60.982007000000003</v>
      </c>
      <c r="I4022">
        <v>-100.8734006</v>
      </c>
      <c r="J4022" s="1" t="str">
        <f t="shared" si="664"/>
        <v>NGR lake sediment grab sample</v>
      </c>
      <c r="K4022" s="1" t="str">
        <f t="shared" si="665"/>
        <v>&lt;177 micron (NGR)</v>
      </c>
      <c r="L4022">
        <v>125</v>
      </c>
      <c r="M4022" t="s">
        <v>324</v>
      </c>
      <c r="N4022">
        <v>2436</v>
      </c>
      <c r="O4022" t="s">
        <v>396</v>
      </c>
      <c r="P4022" t="s">
        <v>54</v>
      </c>
      <c r="Q4022" t="s">
        <v>549</v>
      </c>
      <c r="R4022" t="s">
        <v>357</v>
      </c>
      <c r="S4022" t="s">
        <v>57</v>
      </c>
      <c r="T4022" t="s">
        <v>617</v>
      </c>
      <c r="U4022" t="s">
        <v>96</v>
      </c>
      <c r="V4022" t="s">
        <v>151</v>
      </c>
      <c r="W4022" t="s">
        <v>68</v>
      </c>
      <c r="X4022" t="s">
        <v>74</v>
      </c>
      <c r="Y4022" t="s">
        <v>206</v>
      </c>
      <c r="Z4022" t="s">
        <v>170</v>
      </c>
      <c r="AA4022" t="s">
        <v>64</v>
      </c>
      <c r="AB4022" t="s">
        <v>381</v>
      </c>
      <c r="AC4022" t="s">
        <v>155</v>
      </c>
      <c r="AD4022" t="s">
        <v>88</v>
      </c>
      <c r="AE4022" t="s">
        <v>3374</v>
      </c>
      <c r="AF4022" t="s">
        <v>178</v>
      </c>
      <c r="AG4022" t="s">
        <v>575</v>
      </c>
      <c r="AH4022" t="s">
        <v>472</v>
      </c>
      <c r="AI4022" t="s">
        <v>94</v>
      </c>
      <c r="AJ4022" t="s">
        <v>709</v>
      </c>
      <c r="AK4022" t="s">
        <v>73</v>
      </c>
      <c r="AL4022" t="s">
        <v>103</v>
      </c>
      <c r="AM4022" t="s">
        <v>75</v>
      </c>
      <c r="AN4022" t="s">
        <v>76</v>
      </c>
      <c r="AO4022" t="s">
        <v>340</v>
      </c>
      <c r="AP4022" t="s">
        <v>920</v>
      </c>
      <c r="AQ4022" t="s">
        <v>168</v>
      </c>
      <c r="AR4022" t="s">
        <v>74</v>
      </c>
      <c r="AS4022" t="s">
        <v>62</v>
      </c>
      <c r="AT4022" t="s">
        <v>73</v>
      </c>
      <c r="AU4022" t="s">
        <v>107</v>
      </c>
      <c r="AV4022" t="s">
        <v>18853</v>
      </c>
    </row>
    <row r="4023" spans="1:48" hidden="1" x14ac:dyDescent="0.3">
      <c r="A4023" t="s">
        <v>18854</v>
      </c>
      <c r="B4023" t="s">
        <v>18855</v>
      </c>
      <c r="C4023" s="1" t="str">
        <f t="shared" si="666"/>
        <v>21:0975</v>
      </c>
      <c r="D4023" s="1" t="str">
        <f t="shared" si="663"/>
        <v>21:0111</v>
      </c>
      <c r="E4023" t="s">
        <v>18856</v>
      </c>
      <c r="F4023" t="s">
        <v>18857</v>
      </c>
      <c r="H4023">
        <v>60.985759999999999</v>
      </c>
      <c r="I4023">
        <v>-100.93701129999999</v>
      </c>
      <c r="J4023" s="1" t="str">
        <f t="shared" si="664"/>
        <v>NGR lake sediment grab sample</v>
      </c>
      <c r="K4023" s="1" t="str">
        <f t="shared" si="665"/>
        <v>&lt;177 micron (NGR)</v>
      </c>
      <c r="L4023">
        <v>125</v>
      </c>
      <c r="M4023" t="s">
        <v>335</v>
      </c>
      <c r="N4023">
        <v>2437</v>
      </c>
      <c r="O4023" t="s">
        <v>205</v>
      </c>
      <c r="P4023" t="s">
        <v>54</v>
      </c>
      <c r="Q4023" t="s">
        <v>1158</v>
      </c>
      <c r="R4023" t="s">
        <v>116</v>
      </c>
      <c r="S4023" t="s">
        <v>57</v>
      </c>
      <c r="T4023" t="s">
        <v>437</v>
      </c>
      <c r="U4023" t="s">
        <v>57</v>
      </c>
      <c r="V4023" t="s">
        <v>890</v>
      </c>
      <c r="W4023" t="s">
        <v>238</v>
      </c>
      <c r="X4023" t="s">
        <v>74</v>
      </c>
      <c r="Y4023" t="s">
        <v>238</v>
      </c>
      <c r="Z4023" t="s">
        <v>127</v>
      </c>
      <c r="AA4023" t="s">
        <v>64</v>
      </c>
      <c r="AB4023" t="s">
        <v>58</v>
      </c>
      <c r="AC4023" t="s">
        <v>62</v>
      </c>
      <c r="AD4023" t="s">
        <v>264</v>
      </c>
      <c r="AE4023" t="s">
        <v>1056</v>
      </c>
      <c r="AF4023" t="s">
        <v>77</v>
      </c>
      <c r="AG4023" t="s">
        <v>93</v>
      </c>
      <c r="AH4023" t="s">
        <v>173</v>
      </c>
      <c r="AI4023" t="s">
        <v>201</v>
      </c>
      <c r="AJ4023" t="s">
        <v>14669</v>
      </c>
      <c r="AK4023" t="s">
        <v>73</v>
      </c>
      <c r="AL4023" t="s">
        <v>103</v>
      </c>
      <c r="AM4023" t="s">
        <v>95</v>
      </c>
      <c r="AN4023" t="s">
        <v>76</v>
      </c>
      <c r="AO4023" t="s">
        <v>77</v>
      </c>
      <c r="AP4023" t="s">
        <v>656</v>
      </c>
      <c r="AQ4023" t="s">
        <v>251</v>
      </c>
      <c r="AR4023" t="s">
        <v>74</v>
      </c>
      <c r="AS4023" t="s">
        <v>168</v>
      </c>
      <c r="AT4023" t="s">
        <v>277</v>
      </c>
      <c r="AU4023" t="s">
        <v>107</v>
      </c>
      <c r="AV4023" t="s">
        <v>18858</v>
      </c>
    </row>
    <row r="4024" spans="1:48" hidden="1" x14ac:dyDescent="0.3">
      <c r="A4024" t="s">
        <v>18859</v>
      </c>
      <c r="B4024" t="s">
        <v>18860</v>
      </c>
      <c r="C4024" s="1" t="str">
        <f t="shared" si="666"/>
        <v>21:0975</v>
      </c>
      <c r="D4024" s="1" t="str">
        <f t="shared" si="663"/>
        <v>21:0111</v>
      </c>
      <c r="E4024" t="s">
        <v>18861</v>
      </c>
      <c r="F4024" t="s">
        <v>18862</v>
      </c>
      <c r="H4024">
        <v>60.985180200000002</v>
      </c>
      <c r="I4024">
        <v>-101.01034869999999</v>
      </c>
      <c r="J4024" s="1" t="str">
        <f t="shared" si="664"/>
        <v>NGR lake sediment grab sample</v>
      </c>
      <c r="K4024" s="1" t="str">
        <f t="shared" si="665"/>
        <v>&lt;177 micron (NGR)</v>
      </c>
      <c r="L4024">
        <v>125</v>
      </c>
      <c r="M4024" t="s">
        <v>354</v>
      </c>
      <c r="N4024">
        <v>2438</v>
      </c>
      <c r="O4024" t="s">
        <v>125</v>
      </c>
      <c r="P4024" t="s">
        <v>54</v>
      </c>
      <c r="Q4024" t="s">
        <v>560</v>
      </c>
      <c r="R4024" t="s">
        <v>116</v>
      </c>
      <c r="S4024" t="s">
        <v>57</v>
      </c>
      <c r="T4024" t="s">
        <v>1295</v>
      </c>
      <c r="U4024" t="s">
        <v>57</v>
      </c>
      <c r="V4024" t="s">
        <v>317</v>
      </c>
      <c r="W4024" t="s">
        <v>526</v>
      </c>
      <c r="X4024" t="s">
        <v>62</v>
      </c>
      <c r="Y4024" t="s">
        <v>177</v>
      </c>
      <c r="Z4024" t="s">
        <v>62</v>
      </c>
      <c r="AA4024" t="s">
        <v>64</v>
      </c>
      <c r="AB4024" t="s">
        <v>16295</v>
      </c>
      <c r="AC4024" t="s">
        <v>63</v>
      </c>
      <c r="AD4024" t="s">
        <v>127</v>
      </c>
      <c r="AE4024" t="s">
        <v>3853</v>
      </c>
      <c r="AF4024" t="s">
        <v>203</v>
      </c>
      <c r="AG4024" t="s">
        <v>99</v>
      </c>
      <c r="AH4024" t="s">
        <v>472</v>
      </c>
      <c r="AI4024" t="s">
        <v>240</v>
      </c>
      <c r="AJ4024" t="s">
        <v>1142</v>
      </c>
      <c r="AK4024" t="s">
        <v>16141</v>
      </c>
      <c r="AL4024" t="s">
        <v>103</v>
      </c>
      <c r="AM4024" t="s">
        <v>127</v>
      </c>
      <c r="AN4024" t="s">
        <v>76</v>
      </c>
      <c r="AO4024" t="s">
        <v>609</v>
      </c>
      <c r="AP4024" t="s">
        <v>1134</v>
      </c>
      <c r="AQ4024" t="s">
        <v>3452</v>
      </c>
      <c r="AR4024" t="s">
        <v>67</v>
      </c>
      <c r="AS4024" t="s">
        <v>178</v>
      </c>
      <c r="AT4024" t="s">
        <v>91</v>
      </c>
      <c r="AU4024" t="s">
        <v>107</v>
      </c>
      <c r="AV4024" t="s">
        <v>1290</v>
      </c>
    </row>
    <row r="4025" spans="1:48" hidden="1" x14ac:dyDescent="0.3">
      <c r="A4025" t="s">
        <v>18863</v>
      </c>
      <c r="B4025" t="s">
        <v>18864</v>
      </c>
      <c r="C4025" s="1" t="str">
        <f t="shared" si="666"/>
        <v>21:0975</v>
      </c>
      <c r="D4025" s="1" t="str">
        <f t="shared" si="663"/>
        <v>21:0111</v>
      </c>
      <c r="E4025" t="s">
        <v>18865</v>
      </c>
      <c r="F4025" t="s">
        <v>18866</v>
      </c>
      <c r="H4025">
        <v>60.8154489</v>
      </c>
      <c r="I4025">
        <v>-101.2086496</v>
      </c>
      <c r="J4025" s="1" t="str">
        <f t="shared" si="664"/>
        <v>NGR lake sediment grab sample</v>
      </c>
      <c r="K4025" s="1" t="str">
        <f t="shared" si="665"/>
        <v>&lt;177 micron (NGR)</v>
      </c>
      <c r="L4025">
        <v>126</v>
      </c>
      <c r="M4025" t="s">
        <v>52</v>
      </c>
      <c r="N4025">
        <v>2439</v>
      </c>
      <c r="O4025" t="s">
        <v>205</v>
      </c>
      <c r="P4025" t="s">
        <v>54</v>
      </c>
      <c r="Q4025" t="s">
        <v>3299</v>
      </c>
      <c r="R4025" t="s">
        <v>436</v>
      </c>
      <c r="S4025" t="s">
        <v>57</v>
      </c>
      <c r="T4025" t="s">
        <v>65</v>
      </c>
      <c r="U4025" t="s">
        <v>138</v>
      </c>
      <c r="V4025" t="s">
        <v>151</v>
      </c>
      <c r="W4025" t="s">
        <v>125</v>
      </c>
      <c r="X4025" t="s">
        <v>67</v>
      </c>
      <c r="Y4025" t="s">
        <v>157</v>
      </c>
      <c r="Z4025" t="s">
        <v>62</v>
      </c>
      <c r="AA4025" t="s">
        <v>64</v>
      </c>
      <c r="AB4025" t="s">
        <v>282</v>
      </c>
      <c r="AC4025" t="s">
        <v>70</v>
      </c>
      <c r="AD4025" t="s">
        <v>170</v>
      </c>
      <c r="AE4025" t="s">
        <v>5846</v>
      </c>
      <c r="AF4025" t="s">
        <v>104</v>
      </c>
      <c r="AG4025" t="s">
        <v>282</v>
      </c>
      <c r="AH4025" t="s">
        <v>173</v>
      </c>
      <c r="AI4025" t="s">
        <v>205</v>
      </c>
      <c r="AJ4025" t="s">
        <v>106</v>
      </c>
      <c r="AK4025" t="s">
        <v>73</v>
      </c>
      <c r="AL4025" t="s">
        <v>103</v>
      </c>
      <c r="AM4025" t="s">
        <v>103</v>
      </c>
      <c r="AN4025" t="s">
        <v>76</v>
      </c>
      <c r="AO4025" t="s">
        <v>336</v>
      </c>
      <c r="AP4025" t="s">
        <v>470</v>
      </c>
      <c r="AQ4025" t="s">
        <v>373</v>
      </c>
      <c r="AR4025" t="s">
        <v>67</v>
      </c>
      <c r="AS4025" t="s">
        <v>54</v>
      </c>
      <c r="AT4025" t="s">
        <v>73</v>
      </c>
      <c r="AU4025" t="s">
        <v>107</v>
      </c>
      <c r="AV4025" t="s">
        <v>4172</v>
      </c>
    </row>
    <row r="4026" spans="1:48" hidden="1" x14ac:dyDescent="0.3">
      <c r="A4026" t="s">
        <v>18867</v>
      </c>
      <c r="B4026" t="s">
        <v>18868</v>
      </c>
      <c r="C4026" s="1" t="str">
        <f t="shared" si="666"/>
        <v>21:0975</v>
      </c>
      <c r="D4026" s="1" t="str">
        <f t="shared" si="663"/>
        <v>21:0111</v>
      </c>
      <c r="E4026" t="s">
        <v>18869</v>
      </c>
      <c r="F4026" t="s">
        <v>18870</v>
      </c>
      <c r="H4026">
        <v>60.982371800000003</v>
      </c>
      <c r="I4026">
        <v>-101.07710659999999</v>
      </c>
      <c r="J4026" s="1" t="str">
        <f t="shared" si="664"/>
        <v>NGR lake sediment grab sample</v>
      </c>
      <c r="K4026" s="1" t="str">
        <f t="shared" si="665"/>
        <v>&lt;177 micron (NGR)</v>
      </c>
      <c r="L4026">
        <v>126</v>
      </c>
      <c r="M4026" t="s">
        <v>113</v>
      </c>
      <c r="N4026">
        <v>2440</v>
      </c>
      <c r="O4026" t="s">
        <v>238</v>
      </c>
      <c r="P4026" t="s">
        <v>54</v>
      </c>
      <c r="Q4026" t="s">
        <v>736</v>
      </c>
      <c r="R4026" t="s">
        <v>53</v>
      </c>
      <c r="S4026" t="s">
        <v>57</v>
      </c>
      <c r="T4026" t="s">
        <v>522</v>
      </c>
      <c r="U4026" t="s">
        <v>57</v>
      </c>
      <c r="V4026" t="s">
        <v>282</v>
      </c>
      <c r="W4026" t="s">
        <v>171</v>
      </c>
      <c r="X4026" t="s">
        <v>67</v>
      </c>
      <c r="Y4026" t="s">
        <v>157</v>
      </c>
      <c r="Z4026" t="s">
        <v>96</v>
      </c>
      <c r="AA4026" t="s">
        <v>64</v>
      </c>
      <c r="AB4026" t="s">
        <v>151</v>
      </c>
      <c r="AC4026" t="s">
        <v>173</v>
      </c>
      <c r="AD4026" t="s">
        <v>67</v>
      </c>
      <c r="AE4026" t="s">
        <v>421</v>
      </c>
      <c r="AF4026" t="s">
        <v>76</v>
      </c>
      <c r="AG4026" t="s">
        <v>135</v>
      </c>
      <c r="AH4026" t="s">
        <v>173</v>
      </c>
      <c r="AI4026" t="s">
        <v>106</v>
      </c>
      <c r="AJ4026" t="s">
        <v>327</v>
      </c>
      <c r="AK4026" t="s">
        <v>73</v>
      </c>
      <c r="AL4026" t="s">
        <v>75</v>
      </c>
      <c r="AM4026" t="s">
        <v>103</v>
      </c>
      <c r="AN4026" t="s">
        <v>76</v>
      </c>
      <c r="AO4026" t="s">
        <v>338</v>
      </c>
      <c r="AP4026" t="s">
        <v>105</v>
      </c>
      <c r="AQ4026" t="s">
        <v>220</v>
      </c>
      <c r="AR4026" t="s">
        <v>67</v>
      </c>
      <c r="AS4026" t="s">
        <v>54</v>
      </c>
      <c r="AT4026" t="s">
        <v>73</v>
      </c>
      <c r="AU4026" t="s">
        <v>107</v>
      </c>
      <c r="AV4026" t="s">
        <v>18871</v>
      </c>
    </row>
    <row r="4027" spans="1:48" hidden="1" x14ac:dyDescent="0.3">
      <c r="A4027" t="s">
        <v>18872</v>
      </c>
      <c r="B4027" t="s">
        <v>18873</v>
      </c>
      <c r="C4027" s="1" t="str">
        <f t="shared" si="666"/>
        <v>21:0975</v>
      </c>
      <c r="D4027" s="1" t="str">
        <f t="shared" si="663"/>
        <v>21:0111</v>
      </c>
      <c r="E4027" t="s">
        <v>18869</v>
      </c>
      <c r="F4027" t="s">
        <v>18874</v>
      </c>
      <c r="H4027">
        <v>60.982371800000003</v>
      </c>
      <c r="I4027">
        <v>-101.07710659999999</v>
      </c>
      <c r="J4027" s="1" t="str">
        <f t="shared" si="664"/>
        <v>NGR lake sediment grab sample</v>
      </c>
      <c r="K4027" s="1" t="str">
        <f t="shared" si="665"/>
        <v>&lt;177 micron (NGR)</v>
      </c>
      <c r="L4027">
        <v>126</v>
      </c>
      <c r="M4027" t="s">
        <v>132</v>
      </c>
      <c r="N4027">
        <v>2441</v>
      </c>
      <c r="O4027" t="s">
        <v>526</v>
      </c>
      <c r="P4027" t="s">
        <v>54</v>
      </c>
      <c r="Q4027" t="s">
        <v>247</v>
      </c>
      <c r="R4027" t="s">
        <v>305</v>
      </c>
      <c r="S4027" t="s">
        <v>57</v>
      </c>
      <c r="T4027" t="s">
        <v>189</v>
      </c>
      <c r="U4027" t="s">
        <v>57</v>
      </c>
      <c r="V4027" t="s">
        <v>90</v>
      </c>
      <c r="W4027" t="s">
        <v>171</v>
      </c>
      <c r="X4027" t="s">
        <v>67</v>
      </c>
      <c r="Y4027" t="s">
        <v>74</v>
      </c>
      <c r="Z4027" t="s">
        <v>138</v>
      </c>
      <c r="AA4027" t="s">
        <v>64</v>
      </c>
      <c r="AB4027" t="s">
        <v>282</v>
      </c>
      <c r="AC4027" t="s">
        <v>70</v>
      </c>
      <c r="AD4027" t="s">
        <v>67</v>
      </c>
      <c r="AE4027" t="s">
        <v>302</v>
      </c>
      <c r="AF4027" t="s">
        <v>203</v>
      </c>
      <c r="AG4027" t="s">
        <v>58</v>
      </c>
      <c r="AH4027" t="s">
        <v>472</v>
      </c>
      <c r="AI4027" t="s">
        <v>292</v>
      </c>
      <c r="AJ4027" t="s">
        <v>226</v>
      </c>
      <c r="AK4027" t="s">
        <v>73</v>
      </c>
      <c r="AL4027" t="s">
        <v>177</v>
      </c>
      <c r="AM4027" t="s">
        <v>103</v>
      </c>
      <c r="AN4027" t="s">
        <v>76</v>
      </c>
      <c r="AO4027" t="s">
        <v>53</v>
      </c>
      <c r="AP4027" t="s">
        <v>656</v>
      </c>
      <c r="AQ4027" t="s">
        <v>79</v>
      </c>
      <c r="AR4027" t="s">
        <v>67</v>
      </c>
      <c r="AS4027" t="s">
        <v>54</v>
      </c>
      <c r="AT4027" t="s">
        <v>73</v>
      </c>
      <c r="AU4027" t="s">
        <v>447</v>
      </c>
      <c r="AV4027" t="s">
        <v>18875</v>
      </c>
    </row>
    <row r="4028" spans="1:48" hidden="1" x14ac:dyDescent="0.3">
      <c r="A4028" t="s">
        <v>18876</v>
      </c>
      <c r="B4028" t="s">
        <v>18877</v>
      </c>
      <c r="C4028" s="1" t="str">
        <f t="shared" si="666"/>
        <v>21:0975</v>
      </c>
      <c r="D4028" s="1" t="str">
        <f t="shared" si="663"/>
        <v>21:0111</v>
      </c>
      <c r="E4028" t="s">
        <v>18878</v>
      </c>
      <c r="F4028" t="s">
        <v>18879</v>
      </c>
      <c r="H4028">
        <v>60.970361099999998</v>
      </c>
      <c r="I4028">
        <v>-101.1268068</v>
      </c>
      <c r="J4028" s="1" t="str">
        <f t="shared" si="664"/>
        <v>NGR lake sediment grab sample</v>
      </c>
      <c r="K4028" s="1" t="str">
        <f t="shared" si="665"/>
        <v>&lt;177 micron (NGR)</v>
      </c>
      <c r="L4028">
        <v>126</v>
      </c>
      <c r="M4028" t="s">
        <v>86</v>
      </c>
      <c r="N4028">
        <v>2442</v>
      </c>
      <c r="O4028" t="s">
        <v>448</v>
      </c>
      <c r="P4028" t="s">
        <v>54</v>
      </c>
      <c r="Q4028" t="s">
        <v>194</v>
      </c>
      <c r="R4028" t="s">
        <v>118</v>
      </c>
      <c r="S4028" t="s">
        <v>57</v>
      </c>
      <c r="T4028" t="s">
        <v>339</v>
      </c>
      <c r="U4028" t="s">
        <v>59</v>
      </c>
      <c r="V4028" t="s">
        <v>890</v>
      </c>
      <c r="W4028" t="s">
        <v>137</v>
      </c>
      <c r="X4028" t="s">
        <v>74</v>
      </c>
      <c r="Y4028" t="s">
        <v>171</v>
      </c>
      <c r="Z4028" t="s">
        <v>138</v>
      </c>
      <c r="AA4028" t="s">
        <v>64</v>
      </c>
      <c r="AB4028" t="s">
        <v>317</v>
      </c>
      <c r="AC4028" t="s">
        <v>70</v>
      </c>
      <c r="AD4028" t="s">
        <v>67</v>
      </c>
      <c r="AE4028" t="s">
        <v>448</v>
      </c>
      <c r="AF4028" t="s">
        <v>290</v>
      </c>
      <c r="AG4028" t="s">
        <v>152</v>
      </c>
      <c r="AH4028" t="s">
        <v>173</v>
      </c>
      <c r="AI4028" t="s">
        <v>59</v>
      </c>
      <c r="AJ4028" t="s">
        <v>263</v>
      </c>
      <c r="AK4028" t="s">
        <v>73</v>
      </c>
      <c r="AL4028" t="s">
        <v>74</v>
      </c>
      <c r="AM4028" t="s">
        <v>75</v>
      </c>
      <c r="AN4028" t="s">
        <v>76</v>
      </c>
      <c r="AO4028" t="s">
        <v>318</v>
      </c>
      <c r="AP4028" t="s">
        <v>596</v>
      </c>
      <c r="AQ4028" t="s">
        <v>355</v>
      </c>
      <c r="AR4028" t="s">
        <v>74</v>
      </c>
      <c r="AS4028" t="s">
        <v>54</v>
      </c>
      <c r="AT4028" t="s">
        <v>73</v>
      </c>
      <c r="AU4028" t="s">
        <v>107</v>
      </c>
      <c r="AV4028" t="s">
        <v>18880</v>
      </c>
    </row>
    <row r="4029" spans="1:48" hidden="1" x14ac:dyDescent="0.3">
      <c r="A4029" t="s">
        <v>18881</v>
      </c>
      <c r="B4029" t="s">
        <v>18882</v>
      </c>
      <c r="C4029" s="1" t="str">
        <f t="shared" si="666"/>
        <v>21:0975</v>
      </c>
      <c r="D4029" s="1" t="str">
        <f t="shared" si="663"/>
        <v>21:0111</v>
      </c>
      <c r="E4029" t="s">
        <v>18883</v>
      </c>
      <c r="F4029" t="s">
        <v>18884</v>
      </c>
      <c r="H4029">
        <v>60.945974900000003</v>
      </c>
      <c r="I4029">
        <v>-101.12237260000001</v>
      </c>
      <c r="J4029" s="1" t="str">
        <f t="shared" si="664"/>
        <v>NGR lake sediment grab sample</v>
      </c>
      <c r="K4029" s="1" t="str">
        <f t="shared" si="665"/>
        <v>&lt;177 micron (NGR)</v>
      </c>
      <c r="L4029">
        <v>126</v>
      </c>
      <c r="M4029" t="s">
        <v>149</v>
      </c>
      <c r="N4029">
        <v>2443</v>
      </c>
      <c r="O4029" t="s">
        <v>692</v>
      </c>
      <c r="P4029" t="s">
        <v>54</v>
      </c>
      <c r="Q4029" t="s">
        <v>603</v>
      </c>
      <c r="R4029" t="s">
        <v>187</v>
      </c>
      <c r="S4029" t="s">
        <v>57</v>
      </c>
      <c r="T4029" t="s">
        <v>365</v>
      </c>
      <c r="U4029" t="s">
        <v>203</v>
      </c>
      <c r="V4029" t="s">
        <v>890</v>
      </c>
      <c r="W4029" t="s">
        <v>238</v>
      </c>
      <c r="X4029" t="s">
        <v>67</v>
      </c>
      <c r="Y4029" t="s">
        <v>171</v>
      </c>
      <c r="Z4029" t="s">
        <v>127</v>
      </c>
      <c r="AA4029" t="s">
        <v>64</v>
      </c>
      <c r="AB4029" t="s">
        <v>99</v>
      </c>
      <c r="AC4029" t="s">
        <v>70</v>
      </c>
      <c r="AD4029" t="s">
        <v>74</v>
      </c>
      <c r="AE4029" t="s">
        <v>74</v>
      </c>
      <c r="AF4029" t="s">
        <v>141</v>
      </c>
      <c r="AG4029" t="s">
        <v>223</v>
      </c>
      <c r="AH4029" t="s">
        <v>173</v>
      </c>
      <c r="AI4029" t="s">
        <v>306</v>
      </c>
      <c r="AJ4029" t="s">
        <v>292</v>
      </c>
      <c r="AK4029" t="s">
        <v>73</v>
      </c>
      <c r="AL4029" t="s">
        <v>75</v>
      </c>
      <c r="AM4029" t="s">
        <v>103</v>
      </c>
      <c r="AN4029" t="s">
        <v>76</v>
      </c>
      <c r="AO4029" t="s">
        <v>72</v>
      </c>
      <c r="AP4029" t="s">
        <v>566</v>
      </c>
      <c r="AQ4029" t="s">
        <v>363</v>
      </c>
      <c r="AR4029" t="s">
        <v>67</v>
      </c>
      <c r="AS4029" t="s">
        <v>54</v>
      </c>
      <c r="AT4029" t="s">
        <v>73</v>
      </c>
      <c r="AU4029" t="s">
        <v>107</v>
      </c>
      <c r="AV4029" t="s">
        <v>6027</v>
      </c>
    </row>
    <row r="4030" spans="1:48" hidden="1" x14ac:dyDescent="0.3">
      <c r="A4030" t="s">
        <v>18885</v>
      </c>
      <c r="B4030" t="s">
        <v>18886</v>
      </c>
      <c r="C4030" s="1" t="str">
        <f t="shared" si="666"/>
        <v>21:0975</v>
      </c>
      <c r="D4030" s="1" t="str">
        <f t="shared" si="663"/>
        <v>21:0111</v>
      </c>
      <c r="E4030" t="s">
        <v>18887</v>
      </c>
      <c r="F4030" t="s">
        <v>18888</v>
      </c>
      <c r="H4030">
        <v>60.801759199999999</v>
      </c>
      <c r="I4030">
        <v>-101.1178747</v>
      </c>
      <c r="J4030" s="1" t="str">
        <f t="shared" si="664"/>
        <v>NGR lake sediment grab sample</v>
      </c>
      <c r="K4030" s="1" t="str">
        <f t="shared" si="665"/>
        <v>&lt;177 micron (NGR)</v>
      </c>
      <c r="L4030">
        <v>126</v>
      </c>
      <c r="M4030" t="s">
        <v>165</v>
      </c>
      <c r="N4030">
        <v>2444</v>
      </c>
      <c r="O4030" t="s">
        <v>238</v>
      </c>
      <c r="P4030" t="s">
        <v>54</v>
      </c>
      <c r="Q4030" t="s">
        <v>802</v>
      </c>
      <c r="R4030" t="s">
        <v>436</v>
      </c>
      <c r="S4030" t="s">
        <v>57</v>
      </c>
      <c r="T4030" t="s">
        <v>187</v>
      </c>
      <c r="U4030" t="s">
        <v>57</v>
      </c>
      <c r="V4030" t="s">
        <v>436</v>
      </c>
      <c r="W4030" t="s">
        <v>125</v>
      </c>
      <c r="X4030" t="s">
        <v>67</v>
      </c>
      <c r="Y4030" t="s">
        <v>157</v>
      </c>
      <c r="Z4030" t="s">
        <v>170</v>
      </c>
      <c r="AA4030" t="s">
        <v>64</v>
      </c>
      <c r="AB4030" t="s">
        <v>281</v>
      </c>
      <c r="AC4030" t="s">
        <v>66</v>
      </c>
      <c r="AD4030" t="s">
        <v>67</v>
      </c>
      <c r="AE4030" t="s">
        <v>2181</v>
      </c>
      <c r="AF4030" t="s">
        <v>76</v>
      </c>
      <c r="AG4030" t="s">
        <v>192</v>
      </c>
      <c r="AH4030" t="s">
        <v>472</v>
      </c>
      <c r="AI4030" t="s">
        <v>136</v>
      </c>
      <c r="AJ4030" t="s">
        <v>63</v>
      </c>
      <c r="AK4030" t="s">
        <v>73</v>
      </c>
      <c r="AL4030" t="s">
        <v>103</v>
      </c>
      <c r="AM4030" t="s">
        <v>103</v>
      </c>
      <c r="AN4030" t="s">
        <v>76</v>
      </c>
      <c r="AO4030" t="s">
        <v>363</v>
      </c>
      <c r="AP4030" t="s">
        <v>4241</v>
      </c>
      <c r="AQ4030" t="s">
        <v>220</v>
      </c>
      <c r="AR4030" t="s">
        <v>67</v>
      </c>
      <c r="AS4030" t="s">
        <v>54</v>
      </c>
      <c r="AT4030" t="s">
        <v>73</v>
      </c>
      <c r="AU4030" t="s">
        <v>107</v>
      </c>
      <c r="AV4030" t="s">
        <v>8505</v>
      </c>
    </row>
    <row r="4031" spans="1:48" hidden="1" x14ac:dyDescent="0.3">
      <c r="A4031" t="s">
        <v>18889</v>
      </c>
      <c r="B4031" t="s">
        <v>18890</v>
      </c>
      <c r="C4031" s="1" t="str">
        <f t="shared" si="666"/>
        <v>21:0975</v>
      </c>
      <c r="D4031" s="1" t="str">
        <f t="shared" si="663"/>
        <v>21:0111</v>
      </c>
      <c r="E4031" t="s">
        <v>18891</v>
      </c>
      <c r="F4031" t="s">
        <v>18892</v>
      </c>
      <c r="H4031">
        <v>60.7851389</v>
      </c>
      <c r="I4031">
        <v>-101.20841900000001</v>
      </c>
      <c r="J4031" s="1" t="str">
        <f t="shared" si="664"/>
        <v>NGR lake sediment grab sample</v>
      </c>
      <c r="K4031" s="1" t="str">
        <f t="shared" si="665"/>
        <v>&lt;177 micron (NGR)</v>
      </c>
      <c r="L4031">
        <v>126</v>
      </c>
      <c r="M4031" t="s">
        <v>185</v>
      </c>
      <c r="N4031">
        <v>2445</v>
      </c>
      <c r="O4031" t="s">
        <v>171</v>
      </c>
      <c r="P4031" t="s">
        <v>54</v>
      </c>
      <c r="Q4031" t="s">
        <v>274</v>
      </c>
      <c r="R4031" t="s">
        <v>168</v>
      </c>
      <c r="S4031" t="s">
        <v>57</v>
      </c>
      <c r="T4031" t="s">
        <v>190</v>
      </c>
      <c r="U4031" t="s">
        <v>57</v>
      </c>
      <c r="V4031" t="s">
        <v>151</v>
      </c>
      <c r="W4031" t="s">
        <v>396</v>
      </c>
      <c r="X4031" t="s">
        <v>67</v>
      </c>
      <c r="Y4031" t="s">
        <v>157</v>
      </c>
      <c r="Z4031" t="s">
        <v>127</v>
      </c>
      <c r="AA4031" t="s">
        <v>64</v>
      </c>
      <c r="AB4031" t="s">
        <v>116</v>
      </c>
      <c r="AC4031" t="s">
        <v>66</v>
      </c>
      <c r="AD4031" t="s">
        <v>67</v>
      </c>
      <c r="AE4031" t="s">
        <v>302</v>
      </c>
      <c r="AF4031" t="s">
        <v>203</v>
      </c>
      <c r="AG4031" t="s">
        <v>604</v>
      </c>
      <c r="AH4031" t="s">
        <v>173</v>
      </c>
      <c r="AI4031" t="s">
        <v>226</v>
      </c>
      <c r="AJ4031" t="s">
        <v>94</v>
      </c>
      <c r="AK4031" t="s">
        <v>73</v>
      </c>
      <c r="AL4031" t="s">
        <v>75</v>
      </c>
      <c r="AM4031" t="s">
        <v>103</v>
      </c>
      <c r="AN4031" t="s">
        <v>76</v>
      </c>
      <c r="AO4031" t="s">
        <v>233</v>
      </c>
      <c r="AP4031" t="s">
        <v>234</v>
      </c>
      <c r="AQ4031" t="s">
        <v>205</v>
      </c>
      <c r="AR4031" t="s">
        <v>67</v>
      </c>
      <c r="AS4031" t="s">
        <v>54</v>
      </c>
      <c r="AT4031" t="s">
        <v>73</v>
      </c>
      <c r="AU4031" t="s">
        <v>107</v>
      </c>
      <c r="AV4031" t="s">
        <v>14525</v>
      </c>
    </row>
    <row r="4032" spans="1:48" hidden="1" x14ac:dyDescent="0.3">
      <c r="A4032" t="s">
        <v>18893</v>
      </c>
      <c r="B4032" t="s">
        <v>18894</v>
      </c>
      <c r="C4032" s="1" t="str">
        <f t="shared" si="666"/>
        <v>21:0975</v>
      </c>
      <c r="D4032" s="1" t="str">
        <f t="shared" si="663"/>
        <v>21:0111</v>
      </c>
      <c r="E4032" t="s">
        <v>18865</v>
      </c>
      <c r="F4032" t="s">
        <v>18895</v>
      </c>
      <c r="H4032">
        <v>60.8154489</v>
      </c>
      <c r="I4032">
        <v>-101.2086496</v>
      </c>
      <c r="J4032" s="1" t="str">
        <f t="shared" si="664"/>
        <v>NGR lake sediment grab sample</v>
      </c>
      <c r="K4032" s="1" t="str">
        <f t="shared" si="665"/>
        <v>&lt;177 micron (NGR)</v>
      </c>
      <c r="L4032">
        <v>126</v>
      </c>
      <c r="M4032" t="s">
        <v>345</v>
      </c>
      <c r="N4032">
        <v>2446</v>
      </c>
      <c r="O4032" t="s">
        <v>220</v>
      </c>
      <c r="P4032" t="s">
        <v>54</v>
      </c>
      <c r="Q4032" t="s">
        <v>1128</v>
      </c>
      <c r="R4032" t="s">
        <v>151</v>
      </c>
      <c r="S4032" t="s">
        <v>57</v>
      </c>
      <c r="T4032" t="s">
        <v>411</v>
      </c>
      <c r="U4032" t="s">
        <v>138</v>
      </c>
      <c r="V4032" t="s">
        <v>2740</v>
      </c>
      <c r="W4032" t="s">
        <v>177</v>
      </c>
      <c r="X4032" t="s">
        <v>67</v>
      </c>
      <c r="Y4032" t="s">
        <v>74</v>
      </c>
      <c r="Z4032" t="s">
        <v>74</v>
      </c>
      <c r="AA4032" t="s">
        <v>64</v>
      </c>
      <c r="AB4032" t="s">
        <v>141</v>
      </c>
      <c r="AC4032" t="s">
        <v>70</v>
      </c>
      <c r="AD4032" t="s">
        <v>127</v>
      </c>
      <c r="AE4032" t="s">
        <v>1023</v>
      </c>
      <c r="AF4032" t="s">
        <v>104</v>
      </c>
      <c r="AG4032" t="s">
        <v>187</v>
      </c>
      <c r="AH4032" t="s">
        <v>173</v>
      </c>
      <c r="AI4032" t="s">
        <v>205</v>
      </c>
      <c r="AJ4032" t="s">
        <v>240</v>
      </c>
      <c r="AK4032" t="s">
        <v>73</v>
      </c>
      <c r="AL4032" t="s">
        <v>103</v>
      </c>
      <c r="AM4032" t="s">
        <v>103</v>
      </c>
      <c r="AN4032" t="s">
        <v>76</v>
      </c>
      <c r="AO4032" t="s">
        <v>233</v>
      </c>
      <c r="AP4032" t="s">
        <v>410</v>
      </c>
      <c r="AQ4032" t="s">
        <v>592</v>
      </c>
      <c r="AR4032" t="s">
        <v>67</v>
      </c>
      <c r="AS4032" t="s">
        <v>54</v>
      </c>
      <c r="AT4032" t="s">
        <v>73</v>
      </c>
      <c r="AU4032" t="s">
        <v>107</v>
      </c>
      <c r="AV4032" t="s">
        <v>102</v>
      </c>
    </row>
    <row r="4033" spans="1:48" hidden="1" x14ac:dyDescent="0.3">
      <c r="A4033" t="s">
        <v>18896</v>
      </c>
      <c r="B4033" t="s">
        <v>18897</v>
      </c>
      <c r="C4033" s="1" t="str">
        <f t="shared" si="666"/>
        <v>21:0975</v>
      </c>
      <c r="D4033" s="1" t="str">
        <f t="shared" si="663"/>
        <v>21:0111</v>
      </c>
      <c r="E4033" t="s">
        <v>18898</v>
      </c>
      <c r="F4033" t="s">
        <v>18899</v>
      </c>
      <c r="H4033">
        <v>60.851330599999997</v>
      </c>
      <c r="I4033">
        <v>-101.2032091</v>
      </c>
      <c r="J4033" s="1" t="str">
        <f t="shared" si="664"/>
        <v>NGR lake sediment grab sample</v>
      </c>
      <c r="K4033" s="1" t="str">
        <f t="shared" si="665"/>
        <v>&lt;177 micron (NGR)</v>
      </c>
      <c r="L4033">
        <v>126</v>
      </c>
      <c r="M4033" t="s">
        <v>200</v>
      </c>
      <c r="N4033">
        <v>2447</v>
      </c>
      <c r="O4033" t="s">
        <v>72</v>
      </c>
      <c r="P4033" t="s">
        <v>54</v>
      </c>
      <c r="Q4033" t="s">
        <v>747</v>
      </c>
      <c r="R4033" t="s">
        <v>264</v>
      </c>
      <c r="S4033" t="s">
        <v>57</v>
      </c>
      <c r="T4033" t="s">
        <v>152</v>
      </c>
      <c r="U4033" t="s">
        <v>281</v>
      </c>
      <c r="V4033" t="s">
        <v>172</v>
      </c>
      <c r="W4033" t="s">
        <v>95</v>
      </c>
      <c r="X4033" t="s">
        <v>62</v>
      </c>
      <c r="Y4033" t="s">
        <v>118</v>
      </c>
      <c r="Z4033" t="s">
        <v>138</v>
      </c>
      <c r="AA4033" t="s">
        <v>64</v>
      </c>
      <c r="AB4033" t="s">
        <v>221</v>
      </c>
      <c r="AC4033" t="s">
        <v>75</v>
      </c>
      <c r="AD4033" t="s">
        <v>138</v>
      </c>
      <c r="AE4033" t="s">
        <v>396</v>
      </c>
      <c r="AF4033" t="s">
        <v>69</v>
      </c>
      <c r="AG4033" t="s">
        <v>252</v>
      </c>
      <c r="AH4033" t="s">
        <v>70</v>
      </c>
      <c r="AI4033" t="s">
        <v>117</v>
      </c>
      <c r="AJ4033" t="s">
        <v>413</v>
      </c>
      <c r="AK4033" t="s">
        <v>73</v>
      </c>
      <c r="AL4033" t="s">
        <v>157</v>
      </c>
      <c r="AM4033" t="s">
        <v>157</v>
      </c>
      <c r="AN4033" t="s">
        <v>76</v>
      </c>
      <c r="AO4033" t="s">
        <v>203</v>
      </c>
      <c r="AP4033" t="s">
        <v>158</v>
      </c>
      <c r="AQ4033" t="s">
        <v>77</v>
      </c>
      <c r="AR4033" t="s">
        <v>74</v>
      </c>
      <c r="AS4033" t="s">
        <v>170</v>
      </c>
      <c r="AT4033" t="s">
        <v>73</v>
      </c>
      <c r="AU4033" t="s">
        <v>107</v>
      </c>
      <c r="AV4033" t="s">
        <v>13283</v>
      </c>
    </row>
    <row r="4034" spans="1:48" hidden="1" x14ac:dyDescent="0.3">
      <c r="A4034" t="s">
        <v>18900</v>
      </c>
      <c r="B4034" t="s">
        <v>18901</v>
      </c>
      <c r="C4034" s="1" t="str">
        <f t="shared" si="666"/>
        <v>21:0975</v>
      </c>
      <c r="D4034" s="1" t="str">
        <f t="shared" si="663"/>
        <v>21:0111</v>
      </c>
      <c r="E4034" t="s">
        <v>18902</v>
      </c>
      <c r="F4034" t="s">
        <v>18903</v>
      </c>
      <c r="H4034">
        <v>60.884602100000002</v>
      </c>
      <c r="I4034">
        <v>-101.20410219999999</v>
      </c>
      <c r="J4034" s="1" t="str">
        <f t="shared" si="664"/>
        <v>NGR lake sediment grab sample</v>
      </c>
      <c r="K4034" s="1" t="str">
        <f t="shared" si="665"/>
        <v>&lt;177 micron (NGR)</v>
      </c>
      <c r="L4034">
        <v>126</v>
      </c>
      <c r="M4034" t="s">
        <v>217</v>
      </c>
      <c r="N4034">
        <v>2448</v>
      </c>
      <c r="O4034" t="s">
        <v>205</v>
      </c>
      <c r="P4034" t="s">
        <v>54</v>
      </c>
      <c r="Q4034" t="s">
        <v>572</v>
      </c>
      <c r="R4034" t="s">
        <v>134</v>
      </c>
      <c r="S4034" t="s">
        <v>57</v>
      </c>
      <c r="T4034" t="s">
        <v>169</v>
      </c>
      <c r="U4034" t="s">
        <v>59</v>
      </c>
      <c r="V4034" t="s">
        <v>522</v>
      </c>
      <c r="W4034" t="s">
        <v>137</v>
      </c>
      <c r="X4034" t="s">
        <v>74</v>
      </c>
      <c r="Y4034" t="s">
        <v>421</v>
      </c>
      <c r="Z4034" t="s">
        <v>96</v>
      </c>
      <c r="AA4034" t="s">
        <v>64</v>
      </c>
      <c r="AB4034" t="s">
        <v>691</v>
      </c>
      <c r="AC4034" t="s">
        <v>155</v>
      </c>
      <c r="AD4034" t="s">
        <v>170</v>
      </c>
      <c r="AE4034" t="s">
        <v>238</v>
      </c>
      <c r="AF4034" t="s">
        <v>290</v>
      </c>
      <c r="AG4034" t="s">
        <v>204</v>
      </c>
      <c r="AH4034" t="s">
        <v>173</v>
      </c>
      <c r="AI4034" t="s">
        <v>429</v>
      </c>
      <c r="AJ4034" t="s">
        <v>306</v>
      </c>
      <c r="AK4034" t="s">
        <v>73</v>
      </c>
      <c r="AL4034" t="s">
        <v>177</v>
      </c>
      <c r="AM4034" t="s">
        <v>75</v>
      </c>
      <c r="AN4034" t="s">
        <v>76</v>
      </c>
      <c r="AO4034" t="s">
        <v>117</v>
      </c>
      <c r="AP4034" t="s">
        <v>210</v>
      </c>
      <c r="AQ4034" t="s">
        <v>114</v>
      </c>
      <c r="AR4034" t="s">
        <v>74</v>
      </c>
      <c r="AS4034" t="s">
        <v>62</v>
      </c>
      <c r="AT4034" t="s">
        <v>73</v>
      </c>
      <c r="AU4034" t="s">
        <v>107</v>
      </c>
      <c r="AV4034" t="s">
        <v>4554</v>
      </c>
    </row>
    <row r="4035" spans="1:48" hidden="1" x14ac:dyDescent="0.3">
      <c r="A4035" t="s">
        <v>18904</v>
      </c>
      <c r="B4035" t="s">
        <v>18905</v>
      </c>
      <c r="C4035" s="1" t="str">
        <f t="shared" si="666"/>
        <v>21:0975</v>
      </c>
      <c r="D4035" s="1" t="str">
        <f t="shared" si="663"/>
        <v>21:0111</v>
      </c>
      <c r="E4035" t="s">
        <v>18906</v>
      </c>
      <c r="F4035" t="s">
        <v>18907</v>
      </c>
      <c r="H4035">
        <v>60.932831299999997</v>
      </c>
      <c r="I4035">
        <v>-101.2086163</v>
      </c>
      <c r="J4035" s="1" t="str">
        <f t="shared" si="664"/>
        <v>NGR lake sediment grab sample</v>
      </c>
      <c r="K4035" s="1" t="str">
        <f t="shared" si="665"/>
        <v>&lt;177 micron (NGR)</v>
      </c>
      <c r="L4035">
        <v>126</v>
      </c>
      <c r="M4035" t="s">
        <v>246</v>
      </c>
      <c r="N4035">
        <v>2449</v>
      </c>
      <c r="O4035" t="s">
        <v>421</v>
      </c>
      <c r="P4035" t="s">
        <v>54</v>
      </c>
      <c r="Q4035" t="s">
        <v>462</v>
      </c>
      <c r="R4035" t="s">
        <v>282</v>
      </c>
      <c r="S4035" t="s">
        <v>57</v>
      </c>
      <c r="T4035" t="s">
        <v>303</v>
      </c>
      <c r="U4035" t="s">
        <v>138</v>
      </c>
      <c r="V4035" t="s">
        <v>2740</v>
      </c>
      <c r="W4035" t="s">
        <v>103</v>
      </c>
      <c r="X4035" t="s">
        <v>67</v>
      </c>
      <c r="Y4035" t="s">
        <v>526</v>
      </c>
      <c r="Z4035" t="s">
        <v>62</v>
      </c>
      <c r="AA4035" t="s">
        <v>64</v>
      </c>
      <c r="AB4035" t="s">
        <v>141</v>
      </c>
      <c r="AC4035" t="s">
        <v>173</v>
      </c>
      <c r="AD4035" t="s">
        <v>67</v>
      </c>
      <c r="AE4035" t="s">
        <v>10367</v>
      </c>
      <c r="AF4035" t="s">
        <v>76</v>
      </c>
      <c r="AG4035" t="s">
        <v>290</v>
      </c>
      <c r="AH4035" t="s">
        <v>472</v>
      </c>
      <c r="AI4035" t="s">
        <v>220</v>
      </c>
      <c r="AJ4035" t="s">
        <v>308</v>
      </c>
      <c r="AK4035" t="s">
        <v>73</v>
      </c>
      <c r="AL4035" t="s">
        <v>103</v>
      </c>
      <c r="AM4035" t="s">
        <v>103</v>
      </c>
      <c r="AN4035" t="s">
        <v>76</v>
      </c>
      <c r="AO4035" t="s">
        <v>292</v>
      </c>
      <c r="AP4035" t="s">
        <v>1134</v>
      </c>
      <c r="AQ4035" t="s">
        <v>136</v>
      </c>
      <c r="AR4035" t="s">
        <v>67</v>
      </c>
      <c r="AS4035" t="s">
        <v>54</v>
      </c>
      <c r="AT4035" t="s">
        <v>73</v>
      </c>
      <c r="AU4035" t="s">
        <v>107</v>
      </c>
      <c r="AV4035" t="s">
        <v>17305</v>
      </c>
    </row>
    <row r="4036" spans="1:48" hidden="1" x14ac:dyDescent="0.3">
      <c r="A4036" t="s">
        <v>18908</v>
      </c>
      <c r="B4036" t="s">
        <v>18909</v>
      </c>
      <c r="C4036" s="1" t="str">
        <f t="shared" si="666"/>
        <v>21:0975</v>
      </c>
      <c r="D4036" s="1" t="str">
        <f t="shared" si="663"/>
        <v>21:0111</v>
      </c>
      <c r="E4036" t="s">
        <v>18910</v>
      </c>
      <c r="F4036" t="s">
        <v>18911</v>
      </c>
      <c r="H4036">
        <v>60.982232099999997</v>
      </c>
      <c r="I4036">
        <v>-101.2303089</v>
      </c>
      <c r="J4036" s="1" t="str">
        <f t="shared" si="664"/>
        <v>NGR lake sediment grab sample</v>
      </c>
      <c r="K4036" s="1" t="str">
        <f t="shared" si="665"/>
        <v>&lt;177 micron (NGR)</v>
      </c>
      <c r="L4036">
        <v>126</v>
      </c>
      <c r="M4036" t="s">
        <v>260</v>
      </c>
      <c r="N4036">
        <v>2450</v>
      </c>
      <c r="O4036" t="s">
        <v>95</v>
      </c>
      <c r="P4036" t="s">
        <v>54</v>
      </c>
      <c r="Q4036" t="s">
        <v>1227</v>
      </c>
      <c r="R4036" t="s">
        <v>357</v>
      </c>
      <c r="S4036" t="s">
        <v>57</v>
      </c>
      <c r="T4036" t="s">
        <v>100</v>
      </c>
      <c r="U4036" t="s">
        <v>59</v>
      </c>
      <c r="V4036" t="s">
        <v>492</v>
      </c>
      <c r="W4036" t="s">
        <v>238</v>
      </c>
      <c r="X4036" t="s">
        <v>74</v>
      </c>
      <c r="Y4036" t="s">
        <v>171</v>
      </c>
      <c r="Z4036" t="s">
        <v>170</v>
      </c>
      <c r="AA4036" t="s">
        <v>64</v>
      </c>
      <c r="AB4036" t="s">
        <v>99</v>
      </c>
      <c r="AC4036" t="s">
        <v>70</v>
      </c>
      <c r="AD4036" t="s">
        <v>74</v>
      </c>
      <c r="AE4036" t="s">
        <v>154</v>
      </c>
      <c r="AF4036" t="s">
        <v>77</v>
      </c>
      <c r="AG4036" t="s">
        <v>60</v>
      </c>
      <c r="AH4036" t="s">
        <v>173</v>
      </c>
      <c r="AI4036" t="s">
        <v>201</v>
      </c>
      <c r="AJ4036" t="s">
        <v>193</v>
      </c>
      <c r="AK4036" t="s">
        <v>73</v>
      </c>
      <c r="AL4036" t="s">
        <v>103</v>
      </c>
      <c r="AM4036" t="s">
        <v>103</v>
      </c>
      <c r="AN4036" t="s">
        <v>76</v>
      </c>
      <c r="AO4036" t="s">
        <v>101</v>
      </c>
      <c r="AP4036" t="s">
        <v>105</v>
      </c>
      <c r="AQ4036" t="s">
        <v>254</v>
      </c>
      <c r="AR4036" t="s">
        <v>67</v>
      </c>
      <c r="AS4036" t="s">
        <v>54</v>
      </c>
      <c r="AT4036" t="s">
        <v>73</v>
      </c>
      <c r="AU4036" t="s">
        <v>107</v>
      </c>
      <c r="AV4036" t="s">
        <v>12166</v>
      </c>
    </row>
    <row r="4037" spans="1:48" hidden="1" x14ac:dyDescent="0.3">
      <c r="A4037" t="s">
        <v>18912</v>
      </c>
      <c r="B4037" t="s">
        <v>18913</v>
      </c>
      <c r="C4037" s="1" t="str">
        <f t="shared" si="666"/>
        <v>21:0975</v>
      </c>
      <c r="D4037" s="1" t="str">
        <f t="shared" si="663"/>
        <v>21:0111</v>
      </c>
      <c r="E4037" t="s">
        <v>18914</v>
      </c>
      <c r="F4037" t="s">
        <v>18915</v>
      </c>
      <c r="H4037">
        <v>60.980396800000001</v>
      </c>
      <c r="I4037">
        <v>-101.2601452</v>
      </c>
      <c r="J4037" s="1" t="str">
        <f t="shared" si="664"/>
        <v>NGR lake sediment grab sample</v>
      </c>
      <c r="K4037" s="1" t="str">
        <f t="shared" si="665"/>
        <v>&lt;177 micron (NGR)</v>
      </c>
      <c r="L4037">
        <v>126</v>
      </c>
      <c r="M4037" t="s">
        <v>273</v>
      </c>
      <c r="N4037">
        <v>2451</v>
      </c>
      <c r="O4037" t="s">
        <v>206</v>
      </c>
      <c r="P4037" t="s">
        <v>54</v>
      </c>
      <c r="Q4037" t="s">
        <v>593</v>
      </c>
      <c r="R4037" t="s">
        <v>141</v>
      </c>
      <c r="S4037" t="s">
        <v>57</v>
      </c>
      <c r="T4037" t="s">
        <v>236</v>
      </c>
      <c r="U4037" t="s">
        <v>57</v>
      </c>
      <c r="V4037" t="s">
        <v>2740</v>
      </c>
      <c r="W4037" t="s">
        <v>103</v>
      </c>
      <c r="X4037" t="s">
        <v>67</v>
      </c>
      <c r="Y4037" t="s">
        <v>68</v>
      </c>
      <c r="Z4037" t="s">
        <v>74</v>
      </c>
      <c r="AA4037" t="s">
        <v>64</v>
      </c>
      <c r="AB4037" t="s">
        <v>90</v>
      </c>
      <c r="AC4037" t="s">
        <v>66</v>
      </c>
      <c r="AD4037" t="s">
        <v>67</v>
      </c>
      <c r="AE4037" t="s">
        <v>7527</v>
      </c>
      <c r="AF4037" t="s">
        <v>76</v>
      </c>
      <c r="AG4037" t="s">
        <v>134</v>
      </c>
      <c r="AH4037" t="s">
        <v>780</v>
      </c>
      <c r="AI4037" t="s">
        <v>355</v>
      </c>
      <c r="AJ4037" t="s">
        <v>220</v>
      </c>
      <c r="AK4037" t="s">
        <v>73</v>
      </c>
      <c r="AL4037" t="s">
        <v>103</v>
      </c>
      <c r="AM4037" t="s">
        <v>103</v>
      </c>
      <c r="AN4037" t="s">
        <v>76</v>
      </c>
      <c r="AO4037" t="s">
        <v>292</v>
      </c>
      <c r="AP4037" t="s">
        <v>1158</v>
      </c>
      <c r="AQ4037" t="s">
        <v>94</v>
      </c>
      <c r="AR4037" t="s">
        <v>67</v>
      </c>
      <c r="AS4037" t="s">
        <v>54</v>
      </c>
      <c r="AT4037" t="s">
        <v>73</v>
      </c>
      <c r="AU4037" t="s">
        <v>107</v>
      </c>
      <c r="AV4037" t="s">
        <v>8165</v>
      </c>
    </row>
    <row r="4038" spans="1:48" hidden="1" x14ac:dyDescent="0.3">
      <c r="A4038" t="s">
        <v>18916</v>
      </c>
      <c r="B4038" t="s">
        <v>18917</v>
      </c>
      <c r="C4038" s="1" t="str">
        <f t="shared" si="666"/>
        <v>21:0975</v>
      </c>
      <c r="D4038" s="1" t="str">
        <f t="shared" si="663"/>
        <v>21:0111</v>
      </c>
      <c r="E4038" t="s">
        <v>18918</v>
      </c>
      <c r="F4038" t="s">
        <v>18919</v>
      </c>
      <c r="H4038">
        <v>60.979022000000001</v>
      </c>
      <c r="I4038">
        <v>-101.3412154</v>
      </c>
      <c r="J4038" s="1" t="str">
        <f t="shared" si="664"/>
        <v>NGR lake sediment grab sample</v>
      </c>
      <c r="K4038" s="1" t="str">
        <f t="shared" si="665"/>
        <v>&lt;177 micron (NGR)</v>
      </c>
      <c r="L4038">
        <v>126</v>
      </c>
      <c r="M4038" t="s">
        <v>289</v>
      </c>
      <c r="N4038">
        <v>2452</v>
      </c>
      <c r="O4038" t="s">
        <v>96</v>
      </c>
      <c r="P4038" t="s">
        <v>54</v>
      </c>
      <c r="Q4038" t="s">
        <v>1980</v>
      </c>
      <c r="R4038" t="s">
        <v>92</v>
      </c>
      <c r="S4038" t="s">
        <v>57</v>
      </c>
      <c r="T4038" t="s">
        <v>561</v>
      </c>
      <c r="U4038" t="s">
        <v>117</v>
      </c>
      <c r="V4038" t="s">
        <v>65</v>
      </c>
      <c r="W4038" t="s">
        <v>205</v>
      </c>
      <c r="X4038" t="s">
        <v>74</v>
      </c>
      <c r="Y4038" t="s">
        <v>448</v>
      </c>
      <c r="Z4038" t="s">
        <v>59</v>
      </c>
      <c r="AA4038" t="s">
        <v>64</v>
      </c>
      <c r="AB4038" t="s">
        <v>492</v>
      </c>
      <c r="AC4038" t="s">
        <v>224</v>
      </c>
      <c r="AD4038" t="s">
        <v>62</v>
      </c>
      <c r="AE4038" t="s">
        <v>302</v>
      </c>
      <c r="AF4038" t="s">
        <v>282</v>
      </c>
      <c r="AG4038" t="s">
        <v>91</v>
      </c>
      <c r="AH4038" t="s">
        <v>173</v>
      </c>
      <c r="AI4038" t="s">
        <v>328</v>
      </c>
      <c r="AJ4038" t="s">
        <v>59</v>
      </c>
      <c r="AK4038" t="s">
        <v>73</v>
      </c>
      <c r="AL4038" t="s">
        <v>68</v>
      </c>
      <c r="AM4038" t="s">
        <v>177</v>
      </c>
      <c r="AN4038" t="s">
        <v>76</v>
      </c>
      <c r="AO4038" t="s">
        <v>203</v>
      </c>
      <c r="AP4038" t="s">
        <v>482</v>
      </c>
      <c r="AQ4038" t="s">
        <v>514</v>
      </c>
      <c r="AR4038" t="s">
        <v>74</v>
      </c>
      <c r="AS4038" t="s">
        <v>62</v>
      </c>
      <c r="AT4038" t="s">
        <v>73</v>
      </c>
      <c r="AU4038" t="s">
        <v>107</v>
      </c>
      <c r="AV4038" t="s">
        <v>5650</v>
      </c>
    </row>
    <row r="4039" spans="1:48" hidden="1" x14ac:dyDescent="0.3">
      <c r="A4039" t="s">
        <v>18920</v>
      </c>
      <c r="B4039" t="s">
        <v>18921</v>
      </c>
      <c r="C4039" s="1" t="str">
        <f t="shared" si="666"/>
        <v>21:0975</v>
      </c>
      <c r="D4039" s="1" t="str">
        <f t="shared" si="663"/>
        <v>21:0111</v>
      </c>
      <c r="E4039" t="s">
        <v>18922</v>
      </c>
      <c r="F4039" t="s">
        <v>18923</v>
      </c>
      <c r="H4039">
        <v>60.979484300000003</v>
      </c>
      <c r="I4039">
        <v>-101.54417429999999</v>
      </c>
      <c r="J4039" s="1" t="str">
        <f t="shared" si="664"/>
        <v>NGR lake sediment grab sample</v>
      </c>
      <c r="K4039" s="1" t="str">
        <f t="shared" si="665"/>
        <v>&lt;177 micron (NGR)</v>
      </c>
      <c r="L4039">
        <v>126</v>
      </c>
      <c r="M4039" t="s">
        <v>301</v>
      </c>
      <c r="N4039">
        <v>2453</v>
      </c>
      <c r="O4039" t="s">
        <v>346</v>
      </c>
      <c r="P4039" t="s">
        <v>54</v>
      </c>
      <c r="Q4039" t="s">
        <v>1814</v>
      </c>
      <c r="R4039" t="s">
        <v>141</v>
      </c>
      <c r="S4039" t="s">
        <v>57</v>
      </c>
      <c r="T4039" t="s">
        <v>169</v>
      </c>
      <c r="U4039" t="s">
        <v>96</v>
      </c>
      <c r="V4039" t="s">
        <v>2740</v>
      </c>
      <c r="W4039" t="s">
        <v>125</v>
      </c>
      <c r="X4039" t="s">
        <v>67</v>
      </c>
      <c r="Y4039" t="s">
        <v>74</v>
      </c>
      <c r="Z4039" t="s">
        <v>62</v>
      </c>
      <c r="AA4039" t="s">
        <v>64</v>
      </c>
      <c r="AB4039" t="s">
        <v>381</v>
      </c>
      <c r="AC4039" t="s">
        <v>173</v>
      </c>
      <c r="AD4039" t="s">
        <v>62</v>
      </c>
      <c r="AE4039" t="s">
        <v>3853</v>
      </c>
      <c r="AF4039" t="s">
        <v>281</v>
      </c>
      <c r="AG4039" t="s">
        <v>151</v>
      </c>
      <c r="AH4039" t="s">
        <v>472</v>
      </c>
      <c r="AI4039" t="s">
        <v>211</v>
      </c>
      <c r="AJ4039" t="s">
        <v>388</v>
      </c>
      <c r="AK4039" t="s">
        <v>73</v>
      </c>
      <c r="AL4039" t="s">
        <v>103</v>
      </c>
      <c r="AM4039" t="s">
        <v>103</v>
      </c>
      <c r="AN4039" t="s">
        <v>76</v>
      </c>
      <c r="AO4039" t="s">
        <v>72</v>
      </c>
      <c r="AP4039" t="s">
        <v>410</v>
      </c>
      <c r="AQ4039" t="s">
        <v>340</v>
      </c>
      <c r="AR4039" t="s">
        <v>67</v>
      </c>
      <c r="AS4039" t="s">
        <v>54</v>
      </c>
      <c r="AT4039" t="s">
        <v>73</v>
      </c>
      <c r="AU4039" t="s">
        <v>107</v>
      </c>
      <c r="AV4039" t="s">
        <v>18924</v>
      </c>
    </row>
    <row r="4040" spans="1:48" hidden="1" x14ac:dyDescent="0.3">
      <c r="A4040" t="s">
        <v>18925</v>
      </c>
      <c r="B4040" t="s">
        <v>18926</v>
      </c>
      <c r="C4040" s="1" t="str">
        <f t="shared" si="666"/>
        <v>21:0975</v>
      </c>
      <c r="D4040" s="1" t="str">
        <f t="shared" si="663"/>
        <v>21:0111</v>
      </c>
      <c r="E4040" t="s">
        <v>18927</v>
      </c>
      <c r="F4040" t="s">
        <v>18928</v>
      </c>
      <c r="H4040">
        <v>60.980851199999996</v>
      </c>
      <c r="I4040">
        <v>-101.6195857</v>
      </c>
      <c r="J4040" s="1" t="str">
        <f t="shared" si="664"/>
        <v>NGR lake sediment grab sample</v>
      </c>
      <c r="K4040" s="1" t="str">
        <f t="shared" si="665"/>
        <v>&lt;177 micron (NGR)</v>
      </c>
      <c r="L4040">
        <v>126</v>
      </c>
      <c r="M4040" t="s">
        <v>314</v>
      </c>
      <c r="N4040">
        <v>2454</v>
      </c>
      <c r="O4040" t="s">
        <v>709</v>
      </c>
      <c r="P4040" t="s">
        <v>54</v>
      </c>
      <c r="Q4040" t="s">
        <v>1583</v>
      </c>
      <c r="R4040" t="s">
        <v>151</v>
      </c>
      <c r="S4040" t="s">
        <v>57</v>
      </c>
      <c r="T4040" t="s">
        <v>58</v>
      </c>
      <c r="U4040" t="s">
        <v>96</v>
      </c>
      <c r="V4040" t="s">
        <v>317</v>
      </c>
      <c r="W4040" t="s">
        <v>302</v>
      </c>
      <c r="X4040" t="s">
        <v>74</v>
      </c>
      <c r="Y4040" t="s">
        <v>74</v>
      </c>
      <c r="Z4040" t="s">
        <v>170</v>
      </c>
      <c r="AA4040" t="s">
        <v>64</v>
      </c>
      <c r="AB4040" t="s">
        <v>478</v>
      </c>
      <c r="AC4040" t="s">
        <v>177</v>
      </c>
      <c r="AD4040" t="s">
        <v>127</v>
      </c>
      <c r="AE4040" t="s">
        <v>1340</v>
      </c>
      <c r="AF4040" t="s">
        <v>436</v>
      </c>
      <c r="AG4040" t="s">
        <v>326</v>
      </c>
      <c r="AH4040" t="s">
        <v>472</v>
      </c>
      <c r="AI4040" t="s">
        <v>127</v>
      </c>
      <c r="AJ4040" t="s">
        <v>413</v>
      </c>
      <c r="AK4040" t="s">
        <v>73</v>
      </c>
      <c r="AL4040" t="s">
        <v>75</v>
      </c>
      <c r="AM4040" t="s">
        <v>68</v>
      </c>
      <c r="AN4040" t="s">
        <v>76</v>
      </c>
      <c r="AO4040" t="s">
        <v>92</v>
      </c>
      <c r="AP4040" t="s">
        <v>2741</v>
      </c>
      <c r="AQ4040" t="s">
        <v>77</v>
      </c>
      <c r="AR4040" t="s">
        <v>74</v>
      </c>
      <c r="AS4040" t="s">
        <v>127</v>
      </c>
      <c r="AT4040" t="s">
        <v>73</v>
      </c>
      <c r="AU4040" t="s">
        <v>107</v>
      </c>
      <c r="AV4040" t="s">
        <v>9176</v>
      </c>
    </row>
    <row r="4041" spans="1:48" hidden="1" x14ac:dyDescent="0.3">
      <c r="A4041" t="s">
        <v>18929</v>
      </c>
      <c r="B4041" t="s">
        <v>18930</v>
      </c>
      <c r="C4041" s="1" t="str">
        <f t="shared" si="666"/>
        <v>21:0975</v>
      </c>
      <c r="D4041" s="1" t="str">
        <f>HYPERLINK("https://geochem.nrcan.gc.ca/cdogs/content/svy/svy_e.htm", "")</f>
        <v/>
      </c>
      <c r="G4041" s="1" t="str">
        <f>HYPERLINK("https://geochem.nrcan.gc.ca/cdogs/content/cr_/cr_00160_e.htm", "160")</f>
        <v>160</v>
      </c>
      <c r="J4041" t="s">
        <v>230</v>
      </c>
      <c r="K4041" t="s">
        <v>231</v>
      </c>
      <c r="L4041">
        <v>126</v>
      </c>
      <c r="M4041" t="s">
        <v>232</v>
      </c>
      <c r="N4041">
        <v>2455</v>
      </c>
      <c r="O4041" t="s">
        <v>168</v>
      </c>
      <c r="P4041" t="s">
        <v>96</v>
      </c>
      <c r="Q4041" t="s">
        <v>656</v>
      </c>
      <c r="R4041" t="s">
        <v>224</v>
      </c>
      <c r="S4041" t="s">
        <v>57</v>
      </c>
      <c r="T4041" t="s">
        <v>204</v>
      </c>
      <c r="U4041" t="s">
        <v>117</v>
      </c>
      <c r="V4041" t="s">
        <v>561</v>
      </c>
      <c r="W4041" t="s">
        <v>276</v>
      </c>
      <c r="X4041" t="s">
        <v>62</v>
      </c>
      <c r="Y4041" t="s">
        <v>220</v>
      </c>
      <c r="Z4041" t="s">
        <v>88</v>
      </c>
      <c r="AA4041" t="s">
        <v>64</v>
      </c>
      <c r="AB4041" t="s">
        <v>550</v>
      </c>
      <c r="AC4041" t="s">
        <v>224</v>
      </c>
      <c r="AD4041" t="s">
        <v>67</v>
      </c>
      <c r="AE4041" t="s">
        <v>3289</v>
      </c>
      <c r="AF4041" t="s">
        <v>90</v>
      </c>
      <c r="AG4041" t="s">
        <v>100</v>
      </c>
      <c r="AH4041" t="s">
        <v>68</v>
      </c>
      <c r="AI4041" t="s">
        <v>178</v>
      </c>
      <c r="AJ4041" t="s">
        <v>340</v>
      </c>
      <c r="AK4041" t="s">
        <v>73</v>
      </c>
      <c r="AL4041" t="s">
        <v>206</v>
      </c>
      <c r="AM4041" t="s">
        <v>157</v>
      </c>
      <c r="AN4041" t="s">
        <v>76</v>
      </c>
      <c r="AO4041" t="s">
        <v>203</v>
      </c>
      <c r="AP4041" t="s">
        <v>1127</v>
      </c>
      <c r="AQ4041" t="s">
        <v>226</v>
      </c>
      <c r="AR4041" t="s">
        <v>62</v>
      </c>
      <c r="AS4041" t="s">
        <v>170</v>
      </c>
      <c r="AT4041" t="s">
        <v>73</v>
      </c>
      <c r="AU4041" t="s">
        <v>775</v>
      </c>
      <c r="AV4041" t="s">
        <v>9393</v>
      </c>
    </row>
    <row r="4042" spans="1:48" hidden="1" x14ac:dyDescent="0.3">
      <c r="A4042" t="s">
        <v>18931</v>
      </c>
      <c r="B4042" t="s">
        <v>18932</v>
      </c>
      <c r="C4042" s="1" t="str">
        <f t="shared" si="666"/>
        <v>21:0975</v>
      </c>
      <c r="D4042" s="1" t="str">
        <f t="shared" ref="D4042:D4050" si="667">HYPERLINK("https://geochem.nrcan.gc.ca/cdogs/content/svy/svy210111_e.htm", "21:0111")</f>
        <v>21:0111</v>
      </c>
      <c r="E4042" t="s">
        <v>18933</v>
      </c>
      <c r="F4042" t="s">
        <v>18934</v>
      </c>
      <c r="H4042">
        <v>60.9773323</v>
      </c>
      <c r="I4042">
        <v>-101.6548086</v>
      </c>
      <c r="J4042" s="1" t="str">
        <f t="shared" ref="J4042:J4050" si="668">HYPERLINK("https://geochem.nrcan.gc.ca/cdogs/content/kwd/kwd020027_e.htm", "NGR lake sediment grab sample")</f>
        <v>NGR lake sediment grab sample</v>
      </c>
      <c r="K4042" s="1" t="str">
        <f t="shared" ref="K4042:K4050" si="669">HYPERLINK("https://geochem.nrcan.gc.ca/cdogs/content/kwd/kwd080006_e.htm", "&lt;177 micron (NGR)")</f>
        <v>&lt;177 micron (NGR)</v>
      </c>
      <c r="L4042">
        <v>126</v>
      </c>
      <c r="M4042" t="s">
        <v>324</v>
      </c>
      <c r="N4042">
        <v>2456</v>
      </c>
      <c r="O4042" t="s">
        <v>106</v>
      </c>
      <c r="P4042" t="s">
        <v>96</v>
      </c>
      <c r="Q4042" t="s">
        <v>462</v>
      </c>
      <c r="R4042" t="s">
        <v>151</v>
      </c>
      <c r="S4042" t="s">
        <v>57</v>
      </c>
      <c r="T4042" t="s">
        <v>447</v>
      </c>
      <c r="U4042" t="s">
        <v>290</v>
      </c>
      <c r="V4042" t="s">
        <v>471</v>
      </c>
      <c r="W4042" t="s">
        <v>74</v>
      </c>
      <c r="X4042" t="s">
        <v>127</v>
      </c>
      <c r="Y4042" t="s">
        <v>74</v>
      </c>
      <c r="Z4042" t="s">
        <v>74</v>
      </c>
      <c r="AA4042" t="s">
        <v>64</v>
      </c>
      <c r="AB4042" t="s">
        <v>604</v>
      </c>
      <c r="AC4042" t="s">
        <v>177</v>
      </c>
      <c r="AD4042" t="s">
        <v>67</v>
      </c>
      <c r="AE4042" t="s">
        <v>5473</v>
      </c>
      <c r="AF4042" t="s">
        <v>293</v>
      </c>
      <c r="AG4042" t="s">
        <v>134</v>
      </c>
      <c r="AH4042" t="s">
        <v>472</v>
      </c>
      <c r="AI4042" t="s">
        <v>254</v>
      </c>
      <c r="AJ4042" t="s">
        <v>576</v>
      </c>
      <c r="AK4042" t="s">
        <v>73</v>
      </c>
      <c r="AL4042" t="s">
        <v>103</v>
      </c>
      <c r="AM4042" t="s">
        <v>62</v>
      </c>
      <c r="AN4042" t="s">
        <v>76</v>
      </c>
      <c r="AO4042" t="s">
        <v>92</v>
      </c>
      <c r="AP4042" t="s">
        <v>676</v>
      </c>
      <c r="AQ4042" t="s">
        <v>265</v>
      </c>
      <c r="AR4042" t="s">
        <v>67</v>
      </c>
      <c r="AS4042" t="s">
        <v>127</v>
      </c>
      <c r="AT4042" t="s">
        <v>73</v>
      </c>
      <c r="AU4042" t="s">
        <v>107</v>
      </c>
      <c r="AV4042" t="s">
        <v>8670</v>
      </c>
    </row>
    <row r="4043" spans="1:48" hidden="1" x14ac:dyDescent="0.3">
      <c r="A4043" t="s">
        <v>18935</v>
      </c>
      <c r="B4043" t="s">
        <v>18936</v>
      </c>
      <c r="C4043" s="1" t="str">
        <f t="shared" si="666"/>
        <v>21:0975</v>
      </c>
      <c r="D4043" s="1" t="str">
        <f t="shared" si="667"/>
        <v>21:0111</v>
      </c>
      <c r="E4043" t="s">
        <v>18937</v>
      </c>
      <c r="F4043" t="s">
        <v>18938</v>
      </c>
      <c r="H4043">
        <v>60.970399700000002</v>
      </c>
      <c r="I4043">
        <v>-101.742597</v>
      </c>
      <c r="J4043" s="1" t="str">
        <f t="shared" si="668"/>
        <v>NGR lake sediment grab sample</v>
      </c>
      <c r="K4043" s="1" t="str">
        <f t="shared" si="669"/>
        <v>&lt;177 micron (NGR)</v>
      </c>
      <c r="L4043">
        <v>126</v>
      </c>
      <c r="M4043" t="s">
        <v>335</v>
      </c>
      <c r="N4043">
        <v>2457</v>
      </c>
      <c r="O4043" t="s">
        <v>388</v>
      </c>
      <c r="P4043" t="s">
        <v>54</v>
      </c>
      <c r="Q4043" t="s">
        <v>133</v>
      </c>
      <c r="R4043" t="s">
        <v>90</v>
      </c>
      <c r="S4043" t="s">
        <v>57</v>
      </c>
      <c r="T4043" t="s">
        <v>604</v>
      </c>
      <c r="U4043" t="s">
        <v>117</v>
      </c>
      <c r="V4043" t="s">
        <v>93</v>
      </c>
      <c r="W4043" t="s">
        <v>63</v>
      </c>
      <c r="X4043" t="s">
        <v>74</v>
      </c>
      <c r="Y4043" t="s">
        <v>448</v>
      </c>
      <c r="Z4043" t="s">
        <v>127</v>
      </c>
      <c r="AA4043" t="s">
        <v>64</v>
      </c>
      <c r="AB4043" t="s">
        <v>190</v>
      </c>
      <c r="AC4043" t="s">
        <v>70</v>
      </c>
      <c r="AD4043" t="s">
        <v>67</v>
      </c>
      <c r="AE4043" t="s">
        <v>68</v>
      </c>
      <c r="AF4043" t="s">
        <v>282</v>
      </c>
      <c r="AG4043" t="s">
        <v>404</v>
      </c>
      <c r="AH4043" t="s">
        <v>173</v>
      </c>
      <c r="AI4043" t="s">
        <v>340</v>
      </c>
      <c r="AJ4043" t="s">
        <v>305</v>
      </c>
      <c r="AK4043" t="s">
        <v>73</v>
      </c>
      <c r="AL4043" t="s">
        <v>177</v>
      </c>
      <c r="AM4043" t="s">
        <v>75</v>
      </c>
      <c r="AN4043" t="s">
        <v>76</v>
      </c>
      <c r="AO4043" t="s">
        <v>203</v>
      </c>
      <c r="AP4043" t="s">
        <v>179</v>
      </c>
      <c r="AQ4043" t="s">
        <v>56</v>
      </c>
      <c r="AR4043" t="s">
        <v>74</v>
      </c>
      <c r="AS4043" t="s">
        <v>54</v>
      </c>
      <c r="AT4043" t="s">
        <v>73</v>
      </c>
      <c r="AU4043" t="s">
        <v>107</v>
      </c>
      <c r="AV4043" t="s">
        <v>1403</v>
      </c>
    </row>
    <row r="4044" spans="1:48" hidden="1" x14ac:dyDescent="0.3">
      <c r="A4044" t="s">
        <v>18939</v>
      </c>
      <c r="B4044" t="s">
        <v>18940</v>
      </c>
      <c r="C4044" s="1" t="str">
        <f t="shared" si="666"/>
        <v>21:0975</v>
      </c>
      <c r="D4044" s="1" t="str">
        <f t="shared" si="667"/>
        <v>21:0111</v>
      </c>
      <c r="E4044" t="s">
        <v>18941</v>
      </c>
      <c r="F4044" t="s">
        <v>18942</v>
      </c>
      <c r="H4044">
        <v>60.926943000000001</v>
      </c>
      <c r="I4044">
        <v>-101.7286146</v>
      </c>
      <c r="J4044" s="1" t="str">
        <f t="shared" si="668"/>
        <v>NGR lake sediment grab sample</v>
      </c>
      <c r="K4044" s="1" t="str">
        <f t="shared" si="669"/>
        <v>&lt;177 micron (NGR)</v>
      </c>
      <c r="L4044">
        <v>126</v>
      </c>
      <c r="M4044" t="s">
        <v>354</v>
      </c>
      <c r="N4044">
        <v>2458</v>
      </c>
      <c r="O4044" t="s">
        <v>280</v>
      </c>
      <c r="P4044" t="s">
        <v>54</v>
      </c>
      <c r="Q4044" t="s">
        <v>736</v>
      </c>
      <c r="R4044" t="s">
        <v>92</v>
      </c>
      <c r="S4044" t="s">
        <v>57</v>
      </c>
      <c r="T4044" t="s">
        <v>235</v>
      </c>
      <c r="U4044" t="s">
        <v>203</v>
      </c>
      <c r="V4044" t="s">
        <v>236</v>
      </c>
      <c r="W4044" t="s">
        <v>276</v>
      </c>
      <c r="X4044" t="s">
        <v>74</v>
      </c>
      <c r="Y4044" t="s">
        <v>355</v>
      </c>
      <c r="Z4044" t="s">
        <v>138</v>
      </c>
      <c r="AA4044" t="s">
        <v>64</v>
      </c>
      <c r="AB4044" t="s">
        <v>478</v>
      </c>
      <c r="AC4044" t="s">
        <v>155</v>
      </c>
      <c r="AD4044" t="s">
        <v>62</v>
      </c>
      <c r="AE4044" t="s">
        <v>238</v>
      </c>
      <c r="AF4044" t="s">
        <v>141</v>
      </c>
      <c r="AG4044" t="s">
        <v>58</v>
      </c>
      <c r="AH4044" t="s">
        <v>173</v>
      </c>
      <c r="AI4044" t="s">
        <v>114</v>
      </c>
      <c r="AJ4044" t="s">
        <v>101</v>
      </c>
      <c r="AK4044" t="s">
        <v>73</v>
      </c>
      <c r="AL4044" t="s">
        <v>74</v>
      </c>
      <c r="AM4044" t="s">
        <v>125</v>
      </c>
      <c r="AN4044" t="s">
        <v>76</v>
      </c>
      <c r="AO4044" t="s">
        <v>168</v>
      </c>
      <c r="AP4044" t="s">
        <v>210</v>
      </c>
      <c r="AQ4044" t="s">
        <v>429</v>
      </c>
      <c r="AR4044" t="s">
        <v>62</v>
      </c>
      <c r="AS4044" t="s">
        <v>62</v>
      </c>
      <c r="AT4044" t="s">
        <v>73</v>
      </c>
      <c r="AU4044" t="s">
        <v>107</v>
      </c>
      <c r="AV4044" t="s">
        <v>13343</v>
      </c>
    </row>
    <row r="4045" spans="1:48" hidden="1" x14ac:dyDescent="0.3">
      <c r="A4045" t="s">
        <v>18943</v>
      </c>
      <c r="B4045" t="s">
        <v>18944</v>
      </c>
      <c r="C4045" s="1" t="str">
        <f t="shared" si="666"/>
        <v>21:0975</v>
      </c>
      <c r="D4045" s="1" t="str">
        <f t="shared" si="667"/>
        <v>21:0111</v>
      </c>
      <c r="E4045" t="s">
        <v>18945</v>
      </c>
      <c r="F4045" t="s">
        <v>18946</v>
      </c>
      <c r="H4045">
        <v>60.722929600000001</v>
      </c>
      <c r="I4045">
        <v>-101.671762</v>
      </c>
      <c r="J4045" s="1" t="str">
        <f t="shared" si="668"/>
        <v>NGR lake sediment grab sample</v>
      </c>
      <c r="K4045" s="1" t="str">
        <f t="shared" si="669"/>
        <v>&lt;177 micron (NGR)</v>
      </c>
      <c r="L4045">
        <v>127</v>
      </c>
      <c r="M4045" t="s">
        <v>52</v>
      </c>
      <c r="N4045">
        <v>2459</v>
      </c>
      <c r="O4045" t="s">
        <v>171</v>
      </c>
      <c r="P4045" t="s">
        <v>54</v>
      </c>
      <c r="Q4045" t="s">
        <v>836</v>
      </c>
      <c r="R4045" t="s">
        <v>233</v>
      </c>
      <c r="S4045" t="s">
        <v>57</v>
      </c>
      <c r="T4045" t="s">
        <v>189</v>
      </c>
      <c r="U4045" t="s">
        <v>57</v>
      </c>
      <c r="V4045" t="s">
        <v>317</v>
      </c>
      <c r="W4045" t="s">
        <v>346</v>
      </c>
      <c r="X4045" t="s">
        <v>67</v>
      </c>
      <c r="Y4045" t="s">
        <v>526</v>
      </c>
      <c r="Z4045" t="s">
        <v>96</v>
      </c>
      <c r="AA4045" t="s">
        <v>64</v>
      </c>
      <c r="AB4045" t="s">
        <v>151</v>
      </c>
      <c r="AC4045" t="s">
        <v>70</v>
      </c>
      <c r="AD4045" t="s">
        <v>67</v>
      </c>
      <c r="AE4045" t="s">
        <v>171</v>
      </c>
      <c r="AF4045" t="s">
        <v>92</v>
      </c>
      <c r="AG4045" t="s">
        <v>91</v>
      </c>
      <c r="AH4045" t="s">
        <v>70</v>
      </c>
      <c r="AI4045" t="s">
        <v>209</v>
      </c>
      <c r="AJ4045" t="s">
        <v>127</v>
      </c>
      <c r="AK4045" t="s">
        <v>73</v>
      </c>
      <c r="AL4045" t="s">
        <v>125</v>
      </c>
      <c r="AM4045" t="s">
        <v>103</v>
      </c>
      <c r="AN4045" t="s">
        <v>76</v>
      </c>
      <c r="AO4045" t="s">
        <v>159</v>
      </c>
      <c r="AP4045" t="s">
        <v>307</v>
      </c>
      <c r="AQ4045" t="s">
        <v>363</v>
      </c>
      <c r="AR4045" t="s">
        <v>67</v>
      </c>
      <c r="AS4045" t="s">
        <v>54</v>
      </c>
      <c r="AT4045" t="s">
        <v>73</v>
      </c>
      <c r="AU4045" t="s">
        <v>107</v>
      </c>
      <c r="AV4045" t="s">
        <v>18947</v>
      </c>
    </row>
    <row r="4046" spans="1:48" hidden="1" x14ac:dyDescent="0.3">
      <c r="A4046" t="s">
        <v>18948</v>
      </c>
      <c r="B4046" t="s">
        <v>18949</v>
      </c>
      <c r="C4046" s="1" t="str">
        <f t="shared" si="666"/>
        <v>21:0975</v>
      </c>
      <c r="D4046" s="1" t="str">
        <f t="shared" si="667"/>
        <v>21:0111</v>
      </c>
      <c r="E4046" t="s">
        <v>18950</v>
      </c>
      <c r="F4046" t="s">
        <v>18951</v>
      </c>
      <c r="H4046">
        <v>60.905053000000002</v>
      </c>
      <c r="I4046">
        <v>-101.7164875</v>
      </c>
      <c r="J4046" s="1" t="str">
        <f t="shared" si="668"/>
        <v>NGR lake sediment grab sample</v>
      </c>
      <c r="K4046" s="1" t="str">
        <f t="shared" si="669"/>
        <v>&lt;177 micron (NGR)</v>
      </c>
      <c r="L4046">
        <v>127</v>
      </c>
      <c r="M4046" t="s">
        <v>113</v>
      </c>
      <c r="N4046">
        <v>2460</v>
      </c>
      <c r="O4046" t="s">
        <v>357</v>
      </c>
      <c r="P4046" t="s">
        <v>54</v>
      </c>
      <c r="Q4046" t="s">
        <v>274</v>
      </c>
      <c r="R4046" t="s">
        <v>141</v>
      </c>
      <c r="S4046" t="s">
        <v>57</v>
      </c>
      <c r="T4046" t="s">
        <v>562</v>
      </c>
      <c r="U4046" t="s">
        <v>522</v>
      </c>
      <c r="V4046" t="s">
        <v>153</v>
      </c>
      <c r="W4046" t="s">
        <v>95</v>
      </c>
      <c r="X4046" t="s">
        <v>62</v>
      </c>
      <c r="Y4046" t="s">
        <v>77</v>
      </c>
      <c r="Z4046" t="s">
        <v>127</v>
      </c>
      <c r="AA4046" t="s">
        <v>64</v>
      </c>
      <c r="AB4046" t="s">
        <v>204</v>
      </c>
      <c r="AC4046" t="s">
        <v>177</v>
      </c>
      <c r="AD4046" t="s">
        <v>281</v>
      </c>
      <c r="AE4046" t="s">
        <v>2678</v>
      </c>
      <c r="AF4046" t="s">
        <v>119</v>
      </c>
      <c r="AG4046" t="s">
        <v>119</v>
      </c>
      <c r="AH4046" t="s">
        <v>173</v>
      </c>
      <c r="AI4046" t="s">
        <v>117</v>
      </c>
      <c r="AJ4046" t="s">
        <v>4037</v>
      </c>
      <c r="AK4046" t="s">
        <v>73</v>
      </c>
      <c r="AL4046" t="s">
        <v>177</v>
      </c>
      <c r="AM4046" t="s">
        <v>206</v>
      </c>
      <c r="AN4046" t="s">
        <v>76</v>
      </c>
      <c r="AO4046" t="s">
        <v>178</v>
      </c>
      <c r="AP4046" t="s">
        <v>566</v>
      </c>
      <c r="AQ4046" t="s">
        <v>439</v>
      </c>
      <c r="AR4046" t="s">
        <v>170</v>
      </c>
      <c r="AS4046" t="s">
        <v>127</v>
      </c>
      <c r="AT4046" t="s">
        <v>560</v>
      </c>
      <c r="AU4046" t="s">
        <v>107</v>
      </c>
      <c r="AV4046" t="s">
        <v>18952</v>
      </c>
    </row>
    <row r="4047" spans="1:48" hidden="1" x14ac:dyDescent="0.3">
      <c r="A4047" t="s">
        <v>18953</v>
      </c>
      <c r="B4047" t="s">
        <v>18954</v>
      </c>
      <c r="C4047" s="1" t="str">
        <f t="shared" si="666"/>
        <v>21:0975</v>
      </c>
      <c r="D4047" s="1" t="str">
        <f t="shared" si="667"/>
        <v>21:0111</v>
      </c>
      <c r="E4047" t="s">
        <v>18950</v>
      </c>
      <c r="F4047" t="s">
        <v>18955</v>
      </c>
      <c r="H4047">
        <v>60.905053000000002</v>
      </c>
      <c r="I4047">
        <v>-101.7164875</v>
      </c>
      <c r="J4047" s="1" t="str">
        <f t="shared" si="668"/>
        <v>NGR lake sediment grab sample</v>
      </c>
      <c r="K4047" s="1" t="str">
        <f t="shared" si="669"/>
        <v>&lt;177 micron (NGR)</v>
      </c>
      <c r="L4047">
        <v>127</v>
      </c>
      <c r="M4047" t="s">
        <v>132</v>
      </c>
      <c r="N4047">
        <v>2461</v>
      </c>
      <c r="O4047" t="s">
        <v>104</v>
      </c>
      <c r="P4047" t="s">
        <v>127</v>
      </c>
      <c r="Q4047" t="s">
        <v>731</v>
      </c>
      <c r="R4047" t="s">
        <v>141</v>
      </c>
      <c r="S4047" t="s">
        <v>57</v>
      </c>
      <c r="T4047" t="s">
        <v>562</v>
      </c>
      <c r="U4047" t="s">
        <v>381</v>
      </c>
      <c r="V4047" t="s">
        <v>291</v>
      </c>
      <c r="W4047" t="s">
        <v>346</v>
      </c>
      <c r="X4047" t="s">
        <v>74</v>
      </c>
      <c r="Y4047" t="s">
        <v>203</v>
      </c>
      <c r="Z4047" t="s">
        <v>96</v>
      </c>
      <c r="AA4047" t="s">
        <v>64</v>
      </c>
      <c r="AB4047" t="s">
        <v>122</v>
      </c>
      <c r="AC4047" t="s">
        <v>177</v>
      </c>
      <c r="AD4047" t="s">
        <v>104</v>
      </c>
      <c r="AE4047" t="s">
        <v>68</v>
      </c>
      <c r="AF4047" t="s">
        <v>575</v>
      </c>
      <c r="AG4047" t="s">
        <v>698</v>
      </c>
      <c r="AH4047" t="s">
        <v>173</v>
      </c>
      <c r="AI4047" t="s">
        <v>88</v>
      </c>
      <c r="AJ4047" t="s">
        <v>1038</v>
      </c>
      <c r="AK4047" t="s">
        <v>73</v>
      </c>
      <c r="AL4047" t="s">
        <v>177</v>
      </c>
      <c r="AM4047" t="s">
        <v>68</v>
      </c>
      <c r="AN4047" t="s">
        <v>76</v>
      </c>
      <c r="AO4047" t="s">
        <v>104</v>
      </c>
      <c r="AP4047" t="s">
        <v>307</v>
      </c>
      <c r="AQ4047" t="s">
        <v>280</v>
      </c>
      <c r="AR4047" t="s">
        <v>96</v>
      </c>
      <c r="AS4047" t="s">
        <v>127</v>
      </c>
      <c r="AT4047" t="s">
        <v>80</v>
      </c>
      <c r="AU4047" t="s">
        <v>107</v>
      </c>
      <c r="AV4047" t="s">
        <v>18956</v>
      </c>
    </row>
    <row r="4048" spans="1:48" hidden="1" x14ac:dyDescent="0.3">
      <c r="A4048" t="s">
        <v>18957</v>
      </c>
      <c r="B4048" t="s">
        <v>18958</v>
      </c>
      <c r="C4048" s="1" t="str">
        <f t="shared" si="666"/>
        <v>21:0975</v>
      </c>
      <c r="D4048" s="1" t="str">
        <f t="shared" si="667"/>
        <v>21:0111</v>
      </c>
      <c r="E4048" t="s">
        <v>18959</v>
      </c>
      <c r="F4048" t="s">
        <v>18960</v>
      </c>
      <c r="H4048">
        <v>60.864633900000001</v>
      </c>
      <c r="I4048">
        <v>-101.7285821</v>
      </c>
      <c r="J4048" s="1" t="str">
        <f t="shared" si="668"/>
        <v>NGR lake sediment grab sample</v>
      </c>
      <c r="K4048" s="1" t="str">
        <f t="shared" si="669"/>
        <v>&lt;177 micron (NGR)</v>
      </c>
      <c r="L4048">
        <v>127</v>
      </c>
      <c r="M4048" t="s">
        <v>86</v>
      </c>
      <c r="N4048">
        <v>2462</v>
      </c>
      <c r="O4048" t="s">
        <v>254</v>
      </c>
      <c r="P4048" t="s">
        <v>54</v>
      </c>
      <c r="Q4048" t="s">
        <v>830</v>
      </c>
      <c r="R4048" t="s">
        <v>692</v>
      </c>
      <c r="S4048" t="s">
        <v>57</v>
      </c>
      <c r="T4048" t="s">
        <v>172</v>
      </c>
      <c r="U4048" t="s">
        <v>59</v>
      </c>
      <c r="V4048" t="s">
        <v>550</v>
      </c>
      <c r="W4048" t="s">
        <v>137</v>
      </c>
      <c r="X4048" t="s">
        <v>67</v>
      </c>
      <c r="Y4048" t="s">
        <v>238</v>
      </c>
      <c r="Z4048" t="s">
        <v>138</v>
      </c>
      <c r="AA4048" t="s">
        <v>64</v>
      </c>
      <c r="AB4048" t="s">
        <v>69</v>
      </c>
      <c r="AC4048" t="s">
        <v>70</v>
      </c>
      <c r="AD4048" t="s">
        <v>74</v>
      </c>
      <c r="AE4048" t="s">
        <v>171</v>
      </c>
      <c r="AF4048" t="s">
        <v>281</v>
      </c>
      <c r="AG4048" t="s">
        <v>91</v>
      </c>
      <c r="AH4048" t="s">
        <v>173</v>
      </c>
      <c r="AI4048" t="s">
        <v>209</v>
      </c>
      <c r="AJ4048" t="s">
        <v>106</v>
      </c>
      <c r="AK4048" t="s">
        <v>73</v>
      </c>
      <c r="AL4048" t="s">
        <v>177</v>
      </c>
      <c r="AM4048" t="s">
        <v>103</v>
      </c>
      <c r="AN4048" t="s">
        <v>76</v>
      </c>
      <c r="AO4048" t="s">
        <v>156</v>
      </c>
      <c r="AP4048" t="s">
        <v>414</v>
      </c>
      <c r="AQ4048" t="s">
        <v>63</v>
      </c>
      <c r="AR4048" t="s">
        <v>67</v>
      </c>
      <c r="AS4048" t="s">
        <v>54</v>
      </c>
      <c r="AT4048" t="s">
        <v>73</v>
      </c>
      <c r="AU4048" t="s">
        <v>107</v>
      </c>
      <c r="AV4048" t="s">
        <v>18961</v>
      </c>
    </row>
    <row r="4049" spans="1:48" hidden="1" x14ac:dyDescent="0.3">
      <c r="A4049" t="s">
        <v>18962</v>
      </c>
      <c r="B4049" t="s">
        <v>18963</v>
      </c>
      <c r="C4049" s="1" t="str">
        <f t="shared" si="666"/>
        <v>21:0975</v>
      </c>
      <c r="D4049" s="1" t="str">
        <f t="shared" si="667"/>
        <v>21:0111</v>
      </c>
      <c r="E4049" t="s">
        <v>18964</v>
      </c>
      <c r="F4049" t="s">
        <v>18965</v>
      </c>
      <c r="H4049">
        <v>60.8515443</v>
      </c>
      <c r="I4049">
        <v>-101.70906960000001</v>
      </c>
      <c r="J4049" s="1" t="str">
        <f t="shared" si="668"/>
        <v>NGR lake sediment grab sample</v>
      </c>
      <c r="K4049" s="1" t="str">
        <f t="shared" si="669"/>
        <v>&lt;177 micron (NGR)</v>
      </c>
      <c r="L4049">
        <v>127</v>
      </c>
      <c r="M4049" t="s">
        <v>149</v>
      </c>
      <c r="N4049">
        <v>2463</v>
      </c>
      <c r="O4049" t="s">
        <v>203</v>
      </c>
      <c r="P4049" t="s">
        <v>54</v>
      </c>
      <c r="Q4049" t="s">
        <v>387</v>
      </c>
      <c r="R4049" t="s">
        <v>178</v>
      </c>
      <c r="S4049" t="s">
        <v>57</v>
      </c>
      <c r="T4049" t="s">
        <v>698</v>
      </c>
      <c r="U4049" t="s">
        <v>203</v>
      </c>
      <c r="V4049" t="s">
        <v>890</v>
      </c>
      <c r="W4049" t="s">
        <v>63</v>
      </c>
      <c r="X4049" t="s">
        <v>67</v>
      </c>
      <c r="Y4049" t="s">
        <v>62</v>
      </c>
      <c r="Z4049" t="s">
        <v>138</v>
      </c>
      <c r="AA4049" t="s">
        <v>64</v>
      </c>
      <c r="AB4049" t="s">
        <v>550</v>
      </c>
      <c r="AC4049" t="s">
        <v>155</v>
      </c>
      <c r="AD4049" t="s">
        <v>127</v>
      </c>
      <c r="AE4049" t="s">
        <v>421</v>
      </c>
      <c r="AF4049" t="s">
        <v>436</v>
      </c>
      <c r="AG4049" t="s">
        <v>58</v>
      </c>
      <c r="AH4049" t="s">
        <v>173</v>
      </c>
      <c r="AI4049" t="s">
        <v>340</v>
      </c>
      <c r="AJ4049" t="s">
        <v>56</v>
      </c>
      <c r="AK4049" t="s">
        <v>73</v>
      </c>
      <c r="AL4049" t="s">
        <v>177</v>
      </c>
      <c r="AM4049" t="s">
        <v>75</v>
      </c>
      <c r="AN4049" t="s">
        <v>76</v>
      </c>
      <c r="AO4049" t="s">
        <v>117</v>
      </c>
      <c r="AP4049" t="s">
        <v>126</v>
      </c>
      <c r="AQ4049" t="s">
        <v>143</v>
      </c>
      <c r="AR4049" t="s">
        <v>74</v>
      </c>
      <c r="AS4049" t="s">
        <v>62</v>
      </c>
      <c r="AT4049" t="s">
        <v>73</v>
      </c>
      <c r="AU4049" t="s">
        <v>107</v>
      </c>
      <c r="AV4049" t="s">
        <v>18966</v>
      </c>
    </row>
    <row r="4050" spans="1:48" hidden="1" x14ac:dyDescent="0.3">
      <c r="A4050" t="s">
        <v>18967</v>
      </c>
      <c r="B4050" t="s">
        <v>18968</v>
      </c>
      <c r="C4050" s="1" t="str">
        <f t="shared" si="666"/>
        <v>21:0975</v>
      </c>
      <c r="D4050" s="1" t="str">
        <f t="shared" si="667"/>
        <v>21:0111</v>
      </c>
      <c r="E4050" t="s">
        <v>18969</v>
      </c>
      <c r="F4050" t="s">
        <v>18970</v>
      </c>
      <c r="H4050">
        <v>60.814713500000003</v>
      </c>
      <c r="I4050">
        <v>-101.75622300000001</v>
      </c>
      <c r="J4050" s="1" t="str">
        <f t="shared" si="668"/>
        <v>NGR lake sediment grab sample</v>
      </c>
      <c r="K4050" s="1" t="str">
        <f t="shared" si="669"/>
        <v>&lt;177 micron (NGR)</v>
      </c>
      <c r="L4050">
        <v>127</v>
      </c>
      <c r="M4050" t="s">
        <v>165</v>
      </c>
      <c r="N4050">
        <v>2464</v>
      </c>
      <c r="O4050" t="s">
        <v>61</v>
      </c>
      <c r="P4050" t="s">
        <v>54</v>
      </c>
      <c r="Q4050" t="s">
        <v>562</v>
      </c>
      <c r="R4050" t="s">
        <v>99</v>
      </c>
      <c r="S4050" t="s">
        <v>57</v>
      </c>
      <c r="T4050" t="s">
        <v>282</v>
      </c>
      <c r="U4050" t="s">
        <v>57</v>
      </c>
      <c r="V4050" t="s">
        <v>2740</v>
      </c>
      <c r="W4050" t="s">
        <v>103</v>
      </c>
      <c r="X4050" t="s">
        <v>67</v>
      </c>
      <c r="Y4050" t="s">
        <v>157</v>
      </c>
      <c r="Z4050" t="s">
        <v>67</v>
      </c>
      <c r="AA4050" t="s">
        <v>64</v>
      </c>
      <c r="AB4050" t="s">
        <v>92</v>
      </c>
      <c r="AC4050" t="s">
        <v>66</v>
      </c>
      <c r="AD4050" t="s">
        <v>62</v>
      </c>
      <c r="AE4050" t="s">
        <v>8614</v>
      </c>
      <c r="AF4050" t="s">
        <v>76</v>
      </c>
      <c r="AG4050" t="s">
        <v>281</v>
      </c>
      <c r="AH4050" t="s">
        <v>472</v>
      </c>
      <c r="AI4050" t="s">
        <v>448</v>
      </c>
      <c r="AJ4050" t="s">
        <v>171</v>
      </c>
      <c r="AK4050" t="s">
        <v>73</v>
      </c>
      <c r="AL4050" t="s">
        <v>103</v>
      </c>
      <c r="AM4050" t="s">
        <v>103</v>
      </c>
      <c r="AN4050" t="s">
        <v>76</v>
      </c>
      <c r="AO4050" t="s">
        <v>276</v>
      </c>
      <c r="AP4050" t="s">
        <v>8164</v>
      </c>
      <c r="AQ4050" t="s">
        <v>276</v>
      </c>
      <c r="AR4050" t="s">
        <v>67</v>
      </c>
      <c r="AS4050" t="s">
        <v>54</v>
      </c>
      <c r="AT4050" t="s">
        <v>73</v>
      </c>
      <c r="AU4050" t="s">
        <v>107</v>
      </c>
      <c r="AV4050" t="s">
        <v>18971</v>
      </c>
    </row>
    <row r="4051" spans="1:48" hidden="1" x14ac:dyDescent="0.3">
      <c r="A4051" t="s">
        <v>18972</v>
      </c>
      <c r="B4051" t="s">
        <v>18973</v>
      </c>
      <c r="C4051" s="1" t="str">
        <f t="shared" si="666"/>
        <v>21:0975</v>
      </c>
      <c r="D4051" s="1" t="str">
        <f>HYPERLINK("https://geochem.nrcan.gc.ca/cdogs/content/svy/svy_e.htm", "")</f>
        <v/>
      </c>
      <c r="G4051" s="1" t="str">
        <f>HYPERLINK("https://geochem.nrcan.gc.ca/cdogs/content/cr_/cr_00160_e.htm", "160")</f>
        <v>160</v>
      </c>
      <c r="J4051" t="s">
        <v>230</v>
      </c>
      <c r="K4051" t="s">
        <v>231</v>
      </c>
      <c r="L4051">
        <v>127</v>
      </c>
      <c r="M4051" t="s">
        <v>232</v>
      </c>
      <c r="N4051">
        <v>2465</v>
      </c>
      <c r="O4051" t="s">
        <v>168</v>
      </c>
      <c r="P4051" t="s">
        <v>96</v>
      </c>
      <c r="Q4051" t="s">
        <v>566</v>
      </c>
      <c r="R4051" t="s">
        <v>75</v>
      </c>
      <c r="S4051" t="s">
        <v>57</v>
      </c>
      <c r="T4051" t="s">
        <v>250</v>
      </c>
      <c r="U4051" t="s">
        <v>117</v>
      </c>
      <c r="V4051" t="s">
        <v>122</v>
      </c>
      <c r="W4051" t="s">
        <v>276</v>
      </c>
      <c r="X4051" t="s">
        <v>62</v>
      </c>
      <c r="Y4051" t="s">
        <v>79</v>
      </c>
      <c r="Z4051" t="s">
        <v>88</v>
      </c>
      <c r="AA4051" t="s">
        <v>64</v>
      </c>
      <c r="AB4051" t="s">
        <v>471</v>
      </c>
      <c r="AC4051" t="s">
        <v>75</v>
      </c>
      <c r="AD4051" t="s">
        <v>67</v>
      </c>
      <c r="AE4051" t="s">
        <v>62</v>
      </c>
      <c r="AF4051" t="s">
        <v>90</v>
      </c>
      <c r="AG4051" t="s">
        <v>428</v>
      </c>
      <c r="AH4051" t="s">
        <v>68</v>
      </c>
      <c r="AI4051" t="s">
        <v>178</v>
      </c>
      <c r="AJ4051" t="s">
        <v>72</v>
      </c>
      <c r="AK4051" t="s">
        <v>73</v>
      </c>
      <c r="AL4051" t="s">
        <v>206</v>
      </c>
      <c r="AM4051" t="s">
        <v>74</v>
      </c>
      <c r="AN4051" t="s">
        <v>76</v>
      </c>
      <c r="AO4051" t="s">
        <v>203</v>
      </c>
      <c r="AP4051" t="s">
        <v>1434</v>
      </c>
      <c r="AQ4051" t="s">
        <v>226</v>
      </c>
      <c r="AR4051" t="s">
        <v>62</v>
      </c>
      <c r="AS4051" t="s">
        <v>127</v>
      </c>
      <c r="AT4051" t="s">
        <v>58</v>
      </c>
      <c r="AU4051" t="s">
        <v>275</v>
      </c>
      <c r="AV4051" t="s">
        <v>1965</v>
      </c>
    </row>
    <row r="4052" spans="1:48" hidden="1" x14ac:dyDescent="0.3">
      <c r="A4052" t="s">
        <v>18974</v>
      </c>
      <c r="B4052" t="s">
        <v>18975</v>
      </c>
      <c r="C4052" s="1" t="str">
        <f t="shared" si="666"/>
        <v>21:0975</v>
      </c>
      <c r="D4052" s="1" t="str">
        <f t="shared" ref="D4052:D4065" si="670">HYPERLINK("https://geochem.nrcan.gc.ca/cdogs/content/svy/svy210111_e.htm", "21:0111")</f>
        <v>21:0111</v>
      </c>
      <c r="E4052" t="s">
        <v>18976</v>
      </c>
      <c r="F4052" t="s">
        <v>18977</v>
      </c>
      <c r="H4052">
        <v>60.781481100000001</v>
      </c>
      <c r="I4052">
        <v>-101.7059802</v>
      </c>
      <c r="J4052" s="1" t="str">
        <f t="shared" ref="J4052:J4065" si="671">HYPERLINK("https://geochem.nrcan.gc.ca/cdogs/content/kwd/kwd020027_e.htm", "NGR lake sediment grab sample")</f>
        <v>NGR lake sediment grab sample</v>
      </c>
      <c r="K4052" s="1" t="str">
        <f t="shared" ref="K4052:K4065" si="672">HYPERLINK("https://geochem.nrcan.gc.ca/cdogs/content/kwd/kwd080006_e.htm", "&lt;177 micron (NGR)")</f>
        <v>&lt;177 micron (NGR)</v>
      </c>
      <c r="L4052">
        <v>127</v>
      </c>
      <c r="M4052" t="s">
        <v>185</v>
      </c>
      <c r="N4052">
        <v>2466</v>
      </c>
      <c r="O4052" t="s">
        <v>201</v>
      </c>
      <c r="P4052" t="s">
        <v>54</v>
      </c>
      <c r="Q4052" t="s">
        <v>4217</v>
      </c>
      <c r="R4052" t="s">
        <v>92</v>
      </c>
      <c r="S4052" t="s">
        <v>57</v>
      </c>
      <c r="T4052" t="s">
        <v>617</v>
      </c>
      <c r="U4052" t="s">
        <v>88</v>
      </c>
      <c r="V4052" t="s">
        <v>615</v>
      </c>
      <c r="W4052" t="s">
        <v>276</v>
      </c>
      <c r="X4052" t="s">
        <v>74</v>
      </c>
      <c r="Y4052" t="s">
        <v>171</v>
      </c>
      <c r="Z4052" t="s">
        <v>59</v>
      </c>
      <c r="AA4052" t="s">
        <v>64</v>
      </c>
      <c r="AB4052" t="s">
        <v>356</v>
      </c>
      <c r="AC4052" t="s">
        <v>70</v>
      </c>
      <c r="AD4052" t="s">
        <v>170</v>
      </c>
      <c r="AE4052" t="s">
        <v>421</v>
      </c>
      <c r="AF4052" t="s">
        <v>116</v>
      </c>
      <c r="AG4052" t="s">
        <v>58</v>
      </c>
      <c r="AH4052" t="s">
        <v>173</v>
      </c>
      <c r="AI4052" t="s">
        <v>59</v>
      </c>
      <c r="AJ4052" t="s">
        <v>159</v>
      </c>
      <c r="AK4052" t="s">
        <v>73</v>
      </c>
      <c r="AL4052" t="s">
        <v>125</v>
      </c>
      <c r="AM4052" t="s">
        <v>177</v>
      </c>
      <c r="AN4052" t="s">
        <v>76</v>
      </c>
      <c r="AO4052" t="s">
        <v>440</v>
      </c>
      <c r="AP4052" t="s">
        <v>158</v>
      </c>
      <c r="AQ4052" t="s">
        <v>87</v>
      </c>
      <c r="AR4052" t="s">
        <v>74</v>
      </c>
      <c r="AS4052" t="s">
        <v>54</v>
      </c>
      <c r="AT4052" t="s">
        <v>73</v>
      </c>
      <c r="AU4052" t="s">
        <v>107</v>
      </c>
      <c r="AV4052" t="s">
        <v>18978</v>
      </c>
    </row>
    <row r="4053" spans="1:48" hidden="1" x14ac:dyDescent="0.3">
      <c r="A4053" t="s">
        <v>18979</v>
      </c>
      <c r="B4053" t="s">
        <v>18980</v>
      </c>
      <c r="C4053" s="1" t="str">
        <f t="shared" si="666"/>
        <v>21:0975</v>
      </c>
      <c r="D4053" s="1" t="str">
        <f t="shared" si="670"/>
        <v>21:0111</v>
      </c>
      <c r="E4053" t="s">
        <v>18945</v>
      </c>
      <c r="F4053" t="s">
        <v>18981</v>
      </c>
      <c r="H4053">
        <v>60.722929600000001</v>
      </c>
      <c r="I4053">
        <v>-101.671762</v>
      </c>
      <c r="J4053" s="1" t="str">
        <f t="shared" si="671"/>
        <v>NGR lake sediment grab sample</v>
      </c>
      <c r="K4053" s="1" t="str">
        <f t="shared" si="672"/>
        <v>&lt;177 micron (NGR)</v>
      </c>
      <c r="L4053">
        <v>127</v>
      </c>
      <c r="M4053" t="s">
        <v>345</v>
      </c>
      <c r="N4053">
        <v>2467</v>
      </c>
      <c r="O4053" t="s">
        <v>238</v>
      </c>
      <c r="P4053" t="s">
        <v>54</v>
      </c>
      <c r="Q4053" t="s">
        <v>830</v>
      </c>
      <c r="R4053" t="s">
        <v>263</v>
      </c>
      <c r="S4053" t="s">
        <v>57</v>
      </c>
      <c r="T4053" t="s">
        <v>615</v>
      </c>
      <c r="U4053" t="s">
        <v>96</v>
      </c>
      <c r="V4053" t="s">
        <v>69</v>
      </c>
      <c r="W4053" t="s">
        <v>346</v>
      </c>
      <c r="X4053" t="s">
        <v>67</v>
      </c>
      <c r="Y4053" t="s">
        <v>526</v>
      </c>
      <c r="Z4053" t="s">
        <v>138</v>
      </c>
      <c r="AA4053" t="s">
        <v>64</v>
      </c>
      <c r="AB4053" t="s">
        <v>436</v>
      </c>
      <c r="AC4053" t="s">
        <v>173</v>
      </c>
      <c r="AD4053" t="s">
        <v>67</v>
      </c>
      <c r="AE4053" t="s">
        <v>448</v>
      </c>
      <c r="AF4053" t="s">
        <v>203</v>
      </c>
      <c r="AG4053" t="s">
        <v>152</v>
      </c>
      <c r="AH4053" t="s">
        <v>70</v>
      </c>
      <c r="AI4053" t="s">
        <v>138</v>
      </c>
      <c r="AJ4053" t="s">
        <v>127</v>
      </c>
      <c r="AK4053" t="s">
        <v>73</v>
      </c>
      <c r="AL4053" t="s">
        <v>125</v>
      </c>
      <c r="AM4053" t="s">
        <v>224</v>
      </c>
      <c r="AN4053" t="s">
        <v>76</v>
      </c>
      <c r="AO4053" t="s">
        <v>56</v>
      </c>
      <c r="AP4053" t="s">
        <v>210</v>
      </c>
      <c r="AQ4053" t="s">
        <v>61</v>
      </c>
      <c r="AR4053" t="s">
        <v>74</v>
      </c>
      <c r="AS4053" t="s">
        <v>54</v>
      </c>
      <c r="AT4053" t="s">
        <v>73</v>
      </c>
      <c r="AU4053" t="s">
        <v>447</v>
      </c>
      <c r="AV4053" t="s">
        <v>2267</v>
      </c>
    </row>
    <row r="4054" spans="1:48" hidden="1" x14ac:dyDescent="0.3">
      <c r="A4054" t="s">
        <v>18982</v>
      </c>
      <c r="B4054" t="s">
        <v>18983</v>
      </c>
      <c r="C4054" s="1" t="str">
        <f t="shared" si="666"/>
        <v>21:0975</v>
      </c>
      <c r="D4054" s="1" t="str">
        <f t="shared" si="670"/>
        <v>21:0111</v>
      </c>
      <c r="E4054" t="s">
        <v>18984</v>
      </c>
      <c r="F4054" t="s">
        <v>18985</v>
      </c>
      <c r="H4054">
        <v>60.8157809</v>
      </c>
      <c r="I4054">
        <v>-101.6641628</v>
      </c>
      <c r="J4054" s="1" t="str">
        <f t="shared" si="671"/>
        <v>NGR lake sediment grab sample</v>
      </c>
      <c r="K4054" s="1" t="str">
        <f t="shared" si="672"/>
        <v>&lt;177 micron (NGR)</v>
      </c>
      <c r="L4054">
        <v>127</v>
      </c>
      <c r="M4054" t="s">
        <v>200</v>
      </c>
      <c r="N4054">
        <v>2468</v>
      </c>
      <c r="O4054" t="s">
        <v>178</v>
      </c>
      <c r="P4054" t="s">
        <v>54</v>
      </c>
      <c r="Q4054" t="s">
        <v>261</v>
      </c>
      <c r="R4054" t="s">
        <v>280</v>
      </c>
      <c r="S4054" t="s">
        <v>57</v>
      </c>
      <c r="T4054" t="s">
        <v>93</v>
      </c>
      <c r="U4054" t="s">
        <v>59</v>
      </c>
      <c r="V4054" t="s">
        <v>347</v>
      </c>
      <c r="W4054" t="s">
        <v>63</v>
      </c>
      <c r="X4054" t="s">
        <v>67</v>
      </c>
      <c r="Y4054" t="s">
        <v>211</v>
      </c>
      <c r="Z4054" t="s">
        <v>127</v>
      </c>
      <c r="AA4054" t="s">
        <v>64</v>
      </c>
      <c r="AB4054" t="s">
        <v>282</v>
      </c>
      <c r="AC4054" t="s">
        <v>70</v>
      </c>
      <c r="AD4054" t="s">
        <v>88</v>
      </c>
      <c r="AE4054" t="s">
        <v>448</v>
      </c>
      <c r="AF4054" t="s">
        <v>92</v>
      </c>
      <c r="AG4054" t="s">
        <v>152</v>
      </c>
      <c r="AH4054" t="s">
        <v>173</v>
      </c>
      <c r="AI4054" t="s">
        <v>201</v>
      </c>
      <c r="AJ4054" t="s">
        <v>363</v>
      </c>
      <c r="AK4054" t="s">
        <v>73</v>
      </c>
      <c r="AL4054" t="s">
        <v>224</v>
      </c>
      <c r="AM4054" t="s">
        <v>103</v>
      </c>
      <c r="AN4054" t="s">
        <v>76</v>
      </c>
      <c r="AO4054" t="s">
        <v>156</v>
      </c>
      <c r="AP4054" t="s">
        <v>105</v>
      </c>
      <c r="AQ4054" t="s">
        <v>220</v>
      </c>
      <c r="AR4054" t="s">
        <v>62</v>
      </c>
      <c r="AS4054" t="s">
        <v>54</v>
      </c>
      <c r="AT4054" t="s">
        <v>73</v>
      </c>
      <c r="AU4054" t="s">
        <v>107</v>
      </c>
      <c r="AV4054" t="s">
        <v>18986</v>
      </c>
    </row>
    <row r="4055" spans="1:48" hidden="1" x14ac:dyDescent="0.3">
      <c r="A4055" t="s">
        <v>18987</v>
      </c>
      <c r="B4055" t="s">
        <v>18988</v>
      </c>
      <c r="C4055" s="1" t="str">
        <f t="shared" si="666"/>
        <v>21:0975</v>
      </c>
      <c r="D4055" s="1" t="str">
        <f t="shared" si="670"/>
        <v>21:0111</v>
      </c>
      <c r="E4055" t="s">
        <v>18989</v>
      </c>
      <c r="F4055" t="s">
        <v>18990</v>
      </c>
      <c r="H4055">
        <v>60.851379899999998</v>
      </c>
      <c r="I4055">
        <v>-101.66834249999999</v>
      </c>
      <c r="J4055" s="1" t="str">
        <f t="shared" si="671"/>
        <v>NGR lake sediment grab sample</v>
      </c>
      <c r="K4055" s="1" t="str">
        <f t="shared" si="672"/>
        <v>&lt;177 micron (NGR)</v>
      </c>
      <c r="L4055">
        <v>127</v>
      </c>
      <c r="M4055" t="s">
        <v>217</v>
      </c>
      <c r="N4055">
        <v>2469</v>
      </c>
      <c r="O4055" t="s">
        <v>340</v>
      </c>
      <c r="P4055" t="s">
        <v>54</v>
      </c>
      <c r="Q4055" t="s">
        <v>572</v>
      </c>
      <c r="R4055" t="s">
        <v>436</v>
      </c>
      <c r="S4055" t="s">
        <v>57</v>
      </c>
      <c r="T4055" t="s">
        <v>219</v>
      </c>
      <c r="U4055" t="s">
        <v>59</v>
      </c>
      <c r="V4055" t="s">
        <v>492</v>
      </c>
      <c r="W4055" t="s">
        <v>62</v>
      </c>
      <c r="X4055" t="s">
        <v>74</v>
      </c>
      <c r="Y4055" t="s">
        <v>63</v>
      </c>
      <c r="Z4055" t="s">
        <v>138</v>
      </c>
      <c r="AA4055" t="s">
        <v>64</v>
      </c>
      <c r="AB4055" t="s">
        <v>190</v>
      </c>
      <c r="AC4055" t="s">
        <v>224</v>
      </c>
      <c r="AD4055" t="s">
        <v>96</v>
      </c>
      <c r="AE4055" t="s">
        <v>238</v>
      </c>
      <c r="AF4055" t="s">
        <v>121</v>
      </c>
      <c r="AG4055" t="s">
        <v>304</v>
      </c>
      <c r="AH4055" t="s">
        <v>173</v>
      </c>
      <c r="AI4055" t="s">
        <v>305</v>
      </c>
      <c r="AJ4055" t="s">
        <v>305</v>
      </c>
      <c r="AK4055" t="s">
        <v>73</v>
      </c>
      <c r="AL4055" t="s">
        <v>177</v>
      </c>
      <c r="AM4055" t="s">
        <v>177</v>
      </c>
      <c r="AN4055" t="s">
        <v>76</v>
      </c>
      <c r="AO4055" t="s">
        <v>373</v>
      </c>
      <c r="AP4055" t="s">
        <v>225</v>
      </c>
      <c r="AQ4055" t="s">
        <v>240</v>
      </c>
      <c r="AR4055" t="s">
        <v>67</v>
      </c>
      <c r="AS4055" t="s">
        <v>170</v>
      </c>
      <c r="AT4055" t="s">
        <v>73</v>
      </c>
      <c r="AU4055" t="s">
        <v>107</v>
      </c>
      <c r="AV4055" t="s">
        <v>2182</v>
      </c>
    </row>
    <row r="4056" spans="1:48" hidden="1" x14ac:dyDescent="0.3">
      <c r="A4056" t="s">
        <v>18991</v>
      </c>
      <c r="B4056" t="s">
        <v>18992</v>
      </c>
      <c r="C4056" s="1" t="str">
        <f t="shared" si="666"/>
        <v>21:0975</v>
      </c>
      <c r="D4056" s="1" t="str">
        <f t="shared" si="670"/>
        <v>21:0111</v>
      </c>
      <c r="E4056" t="s">
        <v>18993</v>
      </c>
      <c r="F4056" t="s">
        <v>18994</v>
      </c>
      <c r="H4056">
        <v>60.876196200000003</v>
      </c>
      <c r="I4056">
        <v>-101.67083820000001</v>
      </c>
      <c r="J4056" s="1" t="str">
        <f t="shared" si="671"/>
        <v>NGR lake sediment grab sample</v>
      </c>
      <c r="K4056" s="1" t="str">
        <f t="shared" si="672"/>
        <v>&lt;177 micron (NGR)</v>
      </c>
      <c r="L4056">
        <v>127</v>
      </c>
      <c r="M4056" t="s">
        <v>246</v>
      </c>
      <c r="N4056">
        <v>2470</v>
      </c>
      <c r="O4056" t="s">
        <v>193</v>
      </c>
      <c r="P4056" t="s">
        <v>170</v>
      </c>
      <c r="Q4056" t="s">
        <v>1128</v>
      </c>
      <c r="R4056" t="s">
        <v>99</v>
      </c>
      <c r="S4056" t="s">
        <v>57</v>
      </c>
      <c r="T4056" t="s">
        <v>250</v>
      </c>
      <c r="U4056" t="s">
        <v>168</v>
      </c>
      <c r="V4056" t="s">
        <v>356</v>
      </c>
      <c r="W4056" t="s">
        <v>74</v>
      </c>
      <c r="X4056" t="s">
        <v>74</v>
      </c>
      <c r="Y4056" t="s">
        <v>74</v>
      </c>
      <c r="Z4056" t="s">
        <v>62</v>
      </c>
      <c r="AA4056" t="s">
        <v>64</v>
      </c>
      <c r="AB4056" t="s">
        <v>251</v>
      </c>
      <c r="AC4056" t="s">
        <v>155</v>
      </c>
      <c r="AD4056" t="s">
        <v>170</v>
      </c>
      <c r="AE4056" t="s">
        <v>943</v>
      </c>
      <c r="AF4056" t="s">
        <v>151</v>
      </c>
      <c r="AG4056" t="s">
        <v>317</v>
      </c>
      <c r="AH4056" t="s">
        <v>173</v>
      </c>
      <c r="AI4056" t="s">
        <v>226</v>
      </c>
      <c r="AJ4056" t="s">
        <v>209</v>
      </c>
      <c r="AK4056" t="s">
        <v>73</v>
      </c>
      <c r="AL4056" t="s">
        <v>224</v>
      </c>
      <c r="AM4056" t="s">
        <v>177</v>
      </c>
      <c r="AN4056" t="s">
        <v>76</v>
      </c>
      <c r="AO4056" t="s">
        <v>329</v>
      </c>
      <c r="AP4056" t="s">
        <v>747</v>
      </c>
      <c r="AQ4056" t="s">
        <v>363</v>
      </c>
      <c r="AR4056" t="s">
        <v>74</v>
      </c>
      <c r="AS4056" t="s">
        <v>62</v>
      </c>
      <c r="AT4056" t="s">
        <v>91</v>
      </c>
      <c r="AU4056" t="s">
        <v>107</v>
      </c>
      <c r="AV4056" t="s">
        <v>18995</v>
      </c>
    </row>
    <row r="4057" spans="1:48" hidden="1" x14ac:dyDescent="0.3">
      <c r="A4057" t="s">
        <v>18996</v>
      </c>
      <c r="B4057" t="s">
        <v>18997</v>
      </c>
      <c r="C4057" s="1" t="str">
        <f t="shared" si="666"/>
        <v>21:0975</v>
      </c>
      <c r="D4057" s="1" t="str">
        <f t="shared" si="670"/>
        <v>21:0111</v>
      </c>
      <c r="E4057" t="s">
        <v>18998</v>
      </c>
      <c r="F4057" t="s">
        <v>18999</v>
      </c>
      <c r="H4057">
        <v>60.901587200000002</v>
      </c>
      <c r="I4057">
        <v>-101.6728885</v>
      </c>
      <c r="J4057" s="1" t="str">
        <f t="shared" si="671"/>
        <v>NGR lake sediment grab sample</v>
      </c>
      <c r="K4057" s="1" t="str">
        <f t="shared" si="672"/>
        <v>&lt;177 micron (NGR)</v>
      </c>
      <c r="L4057">
        <v>127</v>
      </c>
      <c r="M4057" t="s">
        <v>260</v>
      </c>
      <c r="N4057">
        <v>2471</v>
      </c>
      <c r="O4057" t="s">
        <v>104</v>
      </c>
      <c r="P4057" t="s">
        <v>62</v>
      </c>
      <c r="Q4057" t="s">
        <v>731</v>
      </c>
      <c r="R4057" t="s">
        <v>141</v>
      </c>
      <c r="S4057" t="s">
        <v>57</v>
      </c>
      <c r="T4057" t="s">
        <v>437</v>
      </c>
      <c r="U4057" t="s">
        <v>550</v>
      </c>
      <c r="V4057" t="s">
        <v>316</v>
      </c>
      <c r="W4057" t="s">
        <v>63</v>
      </c>
      <c r="X4057" t="s">
        <v>62</v>
      </c>
      <c r="Y4057" t="s">
        <v>168</v>
      </c>
      <c r="Z4057" t="s">
        <v>96</v>
      </c>
      <c r="AA4057" t="s">
        <v>64</v>
      </c>
      <c r="AB4057" t="s">
        <v>204</v>
      </c>
      <c r="AC4057" t="s">
        <v>125</v>
      </c>
      <c r="AD4057" t="s">
        <v>77</v>
      </c>
      <c r="AE4057" t="s">
        <v>526</v>
      </c>
      <c r="AF4057" t="s">
        <v>471</v>
      </c>
      <c r="AG4057" t="s">
        <v>304</v>
      </c>
      <c r="AH4057" t="s">
        <v>173</v>
      </c>
      <c r="AI4057" t="s">
        <v>413</v>
      </c>
      <c r="AJ4057" t="s">
        <v>1554</v>
      </c>
      <c r="AK4057" t="s">
        <v>73</v>
      </c>
      <c r="AL4057" t="s">
        <v>125</v>
      </c>
      <c r="AM4057" t="s">
        <v>206</v>
      </c>
      <c r="AN4057" t="s">
        <v>76</v>
      </c>
      <c r="AO4057" t="s">
        <v>281</v>
      </c>
      <c r="AP4057" t="s">
        <v>210</v>
      </c>
      <c r="AQ4057" t="s">
        <v>168</v>
      </c>
      <c r="AR4057" t="s">
        <v>62</v>
      </c>
      <c r="AS4057" t="s">
        <v>127</v>
      </c>
      <c r="AT4057" t="s">
        <v>462</v>
      </c>
      <c r="AU4057" t="s">
        <v>447</v>
      </c>
      <c r="AV4057" t="s">
        <v>19000</v>
      </c>
    </row>
    <row r="4058" spans="1:48" hidden="1" x14ac:dyDescent="0.3">
      <c r="A4058" t="s">
        <v>19001</v>
      </c>
      <c r="B4058" t="s">
        <v>19002</v>
      </c>
      <c r="C4058" s="1" t="str">
        <f t="shared" si="666"/>
        <v>21:0975</v>
      </c>
      <c r="D4058" s="1" t="str">
        <f t="shared" si="670"/>
        <v>21:0111</v>
      </c>
      <c r="E4058" t="s">
        <v>19003</v>
      </c>
      <c r="F4058" t="s">
        <v>19004</v>
      </c>
      <c r="H4058">
        <v>60.940870099999998</v>
      </c>
      <c r="I4058">
        <v>-101.65341429999999</v>
      </c>
      <c r="J4058" s="1" t="str">
        <f t="shared" si="671"/>
        <v>NGR lake sediment grab sample</v>
      </c>
      <c r="K4058" s="1" t="str">
        <f t="shared" si="672"/>
        <v>&lt;177 micron (NGR)</v>
      </c>
      <c r="L4058">
        <v>127</v>
      </c>
      <c r="M4058" t="s">
        <v>273</v>
      </c>
      <c r="N4058">
        <v>2472</v>
      </c>
      <c r="O4058" t="s">
        <v>282</v>
      </c>
      <c r="P4058" t="s">
        <v>54</v>
      </c>
      <c r="Q4058" t="s">
        <v>997</v>
      </c>
      <c r="R4058" t="s">
        <v>616</v>
      </c>
      <c r="S4058" t="s">
        <v>57</v>
      </c>
      <c r="T4058" t="s">
        <v>560</v>
      </c>
      <c r="U4058" t="s">
        <v>381</v>
      </c>
      <c r="V4058" t="s">
        <v>853</v>
      </c>
      <c r="W4058" t="s">
        <v>448</v>
      </c>
      <c r="X4058" t="s">
        <v>170</v>
      </c>
      <c r="Y4058" t="s">
        <v>72</v>
      </c>
      <c r="Z4058" t="s">
        <v>127</v>
      </c>
      <c r="AA4058" t="s">
        <v>64</v>
      </c>
      <c r="AB4058" t="s">
        <v>91</v>
      </c>
      <c r="AC4058" t="s">
        <v>171</v>
      </c>
      <c r="AD4058" t="s">
        <v>281</v>
      </c>
      <c r="AE4058" t="s">
        <v>2106</v>
      </c>
      <c r="AF4058" t="s">
        <v>262</v>
      </c>
      <c r="AG4058" t="s">
        <v>60</v>
      </c>
      <c r="AH4058" t="s">
        <v>70</v>
      </c>
      <c r="AI4058" t="s">
        <v>208</v>
      </c>
      <c r="AJ4058" t="s">
        <v>14641</v>
      </c>
      <c r="AK4058" t="s">
        <v>73</v>
      </c>
      <c r="AL4058" t="s">
        <v>125</v>
      </c>
      <c r="AM4058" t="s">
        <v>137</v>
      </c>
      <c r="AN4058" t="s">
        <v>76</v>
      </c>
      <c r="AO4058" t="s">
        <v>926</v>
      </c>
      <c r="AP4058" t="s">
        <v>656</v>
      </c>
      <c r="AQ4058" t="s">
        <v>3380</v>
      </c>
      <c r="AR4058" t="s">
        <v>74</v>
      </c>
      <c r="AS4058" t="s">
        <v>88</v>
      </c>
      <c r="AT4058" t="s">
        <v>552</v>
      </c>
      <c r="AU4058" t="s">
        <v>107</v>
      </c>
      <c r="AV4058" t="s">
        <v>19005</v>
      </c>
    </row>
    <row r="4059" spans="1:48" hidden="1" x14ac:dyDescent="0.3">
      <c r="A4059" t="s">
        <v>19006</v>
      </c>
      <c r="B4059" t="s">
        <v>19007</v>
      </c>
      <c r="C4059" s="1" t="str">
        <f t="shared" si="666"/>
        <v>21:0975</v>
      </c>
      <c r="D4059" s="1" t="str">
        <f t="shared" si="670"/>
        <v>21:0111</v>
      </c>
      <c r="E4059" t="s">
        <v>19008</v>
      </c>
      <c r="F4059" t="s">
        <v>19009</v>
      </c>
      <c r="H4059">
        <v>60.938907100000002</v>
      </c>
      <c r="I4059">
        <v>-101.6243175</v>
      </c>
      <c r="J4059" s="1" t="str">
        <f t="shared" si="671"/>
        <v>NGR lake sediment grab sample</v>
      </c>
      <c r="K4059" s="1" t="str">
        <f t="shared" si="672"/>
        <v>&lt;177 micron (NGR)</v>
      </c>
      <c r="L4059">
        <v>127</v>
      </c>
      <c r="M4059" t="s">
        <v>289</v>
      </c>
      <c r="N4059">
        <v>2473</v>
      </c>
      <c r="O4059" t="s">
        <v>178</v>
      </c>
      <c r="P4059" t="s">
        <v>54</v>
      </c>
      <c r="Q4059" t="s">
        <v>802</v>
      </c>
      <c r="R4059" t="s">
        <v>436</v>
      </c>
      <c r="S4059" t="s">
        <v>57</v>
      </c>
      <c r="T4059" t="s">
        <v>291</v>
      </c>
      <c r="U4059" t="s">
        <v>138</v>
      </c>
      <c r="V4059" t="s">
        <v>282</v>
      </c>
      <c r="W4059" t="s">
        <v>68</v>
      </c>
      <c r="X4059" t="s">
        <v>74</v>
      </c>
      <c r="Y4059" t="s">
        <v>238</v>
      </c>
      <c r="Z4059" t="s">
        <v>170</v>
      </c>
      <c r="AA4059" t="s">
        <v>64</v>
      </c>
      <c r="AB4059" t="s">
        <v>550</v>
      </c>
      <c r="AC4059" t="s">
        <v>70</v>
      </c>
      <c r="AD4059" t="s">
        <v>62</v>
      </c>
      <c r="AE4059" t="s">
        <v>3162</v>
      </c>
      <c r="AF4059" t="s">
        <v>357</v>
      </c>
      <c r="AG4059" t="s">
        <v>264</v>
      </c>
      <c r="AH4059" t="s">
        <v>173</v>
      </c>
      <c r="AI4059" t="s">
        <v>193</v>
      </c>
      <c r="AJ4059" t="s">
        <v>263</v>
      </c>
      <c r="AK4059" t="s">
        <v>73</v>
      </c>
      <c r="AL4059" t="s">
        <v>103</v>
      </c>
      <c r="AM4059" t="s">
        <v>103</v>
      </c>
      <c r="AN4059" t="s">
        <v>76</v>
      </c>
      <c r="AO4059" t="s">
        <v>329</v>
      </c>
      <c r="AP4059" t="s">
        <v>2705</v>
      </c>
      <c r="AQ4059" t="s">
        <v>348</v>
      </c>
      <c r="AR4059" t="s">
        <v>67</v>
      </c>
      <c r="AS4059" t="s">
        <v>54</v>
      </c>
      <c r="AT4059" t="s">
        <v>73</v>
      </c>
      <c r="AU4059" t="s">
        <v>107</v>
      </c>
      <c r="AV4059" t="s">
        <v>8585</v>
      </c>
    </row>
    <row r="4060" spans="1:48" hidden="1" x14ac:dyDescent="0.3">
      <c r="A4060" t="s">
        <v>19010</v>
      </c>
      <c r="B4060" t="s">
        <v>19011</v>
      </c>
      <c r="C4060" s="1" t="str">
        <f t="shared" si="666"/>
        <v>21:0975</v>
      </c>
      <c r="D4060" s="1" t="str">
        <f t="shared" si="670"/>
        <v>21:0111</v>
      </c>
      <c r="E4060" t="s">
        <v>19012</v>
      </c>
      <c r="F4060" t="s">
        <v>19013</v>
      </c>
      <c r="H4060">
        <v>60.909197800000001</v>
      </c>
      <c r="I4060">
        <v>-101.609644</v>
      </c>
      <c r="J4060" s="1" t="str">
        <f t="shared" si="671"/>
        <v>NGR lake sediment grab sample</v>
      </c>
      <c r="K4060" s="1" t="str">
        <f t="shared" si="672"/>
        <v>&lt;177 micron (NGR)</v>
      </c>
      <c r="L4060">
        <v>127</v>
      </c>
      <c r="M4060" t="s">
        <v>301</v>
      </c>
      <c r="N4060">
        <v>2474</v>
      </c>
      <c r="O4060" t="s">
        <v>290</v>
      </c>
      <c r="P4060" t="s">
        <v>54</v>
      </c>
      <c r="Q4060" t="s">
        <v>1477</v>
      </c>
      <c r="R4060" t="s">
        <v>436</v>
      </c>
      <c r="S4060" t="s">
        <v>57</v>
      </c>
      <c r="T4060" t="s">
        <v>262</v>
      </c>
      <c r="U4060" t="s">
        <v>616</v>
      </c>
      <c r="V4060" t="s">
        <v>60</v>
      </c>
      <c r="W4060" t="s">
        <v>63</v>
      </c>
      <c r="X4060" t="s">
        <v>62</v>
      </c>
      <c r="Y4060" t="s">
        <v>328</v>
      </c>
      <c r="Z4060" t="s">
        <v>96</v>
      </c>
      <c r="AA4060" t="s">
        <v>64</v>
      </c>
      <c r="AB4060" t="s">
        <v>617</v>
      </c>
      <c r="AC4060" t="s">
        <v>75</v>
      </c>
      <c r="AD4060" t="s">
        <v>203</v>
      </c>
      <c r="AE4060" t="s">
        <v>68</v>
      </c>
      <c r="AF4060" t="s">
        <v>99</v>
      </c>
      <c r="AG4060" t="s">
        <v>427</v>
      </c>
      <c r="AH4060" t="s">
        <v>173</v>
      </c>
      <c r="AI4060" t="s">
        <v>439</v>
      </c>
      <c r="AJ4060" t="s">
        <v>168</v>
      </c>
      <c r="AK4060" t="s">
        <v>73</v>
      </c>
      <c r="AL4060" t="s">
        <v>177</v>
      </c>
      <c r="AM4060" t="s">
        <v>74</v>
      </c>
      <c r="AN4060" t="s">
        <v>76</v>
      </c>
      <c r="AO4060" t="s">
        <v>178</v>
      </c>
      <c r="AP4060" t="s">
        <v>307</v>
      </c>
      <c r="AQ4060" t="s">
        <v>514</v>
      </c>
      <c r="AR4060" t="s">
        <v>62</v>
      </c>
      <c r="AS4060" t="s">
        <v>170</v>
      </c>
      <c r="AT4060" t="s">
        <v>262</v>
      </c>
      <c r="AU4060" t="s">
        <v>593</v>
      </c>
      <c r="AV4060" t="s">
        <v>19014</v>
      </c>
    </row>
    <row r="4061" spans="1:48" hidden="1" x14ac:dyDescent="0.3">
      <c r="A4061" t="s">
        <v>19015</v>
      </c>
      <c r="B4061" t="s">
        <v>19016</v>
      </c>
      <c r="C4061" s="1" t="str">
        <f t="shared" si="666"/>
        <v>21:0975</v>
      </c>
      <c r="D4061" s="1" t="str">
        <f t="shared" si="670"/>
        <v>21:0111</v>
      </c>
      <c r="E4061" t="s">
        <v>19017</v>
      </c>
      <c r="F4061" t="s">
        <v>19018</v>
      </c>
      <c r="H4061">
        <v>60.871576400000002</v>
      </c>
      <c r="I4061">
        <v>-101.6225833</v>
      </c>
      <c r="J4061" s="1" t="str">
        <f t="shared" si="671"/>
        <v>NGR lake sediment grab sample</v>
      </c>
      <c r="K4061" s="1" t="str">
        <f t="shared" si="672"/>
        <v>&lt;177 micron (NGR)</v>
      </c>
      <c r="L4061">
        <v>127</v>
      </c>
      <c r="M4061" t="s">
        <v>314</v>
      </c>
      <c r="N4061">
        <v>2475</v>
      </c>
      <c r="O4061" t="s">
        <v>226</v>
      </c>
      <c r="P4061" t="s">
        <v>62</v>
      </c>
      <c r="Q4061" t="s">
        <v>446</v>
      </c>
      <c r="R4061" t="s">
        <v>116</v>
      </c>
      <c r="S4061" t="s">
        <v>57</v>
      </c>
      <c r="T4061" t="s">
        <v>249</v>
      </c>
      <c r="U4061" t="s">
        <v>138</v>
      </c>
      <c r="V4061" t="s">
        <v>189</v>
      </c>
      <c r="W4061" t="s">
        <v>171</v>
      </c>
      <c r="X4061" t="s">
        <v>74</v>
      </c>
      <c r="Y4061" t="s">
        <v>396</v>
      </c>
      <c r="Z4061" t="s">
        <v>127</v>
      </c>
      <c r="AA4061" t="s">
        <v>64</v>
      </c>
      <c r="AB4061" t="s">
        <v>190</v>
      </c>
      <c r="AC4061" t="s">
        <v>70</v>
      </c>
      <c r="AD4061" t="s">
        <v>62</v>
      </c>
      <c r="AE4061" t="s">
        <v>68</v>
      </c>
      <c r="AF4061" t="s">
        <v>104</v>
      </c>
      <c r="AG4061" t="s">
        <v>412</v>
      </c>
      <c r="AH4061" t="s">
        <v>173</v>
      </c>
      <c r="AI4061" t="s">
        <v>305</v>
      </c>
      <c r="AJ4061" t="s">
        <v>338</v>
      </c>
      <c r="AK4061" t="s">
        <v>73</v>
      </c>
      <c r="AL4061" t="s">
        <v>177</v>
      </c>
      <c r="AM4061" t="s">
        <v>75</v>
      </c>
      <c r="AN4061" t="s">
        <v>76</v>
      </c>
      <c r="AO4061" t="s">
        <v>150</v>
      </c>
      <c r="AP4061" t="s">
        <v>225</v>
      </c>
      <c r="AQ4061" t="s">
        <v>254</v>
      </c>
      <c r="AR4061" t="s">
        <v>67</v>
      </c>
      <c r="AS4061" t="s">
        <v>54</v>
      </c>
      <c r="AT4061" t="s">
        <v>73</v>
      </c>
      <c r="AU4061" t="s">
        <v>107</v>
      </c>
      <c r="AV4061" t="s">
        <v>1466</v>
      </c>
    </row>
    <row r="4062" spans="1:48" hidden="1" x14ac:dyDescent="0.3">
      <c r="A4062" t="s">
        <v>19019</v>
      </c>
      <c r="B4062" t="s">
        <v>19020</v>
      </c>
      <c r="C4062" s="1" t="str">
        <f t="shared" si="666"/>
        <v>21:0975</v>
      </c>
      <c r="D4062" s="1" t="str">
        <f t="shared" si="670"/>
        <v>21:0111</v>
      </c>
      <c r="E4062" t="s">
        <v>19021</v>
      </c>
      <c r="F4062" t="s">
        <v>19022</v>
      </c>
      <c r="H4062">
        <v>60.847191500000001</v>
      </c>
      <c r="I4062">
        <v>-101.57871799999999</v>
      </c>
      <c r="J4062" s="1" t="str">
        <f t="shared" si="671"/>
        <v>NGR lake sediment grab sample</v>
      </c>
      <c r="K4062" s="1" t="str">
        <f t="shared" si="672"/>
        <v>&lt;177 micron (NGR)</v>
      </c>
      <c r="L4062">
        <v>127</v>
      </c>
      <c r="M4062" t="s">
        <v>324</v>
      </c>
      <c r="N4062">
        <v>2476</v>
      </c>
      <c r="O4062" t="s">
        <v>123</v>
      </c>
      <c r="P4062" t="s">
        <v>54</v>
      </c>
      <c r="Q4062" t="s">
        <v>1980</v>
      </c>
      <c r="R4062" t="s">
        <v>56</v>
      </c>
      <c r="S4062" t="s">
        <v>57</v>
      </c>
      <c r="T4062" t="s">
        <v>142</v>
      </c>
      <c r="U4062" t="s">
        <v>168</v>
      </c>
      <c r="V4062" t="s">
        <v>427</v>
      </c>
      <c r="W4062" t="s">
        <v>136</v>
      </c>
      <c r="X4062" t="s">
        <v>74</v>
      </c>
      <c r="Y4062" t="s">
        <v>79</v>
      </c>
      <c r="Z4062" t="s">
        <v>138</v>
      </c>
      <c r="AA4062" t="s">
        <v>64</v>
      </c>
      <c r="AB4062" t="s">
        <v>691</v>
      </c>
      <c r="AC4062" t="s">
        <v>70</v>
      </c>
      <c r="AD4062" t="s">
        <v>62</v>
      </c>
      <c r="AE4062" t="s">
        <v>171</v>
      </c>
      <c r="AF4062" t="s">
        <v>187</v>
      </c>
      <c r="AG4062" t="s">
        <v>91</v>
      </c>
      <c r="AH4062" t="s">
        <v>70</v>
      </c>
      <c r="AI4062" t="s">
        <v>592</v>
      </c>
      <c r="AJ4062" t="s">
        <v>138</v>
      </c>
      <c r="AK4062" t="s">
        <v>73</v>
      </c>
      <c r="AL4062" t="s">
        <v>74</v>
      </c>
      <c r="AM4062" t="s">
        <v>75</v>
      </c>
      <c r="AN4062" t="s">
        <v>76</v>
      </c>
      <c r="AO4062" t="s">
        <v>203</v>
      </c>
      <c r="AP4062" t="s">
        <v>482</v>
      </c>
      <c r="AQ4062" t="s">
        <v>226</v>
      </c>
      <c r="AR4062" t="s">
        <v>62</v>
      </c>
      <c r="AS4062" t="s">
        <v>54</v>
      </c>
      <c r="AT4062" t="s">
        <v>73</v>
      </c>
      <c r="AU4062" t="s">
        <v>107</v>
      </c>
      <c r="AV4062" t="s">
        <v>3686</v>
      </c>
    </row>
    <row r="4063" spans="1:48" hidden="1" x14ac:dyDescent="0.3">
      <c r="A4063" t="s">
        <v>19023</v>
      </c>
      <c r="B4063" t="s">
        <v>19024</v>
      </c>
      <c r="C4063" s="1" t="str">
        <f t="shared" si="666"/>
        <v>21:0975</v>
      </c>
      <c r="D4063" s="1" t="str">
        <f t="shared" si="670"/>
        <v>21:0111</v>
      </c>
      <c r="E4063" t="s">
        <v>19025</v>
      </c>
      <c r="F4063" t="s">
        <v>19026</v>
      </c>
      <c r="H4063">
        <v>60.811414300000003</v>
      </c>
      <c r="I4063">
        <v>-101.58047259999999</v>
      </c>
      <c r="J4063" s="1" t="str">
        <f t="shared" si="671"/>
        <v>NGR lake sediment grab sample</v>
      </c>
      <c r="K4063" s="1" t="str">
        <f t="shared" si="672"/>
        <v>&lt;177 micron (NGR)</v>
      </c>
      <c r="L4063">
        <v>127</v>
      </c>
      <c r="M4063" t="s">
        <v>335</v>
      </c>
      <c r="N4063">
        <v>2477</v>
      </c>
      <c r="O4063" t="s">
        <v>168</v>
      </c>
      <c r="P4063" t="s">
        <v>62</v>
      </c>
      <c r="Q4063" t="s">
        <v>4543</v>
      </c>
      <c r="R4063" t="s">
        <v>99</v>
      </c>
      <c r="S4063" t="s">
        <v>57</v>
      </c>
      <c r="T4063" t="s">
        <v>58</v>
      </c>
      <c r="U4063" t="s">
        <v>134</v>
      </c>
      <c r="V4063" t="s">
        <v>153</v>
      </c>
      <c r="W4063" t="s">
        <v>79</v>
      </c>
      <c r="X4063" t="s">
        <v>74</v>
      </c>
      <c r="Y4063" t="s">
        <v>263</v>
      </c>
      <c r="Z4063" t="s">
        <v>59</v>
      </c>
      <c r="AA4063" t="s">
        <v>64</v>
      </c>
      <c r="AB4063" t="s">
        <v>223</v>
      </c>
      <c r="AC4063" t="s">
        <v>75</v>
      </c>
      <c r="AD4063" t="s">
        <v>88</v>
      </c>
      <c r="AE4063" t="s">
        <v>421</v>
      </c>
      <c r="AF4063" t="s">
        <v>356</v>
      </c>
      <c r="AG4063" t="s">
        <v>438</v>
      </c>
      <c r="AH4063" t="s">
        <v>70</v>
      </c>
      <c r="AI4063" t="s">
        <v>265</v>
      </c>
      <c r="AJ4063" t="s">
        <v>102</v>
      </c>
      <c r="AK4063" t="s">
        <v>73</v>
      </c>
      <c r="AL4063" t="s">
        <v>125</v>
      </c>
      <c r="AM4063" t="s">
        <v>74</v>
      </c>
      <c r="AN4063" t="s">
        <v>76</v>
      </c>
      <c r="AO4063" t="s">
        <v>92</v>
      </c>
      <c r="AP4063" t="s">
        <v>295</v>
      </c>
      <c r="AQ4063" t="s">
        <v>77</v>
      </c>
      <c r="AR4063" t="s">
        <v>62</v>
      </c>
      <c r="AS4063" t="s">
        <v>170</v>
      </c>
      <c r="AT4063" t="s">
        <v>73</v>
      </c>
      <c r="AU4063" t="s">
        <v>107</v>
      </c>
      <c r="AV4063" t="s">
        <v>1365</v>
      </c>
    </row>
    <row r="4064" spans="1:48" hidden="1" x14ac:dyDescent="0.3">
      <c r="A4064" t="s">
        <v>19027</v>
      </c>
      <c r="B4064" t="s">
        <v>19028</v>
      </c>
      <c r="C4064" s="1" t="str">
        <f t="shared" si="666"/>
        <v>21:0975</v>
      </c>
      <c r="D4064" s="1" t="str">
        <f t="shared" si="670"/>
        <v>21:0111</v>
      </c>
      <c r="E4064" t="s">
        <v>19029</v>
      </c>
      <c r="F4064" t="s">
        <v>19030</v>
      </c>
      <c r="H4064">
        <v>60.764543099999997</v>
      </c>
      <c r="I4064">
        <v>-101.5121766</v>
      </c>
      <c r="J4064" s="1" t="str">
        <f t="shared" si="671"/>
        <v>NGR lake sediment grab sample</v>
      </c>
      <c r="K4064" s="1" t="str">
        <f t="shared" si="672"/>
        <v>&lt;177 micron (NGR)</v>
      </c>
      <c r="L4064">
        <v>127</v>
      </c>
      <c r="M4064" t="s">
        <v>354</v>
      </c>
      <c r="N4064">
        <v>2478</v>
      </c>
      <c r="O4064" t="s">
        <v>92</v>
      </c>
      <c r="P4064" t="s">
        <v>170</v>
      </c>
      <c r="Q4064" t="s">
        <v>2741</v>
      </c>
      <c r="R4064" t="s">
        <v>356</v>
      </c>
      <c r="S4064" t="s">
        <v>57</v>
      </c>
      <c r="T4064" t="s">
        <v>91</v>
      </c>
      <c r="U4064" t="s">
        <v>357</v>
      </c>
      <c r="V4064" t="s">
        <v>316</v>
      </c>
      <c r="W4064" t="s">
        <v>170</v>
      </c>
      <c r="X4064" t="s">
        <v>74</v>
      </c>
      <c r="Y4064" t="s">
        <v>53</v>
      </c>
      <c r="Z4064" t="s">
        <v>138</v>
      </c>
      <c r="AA4064" t="s">
        <v>64</v>
      </c>
      <c r="AB4064" t="s">
        <v>223</v>
      </c>
      <c r="AC4064" t="s">
        <v>75</v>
      </c>
      <c r="AD4064" t="s">
        <v>96</v>
      </c>
      <c r="AE4064" t="s">
        <v>396</v>
      </c>
      <c r="AF4064" t="s">
        <v>236</v>
      </c>
      <c r="AG4064" t="s">
        <v>167</v>
      </c>
      <c r="AH4064" t="s">
        <v>155</v>
      </c>
      <c r="AI4064" t="s">
        <v>168</v>
      </c>
      <c r="AJ4064" t="s">
        <v>208</v>
      </c>
      <c r="AK4064" t="s">
        <v>73</v>
      </c>
      <c r="AL4064" t="s">
        <v>157</v>
      </c>
      <c r="AM4064" t="s">
        <v>74</v>
      </c>
      <c r="AN4064" t="s">
        <v>76</v>
      </c>
      <c r="AO4064" t="s">
        <v>178</v>
      </c>
      <c r="AP4064" t="s">
        <v>253</v>
      </c>
      <c r="AQ4064" t="s">
        <v>116</v>
      </c>
      <c r="AR4064" t="s">
        <v>62</v>
      </c>
      <c r="AS4064" t="s">
        <v>170</v>
      </c>
      <c r="AT4064" t="s">
        <v>152</v>
      </c>
      <c r="AU4064" t="s">
        <v>479</v>
      </c>
      <c r="AV4064" t="s">
        <v>13215</v>
      </c>
    </row>
    <row r="4065" spans="1:48" hidden="1" x14ac:dyDescent="0.3">
      <c r="A4065" t="s">
        <v>19031</v>
      </c>
      <c r="B4065" t="s">
        <v>19032</v>
      </c>
      <c r="C4065" s="1" t="str">
        <f t="shared" si="666"/>
        <v>21:0975</v>
      </c>
      <c r="D4065" s="1" t="str">
        <f t="shared" si="670"/>
        <v>21:0111</v>
      </c>
      <c r="E4065" t="s">
        <v>19033</v>
      </c>
      <c r="F4065" t="s">
        <v>19034</v>
      </c>
      <c r="H4065">
        <v>60.7951002</v>
      </c>
      <c r="I4065">
        <v>-101.29197430000001</v>
      </c>
      <c r="J4065" s="1" t="str">
        <f t="shared" si="671"/>
        <v>NGR lake sediment grab sample</v>
      </c>
      <c r="K4065" s="1" t="str">
        <f t="shared" si="672"/>
        <v>&lt;177 micron (NGR)</v>
      </c>
      <c r="L4065">
        <v>128</v>
      </c>
      <c r="M4065" t="s">
        <v>52</v>
      </c>
      <c r="N4065">
        <v>2479</v>
      </c>
      <c r="O4065" t="s">
        <v>211</v>
      </c>
      <c r="P4065" t="s">
        <v>54</v>
      </c>
      <c r="Q4065" t="s">
        <v>1210</v>
      </c>
      <c r="R4065" t="s">
        <v>151</v>
      </c>
      <c r="S4065" t="s">
        <v>57</v>
      </c>
      <c r="T4065" t="s">
        <v>412</v>
      </c>
      <c r="U4065" t="s">
        <v>59</v>
      </c>
      <c r="V4065" t="s">
        <v>347</v>
      </c>
      <c r="W4065" t="s">
        <v>526</v>
      </c>
      <c r="X4065" t="s">
        <v>67</v>
      </c>
      <c r="Y4065" t="s">
        <v>396</v>
      </c>
      <c r="Z4065" t="s">
        <v>170</v>
      </c>
      <c r="AA4065" t="s">
        <v>64</v>
      </c>
      <c r="AB4065" t="s">
        <v>187</v>
      </c>
      <c r="AC4065" t="s">
        <v>70</v>
      </c>
      <c r="AD4065" t="s">
        <v>74</v>
      </c>
      <c r="AE4065" t="s">
        <v>1056</v>
      </c>
      <c r="AF4065" t="s">
        <v>281</v>
      </c>
      <c r="AG4065" t="s">
        <v>172</v>
      </c>
      <c r="AH4065" t="s">
        <v>173</v>
      </c>
      <c r="AI4065" t="s">
        <v>87</v>
      </c>
      <c r="AJ4065" t="s">
        <v>201</v>
      </c>
      <c r="AK4065" t="s">
        <v>73</v>
      </c>
      <c r="AL4065" t="s">
        <v>224</v>
      </c>
      <c r="AM4065" t="s">
        <v>224</v>
      </c>
      <c r="AN4065" t="s">
        <v>76</v>
      </c>
      <c r="AO4065" t="s">
        <v>318</v>
      </c>
      <c r="AP4065" t="s">
        <v>656</v>
      </c>
      <c r="AQ4065" t="s">
        <v>340</v>
      </c>
      <c r="AR4065" t="s">
        <v>67</v>
      </c>
      <c r="AS4065" t="s">
        <v>54</v>
      </c>
      <c r="AT4065" t="s">
        <v>73</v>
      </c>
      <c r="AU4065" t="s">
        <v>107</v>
      </c>
      <c r="AV4065" t="s">
        <v>19035</v>
      </c>
    </row>
    <row r="4066" spans="1:48" hidden="1" x14ac:dyDescent="0.3">
      <c r="A4066" t="s">
        <v>19036</v>
      </c>
      <c r="B4066" t="s">
        <v>19037</v>
      </c>
      <c r="C4066" s="1" t="str">
        <f t="shared" si="666"/>
        <v>21:0975</v>
      </c>
      <c r="D4066" s="1" t="str">
        <f>HYPERLINK("https://geochem.nrcan.gc.ca/cdogs/content/svy/svy_e.htm", "")</f>
        <v/>
      </c>
      <c r="G4066" s="1" t="str">
        <f>HYPERLINK("https://geochem.nrcan.gc.ca/cdogs/content/cr_/cr_00161_e.htm", "161")</f>
        <v>161</v>
      </c>
      <c r="J4066" t="s">
        <v>230</v>
      </c>
      <c r="K4066" t="s">
        <v>231</v>
      </c>
      <c r="L4066">
        <v>128</v>
      </c>
      <c r="M4066" t="s">
        <v>232</v>
      </c>
      <c r="N4066">
        <v>2480</v>
      </c>
      <c r="O4066" t="s">
        <v>338</v>
      </c>
      <c r="P4066" t="s">
        <v>170</v>
      </c>
      <c r="Q4066" t="s">
        <v>656</v>
      </c>
      <c r="R4066" t="s">
        <v>103</v>
      </c>
      <c r="S4066" t="s">
        <v>57</v>
      </c>
      <c r="T4066" t="s">
        <v>604</v>
      </c>
      <c r="U4066" t="s">
        <v>88</v>
      </c>
      <c r="V4066" t="s">
        <v>449</v>
      </c>
      <c r="W4066" t="s">
        <v>346</v>
      </c>
      <c r="X4066" t="s">
        <v>74</v>
      </c>
      <c r="Y4066" t="s">
        <v>94</v>
      </c>
      <c r="Z4066" t="s">
        <v>104</v>
      </c>
      <c r="AA4066" t="s">
        <v>64</v>
      </c>
      <c r="AB4066" t="s">
        <v>478</v>
      </c>
      <c r="AC4066" t="s">
        <v>177</v>
      </c>
      <c r="AD4066" t="s">
        <v>67</v>
      </c>
      <c r="AE4066" t="s">
        <v>9321</v>
      </c>
      <c r="AF4066" t="s">
        <v>282</v>
      </c>
      <c r="AG4066" t="s">
        <v>97</v>
      </c>
      <c r="AH4066" t="s">
        <v>157</v>
      </c>
      <c r="AI4066" t="s">
        <v>290</v>
      </c>
      <c r="AJ4066" t="s">
        <v>328</v>
      </c>
      <c r="AK4066" t="s">
        <v>73</v>
      </c>
      <c r="AL4066" t="s">
        <v>526</v>
      </c>
      <c r="AM4066" t="s">
        <v>68</v>
      </c>
      <c r="AN4066" t="s">
        <v>76</v>
      </c>
      <c r="AO4066" t="s">
        <v>178</v>
      </c>
      <c r="AP4066" t="s">
        <v>239</v>
      </c>
      <c r="AQ4066" t="s">
        <v>254</v>
      </c>
      <c r="AR4066" t="s">
        <v>62</v>
      </c>
      <c r="AS4066" t="s">
        <v>127</v>
      </c>
      <c r="AT4066" t="s">
        <v>73</v>
      </c>
      <c r="AU4066" t="s">
        <v>549</v>
      </c>
      <c r="AV4066" t="s">
        <v>13816</v>
      </c>
    </row>
    <row r="4067" spans="1:48" hidden="1" x14ac:dyDescent="0.3">
      <c r="A4067" t="s">
        <v>19038</v>
      </c>
      <c r="B4067" t="s">
        <v>19039</v>
      </c>
      <c r="C4067" s="1" t="str">
        <f t="shared" si="666"/>
        <v>21:0975</v>
      </c>
      <c r="D4067" s="1" t="str">
        <f t="shared" ref="D4067:D4096" si="673">HYPERLINK("https://geochem.nrcan.gc.ca/cdogs/content/svy/svy210111_e.htm", "21:0111")</f>
        <v>21:0111</v>
      </c>
      <c r="E4067" t="s">
        <v>19040</v>
      </c>
      <c r="F4067" t="s">
        <v>19041</v>
      </c>
      <c r="H4067">
        <v>60.730431600000003</v>
      </c>
      <c r="I4067">
        <v>-101.5953585</v>
      </c>
      <c r="J4067" s="1" t="str">
        <f t="shared" ref="J4067:J4096" si="674">HYPERLINK("https://geochem.nrcan.gc.ca/cdogs/content/kwd/kwd020027_e.htm", "NGR lake sediment grab sample")</f>
        <v>NGR lake sediment grab sample</v>
      </c>
      <c r="K4067" s="1" t="str">
        <f t="shared" ref="K4067:K4096" si="675">HYPERLINK("https://geochem.nrcan.gc.ca/cdogs/content/kwd/kwd080006_e.htm", "&lt;177 micron (NGR)")</f>
        <v>&lt;177 micron (NGR)</v>
      </c>
      <c r="L4067">
        <v>128</v>
      </c>
      <c r="M4067" t="s">
        <v>86</v>
      </c>
      <c r="N4067">
        <v>2481</v>
      </c>
      <c r="O4067" t="s">
        <v>205</v>
      </c>
      <c r="P4067" t="s">
        <v>170</v>
      </c>
      <c r="Q4067" t="s">
        <v>603</v>
      </c>
      <c r="R4067" t="s">
        <v>116</v>
      </c>
      <c r="S4067" t="s">
        <v>57</v>
      </c>
      <c r="T4067" t="s">
        <v>204</v>
      </c>
      <c r="U4067" t="s">
        <v>96</v>
      </c>
      <c r="V4067" t="s">
        <v>436</v>
      </c>
      <c r="W4067" t="s">
        <v>74</v>
      </c>
      <c r="X4067" t="s">
        <v>67</v>
      </c>
      <c r="Y4067" t="s">
        <v>157</v>
      </c>
      <c r="Z4067" t="s">
        <v>62</v>
      </c>
      <c r="AA4067" t="s">
        <v>64</v>
      </c>
      <c r="AB4067" t="s">
        <v>251</v>
      </c>
      <c r="AC4067" t="s">
        <v>155</v>
      </c>
      <c r="AD4067" t="s">
        <v>127</v>
      </c>
      <c r="AE4067" t="s">
        <v>943</v>
      </c>
      <c r="AF4067" t="s">
        <v>92</v>
      </c>
      <c r="AG4067" t="s">
        <v>575</v>
      </c>
      <c r="AH4067" t="s">
        <v>173</v>
      </c>
      <c r="AI4067" t="s">
        <v>240</v>
      </c>
      <c r="AJ4067" t="s">
        <v>72</v>
      </c>
      <c r="AK4067" t="s">
        <v>73</v>
      </c>
      <c r="AL4067" t="s">
        <v>103</v>
      </c>
      <c r="AM4067" t="s">
        <v>177</v>
      </c>
      <c r="AN4067" t="s">
        <v>76</v>
      </c>
      <c r="AO4067" t="s">
        <v>329</v>
      </c>
      <c r="AP4067" t="s">
        <v>2741</v>
      </c>
      <c r="AQ4067" t="s">
        <v>5505</v>
      </c>
      <c r="AR4067" t="s">
        <v>67</v>
      </c>
      <c r="AS4067" t="s">
        <v>54</v>
      </c>
      <c r="AT4067" t="s">
        <v>73</v>
      </c>
      <c r="AU4067" t="s">
        <v>107</v>
      </c>
      <c r="AV4067" t="s">
        <v>19042</v>
      </c>
    </row>
    <row r="4068" spans="1:48" hidden="1" x14ac:dyDescent="0.3">
      <c r="A4068" t="s">
        <v>19043</v>
      </c>
      <c r="B4068" t="s">
        <v>19044</v>
      </c>
      <c r="C4068" s="1" t="str">
        <f t="shared" si="666"/>
        <v>21:0975</v>
      </c>
      <c r="D4068" s="1" t="str">
        <f t="shared" si="673"/>
        <v>21:0111</v>
      </c>
      <c r="E4068" t="s">
        <v>19045</v>
      </c>
      <c r="F4068" t="s">
        <v>19046</v>
      </c>
      <c r="H4068">
        <v>60.857382000000001</v>
      </c>
      <c r="I4068">
        <v>-101.5106625</v>
      </c>
      <c r="J4068" s="1" t="str">
        <f t="shared" si="674"/>
        <v>NGR lake sediment grab sample</v>
      </c>
      <c r="K4068" s="1" t="str">
        <f t="shared" si="675"/>
        <v>&lt;177 micron (NGR)</v>
      </c>
      <c r="L4068">
        <v>128</v>
      </c>
      <c r="M4068" t="s">
        <v>113</v>
      </c>
      <c r="N4068">
        <v>2482</v>
      </c>
      <c r="O4068" t="s">
        <v>138</v>
      </c>
      <c r="P4068" t="s">
        <v>54</v>
      </c>
      <c r="Q4068" t="s">
        <v>186</v>
      </c>
      <c r="R4068" t="s">
        <v>178</v>
      </c>
      <c r="S4068" t="s">
        <v>57</v>
      </c>
      <c r="T4068" t="s">
        <v>65</v>
      </c>
      <c r="U4068" t="s">
        <v>59</v>
      </c>
      <c r="V4068" t="s">
        <v>575</v>
      </c>
      <c r="W4068" t="s">
        <v>171</v>
      </c>
      <c r="X4068" t="s">
        <v>67</v>
      </c>
      <c r="Y4068" t="s">
        <v>396</v>
      </c>
      <c r="Z4068" t="s">
        <v>170</v>
      </c>
      <c r="AA4068" t="s">
        <v>64</v>
      </c>
      <c r="AB4068" t="s">
        <v>347</v>
      </c>
      <c r="AC4068" t="s">
        <v>173</v>
      </c>
      <c r="AD4068" t="s">
        <v>170</v>
      </c>
      <c r="AE4068" t="s">
        <v>1056</v>
      </c>
      <c r="AF4068" t="s">
        <v>290</v>
      </c>
      <c r="AG4068" t="s">
        <v>316</v>
      </c>
      <c r="AH4068" t="s">
        <v>173</v>
      </c>
      <c r="AI4068" t="s">
        <v>201</v>
      </c>
      <c r="AJ4068" t="s">
        <v>226</v>
      </c>
      <c r="AK4068" t="s">
        <v>73</v>
      </c>
      <c r="AL4068" t="s">
        <v>177</v>
      </c>
      <c r="AM4068" t="s">
        <v>103</v>
      </c>
      <c r="AN4068" t="s">
        <v>76</v>
      </c>
      <c r="AO4068" t="s">
        <v>59</v>
      </c>
      <c r="AP4068" t="s">
        <v>566</v>
      </c>
      <c r="AQ4068" t="s">
        <v>87</v>
      </c>
      <c r="AR4068" t="s">
        <v>74</v>
      </c>
      <c r="AS4068" t="s">
        <v>54</v>
      </c>
      <c r="AT4068" t="s">
        <v>73</v>
      </c>
      <c r="AU4068" t="s">
        <v>107</v>
      </c>
      <c r="AV4068" t="s">
        <v>5257</v>
      </c>
    </row>
    <row r="4069" spans="1:48" hidden="1" x14ac:dyDescent="0.3">
      <c r="A4069" t="s">
        <v>19047</v>
      </c>
      <c r="B4069" t="s">
        <v>19048</v>
      </c>
      <c r="C4069" s="1" t="str">
        <f t="shared" si="666"/>
        <v>21:0975</v>
      </c>
      <c r="D4069" s="1" t="str">
        <f t="shared" si="673"/>
        <v>21:0111</v>
      </c>
      <c r="E4069" t="s">
        <v>19045</v>
      </c>
      <c r="F4069" t="s">
        <v>19049</v>
      </c>
      <c r="H4069">
        <v>60.857382000000001</v>
      </c>
      <c r="I4069">
        <v>-101.5106625</v>
      </c>
      <c r="J4069" s="1" t="str">
        <f t="shared" si="674"/>
        <v>NGR lake sediment grab sample</v>
      </c>
      <c r="K4069" s="1" t="str">
        <f t="shared" si="675"/>
        <v>&lt;177 micron (NGR)</v>
      </c>
      <c r="L4069">
        <v>128</v>
      </c>
      <c r="M4069" t="s">
        <v>132</v>
      </c>
      <c r="N4069">
        <v>2483</v>
      </c>
      <c r="O4069" t="s">
        <v>16393</v>
      </c>
      <c r="P4069" t="s">
        <v>54</v>
      </c>
      <c r="Q4069" t="s">
        <v>410</v>
      </c>
      <c r="R4069" t="s">
        <v>514</v>
      </c>
      <c r="S4069" t="s">
        <v>57</v>
      </c>
      <c r="T4069" t="s">
        <v>139</v>
      </c>
      <c r="U4069" t="s">
        <v>59</v>
      </c>
      <c r="V4069" t="s">
        <v>522</v>
      </c>
      <c r="W4069" t="s">
        <v>171</v>
      </c>
      <c r="X4069" t="s">
        <v>67</v>
      </c>
      <c r="Y4069" t="s">
        <v>211</v>
      </c>
      <c r="Z4069" t="s">
        <v>96</v>
      </c>
      <c r="AA4069" t="s">
        <v>64</v>
      </c>
      <c r="AB4069" t="s">
        <v>282</v>
      </c>
      <c r="AC4069" t="s">
        <v>70</v>
      </c>
      <c r="AD4069" t="s">
        <v>77</v>
      </c>
      <c r="AE4069" t="s">
        <v>526</v>
      </c>
      <c r="AF4069" t="s">
        <v>187</v>
      </c>
      <c r="AG4069" t="s">
        <v>291</v>
      </c>
      <c r="AH4069" t="s">
        <v>70</v>
      </c>
      <c r="AI4069" t="s">
        <v>709</v>
      </c>
      <c r="AJ4069" t="s">
        <v>193</v>
      </c>
      <c r="AK4069" t="s">
        <v>73</v>
      </c>
      <c r="AL4069" t="s">
        <v>75</v>
      </c>
      <c r="AM4069" t="s">
        <v>103</v>
      </c>
      <c r="AN4069" t="s">
        <v>76</v>
      </c>
      <c r="AO4069" t="s">
        <v>338</v>
      </c>
      <c r="AP4069" t="s">
        <v>225</v>
      </c>
      <c r="AQ4069" t="s">
        <v>156</v>
      </c>
      <c r="AR4069" t="s">
        <v>74</v>
      </c>
      <c r="AS4069" t="s">
        <v>54</v>
      </c>
      <c r="AT4069" t="s">
        <v>73</v>
      </c>
      <c r="AU4069" t="s">
        <v>479</v>
      </c>
      <c r="AV4069" t="s">
        <v>13498</v>
      </c>
    </row>
    <row r="4070" spans="1:48" hidden="1" x14ac:dyDescent="0.3">
      <c r="A4070" t="s">
        <v>19050</v>
      </c>
      <c r="B4070" t="s">
        <v>19051</v>
      </c>
      <c r="C4070" s="1" t="str">
        <f t="shared" si="666"/>
        <v>21:0975</v>
      </c>
      <c r="D4070" s="1" t="str">
        <f t="shared" si="673"/>
        <v>21:0111</v>
      </c>
      <c r="E4070" t="s">
        <v>19052</v>
      </c>
      <c r="F4070" t="s">
        <v>19053</v>
      </c>
      <c r="H4070">
        <v>60.871647500000002</v>
      </c>
      <c r="I4070">
        <v>-101.5226163</v>
      </c>
      <c r="J4070" s="1" t="str">
        <f t="shared" si="674"/>
        <v>NGR lake sediment grab sample</v>
      </c>
      <c r="K4070" s="1" t="str">
        <f t="shared" si="675"/>
        <v>&lt;177 micron (NGR)</v>
      </c>
      <c r="L4070">
        <v>128</v>
      </c>
      <c r="M4070" t="s">
        <v>149</v>
      </c>
      <c r="N4070">
        <v>2484</v>
      </c>
      <c r="O4070" t="s">
        <v>116</v>
      </c>
      <c r="P4070" t="s">
        <v>54</v>
      </c>
      <c r="Q4070" t="s">
        <v>3719</v>
      </c>
      <c r="R4070" t="s">
        <v>102</v>
      </c>
      <c r="S4070" t="s">
        <v>57</v>
      </c>
      <c r="T4070" t="s">
        <v>251</v>
      </c>
      <c r="U4070" t="s">
        <v>57</v>
      </c>
      <c r="V4070" t="s">
        <v>69</v>
      </c>
      <c r="W4070" t="s">
        <v>206</v>
      </c>
      <c r="X4070" t="s">
        <v>67</v>
      </c>
      <c r="Y4070" t="s">
        <v>238</v>
      </c>
      <c r="Z4070" t="s">
        <v>170</v>
      </c>
      <c r="AA4070" t="s">
        <v>64</v>
      </c>
      <c r="AB4070" t="s">
        <v>116</v>
      </c>
      <c r="AC4070" t="s">
        <v>66</v>
      </c>
      <c r="AD4070" t="s">
        <v>117</v>
      </c>
      <c r="AE4070" t="s">
        <v>4330</v>
      </c>
      <c r="AF4070" t="s">
        <v>347</v>
      </c>
      <c r="AG4070" t="s">
        <v>478</v>
      </c>
      <c r="AH4070" t="s">
        <v>70</v>
      </c>
      <c r="AI4070" t="s">
        <v>363</v>
      </c>
      <c r="AJ4070" t="s">
        <v>211</v>
      </c>
      <c r="AK4070" t="s">
        <v>73</v>
      </c>
      <c r="AL4070" t="s">
        <v>103</v>
      </c>
      <c r="AM4070" t="s">
        <v>103</v>
      </c>
      <c r="AN4070" t="s">
        <v>76</v>
      </c>
      <c r="AO4070" t="s">
        <v>193</v>
      </c>
      <c r="AP4070" t="s">
        <v>2741</v>
      </c>
      <c r="AQ4070" t="s">
        <v>276</v>
      </c>
      <c r="AR4070" t="s">
        <v>67</v>
      </c>
      <c r="AS4070" t="s">
        <v>54</v>
      </c>
      <c r="AT4070" t="s">
        <v>73</v>
      </c>
      <c r="AU4070" t="s">
        <v>107</v>
      </c>
      <c r="AV4070" t="s">
        <v>15581</v>
      </c>
    </row>
    <row r="4071" spans="1:48" hidden="1" x14ac:dyDescent="0.3">
      <c r="A4071" t="s">
        <v>19054</v>
      </c>
      <c r="B4071" t="s">
        <v>19055</v>
      </c>
      <c r="C4071" s="1" t="str">
        <f t="shared" si="666"/>
        <v>21:0975</v>
      </c>
      <c r="D4071" s="1" t="str">
        <f t="shared" si="673"/>
        <v>21:0111</v>
      </c>
      <c r="E4071" t="s">
        <v>19056</v>
      </c>
      <c r="F4071" t="s">
        <v>19057</v>
      </c>
      <c r="H4071">
        <v>60.913348499999998</v>
      </c>
      <c r="I4071">
        <v>-101.5344168</v>
      </c>
      <c r="J4071" s="1" t="str">
        <f t="shared" si="674"/>
        <v>NGR lake sediment grab sample</v>
      </c>
      <c r="K4071" s="1" t="str">
        <f t="shared" si="675"/>
        <v>&lt;177 micron (NGR)</v>
      </c>
      <c r="L4071">
        <v>128</v>
      </c>
      <c r="M4071" t="s">
        <v>165</v>
      </c>
      <c r="N4071">
        <v>2485</v>
      </c>
      <c r="O4071" t="s">
        <v>328</v>
      </c>
      <c r="P4071" t="s">
        <v>62</v>
      </c>
      <c r="Q4071" t="s">
        <v>4543</v>
      </c>
      <c r="R4071" t="s">
        <v>203</v>
      </c>
      <c r="S4071" t="s">
        <v>57</v>
      </c>
      <c r="T4071" t="s">
        <v>326</v>
      </c>
      <c r="U4071" t="s">
        <v>59</v>
      </c>
      <c r="V4071" t="s">
        <v>471</v>
      </c>
      <c r="W4071" t="s">
        <v>63</v>
      </c>
      <c r="X4071" t="s">
        <v>74</v>
      </c>
      <c r="Y4071" t="s">
        <v>171</v>
      </c>
      <c r="Z4071" t="s">
        <v>138</v>
      </c>
      <c r="AA4071" t="s">
        <v>64</v>
      </c>
      <c r="AB4071" t="s">
        <v>356</v>
      </c>
      <c r="AC4071" t="s">
        <v>70</v>
      </c>
      <c r="AD4071" t="s">
        <v>62</v>
      </c>
      <c r="AE4071" t="s">
        <v>421</v>
      </c>
      <c r="AF4071" t="s">
        <v>104</v>
      </c>
      <c r="AG4071" t="s">
        <v>152</v>
      </c>
      <c r="AH4071" t="s">
        <v>173</v>
      </c>
      <c r="AI4071" t="s">
        <v>156</v>
      </c>
      <c r="AJ4071" t="s">
        <v>233</v>
      </c>
      <c r="AK4071" t="s">
        <v>73</v>
      </c>
      <c r="AL4071" t="s">
        <v>74</v>
      </c>
      <c r="AM4071" t="s">
        <v>75</v>
      </c>
      <c r="AN4071" t="s">
        <v>76</v>
      </c>
      <c r="AO4071" t="s">
        <v>429</v>
      </c>
      <c r="AP4071" t="s">
        <v>283</v>
      </c>
      <c r="AQ4071" t="s">
        <v>170</v>
      </c>
      <c r="AR4071" t="s">
        <v>74</v>
      </c>
      <c r="AS4071" t="s">
        <v>54</v>
      </c>
      <c r="AT4071" t="s">
        <v>73</v>
      </c>
      <c r="AU4071" t="s">
        <v>479</v>
      </c>
      <c r="AV4071" t="s">
        <v>19058</v>
      </c>
    </row>
    <row r="4072" spans="1:48" hidden="1" x14ac:dyDescent="0.3">
      <c r="A4072" t="s">
        <v>19059</v>
      </c>
      <c r="B4072" t="s">
        <v>19060</v>
      </c>
      <c r="C4072" s="1" t="str">
        <f t="shared" si="666"/>
        <v>21:0975</v>
      </c>
      <c r="D4072" s="1" t="str">
        <f t="shared" si="673"/>
        <v>21:0111</v>
      </c>
      <c r="E4072" t="s">
        <v>19061</v>
      </c>
      <c r="F4072" t="s">
        <v>19062</v>
      </c>
      <c r="H4072">
        <v>60.9419927</v>
      </c>
      <c r="I4072">
        <v>-101.54736699999999</v>
      </c>
      <c r="J4072" s="1" t="str">
        <f t="shared" si="674"/>
        <v>NGR lake sediment grab sample</v>
      </c>
      <c r="K4072" s="1" t="str">
        <f t="shared" si="675"/>
        <v>&lt;177 micron (NGR)</v>
      </c>
      <c r="L4072">
        <v>128</v>
      </c>
      <c r="M4072" t="s">
        <v>185</v>
      </c>
      <c r="N4072">
        <v>2486</v>
      </c>
      <c r="O4072" t="s">
        <v>104</v>
      </c>
      <c r="P4072" t="s">
        <v>62</v>
      </c>
      <c r="Q4072" t="s">
        <v>777</v>
      </c>
      <c r="R4072" t="s">
        <v>90</v>
      </c>
      <c r="S4072" t="s">
        <v>57</v>
      </c>
      <c r="T4072" t="s">
        <v>91</v>
      </c>
      <c r="U4072" t="s">
        <v>90</v>
      </c>
      <c r="V4072" t="s">
        <v>97</v>
      </c>
      <c r="W4072" t="s">
        <v>238</v>
      </c>
      <c r="X4072" t="s">
        <v>74</v>
      </c>
      <c r="Y4072" t="s">
        <v>193</v>
      </c>
      <c r="Z4072" t="s">
        <v>170</v>
      </c>
      <c r="AA4072" t="s">
        <v>64</v>
      </c>
      <c r="AB4072" t="s">
        <v>65</v>
      </c>
      <c r="AC4072" t="s">
        <v>224</v>
      </c>
      <c r="AD4072" t="s">
        <v>168</v>
      </c>
      <c r="AE4072" t="s">
        <v>992</v>
      </c>
      <c r="AF4072" t="s">
        <v>192</v>
      </c>
      <c r="AG4072" t="s">
        <v>615</v>
      </c>
      <c r="AH4072" t="s">
        <v>173</v>
      </c>
      <c r="AI4072" t="s">
        <v>71</v>
      </c>
      <c r="AJ4072" t="s">
        <v>373</v>
      </c>
      <c r="AK4072" t="s">
        <v>73</v>
      </c>
      <c r="AL4072" t="s">
        <v>103</v>
      </c>
      <c r="AM4072" t="s">
        <v>74</v>
      </c>
      <c r="AN4072" t="s">
        <v>76</v>
      </c>
      <c r="AO4072" t="s">
        <v>1125</v>
      </c>
      <c r="AP4072" t="s">
        <v>656</v>
      </c>
      <c r="AQ4072" t="s">
        <v>402</v>
      </c>
      <c r="AR4072" t="s">
        <v>62</v>
      </c>
      <c r="AS4072" t="s">
        <v>170</v>
      </c>
      <c r="AT4072" t="s">
        <v>437</v>
      </c>
      <c r="AU4072" t="s">
        <v>107</v>
      </c>
      <c r="AV4072" t="s">
        <v>7718</v>
      </c>
    </row>
    <row r="4073" spans="1:48" hidden="1" x14ac:dyDescent="0.3">
      <c r="A4073" t="s">
        <v>19063</v>
      </c>
      <c r="B4073" t="s">
        <v>19064</v>
      </c>
      <c r="C4073" s="1" t="str">
        <f t="shared" si="666"/>
        <v>21:0975</v>
      </c>
      <c r="D4073" s="1" t="str">
        <f t="shared" si="673"/>
        <v>21:0111</v>
      </c>
      <c r="E4073" t="s">
        <v>19065</v>
      </c>
      <c r="F4073" t="s">
        <v>19066</v>
      </c>
      <c r="H4073">
        <v>60.929398300000003</v>
      </c>
      <c r="I4073">
        <v>-101.49995800000001</v>
      </c>
      <c r="J4073" s="1" t="str">
        <f t="shared" si="674"/>
        <v>NGR lake sediment grab sample</v>
      </c>
      <c r="K4073" s="1" t="str">
        <f t="shared" si="675"/>
        <v>&lt;177 micron (NGR)</v>
      </c>
      <c r="L4073">
        <v>128</v>
      </c>
      <c r="M4073" t="s">
        <v>200</v>
      </c>
      <c r="N4073">
        <v>2487</v>
      </c>
      <c r="O4073" t="s">
        <v>92</v>
      </c>
      <c r="P4073" t="s">
        <v>54</v>
      </c>
      <c r="Q4073" t="s">
        <v>997</v>
      </c>
      <c r="R4073" t="s">
        <v>317</v>
      </c>
      <c r="S4073" t="s">
        <v>57</v>
      </c>
      <c r="T4073" t="s">
        <v>152</v>
      </c>
      <c r="U4073" t="s">
        <v>281</v>
      </c>
      <c r="V4073" t="s">
        <v>172</v>
      </c>
      <c r="W4073" t="s">
        <v>421</v>
      </c>
      <c r="X4073" t="s">
        <v>62</v>
      </c>
      <c r="Y4073" t="s">
        <v>240</v>
      </c>
      <c r="Z4073" t="s">
        <v>127</v>
      </c>
      <c r="AA4073" t="s">
        <v>64</v>
      </c>
      <c r="AB4073" t="s">
        <v>93</v>
      </c>
      <c r="AC4073" t="s">
        <v>224</v>
      </c>
      <c r="AD4073" t="s">
        <v>117</v>
      </c>
      <c r="AE4073" t="s">
        <v>2187</v>
      </c>
      <c r="AF4073" t="s">
        <v>357</v>
      </c>
      <c r="AG4073" t="s">
        <v>326</v>
      </c>
      <c r="AH4073" t="s">
        <v>173</v>
      </c>
      <c r="AI4073" t="s">
        <v>56</v>
      </c>
      <c r="AJ4073" t="s">
        <v>373</v>
      </c>
      <c r="AK4073" t="s">
        <v>73</v>
      </c>
      <c r="AL4073" t="s">
        <v>177</v>
      </c>
      <c r="AM4073" t="s">
        <v>157</v>
      </c>
      <c r="AN4073" t="s">
        <v>76</v>
      </c>
      <c r="AO4073" t="s">
        <v>168</v>
      </c>
      <c r="AP4073" t="s">
        <v>656</v>
      </c>
      <c r="AQ4073" t="s">
        <v>72</v>
      </c>
      <c r="AR4073" t="s">
        <v>67</v>
      </c>
      <c r="AS4073" t="s">
        <v>170</v>
      </c>
      <c r="AT4073" t="s">
        <v>152</v>
      </c>
      <c r="AU4073" t="s">
        <v>107</v>
      </c>
      <c r="AV4073" t="s">
        <v>10414</v>
      </c>
    </row>
    <row r="4074" spans="1:48" hidden="1" x14ac:dyDescent="0.3">
      <c r="A4074" t="s">
        <v>19067</v>
      </c>
      <c r="B4074" t="s">
        <v>19068</v>
      </c>
      <c r="C4074" s="1" t="str">
        <f t="shared" si="666"/>
        <v>21:0975</v>
      </c>
      <c r="D4074" s="1" t="str">
        <f t="shared" si="673"/>
        <v>21:0111</v>
      </c>
      <c r="E4074" t="s">
        <v>19069</v>
      </c>
      <c r="F4074" t="s">
        <v>19070</v>
      </c>
      <c r="H4074">
        <v>60.923513999999997</v>
      </c>
      <c r="I4074">
        <v>-101.466888</v>
      </c>
      <c r="J4074" s="1" t="str">
        <f t="shared" si="674"/>
        <v>NGR lake sediment grab sample</v>
      </c>
      <c r="K4074" s="1" t="str">
        <f t="shared" si="675"/>
        <v>&lt;177 micron (NGR)</v>
      </c>
      <c r="L4074">
        <v>128</v>
      </c>
      <c r="M4074" t="s">
        <v>217</v>
      </c>
      <c r="N4074">
        <v>2488</v>
      </c>
      <c r="O4074" t="s">
        <v>156</v>
      </c>
      <c r="P4074" t="s">
        <v>54</v>
      </c>
      <c r="Q4074" t="s">
        <v>572</v>
      </c>
      <c r="R4074" t="s">
        <v>99</v>
      </c>
      <c r="S4074" t="s">
        <v>57</v>
      </c>
      <c r="T4074" t="s">
        <v>412</v>
      </c>
      <c r="U4074" t="s">
        <v>59</v>
      </c>
      <c r="V4074" t="s">
        <v>691</v>
      </c>
      <c r="W4074" t="s">
        <v>448</v>
      </c>
      <c r="X4074" t="s">
        <v>62</v>
      </c>
      <c r="Y4074" t="s">
        <v>421</v>
      </c>
      <c r="Z4074" t="s">
        <v>96</v>
      </c>
      <c r="AA4074" t="s">
        <v>64</v>
      </c>
      <c r="AB4074" t="s">
        <v>264</v>
      </c>
      <c r="AC4074" t="s">
        <v>70</v>
      </c>
      <c r="AD4074" t="s">
        <v>127</v>
      </c>
      <c r="AE4074" t="s">
        <v>526</v>
      </c>
      <c r="AF4074" t="s">
        <v>77</v>
      </c>
      <c r="AG4074" t="s">
        <v>122</v>
      </c>
      <c r="AH4074" t="s">
        <v>173</v>
      </c>
      <c r="AI4074" t="s">
        <v>709</v>
      </c>
      <c r="AJ4074" t="s">
        <v>336</v>
      </c>
      <c r="AK4074" t="s">
        <v>73</v>
      </c>
      <c r="AL4074" t="s">
        <v>177</v>
      </c>
      <c r="AM4074" t="s">
        <v>224</v>
      </c>
      <c r="AN4074" t="s">
        <v>76</v>
      </c>
      <c r="AO4074" t="s">
        <v>382</v>
      </c>
      <c r="AP4074" t="s">
        <v>414</v>
      </c>
      <c r="AQ4074" t="s">
        <v>136</v>
      </c>
      <c r="AR4074" t="s">
        <v>62</v>
      </c>
      <c r="AS4074" t="s">
        <v>54</v>
      </c>
      <c r="AT4074" t="s">
        <v>73</v>
      </c>
      <c r="AU4074" t="s">
        <v>479</v>
      </c>
      <c r="AV4074" t="s">
        <v>16642</v>
      </c>
    </row>
    <row r="4075" spans="1:48" hidden="1" x14ac:dyDescent="0.3">
      <c r="A4075" t="s">
        <v>19071</v>
      </c>
      <c r="B4075" t="s">
        <v>19072</v>
      </c>
      <c r="C4075" s="1" t="str">
        <f t="shared" si="666"/>
        <v>21:0975</v>
      </c>
      <c r="D4075" s="1" t="str">
        <f t="shared" si="673"/>
        <v>21:0111</v>
      </c>
      <c r="E4075" t="s">
        <v>19073</v>
      </c>
      <c r="F4075" t="s">
        <v>19074</v>
      </c>
      <c r="H4075">
        <v>60.880718000000002</v>
      </c>
      <c r="I4075">
        <v>-101.4636206</v>
      </c>
      <c r="J4075" s="1" t="str">
        <f t="shared" si="674"/>
        <v>NGR lake sediment grab sample</v>
      </c>
      <c r="K4075" s="1" t="str">
        <f t="shared" si="675"/>
        <v>&lt;177 micron (NGR)</v>
      </c>
      <c r="L4075">
        <v>128</v>
      </c>
      <c r="M4075" t="s">
        <v>246</v>
      </c>
      <c r="N4075">
        <v>2489</v>
      </c>
      <c r="O4075" t="s">
        <v>346</v>
      </c>
      <c r="P4075" t="s">
        <v>54</v>
      </c>
      <c r="Q4075" t="s">
        <v>562</v>
      </c>
      <c r="R4075" t="s">
        <v>356</v>
      </c>
      <c r="S4075" t="s">
        <v>57</v>
      </c>
      <c r="T4075" t="s">
        <v>347</v>
      </c>
      <c r="U4075" t="s">
        <v>57</v>
      </c>
      <c r="V4075" t="s">
        <v>2740</v>
      </c>
      <c r="W4075" t="s">
        <v>103</v>
      </c>
      <c r="X4075" t="s">
        <v>67</v>
      </c>
      <c r="Y4075" t="s">
        <v>177</v>
      </c>
      <c r="Z4075" t="s">
        <v>67</v>
      </c>
      <c r="AA4075" t="s">
        <v>64</v>
      </c>
      <c r="AB4075" t="s">
        <v>281</v>
      </c>
      <c r="AC4075" t="s">
        <v>66</v>
      </c>
      <c r="AD4075" t="s">
        <v>138</v>
      </c>
      <c r="AE4075" t="s">
        <v>8754</v>
      </c>
      <c r="AF4075" t="s">
        <v>76</v>
      </c>
      <c r="AG4075" t="s">
        <v>88</v>
      </c>
      <c r="AH4075" t="s">
        <v>472</v>
      </c>
      <c r="AI4075" t="s">
        <v>421</v>
      </c>
      <c r="AJ4075" t="s">
        <v>137</v>
      </c>
      <c r="AK4075" t="s">
        <v>73</v>
      </c>
      <c r="AL4075" t="s">
        <v>103</v>
      </c>
      <c r="AM4075" t="s">
        <v>103</v>
      </c>
      <c r="AN4075" t="s">
        <v>76</v>
      </c>
      <c r="AO4075" t="s">
        <v>220</v>
      </c>
      <c r="AP4075" t="s">
        <v>8164</v>
      </c>
      <c r="AQ4075" t="s">
        <v>276</v>
      </c>
      <c r="AR4075" t="s">
        <v>67</v>
      </c>
      <c r="AS4075" t="s">
        <v>54</v>
      </c>
      <c r="AT4075" t="s">
        <v>73</v>
      </c>
      <c r="AU4075" t="s">
        <v>107</v>
      </c>
      <c r="AV4075" t="s">
        <v>19075</v>
      </c>
    </row>
    <row r="4076" spans="1:48" hidden="1" x14ac:dyDescent="0.3">
      <c r="A4076" t="s">
        <v>19076</v>
      </c>
      <c r="B4076" t="s">
        <v>19077</v>
      </c>
      <c r="C4076" s="1" t="str">
        <f t="shared" si="666"/>
        <v>21:0975</v>
      </c>
      <c r="D4076" s="1" t="str">
        <f t="shared" si="673"/>
        <v>21:0111</v>
      </c>
      <c r="E4076" t="s">
        <v>19078</v>
      </c>
      <c r="F4076" t="s">
        <v>19079</v>
      </c>
      <c r="H4076">
        <v>60.862687899999997</v>
      </c>
      <c r="I4076">
        <v>-101.46667050000001</v>
      </c>
      <c r="J4076" s="1" t="str">
        <f t="shared" si="674"/>
        <v>NGR lake sediment grab sample</v>
      </c>
      <c r="K4076" s="1" t="str">
        <f t="shared" si="675"/>
        <v>&lt;177 micron (NGR)</v>
      </c>
      <c r="L4076">
        <v>128</v>
      </c>
      <c r="M4076" t="s">
        <v>260</v>
      </c>
      <c r="N4076">
        <v>2490</v>
      </c>
      <c r="O4076" t="s">
        <v>346</v>
      </c>
      <c r="P4076" t="s">
        <v>54</v>
      </c>
      <c r="Q4076" t="s">
        <v>920</v>
      </c>
      <c r="R4076" t="s">
        <v>329</v>
      </c>
      <c r="S4076" t="s">
        <v>57</v>
      </c>
      <c r="T4076" t="s">
        <v>698</v>
      </c>
      <c r="U4076" t="s">
        <v>138</v>
      </c>
      <c r="V4076" t="s">
        <v>236</v>
      </c>
      <c r="W4076" t="s">
        <v>95</v>
      </c>
      <c r="X4076" t="s">
        <v>74</v>
      </c>
      <c r="Y4076" t="s">
        <v>396</v>
      </c>
      <c r="Z4076" t="s">
        <v>96</v>
      </c>
      <c r="AA4076" t="s">
        <v>64</v>
      </c>
      <c r="AB4076" t="s">
        <v>99</v>
      </c>
      <c r="AC4076" t="s">
        <v>173</v>
      </c>
      <c r="AD4076" t="s">
        <v>67</v>
      </c>
      <c r="AE4076" t="s">
        <v>421</v>
      </c>
      <c r="AF4076" t="s">
        <v>203</v>
      </c>
      <c r="AG4076" t="s">
        <v>58</v>
      </c>
      <c r="AH4076" t="s">
        <v>173</v>
      </c>
      <c r="AI4076" t="s">
        <v>114</v>
      </c>
      <c r="AJ4076" t="s">
        <v>263</v>
      </c>
      <c r="AK4076" t="s">
        <v>73</v>
      </c>
      <c r="AL4076" t="s">
        <v>125</v>
      </c>
      <c r="AM4076" t="s">
        <v>103</v>
      </c>
      <c r="AN4076" t="s">
        <v>76</v>
      </c>
      <c r="AO4076" t="s">
        <v>328</v>
      </c>
      <c r="AP4076" t="s">
        <v>158</v>
      </c>
      <c r="AQ4076" t="s">
        <v>363</v>
      </c>
      <c r="AR4076" t="s">
        <v>67</v>
      </c>
      <c r="AS4076" t="s">
        <v>54</v>
      </c>
      <c r="AT4076" t="s">
        <v>73</v>
      </c>
      <c r="AU4076" t="s">
        <v>107</v>
      </c>
      <c r="AV4076" t="s">
        <v>19080</v>
      </c>
    </row>
    <row r="4077" spans="1:48" hidden="1" x14ac:dyDescent="0.3">
      <c r="A4077" t="s">
        <v>19081</v>
      </c>
      <c r="B4077" t="s">
        <v>19082</v>
      </c>
      <c r="C4077" s="1" t="str">
        <f t="shared" si="666"/>
        <v>21:0975</v>
      </c>
      <c r="D4077" s="1" t="str">
        <f t="shared" si="673"/>
        <v>21:0111</v>
      </c>
      <c r="E4077" t="s">
        <v>19083</v>
      </c>
      <c r="F4077" t="s">
        <v>19084</v>
      </c>
      <c r="H4077">
        <v>60.823603200000001</v>
      </c>
      <c r="I4077">
        <v>-101.4603671</v>
      </c>
      <c r="J4077" s="1" t="str">
        <f t="shared" si="674"/>
        <v>NGR lake sediment grab sample</v>
      </c>
      <c r="K4077" s="1" t="str">
        <f t="shared" si="675"/>
        <v>&lt;177 micron (NGR)</v>
      </c>
      <c r="L4077">
        <v>128</v>
      </c>
      <c r="M4077" t="s">
        <v>273</v>
      </c>
      <c r="N4077">
        <v>2491</v>
      </c>
      <c r="O4077" t="s">
        <v>53</v>
      </c>
      <c r="P4077" t="s">
        <v>54</v>
      </c>
      <c r="Q4077" t="s">
        <v>115</v>
      </c>
      <c r="R4077" t="s">
        <v>77</v>
      </c>
      <c r="S4077" t="s">
        <v>57</v>
      </c>
      <c r="T4077" t="s">
        <v>235</v>
      </c>
      <c r="U4077" t="s">
        <v>59</v>
      </c>
      <c r="V4077" t="s">
        <v>236</v>
      </c>
      <c r="W4077" t="s">
        <v>63</v>
      </c>
      <c r="X4077" t="s">
        <v>74</v>
      </c>
      <c r="Y4077" t="s">
        <v>62</v>
      </c>
      <c r="Z4077" t="s">
        <v>170</v>
      </c>
      <c r="AA4077" t="s">
        <v>64</v>
      </c>
      <c r="AB4077" t="s">
        <v>471</v>
      </c>
      <c r="AC4077" t="s">
        <v>70</v>
      </c>
      <c r="AD4077" t="s">
        <v>62</v>
      </c>
      <c r="AE4077" t="s">
        <v>74</v>
      </c>
      <c r="AF4077" t="s">
        <v>121</v>
      </c>
      <c r="AG4077" t="s">
        <v>142</v>
      </c>
      <c r="AH4077" t="s">
        <v>173</v>
      </c>
      <c r="AI4077" t="s">
        <v>72</v>
      </c>
      <c r="AJ4077" t="s">
        <v>338</v>
      </c>
      <c r="AK4077" t="s">
        <v>73</v>
      </c>
      <c r="AL4077" t="s">
        <v>125</v>
      </c>
      <c r="AM4077" t="s">
        <v>224</v>
      </c>
      <c r="AN4077" t="s">
        <v>76</v>
      </c>
      <c r="AO4077" t="s">
        <v>168</v>
      </c>
      <c r="AP4077" t="s">
        <v>179</v>
      </c>
      <c r="AQ4077" t="s">
        <v>53</v>
      </c>
      <c r="AR4077" t="s">
        <v>67</v>
      </c>
      <c r="AS4077" t="s">
        <v>54</v>
      </c>
      <c r="AT4077" t="s">
        <v>73</v>
      </c>
      <c r="AU4077" t="s">
        <v>107</v>
      </c>
      <c r="AV4077" t="s">
        <v>90</v>
      </c>
    </row>
    <row r="4078" spans="1:48" hidden="1" x14ac:dyDescent="0.3">
      <c r="A4078" t="s">
        <v>19085</v>
      </c>
      <c r="B4078" t="s">
        <v>19086</v>
      </c>
      <c r="C4078" s="1" t="str">
        <f t="shared" si="666"/>
        <v>21:0975</v>
      </c>
      <c r="D4078" s="1" t="str">
        <f t="shared" si="673"/>
        <v>21:0111</v>
      </c>
      <c r="E4078" t="s">
        <v>19087</v>
      </c>
      <c r="F4078" t="s">
        <v>19088</v>
      </c>
      <c r="H4078">
        <v>60.763633400000003</v>
      </c>
      <c r="I4078">
        <v>-101.4692482</v>
      </c>
      <c r="J4078" s="1" t="str">
        <f t="shared" si="674"/>
        <v>NGR lake sediment grab sample</v>
      </c>
      <c r="K4078" s="1" t="str">
        <f t="shared" si="675"/>
        <v>&lt;177 micron (NGR)</v>
      </c>
      <c r="L4078">
        <v>128</v>
      </c>
      <c r="M4078" t="s">
        <v>289</v>
      </c>
      <c r="N4078">
        <v>2492</v>
      </c>
      <c r="O4078" t="s">
        <v>276</v>
      </c>
      <c r="P4078" t="s">
        <v>170</v>
      </c>
      <c r="Q4078" t="s">
        <v>194</v>
      </c>
      <c r="R4078" t="s">
        <v>170</v>
      </c>
      <c r="S4078" t="s">
        <v>57</v>
      </c>
      <c r="T4078" t="s">
        <v>339</v>
      </c>
      <c r="U4078" t="s">
        <v>138</v>
      </c>
      <c r="V4078" t="s">
        <v>190</v>
      </c>
      <c r="W4078" t="s">
        <v>63</v>
      </c>
      <c r="X4078" t="s">
        <v>74</v>
      </c>
      <c r="Y4078" t="s">
        <v>396</v>
      </c>
      <c r="Z4078" t="s">
        <v>59</v>
      </c>
      <c r="AA4078" t="s">
        <v>64</v>
      </c>
      <c r="AB4078" t="s">
        <v>99</v>
      </c>
      <c r="AC4078" t="s">
        <v>155</v>
      </c>
      <c r="AD4078" t="s">
        <v>62</v>
      </c>
      <c r="AE4078" t="s">
        <v>448</v>
      </c>
      <c r="AF4078" t="s">
        <v>77</v>
      </c>
      <c r="AG4078" t="s">
        <v>91</v>
      </c>
      <c r="AH4078" t="s">
        <v>173</v>
      </c>
      <c r="AI4078" t="s">
        <v>318</v>
      </c>
      <c r="AJ4078" t="s">
        <v>233</v>
      </c>
      <c r="AK4078" t="s">
        <v>73</v>
      </c>
      <c r="AL4078" t="s">
        <v>74</v>
      </c>
      <c r="AM4078" t="s">
        <v>75</v>
      </c>
      <c r="AN4078" t="s">
        <v>76</v>
      </c>
      <c r="AO4078" t="s">
        <v>329</v>
      </c>
      <c r="AP4078" t="s">
        <v>482</v>
      </c>
      <c r="AQ4078" t="s">
        <v>53</v>
      </c>
      <c r="AR4078" t="s">
        <v>74</v>
      </c>
      <c r="AS4078" t="s">
        <v>54</v>
      </c>
      <c r="AT4078" t="s">
        <v>73</v>
      </c>
      <c r="AU4078" t="s">
        <v>462</v>
      </c>
      <c r="AV4078" t="s">
        <v>19089</v>
      </c>
    </row>
    <row r="4079" spans="1:48" hidden="1" x14ac:dyDescent="0.3">
      <c r="A4079" t="s">
        <v>19090</v>
      </c>
      <c r="B4079" t="s">
        <v>19091</v>
      </c>
      <c r="C4079" s="1" t="str">
        <f t="shared" si="666"/>
        <v>21:0975</v>
      </c>
      <c r="D4079" s="1" t="str">
        <f t="shared" si="673"/>
        <v>21:0111</v>
      </c>
      <c r="E4079" t="s">
        <v>19092</v>
      </c>
      <c r="F4079" t="s">
        <v>19093</v>
      </c>
      <c r="H4079">
        <v>60.724429100000002</v>
      </c>
      <c r="I4079">
        <v>-101.4941871</v>
      </c>
      <c r="J4079" s="1" t="str">
        <f t="shared" si="674"/>
        <v>NGR lake sediment grab sample</v>
      </c>
      <c r="K4079" s="1" t="str">
        <f t="shared" si="675"/>
        <v>&lt;177 micron (NGR)</v>
      </c>
      <c r="L4079">
        <v>128</v>
      </c>
      <c r="M4079" t="s">
        <v>301</v>
      </c>
      <c r="N4079">
        <v>2493</v>
      </c>
      <c r="O4079" t="s">
        <v>211</v>
      </c>
      <c r="P4079" t="s">
        <v>62</v>
      </c>
      <c r="Q4079" t="s">
        <v>802</v>
      </c>
      <c r="R4079" t="s">
        <v>9682</v>
      </c>
      <c r="S4079" t="s">
        <v>57</v>
      </c>
      <c r="T4079" t="s">
        <v>428</v>
      </c>
      <c r="U4079" t="s">
        <v>92</v>
      </c>
      <c r="V4079" t="s">
        <v>356</v>
      </c>
      <c r="W4079" t="s">
        <v>68</v>
      </c>
      <c r="X4079" t="s">
        <v>67</v>
      </c>
      <c r="Y4079" t="s">
        <v>157</v>
      </c>
      <c r="Z4079" t="s">
        <v>170</v>
      </c>
      <c r="AA4079" t="s">
        <v>64</v>
      </c>
      <c r="AB4079" t="s">
        <v>317</v>
      </c>
      <c r="AC4079" t="s">
        <v>155</v>
      </c>
      <c r="AD4079" t="s">
        <v>117</v>
      </c>
      <c r="AE4079" t="s">
        <v>75</v>
      </c>
      <c r="AF4079" t="s">
        <v>168</v>
      </c>
      <c r="AG4079" t="s">
        <v>192</v>
      </c>
      <c r="AH4079" t="s">
        <v>173</v>
      </c>
      <c r="AI4079" t="s">
        <v>143</v>
      </c>
      <c r="AJ4079" t="s">
        <v>233</v>
      </c>
      <c r="AK4079" t="s">
        <v>73</v>
      </c>
      <c r="AL4079" t="s">
        <v>103</v>
      </c>
      <c r="AM4079" t="s">
        <v>103</v>
      </c>
      <c r="AN4079" t="s">
        <v>76</v>
      </c>
      <c r="AO4079" t="s">
        <v>156</v>
      </c>
      <c r="AP4079" t="s">
        <v>954</v>
      </c>
      <c r="AQ4079" t="s">
        <v>282</v>
      </c>
      <c r="AR4079" t="s">
        <v>67</v>
      </c>
      <c r="AS4079" t="s">
        <v>54</v>
      </c>
      <c r="AT4079" t="s">
        <v>73</v>
      </c>
      <c r="AU4079" t="s">
        <v>107</v>
      </c>
      <c r="AV4079" t="s">
        <v>11727</v>
      </c>
    </row>
    <row r="4080" spans="1:48" hidden="1" x14ac:dyDescent="0.3">
      <c r="A4080" t="s">
        <v>19094</v>
      </c>
      <c r="B4080" t="s">
        <v>19095</v>
      </c>
      <c r="C4080" s="1" t="str">
        <f t="shared" si="666"/>
        <v>21:0975</v>
      </c>
      <c r="D4080" s="1" t="str">
        <f t="shared" si="673"/>
        <v>21:0111</v>
      </c>
      <c r="E4080" t="s">
        <v>19096</v>
      </c>
      <c r="F4080" t="s">
        <v>19097</v>
      </c>
      <c r="H4080">
        <v>60.719861399999999</v>
      </c>
      <c r="I4080">
        <v>-101.4701781</v>
      </c>
      <c r="J4080" s="1" t="str">
        <f t="shared" si="674"/>
        <v>NGR lake sediment grab sample</v>
      </c>
      <c r="K4080" s="1" t="str">
        <f t="shared" si="675"/>
        <v>&lt;177 micron (NGR)</v>
      </c>
      <c r="L4080">
        <v>128</v>
      </c>
      <c r="M4080" t="s">
        <v>314</v>
      </c>
      <c r="N4080">
        <v>2494</v>
      </c>
      <c r="O4080" t="s">
        <v>79</v>
      </c>
      <c r="P4080" t="s">
        <v>170</v>
      </c>
      <c r="Q4080" t="s">
        <v>489</v>
      </c>
      <c r="R4080" t="s">
        <v>282</v>
      </c>
      <c r="S4080" t="s">
        <v>57</v>
      </c>
      <c r="T4080" t="s">
        <v>250</v>
      </c>
      <c r="U4080" t="s">
        <v>138</v>
      </c>
      <c r="V4080" t="s">
        <v>317</v>
      </c>
      <c r="W4080" t="s">
        <v>157</v>
      </c>
      <c r="X4080" t="s">
        <v>67</v>
      </c>
      <c r="Y4080" t="s">
        <v>125</v>
      </c>
      <c r="Z4080" t="s">
        <v>62</v>
      </c>
      <c r="AA4080" t="s">
        <v>64</v>
      </c>
      <c r="AB4080" t="s">
        <v>251</v>
      </c>
      <c r="AC4080" t="s">
        <v>70</v>
      </c>
      <c r="AD4080" t="s">
        <v>74</v>
      </c>
      <c r="AE4080" t="s">
        <v>2933</v>
      </c>
      <c r="AF4080" t="s">
        <v>121</v>
      </c>
      <c r="AG4080" t="s">
        <v>347</v>
      </c>
      <c r="AH4080" t="s">
        <v>173</v>
      </c>
      <c r="AI4080" t="s">
        <v>308</v>
      </c>
      <c r="AJ4080" t="s">
        <v>338</v>
      </c>
      <c r="AK4080" t="s">
        <v>73</v>
      </c>
      <c r="AL4080" t="s">
        <v>103</v>
      </c>
      <c r="AM4080" t="s">
        <v>75</v>
      </c>
      <c r="AN4080" t="s">
        <v>76</v>
      </c>
      <c r="AO4080" t="s">
        <v>329</v>
      </c>
      <c r="AP4080" t="s">
        <v>387</v>
      </c>
      <c r="AQ4080" t="s">
        <v>233</v>
      </c>
      <c r="AR4080" t="s">
        <v>67</v>
      </c>
      <c r="AS4080" t="s">
        <v>54</v>
      </c>
      <c r="AT4080" t="s">
        <v>73</v>
      </c>
      <c r="AU4080" t="s">
        <v>107</v>
      </c>
      <c r="AV4080" t="s">
        <v>6684</v>
      </c>
    </row>
    <row r="4081" spans="1:48" hidden="1" x14ac:dyDescent="0.3">
      <c r="A4081" t="s">
        <v>19098</v>
      </c>
      <c r="B4081" t="s">
        <v>19099</v>
      </c>
      <c r="C4081" s="1" t="str">
        <f t="shared" si="666"/>
        <v>21:0975</v>
      </c>
      <c r="D4081" s="1" t="str">
        <f t="shared" si="673"/>
        <v>21:0111</v>
      </c>
      <c r="E4081" t="s">
        <v>19100</v>
      </c>
      <c r="F4081" t="s">
        <v>19101</v>
      </c>
      <c r="H4081">
        <v>60.732796899999997</v>
      </c>
      <c r="I4081">
        <v>-101.41843230000001</v>
      </c>
      <c r="J4081" s="1" t="str">
        <f t="shared" si="674"/>
        <v>NGR lake sediment grab sample</v>
      </c>
      <c r="K4081" s="1" t="str">
        <f t="shared" si="675"/>
        <v>&lt;177 micron (NGR)</v>
      </c>
      <c r="L4081">
        <v>128</v>
      </c>
      <c r="M4081" t="s">
        <v>324</v>
      </c>
      <c r="N4081">
        <v>2495</v>
      </c>
      <c r="O4081" t="s">
        <v>63</v>
      </c>
      <c r="P4081" t="s">
        <v>54</v>
      </c>
      <c r="Q4081" t="s">
        <v>624</v>
      </c>
      <c r="R4081" t="s">
        <v>178</v>
      </c>
      <c r="S4081" t="s">
        <v>57</v>
      </c>
      <c r="T4081" t="s">
        <v>250</v>
      </c>
      <c r="U4081" t="s">
        <v>57</v>
      </c>
      <c r="V4081" t="s">
        <v>251</v>
      </c>
      <c r="W4081" t="s">
        <v>302</v>
      </c>
      <c r="X4081" t="s">
        <v>74</v>
      </c>
      <c r="Y4081" t="s">
        <v>206</v>
      </c>
      <c r="Z4081" t="s">
        <v>127</v>
      </c>
      <c r="AA4081" t="s">
        <v>64</v>
      </c>
      <c r="AB4081" t="s">
        <v>190</v>
      </c>
      <c r="AC4081" t="s">
        <v>155</v>
      </c>
      <c r="AD4081" t="s">
        <v>67</v>
      </c>
      <c r="AE4081" t="s">
        <v>206</v>
      </c>
      <c r="AF4081" t="s">
        <v>77</v>
      </c>
      <c r="AG4081" t="s">
        <v>316</v>
      </c>
      <c r="AH4081" t="s">
        <v>173</v>
      </c>
      <c r="AI4081" t="s">
        <v>138</v>
      </c>
      <c r="AJ4081" t="s">
        <v>209</v>
      </c>
      <c r="AK4081" t="s">
        <v>73</v>
      </c>
      <c r="AL4081" t="s">
        <v>177</v>
      </c>
      <c r="AM4081" t="s">
        <v>75</v>
      </c>
      <c r="AN4081" t="s">
        <v>76</v>
      </c>
      <c r="AO4081" t="s">
        <v>102</v>
      </c>
      <c r="AP4081" t="s">
        <v>307</v>
      </c>
      <c r="AQ4081" t="s">
        <v>176</v>
      </c>
      <c r="AR4081" t="s">
        <v>67</v>
      </c>
      <c r="AS4081" t="s">
        <v>62</v>
      </c>
      <c r="AT4081" t="s">
        <v>73</v>
      </c>
      <c r="AU4081" t="s">
        <v>107</v>
      </c>
      <c r="AV4081" t="s">
        <v>8558</v>
      </c>
    </row>
    <row r="4082" spans="1:48" hidden="1" x14ac:dyDescent="0.3">
      <c r="A4082" t="s">
        <v>19102</v>
      </c>
      <c r="B4082" t="s">
        <v>19103</v>
      </c>
      <c r="C4082" s="1" t="str">
        <f t="shared" si="666"/>
        <v>21:0975</v>
      </c>
      <c r="D4082" s="1" t="str">
        <f t="shared" si="673"/>
        <v>21:0111</v>
      </c>
      <c r="E4082" t="s">
        <v>19104</v>
      </c>
      <c r="F4082" t="s">
        <v>19105</v>
      </c>
      <c r="H4082">
        <v>60.740726899999999</v>
      </c>
      <c r="I4082">
        <v>-101.417029</v>
      </c>
      <c r="J4082" s="1" t="str">
        <f t="shared" si="674"/>
        <v>NGR lake sediment grab sample</v>
      </c>
      <c r="K4082" s="1" t="str">
        <f t="shared" si="675"/>
        <v>&lt;177 micron (NGR)</v>
      </c>
      <c r="L4082">
        <v>128</v>
      </c>
      <c r="M4082" t="s">
        <v>335</v>
      </c>
      <c r="N4082">
        <v>2496</v>
      </c>
      <c r="O4082" t="s">
        <v>62</v>
      </c>
      <c r="P4082" t="s">
        <v>54</v>
      </c>
      <c r="Q4082" t="s">
        <v>997</v>
      </c>
      <c r="R4082" t="s">
        <v>104</v>
      </c>
      <c r="S4082" t="s">
        <v>57</v>
      </c>
      <c r="T4082" t="s">
        <v>204</v>
      </c>
      <c r="U4082" t="s">
        <v>138</v>
      </c>
      <c r="V4082" t="s">
        <v>616</v>
      </c>
      <c r="W4082" t="s">
        <v>171</v>
      </c>
      <c r="X4082" t="s">
        <v>74</v>
      </c>
      <c r="Y4082" t="s">
        <v>206</v>
      </c>
      <c r="Z4082" t="s">
        <v>127</v>
      </c>
      <c r="AA4082" t="s">
        <v>64</v>
      </c>
      <c r="AB4082" t="s">
        <v>575</v>
      </c>
      <c r="AC4082" t="s">
        <v>155</v>
      </c>
      <c r="AD4082" t="s">
        <v>67</v>
      </c>
      <c r="AE4082" t="s">
        <v>68</v>
      </c>
      <c r="AF4082" t="s">
        <v>281</v>
      </c>
      <c r="AG4082" t="s">
        <v>428</v>
      </c>
      <c r="AH4082" t="s">
        <v>173</v>
      </c>
      <c r="AI4082" t="s">
        <v>209</v>
      </c>
      <c r="AJ4082" t="s">
        <v>338</v>
      </c>
      <c r="AK4082" t="s">
        <v>73</v>
      </c>
      <c r="AL4082" t="s">
        <v>75</v>
      </c>
      <c r="AM4082" t="s">
        <v>75</v>
      </c>
      <c r="AN4082" t="s">
        <v>76</v>
      </c>
      <c r="AO4082" t="s">
        <v>514</v>
      </c>
      <c r="AP4082" t="s">
        <v>307</v>
      </c>
      <c r="AQ4082" t="s">
        <v>168</v>
      </c>
      <c r="AR4082" t="s">
        <v>67</v>
      </c>
      <c r="AS4082" t="s">
        <v>54</v>
      </c>
      <c r="AT4082" t="s">
        <v>73</v>
      </c>
      <c r="AU4082" t="s">
        <v>107</v>
      </c>
      <c r="AV4082" t="s">
        <v>12470</v>
      </c>
    </row>
    <row r="4083" spans="1:48" hidden="1" x14ac:dyDescent="0.3">
      <c r="A4083" t="s">
        <v>19106</v>
      </c>
      <c r="B4083" t="s">
        <v>19107</v>
      </c>
      <c r="C4083" s="1" t="str">
        <f t="shared" ref="C4083:C4146" si="676">HYPERLINK("https://geochem.nrcan.gc.ca/cdogs/content/bdl/bdl210975_e.htm", "21:0975")</f>
        <v>21:0975</v>
      </c>
      <c r="D4083" s="1" t="str">
        <f t="shared" si="673"/>
        <v>21:0111</v>
      </c>
      <c r="E4083" t="s">
        <v>19108</v>
      </c>
      <c r="F4083" t="s">
        <v>19109</v>
      </c>
      <c r="H4083">
        <v>60.726980500000003</v>
      </c>
      <c r="I4083">
        <v>-101.3464304</v>
      </c>
      <c r="J4083" s="1" t="str">
        <f t="shared" si="674"/>
        <v>NGR lake sediment grab sample</v>
      </c>
      <c r="K4083" s="1" t="str">
        <f t="shared" si="675"/>
        <v>&lt;177 micron (NGR)</v>
      </c>
      <c r="L4083">
        <v>128</v>
      </c>
      <c r="M4083" t="s">
        <v>354</v>
      </c>
      <c r="N4083">
        <v>2497</v>
      </c>
      <c r="O4083" t="s">
        <v>168</v>
      </c>
      <c r="P4083" t="s">
        <v>62</v>
      </c>
      <c r="Q4083" t="s">
        <v>558</v>
      </c>
      <c r="R4083" t="s">
        <v>691</v>
      </c>
      <c r="S4083" t="s">
        <v>57</v>
      </c>
      <c r="T4083" t="s">
        <v>315</v>
      </c>
      <c r="U4083" t="s">
        <v>88</v>
      </c>
      <c r="V4083" t="s">
        <v>317</v>
      </c>
      <c r="W4083" t="s">
        <v>238</v>
      </c>
      <c r="X4083" t="s">
        <v>67</v>
      </c>
      <c r="Y4083" t="s">
        <v>62</v>
      </c>
      <c r="Z4083" t="s">
        <v>127</v>
      </c>
      <c r="AA4083" t="s">
        <v>64</v>
      </c>
      <c r="AB4083" t="s">
        <v>326</v>
      </c>
      <c r="AC4083" t="s">
        <v>177</v>
      </c>
      <c r="AD4083" t="s">
        <v>77</v>
      </c>
      <c r="AE4083" t="s">
        <v>174</v>
      </c>
      <c r="AF4083" t="s">
        <v>134</v>
      </c>
      <c r="AG4083" t="s">
        <v>119</v>
      </c>
      <c r="AH4083" t="s">
        <v>173</v>
      </c>
      <c r="AI4083" t="s">
        <v>338</v>
      </c>
      <c r="AJ4083" t="s">
        <v>440</v>
      </c>
      <c r="AK4083" t="s">
        <v>73</v>
      </c>
      <c r="AL4083" t="s">
        <v>75</v>
      </c>
      <c r="AM4083" t="s">
        <v>125</v>
      </c>
      <c r="AN4083" t="s">
        <v>76</v>
      </c>
      <c r="AO4083" t="s">
        <v>178</v>
      </c>
      <c r="AP4083" t="s">
        <v>225</v>
      </c>
      <c r="AQ4083" t="s">
        <v>266</v>
      </c>
      <c r="AR4083" t="s">
        <v>170</v>
      </c>
      <c r="AS4083" t="s">
        <v>170</v>
      </c>
      <c r="AT4083" t="s">
        <v>73</v>
      </c>
      <c r="AU4083" t="s">
        <v>107</v>
      </c>
      <c r="AV4083" t="s">
        <v>3999</v>
      </c>
    </row>
    <row r="4084" spans="1:48" hidden="1" x14ac:dyDescent="0.3">
      <c r="A4084" t="s">
        <v>19110</v>
      </c>
      <c r="B4084" t="s">
        <v>19111</v>
      </c>
      <c r="C4084" s="1" t="str">
        <f t="shared" si="676"/>
        <v>21:0975</v>
      </c>
      <c r="D4084" s="1" t="str">
        <f t="shared" si="673"/>
        <v>21:0111</v>
      </c>
      <c r="E4084" t="s">
        <v>19033</v>
      </c>
      <c r="F4084" t="s">
        <v>19112</v>
      </c>
      <c r="H4084">
        <v>60.7951002</v>
      </c>
      <c r="I4084">
        <v>-101.29197430000001</v>
      </c>
      <c r="J4084" s="1" t="str">
        <f t="shared" si="674"/>
        <v>NGR lake sediment grab sample</v>
      </c>
      <c r="K4084" s="1" t="str">
        <f t="shared" si="675"/>
        <v>&lt;177 micron (NGR)</v>
      </c>
      <c r="L4084">
        <v>128</v>
      </c>
      <c r="M4084" t="s">
        <v>345</v>
      </c>
      <c r="N4084">
        <v>2498</v>
      </c>
      <c r="O4084" t="s">
        <v>170</v>
      </c>
      <c r="P4084" t="s">
        <v>54</v>
      </c>
      <c r="Q4084" t="s">
        <v>521</v>
      </c>
      <c r="R4084" t="s">
        <v>436</v>
      </c>
      <c r="S4084" t="s">
        <v>57</v>
      </c>
      <c r="T4084" t="s">
        <v>122</v>
      </c>
      <c r="U4084" t="s">
        <v>138</v>
      </c>
      <c r="V4084" t="s">
        <v>550</v>
      </c>
      <c r="W4084" t="s">
        <v>238</v>
      </c>
      <c r="X4084" t="s">
        <v>67</v>
      </c>
      <c r="Y4084" t="s">
        <v>396</v>
      </c>
      <c r="Z4084" t="s">
        <v>170</v>
      </c>
      <c r="AA4084" t="s">
        <v>64</v>
      </c>
      <c r="AB4084" t="s">
        <v>381</v>
      </c>
      <c r="AC4084" t="s">
        <v>70</v>
      </c>
      <c r="AD4084" t="s">
        <v>62</v>
      </c>
      <c r="AE4084" t="s">
        <v>174</v>
      </c>
      <c r="AF4084" t="s">
        <v>104</v>
      </c>
      <c r="AG4084" t="s">
        <v>93</v>
      </c>
      <c r="AH4084" t="s">
        <v>173</v>
      </c>
      <c r="AI4084" t="s">
        <v>201</v>
      </c>
      <c r="AJ4084" t="s">
        <v>96</v>
      </c>
      <c r="AK4084" t="s">
        <v>73</v>
      </c>
      <c r="AL4084" t="s">
        <v>103</v>
      </c>
      <c r="AM4084" t="s">
        <v>224</v>
      </c>
      <c r="AN4084" t="s">
        <v>76</v>
      </c>
      <c r="AO4084" t="s">
        <v>101</v>
      </c>
      <c r="AP4084" t="s">
        <v>105</v>
      </c>
      <c r="AQ4084" t="s">
        <v>53</v>
      </c>
      <c r="AR4084" t="s">
        <v>67</v>
      </c>
      <c r="AS4084" t="s">
        <v>54</v>
      </c>
      <c r="AT4084" t="s">
        <v>73</v>
      </c>
      <c r="AU4084" t="s">
        <v>107</v>
      </c>
      <c r="AV4084" t="s">
        <v>12757</v>
      </c>
    </row>
    <row r="4085" spans="1:48" hidden="1" x14ac:dyDescent="0.3">
      <c r="A4085" t="s">
        <v>19113</v>
      </c>
      <c r="B4085" t="s">
        <v>19114</v>
      </c>
      <c r="C4085" s="1" t="str">
        <f t="shared" si="676"/>
        <v>21:0975</v>
      </c>
      <c r="D4085" s="1" t="str">
        <f t="shared" si="673"/>
        <v>21:0111</v>
      </c>
      <c r="E4085" t="s">
        <v>19115</v>
      </c>
      <c r="F4085" t="s">
        <v>19116</v>
      </c>
      <c r="H4085">
        <v>60.944202400000002</v>
      </c>
      <c r="I4085">
        <v>-101.39109879999999</v>
      </c>
      <c r="J4085" s="1" t="str">
        <f t="shared" si="674"/>
        <v>NGR lake sediment grab sample</v>
      </c>
      <c r="K4085" s="1" t="str">
        <f t="shared" si="675"/>
        <v>&lt;177 micron (NGR)</v>
      </c>
      <c r="L4085">
        <v>129</v>
      </c>
      <c r="M4085" t="s">
        <v>1936</v>
      </c>
      <c r="N4085">
        <v>2499</v>
      </c>
      <c r="O4085" t="s">
        <v>226</v>
      </c>
      <c r="P4085" t="s">
        <v>54</v>
      </c>
      <c r="Q4085" t="s">
        <v>247</v>
      </c>
      <c r="R4085" t="s">
        <v>92</v>
      </c>
      <c r="S4085" t="s">
        <v>57</v>
      </c>
      <c r="T4085" t="s">
        <v>97</v>
      </c>
      <c r="U4085" t="s">
        <v>138</v>
      </c>
      <c r="V4085" t="s">
        <v>890</v>
      </c>
      <c r="W4085" t="s">
        <v>62</v>
      </c>
      <c r="X4085" t="s">
        <v>74</v>
      </c>
      <c r="Y4085" t="s">
        <v>421</v>
      </c>
      <c r="Z4085" t="s">
        <v>138</v>
      </c>
      <c r="AA4085" t="s">
        <v>64</v>
      </c>
      <c r="AB4085" t="s">
        <v>356</v>
      </c>
      <c r="AC4085" t="s">
        <v>70</v>
      </c>
      <c r="AD4085" t="s">
        <v>170</v>
      </c>
      <c r="AE4085" t="s">
        <v>396</v>
      </c>
      <c r="AF4085" t="s">
        <v>92</v>
      </c>
      <c r="AG4085" t="s">
        <v>152</v>
      </c>
      <c r="AH4085" t="s">
        <v>173</v>
      </c>
      <c r="AI4085" t="s">
        <v>159</v>
      </c>
      <c r="AJ4085" t="s">
        <v>692</v>
      </c>
      <c r="AK4085" t="s">
        <v>73</v>
      </c>
      <c r="AL4085" t="s">
        <v>125</v>
      </c>
      <c r="AM4085" t="s">
        <v>103</v>
      </c>
      <c r="AN4085" t="s">
        <v>76</v>
      </c>
      <c r="AO4085" t="s">
        <v>101</v>
      </c>
      <c r="AP4085" t="s">
        <v>126</v>
      </c>
      <c r="AQ4085" t="s">
        <v>363</v>
      </c>
      <c r="AR4085" t="s">
        <v>67</v>
      </c>
      <c r="AS4085" t="s">
        <v>54</v>
      </c>
      <c r="AT4085" t="s">
        <v>73</v>
      </c>
      <c r="AU4085" t="s">
        <v>107</v>
      </c>
      <c r="AV4085" t="s">
        <v>9057</v>
      </c>
    </row>
    <row r="4086" spans="1:48" hidden="1" x14ac:dyDescent="0.3">
      <c r="A4086" t="s">
        <v>19117</v>
      </c>
      <c r="B4086" t="s">
        <v>19118</v>
      </c>
      <c r="C4086" s="1" t="str">
        <f t="shared" si="676"/>
        <v>21:0975</v>
      </c>
      <c r="D4086" s="1" t="str">
        <f t="shared" si="673"/>
        <v>21:0111</v>
      </c>
      <c r="E4086" t="s">
        <v>19119</v>
      </c>
      <c r="F4086" t="s">
        <v>19120</v>
      </c>
      <c r="H4086">
        <v>60.921029799999999</v>
      </c>
      <c r="I4086">
        <v>-101.280238</v>
      </c>
      <c r="J4086" s="1" t="str">
        <f t="shared" si="674"/>
        <v>NGR lake sediment grab sample</v>
      </c>
      <c r="K4086" s="1" t="str">
        <f t="shared" si="675"/>
        <v>&lt;177 micron (NGR)</v>
      </c>
      <c r="L4086">
        <v>129</v>
      </c>
      <c r="M4086" t="s">
        <v>86</v>
      </c>
      <c r="N4086">
        <v>2500</v>
      </c>
      <c r="O4086" t="s">
        <v>276</v>
      </c>
      <c r="P4086" t="s">
        <v>54</v>
      </c>
      <c r="Q4086" t="s">
        <v>1980</v>
      </c>
      <c r="R4086" t="s">
        <v>94</v>
      </c>
      <c r="S4086" t="s">
        <v>57</v>
      </c>
      <c r="T4086" t="s">
        <v>153</v>
      </c>
      <c r="U4086" t="s">
        <v>96</v>
      </c>
      <c r="V4086" t="s">
        <v>478</v>
      </c>
      <c r="W4086" t="s">
        <v>63</v>
      </c>
      <c r="X4086" t="s">
        <v>74</v>
      </c>
      <c r="Y4086" t="s">
        <v>421</v>
      </c>
      <c r="Z4086" t="s">
        <v>59</v>
      </c>
      <c r="AA4086" t="s">
        <v>64</v>
      </c>
      <c r="AB4086" t="s">
        <v>99</v>
      </c>
      <c r="AC4086" t="s">
        <v>70</v>
      </c>
      <c r="AD4086" t="s">
        <v>62</v>
      </c>
      <c r="AE4086" t="s">
        <v>302</v>
      </c>
      <c r="AF4086" t="s">
        <v>77</v>
      </c>
      <c r="AG4086" t="s">
        <v>91</v>
      </c>
      <c r="AH4086" t="s">
        <v>173</v>
      </c>
      <c r="AI4086" t="s">
        <v>329</v>
      </c>
      <c r="AJ4086" t="s">
        <v>692</v>
      </c>
      <c r="AK4086" t="s">
        <v>73</v>
      </c>
      <c r="AL4086" t="s">
        <v>74</v>
      </c>
      <c r="AM4086" t="s">
        <v>75</v>
      </c>
      <c r="AN4086" t="s">
        <v>76</v>
      </c>
      <c r="AO4086" t="s">
        <v>440</v>
      </c>
      <c r="AP4086" t="s">
        <v>837</v>
      </c>
      <c r="AQ4086" t="s">
        <v>692</v>
      </c>
      <c r="AR4086" t="s">
        <v>74</v>
      </c>
      <c r="AS4086" t="s">
        <v>54</v>
      </c>
      <c r="AT4086" t="s">
        <v>73</v>
      </c>
      <c r="AU4086" t="s">
        <v>593</v>
      </c>
      <c r="AV4086" t="s">
        <v>19121</v>
      </c>
    </row>
    <row r="4087" spans="1:48" hidden="1" x14ac:dyDescent="0.3">
      <c r="A4087" t="s">
        <v>19122</v>
      </c>
      <c r="B4087" t="s">
        <v>19123</v>
      </c>
      <c r="C4087" s="1" t="str">
        <f t="shared" si="676"/>
        <v>21:0975</v>
      </c>
      <c r="D4087" s="1" t="str">
        <f t="shared" si="673"/>
        <v>21:0111</v>
      </c>
      <c r="E4087" t="s">
        <v>19115</v>
      </c>
      <c r="F4087" t="s">
        <v>19124</v>
      </c>
      <c r="H4087">
        <v>60.944202400000002</v>
      </c>
      <c r="I4087">
        <v>-101.39109879999999</v>
      </c>
      <c r="J4087" s="1" t="str">
        <f t="shared" si="674"/>
        <v>NGR lake sediment grab sample</v>
      </c>
      <c r="K4087" s="1" t="str">
        <f t="shared" si="675"/>
        <v>&lt;177 micron (NGR)</v>
      </c>
      <c r="L4087">
        <v>129</v>
      </c>
      <c r="M4087" t="s">
        <v>1961</v>
      </c>
      <c r="N4087">
        <v>2501</v>
      </c>
      <c r="O4087" t="s">
        <v>193</v>
      </c>
      <c r="P4087" t="s">
        <v>54</v>
      </c>
      <c r="Q4087" t="s">
        <v>4543</v>
      </c>
      <c r="R4087" t="s">
        <v>203</v>
      </c>
      <c r="S4087" t="s">
        <v>57</v>
      </c>
      <c r="T4087" t="s">
        <v>316</v>
      </c>
      <c r="U4087" t="s">
        <v>57</v>
      </c>
      <c r="V4087" t="s">
        <v>189</v>
      </c>
      <c r="W4087" t="s">
        <v>95</v>
      </c>
      <c r="X4087" t="s">
        <v>67</v>
      </c>
      <c r="Y4087" t="s">
        <v>421</v>
      </c>
      <c r="Z4087" t="s">
        <v>96</v>
      </c>
      <c r="AA4087" t="s">
        <v>64</v>
      </c>
      <c r="AB4087" t="s">
        <v>99</v>
      </c>
      <c r="AC4087" t="s">
        <v>70</v>
      </c>
      <c r="AD4087" t="s">
        <v>62</v>
      </c>
      <c r="AE4087" t="s">
        <v>396</v>
      </c>
      <c r="AF4087" t="s">
        <v>281</v>
      </c>
      <c r="AG4087" t="s">
        <v>152</v>
      </c>
      <c r="AH4087" t="s">
        <v>173</v>
      </c>
      <c r="AI4087" t="s">
        <v>336</v>
      </c>
      <c r="AJ4087" t="s">
        <v>692</v>
      </c>
      <c r="AK4087" t="s">
        <v>73</v>
      </c>
      <c r="AL4087" t="s">
        <v>177</v>
      </c>
      <c r="AM4087" t="s">
        <v>75</v>
      </c>
      <c r="AN4087" t="s">
        <v>76</v>
      </c>
      <c r="AO4087" t="s">
        <v>101</v>
      </c>
      <c r="AP4087" t="s">
        <v>210</v>
      </c>
      <c r="AQ4087" t="s">
        <v>363</v>
      </c>
      <c r="AR4087" t="s">
        <v>67</v>
      </c>
      <c r="AS4087" t="s">
        <v>54</v>
      </c>
      <c r="AT4087" t="s">
        <v>73</v>
      </c>
      <c r="AU4087" t="s">
        <v>107</v>
      </c>
      <c r="AV4087" t="s">
        <v>10243</v>
      </c>
    </row>
    <row r="4088" spans="1:48" hidden="1" x14ac:dyDescent="0.3">
      <c r="A4088" t="s">
        <v>19125</v>
      </c>
      <c r="B4088" t="s">
        <v>19126</v>
      </c>
      <c r="C4088" s="1" t="str">
        <f t="shared" si="676"/>
        <v>21:0975</v>
      </c>
      <c r="D4088" s="1" t="str">
        <f t="shared" si="673"/>
        <v>21:0111</v>
      </c>
      <c r="E4088" t="s">
        <v>19115</v>
      </c>
      <c r="F4088" t="s">
        <v>19127</v>
      </c>
      <c r="H4088">
        <v>60.944202400000002</v>
      </c>
      <c r="I4088">
        <v>-101.39109879999999</v>
      </c>
      <c r="J4088" s="1" t="str">
        <f t="shared" si="674"/>
        <v>NGR lake sediment grab sample</v>
      </c>
      <c r="K4088" s="1" t="str">
        <f t="shared" si="675"/>
        <v>&lt;177 micron (NGR)</v>
      </c>
      <c r="L4088">
        <v>129</v>
      </c>
      <c r="M4088" t="s">
        <v>1969</v>
      </c>
      <c r="N4088">
        <v>2502</v>
      </c>
      <c r="O4088" t="s">
        <v>363</v>
      </c>
      <c r="P4088" t="s">
        <v>54</v>
      </c>
      <c r="Q4088" t="s">
        <v>830</v>
      </c>
      <c r="R4088" t="s">
        <v>104</v>
      </c>
      <c r="S4088" t="s">
        <v>57</v>
      </c>
      <c r="T4088" t="s">
        <v>617</v>
      </c>
      <c r="U4088" t="s">
        <v>57</v>
      </c>
      <c r="V4088" t="s">
        <v>251</v>
      </c>
      <c r="W4088" t="s">
        <v>95</v>
      </c>
      <c r="X4088" t="s">
        <v>74</v>
      </c>
      <c r="Y4088" t="s">
        <v>396</v>
      </c>
      <c r="Z4088" t="s">
        <v>96</v>
      </c>
      <c r="AA4088" t="s">
        <v>64</v>
      </c>
      <c r="AB4088" t="s">
        <v>356</v>
      </c>
      <c r="AC4088" t="s">
        <v>70</v>
      </c>
      <c r="AD4088" t="s">
        <v>62</v>
      </c>
      <c r="AE4088" t="s">
        <v>396</v>
      </c>
      <c r="AF4088" t="s">
        <v>92</v>
      </c>
      <c r="AG4088" t="s">
        <v>58</v>
      </c>
      <c r="AH4088" t="s">
        <v>173</v>
      </c>
      <c r="AI4088" t="s">
        <v>692</v>
      </c>
      <c r="AJ4088" t="s">
        <v>338</v>
      </c>
      <c r="AK4088" t="s">
        <v>73</v>
      </c>
      <c r="AL4088" t="s">
        <v>125</v>
      </c>
      <c r="AM4088" t="s">
        <v>75</v>
      </c>
      <c r="AN4088" t="s">
        <v>76</v>
      </c>
      <c r="AO4088" t="s">
        <v>382</v>
      </c>
      <c r="AP4088" t="s">
        <v>126</v>
      </c>
      <c r="AQ4088" t="s">
        <v>240</v>
      </c>
      <c r="AR4088" t="s">
        <v>67</v>
      </c>
      <c r="AS4088" t="s">
        <v>54</v>
      </c>
      <c r="AT4088" t="s">
        <v>73</v>
      </c>
      <c r="AU4088" t="s">
        <v>107</v>
      </c>
      <c r="AV4088" t="s">
        <v>11487</v>
      </c>
    </row>
    <row r="4089" spans="1:48" hidden="1" x14ac:dyDescent="0.3">
      <c r="A4089" t="s">
        <v>19128</v>
      </c>
      <c r="B4089" t="s">
        <v>19129</v>
      </c>
      <c r="C4089" s="1" t="str">
        <f t="shared" si="676"/>
        <v>21:0975</v>
      </c>
      <c r="D4089" s="1" t="str">
        <f t="shared" si="673"/>
        <v>21:0111</v>
      </c>
      <c r="E4089" t="s">
        <v>19130</v>
      </c>
      <c r="F4089" t="s">
        <v>19131</v>
      </c>
      <c r="H4089">
        <v>60.923051800000003</v>
      </c>
      <c r="I4089">
        <v>-101.4221019</v>
      </c>
      <c r="J4089" s="1" t="str">
        <f t="shared" si="674"/>
        <v>NGR lake sediment grab sample</v>
      </c>
      <c r="K4089" s="1" t="str">
        <f t="shared" si="675"/>
        <v>&lt;177 micron (NGR)</v>
      </c>
      <c r="L4089">
        <v>129</v>
      </c>
      <c r="M4089" t="s">
        <v>149</v>
      </c>
      <c r="N4089">
        <v>2503</v>
      </c>
      <c r="O4089" t="s">
        <v>90</v>
      </c>
      <c r="P4089" t="s">
        <v>54</v>
      </c>
      <c r="Q4089" t="s">
        <v>2705</v>
      </c>
      <c r="R4089" t="s">
        <v>90</v>
      </c>
      <c r="S4089" t="s">
        <v>57</v>
      </c>
      <c r="T4089" t="s">
        <v>152</v>
      </c>
      <c r="U4089" t="s">
        <v>116</v>
      </c>
      <c r="V4089" t="s">
        <v>411</v>
      </c>
      <c r="W4089" t="s">
        <v>355</v>
      </c>
      <c r="X4089" t="s">
        <v>62</v>
      </c>
      <c r="Y4089" t="s">
        <v>201</v>
      </c>
      <c r="Z4089" t="s">
        <v>138</v>
      </c>
      <c r="AA4089" t="s">
        <v>64</v>
      </c>
      <c r="AB4089" t="s">
        <v>221</v>
      </c>
      <c r="AC4089" t="s">
        <v>224</v>
      </c>
      <c r="AD4089" t="s">
        <v>178</v>
      </c>
      <c r="AE4089" t="s">
        <v>396</v>
      </c>
      <c r="AF4089" t="s">
        <v>99</v>
      </c>
      <c r="AG4089" t="s">
        <v>135</v>
      </c>
      <c r="AH4089" t="s">
        <v>70</v>
      </c>
      <c r="AI4089" t="s">
        <v>123</v>
      </c>
      <c r="AJ4089" t="s">
        <v>373</v>
      </c>
      <c r="AK4089" t="s">
        <v>73</v>
      </c>
      <c r="AL4089" t="s">
        <v>157</v>
      </c>
      <c r="AM4089" t="s">
        <v>157</v>
      </c>
      <c r="AN4089" t="s">
        <v>76</v>
      </c>
      <c r="AO4089" t="s">
        <v>203</v>
      </c>
      <c r="AP4089" t="s">
        <v>158</v>
      </c>
      <c r="AQ4089" t="s">
        <v>72</v>
      </c>
      <c r="AR4089" t="s">
        <v>170</v>
      </c>
      <c r="AS4089" t="s">
        <v>62</v>
      </c>
      <c r="AT4089" t="s">
        <v>152</v>
      </c>
      <c r="AU4089" t="s">
        <v>560</v>
      </c>
      <c r="AV4089" t="s">
        <v>10307</v>
      </c>
    </row>
    <row r="4090" spans="1:48" hidden="1" x14ac:dyDescent="0.3">
      <c r="A4090" t="s">
        <v>19132</v>
      </c>
      <c r="B4090" t="s">
        <v>19133</v>
      </c>
      <c r="C4090" s="1" t="str">
        <f t="shared" si="676"/>
        <v>21:0975</v>
      </c>
      <c r="D4090" s="1" t="str">
        <f t="shared" si="673"/>
        <v>21:0111</v>
      </c>
      <c r="E4090" t="s">
        <v>19134</v>
      </c>
      <c r="F4090" t="s">
        <v>19135</v>
      </c>
      <c r="H4090">
        <v>60.9256362</v>
      </c>
      <c r="I4090">
        <v>-101.3672103</v>
      </c>
      <c r="J4090" s="1" t="str">
        <f t="shared" si="674"/>
        <v>NGR lake sediment grab sample</v>
      </c>
      <c r="K4090" s="1" t="str">
        <f t="shared" si="675"/>
        <v>&lt;177 micron (NGR)</v>
      </c>
      <c r="L4090">
        <v>129</v>
      </c>
      <c r="M4090" t="s">
        <v>165</v>
      </c>
      <c r="N4090">
        <v>2504</v>
      </c>
      <c r="O4090" t="s">
        <v>292</v>
      </c>
      <c r="P4090" t="s">
        <v>54</v>
      </c>
      <c r="Q4090" t="s">
        <v>920</v>
      </c>
      <c r="R4090" t="s">
        <v>168</v>
      </c>
      <c r="S4090" t="s">
        <v>57</v>
      </c>
      <c r="T4090" t="s">
        <v>404</v>
      </c>
      <c r="U4090" t="s">
        <v>138</v>
      </c>
      <c r="V4090" t="s">
        <v>478</v>
      </c>
      <c r="W4090" t="s">
        <v>95</v>
      </c>
      <c r="X4090" t="s">
        <v>74</v>
      </c>
      <c r="Y4090" t="s">
        <v>421</v>
      </c>
      <c r="Z4090" t="s">
        <v>127</v>
      </c>
      <c r="AA4090" t="s">
        <v>64</v>
      </c>
      <c r="AB4090" t="s">
        <v>251</v>
      </c>
      <c r="AC4090" t="s">
        <v>70</v>
      </c>
      <c r="AD4090" t="s">
        <v>62</v>
      </c>
      <c r="AE4090" t="s">
        <v>238</v>
      </c>
      <c r="AF4090" t="s">
        <v>121</v>
      </c>
      <c r="AG4090" t="s">
        <v>604</v>
      </c>
      <c r="AH4090" t="s">
        <v>173</v>
      </c>
      <c r="AI4090" t="s">
        <v>306</v>
      </c>
      <c r="AJ4090" t="s">
        <v>56</v>
      </c>
      <c r="AK4090" t="s">
        <v>73</v>
      </c>
      <c r="AL4090" t="s">
        <v>125</v>
      </c>
      <c r="AM4090" t="s">
        <v>75</v>
      </c>
      <c r="AN4090" t="s">
        <v>76</v>
      </c>
      <c r="AO4090" t="s">
        <v>265</v>
      </c>
      <c r="AP4090" t="s">
        <v>126</v>
      </c>
      <c r="AQ4090" t="s">
        <v>143</v>
      </c>
      <c r="AR4090" t="s">
        <v>67</v>
      </c>
      <c r="AS4090" t="s">
        <v>54</v>
      </c>
      <c r="AT4090" t="s">
        <v>73</v>
      </c>
      <c r="AU4090" t="s">
        <v>107</v>
      </c>
      <c r="AV4090" t="s">
        <v>5294</v>
      </c>
    </row>
    <row r="4091" spans="1:48" hidden="1" x14ac:dyDescent="0.3">
      <c r="A4091" t="s">
        <v>19136</v>
      </c>
      <c r="B4091" t="s">
        <v>19137</v>
      </c>
      <c r="C4091" s="1" t="str">
        <f t="shared" si="676"/>
        <v>21:0975</v>
      </c>
      <c r="D4091" s="1" t="str">
        <f t="shared" si="673"/>
        <v>21:0111</v>
      </c>
      <c r="E4091" t="s">
        <v>19138</v>
      </c>
      <c r="F4091" t="s">
        <v>19139</v>
      </c>
      <c r="H4091">
        <v>60.879102899999999</v>
      </c>
      <c r="I4091">
        <v>-101.406479</v>
      </c>
      <c r="J4091" s="1" t="str">
        <f t="shared" si="674"/>
        <v>NGR lake sediment grab sample</v>
      </c>
      <c r="K4091" s="1" t="str">
        <f t="shared" si="675"/>
        <v>&lt;177 micron (NGR)</v>
      </c>
      <c r="L4091">
        <v>129</v>
      </c>
      <c r="M4091" t="s">
        <v>185</v>
      </c>
      <c r="N4091">
        <v>2505</v>
      </c>
      <c r="O4091" t="s">
        <v>254</v>
      </c>
      <c r="P4091" t="s">
        <v>54</v>
      </c>
      <c r="Q4091" t="s">
        <v>202</v>
      </c>
      <c r="R4091" t="s">
        <v>104</v>
      </c>
      <c r="S4091" t="s">
        <v>57</v>
      </c>
      <c r="T4091" t="s">
        <v>169</v>
      </c>
      <c r="U4091" t="s">
        <v>138</v>
      </c>
      <c r="V4091" t="s">
        <v>890</v>
      </c>
      <c r="W4091" t="s">
        <v>171</v>
      </c>
      <c r="X4091" t="s">
        <v>67</v>
      </c>
      <c r="Y4091" t="s">
        <v>396</v>
      </c>
      <c r="Z4091" t="s">
        <v>127</v>
      </c>
      <c r="AA4091" t="s">
        <v>64</v>
      </c>
      <c r="AB4091" t="s">
        <v>264</v>
      </c>
      <c r="AC4091" t="s">
        <v>70</v>
      </c>
      <c r="AD4091" t="s">
        <v>62</v>
      </c>
      <c r="AE4091" t="s">
        <v>238</v>
      </c>
      <c r="AF4091" t="s">
        <v>178</v>
      </c>
      <c r="AG4091" t="s">
        <v>449</v>
      </c>
      <c r="AH4091" t="s">
        <v>173</v>
      </c>
      <c r="AI4091" t="s">
        <v>159</v>
      </c>
      <c r="AJ4091" t="s">
        <v>201</v>
      </c>
      <c r="AK4091" t="s">
        <v>73</v>
      </c>
      <c r="AL4091" t="s">
        <v>177</v>
      </c>
      <c r="AM4091" t="s">
        <v>224</v>
      </c>
      <c r="AN4091" t="s">
        <v>76</v>
      </c>
      <c r="AO4091" t="s">
        <v>440</v>
      </c>
      <c r="AP4091" t="s">
        <v>225</v>
      </c>
      <c r="AQ4091" t="s">
        <v>233</v>
      </c>
      <c r="AR4091" t="s">
        <v>67</v>
      </c>
      <c r="AS4091" t="s">
        <v>54</v>
      </c>
      <c r="AT4091" t="s">
        <v>73</v>
      </c>
      <c r="AU4091" t="s">
        <v>107</v>
      </c>
      <c r="AV4091" t="s">
        <v>1199</v>
      </c>
    </row>
    <row r="4092" spans="1:48" hidden="1" x14ac:dyDescent="0.3">
      <c r="A4092" t="s">
        <v>19140</v>
      </c>
      <c r="B4092" t="s">
        <v>19141</v>
      </c>
      <c r="C4092" s="1" t="str">
        <f t="shared" si="676"/>
        <v>21:0975</v>
      </c>
      <c r="D4092" s="1" t="str">
        <f t="shared" si="673"/>
        <v>21:0111</v>
      </c>
      <c r="E4092" t="s">
        <v>19142</v>
      </c>
      <c r="F4092" t="s">
        <v>19143</v>
      </c>
      <c r="H4092">
        <v>60.861871499999999</v>
      </c>
      <c r="I4092">
        <v>-101.40464830000001</v>
      </c>
      <c r="J4092" s="1" t="str">
        <f t="shared" si="674"/>
        <v>NGR lake sediment grab sample</v>
      </c>
      <c r="K4092" s="1" t="str">
        <f t="shared" si="675"/>
        <v>&lt;177 micron (NGR)</v>
      </c>
      <c r="L4092">
        <v>129</v>
      </c>
      <c r="M4092" t="s">
        <v>200</v>
      </c>
      <c r="N4092">
        <v>2506</v>
      </c>
      <c r="O4092" t="s">
        <v>308</v>
      </c>
      <c r="P4092" t="s">
        <v>54</v>
      </c>
      <c r="Q4092" t="s">
        <v>435</v>
      </c>
      <c r="R4092" t="s">
        <v>121</v>
      </c>
      <c r="S4092" t="s">
        <v>57</v>
      </c>
      <c r="T4092" t="s">
        <v>380</v>
      </c>
      <c r="U4092" t="s">
        <v>138</v>
      </c>
      <c r="V4092" t="s">
        <v>251</v>
      </c>
      <c r="W4092" t="s">
        <v>396</v>
      </c>
      <c r="X4092" t="s">
        <v>67</v>
      </c>
      <c r="Y4092" t="s">
        <v>421</v>
      </c>
      <c r="Z4092" t="s">
        <v>127</v>
      </c>
      <c r="AA4092" t="s">
        <v>64</v>
      </c>
      <c r="AB4092" t="s">
        <v>192</v>
      </c>
      <c r="AC4092" t="s">
        <v>70</v>
      </c>
      <c r="AD4092" t="s">
        <v>62</v>
      </c>
      <c r="AE4092" t="s">
        <v>74</v>
      </c>
      <c r="AF4092" t="s">
        <v>92</v>
      </c>
      <c r="AG4092" t="s">
        <v>153</v>
      </c>
      <c r="AH4092" t="s">
        <v>472</v>
      </c>
      <c r="AI4092" t="s">
        <v>692</v>
      </c>
      <c r="AJ4092" t="s">
        <v>263</v>
      </c>
      <c r="AK4092" t="s">
        <v>73</v>
      </c>
      <c r="AL4092" t="s">
        <v>75</v>
      </c>
      <c r="AM4092" t="s">
        <v>103</v>
      </c>
      <c r="AN4092" t="s">
        <v>76</v>
      </c>
      <c r="AO4092" t="s">
        <v>429</v>
      </c>
      <c r="AP4092" t="s">
        <v>656</v>
      </c>
      <c r="AQ4092" t="s">
        <v>193</v>
      </c>
      <c r="AR4092" t="s">
        <v>67</v>
      </c>
      <c r="AS4092" t="s">
        <v>54</v>
      </c>
      <c r="AT4092" t="s">
        <v>73</v>
      </c>
      <c r="AU4092" t="s">
        <v>107</v>
      </c>
      <c r="AV4092" t="s">
        <v>11750</v>
      </c>
    </row>
    <row r="4093" spans="1:48" hidden="1" x14ac:dyDescent="0.3">
      <c r="A4093" t="s">
        <v>19144</v>
      </c>
      <c r="B4093" t="s">
        <v>19145</v>
      </c>
      <c r="C4093" s="1" t="str">
        <f t="shared" si="676"/>
        <v>21:0975</v>
      </c>
      <c r="D4093" s="1" t="str">
        <f t="shared" si="673"/>
        <v>21:0111</v>
      </c>
      <c r="E4093" t="s">
        <v>19146</v>
      </c>
      <c r="F4093" t="s">
        <v>19147</v>
      </c>
      <c r="H4093">
        <v>60.870567399999999</v>
      </c>
      <c r="I4093">
        <v>-101.3645874</v>
      </c>
      <c r="J4093" s="1" t="str">
        <f t="shared" si="674"/>
        <v>NGR lake sediment grab sample</v>
      </c>
      <c r="K4093" s="1" t="str">
        <f t="shared" si="675"/>
        <v>&lt;177 micron (NGR)</v>
      </c>
      <c r="L4093">
        <v>129</v>
      </c>
      <c r="M4093" t="s">
        <v>217</v>
      </c>
      <c r="N4093">
        <v>2507</v>
      </c>
      <c r="O4093" t="s">
        <v>170</v>
      </c>
      <c r="P4093" t="s">
        <v>54</v>
      </c>
      <c r="Q4093" t="s">
        <v>747</v>
      </c>
      <c r="R4093" t="s">
        <v>168</v>
      </c>
      <c r="S4093" t="s">
        <v>57</v>
      </c>
      <c r="T4093" t="s">
        <v>175</v>
      </c>
      <c r="U4093" t="s">
        <v>138</v>
      </c>
      <c r="V4093" t="s">
        <v>492</v>
      </c>
      <c r="W4093" t="s">
        <v>137</v>
      </c>
      <c r="X4093" t="s">
        <v>74</v>
      </c>
      <c r="Y4093" t="s">
        <v>421</v>
      </c>
      <c r="Z4093" t="s">
        <v>96</v>
      </c>
      <c r="AA4093" t="s">
        <v>64</v>
      </c>
      <c r="AB4093" t="s">
        <v>264</v>
      </c>
      <c r="AC4093" t="s">
        <v>70</v>
      </c>
      <c r="AD4093" t="s">
        <v>67</v>
      </c>
      <c r="AE4093" t="s">
        <v>302</v>
      </c>
      <c r="AF4093" t="s">
        <v>92</v>
      </c>
      <c r="AG4093" t="s">
        <v>58</v>
      </c>
      <c r="AH4093" t="s">
        <v>173</v>
      </c>
      <c r="AI4093" t="s">
        <v>72</v>
      </c>
      <c r="AJ4093" t="s">
        <v>336</v>
      </c>
      <c r="AK4093" t="s">
        <v>73</v>
      </c>
      <c r="AL4093" t="s">
        <v>177</v>
      </c>
      <c r="AM4093" t="s">
        <v>75</v>
      </c>
      <c r="AN4093" t="s">
        <v>76</v>
      </c>
      <c r="AO4093" t="s">
        <v>413</v>
      </c>
      <c r="AP4093" t="s">
        <v>210</v>
      </c>
      <c r="AQ4093" t="s">
        <v>363</v>
      </c>
      <c r="AR4093" t="s">
        <v>67</v>
      </c>
      <c r="AS4093" t="s">
        <v>54</v>
      </c>
      <c r="AT4093" t="s">
        <v>73</v>
      </c>
      <c r="AU4093" t="s">
        <v>107</v>
      </c>
      <c r="AV4093" t="s">
        <v>19148</v>
      </c>
    </row>
    <row r="4094" spans="1:48" hidden="1" x14ac:dyDescent="0.3">
      <c r="A4094" t="s">
        <v>19149</v>
      </c>
      <c r="B4094" t="s">
        <v>19150</v>
      </c>
      <c r="C4094" s="1" t="str">
        <f t="shared" si="676"/>
        <v>21:0975</v>
      </c>
      <c r="D4094" s="1" t="str">
        <f t="shared" si="673"/>
        <v>21:0111</v>
      </c>
      <c r="E4094" t="s">
        <v>19151</v>
      </c>
      <c r="F4094" t="s">
        <v>19152</v>
      </c>
      <c r="H4094">
        <v>60.852690699999997</v>
      </c>
      <c r="I4094">
        <v>-101.3426443</v>
      </c>
      <c r="J4094" s="1" t="str">
        <f t="shared" si="674"/>
        <v>NGR lake sediment grab sample</v>
      </c>
      <c r="K4094" s="1" t="str">
        <f t="shared" si="675"/>
        <v>&lt;177 micron (NGR)</v>
      </c>
      <c r="L4094">
        <v>129</v>
      </c>
      <c r="M4094" t="s">
        <v>246</v>
      </c>
      <c r="N4094">
        <v>2508</v>
      </c>
      <c r="O4094" t="s">
        <v>56</v>
      </c>
      <c r="P4094" t="s">
        <v>54</v>
      </c>
      <c r="Q4094" t="s">
        <v>997</v>
      </c>
      <c r="R4094" t="s">
        <v>436</v>
      </c>
      <c r="S4094" t="s">
        <v>57</v>
      </c>
      <c r="T4094" t="s">
        <v>175</v>
      </c>
      <c r="U4094" t="s">
        <v>59</v>
      </c>
      <c r="V4094" t="s">
        <v>264</v>
      </c>
      <c r="W4094" t="s">
        <v>396</v>
      </c>
      <c r="X4094" t="s">
        <v>74</v>
      </c>
      <c r="Y4094" t="s">
        <v>62</v>
      </c>
      <c r="Z4094" t="s">
        <v>127</v>
      </c>
      <c r="AA4094" t="s">
        <v>64</v>
      </c>
      <c r="AB4094" t="s">
        <v>192</v>
      </c>
      <c r="AC4094" t="s">
        <v>70</v>
      </c>
      <c r="AD4094" t="s">
        <v>74</v>
      </c>
      <c r="AE4094" t="s">
        <v>74</v>
      </c>
      <c r="AF4094" t="s">
        <v>290</v>
      </c>
      <c r="AG4094" t="s">
        <v>725</v>
      </c>
      <c r="AH4094" t="s">
        <v>173</v>
      </c>
      <c r="AI4094" t="s">
        <v>209</v>
      </c>
      <c r="AJ4094" t="s">
        <v>388</v>
      </c>
      <c r="AK4094" t="s">
        <v>73</v>
      </c>
      <c r="AL4094" t="s">
        <v>75</v>
      </c>
      <c r="AM4094" t="s">
        <v>103</v>
      </c>
      <c r="AN4094" t="s">
        <v>76</v>
      </c>
      <c r="AO4094" t="s">
        <v>329</v>
      </c>
      <c r="AP4094" t="s">
        <v>656</v>
      </c>
      <c r="AQ4094" t="s">
        <v>118</v>
      </c>
      <c r="AR4094" t="s">
        <v>67</v>
      </c>
      <c r="AS4094" t="s">
        <v>54</v>
      </c>
      <c r="AT4094" t="s">
        <v>73</v>
      </c>
      <c r="AU4094" t="s">
        <v>107</v>
      </c>
      <c r="AV4094" t="s">
        <v>19153</v>
      </c>
    </row>
    <row r="4095" spans="1:48" hidden="1" x14ac:dyDescent="0.3">
      <c r="A4095" t="s">
        <v>19154</v>
      </c>
      <c r="B4095" t="s">
        <v>19155</v>
      </c>
      <c r="C4095" s="1" t="str">
        <f t="shared" si="676"/>
        <v>21:0975</v>
      </c>
      <c r="D4095" s="1" t="str">
        <f t="shared" si="673"/>
        <v>21:0111</v>
      </c>
      <c r="E4095" t="s">
        <v>19156</v>
      </c>
      <c r="F4095" t="s">
        <v>19157</v>
      </c>
      <c r="H4095">
        <v>60.789725599999997</v>
      </c>
      <c r="I4095">
        <v>-101.3261005</v>
      </c>
      <c r="J4095" s="1" t="str">
        <f t="shared" si="674"/>
        <v>NGR lake sediment grab sample</v>
      </c>
      <c r="K4095" s="1" t="str">
        <f t="shared" si="675"/>
        <v>&lt;177 micron (NGR)</v>
      </c>
      <c r="L4095">
        <v>129</v>
      </c>
      <c r="M4095" t="s">
        <v>260</v>
      </c>
      <c r="N4095">
        <v>2509</v>
      </c>
      <c r="O4095" t="s">
        <v>233</v>
      </c>
      <c r="P4095" t="s">
        <v>62</v>
      </c>
      <c r="Q4095" t="s">
        <v>1477</v>
      </c>
      <c r="R4095" t="s">
        <v>236</v>
      </c>
      <c r="S4095" t="s">
        <v>57</v>
      </c>
      <c r="T4095" t="s">
        <v>152</v>
      </c>
      <c r="U4095" t="s">
        <v>178</v>
      </c>
      <c r="V4095" t="s">
        <v>221</v>
      </c>
      <c r="W4095" t="s">
        <v>171</v>
      </c>
      <c r="X4095" t="s">
        <v>62</v>
      </c>
      <c r="Y4095" t="s">
        <v>170</v>
      </c>
      <c r="Z4095" t="s">
        <v>96</v>
      </c>
      <c r="AA4095" t="s">
        <v>64</v>
      </c>
      <c r="AB4095" t="s">
        <v>522</v>
      </c>
      <c r="AC4095" t="s">
        <v>224</v>
      </c>
      <c r="AD4095" t="s">
        <v>170</v>
      </c>
      <c r="AE4095" t="s">
        <v>206</v>
      </c>
      <c r="AF4095" t="s">
        <v>357</v>
      </c>
      <c r="AG4095" t="s">
        <v>169</v>
      </c>
      <c r="AH4095" t="s">
        <v>173</v>
      </c>
      <c r="AI4095" t="s">
        <v>59</v>
      </c>
      <c r="AJ4095" t="s">
        <v>318</v>
      </c>
      <c r="AK4095" t="s">
        <v>73</v>
      </c>
      <c r="AL4095" t="s">
        <v>125</v>
      </c>
      <c r="AM4095" t="s">
        <v>125</v>
      </c>
      <c r="AN4095" t="s">
        <v>76</v>
      </c>
      <c r="AO4095" t="s">
        <v>168</v>
      </c>
      <c r="AP4095" t="s">
        <v>414</v>
      </c>
      <c r="AQ4095" t="s">
        <v>59</v>
      </c>
      <c r="AR4095" t="s">
        <v>67</v>
      </c>
      <c r="AS4095" t="s">
        <v>62</v>
      </c>
      <c r="AT4095" t="s">
        <v>73</v>
      </c>
      <c r="AU4095" t="s">
        <v>107</v>
      </c>
      <c r="AV4095" t="s">
        <v>9433</v>
      </c>
    </row>
    <row r="4096" spans="1:48" hidden="1" x14ac:dyDescent="0.3">
      <c r="A4096" t="s">
        <v>19158</v>
      </c>
      <c r="B4096" t="s">
        <v>19159</v>
      </c>
      <c r="C4096" s="1" t="str">
        <f t="shared" si="676"/>
        <v>21:0975</v>
      </c>
      <c r="D4096" s="1" t="str">
        <f t="shared" si="673"/>
        <v>21:0111</v>
      </c>
      <c r="E4096" t="s">
        <v>19160</v>
      </c>
      <c r="F4096" t="s">
        <v>19161</v>
      </c>
      <c r="H4096">
        <v>60.762471599999998</v>
      </c>
      <c r="I4096">
        <v>-101.26320699999999</v>
      </c>
      <c r="J4096" s="1" t="str">
        <f t="shared" si="674"/>
        <v>NGR lake sediment grab sample</v>
      </c>
      <c r="K4096" s="1" t="str">
        <f t="shared" si="675"/>
        <v>&lt;177 micron (NGR)</v>
      </c>
      <c r="L4096">
        <v>129</v>
      </c>
      <c r="M4096" t="s">
        <v>273</v>
      </c>
      <c r="N4096">
        <v>2510</v>
      </c>
      <c r="O4096" t="s">
        <v>62</v>
      </c>
      <c r="P4096" t="s">
        <v>54</v>
      </c>
      <c r="Q4096" t="s">
        <v>275</v>
      </c>
      <c r="R4096" t="s">
        <v>282</v>
      </c>
      <c r="S4096" t="s">
        <v>57</v>
      </c>
      <c r="T4096" t="s">
        <v>93</v>
      </c>
      <c r="U4096" t="s">
        <v>96</v>
      </c>
      <c r="V4096" t="s">
        <v>357</v>
      </c>
      <c r="W4096" t="s">
        <v>75</v>
      </c>
      <c r="X4096" t="s">
        <v>67</v>
      </c>
      <c r="Y4096" t="s">
        <v>74</v>
      </c>
      <c r="Z4096" t="s">
        <v>62</v>
      </c>
      <c r="AA4096" t="s">
        <v>64</v>
      </c>
      <c r="AB4096" t="s">
        <v>141</v>
      </c>
      <c r="AC4096" t="s">
        <v>70</v>
      </c>
      <c r="AD4096" t="s">
        <v>74</v>
      </c>
      <c r="AE4096" t="s">
        <v>2933</v>
      </c>
      <c r="AF4096" t="s">
        <v>168</v>
      </c>
      <c r="AG4096" t="s">
        <v>151</v>
      </c>
      <c r="AH4096" t="s">
        <v>472</v>
      </c>
      <c r="AI4096" t="s">
        <v>308</v>
      </c>
      <c r="AJ4096" t="s">
        <v>143</v>
      </c>
      <c r="AK4096" t="s">
        <v>73</v>
      </c>
      <c r="AL4096" t="s">
        <v>103</v>
      </c>
      <c r="AM4096" t="s">
        <v>103</v>
      </c>
      <c r="AN4096" t="s">
        <v>76</v>
      </c>
      <c r="AO4096" t="s">
        <v>138</v>
      </c>
      <c r="AP4096" t="s">
        <v>274</v>
      </c>
      <c r="AQ4096" t="s">
        <v>439</v>
      </c>
      <c r="AR4096" t="s">
        <v>67</v>
      </c>
      <c r="AS4096" t="s">
        <v>54</v>
      </c>
      <c r="AT4096" t="s">
        <v>73</v>
      </c>
      <c r="AU4096" t="s">
        <v>107</v>
      </c>
      <c r="AV4096" t="s">
        <v>13912</v>
      </c>
    </row>
    <row r="4097" spans="1:48" hidden="1" x14ac:dyDescent="0.3">
      <c r="A4097" t="s">
        <v>19162</v>
      </c>
      <c r="B4097" t="s">
        <v>19163</v>
      </c>
      <c r="C4097" s="1" t="str">
        <f t="shared" si="676"/>
        <v>21:0975</v>
      </c>
      <c r="D4097" s="1" t="str">
        <f>HYPERLINK("https://geochem.nrcan.gc.ca/cdogs/content/svy/svy_e.htm", "")</f>
        <v/>
      </c>
      <c r="G4097" s="1" t="str">
        <f>HYPERLINK("https://geochem.nrcan.gc.ca/cdogs/content/cr_/cr_00160_e.htm", "160")</f>
        <v>160</v>
      </c>
      <c r="J4097" t="s">
        <v>230</v>
      </c>
      <c r="K4097" t="s">
        <v>231</v>
      </c>
      <c r="L4097">
        <v>129</v>
      </c>
      <c r="M4097" t="s">
        <v>232</v>
      </c>
      <c r="N4097">
        <v>2511</v>
      </c>
      <c r="O4097" t="s">
        <v>168</v>
      </c>
      <c r="P4097" t="s">
        <v>138</v>
      </c>
      <c r="Q4097" t="s">
        <v>656</v>
      </c>
      <c r="R4097" t="s">
        <v>75</v>
      </c>
      <c r="S4097" t="s">
        <v>57</v>
      </c>
      <c r="T4097" t="s">
        <v>250</v>
      </c>
      <c r="U4097" t="s">
        <v>117</v>
      </c>
      <c r="V4097" t="s">
        <v>122</v>
      </c>
      <c r="W4097" t="s">
        <v>355</v>
      </c>
      <c r="X4097" t="s">
        <v>62</v>
      </c>
      <c r="Y4097" t="s">
        <v>220</v>
      </c>
      <c r="Z4097" t="s">
        <v>88</v>
      </c>
      <c r="AA4097" t="s">
        <v>64</v>
      </c>
      <c r="AB4097" t="s">
        <v>691</v>
      </c>
      <c r="AC4097" t="s">
        <v>75</v>
      </c>
      <c r="AD4097" t="s">
        <v>67</v>
      </c>
      <c r="AE4097" t="s">
        <v>448</v>
      </c>
      <c r="AF4097" t="s">
        <v>116</v>
      </c>
      <c r="AG4097" t="s">
        <v>698</v>
      </c>
      <c r="AH4097" t="s">
        <v>68</v>
      </c>
      <c r="AI4097" t="s">
        <v>178</v>
      </c>
      <c r="AJ4097" t="s">
        <v>340</v>
      </c>
      <c r="AK4097" t="s">
        <v>73</v>
      </c>
      <c r="AL4097" t="s">
        <v>526</v>
      </c>
      <c r="AM4097" t="s">
        <v>157</v>
      </c>
      <c r="AN4097" t="s">
        <v>76</v>
      </c>
      <c r="AO4097" t="s">
        <v>168</v>
      </c>
      <c r="AP4097" t="s">
        <v>4339</v>
      </c>
      <c r="AQ4097" t="s">
        <v>127</v>
      </c>
      <c r="AR4097" t="s">
        <v>62</v>
      </c>
      <c r="AS4097" t="s">
        <v>170</v>
      </c>
      <c r="AT4097" t="s">
        <v>73</v>
      </c>
      <c r="AU4097" t="s">
        <v>560</v>
      </c>
      <c r="AV4097" t="s">
        <v>19042</v>
      </c>
    </row>
    <row r="4098" spans="1:48" hidden="1" x14ac:dyDescent="0.3">
      <c r="A4098" t="s">
        <v>19164</v>
      </c>
      <c r="B4098" t="s">
        <v>19165</v>
      </c>
      <c r="C4098" s="1" t="str">
        <f t="shared" si="676"/>
        <v>21:0975</v>
      </c>
      <c r="D4098" s="1" t="str">
        <f t="shared" ref="D4098:D4108" si="677">HYPERLINK("https://geochem.nrcan.gc.ca/cdogs/content/svy/svy210111_e.htm", "21:0111")</f>
        <v>21:0111</v>
      </c>
      <c r="E4098" t="s">
        <v>19166</v>
      </c>
      <c r="F4098" t="s">
        <v>19167</v>
      </c>
      <c r="H4098">
        <v>60.7976806</v>
      </c>
      <c r="I4098">
        <v>-101.0695628</v>
      </c>
      <c r="J4098" s="1" t="str">
        <f t="shared" ref="J4098:J4108" si="678">HYPERLINK("https://geochem.nrcan.gc.ca/cdogs/content/kwd/kwd020027_e.htm", "NGR lake sediment grab sample")</f>
        <v>NGR lake sediment grab sample</v>
      </c>
      <c r="K4098" s="1" t="str">
        <f t="shared" ref="K4098:K4108" si="679">HYPERLINK("https://geochem.nrcan.gc.ca/cdogs/content/kwd/kwd080006_e.htm", "&lt;177 micron (NGR)")</f>
        <v>&lt;177 micron (NGR)</v>
      </c>
      <c r="L4098">
        <v>129</v>
      </c>
      <c r="M4098" t="s">
        <v>289</v>
      </c>
      <c r="N4098">
        <v>2512</v>
      </c>
      <c r="O4098" t="s">
        <v>526</v>
      </c>
      <c r="P4098" t="s">
        <v>54</v>
      </c>
      <c r="Q4098" t="s">
        <v>965</v>
      </c>
      <c r="R4098" t="s">
        <v>254</v>
      </c>
      <c r="S4098" t="s">
        <v>57</v>
      </c>
      <c r="T4098" t="s">
        <v>853</v>
      </c>
      <c r="U4098" t="s">
        <v>138</v>
      </c>
      <c r="V4098" t="s">
        <v>471</v>
      </c>
      <c r="W4098" t="s">
        <v>63</v>
      </c>
      <c r="X4098" t="s">
        <v>67</v>
      </c>
      <c r="Y4098" t="s">
        <v>421</v>
      </c>
      <c r="Z4098" t="s">
        <v>138</v>
      </c>
      <c r="AA4098" t="s">
        <v>64</v>
      </c>
      <c r="AB4098" t="s">
        <v>99</v>
      </c>
      <c r="AC4098" t="s">
        <v>70</v>
      </c>
      <c r="AD4098" t="s">
        <v>67</v>
      </c>
      <c r="AE4098" t="s">
        <v>448</v>
      </c>
      <c r="AF4098" t="s">
        <v>104</v>
      </c>
      <c r="AG4098" t="s">
        <v>152</v>
      </c>
      <c r="AH4098" t="s">
        <v>173</v>
      </c>
      <c r="AI4098" t="s">
        <v>156</v>
      </c>
      <c r="AJ4098" t="s">
        <v>233</v>
      </c>
      <c r="AK4098" t="s">
        <v>73</v>
      </c>
      <c r="AL4098" t="s">
        <v>157</v>
      </c>
      <c r="AM4098" t="s">
        <v>75</v>
      </c>
      <c r="AN4098" t="s">
        <v>76</v>
      </c>
      <c r="AO4098" t="s">
        <v>117</v>
      </c>
      <c r="AP4098" t="s">
        <v>283</v>
      </c>
      <c r="AQ4098" t="s">
        <v>136</v>
      </c>
      <c r="AR4098" t="s">
        <v>74</v>
      </c>
      <c r="AS4098" t="s">
        <v>54</v>
      </c>
      <c r="AT4098" t="s">
        <v>73</v>
      </c>
      <c r="AU4098" t="s">
        <v>107</v>
      </c>
      <c r="AV4098" t="s">
        <v>5000</v>
      </c>
    </row>
    <row r="4099" spans="1:48" hidden="1" x14ac:dyDescent="0.3">
      <c r="A4099" t="s">
        <v>19168</v>
      </c>
      <c r="B4099" t="s">
        <v>19169</v>
      </c>
      <c r="C4099" s="1" t="str">
        <f t="shared" si="676"/>
        <v>21:0975</v>
      </c>
      <c r="D4099" s="1" t="str">
        <f t="shared" si="677"/>
        <v>21:0111</v>
      </c>
      <c r="E4099" t="s">
        <v>19170</v>
      </c>
      <c r="F4099" t="s">
        <v>19171</v>
      </c>
      <c r="H4099">
        <v>60.812119500000001</v>
      </c>
      <c r="I4099">
        <v>-101.0504529</v>
      </c>
      <c r="J4099" s="1" t="str">
        <f t="shared" si="678"/>
        <v>NGR lake sediment grab sample</v>
      </c>
      <c r="K4099" s="1" t="str">
        <f t="shared" si="679"/>
        <v>&lt;177 micron (NGR)</v>
      </c>
      <c r="L4099">
        <v>129</v>
      </c>
      <c r="M4099" t="s">
        <v>301</v>
      </c>
      <c r="N4099">
        <v>2513</v>
      </c>
      <c r="O4099" t="s">
        <v>396</v>
      </c>
      <c r="P4099" t="s">
        <v>54</v>
      </c>
      <c r="Q4099" t="s">
        <v>802</v>
      </c>
      <c r="R4099" t="s">
        <v>357</v>
      </c>
      <c r="S4099" t="s">
        <v>57</v>
      </c>
      <c r="T4099" t="s">
        <v>65</v>
      </c>
      <c r="U4099" t="s">
        <v>57</v>
      </c>
      <c r="V4099" t="s">
        <v>192</v>
      </c>
      <c r="W4099" t="s">
        <v>68</v>
      </c>
      <c r="X4099" t="s">
        <v>67</v>
      </c>
      <c r="Y4099" t="s">
        <v>526</v>
      </c>
      <c r="Z4099" t="s">
        <v>62</v>
      </c>
      <c r="AA4099" t="s">
        <v>64</v>
      </c>
      <c r="AB4099" t="s">
        <v>436</v>
      </c>
      <c r="AC4099" t="s">
        <v>66</v>
      </c>
      <c r="AD4099" t="s">
        <v>170</v>
      </c>
      <c r="AE4099" t="s">
        <v>1872</v>
      </c>
      <c r="AF4099" t="s">
        <v>92</v>
      </c>
      <c r="AG4099" t="s">
        <v>691</v>
      </c>
      <c r="AH4099" t="s">
        <v>472</v>
      </c>
      <c r="AI4099" t="s">
        <v>118</v>
      </c>
      <c r="AJ4099" t="s">
        <v>308</v>
      </c>
      <c r="AK4099" t="s">
        <v>73</v>
      </c>
      <c r="AL4099" t="s">
        <v>103</v>
      </c>
      <c r="AM4099" t="s">
        <v>103</v>
      </c>
      <c r="AN4099" t="s">
        <v>76</v>
      </c>
      <c r="AO4099" t="s">
        <v>233</v>
      </c>
      <c r="AP4099" t="s">
        <v>1980</v>
      </c>
      <c r="AQ4099" t="s">
        <v>709</v>
      </c>
      <c r="AR4099" t="s">
        <v>67</v>
      </c>
      <c r="AS4099" t="s">
        <v>54</v>
      </c>
      <c r="AT4099" t="s">
        <v>73</v>
      </c>
      <c r="AU4099" t="s">
        <v>107</v>
      </c>
      <c r="AV4099" t="s">
        <v>19172</v>
      </c>
    </row>
    <row r="4100" spans="1:48" hidden="1" x14ac:dyDescent="0.3">
      <c r="A4100" t="s">
        <v>19173</v>
      </c>
      <c r="B4100" t="s">
        <v>19174</v>
      </c>
      <c r="C4100" s="1" t="str">
        <f t="shared" si="676"/>
        <v>21:0975</v>
      </c>
      <c r="D4100" s="1" t="str">
        <f t="shared" si="677"/>
        <v>21:0111</v>
      </c>
      <c r="E4100" t="s">
        <v>19175</v>
      </c>
      <c r="F4100" t="s">
        <v>19176</v>
      </c>
      <c r="H4100">
        <v>60.857788300000003</v>
      </c>
      <c r="I4100">
        <v>-101.03931129999999</v>
      </c>
      <c r="J4100" s="1" t="str">
        <f t="shared" si="678"/>
        <v>NGR lake sediment grab sample</v>
      </c>
      <c r="K4100" s="1" t="str">
        <f t="shared" si="679"/>
        <v>&lt;177 micron (NGR)</v>
      </c>
      <c r="L4100">
        <v>129</v>
      </c>
      <c r="M4100" t="s">
        <v>314</v>
      </c>
      <c r="N4100">
        <v>2514</v>
      </c>
      <c r="O4100" t="s">
        <v>421</v>
      </c>
      <c r="P4100" t="s">
        <v>54</v>
      </c>
      <c r="Q4100" t="s">
        <v>247</v>
      </c>
      <c r="R4100" t="s">
        <v>203</v>
      </c>
      <c r="S4100" t="s">
        <v>57</v>
      </c>
      <c r="T4100" t="s">
        <v>58</v>
      </c>
      <c r="U4100" t="s">
        <v>117</v>
      </c>
      <c r="V4100" t="s">
        <v>471</v>
      </c>
      <c r="W4100" t="s">
        <v>63</v>
      </c>
      <c r="X4100" t="s">
        <v>62</v>
      </c>
      <c r="Y4100" t="s">
        <v>276</v>
      </c>
      <c r="Z4100" t="s">
        <v>138</v>
      </c>
      <c r="AA4100" t="s">
        <v>64</v>
      </c>
      <c r="AB4100" t="s">
        <v>890</v>
      </c>
      <c r="AC4100" t="s">
        <v>155</v>
      </c>
      <c r="AD4100" t="s">
        <v>59</v>
      </c>
      <c r="AE4100" t="s">
        <v>171</v>
      </c>
      <c r="AF4100" t="s">
        <v>290</v>
      </c>
      <c r="AG4100" t="s">
        <v>58</v>
      </c>
      <c r="AH4100" t="s">
        <v>173</v>
      </c>
      <c r="AI4100" t="s">
        <v>329</v>
      </c>
      <c r="AJ4100" t="s">
        <v>329</v>
      </c>
      <c r="AK4100" t="s">
        <v>73</v>
      </c>
      <c r="AL4100" t="s">
        <v>125</v>
      </c>
      <c r="AM4100" t="s">
        <v>125</v>
      </c>
      <c r="AN4100" t="s">
        <v>76</v>
      </c>
      <c r="AO4100" t="s">
        <v>168</v>
      </c>
      <c r="AP4100" t="s">
        <v>210</v>
      </c>
      <c r="AQ4100" t="s">
        <v>263</v>
      </c>
      <c r="AR4100" t="s">
        <v>62</v>
      </c>
      <c r="AS4100" t="s">
        <v>62</v>
      </c>
      <c r="AT4100" t="s">
        <v>73</v>
      </c>
      <c r="AU4100" t="s">
        <v>107</v>
      </c>
      <c r="AV4100" t="s">
        <v>1384</v>
      </c>
    </row>
    <row r="4101" spans="1:48" hidden="1" x14ac:dyDescent="0.3">
      <c r="A4101" t="s">
        <v>19177</v>
      </c>
      <c r="B4101" t="s">
        <v>19178</v>
      </c>
      <c r="C4101" s="1" t="str">
        <f t="shared" si="676"/>
        <v>21:0975</v>
      </c>
      <c r="D4101" s="1" t="str">
        <f t="shared" si="677"/>
        <v>21:0111</v>
      </c>
      <c r="E4101" t="s">
        <v>19179</v>
      </c>
      <c r="F4101" t="s">
        <v>19180</v>
      </c>
      <c r="H4101">
        <v>60.9558635</v>
      </c>
      <c r="I4101">
        <v>-100.9525362</v>
      </c>
      <c r="J4101" s="1" t="str">
        <f t="shared" si="678"/>
        <v>NGR lake sediment grab sample</v>
      </c>
      <c r="K4101" s="1" t="str">
        <f t="shared" si="679"/>
        <v>&lt;177 micron (NGR)</v>
      </c>
      <c r="L4101">
        <v>129</v>
      </c>
      <c r="M4101" t="s">
        <v>324</v>
      </c>
      <c r="N4101">
        <v>2515</v>
      </c>
      <c r="O4101" t="s">
        <v>95</v>
      </c>
      <c r="P4101" t="s">
        <v>54</v>
      </c>
      <c r="Q4101" t="s">
        <v>624</v>
      </c>
      <c r="R4101" t="s">
        <v>151</v>
      </c>
      <c r="S4101" t="s">
        <v>57</v>
      </c>
      <c r="T4101" t="s">
        <v>437</v>
      </c>
      <c r="U4101" t="s">
        <v>138</v>
      </c>
      <c r="V4101" t="s">
        <v>471</v>
      </c>
      <c r="W4101" t="s">
        <v>238</v>
      </c>
      <c r="X4101" t="s">
        <v>67</v>
      </c>
      <c r="Y4101" t="s">
        <v>220</v>
      </c>
      <c r="Z4101" t="s">
        <v>96</v>
      </c>
      <c r="AA4101" t="s">
        <v>64</v>
      </c>
      <c r="AB4101" t="s">
        <v>188</v>
      </c>
      <c r="AC4101" t="s">
        <v>74</v>
      </c>
      <c r="AD4101" t="s">
        <v>90</v>
      </c>
      <c r="AE4101" t="s">
        <v>74</v>
      </c>
      <c r="AF4101" t="s">
        <v>203</v>
      </c>
      <c r="AG4101" t="s">
        <v>326</v>
      </c>
      <c r="AH4101" t="s">
        <v>472</v>
      </c>
      <c r="AI4101" t="s">
        <v>692</v>
      </c>
      <c r="AJ4101" t="s">
        <v>636</v>
      </c>
      <c r="AK4101" t="s">
        <v>73</v>
      </c>
      <c r="AL4101" t="s">
        <v>177</v>
      </c>
      <c r="AM4101" t="s">
        <v>396</v>
      </c>
      <c r="AN4101" t="s">
        <v>76</v>
      </c>
      <c r="AO4101" t="s">
        <v>104</v>
      </c>
      <c r="AP4101" t="s">
        <v>234</v>
      </c>
      <c r="AQ4101" t="s">
        <v>134</v>
      </c>
      <c r="AR4101" t="s">
        <v>170</v>
      </c>
      <c r="AS4101" t="s">
        <v>138</v>
      </c>
      <c r="AT4101" t="s">
        <v>91</v>
      </c>
      <c r="AU4101" t="s">
        <v>107</v>
      </c>
      <c r="AV4101" t="s">
        <v>10782</v>
      </c>
    </row>
    <row r="4102" spans="1:48" hidden="1" x14ac:dyDescent="0.3">
      <c r="A4102" t="s">
        <v>19181</v>
      </c>
      <c r="B4102" t="s">
        <v>19182</v>
      </c>
      <c r="C4102" s="1" t="str">
        <f t="shared" si="676"/>
        <v>21:0975</v>
      </c>
      <c r="D4102" s="1" t="str">
        <f t="shared" si="677"/>
        <v>21:0111</v>
      </c>
      <c r="E4102" t="s">
        <v>19183</v>
      </c>
      <c r="F4102" t="s">
        <v>19184</v>
      </c>
      <c r="H4102">
        <v>60.960432300000001</v>
      </c>
      <c r="I4102">
        <v>-100.80053669999999</v>
      </c>
      <c r="J4102" s="1" t="str">
        <f t="shared" si="678"/>
        <v>NGR lake sediment grab sample</v>
      </c>
      <c r="K4102" s="1" t="str">
        <f t="shared" si="679"/>
        <v>&lt;177 micron (NGR)</v>
      </c>
      <c r="L4102">
        <v>129</v>
      </c>
      <c r="M4102" t="s">
        <v>335</v>
      </c>
      <c r="N4102">
        <v>2516</v>
      </c>
      <c r="O4102" t="s">
        <v>302</v>
      </c>
      <c r="P4102" t="s">
        <v>54</v>
      </c>
      <c r="Q4102" t="s">
        <v>364</v>
      </c>
      <c r="R4102" t="s">
        <v>189</v>
      </c>
      <c r="S4102" t="s">
        <v>57</v>
      </c>
      <c r="T4102" t="s">
        <v>248</v>
      </c>
      <c r="U4102" t="s">
        <v>88</v>
      </c>
      <c r="V4102" t="s">
        <v>282</v>
      </c>
      <c r="W4102" t="s">
        <v>125</v>
      </c>
      <c r="X4102" t="s">
        <v>67</v>
      </c>
      <c r="Y4102" t="s">
        <v>157</v>
      </c>
      <c r="Z4102" t="s">
        <v>62</v>
      </c>
      <c r="AA4102" t="s">
        <v>64</v>
      </c>
      <c r="AB4102" t="s">
        <v>698</v>
      </c>
      <c r="AC4102" t="s">
        <v>177</v>
      </c>
      <c r="AD4102" t="s">
        <v>59</v>
      </c>
      <c r="AE4102" t="s">
        <v>70</v>
      </c>
      <c r="AF4102" t="s">
        <v>281</v>
      </c>
      <c r="AG4102" t="s">
        <v>290</v>
      </c>
      <c r="AH4102" t="s">
        <v>472</v>
      </c>
      <c r="AI4102" t="s">
        <v>308</v>
      </c>
      <c r="AJ4102" t="s">
        <v>4080</v>
      </c>
      <c r="AK4102" t="s">
        <v>73</v>
      </c>
      <c r="AL4102" t="s">
        <v>103</v>
      </c>
      <c r="AM4102" t="s">
        <v>206</v>
      </c>
      <c r="AN4102" t="s">
        <v>76</v>
      </c>
      <c r="AO4102" t="s">
        <v>168</v>
      </c>
      <c r="AP4102" t="s">
        <v>624</v>
      </c>
      <c r="AQ4102" t="s">
        <v>114</v>
      </c>
      <c r="AR4102" t="s">
        <v>67</v>
      </c>
      <c r="AS4102" t="s">
        <v>127</v>
      </c>
      <c r="AT4102" t="s">
        <v>152</v>
      </c>
      <c r="AU4102" t="s">
        <v>107</v>
      </c>
      <c r="AV4102" t="s">
        <v>8429</v>
      </c>
    </row>
    <row r="4103" spans="1:48" hidden="1" x14ac:dyDescent="0.3">
      <c r="A4103" t="s">
        <v>19185</v>
      </c>
      <c r="B4103" t="s">
        <v>19186</v>
      </c>
      <c r="C4103" s="1" t="str">
        <f t="shared" si="676"/>
        <v>21:0975</v>
      </c>
      <c r="D4103" s="1" t="str">
        <f t="shared" si="677"/>
        <v>21:0111</v>
      </c>
      <c r="E4103" t="s">
        <v>19187</v>
      </c>
      <c r="F4103" t="s">
        <v>19188</v>
      </c>
      <c r="H4103">
        <v>60.946355799999999</v>
      </c>
      <c r="I4103">
        <v>-100.7717332</v>
      </c>
      <c r="J4103" s="1" t="str">
        <f t="shared" si="678"/>
        <v>NGR lake sediment grab sample</v>
      </c>
      <c r="K4103" s="1" t="str">
        <f t="shared" si="679"/>
        <v>&lt;177 micron (NGR)</v>
      </c>
      <c r="L4103">
        <v>129</v>
      </c>
      <c r="M4103" t="s">
        <v>354</v>
      </c>
      <c r="N4103">
        <v>2517</v>
      </c>
      <c r="O4103" t="s">
        <v>75</v>
      </c>
      <c r="P4103" t="s">
        <v>54</v>
      </c>
      <c r="Q4103" t="s">
        <v>315</v>
      </c>
      <c r="R4103" t="s">
        <v>203</v>
      </c>
      <c r="S4103" t="s">
        <v>57</v>
      </c>
      <c r="T4103" t="s">
        <v>277</v>
      </c>
      <c r="U4103" t="s">
        <v>57</v>
      </c>
      <c r="V4103" t="s">
        <v>2740</v>
      </c>
      <c r="W4103" t="s">
        <v>68</v>
      </c>
      <c r="X4103" t="s">
        <v>62</v>
      </c>
      <c r="Y4103" t="s">
        <v>177</v>
      </c>
      <c r="Z4103" t="s">
        <v>74</v>
      </c>
      <c r="AA4103" t="s">
        <v>64</v>
      </c>
      <c r="AB4103" t="s">
        <v>248</v>
      </c>
      <c r="AC4103" t="s">
        <v>363</v>
      </c>
      <c r="AD4103" t="s">
        <v>116</v>
      </c>
      <c r="AE4103" t="s">
        <v>4301</v>
      </c>
      <c r="AF4103" t="s">
        <v>76</v>
      </c>
      <c r="AG4103" t="s">
        <v>134</v>
      </c>
      <c r="AH4103" t="s">
        <v>780</v>
      </c>
      <c r="AI4103" t="s">
        <v>94</v>
      </c>
      <c r="AJ4103" t="s">
        <v>2776</v>
      </c>
      <c r="AK4103" t="s">
        <v>19189</v>
      </c>
      <c r="AL4103" t="s">
        <v>103</v>
      </c>
      <c r="AM4103" t="s">
        <v>240</v>
      </c>
      <c r="AN4103" t="s">
        <v>76</v>
      </c>
      <c r="AO4103" t="s">
        <v>203</v>
      </c>
      <c r="AP4103" t="s">
        <v>8164</v>
      </c>
      <c r="AQ4103" t="s">
        <v>11749</v>
      </c>
      <c r="AR4103" t="s">
        <v>67</v>
      </c>
      <c r="AS4103" t="s">
        <v>134</v>
      </c>
      <c r="AT4103" t="s">
        <v>91</v>
      </c>
      <c r="AU4103" t="s">
        <v>107</v>
      </c>
      <c r="AV4103" t="s">
        <v>8797</v>
      </c>
    </row>
    <row r="4104" spans="1:48" hidden="1" x14ac:dyDescent="0.3">
      <c r="A4104" t="s">
        <v>19190</v>
      </c>
      <c r="B4104" t="s">
        <v>19191</v>
      </c>
      <c r="C4104" s="1" t="str">
        <f t="shared" si="676"/>
        <v>21:0975</v>
      </c>
      <c r="D4104" s="1" t="str">
        <f t="shared" si="677"/>
        <v>21:0111</v>
      </c>
      <c r="E4104" t="s">
        <v>19192</v>
      </c>
      <c r="F4104" t="s">
        <v>19193</v>
      </c>
      <c r="H4104">
        <v>60.958883800000002</v>
      </c>
      <c r="I4104">
        <v>-100.6949113</v>
      </c>
      <c r="J4104" s="1" t="str">
        <f t="shared" si="678"/>
        <v>NGR lake sediment grab sample</v>
      </c>
      <c r="K4104" s="1" t="str">
        <f t="shared" si="679"/>
        <v>&lt;177 micron (NGR)</v>
      </c>
      <c r="L4104">
        <v>129</v>
      </c>
      <c r="M4104" t="s">
        <v>2031</v>
      </c>
      <c r="N4104">
        <v>2518</v>
      </c>
      <c r="O4104" t="s">
        <v>95</v>
      </c>
      <c r="P4104" t="s">
        <v>54</v>
      </c>
      <c r="Q4104" t="s">
        <v>337</v>
      </c>
      <c r="R4104" t="s">
        <v>373</v>
      </c>
      <c r="S4104" t="s">
        <v>57</v>
      </c>
      <c r="T4104" t="s">
        <v>617</v>
      </c>
      <c r="U4104" t="s">
        <v>59</v>
      </c>
      <c r="V4104" t="s">
        <v>99</v>
      </c>
      <c r="W4104" t="s">
        <v>448</v>
      </c>
      <c r="X4104" t="s">
        <v>67</v>
      </c>
      <c r="Y4104" t="s">
        <v>79</v>
      </c>
      <c r="Z4104" t="s">
        <v>138</v>
      </c>
      <c r="AA4104" t="s">
        <v>64</v>
      </c>
      <c r="AB4104" t="s">
        <v>356</v>
      </c>
      <c r="AC4104" t="s">
        <v>155</v>
      </c>
      <c r="AD4104" t="s">
        <v>290</v>
      </c>
      <c r="AE4104" t="s">
        <v>171</v>
      </c>
      <c r="AF4104" t="s">
        <v>77</v>
      </c>
      <c r="AG4104" t="s">
        <v>438</v>
      </c>
      <c r="AH4104" t="s">
        <v>472</v>
      </c>
      <c r="AI4104" t="s">
        <v>233</v>
      </c>
      <c r="AJ4104" t="s">
        <v>124</v>
      </c>
      <c r="AK4104" t="s">
        <v>73</v>
      </c>
      <c r="AL4104" t="s">
        <v>75</v>
      </c>
      <c r="AM4104" t="s">
        <v>177</v>
      </c>
      <c r="AN4104" t="s">
        <v>76</v>
      </c>
      <c r="AO4104" t="s">
        <v>150</v>
      </c>
      <c r="AP4104" t="s">
        <v>566</v>
      </c>
      <c r="AQ4104" t="s">
        <v>118</v>
      </c>
      <c r="AR4104" t="s">
        <v>74</v>
      </c>
      <c r="AS4104" t="s">
        <v>62</v>
      </c>
      <c r="AT4104" t="s">
        <v>73</v>
      </c>
      <c r="AU4104" t="s">
        <v>107</v>
      </c>
      <c r="AV4104" t="s">
        <v>473</v>
      </c>
    </row>
    <row r="4105" spans="1:48" hidden="1" x14ac:dyDescent="0.3">
      <c r="A4105" t="s">
        <v>19194</v>
      </c>
      <c r="B4105" t="s">
        <v>19195</v>
      </c>
      <c r="C4105" s="1" t="str">
        <f t="shared" si="676"/>
        <v>21:0975</v>
      </c>
      <c r="D4105" s="1" t="str">
        <f t="shared" si="677"/>
        <v>21:0111</v>
      </c>
      <c r="E4105" t="s">
        <v>19196</v>
      </c>
      <c r="F4105" t="s">
        <v>19197</v>
      </c>
      <c r="H4105">
        <v>60.3717866</v>
      </c>
      <c r="I4105">
        <v>-100.30224680000001</v>
      </c>
      <c r="J4105" s="1" t="str">
        <f t="shared" si="678"/>
        <v>NGR lake sediment grab sample</v>
      </c>
      <c r="K4105" s="1" t="str">
        <f t="shared" si="679"/>
        <v>&lt;177 micron (NGR)</v>
      </c>
      <c r="L4105">
        <v>130</v>
      </c>
      <c r="M4105" t="s">
        <v>52</v>
      </c>
      <c r="N4105">
        <v>2519</v>
      </c>
      <c r="O4105" t="s">
        <v>203</v>
      </c>
      <c r="P4105" t="s">
        <v>54</v>
      </c>
      <c r="Q4105" t="s">
        <v>166</v>
      </c>
      <c r="R4105" t="s">
        <v>264</v>
      </c>
      <c r="S4105" t="s">
        <v>57</v>
      </c>
      <c r="T4105" t="s">
        <v>853</v>
      </c>
      <c r="U4105" t="s">
        <v>92</v>
      </c>
      <c r="V4105" t="s">
        <v>223</v>
      </c>
      <c r="W4105" t="s">
        <v>118</v>
      </c>
      <c r="X4105" t="s">
        <v>74</v>
      </c>
      <c r="Y4105" t="s">
        <v>63</v>
      </c>
      <c r="Z4105" t="s">
        <v>96</v>
      </c>
      <c r="AA4105" t="s">
        <v>64</v>
      </c>
      <c r="AB4105" t="s">
        <v>356</v>
      </c>
      <c r="AC4105" t="s">
        <v>70</v>
      </c>
      <c r="AD4105" t="s">
        <v>67</v>
      </c>
      <c r="AE4105" t="s">
        <v>302</v>
      </c>
      <c r="AF4105" t="s">
        <v>282</v>
      </c>
      <c r="AG4105" t="s">
        <v>58</v>
      </c>
      <c r="AH4105" t="s">
        <v>70</v>
      </c>
      <c r="AI4105" t="s">
        <v>102</v>
      </c>
      <c r="AJ4105" t="s">
        <v>56</v>
      </c>
      <c r="AK4105" t="s">
        <v>73</v>
      </c>
      <c r="AL4105" t="s">
        <v>74</v>
      </c>
      <c r="AM4105" t="s">
        <v>177</v>
      </c>
      <c r="AN4105" t="s">
        <v>76</v>
      </c>
      <c r="AO4105" t="s">
        <v>92</v>
      </c>
      <c r="AP4105" t="s">
        <v>2368</v>
      </c>
      <c r="AQ4105" t="s">
        <v>209</v>
      </c>
      <c r="AR4105" t="s">
        <v>62</v>
      </c>
      <c r="AS4105" t="s">
        <v>54</v>
      </c>
      <c r="AT4105" t="s">
        <v>73</v>
      </c>
      <c r="AU4105" t="s">
        <v>107</v>
      </c>
      <c r="AV4105" t="s">
        <v>5187</v>
      </c>
    </row>
    <row r="4106" spans="1:48" hidden="1" x14ac:dyDescent="0.3">
      <c r="A4106" t="s">
        <v>19198</v>
      </c>
      <c r="B4106" t="s">
        <v>19199</v>
      </c>
      <c r="C4106" s="1" t="str">
        <f t="shared" si="676"/>
        <v>21:0975</v>
      </c>
      <c r="D4106" s="1" t="str">
        <f t="shared" si="677"/>
        <v>21:0111</v>
      </c>
      <c r="E4106" t="s">
        <v>19200</v>
      </c>
      <c r="F4106" t="s">
        <v>19201</v>
      </c>
      <c r="H4106">
        <v>60.960227400000001</v>
      </c>
      <c r="I4106">
        <v>-100.6155048</v>
      </c>
      <c r="J4106" s="1" t="str">
        <f t="shared" si="678"/>
        <v>NGR lake sediment grab sample</v>
      </c>
      <c r="K4106" s="1" t="str">
        <f t="shared" si="679"/>
        <v>&lt;177 micron (NGR)</v>
      </c>
      <c r="L4106">
        <v>130</v>
      </c>
      <c r="M4106" t="s">
        <v>113</v>
      </c>
      <c r="N4106">
        <v>2520</v>
      </c>
      <c r="O4106" t="s">
        <v>157</v>
      </c>
      <c r="P4106" t="s">
        <v>54</v>
      </c>
      <c r="Q4106" t="s">
        <v>315</v>
      </c>
      <c r="R4106" t="s">
        <v>69</v>
      </c>
      <c r="S4106" t="s">
        <v>57</v>
      </c>
      <c r="T4106" t="s">
        <v>291</v>
      </c>
      <c r="U4106" t="s">
        <v>178</v>
      </c>
      <c r="V4106" t="s">
        <v>436</v>
      </c>
      <c r="W4106" t="s">
        <v>177</v>
      </c>
      <c r="X4106" t="s">
        <v>67</v>
      </c>
      <c r="Y4106" t="s">
        <v>421</v>
      </c>
      <c r="Z4106" t="s">
        <v>67</v>
      </c>
      <c r="AA4106" t="s">
        <v>64</v>
      </c>
      <c r="AB4106" t="s">
        <v>264</v>
      </c>
      <c r="AC4106" t="s">
        <v>173</v>
      </c>
      <c r="AD4106" t="s">
        <v>67</v>
      </c>
      <c r="AE4106" t="s">
        <v>15443</v>
      </c>
      <c r="AF4106" t="s">
        <v>356</v>
      </c>
      <c r="AG4106" t="s">
        <v>121</v>
      </c>
      <c r="AH4106" t="s">
        <v>780</v>
      </c>
      <c r="AI4106" t="s">
        <v>61</v>
      </c>
      <c r="AJ4106" t="s">
        <v>56</v>
      </c>
      <c r="AK4106" t="s">
        <v>73</v>
      </c>
      <c r="AL4106" t="s">
        <v>103</v>
      </c>
      <c r="AM4106" t="s">
        <v>75</v>
      </c>
      <c r="AN4106" t="s">
        <v>76</v>
      </c>
      <c r="AO4106" t="s">
        <v>709</v>
      </c>
      <c r="AP4106" t="s">
        <v>115</v>
      </c>
      <c r="AQ4106" t="s">
        <v>211</v>
      </c>
      <c r="AR4106" t="s">
        <v>67</v>
      </c>
      <c r="AS4106" t="s">
        <v>54</v>
      </c>
      <c r="AT4106" t="s">
        <v>315</v>
      </c>
      <c r="AU4106" t="s">
        <v>107</v>
      </c>
      <c r="AV4106" t="s">
        <v>9138</v>
      </c>
    </row>
    <row r="4107" spans="1:48" hidden="1" x14ac:dyDescent="0.3">
      <c r="A4107" t="s">
        <v>19202</v>
      </c>
      <c r="B4107" t="s">
        <v>19203</v>
      </c>
      <c r="C4107" s="1" t="str">
        <f t="shared" si="676"/>
        <v>21:0975</v>
      </c>
      <c r="D4107" s="1" t="str">
        <f t="shared" si="677"/>
        <v>21:0111</v>
      </c>
      <c r="E4107" t="s">
        <v>19200</v>
      </c>
      <c r="F4107" t="s">
        <v>19204</v>
      </c>
      <c r="H4107">
        <v>60.960227400000001</v>
      </c>
      <c r="I4107">
        <v>-100.6155048</v>
      </c>
      <c r="J4107" s="1" t="str">
        <f t="shared" si="678"/>
        <v>NGR lake sediment grab sample</v>
      </c>
      <c r="K4107" s="1" t="str">
        <f t="shared" si="679"/>
        <v>&lt;177 micron (NGR)</v>
      </c>
      <c r="L4107">
        <v>130</v>
      </c>
      <c r="M4107" t="s">
        <v>132</v>
      </c>
      <c r="N4107">
        <v>2521</v>
      </c>
      <c r="O4107" t="s">
        <v>177</v>
      </c>
      <c r="P4107" t="s">
        <v>62</v>
      </c>
      <c r="Q4107" t="s">
        <v>447</v>
      </c>
      <c r="R4107" t="s">
        <v>69</v>
      </c>
      <c r="S4107" t="s">
        <v>57</v>
      </c>
      <c r="T4107" t="s">
        <v>698</v>
      </c>
      <c r="U4107" t="s">
        <v>203</v>
      </c>
      <c r="V4107" t="s">
        <v>347</v>
      </c>
      <c r="W4107" t="s">
        <v>125</v>
      </c>
      <c r="X4107" t="s">
        <v>67</v>
      </c>
      <c r="Y4107" t="s">
        <v>396</v>
      </c>
      <c r="Z4107" t="s">
        <v>74</v>
      </c>
      <c r="AA4107" t="s">
        <v>64</v>
      </c>
      <c r="AB4107" t="s">
        <v>251</v>
      </c>
      <c r="AC4107" t="s">
        <v>173</v>
      </c>
      <c r="AD4107" t="s">
        <v>67</v>
      </c>
      <c r="AE4107" t="s">
        <v>9833</v>
      </c>
      <c r="AF4107" t="s">
        <v>356</v>
      </c>
      <c r="AG4107" t="s">
        <v>281</v>
      </c>
      <c r="AH4107" t="s">
        <v>780</v>
      </c>
      <c r="AI4107" t="s">
        <v>61</v>
      </c>
      <c r="AJ4107" t="s">
        <v>56</v>
      </c>
      <c r="AK4107" t="s">
        <v>73</v>
      </c>
      <c r="AL4107" t="s">
        <v>103</v>
      </c>
      <c r="AM4107" t="s">
        <v>75</v>
      </c>
      <c r="AN4107" t="s">
        <v>76</v>
      </c>
      <c r="AO4107" t="s">
        <v>56</v>
      </c>
      <c r="AP4107" t="s">
        <v>1216</v>
      </c>
      <c r="AQ4107" t="s">
        <v>136</v>
      </c>
      <c r="AR4107" t="s">
        <v>67</v>
      </c>
      <c r="AS4107" t="s">
        <v>54</v>
      </c>
      <c r="AT4107" t="s">
        <v>73</v>
      </c>
      <c r="AU4107" t="s">
        <v>107</v>
      </c>
      <c r="AV4107" t="s">
        <v>18289</v>
      </c>
    </row>
    <row r="4108" spans="1:48" hidden="1" x14ac:dyDescent="0.3">
      <c r="A4108" t="s">
        <v>19205</v>
      </c>
      <c r="B4108" t="s">
        <v>19206</v>
      </c>
      <c r="C4108" s="1" t="str">
        <f t="shared" si="676"/>
        <v>21:0975</v>
      </c>
      <c r="D4108" s="1" t="str">
        <f t="shared" si="677"/>
        <v>21:0111</v>
      </c>
      <c r="E4108" t="s">
        <v>19207</v>
      </c>
      <c r="F4108" t="s">
        <v>19208</v>
      </c>
      <c r="H4108">
        <v>60.949141400000002</v>
      </c>
      <c r="I4108">
        <v>-100.5376359</v>
      </c>
      <c r="J4108" s="1" t="str">
        <f t="shared" si="678"/>
        <v>NGR lake sediment grab sample</v>
      </c>
      <c r="K4108" s="1" t="str">
        <f t="shared" si="679"/>
        <v>&lt;177 micron (NGR)</v>
      </c>
      <c r="L4108">
        <v>130</v>
      </c>
      <c r="M4108" t="s">
        <v>86</v>
      </c>
      <c r="N4108">
        <v>2522</v>
      </c>
      <c r="O4108" t="s">
        <v>63</v>
      </c>
      <c r="P4108" t="s">
        <v>54</v>
      </c>
      <c r="Q4108" t="s">
        <v>447</v>
      </c>
      <c r="R4108" t="s">
        <v>356</v>
      </c>
      <c r="S4108" t="s">
        <v>57</v>
      </c>
      <c r="T4108" t="s">
        <v>152</v>
      </c>
      <c r="U4108" t="s">
        <v>117</v>
      </c>
      <c r="V4108" t="s">
        <v>264</v>
      </c>
      <c r="W4108" t="s">
        <v>526</v>
      </c>
      <c r="X4108" t="s">
        <v>67</v>
      </c>
      <c r="Y4108" t="s">
        <v>137</v>
      </c>
      <c r="Z4108" t="s">
        <v>62</v>
      </c>
      <c r="AA4108" t="s">
        <v>64</v>
      </c>
      <c r="AB4108" t="s">
        <v>139</v>
      </c>
      <c r="AC4108" t="s">
        <v>70</v>
      </c>
      <c r="AD4108" t="s">
        <v>138</v>
      </c>
      <c r="AE4108" t="s">
        <v>3989</v>
      </c>
      <c r="AF4108" t="s">
        <v>116</v>
      </c>
      <c r="AG4108" t="s">
        <v>141</v>
      </c>
      <c r="AH4108" t="s">
        <v>472</v>
      </c>
      <c r="AI4108" t="s">
        <v>106</v>
      </c>
      <c r="AJ4108" t="s">
        <v>329</v>
      </c>
      <c r="AK4108" t="s">
        <v>73</v>
      </c>
      <c r="AL4108" t="s">
        <v>103</v>
      </c>
      <c r="AM4108" t="s">
        <v>125</v>
      </c>
      <c r="AN4108" t="s">
        <v>76</v>
      </c>
      <c r="AO4108" t="s">
        <v>168</v>
      </c>
      <c r="AP4108" t="s">
        <v>900</v>
      </c>
      <c r="AQ4108" t="s">
        <v>201</v>
      </c>
      <c r="AR4108" t="s">
        <v>67</v>
      </c>
      <c r="AS4108" t="s">
        <v>54</v>
      </c>
      <c r="AT4108" t="s">
        <v>73</v>
      </c>
      <c r="AU4108" t="s">
        <v>107</v>
      </c>
      <c r="AV4108" t="s">
        <v>12440</v>
      </c>
    </row>
    <row r="4109" spans="1:48" hidden="1" x14ac:dyDescent="0.3">
      <c r="A4109" t="s">
        <v>19209</v>
      </c>
      <c r="B4109" t="s">
        <v>19210</v>
      </c>
      <c r="C4109" s="1" t="str">
        <f t="shared" si="676"/>
        <v>21:0975</v>
      </c>
      <c r="D4109" s="1" t="str">
        <f>HYPERLINK("https://geochem.nrcan.gc.ca/cdogs/content/svy/svy_e.htm", "")</f>
        <v/>
      </c>
      <c r="G4109" s="1" t="str">
        <f>HYPERLINK("https://geochem.nrcan.gc.ca/cdogs/content/cr_/cr_00161_e.htm", "161")</f>
        <v>161</v>
      </c>
      <c r="J4109" t="s">
        <v>230</v>
      </c>
      <c r="K4109" t="s">
        <v>231</v>
      </c>
      <c r="L4109">
        <v>130</v>
      </c>
      <c r="M4109" t="s">
        <v>232</v>
      </c>
      <c r="N4109">
        <v>2523</v>
      </c>
      <c r="O4109" t="s">
        <v>338</v>
      </c>
      <c r="P4109" t="s">
        <v>62</v>
      </c>
      <c r="Q4109" t="s">
        <v>105</v>
      </c>
      <c r="R4109" t="s">
        <v>75</v>
      </c>
      <c r="S4109" t="s">
        <v>57</v>
      </c>
      <c r="T4109" t="s">
        <v>454</v>
      </c>
      <c r="U4109" t="s">
        <v>88</v>
      </c>
      <c r="V4109" t="s">
        <v>152</v>
      </c>
      <c r="W4109" t="s">
        <v>355</v>
      </c>
      <c r="X4109" t="s">
        <v>67</v>
      </c>
      <c r="Y4109" t="s">
        <v>211</v>
      </c>
      <c r="Z4109" t="s">
        <v>104</v>
      </c>
      <c r="AA4109" t="s">
        <v>64</v>
      </c>
      <c r="AB4109" t="s">
        <v>236</v>
      </c>
      <c r="AC4109" t="s">
        <v>125</v>
      </c>
      <c r="AD4109" t="s">
        <v>67</v>
      </c>
      <c r="AE4109" t="s">
        <v>2283</v>
      </c>
      <c r="AF4109" t="s">
        <v>187</v>
      </c>
      <c r="AG4109" t="s">
        <v>316</v>
      </c>
      <c r="AH4109" t="s">
        <v>157</v>
      </c>
      <c r="AI4109" t="s">
        <v>134</v>
      </c>
      <c r="AJ4109" t="s">
        <v>328</v>
      </c>
      <c r="AK4109" t="s">
        <v>73</v>
      </c>
      <c r="AL4109" t="s">
        <v>206</v>
      </c>
      <c r="AM4109" t="s">
        <v>68</v>
      </c>
      <c r="AN4109" t="s">
        <v>76</v>
      </c>
      <c r="AO4109" t="s">
        <v>178</v>
      </c>
      <c r="AP4109" t="s">
        <v>9595</v>
      </c>
      <c r="AQ4109" t="s">
        <v>254</v>
      </c>
      <c r="AR4109" t="s">
        <v>62</v>
      </c>
      <c r="AS4109" t="s">
        <v>127</v>
      </c>
      <c r="AT4109" t="s">
        <v>152</v>
      </c>
      <c r="AU4109" t="s">
        <v>107</v>
      </c>
      <c r="AV4109" t="s">
        <v>9696</v>
      </c>
    </row>
    <row r="4110" spans="1:48" hidden="1" x14ac:dyDescent="0.3">
      <c r="A4110" t="s">
        <v>19211</v>
      </c>
      <c r="B4110" t="s">
        <v>19212</v>
      </c>
      <c r="C4110" s="1" t="str">
        <f t="shared" si="676"/>
        <v>21:0975</v>
      </c>
      <c r="D4110" s="1" t="str">
        <f t="shared" ref="D4110:D4131" si="680">HYPERLINK("https://geochem.nrcan.gc.ca/cdogs/content/svy/svy210111_e.htm", "21:0111")</f>
        <v>21:0111</v>
      </c>
      <c r="E4110" t="s">
        <v>19213</v>
      </c>
      <c r="F4110" t="s">
        <v>19214</v>
      </c>
      <c r="H4110">
        <v>60.9633751</v>
      </c>
      <c r="I4110">
        <v>-100.4855498</v>
      </c>
      <c r="J4110" s="1" t="str">
        <f t="shared" ref="J4110:J4131" si="681">HYPERLINK("https://geochem.nrcan.gc.ca/cdogs/content/kwd/kwd020027_e.htm", "NGR lake sediment grab sample")</f>
        <v>NGR lake sediment grab sample</v>
      </c>
      <c r="K4110" s="1" t="str">
        <f t="shared" ref="K4110:K4131" si="682">HYPERLINK("https://geochem.nrcan.gc.ca/cdogs/content/kwd/kwd080006_e.htm", "&lt;177 micron (NGR)")</f>
        <v>&lt;177 micron (NGR)</v>
      </c>
      <c r="L4110">
        <v>130</v>
      </c>
      <c r="M4110" t="s">
        <v>149</v>
      </c>
      <c r="N4110">
        <v>2524</v>
      </c>
      <c r="O4110" t="s">
        <v>95</v>
      </c>
      <c r="P4110" t="s">
        <v>54</v>
      </c>
      <c r="Q4110" t="s">
        <v>965</v>
      </c>
      <c r="R4110" t="s">
        <v>233</v>
      </c>
      <c r="S4110" t="s">
        <v>57</v>
      </c>
      <c r="T4110" t="s">
        <v>380</v>
      </c>
      <c r="U4110" t="s">
        <v>59</v>
      </c>
      <c r="V4110" t="s">
        <v>615</v>
      </c>
      <c r="W4110" t="s">
        <v>276</v>
      </c>
      <c r="X4110" t="s">
        <v>74</v>
      </c>
      <c r="Y4110" t="s">
        <v>302</v>
      </c>
      <c r="Z4110" t="s">
        <v>138</v>
      </c>
      <c r="AA4110" t="s">
        <v>64</v>
      </c>
      <c r="AB4110" t="s">
        <v>691</v>
      </c>
      <c r="AC4110" t="s">
        <v>70</v>
      </c>
      <c r="AD4110" t="s">
        <v>67</v>
      </c>
      <c r="AE4110" t="s">
        <v>7924</v>
      </c>
      <c r="AF4110" t="s">
        <v>134</v>
      </c>
      <c r="AG4110" t="s">
        <v>91</v>
      </c>
      <c r="AH4110" t="s">
        <v>173</v>
      </c>
      <c r="AI4110" t="s">
        <v>117</v>
      </c>
      <c r="AJ4110" t="s">
        <v>56</v>
      </c>
      <c r="AK4110" t="s">
        <v>73</v>
      </c>
      <c r="AL4110" t="s">
        <v>68</v>
      </c>
      <c r="AM4110" t="s">
        <v>75</v>
      </c>
      <c r="AN4110" t="s">
        <v>76</v>
      </c>
      <c r="AO4110" t="s">
        <v>203</v>
      </c>
      <c r="AP4110" t="s">
        <v>837</v>
      </c>
      <c r="AQ4110" t="s">
        <v>201</v>
      </c>
      <c r="AR4110" t="s">
        <v>67</v>
      </c>
      <c r="AS4110" t="s">
        <v>54</v>
      </c>
      <c r="AT4110" t="s">
        <v>73</v>
      </c>
      <c r="AU4110" t="s">
        <v>107</v>
      </c>
      <c r="AV4110" t="s">
        <v>3967</v>
      </c>
    </row>
    <row r="4111" spans="1:48" hidden="1" x14ac:dyDescent="0.3">
      <c r="A4111" t="s">
        <v>19215</v>
      </c>
      <c r="B4111" t="s">
        <v>19216</v>
      </c>
      <c r="C4111" s="1" t="str">
        <f t="shared" si="676"/>
        <v>21:0975</v>
      </c>
      <c r="D4111" s="1" t="str">
        <f t="shared" si="680"/>
        <v>21:0111</v>
      </c>
      <c r="E4111" t="s">
        <v>19217</v>
      </c>
      <c r="F4111" t="s">
        <v>19218</v>
      </c>
      <c r="H4111">
        <v>60.9573702</v>
      </c>
      <c r="I4111">
        <v>-100.40238650000001</v>
      </c>
      <c r="J4111" s="1" t="str">
        <f t="shared" si="681"/>
        <v>NGR lake sediment grab sample</v>
      </c>
      <c r="K4111" s="1" t="str">
        <f t="shared" si="682"/>
        <v>&lt;177 micron (NGR)</v>
      </c>
      <c r="L4111">
        <v>130</v>
      </c>
      <c r="M4111" t="s">
        <v>165</v>
      </c>
      <c r="N4111">
        <v>2525</v>
      </c>
      <c r="O4111" t="s">
        <v>170</v>
      </c>
      <c r="P4111" t="s">
        <v>54</v>
      </c>
      <c r="Q4111" t="s">
        <v>624</v>
      </c>
      <c r="R4111" t="s">
        <v>90</v>
      </c>
      <c r="S4111" t="s">
        <v>57</v>
      </c>
      <c r="T4111" t="s">
        <v>91</v>
      </c>
      <c r="U4111" t="s">
        <v>357</v>
      </c>
      <c r="V4111" t="s">
        <v>725</v>
      </c>
      <c r="W4111" t="s">
        <v>276</v>
      </c>
      <c r="X4111" t="s">
        <v>74</v>
      </c>
      <c r="Y4111" t="s">
        <v>178</v>
      </c>
      <c r="Z4111" t="s">
        <v>96</v>
      </c>
      <c r="AA4111" t="s">
        <v>64</v>
      </c>
      <c r="AB4111" t="s">
        <v>411</v>
      </c>
      <c r="AC4111" t="s">
        <v>155</v>
      </c>
      <c r="AD4111" t="s">
        <v>281</v>
      </c>
      <c r="AE4111" t="s">
        <v>68</v>
      </c>
      <c r="AF4111" t="s">
        <v>251</v>
      </c>
      <c r="AG4111" t="s">
        <v>428</v>
      </c>
      <c r="AH4111" t="s">
        <v>472</v>
      </c>
      <c r="AI4111" t="s">
        <v>440</v>
      </c>
      <c r="AJ4111" t="s">
        <v>123</v>
      </c>
      <c r="AK4111" t="s">
        <v>73</v>
      </c>
      <c r="AL4111" t="s">
        <v>177</v>
      </c>
      <c r="AM4111" t="s">
        <v>224</v>
      </c>
      <c r="AN4111" t="s">
        <v>76</v>
      </c>
      <c r="AO4111" t="s">
        <v>178</v>
      </c>
      <c r="AP4111" t="s">
        <v>210</v>
      </c>
      <c r="AQ4111" t="s">
        <v>168</v>
      </c>
      <c r="AR4111" t="s">
        <v>74</v>
      </c>
      <c r="AS4111" t="s">
        <v>62</v>
      </c>
      <c r="AT4111" t="s">
        <v>248</v>
      </c>
      <c r="AU4111" t="s">
        <v>107</v>
      </c>
      <c r="AV4111" t="s">
        <v>14064</v>
      </c>
    </row>
    <row r="4112" spans="1:48" hidden="1" x14ac:dyDescent="0.3">
      <c r="A4112" t="s">
        <v>19219</v>
      </c>
      <c r="B4112" t="s">
        <v>19220</v>
      </c>
      <c r="C4112" s="1" t="str">
        <f t="shared" si="676"/>
        <v>21:0975</v>
      </c>
      <c r="D4112" s="1" t="str">
        <f t="shared" si="680"/>
        <v>21:0111</v>
      </c>
      <c r="E4112" t="s">
        <v>19221</v>
      </c>
      <c r="F4112" t="s">
        <v>19222</v>
      </c>
      <c r="H4112">
        <v>60.963025000000002</v>
      </c>
      <c r="I4112">
        <v>-100.327275</v>
      </c>
      <c r="J4112" s="1" t="str">
        <f t="shared" si="681"/>
        <v>NGR lake sediment grab sample</v>
      </c>
      <c r="K4112" s="1" t="str">
        <f t="shared" si="682"/>
        <v>&lt;177 micron (NGR)</v>
      </c>
      <c r="L4112">
        <v>130</v>
      </c>
      <c r="M4112" t="s">
        <v>185</v>
      </c>
      <c r="N4112">
        <v>2526</v>
      </c>
      <c r="O4112" t="s">
        <v>355</v>
      </c>
      <c r="P4112" t="s">
        <v>54</v>
      </c>
      <c r="Q4112" t="s">
        <v>541</v>
      </c>
      <c r="R4112" t="s">
        <v>187</v>
      </c>
      <c r="S4112" t="s">
        <v>57</v>
      </c>
      <c r="T4112" t="s">
        <v>562</v>
      </c>
      <c r="U4112" t="s">
        <v>178</v>
      </c>
      <c r="V4112" t="s">
        <v>412</v>
      </c>
      <c r="W4112" t="s">
        <v>95</v>
      </c>
      <c r="X4112" t="s">
        <v>67</v>
      </c>
      <c r="Y4112" t="s">
        <v>338</v>
      </c>
      <c r="Z4112" t="s">
        <v>170</v>
      </c>
      <c r="AA4112" t="s">
        <v>64</v>
      </c>
      <c r="AB4112" t="s">
        <v>428</v>
      </c>
      <c r="AC4112" t="s">
        <v>155</v>
      </c>
      <c r="AD4112" t="s">
        <v>117</v>
      </c>
      <c r="AE4112" t="s">
        <v>943</v>
      </c>
      <c r="AF4112" t="s">
        <v>356</v>
      </c>
      <c r="AG4112" t="s">
        <v>615</v>
      </c>
      <c r="AH4112" t="s">
        <v>472</v>
      </c>
      <c r="AI4112" t="s">
        <v>328</v>
      </c>
      <c r="AJ4112" t="s">
        <v>413</v>
      </c>
      <c r="AK4112" t="s">
        <v>73</v>
      </c>
      <c r="AL4112" t="s">
        <v>103</v>
      </c>
      <c r="AM4112" t="s">
        <v>125</v>
      </c>
      <c r="AN4112" t="s">
        <v>76</v>
      </c>
      <c r="AO4112" t="s">
        <v>281</v>
      </c>
      <c r="AP4112" t="s">
        <v>105</v>
      </c>
      <c r="AQ4112" t="s">
        <v>1039</v>
      </c>
      <c r="AR4112" t="s">
        <v>62</v>
      </c>
      <c r="AS4112" t="s">
        <v>170</v>
      </c>
      <c r="AT4112" t="s">
        <v>277</v>
      </c>
      <c r="AU4112" t="s">
        <v>107</v>
      </c>
      <c r="AV4112" t="s">
        <v>16912</v>
      </c>
    </row>
    <row r="4113" spans="1:48" hidden="1" x14ac:dyDescent="0.3">
      <c r="A4113" t="s">
        <v>19223</v>
      </c>
      <c r="B4113" t="s">
        <v>19224</v>
      </c>
      <c r="C4113" s="1" t="str">
        <f t="shared" si="676"/>
        <v>21:0975</v>
      </c>
      <c r="D4113" s="1" t="str">
        <f t="shared" si="680"/>
        <v>21:0111</v>
      </c>
      <c r="E4113" t="s">
        <v>19225</v>
      </c>
      <c r="F4113" t="s">
        <v>19226</v>
      </c>
      <c r="H4113">
        <v>60.967900700000001</v>
      </c>
      <c r="I4113">
        <v>-100.27141229999999</v>
      </c>
      <c r="J4113" s="1" t="str">
        <f t="shared" si="681"/>
        <v>NGR lake sediment grab sample</v>
      </c>
      <c r="K4113" s="1" t="str">
        <f t="shared" si="682"/>
        <v>&lt;177 micron (NGR)</v>
      </c>
      <c r="L4113">
        <v>130</v>
      </c>
      <c r="M4113" t="s">
        <v>200</v>
      </c>
      <c r="N4113">
        <v>2527</v>
      </c>
      <c r="O4113" t="s">
        <v>421</v>
      </c>
      <c r="P4113" t="s">
        <v>54</v>
      </c>
      <c r="Q4113" t="s">
        <v>505</v>
      </c>
      <c r="R4113" t="s">
        <v>282</v>
      </c>
      <c r="S4113" t="s">
        <v>57</v>
      </c>
      <c r="T4113" t="s">
        <v>1089</v>
      </c>
      <c r="U4113" t="s">
        <v>117</v>
      </c>
      <c r="V4113" t="s">
        <v>691</v>
      </c>
      <c r="W4113" t="s">
        <v>171</v>
      </c>
      <c r="X4113" t="s">
        <v>67</v>
      </c>
      <c r="Y4113" t="s">
        <v>171</v>
      </c>
      <c r="Z4113" t="s">
        <v>62</v>
      </c>
      <c r="AA4113" t="s">
        <v>64</v>
      </c>
      <c r="AB4113" t="s">
        <v>492</v>
      </c>
      <c r="AC4113" t="s">
        <v>66</v>
      </c>
      <c r="AD4113" t="s">
        <v>758</v>
      </c>
      <c r="AE4113" t="s">
        <v>943</v>
      </c>
      <c r="AF4113" t="s">
        <v>290</v>
      </c>
      <c r="AG4113" t="s">
        <v>192</v>
      </c>
      <c r="AH4113" t="s">
        <v>780</v>
      </c>
      <c r="AI4113" t="s">
        <v>336</v>
      </c>
      <c r="AJ4113" t="s">
        <v>96</v>
      </c>
      <c r="AK4113" t="s">
        <v>73</v>
      </c>
      <c r="AL4113" t="s">
        <v>103</v>
      </c>
      <c r="AM4113" t="s">
        <v>103</v>
      </c>
      <c r="AN4113" t="s">
        <v>76</v>
      </c>
      <c r="AO4113" t="s">
        <v>373</v>
      </c>
      <c r="AP4113" t="s">
        <v>1980</v>
      </c>
      <c r="AQ4113" t="s">
        <v>117</v>
      </c>
      <c r="AR4113" t="s">
        <v>67</v>
      </c>
      <c r="AS4113" t="s">
        <v>54</v>
      </c>
      <c r="AT4113" t="s">
        <v>73</v>
      </c>
      <c r="AU4113" t="s">
        <v>107</v>
      </c>
      <c r="AV4113" t="s">
        <v>12690</v>
      </c>
    </row>
    <row r="4114" spans="1:48" hidden="1" x14ac:dyDescent="0.3">
      <c r="A4114" t="s">
        <v>19227</v>
      </c>
      <c r="B4114" t="s">
        <v>19228</v>
      </c>
      <c r="C4114" s="1" t="str">
        <f t="shared" si="676"/>
        <v>21:0975</v>
      </c>
      <c r="D4114" s="1" t="str">
        <f t="shared" si="680"/>
        <v>21:0111</v>
      </c>
      <c r="E4114" t="s">
        <v>19229</v>
      </c>
      <c r="F4114" t="s">
        <v>19230</v>
      </c>
      <c r="H4114">
        <v>60.967258100000002</v>
      </c>
      <c r="I4114">
        <v>-100.2075457</v>
      </c>
      <c r="J4114" s="1" t="str">
        <f t="shared" si="681"/>
        <v>NGR lake sediment grab sample</v>
      </c>
      <c r="K4114" s="1" t="str">
        <f t="shared" si="682"/>
        <v>&lt;177 micron (NGR)</v>
      </c>
      <c r="L4114">
        <v>130</v>
      </c>
      <c r="M4114" t="s">
        <v>217</v>
      </c>
      <c r="N4114">
        <v>2528</v>
      </c>
      <c r="O4114" t="s">
        <v>302</v>
      </c>
      <c r="P4114" t="s">
        <v>54</v>
      </c>
      <c r="Q4114" t="s">
        <v>593</v>
      </c>
      <c r="R4114" t="s">
        <v>317</v>
      </c>
      <c r="S4114" t="s">
        <v>57</v>
      </c>
      <c r="T4114" t="s">
        <v>122</v>
      </c>
      <c r="U4114" t="s">
        <v>96</v>
      </c>
      <c r="V4114" t="s">
        <v>575</v>
      </c>
      <c r="W4114" t="s">
        <v>177</v>
      </c>
      <c r="X4114" t="s">
        <v>67</v>
      </c>
      <c r="Y4114" t="s">
        <v>421</v>
      </c>
      <c r="Z4114" t="s">
        <v>67</v>
      </c>
      <c r="AA4114" t="s">
        <v>64</v>
      </c>
      <c r="AB4114" t="s">
        <v>264</v>
      </c>
      <c r="AC4114" t="s">
        <v>66</v>
      </c>
      <c r="AD4114" t="s">
        <v>67</v>
      </c>
      <c r="AE4114" t="s">
        <v>8614</v>
      </c>
      <c r="AF4114" t="s">
        <v>178</v>
      </c>
      <c r="AG4114" t="s">
        <v>281</v>
      </c>
      <c r="AH4114" t="s">
        <v>780</v>
      </c>
      <c r="AI4114" t="s">
        <v>136</v>
      </c>
      <c r="AJ4114" t="s">
        <v>127</v>
      </c>
      <c r="AK4114" t="s">
        <v>73</v>
      </c>
      <c r="AL4114" t="s">
        <v>103</v>
      </c>
      <c r="AM4114" t="s">
        <v>103</v>
      </c>
      <c r="AN4114" t="s">
        <v>76</v>
      </c>
      <c r="AO4114" t="s">
        <v>340</v>
      </c>
      <c r="AP4114" t="s">
        <v>1134</v>
      </c>
      <c r="AQ4114" t="s">
        <v>56</v>
      </c>
      <c r="AR4114" t="s">
        <v>67</v>
      </c>
      <c r="AS4114" t="s">
        <v>54</v>
      </c>
      <c r="AT4114" t="s">
        <v>73</v>
      </c>
      <c r="AU4114" t="s">
        <v>107</v>
      </c>
      <c r="AV4114" t="s">
        <v>1376</v>
      </c>
    </row>
    <row r="4115" spans="1:48" hidden="1" x14ac:dyDescent="0.3">
      <c r="A4115" t="s">
        <v>19231</v>
      </c>
      <c r="B4115" t="s">
        <v>19232</v>
      </c>
      <c r="C4115" s="1" t="str">
        <f t="shared" si="676"/>
        <v>21:0975</v>
      </c>
      <c r="D4115" s="1" t="str">
        <f t="shared" si="680"/>
        <v>21:0111</v>
      </c>
      <c r="E4115" t="s">
        <v>19233</v>
      </c>
      <c r="F4115" t="s">
        <v>19234</v>
      </c>
      <c r="H4115">
        <v>60.964745600000001</v>
      </c>
      <c r="I4115">
        <v>-100.1540883</v>
      </c>
      <c r="J4115" s="1" t="str">
        <f t="shared" si="681"/>
        <v>NGR lake sediment grab sample</v>
      </c>
      <c r="K4115" s="1" t="str">
        <f t="shared" si="682"/>
        <v>&lt;177 micron (NGR)</v>
      </c>
      <c r="L4115">
        <v>130</v>
      </c>
      <c r="M4115" t="s">
        <v>246</v>
      </c>
      <c r="N4115">
        <v>2529</v>
      </c>
      <c r="O4115" t="s">
        <v>238</v>
      </c>
      <c r="P4115" t="s">
        <v>54</v>
      </c>
      <c r="Q4115" t="s">
        <v>541</v>
      </c>
      <c r="R4115" t="s">
        <v>691</v>
      </c>
      <c r="S4115" t="s">
        <v>57</v>
      </c>
      <c r="T4115" t="s">
        <v>91</v>
      </c>
      <c r="U4115" t="s">
        <v>178</v>
      </c>
      <c r="V4115" t="s">
        <v>492</v>
      </c>
      <c r="W4115" t="s">
        <v>238</v>
      </c>
      <c r="X4115" t="s">
        <v>67</v>
      </c>
      <c r="Y4115" t="s">
        <v>118</v>
      </c>
      <c r="Z4115" t="s">
        <v>127</v>
      </c>
      <c r="AA4115" t="s">
        <v>64</v>
      </c>
      <c r="AB4115" t="s">
        <v>411</v>
      </c>
      <c r="AC4115" t="s">
        <v>70</v>
      </c>
      <c r="AD4115" t="s">
        <v>67</v>
      </c>
      <c r="AE4115" t="s">
        <v>222</v>
      </c>
      <c r="AF4115" t="s">
        <v>616</v>
      </c>
      <c r="AG4115" t="s">
        <v>381</v>
      </c>
      <c r="AH4115" t="s">
        <v>780</v>
      </c>
      <c r="AI4115" t="s">
        <v>159</v>
      </c>
      <c r="AJ4115" t="s">
        <v>305</v>
      </c>
      <c r="AK4115" t="s">
        <v>73</v>
      </c>
      <c r="AL4115" t="s">
        <v>103</v>
      </c>
      <c r="AM4115" t="s">
        <v>75</v>
      </c>
      <c r="AN4115" t="s">
        <v>76</v>
      </c>
      <c r="AO4115" t="s">
        <v>168</v>
      </c>
      <c r="AP4115" t="s">
        <v>234</v>
      </c>
      <c r="AQ4115" t="s">
        <v>363</v>
      </c>
      <c r="AR4115" t="s">
        <v>67</v>
      </c>
      <c r="AS4115" t="s">
        <v>54</v>
      </c>
      <c r="AT4115" t="s">
        <v>315</v>
      </c>
      <c r="AU4115" t="s">
        <v>107</v>
      </c>
      <c r="AV4115" t="s">
        <v>2771</v>
      </c>
    </row>
    <row r="4116" spans="1:48" hidden="1" x14ac:dyDescent="0.3">
      <c r="A4116" t="s">
        <v>19235</v>
      </c>
      <c r="B4116" t="s">
        <v>19236</v>
      </c>
      <c r="C4116" s="1" t="str">
        <f t="shared" si="676"/>
        <v>21:0975</v>
      </c>
      <c r="D4116" s="1" t="str">
        <f t="shared" si="680"/>
        <v>21:0111</v>
      </c>
      <c r="E4116" t="s">
        <v>19237</v>
      </c>
      <c r="F4116" t="s">
        <v>19238</v>
      </c>
      <c r="H4116">
        <v>60.970405300000003</v>
      </c>
      <c r="I4116">
        <v>-100.1033425</v>
      </c>
      <c r="J4116" s="1" t="str">
        <f t="shared" si="681"/>
        <v>NGR lake sediment grab sample</v>
      </c>
      <c r="K4116" s="1" t="str">
        <f t="shared" si="682"/>
        <v>&lt;177 micron (NGR)</v>
      </c>
      <c r="L4116">
        <v>130</v>
      </c>
      <c r="M4116" t="s">
        <v>260</v>
      </c>
      <c r="N4116">
        <v>2530</v>
      </c>
      <c r="O4116" t="s">
        <v>302</v>
      </c>
      <c r="P4116" t="s">
        <v>54</v>
      </c>
      <c r="Q4116" t="s">
        <v>777</v>
      </c>
      <c r="R4116" t="s">
        <v>357</v>
      </c>
      <c r="S4116" t="s">
        <v>57</v>
      </c>
      <c r="T4116" t="s">
        <v>438</v>
      </c>
      <c r="U4116" t="s">
        <v>88</v>
      </c>
      <c r="V4116" t="s">
        <v>411</v>
      </c>
      <c r="W4116" t="s">
        <v>171</v>
      </c>
      <c r="X4116" t="s">
        <v>67</v>
      </c>
      <c r="Y4116" t="s">
        <v>171</v>
      </c>
      <c r="Z4116" t="s">
        <v>127</v>
      </c>
      <c r="AA4116" t="s">
        <v>64</v>
      </c>
      <c r="AB4116" t="s">
        <v>575</v>
      </c>
      <c r="AC4116" t="s">
        <v>66</v>
      </c>
      <c r="AD4116" t="s">
        <v>67</v>
      </c>
      <c r="AE4116" t="s">
        <v>206</v>
      </c>
      <c r="AF4116" t="s">
        <v>281</v>
      </c>
      <c r="AG4116" t="s">
        <v>65</v>
      </c>
      <c r="AH4116" t="s">
        <v>472</v>
      </c>
      <c r="AI4116" t="s">
        <v>53</v>
      </c>
      <c r="AJ4116" t="s">
        <v>201</v>
      </c>
      <c r="AK4116" t="s">
        <v>73</v>
      </c>
      <c r="AL4116" t="s">
        <v>103</v>
      </c>
      <c r="AM4116" t="s">
        <v>103</v>
      </c>
      <c r="AN4116" t="s">
        <v>76</v>
      </c>
      <c r="AO4116" t="s">
        <v>592</v>
      </c>
      <c r="AP4116" t="s">
        <v>414</v>
      </c>
      <c r="AQ4116" t="s">
        <v>336</v>
      </c>
      <c r="AR4116" t="s">
        <v>67</v>
      </c>
      <c r="AS4116" t="s">
        <v>54</v>
      </c>
      <c r="AT4116" t="s">
        <v>73</v>
      </c>
      <c r="AU4116" t="s">
        <v>107</v>
      </c>
      <c r="AV4116" t="s">
        <v>14861</v>
      </c>
    </row>
    <row r="4117" spans="1:48" hidden="1" x14ac:dyDescent="0.3">
      <c r="A4117" t="s">
        <v>19239</v>
      </c>
      <c r="B4117" t="s">
        <v>19240</v>
      </c>
      <c r="C4117" s="1" t="str">
        <f t="shared" si="676"/>
        <v>21:0975</v>
      </c>
      <c r="D4117" s="1" t="str">
        <f t="shared" si="680"/>
        <v>21:0111</v>
      </c>
      <c r="E4117" t="s">
        <v>19241</v>
      </c>
      <c r="F4117" t="s">
        <v>19242</v>
      </c>
      <c r="H4117">
        <v>60.966878999999999</v>
      </c>
      <c r="I4117">
        <v>-100.03397029999999</v>
      </c>
      <c r="J4117" s="1" t="str">
        <f t="shared" si="681"/>
        <v>NGR lake sediment grab sample</v>
      </c>
      <c r="K4117" s="1" t="str">
        <f t="shared" si="682"/>
        <v>&lt;177 micron (NGR)</v>
      </c>
      <c r="L4117">
        <v>130</v>
      </c>
      <c r="M4117" t="s">
        <v>273</v>
      </c>
      <c r="N4117">
        <v>2531</v>
      </c>
      <c r="O4117" t="s">
        <v>211</v>
      </c>
      <c r="P4117" t="s">
        <v>54</v>
      </c>
      <c r="Q4117" t="s">
        <v>403</v>
      </c>
      <c r="R4117" t="s">
        <v>77</v>
      </c>
      <c r="S4117" t="s">
        <v>57</v>
      </c>
      <c r="T4117" t="s">
        <v>142</v>
      </c>
      <c r="U4117" t="s">
        <v>168</v>
      </c>
      <c r="V4117" t="s">
        <v>139</v>
      </c>
      <c r="W4117" t="s">
        <v>211</v>
      </c>
      <c r="X4117" t="s">
        <v>74</v>
      </c>
      <c r="Y4117" t="s">
        <v>137</v>
      </c>
      <c r="Z4117" t="s">
        <v>138</v>
      </c>
      <c r="AA4117" t="s">
        <v>64</v>
      </c>
      <c r="AB4117" t="s">
        <v>575</v>
      </c>
      <c r="AC4117" t="s">
        <v>70</v>
      </c>
      <c r="AD4117" t="s">
        <v>170</v>
      </c>
      <c r="AE4117" t="s">
        <v>238</v>
      </c>
      <c r="AF4117" t="s">
        <v>187</v>
      </c>
      <c r="AG4117" t="s">
        <v>152</v>
      </c>
      <c r="AH4117" t="s">
        <v>173</v>
      </c>
      <c r="AI4117" t="s">
        <v>72</v>
      </c>
      <c r="AJ4117" t="s">
        <v>114</v>
      </c>
      <c r="AK4117" t="s">
        <v>73</v>
      </c>
      <c r="AL4117" t="s">
        <v>125</v>
      </c>
      <c r="AM4117" t="s">
        <v>75</v>
      </c>
      <c r="AN4117" t="s">
        <v>76</v>
      </c>
      <c r="AO4117" t="s">
        <v>178</v>
      </c>
      <c r="AP4117" t="s">
        <v>283</v>
      </c>
      <c r="AQ4117" t="s">
        <v>382</v>
      </c>
      <c r="AR4117" t="s">
        <v>67</v>
      </c>
      <c r="AS4117" t="s">
        <v>54</v>
      </c>
      <c r="AT4117" t="s">
        <v>73</v>
      </c>
      <c r="AU4117" t="s">
        <v>107</v>
      </c>
      <c r="AV4117" t="s">
        <v>255</v>
      </c>
    </row>
    <row r="4118" spans="1:48" hidden="1" x14ac:dyDescent="0.3">
      <c r="A4118" t="s">
        <v>19243</v>
      </c>
      <c r="B4118" t="s">
        <v>19244</v>
      </c>
      <c r="C4118" s="1" t="str">
        <f t="shared" si="676"/>
        <v>21:0975</v>
      </c>
      <c r="D4118" s="1" t="str">
        <f t="shared" si="680"/>
        <v>21:0111</v>
      </c>
      <c r="E4118" t="s">
        <v>19245</v>
      </c>
      <c r="F4118" t="s">
        <v>19246</v>
      </c>
      <c r="H4118">
        <v>60.3788737</v>
      </c>
      <c r="I4118">
        <v>-100.0293472</v>
      </c>
      <c r="J4118" s="1" t="str">
        <f t="shared" si="681"/>
        <v>NGR lake sediment grab sample</v>
      </c>
      <c r="K4118" s="1" t="str">
        <f t="shared" si="682"/>
        <v>&lt;177 micron (NGR)</v>
      </c>
      <c r="L4118">
        <v>130</v>
      </c>
      <c r="M4118" t="s">
        <v>289</v>
      </c>
      <c r="N4118">
        <v>2532</v>
      </c>
      <c r="O4118" t="s">
        <v>87</v>
      </c>
      <c r="P4118" t="s">
        <v>54</v>
      </c>
      <c r="Q4118" t="s">
        <v>315</v>
      </c>
      <c r="R4118" t="s">
        <v>4476</v>
      </c>
      <c r="S4118" t="s">
        <v>57</v>
      </c>
      <c r="T4118" t="s">
        <v>19247</v>
      </c>
      <c r="U4118" t="s">
        <v>290</v>
      </c>
      <c r="V4118" t="s">
        <v>91</v>
      </c>
      <c r="W4118" t="s">
        <v>308</v>
      </c>
      <c r="X4118" t="s">
        <v>170</v>
      </c>
      <c r="Y4118" t="s">
        <v>193</v>
      </c>
      <c r="Z4118" t="s">
        <v>170</v>
      </c>
      <c r="AA4118" t="s">
        <v>64</v>
      </c>
      <c r="AB4118" t="s">
        <v>19248</v>
      </c>
      <c r="AC4118" t="s">
        <v>238</v>
      </c>
      <c r="AD4118" t="s">
        <v>19249</v>
      </c>
      <c r="AE4118" t="s">
        <v>191</v>
      </c>
      <c r="AF4118" t="s">
        <v>10623</v>
      </c>
      <c r="AG4118" t="s">
        <v>522</v>
      </c>
      <c r="AH4118" t="s">
        <v>780</v>
      </c>
      <c r="AI4118" t="s">
        <v>1073</v>
      </c>
      <c r="AJ4118" t="s">
        <v>16661</v>
      </c>
      <c r="AK4118" t="s">
        <v>73</v>
      </c>
      <c r="AL4118" t="s">
        <v>75</v>
      </c>
      <c r="AM4118" t="s">
        <v>118</v>
      </c>
      <c r="AN4118" t="s">
        <v>16150</v>
      </c>
      <c r="AO4118" t="s">
        <v>16093</v>
      </c>
      <c r="AP4118" t="s">
        <v>656</v>
      </c>
      <c r="AQ4118" t="s">
        <v>19250</v>
      </c>
      <c r="AR4118" t="s">
        <v>62</v>
      </c>
      <c r="AS4118" t="s">
        <v>138</v>
      </c>
      <c r="AT4118" t="s">
        <v>593</v>
      </c>
      <c r="AU4118" t="s">
        <v>19251</v>
      </c>
      <c r="AV4118" t="s">
        <v>11873</v>
      </c>
    </row>
    <row r="4119" spans="1:48" hidden="1" x14ac:dyDescent="0.3">
      <c r="A4119" t="s">
        <v>19252</v>
      </c>
      <c r="B4119" t="s">
        <v>19253</v>
      </c>
      <c r="C4119" s="1" t="str">
        <f t="shared" si="676"/>
        <v>21:0975</v>
      </c>
      <c r="D4119" s="1" t="str">
        <f t="shared" si="680"/>
        <v>21:0111</v>
      </c>
      <c r="E4119" t="s">
        <v>19254</v>
      </c>
      <c r="F4119" t="s">
        <v>19255</v>
      </c>
      <c r="H4119">
        <v>60.381348899999999</v>
      </c>
      <c r="I4119">
        <v>-100.12197159999999</v>
      </c>
      <c r="J4119" s="1" t="str">
        <f t="shared" si="681"/>
        <v>NGR lake sediment grab sample</v>
      </c>
      <c r="K4119" s="1" t="str">
        <f t="shared" si="682"/>
        <v>&lt;177 micron (NGR)</v>
      </c>
      <c r="L4119">
        <v>130</v>
      </c>
      <c r="M4119" t="s">
        <v>301</v>
      </c>
      <c r="N4119">
        <v>2533</v>
      </c>
      <c r="O4119" t="s">
        <v>103</v>
      </c>
      <c r="P4119" t="s">
        <v>54</v>
      </c>
      <c r="Q4119" t="s">
        <v>1477</v>
      </c>
      <c r="R4119" t="s">
        <v>19256</v>
      </c>
      <c r="S4119" t="s">
        <v>57</v>
      </c>
      <c r="T4119" t="s">
        <v>152</v>
      </c>
      <c r="U4119" t="s">
        <v>178</v>
      </c>
      <c r="V4119" t="s">
        <v>100</v>
      </c>
      <c r="W4119" t="s">
        <v>159</v>
      </c>
      <c r="X4119" t="s">
        <v>67</v>
      </c>
      <c r="Y4119" t="s">
        <v>205</v>
      </c>
      <c r="Z4119" t="s">
        <v>138</v>
      </c>
      <c r="AA4119" t="s">
        <v>64</v>
      </c>
      <c r="AB4119" t="s">
        <v>93</v>
      </c>
      <c r="AC4119" t="s">
        <v>224</v>
      </c>
      <c r="AD4119" t="s">
        <v>67</v>
      </c>
      <c r="AE4119" t="s">
        <v>421</v>
      </c>
      <c r="AF4119" t="s">
        <v>121</v>
      </c>
      <c r="AG4119" t="s">
        <v>152</v>
      </c>
      <c r="AH4119" t="s">
        <v>780</v>
      </c>
      <c r="AI4119" t="s">
        <v>168</v>
      </c>
      <c r="AJ4119" t="s">
        <v>348</v>
      </c>
      <c r="AK4119" t="s">
        <v>73</v>
      </c>
      <c r="AL4119" t="s">
        <v>526</v>
      </c>
      <c r="AM4119" t="s">
        <v>224</v>
      </c>
      <c r="AN4119" t="s">
        <v>76</v>
      </c>
      <c r="AO4119" t="s">
        <v>121</v>
      </c>
      <c r="AP4119" t="s">
        <v>837</v>
      </c>
      <c r="AQ4119" t="s">
        <v>586</v>
      </c>
      <c r="AR4119" t="s">
        <v>62</v>
      </c>
      <c r="AS4119" t="s">
        <v>62</v>
      </c>
      <c r="AT4119" t="s">
        <v>152</v>
      </c>
      <c r="AU4119" t="s">
        <v>107</v>
      </c>
      <c r="AV4119" t="s">
        <v>13159</v>
      </c>
    </row>
    <row r="4120" spans="1:48" hidden="1" x14ac:dyDescent="0.3">
      <c r="A4120" t="s">
        <v>19257</v>
      </c>
      <c r="B4120" t="s">
        <v>19258</v>
      </c>
      <c r="C4120" s="1" t="str">
        <f t="shared" si="676"/>
        <v>21:0975</v>
      </c>
      <c r="D4120" s="1" t="str">
        <f t="shared" si="680"/>
        <v>21:0111</v>
      </c>
      <c r="E4120" t="s">
        <v>19259</v>
      </c>
      <c r="F4120" t="s">
        <v>19260</v>
      </c>
      <c r="H4120">
        <v>60.387412599999998</v>
      </c>
      <c r="I4120">
        <v>-100.1798556</v>
      </c>
      <c r="J4120" s="1" t="str">
        <f t="shared" si="681"/>
        <v>NGR lake sediment grab sample</v>
      </c>
      <c r="K4120" s="1" t="str">
        <f t="shared" si="682"/>
        <v>&lt;177 micron (NGR)</v>
      </c>
      <c r="L4120">
        <v>130</v>
      </c>
      <c r="M4120" t="s">
        <v>314</v>
      </c>
      <c r="N4120">
        <v>2534</v>
      </c>
      <c r="O4120" t="s">
        <v>436</v>
      </c>
      <c r="P4120" t="s">
        <v>54</v>
      </c>
      <c r="Q4120" t="s">
        <v>1477</v>
      </c>
      <c r="R4120" t="s">
        <v>489</v>
      </c>
      <c r="S4120" t="s">
        <v>57</v>
      </c>
      <c r="T4120" t="s">
        <v>561</v>
      </c>
      <c r="U4120" t="s">
        <v>69</v>
      </c>
      <c r="V4120" t="s">
        <v>365</v>
      </c>
      <c r="W4120" t="s">
        <v>61</v>
      </c>
      <c r="X4120" t="s">
        <v>67</v>
      </c>
      <c r="Y4120" t="s">
        <v>346</v>
      </c>
      <c r="Z4120" t="s">
        <v>127</v>
      </c>
      <c r="AA4120" t="s">
        <v>64</v>
      </c>
      <c r="AB4120" t="s">
        <v>890</v>
      </c>
      <c r="AC4120" t="s">
        <v>125</v>
      </c>
      <c r="AD4120" t="s">
        <v>88</v>
      </c>
      <c r="AE4120" t="s">
        <v>421</v>
      </c>
      <c r="AF4120" t="s">
        <v>116</v>
      </c>
      <c r="AG4120" t="s">
        <v>122</v>
      </c>
      <c r="AH4120" t="s">
        <v>780</v>
      </c>
      <c r="AI4120" t="s">
        <v>168</v>
      </c>
      <c r="AJ4120" t="s">
        <v>306</v>
      </c>
      <c r="AK4120" t="s">
        <v>73</v>
      </c>
      <c r="AL4120" t="s">
        <v>125</v>
      </c>
      <c r="AM4120" t="s">
        <v>125</v>
      </c>
      <c r="AN4120" t="s">
        <v>8708</v>
      </c>
      <c r="AO4120" t="s">
        <v>281</v>
      </c>
      <c r="AP4120" t="s">
        <v>596</v>
      </c>
      <c r="AQ4120" t="s">
        <v>251</v>
      </c>
      <c r="AR4120" t="s">
        <v>62</v>
      </c>
      <c r="AS4120" t="s">
        <v>62</v>
      </c>
      <c r="AT4120" t="s">
        <v>73</v>
      </c>
      <c r="AU4120" t="s">
        <v>10135</v>
      </c>
      <c r="AV4120" t="s">
        <v>7783</v>
      </c>
    </row>
    <row r="4121" spans="1:48" hidden="1" x14ac:dyDescent="0.3">
      <c r="A4121" t="s">
        <v>19261</v>
      </c>
      <c r="B4121" t="s">
        <v>19262</v>
      </c>
      <c r="C4121" s="1" t="str">
        <f t="shared" si="676"/>
        <v>21:0975</v>
      </c>
      <c r="D4121" s="1" t="str">
        <f t="shared" si="680"/>
        <v>21:0111</v>
      </c>
      <c r="E4121" t="s">
        <v>19263</v>
      </c>
      <c r="F4121" t="s">
        <v>19264</v>
      </c>
      <c r="H4121">
        <v>60.384735499999998</v>
      </c>
      <c r="I4121">
        <v>-100.24503369999999</v>
      </c>
      <c r="J4121" s="1" t="str">
        <f t="shared" si="681"/>
        <v>NGR lake sediment grab sample</v>
      </c>
      <c r="K4121" s="1" t="str">
        <f t="shared" si="682"/>
        <v>&lt;177 micron (NGR)</v>
      </c>
      <c r="L4121">
        <v>130</v>
      </c>
      <c r="M4121" t="s">
        <v>324</v>
      </c>
      <c r="N4121">
        <v>2535</v>
      </c>
      <c r="O4121" t="s">
        <v>134</v>
      </c>
      <c r="P4121" t="s">
        <v>54</v>
      </c>
      <c r="Q4121" t="s">
        <v>562</v>
      </c>
      <c r="R4121" t="s">
        <v>2995</v>
      </c>
      <c r="S4121" t="s">
        <v>57</v>
      </c>
      <c r="T4121" t="s">
        <v>781</v>
      </c>
      <c r="U4121" t="s">
        <v>168</v>
      </c>
      <c r="V4121" t="s">
        <v>2740</v>
      </c>
      <c r="W4121" t="s">
        <v>103</v>
      </c>
      <c r="X4121" t="s">
        <v>67</v>
      </c>
      <c r="Y4121" t="s">
        <v>157</v>
      </c>
      <c r="Z4121" t="s">
        <v>67</v>
      </c>
      <c r="AA4121" t="s">
        <v>64</v>
      </c>
      <c r="AB4121" t="s">
        <v>77</v>
      </c>
      <c r="AC4121" t="s">
        <v>66</v>
      </c>
      <c r="AD4121" t="s">
        <v>57</v>
      </c>
      <c r="AE4121" t="s">
        <v>1023</v>
      </c>
      <c r="AF4121" t="s">
        <v>187</v>
      </c>
      <c r="AG4121" t="s">
        <v>121</v>
      </c>
      <c r="AH4121" t="s">
        <v>155</v>
      </c>
      <c r="AI4121" t="s">
        <v>94</v>
      </c>
      <c r="AJ4121" t="s">
        <v>63</v>
      </c>
      <c r="AK4121" t="s">
        <v>73</v>
      </c>
      <c r="AL4121" t="s">
        <v>224</v>
      </c>
      <c r="AM4121" t="s">
        <v>224</v>
      </c>
      <c r="AN4121" t="s">
        <v>76</v>
      </c>
      <c r="AO4121" t="s">
        <v>327</v>
      </c>
      <c r="AP4121" t="s">
        <v>194</v>
      </c>
      <c r="AQ4121" t="s">
        <v>193</v>
      </c>
      <c r="AR4121" t="s">
        <v>74</v>
      </c>
      <c r="AS4121" t="s">
        <v>54</v>
      </c>
      <c r="AT4121" t="s">
        <v>73</v>
      </c>
      <c r="AU4121" t="s">
        <v>107</v>
      </c>
      <c r="AV4121" t="s">
        <v>19265</v>
      </c>
    </row>
    <row r="4122" spans="1:48" hidden="1" x14ac:dyDescent="0.3">
      <c r="A4122" t="s">
        <v>19266</v>
      </c>
      <c r="B4122" t="s">
        <v>19267</v>
      </c>
      <c r="C4122" s="1" t="str">
        <f t="shared" si="676"/>
        <v>21:0975</v>
      </c>
      <c r="D4122" s="1" t="str">
        <f t="shared" si="680"/>
        <v>21:0111</v>
      </c>
      <c r="E4122" t="s">
        <v>19196</v>
      </c>
      <c r="F4122" t="s">
        <v>19268</v>
      </c>
      <c r="H4122">
        <v>60.3717866</v>
      </c>
      <c r="I4122">
        <v>-100.30224680000001</v>
      </c>
      <c r="J4122" s="1" t="str">
        <f t="shared" si="681"/>
        <v>NGR lake sediment grab sample</v>
      </c>
      <c r="K4122" s="1" t="str">
        <f t="shared" si="682"/>
        <v>&lt;177 micron (NGR)</v>
      </c>
      <c r="L4122">
        <v>130</v>
      </c>
      <c r="M4122" t="s">
        <v>345</v>
      </c>
      <c r="N4122">
        <v>2536</v>
      </c>
      <c r="O4122" t="s">
        <v>203</v>
      </c>
      <c r="P4122" t="s">
        <v>54</v>
      </c>
      <c r="Q4122" t="s">
        <v>410</v>
      </c>
      <c r="R4122" t="s">
        <v>691</v>
      </c>
      <c r="S4122" t="s">
        <v>57</v>
      </c>
      <c r="T4122" t="s">
        <v>304</v>
      </c>
      <c r="U4122" t="s">
        <v>92</v>
      </c>
      <c r="V4122" t="s">
        <v>853</v>
      </c>
      <c r="W4122" t="s">
        <v>327</v>
      </c>
      <c r="X4122" t="s">
        <v>67</v>
      </c>
      <c r="Y4122" t="s">
        <v>276</v>
      </c>
      <c r="Z4122" t="s">
        <v>138</v>
      </c>
      <c r="AA4122" t="s">
        <v>64</v>
      </c>
      <c r="AB4122" t="s">
        <v>251</v>
      </c>
      <c r="AC4122" t="s">
        <v>155</v>
      </c>
      <c r="AD4122" t="s">
        <v>67</v>
      </c>
      <c r="AE4122" t="s">
        <v>171</v>
      </c>
      <c r="AF4122" t="s">
        <v>151</v>
      </c>
      <c r="AG4122" t="s">
        <v>152</v>
      </c>
      <c r="AH4122" t="s">
        <v>70</v>
      </c>
      <c r="AI4122" t="s">
        <v>168</v>
      </c>
      <c r="AJ4122" t="s">
        <v>338</v>
      </c>
      <c r="AK4122" t="s">
        <v>73</v>
      </c>
      <c r="AL4122" t="s">
        <v>157</v>
      </c>
      <c r="AM4122" t="s">
        <v>103</v>
      </c>
      <c r="AN4122" t="s">
        <v>76</v>
      </c>
      <c r="AO4122" t="s">
        <v>92</v>
      </c>
      <c r="AP4122" t="s">
        <v>253</v>
      </c>
      <c r="AQ4122" t="s">
        <v>138</v>
      </c>
      <c r="AR4122" t="s">
        <v>74</v>
      </c>
      <c r="AS4122" t="s">
        <v>54</v>
      </c>
      <c r="AT4122" t="s">
        <v>91</v>
      </c>
      <c r="AU4122" t="s">
        <v>107</v>
      </c>
      <c r="AV4122" t="s">
        <v>3671</v>
      </c>
    </row>
    <row r="4123" spans="1:48" hidden="1" x14ac:dyDescent="0.3">
      <c r="A4123" t="s">
        <v>19269</v>
      </c>
      <c r="B4123" t="s">
        <v>19270</v>
      </c>
      <c r="C4123" s="1" t="str">
        <f t="shared" si="676"/>
        <v>21:0975</v>
      </c>
      <c r="D4123" s="1" t="str">
        <f t="shared" si="680"/>
        <v>21:0111</v>
      </c>
      <c r="E4123" t="s">
        <v>19271</v>
      </c>
      <c r="F4123" t="s">
        <v>19272</v>
      </c>
      <c r="H4123">
        <v>60.3809769</v>
      </c>
      <c r="I4123">
        <v>-100.3681163</v>
      </c>
      <c r="J4123" s="1" t="str">
        <f t="shared" si="681"/>
        <v>NGR lake sediment grab sample</v>
      </c>
      <c r="K4123" s="1" t="str">
        <f t="shared" si="682"/>
        <v>&lt;177 micron (NGR)</v>
      </c>
      <c r="L4123">
        <v>130</v>
      </c>
      <c r="M4123" t="s">
        <v>335</v>
      </c>
      <c r="N4123">
        <v>2537</v>
      </c>
      <c r="O4123" t="s">
        <v>280</v>
      </c>
      <c r="P4123" t="s">
        <v>54</v>
      </c>
      <c r="Q4123" t="s">
        <v>1216</v>
      </c>
      <c r="R4123" t="s">
        <v>356</v>
      </c>
      <c r="S4123" t="s">
        <v>57</v>
      </c>
      <c r="T4123" t="s">
        <v>365</v>
      </c>
      <c r="U4123" t="s">
        <v>117</v>
      </c>
      <c r="V4123" t="s">
        <v>691</v>
      </c>
      <c r="W4123" t="s">
        <v>170</v>
      </c>
      <c r="X4123" t="s">
        <v>74</v>
      </c>
      <c r="Y4123" t="s">
        <v>448</v>
      </c>
      <c r="Z4123" t="s">
        <v>96</v>
      </c>
      <c r="AA4123" t="s">
        <v>64</v>
      </c>
      <c r="AB4123" t="s">
        <v>192</v>
      </c>
      <c r="AC4123" t="s">
        <v>70</v>
      </c>
      <c r="AD4123" t="s">
        <v>67</v>
      </c>
      <c r="AE4123" t="s">
        <v>302</v>
      </c>
      <c r="AF4123" t="s">
        <v>92</v>
      </c>
      <c r="AG4123" t="s">
        <v>219</v>
      </c>
      <c r="AH4123" t="s">
        <v>70</v>
      </c>
      <c r="AI4123" t="s">
        <v>413</v>
      </c>
      <c r="AJ4123" t="s">
        <v>263</v>
      </c>
      <c r="AK4123" t="s">
        <v>73</v>
      </c>
      <c r="AL4123" t="s">
        <v>125</v>
      </c>
      <c r="AM4123" t="s">
        <v>75</v>
      </c>
      <c r="AN4123" t="s">
        <v>76</v>
      </c>
      <c r="AO4123" t="s">
        <v>168</v>
      </c>
      <c r="AP4123" t="s">
        <v>158</v>
      </c>
      <c r="AQ4123" t="s">
        <v>692</v>
      </c>
      <c r="AR4123" t="s">
        <v>62</v>
      </c>
      <c r="AS4123" t="s">
        <v>54</v>
      </c>
      <c r="AT4123" t="s">
        <v>73</v>
      </c>
      <c r="AU4123" t="s">
        <v>107</v>
      </c>
      <c r="AV4123" t="s">
        <v>19273</v>
      </c>
    </row>
    <row r="4124" spans="1:48" hidden="1" x14ac:dyDescent="0.3">
      <c r="A4124" t="s">
        <v>19274</v>
      </c>
      <c r="B4124" t="s">
        <v>19275</v>
      </c>
      <c r="C4124" s="1" t="str">
        <f t="shared" si="676"/>
        <v>21:0975</v>
      </c>
      <c r="D4124" s="1" t="str">
        <f t="shared" si="680"/>
        <v>21:0111</v>
      </c>
      <c r="E4124" t="s">
        <v>19276</v>
      </c>
      <c r="F4124" t="s">
        <v>19277</v>
      </c>
      <c r="H4124">
        <v>60.377718999999999</v>
      </c>
      <c r="I4124">
        <v>-100.4657826</v>
      </c>
      <c r="J4124" s="1" t="str">
        <f t="shared" si="681"/>
        <v>NGR lake sediment grab sample</v>
      </c>
      <c r="K4124" s="1" t="str">
        <f t="shared" si="682"/>
        <v>&lt;177 micron (NGR)</v>
      </c>
      <c r="L4124">
        <v>130</v>
      </c>
      <c r="M4124" t="s">
        <v>354</v>
      </c>
      <c r="N4124">
        <v>2538</v>
      </c>
      <c r="O4124" t="s">
        <v>79</v>
      </c>
      <c r="P4124" t="s">
        <v>54</v>
      </c>
      <c r="Q4124" t="s">
        <v>447</v>
      </c>
      <c r="R4124" t="s">
        <v>116</v>
      </c>
      <c r="S4124" t="s">
        <v>57</v>
      </c>
      <c r="T4124" t="s">
        <v>339</v>
      </c>
      <c r="U4124" t="s">
        <v>138</v>
      </c>
      <c r="V4124" t="s">
        <v>141</v>
      </c>
      <c r="W4124" t="s">
        <v>206</v>
      </c>
      <c r="X4124" t="s">
        <v>74</v>
      </c>
      <c r="Y4124" t="s">
        <v>75</v>
      </c>
      <c r="Z4124" t="s">
        <v>62</v>
      </c>
      <c r="AA4124" t="s">
        <v>64</v>
      </c>
      <c r="AB4124" t="s">
        <v>187</v>
      </c>
      <c r="AC4124" t="s">
        <v>66</v>
      </c>
      <c r="AD4124" t="s">
        <v>67</v>
      </c>
      <c r="AE4124" t="s">
        <v>2933</v>
      </c>
      <c r="AF4124" t="s">
        <v>281</v>
      </c>
      <c r="AG4124" t="s">
        <v>116</v>
      </c>
      <c r="AH4124" t="s">
        <v>173</v>
      </c>
      <c r="AI4124" t="s">
        <v>292</v>
      </c>
      <c r="AJ4124" t="s">
        <v>292</v>
      </c>
      <c r="AK4124" t="s">
        <v>73</v>
      </c>
      <c r="AL4124" t="s">
        <v>103</v>
      </c>
      <c r="AM4124" t="s">
        <v>103</v>
      </c>
      <c r="AN4124" t="s">
        <v>76</v>
      </c>
      <c r="AO4124" t="s">
        <v>440</v>
      </c>
      <c r="AP4124" t="s">
        <v>202</v>
      </c>
      <c r="AQ4124" t="s">
        <v>136</v>
      </c>
      <c r="AR4124" t="s">
        <v>67</v>
      </c>
      <c r="AS4124" t="s">
        <v>54</v>
      </c>
      <c r="AT4124" t="s">
        <v>73</v>
      </c>
      <c r="AU4124" t="s">
        <v>107</v>
      </c>
      <c r="AV4124" t="s">
        <v>14833</v>
      </c>
    </row>
    <row r="4125" spans="1:48" hidden="1" x14ac:dyDescent="0.3">
      <c r="A4125" t="s">
        <v>19278</v>
      </c>
      <c r="B4125" t="s">
        <v>19279</v>
      </c>
      <c r="C4125" s="1" t="str">
        <f t="shared" si="676"/>
        <v>21:0975</v>
      </c>
      <c r="D4125" s="1" t="str">
        <f t="shared" si="680"/>
        <v>21:0111</v>
      </c>
      <c r="E4125" t="s">
        <v>19280</v>
      </c>
      <c r="F4125" t="s">
        <v>19281</v>
      </c>
      <c r="H4125">
        <v>60.299044000000002</v>
      </c>
      <c r="I4125">
        <v>-101.3490939</v>
      </c>
      <c r="J4125" s="1" t="str">
        <f t="shared" si="681"/>
        <v>NGR lake sediment grab sample</v>
      </c>
      <c r="K4125" s="1" t="str">
        <f t="shared" si="682"/>
        <v>&lt;177 micron (NGR)</v>
      </c>
      <c r="L4125">
        <v>131</v>
      </c>
      <c r="M4125" t="s">
        <v>52</v>
      </c>
      <c r="N4125">
        <v>2539</v>
      </c>
      <c r="O4125" t="s">
        <v>177</v>
      </c>
      <c r="P4125" t="s">
        <v>54</v>
      </c>
      <c r="Q4125" t="s">
        <v>277</v>
      </c>
      <c r="R4125" t="s">
        <v>121</v>
      </c>
      <c r="S4125" t="s">
        <v>57</v>
      </c>
      <c r="T4125" t="s">
        <v>58</v>
      </c>
      <c r="U4125" t="s">
        <v>168</v>
      </c>
      <c r="V4125" t="s">
        <v>616</v>
      </c>
      <c r="W4125" t="s">
        <v>68</v>
      </c>
      <c r="X4125" t="s">
        <v>67</v>
      </c>
      <c r="Y4125" t="s">
        <v>61</v>
      </c>
      <c r="Z4125" t="s">
        <v>62</v>
      </c>
      <c r="AA4125" t="s">
        <v>64</v>
      </c>
      <c r="AB4125" t="s">
        <v>303</v>
      </c>
      <c r="AC4125" t="s">
        <v>70</v>
      </c>
      <c r="AD4125" t="s">
        <v>138</v>
      </c>
      <c r="AE4125" t="s">
        <v>7527</v>
      </c>
      <c r="AF4125" t="s">
        <v>281</v>
      </c>
      <c r="AG4125" t="s">
        <v>436</v>
      </c>
      <c r="AH4125" t="s">
        <v>780</v>
      </c>
      <c r="AI4125" t="s">
        <v>79</v>
      </c>
      <c r="AJ4125" t="s">
        <v>71</v>
      </c>
      <c r="AK4125" t="s">
        <v>73</v>
      </c>
      <c r="AL4125" t="s">
        <v>103</v>
      </c>
      <c r="AM4125" t="s">
        <v>75</v>
      </c>
      <c r="AN4125" t="s">
        <v>76</v>
      </c>
      <c r="AO4125" t="s">
        <v>168</v>
      </c>
      <c r="AP4125" t="s">
        <v>435</v>
      </c>
      <c r="AQ4125" t="s">
        <v>280</v>
      </c>
      <c r="AR4125" t="s">
        <v>67</v>
      </c>
      <c r="AS4125" t="s">
        <v>62</v>
      </c>
      <c r="AT4125" t="s">
        <v>248</v>
      </c>
      <c r="AU4125" t="s">
        <v>107</v>
      </c>
      <c r="AV4125" t="s">
        <v>19282</v>
      </c>
    </row>
    <row r="4126" spans="1:48" hidden="1" x14ac:dyDescent="0.3">
      <c r="A4126" t="s">
        <v>19283</v>
      </c>
      <c r="B4126" t="s">
        <v>19284</v>
      </c>
      <c r="C4126" s="1" t="str">
        <f t="shared" si="676"/>
        <v>21:0975</v>
      </c>
      <c r="D4126" s="1" t="str">
        <f t="shared" si="680"/>
        <v>21:0111</v>
      </c>
      <c r="E4126" t="s">
        <v>19285</v>
      </c>
      <c r="F4126" t="s">
        <v>19286</v>
      </c>
      <c r="H4126">
        <v>60.375449600000003</v>
      </c>
      <c r="I4126">
        <v>-100.5057647</v>
      </c>
      <c r="J4126" s="1" t="str">
        <f t="shared" si="681"/>
        <v>NGR lake sediment grab sample</v>
      </c>
      <c r="K4126" s="1" t="str">
        <f t="shared" si="682"/>
        <v>&lt;177 micron (NGR)</v>
      </c>
      <c r="L4126">
        <v>131</v>
      </c>
      <c r="M4126" t="s">
        <v>113</v>
      </c>
      <c r="N4126">
        <v>2540</v>
      </c>
      <c r="O4126" t="s">
        <v>281</v>
      </c>
      <c r="P4126" t="s">
        <v>16151</v>
      </c>
      <c r="Q4126" t="s">
        <v>64</v>
      </c>
      <c r="R4126" t="s">
        <v>616</v>
      </c>
      <c r="S4126" t="s">
        <v>57</v>
      </c>
      <c r="T4126" t="s">
        <v>10557</v>
      </c>
      <c r="U4126" t="s">
        <v>117</v>
      </c>
      <c r="V4126" t="s">
        <v>2740</v>
      </c>
      <c r="W4126" t="s">
        <v>103</v>
      </c>
      <c r="X4126" t="s">
        <v>170</v>
      </c>
      <c r="Y4126" t="s">
        <v>157</v>
      </c>
      <c r="Z4126" t="s">
        <v>67</v>
      </c>
      <c r="AA4126" t="s">
        <v>64</v>
      </c>
      <c r="AB4126" t="s">
        <v>104</v>
      </c>
      <c r="AC4126" t="s">
        <v>66</v>
      </c>
      <c r="AD4126" t="s">
        <v>16151</v>
      </c>
      <c r="AE4126" t="s">
        <v>8978</v>
      </c>
      <c r="AF4126" t="s">
        <v>8623</v>
      </c>
      <c r="AG4126" t="s">
        <v>19287</v>
      </c>
      <c r="AH4126" t="s">
        <v>157</v>
      </c>
      <c r="AI4126" t="s">
        <v>62</v>
      </c>
      <c r="AJ4126" t="s">
        <v>396</v>
      </c>
      <c r="AK4126" t="s">
        <v>107</v>
      </c>
      <c r="AL4126" t="s">
        <v>103</v>
      </c>
      <c r="AM4126" t="s">
        <v>103</v>
      </c>
      <c r="AN4126" t="s">
        <v>10133</v>
      </c>
      <c r="AO4126" t="s">
        <v>94</v>
      </c>
      <c r="AP4126" t="s">
        <v>115</v>
      </c>
      <c r="AQ4126" t="s">
        <v>281</v>
      </c>
      <c r="AR4126" t="s">
        <v>67</v>
      </c>
      <c r="AS4126" t="s">
        <v>54</v>
      </c>
      <c r="AT4126" t="s">
        <v>73</v>
      </c>
      <c r="AU4126" t="s">
        <v>18135</v>
      </c>
      <c r="AV4126" t="s">
        <v>68</v>
      </c>
    </row>
    <row r="4127" spans="1:48" hidden="1" x14ac:dyDescent="0.3">
      <c r="A4127" t="s">
        <v>19288</v>
      </c>
      <c r="B4127" t="s">
        <v>19289</v>
      </c>
      <c r="C4127" s="1" t="str">
        <f t="shared" si="676"/>
        <v>21:0975</v>
      </c>
      <c r="D4127" s="1" t="str">
        <f t="shared" si="680"/>
        <v>21:0111</v>
      </c>
      <c r="E4127" t="s">
        <v>19285</v>
      </c>
      <c r="F4127" t="s">
        <v>19290</v>
      </c>
      <c r="H4127">
        <v>60.375449600000003</v>
      </c>
      <c r="I4127">
        <v>-100.5057647</v>
      </c>
      <c r="J4127" s="1" t="str">
        <f t="shared" si="681"/>
        <v>NGR lake sediment grab sample</v>
      </c>
      <c r="K4127" s="1" t="str">
        <f t="shared" si="682"/>
        <v>&lt;177 micron (NGR)</v>
      </c>
      <c r="L4127">
        <v>131</v>
      </c>
      <c r="M4127" t="s">
        <v>132</v>
      </c>
      <c r="N4127">
        <v>2541</v>
      </c>
      <c r="O4127" t="s">
        <v>290</v>
      </c>
      <c r="P4127" t="s">
        <v>170</v>
      </c>
      <c r="Q4127" t="s">
        <v>561</v>
      </c>
      <c r="R4127" t="s">
        <v>264</v>
      </c>
      <c r="S4127" t="s">
        <v>57</v>
      </c>
      <c r="T4127" t="s">
        <v>251</v>
      </c>
      <c r="U4127" t="s">
        <v>59</v>
      </c>
      <c r="V4127" t="s">
        <v>436</v>
      </c>
      <c r="W4127" t="s">
        <v>157</v>
      </c>
      <c r="X4127" t="s">
        <v>67</v>
      </c>
      <c r="Y4127" t="s">
        <v>177</v>
      </c>
      <c r="Z4127" t="s">
        <v>62</v>
      </c>
      <c r="AA4127" t="s">
        <v>64</v>
      </c>
      <c r="AB4127" t="s">
        <v>281</v>
      </c>
      <c r="AC4127" t="s">
        <v>66</v>
      </c>
      <c r="AD4127" t="s">
        <v>758</v>
      </c>
      <c r="AE4127" t="s">
        <v>2032</v>
      </c>
      <c r="AF4127" t="s">
        <v>290</v>
      </c>
      <c r="AG4127" t="s">
        <v>168</v>
      </c>
      <c r="AH4127" t="s">
        <v>224</v>
      </c>
      <c r="AI4127" t="s">
        <v>205</v>
      </c>
      <c r="AJ4127" t="s">
        <v>137</v>
      </c>
      <c r="AK4127" t="s">
        <v>73</v>
      </c>
      <c r="AL4127" t="s">
        <v>103</v>
      </c>
      <c r="AM4127" t="s">
        <v>103</v>
      </c>
      <c r="AN4127" t="s">
        <v>76</v>
      </c>
      <c r="AO4127" t="s">
        <v>61</v>
      </c>
      <c r="AP4127" t="s">
        <v>8164</v>
      </c>
      <c r="AQ4127" t="s">
        <v>134</v>
      </c>
      <c r="AR4127" t="s">
        <v>67</v>
      </c>
      <c r="AS4127" t="s">
        <v>54</v>
      </c>
      <c r="AT4127" t="s">
        <v>73</v>
      </c>
      <c r="AU4127" t="s">
        <v>107</v>
      </c>
      <c r="AV4127" t="s">
        <v>11506</v>
      </c>
    </row>
    <row r="4128" spans="1:48" hidden="1" x14ac:dyDescent="0.3">
      <c r="A4128" t="s">
        <v>19291</v>
      </c>
      <c r="B4128" t="s">
        <v>19292</v>
      </c>
      <c r="C4128" s="1" t="str">
        <f t="shared" si="676"/>
        <v>21:0975</v>
      </c>
      <c r="D4128" s="1" t="str">
        <f t="shared" si="680"/>
        <v>21:0111</v>
      </c>
      <c r="E4128" t="s">
        <v>19293</v>
      </c>
      <c r="F4128" t="s">
        <v>19294</v>
      </c>
      <c r="H4128">
        <v>60.367676299999999</v>
      </c>
      <c r="I4128">
        <v>-100.55924469999999</v>
      </c>
      <c r="J4128" s="1" t="str">
        <f t="shared" si="681"/>
        <v>NGR lake sediment grab sample</v>
      </c>
      <c r="K4128" s="1" t="str">
        <f t="shared" si="682"/>
        <v>&lt;177 micron (NGR)</v>
      </c>
      <c r="L4128">
        <v>131</v>
      </c>
      <c r="M4128" t="s">
        <v>86</v>
      </c>
      <c r="N4128">
        <v>2542</v>
      </c>
      <c r="O4128" t="s">
        <v>19295</v>
      </c>
      <c r="P4128" t="s">
        <v>170</v>
      </c>
      <c r="Q4128" t="s">
        <v>560</v>
      </c>
      <c r="R4128" t="s">
        <v>19296</v>
      </c>
      <c r="S4128" t="s">
        <v>57</v>
      </c>
      <c r="T4128" t="s">
        <v>550</v>
      </c>
      <c r="U4128" t="s">
        <v>168</v>
      </c>
      <c r="V4128" t="s">
        <v>317</v>
      </c>
      <c r="W4128" t="s">
        <v>68</v>
      </c>
      <c r="X4128" t="s">
        <v>67</v>
      </c>
      <c r="Y4128" t="s">
        <v>74</v>
      </c>
      <c r="Z4128" t="s">
        <v>170</v>
      </c>
      <c r="AA4128" t="s">
        <v>64</v>
      </c>
      <c r="AB4128" t="s">
        <v>290</v>
      </c>
      <c r="AC4128" t="s">
        <v>66</v>
      </c>
      <c r="AD4128" t="s">
        <v>54</v>
      </c>
      <c r="AE4128" t="s">
        <v>490</v>
      </c>
      <c r="AF4128" t="s">
        <v>478</v>
      </c>
      <c r="AG4128" t="s">
        <v>99</v>
      </c>
      <c r="AH4128" t="s">
        <v>125</v>
      </c>
      <c r="AI4128" t="s">
        <v>127</v>
      </c>
      <c r="AJ4128" t="s">
        <v>170</v>
      </c>
      <c r="AK4128" t="s">
        <v>73</v>
      </c>
      <c r="AL4128" t="s">
        <v>103</v>
      </c>
      <c r="AM4128" t="s">
        <v>103</v>
      </c>
      <c r="AN4128" t="s">
        <v>76</v>
      </c>
      <c r="AO4128" t="s">
        <v>254</v>
      </c>
      <c r="AP4128" t="s">
        <v>247</v>
      </c>
      <c r="AQ4128" t="s">
        <v>123</v>
      </c>
      <c r="AR4128" t="s">
        <v>67</v>
      </c>
      <c r="AS4128" t="s">
        <v>54</v>
      </c>
      <c r="AT4128" t="s">
        <v>624</v>
      </c>
      <c r="AU4128" t="s">
        <v>107</v>
      </c>
      <c r="AV4128" t="s">
        <v>17851</v>
      </c>
    </row>
    <row r="4129" spans="1:48" hidden="1" x14ac:dyDescent="0.3">
      <c r="A4129" t="s">
        <v>19297</v>
      </c>
      <c r="B4129" t="s">
        <v>19298</v>
      </c>
      <c r="C4129" s="1" t="str">
        <f t="shared" si="676"/>
        <v>21:0975</v>
      </c>
      <c r="D4129" s="1" t="str">
        <f t="shared" si="680"/>
        <v>21:0111</v>
      </c>
      <c r="E4129" t="s">
        <v>19299</v>
      </c>
      <c r="F4129" t="s">
        <v>19300</v>
      </c>
      <c r="H4129">
        <v>60.371770499999997</v>
      </c>
      <c r="I4129">
        <v>-100.6246196</v>
      </c>
      <c r="J4129" s="1" t="str">
        <f t="shared" si="681"/>
        <v>NGR lake sediment grab sample</v>
      </c>
      <c r="K4129" s="1" t="str">
        <f t="shared" si="682"/>
        <v>&lt;177 micron (NGR)</v>
      </c>
      <c r="L4129">
        <v>131</v>
      </c>
      <c r="M4129" t="s">
        <v>149</v>
      </c>
      <c r="N4129">
        <v>2543</v>
      </c>
      <c r="O4129" t="s">
        <v>220</v>
      </c>
      <c r="P4129" t="s">
        <v>54</v>
      </c>
      <c r="Q4129" t="s">
        <v>262</v>
      </c>
      <c r="R4129" t="s">
        <v>282</v>
      </c>
      <c r="S4129" t="s">
        <v>57</v>
      </c>
      <c r="T4129" t="s">
        <v>97</v>
      </c>
      <c r="U4129" t="s">
        <v>138</v>
      </c>
      <c r="V4129" t="s">
        <v>2740</v>
      </c>
      <c r="W4129" t="s">
        <v>125</v>
      </c>
      <c r="X4129" t="s">
        <v>67</v>
      </c>
      <c r="Y4129" t="s">
        <v>75</v>
      </c>
      <c r="Z4129" t="s">
        <v>67</v>
      </c>
      <c r="AA4129" t="s">
        <v>64</v>
      </c>
      <c r="AB4129" t="s">
        <v>616</v>
      </c>
      <c r="AC4129" t="s">
        <v>66</v>
      </c>
      <c r="AD4129" t="s">
        <v>67</v>
      </c>
      <c r="AE4129" t="s">
        <v>15443</v>
      </c>
      <c r="AF4129" t="s">
        <v>290</v>
      </c>
      <c r="AG4129" t="s">
        <v>290</v>
      </c>
      <c r="AH4129" t="s">
        <v>472</v>
      </c>
      <c r="AI4129" t="s">
        <v>355</v>
      </c>
      <c r="AJ4129" t="s">
        <v>61</v>
      </c>
      <c r="AK4129" t="s">
        <v>73</v>
      </c>
      <c r="AL4129" t="s">
        <v>103</v>
      </c>
      <c r="AM4129" t="s">
        <v>103</v>
      </c>
      <c r="AN4129" t="s">
        <v>76</v>
      </c>
      <c r="AO4129" t="s">
        <v>336</v>
      </c>
      <c r="AP4129" t="s">
        <v>8164</v>
      </c>
      <c r="AQ4129" t="s">
        <v>346</v>
      </c>
      <c r="AR4129" t="s">
        <v>67</v>
      </c>
      <c r="AS4129" t="s">
        <v>54</v>
      </c>
      <c r="AT4129" t="s">
        <v>73</v>
      </c>
      <c r="AU4129" t="s">
        <v>107</v>
      </c>
      <c r="AV4129" t="s">
        <v>19301</v>
      </c>
    </row>
    <row r="4130" spans="1:48" hidden="1" x14ac:dyDescent="0.3">
      <c r="A4130" t="s">
        <v>19302</v>
      </c>
      <c r="B4130" t="s">
        <v>19303</v>
      </c>
      <c r="C4130" s="1" t="str">
        <f t="shared" si="676"/>
        <v>21:0975</v>
      </c>
      <c r="D4130" s="1" t="str">
        <f t="shared" si="680"/>
        <v>21:0111</v>
      </c>
      <c r="E4130" t="s">
        <v>19304</v>
      </c>
      <c r="F4130" t="s">
        <v>19305</v>
      </c>
      <c r="H4130">
        <v>60.370987499999998</v>
      </c>
      <c r="I4130">
        <v>-100.6903587</v>
      </c>
      <c r="J4130" s="1" t="str">
        <f t="shared" si="681"/>
        <v>NGR lake sediment grab sample</v>
      </c>
      <c r="K4130" s="1" t="str">
        <f t="shared" si="682"/>
        <v>&lt;177 micron (NGR)</v>
      </c>
      <c r="L4130">
        <v>131</v>
      </c>
      <c r="M4130" t="s">
        <v>165</v>
      </c>
      <c r="N4130">
        <v>2544</v>
      </c>
      <c r="O4130" t="s">
        <v>436</v>
      </c>
      <c r="P4130" t="s">
        <v>54</v>
      </c>
      <c r="Q4130" t="s">
        <v>80</v>
      </c>
      <c r="R4130" t="s">
        <v>187</v>
      </c>
      <c r="S4130" t="s">
        <v>57</v>
      </c>
      <c r="T4130" t="s">
        <v>522</v>
      </c>
      <c r="U4130" t="s">
        <v>117</v>
      </c>
      <c r="V4130" t="s">
        <v>436</v>
      </c>
      <c r="W4130" t="s">
        <v>68</v>
      </c>
      <c r="X4130" t="s">
        <v>67</v>
      </c>
      <c r="Y4130" t="s">
        <v>355</v>
      </c>
      <c r="Z4130" t="s">
        <v>62</v>
      </c>
      <c r="AA4130" t="s">
        <v>64</v>
      </c>
      <c r="AB4130" t="s">
        <v>69</v>
      </c>
      <c r="AC4130" t="s">
        <v>66</v>
      </c>
      <c r="AD4130" t="s">
        <v>67</v>
      </c>
      <c r="AE4130" t="s">
        <v>943</v>
      </c>
      <c r="AF4130" t="s">
        <v>290</v>
      </c>
      <c r="AG4130" t="s">
        <v>282</v>
      </c>
      <c r="AH4130" t="s">
        <v>472</v>
      </c>
      <c r="AI4130" t="s">
        <v>193</v>
      </c>
      <c r="AJ4130" t="s">
        <v>143</v>
      </c>
      <c r="AK4130" t="s">
        <v>73</v>
      </c>
      <c r="AL4130" t="s">
        <v>103</v>
      </c>
      <c r="AM4130" t="s">
        <v>103</v>
      </c>
      <c r="AN4130" t="s">
        <v>76</v>
      </c>
      <c r="AO4130" t="s">
        <v>124</v>
      </c>
      <c r="AP4130" t="s">
        <v>4217</v>
      </c>
      <c r="AQ4130" t="s">
        <v>71</v>
      </c>
      <c r="AR4130" t="s">
        <v>67</v>
      </c>
      <c r="AS4130" t="s">
        <v>54</v>
      </c>
      <c r="AT4130" t="s">
        <v>73</v>
      </c>
      <c r="AU4130" t="s">
        <v>107</v>
      </c>
      <c r="AV4130" t="s">
        <v>7410</v>
      </c>
    </row>
    <row r="4131" spans="1:48" hidden="1" x14ac:dyDescent="0.3">
      <c r="A4131" t="s">
        <v>19306</v>
      </c>
      <c r="B4131" t="s">
        <v>19307</v>
      </c>
      <c r="C4131" s="1" t="str">
        <f t="shared" si="676"/>
        <v>21:0975</v>
      </c>
      <c r="D4131" s="1" t="str">
        <f t="shared" si="680"/>
        <v>21:0111</v>
      </c>
      <c r="E4131" t="s">
        <v>19308</v>
      </c>
      <c r="F4131" t="s">
        <v>19309</v>
      </c>
      <c r="H4131">
        <v>60.368097900000002</v>
      </c>
      <c r="I4131">
        <v>-100.75197489999999</v>
      </c>
      <c r="J4131" s="1" t="str">
        <f t="shared" si="681"/>
        <v>NGR lake sediment grab sample</v>
      </c>
      <c r="K4131" s="1" t="str">
        <f t="shared" si="682"/>
        <v>&lt;177 micron (NGR)</v>
      </c>
      <c r="L4131">
        <v>131</v>
      </c>
      <c r="M4131" t="s">
        <v>185</v>
      </c>
      <c r="N4131">
        <v>2545</v>
      </c>
      <c r="O4131" t="s">
        <v>402</v>
      </c>
      <c r="P4131" t="s">
        <v>54</v>
      </c>
      <c r="Q4131" t="s">
        <v>437</v>
      </c>
      <c r="R4131" t="s">
        <v>3118</v>
      </c>
      <c r="S4131" t="s">
        <v>57</v>
      </c>
      <c r="T4131" t="s">
        <v>223</v>
      </c>
      <c r="U4131" t="s">
        <v>168</v>
      </c>
      <c r="V4131" t="s">
        <v>151</v>
      </c>
      <c r="W4131" t="s">
        <v>526</v>
      </c>
      <c r="X4131" t="s">
        <v>67</v>
      </c>
      <c r="Y4131" t="s">
        <v>396</v>
      </c>
      <c r="Z4131" t="s">
        <v>62</v>
      </c>
      <c r="AA4131" t="s">
        <v>64</v>
      </c>
      <c r="AB4131" t="s">
        <v>317</v>
      </c>
      <c r="AC4131" t="s">
        <v>66</v>
      </c>
      <c r="AD4131" t="s">
        <v>67</v>
      </c>
      <c r="AE4131" t="s">
        <v>1023</v>
      </c>
      <c r="AF4131" t="s">
        <v>77</v>
      </c>
      <c r="AG4131" t="s">
        <v>290</v>
      </c>
      <c r="AH4131" t="s">
        <v>472</v>
      </c>
      <c r="AI4131" t="s">
        <v>106</v>
      </c>
      <c r="AJ4131" t="s">
        <v>127</v>
      </c>
      <c r="AK4131" t="s">
        <v>73</v>
      </c>
      <c r="AL4131" t="s">
        <v>103</v>
      </c>
      <c r="AM4131" t="s">
        <v>103</v>
      </c>
      <c r="AN4131" t="s">
        <v>76</v>
      </c>
      <c r="AO4131" t="s">
        <v>305</v>
      </c>
      <c r="AP4131" t="s">
        <v>194</v>
      </c>
      <c r="AQ4131" t="s">
        <v>203</v>
      </c>
      <c r="AR4131" t="s">
        <v>67</v>
      </c>
      <c r="AS4131" t="s">
        <v>54</v>
      </c>
      <c r="AT4131" t="s">
        <v>73</v>
      </c>
      <c r="AU4131" t="s">
        <v>107</v>
      </c>
      <c r="AV4131" t="s">
        <v>3173</v>
      </c>
    </row>
    <row r="4132" spans="1:48" hidden="1" x14ac:dyDescent="0.3">
      <c r="A4132" t="s">
        <v>19310</v>
      </c>
      <c r="B4132" t="s">
        <v>19311</v>
      </c>
      <c r="C4132" s="1" t="str">
        <f t="shared" si="676"/>
        <v>21:0975</v>
      </c>
      <c r="D4132" s="1" t="str">
        <f>HYPERLINK("https://geochem.nrcan.gc.ca/cdogs/content/svy/svy_e.htm", "")</f>
        <v/>
      </c>
      <c r="G4132" s="1" t="str">
        <f>HYPERLINK("https://geochem.nrcan.gc.ca/cdogs/content/cr_/cr_00160_e.htm", "160")</f>
        <v>160</v>
      </c>
      <c r="J4132" t="s">
        <v>230</v>
      </c>
      <c r="K4132" t="s">
        <v>231</v>
      </c>
      <c r="L4132">
        <v>131</v>
      </c>
      <c r="M4132" t="s">
        <v>232</v>
      </c>
      <c r="N4132">
        <v>2546</v>
      </c>
      <c r="O4132" t="s">
        <v>1073</v>
      </c>
      <c r="P4132" t="s">
        <v>54</v>
      </c>
      <c r="Q4132" t="s">
        <v>656</v>
      </c>
      <c r="R4132" t="s">
        <v>103</v>
      </c>
      <c r="S4132" t="s">
        <v>57</v>
      </c>
      <c r="T4132" t="s">
        <v>169</v>
      </c>
      <c r="U4132" t="s">
        <v>88</v>
      </c>
      <c r="V4132" t="s">
        <v>169</v>
      </c>
      <c r="W4132" t="s">
        <v>346</v>
      </c>
      <c r="X4132" t="s">
        <v>74</v>
      </c>
      <c r="Y4132" t="s">
        <v>205</v>
      </c>
      <c r="Z4132" t="s">
        <v>88</v>
      </c>
      <c r="AA4132" t="s">
        <v>64</v>
      </c>
      <c r="AB4132" t="s">
        <v>691</v>
      </c>
      <c r="AC4132" t="s">
        <v>155</v>
      </c>
      <c r="AD4132" t="s">
        <v>67</v>
      </c>
      <c r="AE4132" t="s">
        <v>448</v>
      </c>
      <c r="AF4132" t="s">
        <v>76</v>
      </c>
      <c r="AG4132" t="s">
        <v>365</v>
      </c>
      <c r="AH4132" t="s">
        <v>68</v>
      </c>
      <c r="AI4132" t="s">
        <v>104</v>
      </c>
      <c r="AJ4132" t="s">
        <v>340</v>
      </c>
      <c r="AK4132" t="s">
        <v>73</v>
      </c>
      <c r="AL4132" t="s">
        <v>74</v>
      </c>
      <c r="AM4132" t="s">
        <v>157</v>
      </c>
      <c r="AN4132" t="s">
        <v>76</v>
      </c>
      <c r="AO4132" t="s">
        <v>203</v>
      </c>
      <c r="AP4132" t="s">
        <v>2054</v>
      </c>
      <c r="AQ4132" t="s">
        <v>127</v>
      </c>
      <c r="AR4132" t="s">
        <v>74</v>
      </c>
      <c r="AS4132" t="s">
        <v>170</v>
      </c>
      <c r="AT4132" t="s">
        <v>152</v>
      </c>
      <c r="AU4132" t="s">
        <v>643</v>
      </c>
      <c r="AV4132" t="s">
        <v>10488</v>
      </c>
    </row>
    <row r="4133" spans="1:48" hidden="1" x14ac:dyDescent="0.3">
      <c r="A4133" t="s">
        <v>19312</v>
      </c>
      <c r="B4133" t="s">
        <v>19313</v>
      </c>
      <c r="C4133" s="1" t="str">
        <f t="shared" si="676"/>
        <v>21:0975</v>
      </c>
      <c r="D4133" s="1" t="str">
        <f t="shared" ref="D4133:D4148" si="683">HYPERLINK("https://geochem.nrcan.gc.ca/cdogs/content/svy/svy210111_e.htm", "21:0111")</f>
        <v>21:0111</v>
      </c>
      <c r="E4133" t="s">
        <v>19314</v>
      </c>
      <c r="F4133" t="s">
        <v>19315</v>
      </c>
      <c r="H4133">
        <v>60.373924500000001</v>
      </c>
      <c r="I4133">
        <v>-100.8288652</v>
      </c>
      <c r="J4133" s="1" t="str">
        <f t="shared" ref="J4133:J4148" si="684">HYPERLINK("https://geochem.nrcan.gc.ca/cdogs/content/kwd/kwd020027_e.htm", "NGR lake sediment grab sample")</f>
        <v>NGR lake sediment grab sample</v>
      </c>
      <c r="K4133" s="1" t="str">
        <f t="shared" ref="K4133:K4148" si="685">HYPERLINK("https://geochem.nrcan.gc.ca/cdogs/content/kwd/kwd080006_e.htm", "&lt;177 micron (NGR)")</f>
        <v>&lt;177 micron (NGR)</v>
      </c>
      <c r="L4133">
        <v>131</v>
      </c>
      <c r="M4133" t="s">
        <v>200</v>
      </c>
      <c r="N4133">
        <v>2547</v>
      </c>
      <c r="O4133" t="s">
        <v>137</v>
      </c>
      <c r="P4133" t="s">
        <v>54</v>
      </c>
      <c r="Q4133" t="s">
        <v>446</v>
      </c>
      <c r="R4133" t="s">
        <v>77</v>
      </c>
      <c r="S4133" t="s">
        <v>57</v>
      </c>
      <c r="T4133" t="s">
        <v>279</v>
      </c>
      <c r="U4133" t="s">
        <v>281</v>
      </c>
      <c r="V4133" t="s">
        <v>236</v>
      </c>
      <c r="W4133" t="s">
        <v>276</v>
      </c>
      <c r="X4133" t="s">
        <v>74</v>
      </c>
      <c r="Y4133" t="s">
        <v>280</v>
      </c>
      <c r="Z4133" t="s">
        <v>96</v>
      </c>
      <c r="AA4133" t="s">
        <v>64</v>
      </c>
      <c r="AB4133" t="s">
        <v>522</v>
      </c>
      <c r="AC4133" t="s">
        <v>155</v>
      </c>
      <c r="AD4133" t="s">
        <v>170</v>
      </c>
      <c r="AE4133" t="s">
        <v>171</v>
      </c>
      <c r="AF4133" t="s">
        <v>104</v>
      </c>
      <c r="AG4133" t="s">
        <v>412</v>
      </c>
      <c r="AH4133" t="s">
        <v>780</v>
      </c>
      <c r="AI4133" t="s">
        <v>156</v>
      </c>
      <c r="AJ4133" t="s">
        <v>59</v>
      </c>
      <c r="AK4133" t="s">
        <v>73</v>
      </c>
      <c r="AL4133" t="s">
        <v>75</v>
      </c>
      <c r="AM4133" t="s">
        <v>224</v>
      </c>
      <c r="AN4133" t="s">
        <v>76</v>
      </c>
      <c r="AO4133" t="s">
        <v>168</v>
      </c>
      <c r="AP4133" t="s">
        <v>656</v>
      </c>
      <c r="AQ4133" t="s">
        <v>59</v>
      </c>
      <c r="AR4133" t="s">
        <v>67</v>
      </c>
      <c r="AS4133" t="s">
        <v>54</v>
      </c>
      <c r="AT4133" t="s">
        <v>248</v>
      </c>
      <c r="AU4133" t="s">
        <v>107</v>
      </c>
      <c r="AV4133" t="s">
        <v>19316</v>
      </c>
    </row>
    <row r="4134" spans="1:48" hidden="1" x14ac:dyDescent="0.3">
      <c r="A4134" t="s">
        <v>19317</v>
      </c>
      <c r="B4134" t="s">
        <v>19318</v>
      </c>
      <c r="C4134" s="1" t="str">
        <f t="shared" si="676"/>
        <v>21:0975</v>
      </c>
      <c r="D4134" s="1" t="str">
        <f t="shared" si="683"/>
        <v>21:0111</v>
      </c>
      <c r="E4134" t="s">
        <v>19319</v>
      </c>
      <c r="F4134" t="s">
        <v>19320</v>
      </c>
      <c r="H4134">
        <v>60.377628799999997</v>
      </c>
      <c r="I4134">
        <v>-100.8991132</v>
      </c>
      <c r="J4134" s="1" t="str">
        <f t="shared" si="684"/>
        <v>NGR lake sediment grab sample</v>
      </c>
      <c r="K4134" s="1" t="str">
        <f t="shared" si="685"/>
        <v>&lt;177 micron (NGR)</v>
      </c>
      <c r="L4134">
        <v>131</v>
      </c>
      <c r="M4134" t="s">
        <v>217</v>
      </c>
      <c r="N4134">
        <v>2548</v>
      </c>
      <c r="O4134" t="s">
        <v>238</v>
      </c>
      <c r="P4134" t="s">
        <v>54</v>
      </c>
      <c r="Q4134" t="s">
        <v>635</v>
      </c>
      <c r="R4134" t="s">
        <v>134</v>
      </c>
      <c r="S4134" t="s">
        <v>57</v>
      </c>
      <c r="T4134" t="s">
        <v>615</v>
      </c>
      <c r="U4134" t="s">
        <v>138</v>
      </c>
      <c r="V4134" t="s">
        <v>264</v>
      </c>
      <c r="W4134" t="s">
        <v>526</v>
      </c>
      <c r="X4134" t="s">
        <v>67</v>
      </c>
      <c r="Y4134" t="s">
        <v>74</v>
      </c>
      <c r="Z4134" t="s">
        <v>62</v>
      </c>
      <c r="AA4134" t="s">
        <v>64</v>
      </c>
      <c r="AB4134" t="s">
        <v>141</v>
      </c>
      <c r="AC4134" t="s">
        <v>66</v>
      </c>
      <c r="AD4134" t="s">
        <v>67</v>
      </c>
      <c r="AE4134" t="s">
        <v>584</v>
      </c>
      <c r="AF4134" t="s">
        <v>178</v>
      </c>
      <c r="AG4134" t="s">
        <v>90</v>
      </c>
      <c r="AH4134" t="s">
        <v>780</v>
      </c>
      <c r="AI4134" t="s">
        <v>308</v>
      </c>
      <c r="AJ4134" t="s">
        <v>226</v>
      </c>
      <c r="AK4134" t="s">
        <v>73</v>
      </c>
      <c r="AL4134" t="s">
        <v>103</v>
      </c>
      <c r="AM4134" t="s">
        <v>103</v>
      </c>
      <c r="AN4134" t="s">
        <v>76</v>
      </c>
      <c r="AO4134" t="s">
        <v>101</v>
      </c>
      <c r="AP4134" t="s">
        <v>731</v>
      </c>
      <c r="AQ4134" t="s">
        <v>117</v>
      </c>
      <c r="AR4134" t="s">
        <v>67</v>
      </c>
      <c r="AS4134" t="s">
        <v>54</v>
      </c>
      <c r="AT4134" t="s">
        <v>73</v>
      </c>
      <c r="AU4134" t="s">
        <v>107</v>
      </c>
      <c r="AV4134" t="s">
        <v>6098</v>
      </c>
    </row>
    <row r="4135" spans="1:48" hidden="1" x14ac:dyDescent="0.3">
      <c r="A4135" t="s">
        <v>19321</v>
      </c>
      <c r="B4135" t="s">
        <v>19322</v>
      </c>
      <c r="C4135" s="1" t="str">
        <f t="shared" si="676"/>
        <v>21:0975</v>
      </c>
      <c r="D4135" s="1" t="str">
        <f t="shared" si="683"/>
        <v>21:0111</v>
      </c>
      <c r="E4135" t="s">
        <v>19323</v>
      </c>
      <c r="F4135" t="s">
        <v>19324</v>
      </c>
      <c r="H4135">
        <v>60.376188999999997</v>
      </c>
      <c r="I4135">
        <v>-100.9782299</v>
      </c>
      <c r="J4135" s="1" t="str">
        <f t="shared" si="684"/>
        <v>NGR lake sediment grab sample</v>
      </c>
      <c r="K4135" s="1" t="str">
        <f t="shared" si="685"/>
        <v>&lt;177 micron (NGR)</v>
      </c>
      <c r="L4135">
        <v>131</v>
      </c>
      <c r="M4135" t="s">
        <v>246</v>
      </c>
      <c r="N4135">
        <v>2549</v>
      </c>
      <c r="O4135" t="s">
        <v>238</v>
      </c>
      <c r="P4135" t="s">
        <v>54</v>
      </c>
      <c r="Q4135" t="s">
        <v>1210</v>
      </c>
      <c r="R4135" t="s">
        <v>281</v>
      </c>
      <c r="S4135" t="s">
        <v>57</v>
      </c>
      <c r="T4135" t="s">
        <v>293</v>
      </c>
      <c r="U4135" t="s">
        <v>88</v>
      </c>
      <c r="V4135" t="s">
        <v>890</v>
      </c>
      <c r="W4135" t="s">
        <v>171</v>
      </c>
      <c r="X4135" t="s">
        <v>74</v>
      </c>
      <c r="Y4135" t="s">
        <v>448</v>
      </c>
      <c r="Z4135" t="s">
        <v>96</v>
      </c>
      <c r="AA4135" t="s">
        <v>64</v>
      </c>
      <c r="AB4135" t="s">
        <v>615</v>
      </c>
      <c r="AC4135" t="s">
        <v>70</v>
      </c>
      <c r="AD4135" t="s">
        <v>117</v>
      </c>
      <c r="AE4135" t="s">
        <v>396</v>
      </c>
      <c r="AF4135" t="s">
        <v>90</v>
      </c>
      <c r="AG4135" t="s">
        <v>339</v>
      </c>
      <c r="AH4135" t="s">
        <v>472</v>
      </c>
      <c r="AI4135" t="s">
        <v>305</v>
      </c>
      <c r="AJ4135" t="s">
        <v>71</v>
      </c>
      <c r="AK4135" t="s">
        <v>73</v>
      </c>
      <c r="AL4135" t="s">
        <v>177</v>
      </c>
      <c r="AM4135" t="s">
        <v>75</v>
      </c>
      <c r="AN4135" t="s">
        <v>76</v>
      </c>
      <c r="AO4135" t="s">
        <v>92</v>
      </c>
      <c r="AP4135" t="s">
        <v>225</v>
      </c>
      <c r="AQ4135" t="s">
        <v>12056</v>
      </c>
      <c r="AR4135" t="s">
        <v>67</v>
      </c>
      <c r="AS4135" t="s">
        <v>54</v>
      </c>
      <c r="AT4135" t="s">
        <v>73</v>
      </c>
      <c r="AU4135" t="s">
        <v>107</v>
      </c>
      <c r="AV4135" t="s">
        <v>5543</v>
      </c>
    </row>
    <row r="4136" spans="1:48" hidden="1" x14ac:dyDescent="0.3">
      <c r="A4136" t="s">
        <v>19325</v>
      </c>
      <c r="B4136" t="s">
        <v>19326</v>
      </c>
      <c r="C4136" s="1" t="str">
        <f t="shared" si="676"/>
        <v>21:0975</v>
      </c>
      <c r="D4136" s="1" t="str">
        <f t="shared" si="683"/>
        <v>21:0111</v>
      </c>
      <c r="E4136" t="s">
        <v>19327</v>
      </c>
      <c r="F4136" t="s">
        <v>19328</v>
      </c>
      <c r="H4136">
        <v>60.3773093</v>
      </c>
      <c r="I4136">
        <v>-101.0337912</v>
      </c>
      <c r="J4136" s="1" t="str">
        <f t="shared" si="684"/>
        <v>NGR lake sediment grab sample</v>
      </c>
      <c r="K4136" s="1" t="str">
        <f t="shared" si="685"/>
        <v>&lt;177 micron (NGR)</v>
      </c>
      <c r="L4136">
        <v>131</v>
      </c>
      <c r="M4136" t="s">
        <v>260</v>
      </c>
      <c r="N4136">
        <v>2550</v>
      </c>
      <c r="O4136" t="s">
        <v>157</v>
      </c>
      <c r="P4136" t="s">
        <v>54</v>
      </c>
      <c r="Q4136" t="s">
        <v>604</v>
      </c>
      <c r="R4136" t="s">
        <v>264</v>
      </c>
      <c r="S4136" t="s">
        <v>57</v>
      </c>
      <c r="T4136" t="s">
        <v>189</v>
      </c>
      <c r="U4136" t="s">
        <v>57</v>
      </c>
      <c r="V4136" t="s">
        <v>2740</v>
      </c>
      <c r="W4136" t="s">
        <v>103</v>
      </c>
      <c r="X4136" t="s">
        <v>67</v>
      </c>
      <c r="Y4136" t="s">
        <v>177</v>
      </c>
      <c r="Z4136" t="s">
        <v>74</v>
      </c>
      <c r="AA4136" t="s">
        <v>64</v>
      </c>
      <c r="AB4136" t="s">
        <v>90</v>
      </c>
      <c r="AC4136" t="s">
        <v>66</v>
      </c>
      <c r="AD4136" t="s">
        <v>67</v>
      </c>
      <c r="AE4136" t="s">
        <v>9111</v>
      </c>
      <c r="AF4136" t="s">
        <v>178</v>
      </c>
      <c r="AG4136" t="s">
        <v>57</v>
      </c>
      <c r="AH4136" t="s">
        <v>780</v>
      </c>
      <c r="AI4136" t="s">
        <v>526</v>
      </c>
      <c r="AJ4136" t="s">
        <v>79</v>
      </c>
      <c r="AK4136" t="s">
        <v>73</v>
      </c>
      <c r="AL4136" t="s">
        <v>103</v>
      </c>
      <c r="AM4136" t="s">
        <v>103</v>
      </c>
      <c r="AN4136" t="s">
        <v>76</v>
      </c>
      <c r="AO4136" t="s">
        <v>143</v>
      </c>
      <c r="AP4136" t="s">
        <v>8164</v>
      </c>
      <c r="AQ4136" t="s">
        <v>240</v>
      </c>
      <c r="AR4136" t="s">
        <v>67</v>
      </c>
      <c r="AS4136" t="s">
        <v>54</v>
      </c>
      <c r="AT4136" t="s">
        <v>73</v>
      </c>
      <c r="AU4136" t="s">
        <v>107</v>
      </c>
      <c r="AV4136" t="s">
        <v>19329</v>
      </c>
    </row>
    <row r="4137" spans="1:48" hidden="1" x14ac:dyDescent="0.3">
      <c r="A4137" t="s">
        <v>19330</v>
      </c>
      <c r="B4137" t="s">
        <v>19331</v>
      </c>
      <c r="C4137" s="1" t="str">
        <f t="shared" si="676"/>
        <v>21:0975</v>
      </c>
      <c r="D4137" s="1" t="str">
        <f t="shared" si="683"/>
        <v>21:0111</v>
      </c>
      <c r="E4137" t="s">
        <v>19332</v>
      </c>
      <c r="F4137" t="s">
        <v>19333</v>
      </c>
      <c r="H4137">
        <v>60.326301399999998</v>
      </c>
      <c r="I4137">
        <v>-101.1100107</v>
      </c>
      <c r="J4137" s="1" t="str">
        <f t="shared" si="684"/>
        <v>NGR lake sediment grab sample</v>
      </c>
      <c r="K4137" s="1" t="str">
        <f t="shared" si="685"/>
        <v>&lt;177 micron (NGR)</v>
      </c>
      <c r="L4137">
        <v>131</v>
      </c>
      <c r="M4137" t="s">
        <v>273</v>
      </c>
      <c r="N4137">
        <v>2551</v>
      </c>
      <c r="O4137" t="s">
        <v>206</v>
      </c>
      <c r="P4137" t="s">
        <v>54</v>
      </c>
      <c r="Q4137" t="s">
        <v>277</v>
      </c>
      <c r="R4137" t="s">
        <v>282</v>
      </c>
      <c r="S4137" t="s">
        <v>57</v>
      </c>
      <c r="T4137" t="s">
        <v>235</v>
      </c>
      <c r="U4137" t="s">
        <v>88</v>
      </c>
      <c r="V4137" t="s">
        <v>141</v>
      </c>
      <c r="W4137" t="s">
        <v>125</v>
      </c>
      <c r="X4137" t="s">
        <v>67</v>
      </c>
      <c r="Y4137" t="s">
        <v>177</v>
      </c>
      <c r="Z4137" t="s">
        <v>74</v>
      </c>
      <c r="AA4137" t="s">
        <v>64</v>
      </c>
      <c r="AB4137" t="s">
        <v>691</v>
      </c>
      <c r="AC4137" t="s">
        <v>66</v>
      </c>
      <c r="AD4137" t="s">
        <v>67</v>
      </c>
      <c r="AE4137" t="s">
        <v>983</v>
      </c>
      <c r="AF4137" t="s">
        <v>178</v>
      </c>
      <c r="AG4137" t="s">
        <v>104</v>
      </c>
      <c r="AH4137" t="s">
        <v>780</v>
      </c>
      <c r="AI4137" t="s">
        <v>79</v>
      </c>
      <c r="AJ4137" t="s">
        <v>254</v>
      </c>
      <c r="AK4137" t="s">
        <v>73</v>
      </c>
      <c r="AL4137" t="s">
        <v>103</v>
      </c>
      <c r="AM4137" t="s">
        <v>103</v>
      </c>
      <c r="AN4137" t="s">
        <v>76</v>
      </c>
      <c r="AO4137" t="s">
        <v>348</v>
      </c>
      <c r="AP4137" t="s">
        <v>997</v>
      </c>
      <c r="AQ4137" t="s">
        <v>240</v>
      </c>
      <c r="AR4137" t="s">
        <v>67</v>
      </c>
      <c r="AS4137" t="s">
        <v>54</v>
      </c>
      <c r="AT4137" t="s">
        <v>73</v>
      </c>
      <c r="AU4137" t="s">
        <v>107</v>
      </c>
      <c r="AV4137" t="s">
        <v>2405</v>
      </c>
    </row>
    <row r="4138" spans="1:48" hidden="1" x14ac:dyDescent="0.3">
      <c r="A4138" t="s">
        <v>19334</v>
      </c>
      <c r="B4138" t="s">
        <v>19335</v>
      </c>
      <c r="C4138" s="1" t="str">
        <f t="shared" si="676"/>
        <v>21:0975</v>
      </c>
      <c r="D4138" s="1" t="str">
        <f t="shared" si="683"/>
        <v>21:0111</v>
      </c>
      <c r="E4138" t="s">
        <v>19336</v>
      </c>
      <c r="F4138" t="s">
        <v>19337</v>
      </c>
      <c r="H4138">
        <v>60.317276200000002</v>
      </c>
      <c r="I4138">
        <v>-101.1469309</v>
      </c>
      <c r="J4138" s="1" t="str">
        <f t="shared" si="684"/>
        <v>NGR lake sediment grab sample</v>
      </c>
      <c r="K4138" s="1" t="str">
        <f t="shared" si="685"/>
        <v>&lt;177 micron (NGR)</v>
      </c>
      <c r="L4138">
        <v>131</v>
      </c>
      <c r="M4138" t="s">
        <v>289</v>
      </c>
      <c r="N4138">
        <v>2552</v>
      </c>
      <c r="O4138" t="s">
        <v>238</v>
      </c>
      <c r="P4138" t="s">
        <v>54</v>
      </c>
      <c r="Q4138" t="s">
        <v>80</v>
      </c>
      <c r="R4138" t="s">
        <v>290</v>
      </c>
      <c r="S4138" t="s">
        <v>57</v>
      </c>
      <c r="T4138" t="s">
        <v>152</v>
      </c>
      <c r="U4138" t="s">
        <v>168</v>
      </c>
      <c r="V4138" t="s">
        <v>471</v>
      </c>
      <c r="W4138" t="s">
        <v>62</v>
      </c>
      <c r="X4138" t="s">
        <v>67</v>
      </c>
      <c r="Y4138" t="s">
        <v>396</v>
      </c>
      <c r="Z4138" t="s">
        <v>74</v>
      </c>
      <c r="AA4138" t="s">
        <v>64</v>
      </c>
      <c r="AB4138" t="s">
        <v>153</v>
      </c>
      <c r="AC4138" t="s">
        <v>173</v>
      </c>
      <c r="AD4138" t="s">
        <v>54</v>
      </c>
      <c r="AE4138" t="s">
        <v>5473</v>
      </c>
      <c r="AF4138" t="s">
        <v>357</v>
      </c>
      <c r="AG4138" t="s">
        <v>381</v>
      </c>
      <c r="AH4138" t="s">
        <v>780</v>
      </c>
      <c r="AI4138" t="s">
        <v>143</v>
      </c>
      <c r="AJ4138" t="s">
        <v>59</v>
      </c>
      <c r="AK4138" t="s">
        <v>73</v>
      </c>
      <c r="AL4138" t="s">
        <v>103</v>
      </c>
      <c r="AM4138" t="s">
        <v>103</v>
      </c>
      <c r="AN4138" t="s">
        <v>76</v>
      </c>
      <c r="AO4138" t="s">
        <v>281</v>
      </c>
      <c r="AP4138" t="s">
        <v>2705</v>
      </c>
      <c r="AQ4138" t="s">
        <v>178</v>
      </c>
      <c r="AR4138" t="s">
        <v>67</v>
      </c>
      <c r="AS4138" t="s">
        <v>54</v>
      </c>
      <c r="AT4138" t="s">
        <v>73</v>
      </c>
      <c r="AU4138" t="s">
        <v>107</v>
      </c>
      <c r="AV4138" t="s">
        <v>9587</v>
      </c>
    </row>
    <row r="4139" spans="1:48" hidden="1" x14ac:dyDescent="0.3">
      <c r="A4139" t="s">
        <v>19338</v>
      </c>
      <c r="B4139" t="s">
        <v>19339</v>
      </c>
      <c r="C4139" s="1" t="str">
        <f t="shared" si="676"/>
        <v>21:0975</v>
      </c>
      <c r="D4139" s="1" t="str">
        <f t="shared" si="683"/>
        <v>21:0111</v>
      </c>
      <c r="E4139" t="s">
        <v>19340</v>
      </c>
      <c r="F4139" t="s">
        <v>19341</v>
      </c>
      <c r="H4139">
        <v>60.307823800000001</v>
      </c>
      <c r="I4139">
        <v>-101.2305638</v>
      </c>
      <c r="J4139" s="1" t="str">
        <f t="shared" si="684"/>
        <v>NGR lake sediment grab sample</v>
      </c>
      <c r="K4139" s="1" t="str">
        <f t="shared" si="685"/>
        <v>&lt;177 micron (NGR)</v>
      </c>
      <c r="L4139">
        <v>131</v>
      </c>
      <c r="M4139" t="s">
        <v>301</v>
      </c>
      <c r="N4139">
        <v>2553</v>
      </c>
      <c r="O4139" t="s">
        <v>448</v>
      </c>
      <c r="P4139" t="s">
        <v>54</v>
      </c>
      <c r="Q4139" t="s">
        <v>1134</v>
      </c>
      <c r="R4139" t="s">
        <v>168</v>
      </c>
      <c r="S4139" t="s">
        <v>57</v>
      </c>
      <c r="T4139" t="s">
        <v>204</v>
      </c>
      <c r="U4139" t="s">
        <v>117</v>
      </c>
      <c r="V4139" t="s">
        <v>317</v>
      </c>
      <c r="W4139" t="s">
        <v>448</v>
      </c>
      <c r="X4139" t="s">
        <v>74</v>
      </c>
      <c r="Y4139" t="s">
        <v>302</v>
      </c>
      <c r="Z4139" t="s">
        <v>96</v>
      </c>
      <c r="AA4139" t="s">
        <v>64</v>
      </c>
      <c r="AB4139" t="s">
        <v>890</v>
      </c>
      <c r="AC4139" t="s">
        <v>70</v>
      </c>
      <c r="AD4139" t="s">
        <v>67</v>
      </c>
      <c r="AE4139" t="s">
        <v>302</v>
      </c>
      <c r="AF4139" t="s">
        <v>90</v>
      </c>
      <c r="AG4139" t="s">
        <v>427</v>
      </c>
      <c r="AH4139" t="s">
        <v>472</v>
      </c>
      <c r="AI4139" t="s">
        <v>56</v>
      </c>
      <c r="AJ4139" t="s">
        <v>138</v>
      </c>
      <c r="AK4139" t="s">
        <v>73</v>
      </c>
      <c r="AL4139" t="s">
        <v>75</v>
      </c>
      <c r="AM4139" t="s">
        <v>224</v>
      </c>
      <c r="AN4139" t="s">
        <v>76</v>
      </c>
      <c r="AO4139" t="s">
        <v>1125</v>
      </c>
      <c r="AP4139" t="s">
        <v>414</v>
      </c>
      <c r="AQ4139" t="s">
        <v>440</v>
      </c>
      <c r="AR4139" t="s">
        <v>67</v>
      </c>
      <c r="AS4139" t="s">
        <v>54</v>
      </c>
      <c r="AT4139" t="s">
        <v>73</v>
      </c>
      <c r="AU4139" t="s">
        <v>107</v>
      </c>
      <c r="AV4139" t="s">
        <v>19342</v>
      </c>
    </row>
    <row r="4140" spans="1:48" hidden="1" x14ac:dyDescent="0.3">
      <c r="A4140" t="s">
        <v>19343</v>
      </c>
      <c r="B4140" t="s">
        <v>19344</v>
      </c>
      <c r="C4140" s="1" t="str">
        <f t="shared" si="676"/>
        <v>21:0975</v>
      </c>
      <c r="D4140" s="1" t="str">
        <f t="shared" si="683"/>
        <v>21:0111</v>
      </c>
      <c r="E4140" t="s">
        <v>19345</v>
      </c>
      <c r="F4140" t="s">
        <v>19346</v>
      </c>
      <c r="H4140">
        <v>60.303244900000003</v>
      </c>
      <c r="I4140">
        <v>-101.2848812</v>
      </c>
      <c r="J4140" s="1" t="str">
        <f t="shared" si="684"/>
        <v>NGR lake sediment grab sample</v>
      </c>
      <c r="K4140" s="1" t="str">
        <f t="shared" si="685"/>
        <v>&lt;177 micron (NGR)</v>
      </c>
      <c r="L4140">
        <v>131</v>
      </c>
      <c r="M4140" t="s">
        <v>314</v>
      </c>
      <c r="N4140">
        <v>2554</v>
      </c>
      <c r="O4140" t="s">
        <v>79</v>
      </c>
      <c r="P4140" t="s">
        <v>54</v>
      </c>
      <c r="Q4140" t="s">
        <v>997</v>
      </c>
      <c r="R4140" t="s">
        <v>77</v>
      </c>
      <c r="S4140" t="s">
        <v>57</v>
      </c>
      <c r="T4140" t="s">
        <v>643</v>
      </c>
      <c r="U4140" t="s">
        <v>117</v>
      </c>
      <c r="V4140" t="s">
        <v>119</v>
      </c>
      <c r="W4140" t="s">
        <v>62</v>
      </c>
      <c r="X4140" t="s">
        <v>62</v>
      </c>
      <c r="Y4140" t="s">
        <v>134</v>
      </c>
      <c r="Z4140" t="s">
        <v>138</v>
      </c>
      <c r="AA4140" t="s">
        <v>64</v>
      </c>
      <c r="AB4140" t="s">
        <v>277</v>
      </c>
      <c r="AC4140" t="s">
        <v>74</v>
      </c>
      <c r="AD4140" t="s">
        <v>203</v>
      </c>
      <c r="AE4140" t="s">
        <v>421</v>
      </c>
      <c r="AF4140" t="s">
        <v>357</v>
      </c>
      <c r="AG4140" t="s">
        <v>249</v>
      </c>
      <c r="AH4140" t="s">
        <v>780</v>
      </c>
      <c r="AI4140" t="s">
        <v>440</v>
      </c>
      <c r="AJ4140" t="s">
        <v>10993</v>
      </c>
      <c r="AK4140" t="s">
        <v>73</v>
      </c>
      <c r="AL4140" t="s">
        <v>74</v>
      </c>
      <c r="AM4140" t="s">
        <v>302</v>
      </c>
      <c r="AN4140" t="s">
        <v>76</v>
      </c>
      <c r="AO4140" t="s">
        <v>493</v>
      </c>
      <c r="AP4140" t="s">
        <v>566</v>
      </c>
      <c r="AQ4140" t="s">
        <v>168</v>
      </c>
      <c r="AR4140" t="s">
        <v>62</v>
      </c>
      <c r="AS4140" t="s">
        <v>96</v>
      </c>
      <c r="AT4140" t="s">
        <v>152</v>
      </c>
      <c r="AU4140" t="s">
        <v>107</v>
      </c>
      <c r="AV4140" t="s">
        <v>19347</v>
      </c>
    </row>
    <row r="4141" spans="1:48" hidden="1" x14ac:dyDescent="0.3">
      <c r="A4141" t="s">
        <v>19348</v>
      </c>
      <c r="B4141" t="s">
        <v>19349</v>
      </c>
      <c r="C4141" s="1" t="str">
        <f t="shared" si="676"/>
        <v>21:0975</v>
      </c>
      <c r="D4141" s="1" t="str">
        <f t="shared" si="683"/>
        <v>21:0111</v>
      </c>
      <c r="E4141" t="s">
        <v>19280</v>
      </c>
      <c r="F4141" t="s">
        <v>19350</v>
      </c>
      <c r="H4141">
        <v>60.299044000000002</v>
      </c>
      <c r="I4141">
        <v>-101.3490939</v>
      </c>
      <c r="J4141" s="1" t="str">
        <f t="shared" si="684"/>
        <v>NGR lake sediment grab sample</v>
      </c>
      <c r="K4141" s="1" t="str">
        <f t="shared" si="685"/>
        <v>&lt;177 micron (NGR)</v>
      </c>
      <c r="L4141">
        <v>131</v>
      </c>
      <c r="M4141" t="s">
        <v>345</v>
      </c>
      <c r="N4141">
        <v>2555</v>
      </c>
      <c r="O4141" t="s">
        <v>346</v>
      </c>
      <c r="P4141" t="s">
        <v>54</v>
      </c>
      <c r="Q4141" t="s">
        <v>437</v>
      </c>
      <c r="R4141" t="s">
        <v>436</v>
      </c>
      <c r="S4141" t="s">
        <v>57</v>
      </c>
      <c r="T4141" t="s">
        <v>58</v>
      </c>
      <c r="U4141" t="s">
        <v>168</v>
      </c>
      <c r="V4141" t="s">
        <v>251</v>
      </c>
      <c r="W4141" t="s">
        <v>68</v>
      </c>
      <c r="X4141" t="s">
        <v>67</v>
      </c>
      <c r="Y4141" t="s">
        <v>308</v>
      </c>
      <c r="Z4141" t="s">
        <v>74</v>
      </c>
      <c r="AA4141" t="s">
        <v>64</v>
      </c>
      <c r="AB4141" t="s">
        <v>303</v>
      </c>
      <c r="AC4141" t="s">
        <v>173</v>
      </c>
      <c r="AD4141" t="s">
        <v>59</v>
      </c>
      <c r="AE4141" t="s">
        <v>7527</v>
      </c>
      <c r="AF4141" t="s">
        <v>281</v>
      </c>
      <c r="AG4141" t="s">
        <v>357</v>
      </c>
      <c r="AH4141" t="s">
        <v>472</v>
      </c>
      <c r="AI4141" t="s">
        <v>205</v>
      </c>
      <c r="AJ4141" t="s">
        <v>101</v>
      </c>
      <c r="AK4141" t="s">
        <v>73</v>
      </c>
      <c r="AL4141" t="s">
        <v>103</v>
      </c>
      <c r="AM4141" t="s">
        <v>177</v>
      </c>
      <c r="AN4141" t="s">
        <v>76</v>
      </c>
      <c r="AO4141" t="s">
        <v>203</v>
      </c>
      <c r="AP4141" t="s">
        <v>470</v>
      </c>
      <c r="AQ4141" t="s">
        <v>1073</v>
      </c>
      <c r="AR4141" t="s">
        <v>67</v>
      </c>
      <c r="AS4141" t="s">
        <v>62</v>
      </c>
      <c r="AT4141" t="s">
        <v>277</v>
      </c>
      <c r="AU4141" t="s">
        <v>107</v>
      </c>
      <c r="AV4141" t="s">
        <v>19351</v>
      </c>
    </row>
    <row r="4142" spans="1:48" hidden="1" x14ac:dyDescent="0.3">
      <c r="A4142" t="s">
        <v>19352</v>
      </c>
      <c r="B4142" t="s">
        <v>19353</v>
      </c>
      <c r="C4142" s="1" t="str">
        <f t="shared" si="676"/>
        <v>21:0975</v>
      </c>
      <c r="D4142" s="1" t="str">
        <f t="shared" si="683"/>
        <v>21:0111</v>
      </c>
      <c r="E4142" t="s">
        <v>19354</v>
      </c>
      <c r="F4142" t="s">
        <v>19355</v>
      </c>
      <c r="H4142">
        <v>60.309657100000003</v>
      </c>
      <c r="I4142">
        <v>-101.4005877</v>
      </c>
      <c r="J4142" s="1" t="str">
        <f t="shared" si="684"/>
        <v>NGR lake sediment grab sample</v>
      </c>
      <c r="K4142" s="1" t="str">
        <f t="shared" si="685"/>
        <v>&lt;177 micron (NGR)</v>
      </c>
      <c r="L4142">
        <v>131</v>
      </c>
      <c r="M4142" t="s">
        <v>324</v>
      </c>
      <c r="N4142">
        <v>2556</v>
      </c>
      <c r="O4142" t="s">
        <v>63</v>
      </c>
      <c r="P4142" t="s">
        <v>54</v>
      </c>
      <c r="Q4142" t="s">
        <v>437</v>
      </c>
      <c r="R4142" t="s">
        <v>436</v>
      </c>
      <c r="S4142" t="s">
        <v>57</v>
      </c>
      <c r="T4142" t="s">
        <v>315</v>
      </c>
      <c r="U4142" t="s">
        <v>203</v>
      </c>
      <c r="V4142" t="s">
        <v>282</v>
      </c>
      <c r="W4142" t="s">
        <v>206</v>
      </c>
      <c r="X4142" t="s">
        <v>74</v>
      </c>
      <c r="Y4142" t="s">
        <v>220</v>
      </c>
      <c r="Z4142" t="s">
        <v>62</v>
      </c>
      <c r="AA4142" t="s">
        <v>64</v>
      </c>
      <c r="AB4142" t="s">
        <v>428</v>
      </c>
      <c r="AC4142" t="s">
        <v>155</v>
      </c>
      <c r="AD4142" t="s">
        <v>59</v>
      </c>
      <c r="AE4142" t="s">
        <v>8978</v>
      </c>
      <c r="AF4142" t="s">
        <v>290</v>
      </c>
      <c r="AG4142" t="s">
        <v>357</v>
      </c>
      <c r="AH4142" t="s">
        <v>472</v>
      </c>
      <c r="AI4142" t="s">
        <v>136</v>
      </c>
      <c r="AJ4142" t="s">
        <v>439</v>
      </c>
      <c r="AK4142" t="s">
        <v>73</v>
      </c>
      <c r="AL4142" t="s">
        <v>103</v>
      </c>
      <c r="AM4142" t="s">
        <v>177</v>
      </c>
      <c r="AN4142" t="s">
        <v>76</v>
      </c>
      <c r="AO4142" t="s">
        <v>178</v>
      </c>
      <c r="AP4142" t="s">
        <v>166</v>
      </c>
      <c r="AQ4142" t="s">
        <v>168</v>
      </c>
      <c r="AR4142" t="s">
        <v>67</v>
      </c>
      <c r="AS4142" t="s">
        <v>62</v>
      </c>
      <c r="AT4142" t="s">
        <v>152</v>
      </c>
      <c r="AU4142" t="s">
        <v>107</v>
      </c>
      <c r="AV4142" t="s">
        <v>10523</v>
      </c>
    </row>
    <row r="4143" spans="1:48" hidden="1" x14ac:dyDescent="0.3">
      <c r="A4143" t="s">
        <v>19356</v>
      </c>
      <c r="B4143" t="s">
        <v>19357</v>
      </c>
      <c r="C4143" s="1" t="str">
        <f t="shared" si="676"/>
        <v>21:0975</v>
      </c>
      <c r="D4143" s="1" t="str">
        <f t="shared" si="683"/>
        <v>21:0111</v>
      </c>
      <c r="E4143" t="s">
        <v>19358</v>
      </c>
      <c r="F4143" t="s">
        <v>19359</v>
      </c>
      <c r="H4143">
        <v>60.300724700000004</v>
      </c>
      <c r="I4143">
        <v>-101.4900945</v>
      </c>
      <c r="J4143" s="1" t="str">
        <f t="shared" si="684"/>
        <v>NGR lake sediment grab sample</v>
      </c>
      <c r="K4143" s="1" t="str">
        <f t="shared" si="685"/>
        <v>&lt;177 micron (NGR)</v>
      </c>
      <c r="L4143">
        <v>131</v>
      </c>
      <c r="M4143" t="s">
        <v>335</v>
      </c>
      <c r="N4143">
        <v>2557</v>
      </c>
      <c r="O4143" t="s">
        <v>170</v>
      </c>
      <c r="P4143" t="s">
        <v>54</v>
      </c>
      <c r="Q4143" t="s">
        <v>437</v>
      </c>
      <c r="R4143" t="s">
        <v>12082</v>
      </c>
      <c r="S4143" t="s">
        <v>57</v>
      </c>
      <c r="T4143" t="s">
        <v>479</v>
      </c>
      <c r="U4143" t="s">
        <v>59</v>
      </c>
      <c r="V4143" t="s">
        <v>121</v>
      </c>
      <c r="W4143" t="s">
        <v>68</v>
      </c>
      <c r="X4143" t="s">
        <v>62</v>
      </c>
      <c r="Y4143" t="s">
        <v>448</v>
      </c>
      <c r="Z4143" t="s">
        <v>62</v>
      </c>
      <c r="AA4143" t="s">
        <v>64</v>
      </c>
      <c r="AB4143" t="s">
        <v>152</v>
      </c>
      <c r="AC4143" t="s">
        <v>125</v>
      </c>
      <c r="AD4143" t="s">
        <v>92</v>
      </c>
      <c r="AE4143" t="s">
        <v>8614</v>
      </c>
      <c r="AF4143" t="s">
        <v>76</v>
      </c>
      <c r="AG4143" t="s">
        <v>90</v>
      </c>
      <c r="AH4143" t="s">
        <v>472</v>
      </c>
      <c r="AI4143" t="s">
        <v>127</v>
      </c>
      <c r="AJ4143" t="s">
        <v>1050</v>
      </c>
      <c r="AK4143" t="s">
        <v>73</v>
      </c>
      <c r="AL4143" t="s">
        <v>103</v>
      </c>
      <c r="AM4143" t="s">
        <v>206</v>
      </c>
      <c r="AN4143" t="s">
        <v>76</v>
      </c>
      <c r="AO4143" t="s">
        <v>9451</v>
      </c>
      <c r="AP4143" t="s">
        <v>133</v>
      </c>
      <c r="AQ4143" t="s">
        <v>1632</v>
      </c>
      <c r="AR4143" t="s">
        <v>62</v>
      </c>
      <c r="AS4143" t="s">
        <v>127</v>
      </c>
      <c r="AT4143" t="s">
        <v>437</v>
      </c>
      <c r="AU4143" t="s">
        <v>107</v>
      </c>
      <c r="AV4143" t="s">
        <v>16735</v>
      </c>
    </row>
    <row r="4144" spans="1:48" hidden="1" x14ac:dyDescent="0.3">
      <c r="A4144" t="s">
        <v>19360</v>
      </c>
      <c r="B4144" t="s">
        <v>19361</v>
      </c>
      <c r="C4144" s="1" t="str">
        <f t="shared" si="676"/>
        <v>21:0975</v>
      </c>
      <c r="D4144" s="1" t="str">
        <f t="shared" si="683"/>
        <v>21:0111</v>
      </c>
      <c r="E4144" t="s">
        <v>19362</v>
      </c>
      <c r="F4144" t="s">
        <v>19363</v>
      </c>
      <c r="H4144">
        <v>60.328917099999998</v>
      </c>
      <c r="I4144">
        <v>-101.47834570000001</v>
      </c>
      <c r="J4144" s="1" t="str">
        <f t="shared" si="684"/>
        <v>NGR lake sediment grab sample</v>
      </c>
      <c r="K4144" s="1" t="str">
        <f t="shared" si="685"/>
        <v>&lt;177 micron (NGR)</v>
      </c>
      <c r="L4144">
        <v>131</v>
      </c>
      <c r="M4144" t="s">
        <v>354</v>
      </c>
      <c r="N4144">
        <v>2558</v>
      </c>
      <c r="O4144" t="s">
        <v>143</v>
      </c>
      <c r="P4144" t="s">
        <v>54</v>
      </c>
      <c r="Q4144" t="s">
        <v>1128</v>
      </c>
      <c r="R4144" t="s">
        <v>141</v>
      </c>
      <c r="S4144" t="s">
        <v>57</v>
      </c>
      <c r="T4144" t="s">
        <v>447</v>
      </c>
      <c r="U4144" t="s">
        <v>138</v>
      </c>
      <c r="V4144" t="s">
        <v>616</v>
      </c>
      <c r="W4144" t="s">
        <v>421</v>
      </c>
      <c r="X4144" t="s">
        <v>62</v>
      </c>
      <c r="Y4144" t="s">
        <v>276</v>
      </c>
      <c r="Z4144" t="s">
        <v>170</v>
      </c>
      <c r="AA4144" t="s">
        <v>64</v>
      </c>
      <c r="AB4144" t="s">
        <v>58</v>
      </c>
      <c r="AC4144" t="s">
        <v>224</v>
      </c>
      <c r="AD4144" t="s">
        <v>77</v>
      </c>
      <c r="AE4144" t="s">
        <v>1807</v>
      </c>
      <c r="AF4144" t="s">
        <v>134</v>
      </c>
      <c r="AG4144" t="s">
        <v>575</v>
      </c>
      <c r="AH4144" t="s">
        <v>173</v>
      </c>
      <c r="AI4144" t="s">
        <v>233</v>
      </c>
      <c r="AJ4144" t="s">
        <v>203</v>
      </c>
      <c r="AK4144" t="s">
        <v>73</v>
      </c>
      <c r="AL4144" t="s">
        <v>103</v>
      </c>
      <c r="AM4144" t="s">
        <v>68</v>
      </c>
      <c r="AN4144" t="s">
        <v>76</v>
      </c>
      <c r="AO4144" t="s">
        <v>121</v>
      </c>
      <c r="AP4144" t="s">
        <v>2033</v>
      </c>
      <c r="AQ4144" t="s">
        <v>121</v>
      </c>
      <c r="AR4144" t="s">
        <v>62</v>
      </c>
      <c r="AS4144" t="s">
        <v>170</v>
      </c>
      <c r="AT4144" t="s">
        <v>152</v>
      </c>
      <c r="AU4144" t="s">
        <v>107</v>
      </c>
      <c r="AV4144" t="s">
        <v>6492</v>
      </c>
    </row>
    <row r="4145" spans="1:48" hidden="1" x14ac:dyDescent="0.3">
      <c r="A4145" t="s">
        <v>19364</v>
      </c>
      <c r="B4145" t="s">
        <v>19365</v>
      </c>
      <c r="C4145" s="1" t="str">
        <f t="shared" si="676"/>
        <v>21:0975</v>
      </c>
      <c r="D4145" s="1" t="str">
        <f t="shared" si="683"/>
        <v>21:0111</v>
      </c>
      <c r="E4145" t="s">
        <v>19366</v>
      </c>
      <c r="F4145" t="s">
        <v>19367</v>
      </c>
      <c r="H4145">
        <v>60.369132899999997</v>
      </c>
      <c r="I4145">
        <v>-101.3116905</v>
      </c>
      <c r="J4145" s="1" t="str">
        <f t="shared" si="684"/>
        <v>NGR lake sediment grab sample</v>
      </c>
      <c r="K4145" s="1" t="str">
        <f t="shared" si="685"/>
        <v>&lt;177 micron (NGR)</v>
      </c>
      <c r="L4145">
        <v>132</v>
      </c>
      <c r="M4145" t="s">
        <v>52</v>
      </c>
      <c r="N4145">
        <v>2559</v>
      </c>
      <c r="O4145" t="s">
        <v>68</v>
      </c>
      <c r="P4145" t="s">
        <v>54</v>
      </c>
      <c r="Q4145" t="s">
        <v>248</v>
      </c>
      <c r="R4145" t="s">
        <v>264</v>
      </c>
      <c r="S4145" t="s">
        <v>57</v>
      </c>
      <c r="T4145" t="s">
        <v>562</v>
      </c>
      <c r="U4145" t="s">
        <v>117</v>
      </c>
      <c r="V4145" t="s">
        <v>550</v>
      </c>
      <c r="W4145" t="s">
        <v>157</v>
      </c>
      <c r="X4145" t="s">
        <v>62</v>
      </c>
      <c r="Y4145" t="s">
        <v>206</v>
      </c>
      <c r="Z4145" t="s">
        <v>62</v>
      </c>
      <c r="AA4145" t="s">
        <v>64</v>
      </c>
      <c r="AB4145" t="s">
        <v>404</v>
      </c>
      <c r="AC4145" t="s">
        <v>177</v>
      </c>
      <c r="AD4145" t="s">
        <v>96</v>
      </c>
      <c r="AE4145" t="s">
        <v>2039</v>
      </c>
      <c r="AF4145" t="s">
        <v>281</v>
      </c>
      <c r="AG4145" t="s">
        <v>347</v>
      </c>
      <c r="AH4145" t="s">
        <v>780</v>
      </c>
      <c r="AI4145" t="s">
        <v>292</v>
      </c>
      <c r="AJ4145" t="s">
        <v>4181</v>
      </c>
      <c r="AK4145" t="s">
        <v>73</v>
      </c>
      <c r="AL4145" t="s">
        <v>103</v>
      </c>
      <c r="AM4145" t="s">
        <v>68</v>
      </c>
      <c r="AN4145" t="s">
        <v>76</v>
      </c>
      <c r="AO4145" t="s">
        <v>761</v>
      </c>
      <c r="AP4145" t="s">
        <v>965</v>
      </c>
      <c r="AQ4145" t="s">
        <v>121</v>
      </c>
      <c r="AR4145" t="s">
        <v>67</v>
      </c>
      <c r="AS4145" t="s">
        <v>96</v>
      </c>
      <c r="AT4145" t="s">
        <v>73</v>
      </c>
      <c r="AU4145" t="s">
        <v>107</v>
      </c>
      <c r="AV4145" t="s">
        <v>636</v>
      </c>
    </row>
    <row r="4146" spans="1:48" hidden="1" x14ac:dyDescent="0.3">
      <c r="A4146" t="s">
        <v>19368</v>
      </c>
      <c r="B4146" t="s">
        <v>19369</v>
      </c>
      <c r="C4146" s="1" t="str">
        <f t="shared" si="676"/>
        <v>21:0975</v>
      </c>
      <c r="D4146" s="1" t="str">
        <f t="shared" si="683"/>
        <v>21:0111</v>
      </c>
      <c r="E4146" t="s">
        <v>19370</v>
      </c>
      <c r="F4146" t="s">
        <v>19371</v>
      </c>
      <c r="H4146">
        <v>60.365209100000001</v>
      </c>
      <c r="I4146">
        <v>-101.504152</v>
      </c>
      <c r="J4146" s="1" t="str">
        <f t="shared" si="684"/>
        <v>NGR lake sediment grab sample</v>
      </c>
      <c r="K4146" s="1" t="str">
        <f t="shared" si="685"/>
        <v>&lt;177 micron (NGR)</v>
      </c>
      <c r="L4146">
        <v>132</v>
      </c>
      <c r="M4146" t="s">
        <v>86</v>
      </c>
      <c r="N4146">
        <v>2560</v>
      </c>
      <c r="O4146" t="s">
        <v>95</v>
      </c>
      <c r="P4146" t="s">
        <v>54</v>
      </c>
      <c r="Q4146" t="s">
        <v>325</v>
      </c>
      <c r="R4146" t="s">
        <v>71</v>
      </c>
      <c r="S4146" t="s">
        <v>57</v>
      </c>
      <c r="T4146" t="s">
        <v>315</v>
      </c>
      <c r="U4146" t="s">
        <v>59</v>
      </c>
      <c r="V4146" t="s">
        <v>192</v>
      </c>
      <c r="W4146" t="s">
        <v>205</v>
      </c>
      <c r="X4146" t="s">
        <v>74</v>
      </c>
      <c r="Y4146" t="s">
        <v>137</v>
      </c>
      <c r="Z4146" t="s">
        <v>117</v>
      </c>
      <c r="AA4146" t="s">
        <v>64</v>
      </c>
      <c r="AB4146" t="s">
        <v>427</v>
      </c>
      <c r="AC4146" t="s">
        <v>75</v>
      </c>
      <c r="AD4146" t="s">
        <v>127</v>
      </c>
      <c r="AE4146" t="s">
        <v>421</v>
      </c>
      <c r="AF4146" t="s">
        <v>178</v>
      </c>
      <c r="AG4146" t="s">
        <v>152</v>
      </c>
      <c r="AH4146" t="s">
        <v>173</v>
      </c>
      <c r="AI4146" t="s">
        <v>382</v>
      </c>
      <c r="AJ4146" t="s">
        <v>168</v>
      </c>
      <c r="AK4146" t="s">
        <v>73</v>
      </c>
      <c r="AL4146" t="s">
        <v>68</v>
      </c>
      <c r="AM4146" t="s">
        <v>157</v>
      </c>
      <c r="AN4146" t="s">
        <v>76</v>
      </c>
      <c r="AO4146" t="s">
        <v>134</v>
      </c>
      <c r="AP4146" t="s">
        <v>482</v>
      </c>
      <c r="AQ4146" t="s">
        <v>178</v>
      </c>
      <c r="AR4146" t="s">
        <v>62</v>
      </c>
      <c r="AS4146" t="s">
        <v>170</v>
      </c>
      <c r="AT4146" t="s">
        <v>73</v>
      </c>
      <c r="AU4146" t="s">
        <v>107</v>
      </c>
      <c r="AV4146" t="s">
        <v>4075</v>
      </c>
    </row>
    <row r="4147" spans="1:48" hidden="1" x14ac:dyDescent="0.3">
      <c r="A4147" t="s">
        <v>19372</v>
      </c>
      <c r="B4147" t="s">
        <v>19373</v>
      </c>
      <c r="C4147" s="1" t="str">
        <f t="shared" ref="C4147:C4210" si="686">HYPERLINK("https://geochem.nrcan.gc.ca/cdogs/content/bdl/bdl210975_e.htm", "21:0975")</f>
        <v>21:0975</v>
      </c>
      <c r="D4147" s="1" t="str">
        <f t="shared" si="683"/>
        <v>21:0111</v>
      </c>
      <c r="E4147" t="s">
        <v>19374</v>
      </c>
      <c r="F4147" t="s">
        <v>19375</v>
      </c>
      <c r="H4147">
        <v>60.3960218</v>
      </c>
      <c r="I4147">
        <v>-101.4944807</v>
      </c>
      <c r="J4147" s="1" t="str">
        <f t="shared" si="684"/>
        <v>NGR lake sediment grab sample</v>
      </c>
      <c r="K4147" s="1" t="str">
        <f t="shared" si="685"/>
        <v>&lt;177 micron (NGR)</v>
      </c>
      <c r="L4147">
        <v>132</v>
      </c>
      <c r="M4147" t="s">
        <v>149</v>
      </c>
      <c r="N4147">
        <v>2561</v>
      </c>
      <c r="O4147" t="s">
        <v>118</v>
      </c>
      <c r="P4147" t="s">
        <v>54</v>
      </c>
      <c r="Q4147" t="s">
        <v>274</v>
      </c>
      <c r="R4147" t="s">
        <v>168</v>
      </c>
      <c r="S4147" t="s">
        <v>57</v>
      </c>
      <c r="T4147" t="s">
        <v>91</v>
      </c>
      <c r="U4147" t="s">
        <v>138</v>
      </c>
      <c r="V4147" t="s">
        <v>139</v>
      </c>
      <c r="W4147" t="s">
        <v>63</v>
      </c>
      <c r="X4147" t="s">
        <v>62</v>
      </c>
      <c r="Y4147" t="s">
        <v>95</v>
      </c>
      <c r="Z4147" t="s">
        <v>117</v>
      </c>
      <c r="AA4147" t="s">
        <v>64</v>
      </c>
      <c r="AB4147" t="s">
        <v>339</v>
      </c>
      <c r="AC4147" t="s">
        <v>75</v>
      </c>
      <c r="AD4147" t="s">
        <v>88</v>
      </c>
      <c r="AE4147" t="s">
        <v>421</v>
      </c>
      <c r="AF4147" t="s">
        <v>76</v>
      </c>
      <c r="AG4147" t="s">
        <v>58</v>
      </c>
      <c r="AH4147" t="s">
        <v>70</v>
      </c>
      <c r="AI4147" t="s">
        <v>280</v>
      </c>
      <c r="AJ4147" t="s">
        <v>208</v>
      </c>
      <c r="AK4147" t="s">
        <v>73</v>
      </c>
      <c r="AL4147" t="s">
        <v>206</v>
      </c>
      <c r="AM4147" t="s">
        <v>157</v>
      </c>
      <c r="AN4147" t="s">
        <v>76</v>
      </c>
      <c r="AO4147" t="s">
        <v>178</v>
      </c>
      <c r="AP4147" t="s">
        <v>837</v>
      </c>
      <c r="AQ4147" t="s">
        <v>92</v>
      </c>
      <c r="AR4147" t="s">
        <v>62</v>
      </c>
      <c r="AS4147" t="s">
        <v>170</v>
      </c>
      <c r="AT4147" t="s">
        <v>73</v>
      </c>
      <c r="AU4147" t="s">
        <v>107</v>
      </c>
      <c r="AV4147" t="s">
        <v>769</v>
      </c>
    </row>
    <row r="4148" spans="1:48" hidden="1" x14ac:dyDescent="0.3">
      <c r="A4148" t="s">
        <v>19376</v>
      </c>
      <c r="B4148" t="s">
        <v>19377</v>
      </c>
      <c r="C4148" s="1" t="str">
        <f t="shared" si="686"/>
        <v>21:0975</v>
      </c>
      <c r="D4148" s="1" t="str">
        <f t="shared" si="683"/>
        <v>21:0111</v>
      </c>
      <c r="E4148" t="s">
        <v>19378</v>
      </c>
      <c r="F4148" t="s">
        <v>19379</v>
      </c>
      <c r="H4148">
        <v>60.424899400000001</v>
      </c>
      <c r="I4148">
        <v>-101.51228279999999</v>
      </c>
      <c r="J4148" s="1" t="str">
        <f t="shared" si="684"/>
        <v>NGR lake sediment grab sample</v>
      </c>
      <c r="K4148" s="1" t="str">
        <f t="shared" si="685"/>
        <v>&lt;177 micron (NGR)</v>
      </c>
      <c r="L4148">
        <v>132</v>
      </c>
      <c r="M4148" t="s">
        <v>165</v>
      </c>
      <c r="N4148">
        <v>2562</v>
      </c>
      <c r="O4148" t="s">
        <v>137</v>
      </c>
      <c r="P4148" t="s">
        <v>54</v>
      </c>
      <c r="Q4148" t="s">
        <v>652</v>
      </c>
      <c r="R4148" t="s">
        <v>116</v>
      </c>
      <c r="S4148" t="s">
        <v>57</v>
      </c>
      <c r="T4148" t="s">
        <v>449</v>
      </c>
      <c r="U4148" t="s">
        <v>138</v>
      </c>
      <c r="V4148" t="s">
        <v>317</v>
      </c>
      <c r="W4148" t="s">
        <v>68</v>
      </c>
      <c r="X4148" t="s">
        <v>67</v>
      </c>
      <c r="Y4148" t="s">
        <v>421</v>
      </c>
      <c r="Z4148" t="s">
        <v>96</v>
      </c>
      <c r="AA4148" t="s">
        <v>64</v>
      </c>
      <c r="AB4148" t="s">
        <v>478</v>
      </c>
      <c r="AC4148" t="s">
        <v>155</v>
      </c>
      <c r="AD4148" t="s">
        <v>54</v>
      </c>
      <c r="AE4148" t="s">
        <v>668</v>
      </c>
      <c r="AF4148" t="s">
        <v>203</v>
      </c>
      <c r="AG4148" t="s">
        <v>190</v>
      </c>
      <c r="AH4148" t="s">
        <v>173</v>
      </c>
      <c r="AI4148" t="s">
        <v>292</v>
      </c>
      <c r="AJ4148" t="s">
        <v>209</v>
      </c>
      <c r="AK4148" t="s">
        <v>73</v>
      </c>
      <c r="AL4148" t="s">
        <v>103</v>
      </c>
      <c r="AM4148" t="s">
        <v>75</v>
      </c>
      <c r="AN4148" t="s">
        <v>76</v>
      </c>
      <c r="AO4148" t="s">
        <v>413</v>
      </c>
      <c r="AP4148" t="s">
        <v>2033</v>
      </c>
      <c r="AQ4148" t="s">
        <v>439</v>
      </c>
      <c r="AR4148" t="s">
        <v>67</v>
      </c>
      <c r="AS4148" t="s">
        <v>170</v>
      </c>
      <c r="AT4148" t="s">
        <v>73</v>
      </c>
      <c r="AU4148" t="s">
        <v>107</v>
      </c>
      <c r="AV4148" t="s">
        <v>2444</v>
      </c>
    </row>
    <row r="4149" spans="1:48" hidden="1" x14ac:dyDescent="0.3">
      <c r="A4149" t="s">
        <v>19380</v>
      </c>
      <c r="B4149" t="s">
        <v>19381</v>
      </c>
      <c r="C4149" s="1" t="str">
        <f t="shared" si="686"/>
        <v>21:0975</v>
      </c>
      <c r="D4149" s="1" t="str">
        <f>HYPERLINK("https://geochem.nrcan.gc.ca/cdogs/content/svy/svy_e.htm", "")</f>
        <v/>
      </c>
      <c r="G4149" s="1" t="str">
        <f>HYPERLINK("https://geochem.nrcan.gc.ca/cdogs/content/cr_/cr_00128_e.htm", "128")</f>
        <v>128</v>
      </c>
      <c r="J4149" t="s">
        <v>230</v>
      </c>
      <c r="K4149" t="s">
        <v>231</v>
      </c>
      <c r="L4149">
        <v>132</v>
      </c>
      <c r="M4149" t="s">
        <v>232</v>
      </c>
      <c r="N4149">
        <v>2563</v>
      </c>
      <c r="O4149" t="s">
        <v>281</v>
      </c>
      <c r="P4149" t="s">
        <v>54</v>
      </c>
      <c r="Q4149" t="s">
        <v>1128</v>
      </c>
      <c r="R4149" t="s">
        <v>2927</v>
      </c>
      <c r="S4149" t="s">
        <v>57</v>
      </c>
      <c r="T4149" t="s">
        <v>189</v>
      </c>
      <c r="U4149" t="s">
        <v>178</v>
      </c>
      <c r="V4149" t="s">
        <v>347</v>
      </c>
      <c r="W4149" t="s">
        <v>396</v>
      </c>
      <c r="X4149" t="s">
        <v>62</v>
      </c>
      <c r="Y4149" t="s">
        <v>211</v>
      </c>
      <c r="Z4149" t="s">
        <v>170</v>
      </c>
      <c r="AA4149" t="s">
        <v>64</v>
      </c>
      <c r="AB4149" t="s">
        <v>141</v>
      </c>
      <c r="AC4149" t="s">
        <v>173</v>
      </c>
      <c r="AD4149" t="s">
        <v>583</v>
      </c>
      <c r="AE4149" t="s">
        <v>574</v>
      </c>
      <c r="AF4149" t="s">
        <v>381</v>
      </c>
      <c r="AG4149" t="s">
        <v>290</v>
      </c>
      <c r="AH4149" t="s">
        <v>421</v>
      </c>
      <c r="AI4149" t="s">
        <v>328</v>
      </c>
      <c r="AJ4149" t="s">
        <v>201</v>
      </c>
      <c r="AK4149" t="s">
        <v>73</v>
      </c>
      <c r="AL4149" t="s">
        <v>103</v>
      </c>
      <c r="AM4149" t="s">
        <v>125</v>
      </c>
      <c r="AN4149" t="s">
        <v>76</v>
      </c>
      <c r="AO4149" t="s">
        <v>254</v>
      </c>
      <c r="AP4149" t="s">
        <v>307</v>
      </c>
      <c r="AQ4149" t="s">
        <v>12453</v>
      </c>
      <c r="AR4149" t="s">
        <v>67</v>
      </c>
      <c r="AS4149" t="s">
        <v>62</v>
      </c>
      <c r="AT4149" t="s">
        <v>593</v>
      </c>
      <c r="AU4149" t="s">
        <v>107</v>
      </c>
      <c r="AV4149" t="s">
        <v>8590</v>
      </c>
    </row>
    <row r="4150" spans="1:48" hidden="1" x14ac:dyDescent="0.3">
      <c r="A4150" t="s">
        <v>19382</v>
      </c>
      <c r="B4150" t="s">
        <v>19383</v>
      </c>
      <c r="C4150" s="1" t="str">
        <f t="shared" si="686"/>
        <v>21:0975</v>
      </c>
      <c r="D4150" s="1" t="str">
        <f t="shared" ref="D4150:D4174" si="687">HYPERLINK("https://geochem.nrcan.gc.ca/cdogs/content/svy/svy210111_e.htm", "21:0111")</f>
        <v>21:0111</v>
      </c>
      <c r="E4150" t="s">
        <v>19384</v>
      </c>
      <c r="F4150" t="s">
        <v>19385</v>
      </c>
      <c r="H4150">
        <v>60.425292900000002</v>
      </c>
      <c r="I4150">
        <v>-101.4501688</v>
      </c>
      <c r="J4150" s="1" t="str">
        <f t="shared" ref="J4150:J4174" si="688">HYPERLINK("https://geochem.nrcan.gc.ca/cdogs/content/kwd/kwd020027_e.htm", "NGR lake sediment grab sample")</f>
        <v>NGR lake sediment grab sample</v>
      </c>
      <c r="K4150" s="1" t="str">
        <f t="shared" ref="K4150:K4174" si="689">HYPERLINK("https://geochem.nrcan.gc.ca/cdogs/content/kwd/kwd080006_e.htm", "&lt;177 micron (NGR)")</f>
        <v>&lt;177 micron (NGR)</v>
      </c>
      <c r="L4150">
        <v>132</v>
      </c>
      <c r="M4150" t="s">
        <v>113</v>
      </c>
      <c r="N4150">
        <v>2564</v>
      </c>
      <c r="O4150" t="s">
        <v>396</v>
      </c>
      <c r="P4150" t="s">
        <v>54</v>
      </c>
      <c r="Q4150" t="s">
        <v>221</v>
      </c>
      <c r="R4150" t="s">
        <v>69</v>
      </c>
      <c r="S4150" t="s">
        <v>57</v>
      </c>
      <c r="T4150" t="s">
        <v>479</v>
      </c>
      <c r="U4150" t="s">
        <v>57</v>
      </c>
      <c r="V4150" t="s">
        <v>347</v>
      </c>
      <c r="W4150" t="s">
        <v>103</v>
      </c>
      <c r="X4150" t="s">
        <v>67</v>
      </c>
      <c r="Y4150" t="s">
        <v>70</v>
      </c>
      <c r="Z4150" t="s">
        <v>74</v>
      </c>
      <c r="AA4150" t="s">
        <v>64</v>
      </c>
      <c r="AB4150" t="s">
        <v>249</v>
      </c>
      <c r="AC4150" t="s">
        <v>75</v>
      </c>
      <c r="AD4150" t="s">
        <v>77</v>
      </c>
      <c r="AE4150" t="s">
        <v>8540</v>
      </c>
      <c r="AF4150" t="s">
        <v>76</v>
      </c>
      <c r="AG4150" t="s">
        <v>59</v>
      </c>
      <c r="AH4150" t="s">
        <v>780</v>
      </c>
      <c r="AI4150" t="s">
        <v>79</v>
      </c>
      <c r="AJ4150" t="s">
        <v>1490</v>
      </c>
      <c r="AK4150" t="s">
        <v>73</v>
      </c>
      <c r="AL4150" t="s">
        <v>103</v>
      </c>
      <c r="AM4150" t="s">
        <v>68</v>
      </c>
      <c r="AN4150" t="s">
        <v>76</v>
      </c>
      <c r="AO4150" t="s">
        <v>77</v>
      </c>
      <c r="AP4150" t="s">
        <v>8164</v>
      </c>
      <c r="AQ4150" t="s">
        <v>5857</v>
      </c>
      <c r="AR4150" t="s">
        <v>67</v>
      </c>
      <c r="AS4150" t="s">
        <v>127</v>
      </c>
      <c r="AT4150" t="s">
        <v>73</v>
      </c>
      <c r="AU4150" t="s">
        <v>107</v>
      </c>
      <c r="AV4150" t="s">
        <v>12228</v>
      </c>
    </row>
    <row r="4151" spans="1:48" hidden="1" x14ac:dyDescent="0.3">
      <c r="A4151" t="s">
        <v>19386</v>
      </c>
      <c r="B4151" t="s">
        <v>19387</v>
      </c>
      <c r="C4151" s="1" t="str">
        <f t="shared" si="686"/>
        <v>21:0975</v>
      </c>
      <c r="D4151" s="1" t="str">
        <f t="shared" si="687"/>
        <v>21:0111</v>
      </c>
      <c r="E4151" t="s">
        <v>19384</v>
      </c>
      <c r="F4151" t="s">
        <v>19388</v>
      </c>
      <c r="H4151">
        <v>60.425292900000002</v>
      </c>
      <c r="I4151">
        <v>-101.4501688</v>
      </c>
      <c r="J4151" s="1" t="str">
        <f t="shared" si="688"/>
        <v>NGR lake sediment grab sample</v>
      </c>
      <c r="K4151" s="1" t="str">
        <f t="shared" si="689"/>
        <v>&lt;177 micron (NGR)</v>
      </c>
      <c r="L4151">
        <v>132</v>
      </c>
      <c r="M4151" t="s">
        <v>132</v>
      </c>
      <c r="N4151">
        <v>2565</v>
      </c>
      <c r="O4151" t="s">
        <v>103</v>
      </c>
      <c r="P4151" t="s">
        <v>54</v>
      </c>
      <c r="Q4151" t="s">
        <v>172</v>
      </c>
      <c r="R4151" t="s">
        <v>347</v>
      </c>
      <c r="S4151" t="s">
        <v>57</v>
      </c>
      <c r="T4151" t="s">
        <v>364</v>
      </c>
      <c r="U4151" t="s">
        <v>57</v>
      </c>
      <c r="V4151" t="s">
        <v>347</v>
      </c>
      <c r="W4151" t="s">
        <v>103</v>
      </c>
      <c r="X4151" t="s">
        <v>67</v>
      </c>
      <c r="Y4151" t="s">
        <v>75</v>
      </c>
      <c r="Z4151" t="s">
        <v>74</v>
      </c>
      <c r="AA4151" t="s">
        <v>64</v>
      </c>
      <c r="AB4151" t="s">
        <v>438</v>
      </c>
      <c r="AC4151" t="s">
        <v>125</v>
      </c>
      <c r="AD4151" t="s">
        <v>77</v>
      </c>
      <c r="AE4151" t="s">
        <v>472</v>
      </c>
      <c r="AF4151" t="s">
        <v>76</v>
      </c>
      <c r="AG4151" t="s">
        <v>57</v>
      </c>
      <c r="AH4151" t="s">
        <v>780</v>
      </c>
      <c r="AI4151" t="s">
        <v>79</v>
      </c>
      <c r="AJ4151" t="s">
        <v>6415</v>
      </c>
      <c r="AK4151" t="s">
        <v>73</v>
      </c>
      <c r="AL4151" t="s">
        <v>103</v>
      </c>
      <c r="AM4151" t="s">
        <v>206</v>
      </c>
      <c r="AN4151" t="s">
        <v>76</v>
      </c>
      <c r="AO4151" t="s">
        <v>290</v>
      </c>
      <c r="AP4151" t="s">
        <v>8164</v>
      </c>
      <c r="AQ4151" t="s">
        <v>3076</v>
      </c>
      <c r="AR4151" t="s">
        <v>67</v>
      </c>
      <c r="AS4151" t="s">
        <v>96</v>
      </c>
      <c r="AT4151" t="s">
        <v>277</v>
      </c>
      <c r="AU4151" t="s">
        <v>107</v>
      </c>
      <c r="AV4151" t="s">
        <v>1965</v>
      </c>
    </row>
    <row r="4152" spans="1:48" hidden="1" x14ac:dyDescent="0.3">
      <c r="A4152" t="s">
        <v>19389</v>
      </c>
      <c r="B4152" t="s">
        <v>19390</v>
      </c>
      <c r="C4152" s="1" t="str">
        <f t="shared" si="686"/>
        <v>21:0975</v>
      </c>
      <c r="D4152" s="1" t="str">
        <f t="shared" si="687"/>
        <v>21:0111</v>
      </c>
      <c r="E4152" t="s">
        <v>19391</v>
      </c>
      <c r="F4152" t="s">
        <v>19392</v>
      </c>
      <c r="H4152">
        <v>60.394582700000001</v>
      </c>
      <c r="I4152">
        <v>-101.4358982</v>
      </c>
      <c r="J4152" s="1" t="str">
        <f t="shared" si="688"/>
        <v>NGR lake sediment grab sample</v>
      </c>
      <c r="K4152" s="1" t="str">
        <f t="shared" si="689"/>
        <v>&lt;177 micron (NGR)</v>
      </c>
      <c r="L4152">
        <v>132</v>
      </c>
      <c r="M4152" t="s">
        <v>185</v>
      </c>
      <c r="N4152">
        <v>2566</v>
      </c>
      <c r="O4152" t="s">
        <v>103</v>
      </c>
      <c r="P4152" t="s">
        <v>54</v>
      </c>
      <c r="Q4152" t="s">
        <v>479</v>
      </c>
      <c r="R4152" t="s">
        <v>436</v>
      </c>
      <c r="S4152" t="s">
        <v>57</v>
      </c>
      <c r="T4152" t="s">
        <v>479</v>
      </c>
      <c r="U4152" t="s">
        <v>138</v>
      </c>
      <c r="V4152" t="s">
        <v>616</v>
      </c>
      <c r="W4152" t="s">
        <v>238</v>
      </c>
      <c r="X4152" t="s">
        <v>62</v>
      </c>
      <c r="Y4152" t="s">
        <v>238</v>
      </c>
      <c r="Z4152" t="s">
        <v>62</v>
      </c>
      <c r="AA4152" t="s">
        <v>64</v>
      </c>
      <c r="AB4152" t="s">
        <v>91</v>
      </c>
      <c r="AC4152" t="s">
        <v>177</v>
      </c>
      <c r="AD4152" t="s">
        <v>203</v>
      </c>
      <c r="AE4152" t="s">
        <v>3844</v>
      </c>
      <c r="AF4152" t="s">
        <v>76</v>
      </c>
      <c r="AG4152" t="s">
        <v>187</v>
      </c>
      <c r="AH4152" t="s">
        <v>780</v>
      </c>
      <c r="AI4152" t="s">
        <v>263</v>
      </c>
      <c r="AJ4152" t="s">
        <v>366</v>
      </c>
      <c r="AK4152" t="s">
        <v>73</v>
      </c>
      <c r="AL4152" t="s">
        <v>103</v>
      </c>
      <c r="AM4152" t="s">
        <v>68</v>
      </c>
      <c r="AN4152" t="s">
        <v>76</v>
      </c>
      <c r="AO4152" t="s">
        <v>1192</v>
      </c>
      <c r="AP4152" t="s">
        <v>1980</v>
      </c>
      <c r="AQ4152" t="s">
        <v>92</v>
      </c>
      <c r="AR4152" t="s">
        <v>74</v>
      </c>
      <c r="AS4152" t="s">
        <v>127</v>
      </c>
      <c r="AT4152" t="s">
        <v>73</v>
      </c>
      <c r="AU4152" t="s">
        <v>107</v>
      </c>
      <c r="AV4152" t="s">
        <v>8043</v>
      </c>
    </row>
    <row r="4153" spans="1:48" hidden="1" x14ac:dyDescent="0.3">
      <c r="A4153" t="s">
        <v>19393</v>
      </c>
      <c r="B4153" t="s">
        <v>19394</v>
      </c>
      <c r="C4153" s="1" t="str">
        <f t="shared" si="686"/>
        <v>21:0975</v>
      </c>
      <c r="D4153" s="1" t="str">
        <f t="shared" si="687"/>
        <v>21:0111</v>
      </c>
      <c r="E4153" t="s">
        <v>19395</v>
      </c>
      <c r="F4153" t="s">
        <v>19396</v>
      </c>
      <c r="H4153">
        <v>60.362457999999997</v>
      </c>
      <c r="I4153">
        <v>-101.4301835</v>
      </c>
      <c r="J4153" s="1" t="str">
        <f t="shared" si="688"/>
        <v>NGR lake sediment grab sample</v>
      </c>
      <c r="K4153" s="1" t="str">
        <f t="shared" si="689"/>
        <v>&lt;177 micron (NGR)</v>
      </c>
      <c r="L4153">
        <v>132</v>
      </c>
      <c r="M4153" t="s">
        <v>200</v>
      </c>
      <c r="N4153">
        <v>2567</v>
      </c>
      <c r="O4153" t="s">
        <v>526</v>
      </c>
      <c r="P4153" t="s">
        <v>54</v>
      </c>
      <c r="Q4153" t="s">
        <v>479</v>
      </c>
      <c r="R4153" t="s">
        <v>69</v>
      </c>
      <c r="S4153" t="s">
        <v>57</v>
      </c>
      <c r="T4153" t="s">
        <v>437</v>
      </c>
      <c r="U4153" t="s">
        <v>117</v>
      </c>
      <c r="V4153" t="s">
        <v>69</v>
      </c>
      <c r="W4153" t="s">
        <v>74</v>
      </c>
      <c r="X4153" t="s">
        <v>62</v>
      </c>
      <c r="Y4153" t="s">
        <v>206</v>
      </c>
      <c r="Z4153" t="s">
        <v>62</v>
      </c>
      <c r="AA4153" t="s">
        <v>64</v>
      </c>
      <c r="AB4153" t="s">
        <v>135</v>
      </c>
      <c r="AC4153" t="s">
        <v>177</v>
      </c>
      <c r="AD4153" t="s">
        <v>203</v>
      </c>
      <c r="AE4153" t="s">
        <v>5744</v>
      </c>
      <c r="AF4153" t="s">
        <v>203</v>
      </c>
      <c r="AG4153" t="s">
        <v>141</v>
      </c>
      <c r="AH4153" t="s">
        <v>780</v>
      </c>
      <c r="AI4153" t="s">
        <v>193</v>
      </c>
      <c r="AJ4153" t="s">
        <v>1239</v>
      </c>
      <c r="AK4153" t="s">
        <v>73</v>
      </c>
      <c r="AL4153" t="s">
        <v>103</v>
      </c>
      <c r="AM4153" t="s">
        <v>74</v>
      </c>
      <c r="AN4153" t="s">
        <v>76</v>
      </c>
      <c r="AO4153" t="s">
        <v>77</v>
      </c>
      <c r="AP4153" t="s">
        <v>736</v>
      </c>
      <c r="AQ4153" t="s">
        <v>92</v>
      </c>
      <c r="AR4153" t="s">
        <v>74</v>
      </c>
      <c r="AS4153" t="s">
        <v>127</v>
      </c>
      <c r="AT4153" t="s">
        <v>73</v>
      </c>
      <c r="AU4153" t="s">
        <v>107</v>
      </c>
      <c r="AV4153" t="s">
        <v>11520</v>
      </c>
    </row>
    <row r="4154" spans="1:48" hidden="1" x14ac:dyDescent="0.3">
      <c r="A4154" t="s">
        <v>19397</v>
      </c>
      <c r="B4154" t="s">
        <v>19398</v>
      </c>
      <c r="C4154" s="1" t="str">
        <f t="shared" si="686"/>
        <v>21:0975</v>
      </c>
      <c r="D4154" s="1" t="str">
        <f t="shared" si="687"/>
        <v>21:0111</v>
      </c>
      <c r="E4154" t="s">
        <v>19399</v>
      </c>
      <c r="F4154" t="s">
        <v>19400</v>
      </c>
      <c r="H4154">
        <v>60.335925199999998</v>
      </c>
      <c r="I4154">
        <v>-101.4359851</v>
      </c>
      <c r="J4154" s="1" t="str">
        <f t="shared" si="688"/>
        <v>NGR lake sediment grab sample</v>
      </c>
      <c r="K4154" s="1" t="str">
        <f t="shared" si="689"/>
        <v>&lt;177 micron (NGR)</v>
      </c>
      <c r="L4154">
        <v>132</v>
      </c>
      <c r="M4154" t="s">
        <v>217</v>
      </c>
      <c r="N4154">
        <v>2568</v>
      </c>
      <c r="O4154" t="s">
        <v>526</v>
      </c>
      <c r="P4154" t="s">
        <v>54</v>
      </c>
      <c r="Q4154" t="s">
        <v>802</v>
      </c>
      <c r="R4154" t="s">
        <v>357</v>
      </c>
      <c r="S4154" t="s">
        <v>57</v>
      </c>
      <c r="T4154" t="s">
        <v>573</v>
      </c>
      <c r="U4154" t="s">
        <v>59</v>
      </c>
      <c r="V4154" t="s">
        <v>139</v>
      </c>
      <c r="W4154" t="s">
        <v>171</v>
      </c>
      <c r="X4154" t="s">
        <v>170</v>
      </c>
      <c r="Y4154" t="s">
        <v>396</v>
      </c>
      <c r="Z4154" t="s">
        <v>96</v>
      </c>
      <c r="AA4154" t="s">
        <v>64</v>
      </c>
      <c r="AB4154" t="s">
        <v>248</v>
      </c>
      <c r="AC4154" t="s">
        <v>206</v>
      </c>
      <c r="AD4154" t="s">
        <v>117</v>
      </c>
      <c r="AE4154" t="s">
        <v>543</v>
      </c>
      <c r="AF4154" t="s">
        <v>77</v>
      </c>
      <c r="AG4154" t="s">
        <v>303</v>
      </c>
      <c r="AH4154" t="s">
        <v>472</v>
      </c>
      <c r="AI4154" t="s">
        <v>402</v>
      </c>
      <c r="AJ4154" t="s">
        <v>436</v>
      </c>
      <c r="AK4154" t="s">
        <v>73</v>
      </c>
      <c r="AL4154" t="s">
        <v>177</v>
      </c>
      <c r="AM4154" t="s">
        <v>95</v>
      </c>
      <c r="AN4154" t="s">
        <v>76</v>
      </c>
      <c r="AO4154" t="s">
        <v>1296</v>
      </c>
      <c r="AP4154" t="s">
        <v>225</v>
      </c>
      <c r="AQ4154" t="s">
        <v>13322</v>
      </c>
      <c r="AR4154" t="s">
        <v>67</v>
      </c>
      <c r="AS4154" t="s">
        <v>203</v>
      </c>
      <c r="AT4154" t="s">
        <v>73</v>
      </c>
      <c r="AU4154" t="s">
        <v>107</v>
      </c>
      <c r="AV4154" t="s">
        <v>19401</v>
      </c>
    </row>
    <row r="4155" spans="1:48" hidden="1" x14ac:dyDescent="0.3">
      <c r="A4155" t="s">
        <v>19402</v>
      </c>
      <c r="B4155" t="s">
        <v>19403</v>
      </c>
      <c r="C4155" s="1" t="str">
        <f t="shared" si="686"/>
        <v>21:0975</v>
      </c>
      <c r="D4155" s="1" t="str">
        <f t="shared" si="687"/>
        <v>21:0111</v>
      </c>
      <c r="E4155" t="s">
        <v>19404</v>
      </c>
      <c r="F4155" t="s">
        <v>19405</v>
      </c>
      <c r="H4155">
        <v>60.336391999999996</v>
      </c>
      <c r="I4155">
        <v>-101.3724163</v>
      </c>
      <c r="J4155" s="1" t="str">
        <f t="shared" si="688"/>
        <v>NGR lake sediment grab sample</v>
      </c>
      <c r="K4155" s="1" t="str">
        <f t="shared" si="689"/>
        <v>&lt;177 micron (NGR)</v>
      </c>
      <c r="L4155">
        <v>132</v>
      </c>
      <c r="M4155" t="s">
        <v>246</v>
      </c>
      <c r="N4155">
        <v>2569</v>
      </c>
      <c r="O4155" t="s">
        <v>177</v>
      </c>
      <c r="P4155" t="s">
        <v>54</v>
      </c>
      <c r="Q4155" t="s">
        <v>437</v>
      </c>
      <c r="R4155" t="s">
        <v>436</v>
      </c>
      <c r="S4155" t="s">
        <v>57</v>
      </c>
      <c r="T4155" t="s">
        <v>562</v>
      </c>
      <c r="U4155" t="s">
        <v>88</v>
      </c>
      <c r="V4155" t="s">
        <v>357</v>
      </c>
      <c r="W4155" t="s">
        <v>157</v>
      </c>
      <c r="X4155" t="s">
        <v>74</v>
      </c>
      <c r="Y4155" t="s">
        <v>206</v>
      </c>
      <c r="Z4155" t="s">
        <v>74</v>
      </c>
      <c r="AA4155" t="s">
        <v>64</v>
      </c>
      <c r="AB4155" t="s">
        <v>304</v>
      </c>
      <c r="AC4155" t="s">
        <v>75</v>
      </c>
      <c r="AD4155" t="s">
        <v>138</v>
      </c>
      <c r="AE4155" t="s">
        <v>6996</v>
      </c>
      <c r="AF4155" t="s">
        <v>104</v>
      </c>
      <c r="AG4155" t="s">
        <v>290</v>
      </c>
      <c r="AH4155" t="s">
        <v>780</v>
      </c>
      <c r="AI4155" t="s">
        <v>220</v>
      </c>
      <c r="AJ4155" t="s">
        <v>4253</v>
      </c>
      <c r="AK4155" t="s">
        <v>73</v>
      </c>
      <c r="AL4155" t="s">
        <v>103</v>
      </c>
      <c r="AM4155" t="s">
        <v>74</v>
      </c>
      <c r="AN4155" t="s">
        <v>76</v>
      </c>
      <c r="AO4155" t="s">
        <v>104</v>
      </c>
      <c r="AP4155" t="s">
        <v>470</v>
      </c>
      <c r="AQ4155" t="s">
        <v>134</v>
      </c>
      <c r="AR4155" t="s">
        <v>67</v>
      </c>
      <c r="AS4155" t="s">
        <v>127</v>
      </c>
      <c r="AT4155" t="s">
        <v>277</v>
      </c>
      <c r="AU4155" t="s">
        <v>107</v>
      </c>
      <c r="AV4155" t="s">
        <v>116</v>
      </c>
    </row>
    <row r="4156" spans="1:48" hidden="1" x14ac:dyDescent="0.3">
      <c r="A4156" t="s">
        <v>19406</v>
      </c>
      <c r="B4156" t="s">
        <v>19407</v>
      </c>
      <c r="C4156" s="1" t="str">
        <f t="shared" si="686"/>
        <v>21:0975</v>
      </c>
      <c r="D4156" s="1" t="str">
        <f t="shared" si="687"/>
        <v>21:0111</v>
      </c>
      <c r="E4156" t="s">
        <v>19408</v>
      </c>
      <c r="F4156" t="s">
        <v>19409</v>
      </c>
      <c r="H4156">
        <v>60.357631400000002</v>
      </c>
      <c r="I4156">
        <v>-101.3801777</v>
      </c>
      <c r="J4156" s="1" t="str">
        <f t="shared" si="688"/>
        <v>NGR lake sediment grab sample</v>
      </c>
      <c r="K4156" s="1" t="str">
        <f t="shared" si="689"/>
        <v>&lt;177 micron (NGR)</v>
      </c>
      <c r="L4156">
        <v>132</v>
      </c>
      <c r="M4156" t="s">
        <v>260</v>
      </c>
      <c r="N4156">
        <v>2570</v>
      </c>
      <c r="O4156" t="s">
        <v>224</v>
      </c>
      <c r="P4156" t="s">
        <v>54</v>
      </c>
      <c r="Q4156" t="s">
        <v>462</v>
      </c>
      <c r="R4156" t="s">
        <v>187</v>
      </c>
      <c r="S4156" t="s">
        <v>57</v>
      </c>
      <c r="T4156" t="s">
        <v>437</v>
      </c>
      <c r="U4156" t="s">
        <v>59</v>
      </c>
      <c r="V4156" t="s">
        <v>69</v>
      </c>
      <c r="W4156" t="s">
        <v>238</v>
      </c>
      <c r="X4156" t="s">
        <v>74</v>
      </c>
      <c r="Y4156" t="s">
        <v>68</v>
      </c>
      <c r="Z4156" t="s">
        <v>62</v>
      </c>
      <c r="AA4156" t="s">
        <v>64</v>
      </c>
      <c r="AB4156" t="s">
        <v>58</v>
      </c>
      <c r="AC4156" t="s">
        <v>177</v>
      </c>
      <c r="AD4156" t="s">
        <v>138</v>
      </c>
      <c r="AE4156" t="s">
        <v>3844</v>
      </c>
      <c r="AF4156" t="s">
        <v>121</v>
      </c>
      <c r="AG4156" t="s">
        <v>616</v>
      </c>
      <c r="AH4156" t="s">
        <v>780</v>
      </c>
      <c r="AI4156" t="s">
        <v>106</v>
      </c>
      <c r="AJ4156" t="s">
        <v>4037</v>
      </c>
      <c r="AK4156" t="s">
        <v>73</v>
      </c>
      <c r="AL4156" t="s">
        <v>103</v>
      </c>
      <c r="AM4156" t="s">
        <v>68</v>
      </c>
      <c r="AN4156" t="s">
        <v>76</v>
      </c>
      <c r="AO4156" t="s">
        <v>77</v>
      </c>
      <c r="AP4156" t="s">
        <v>965</v>
      </c>
      <c r="AQ4156" t="s">
        <v>203</v>
      </c>
      <c r="AR4156" t="s">
        <v>74</v>
      </c>
      <c r="AS4156" t="s">
        <v>127</v>
      </c>
      <c r="AT4156" t="s">
        <v>73</v>
      </c>
      <c r="AU4156" t="s">
        <v>107</v>
      </c>
      <c r="AV4156" t="s">
        <v>1510</v>
      </c>
    </row>
    <row r="4157" spans="1:48" hidden="1" x14ac:dyDescent="0.3">
      <c r="A4157" t="s">
        <v>19410</v>
      </c>
      <c r="B4157" t="s">
        <v>19411</v>
      </c>
      <c r="C4157" s="1" t="str">
        <f t="shared" si="686"/>
        <v>21:0975</v>
      </c>
      <c r="D4157" s="1" t="str">
        <f t="shared" si="687"/>
        <v>21:0111</v>
      </c>
      <c r="E4157" t="s">
        <v>19412</v>
      </c>
      <c r="F4157" t="s">
        <v>19413</v>
      </c>
      <c r="H4157">
        <v>60.389212399999998</v>
      </c>
      <c r="I4157">
        <v>-101.35193460000001</v>
      </c>
      <c r="J4157" s="1" t="str">
        <f t="shared" si="688"/>
        <v>NGR lake sediment grab sample</v>
      </c>
      <c r="K4157" s="1" t="str">
        <f t="shared" si="689"/>
        <v>&lt;177 micron (NGR)</v>
      </c>
      <c r="L4157">
        <v>132</v>
      </c>
      <c r="M4157" t="s">
        <v>273</v>
      </c>
      <c r="N4157">
        <v>2571</v>
      </c>
      <c r="O4157" t="s">
        <v>327</v>
      </c>
      <c r="P4157" t="s">
        <v>54</v>
      </c>
      <c r="Q4157" t="s">
        <v>652</v>
      </c>
      <c r="R4157" t="s">
        <v>77</v>
      </c>
      <c r="S4157" t="s">
        <v>57</v>
      </c>
      <c r="T4157" t="s">
        <v>562</v>
      </c>
      <c r="U4157" t="s">
        <v>88</v>
      </c>
      <c r="V4157" t="s">
        <v>317</v>
      </c>
      <c r="W4157" t="s">
        <v>238</v>
      </c>
      <c r="X4157" t="s">
        <v>62</v>
      </c>
      <c r="Y4157" t="s">
        <v>276</v>
      </c>
      <c r="Z4157" t="s">
        <v>127</v>
      </c>
      <c r="AA4157" t="s">
        <v>64</v>
      </c>
      <c r="AB4157" t="s">
        <v>449</v>
      </c>
      <c r="AC4157" t="s">
        <v>68</v>
      </c>
      <c r="AD4157" t="s">
        <v>99</v>
      </c>
      <c r="AE4157" t="s">
        <v>864</v>
      </c>
      <c r="AF4157" t="s">
        <v>134</v>
      </c>
      <c r="AG4157" t="s">
        <v>119</v>
      </c>
      <c r="AH4157" t="s">
        <v>173</v>
      </c>
      <c r="AI4157" t="s">
        <v>336</v>
      </c>
      <c r="AJ4157" t="s">
        <v>1554</v>
      </c>
      <c r="AK4157" t="s">
        <v>73</v>
      </c>
      <c r="AL4157" t="s">
        <v>103</v>
      </c>
      <c r="AM4157" t="s">
        <v>68</v>
      </c>
      <c r="AN4157" t="s">
        <v>76</v>
      </c>
      <c r="AO4157" t="s">
        <v>281</v>
      </c>
      <c r="AP4157" t="s">
        <v>2033</v>
      </c>
      <c r="AQ4157" t="s">
        <v>19414</v>
      </c>
      <c r="AR4157" t="s">
        <v>62</v>
      </c>
      <c r="AS4157" t="s">
        <v>96</v>
      </c>
      <c r="AT4157" t="s">
        <v>152</v>
      </c>
      <c r="AU4157" t="s">
        <v>107</v>
      </c>
      <c r="AV4157" t="s">
        <v>18250</v>
      </c>
    </row>
    <row r="4158" spans="1:48" hidden="1" x14ac:dyDescent="0.3">
      <c r="A4158" t="s">
        <v>19415</v>
      </c>
      <c r="B4158" t="s">
        <v>19416</v>
      </c>
      <c r="C4158" s="1" t="str">
        <f t="shared" si="686"/>
        <v>21:0975</v>
      </c>
      <c r="D4158" s="1" t="str">
        <f t="shared" si="687"/>
        <v>21:0111</v>
      </c>
      <c r="E4158" t="s">
        <v>19417</v>
      </c>
      <c r="F4158" t="s">
        <v>19418</v>
      </c>
      <c r="H4158">
        <v>60.400351999999998</v>
      </c>
      <c r="I4158">
        <v>-101.310816</v>
      </c>
      <c r="J4158" s="1" t="str">
        <f t="shared" si="688"/>
        <v>NGR lake sediment grab sample</v>
      </c>
      <c r="K4158" s="1" t="str">
        <f t="shared" si="689"/>
        <v>&lt;177 micron (NGR)</v>
      </c>
      <c r="L4158">
        <v>132</v>
      </c>
      <c r="M4158" t="s">
        <v>289</v>
      </c>
      <c r="N4158">
        <v>2572</v>
      </c>
      <c r="O4158" t="s">
        <v>276</v>
      </c>
      <c r="P4158" t="s">
        <v>54</v>
      </c>
      <c r="Q4158" t="s">
        <v>462</v>
      </c>
      <c r="R4158" t="s">
        <v>90</v>
      </c>
      <c r="S4158" t="s">
        <v>57</v>
      </c>
      <c r="T4158" t="s">
        <v>437</v>
      </c>
      <c r="U4158" t="s">
        <v>138</v>
      </c>
      <c r="V4158" t="s">
        <v>192</v>
      </c>
      <c r="W4158" t="s">
        <v>206</v>
      </c>
      <c r="X4158" t="s">
        <v>62</v>
      </c>
      <c r="Y4158" t="s">
        <v>526</v>
      </c>
      <c r="Z4158" t="s">
        <v>62</v>
      </c>
      <c r="AA4158" t="s">
        <v>64</v>
      </c>
      <c r="AB4158" t="s">
        <v>167</v>
      </c>
      <c r="AC4158" t="s">
        <v>75</v>
      </c>
      <c r="AD4158" t="s">
        <v>168</v>
      </c>
      <c r="AE4158" t="s">
        <v>191</v>
      </c>
      <c r="AF4158" t="s">
        <v>76</v>
      </c>
      <c r="AG4158" t="s">
        <v>99</v>
      </c>
      <c r="AH4158" t="s">
        <v>780</v>
      </c>
      <c r="AI4158" t="s">
        <v>106</v>
      </c>
      <c r="AJ4158" t="s">
        <v>480</v>
      </c>
      <c r="AK4158" t="s">
        <v>73</v>
      </c>
      <c r="AL4158" t="s">
        <v>224</v>
      </c>
      <c r="AM4158" t="s">
        <v>157</v>
      </c>
      <c r="AN4158" t="s">
        <v>76</v>
      </c>
      <c r="AO4158" t="s">
        <v>281</v>
      </c>
      <c r="AP4158" t="s">
        <v>337</v>
      </c>
      <c r="AQ4158" t="s">
        <v>104</v>
      </c>
      <c r="AR4158" t="s">
        <v>74</v>
      </c>
      <c r="AS4158" t="s">
        <v>127</v>
      </c>
      <c r="AT4158" t="s">
        <v>73</v>
      </c>
      <c r="AU4158" t="s">
        <v>107</v>
      </c>
      <c r="AV4158" t="s">
        <v>10349</v>
      </c>
    </row>
    <row r="4159" spans="1:48" hidden="1" x14ac:dyDescent="0.3">
      <c r="A4159" t="s">
        <v>19419</v>
      </c>
      <c r="B4159" t="s">
        <v>19420</v>
      </c>
      <c r="C4159" s="1" t="str">
        <f t="shared" si="686"/>
        <v>21:0975</v>
      </c>
      <c r="D4159" s="1" t="str">
        <f t="shared" si="687"/>
        <v>21:0111</v>
      </c>
      <c r="E4159" t="s">
        <v>19366</v>
      </c>
      <c r="F4159" t="s">
        <v>19421</v>
      </c>
      <c r="H4159">
        <v>60.369132899999997</v>
      </c>
      <c r="I4159">
        <v>-101.3116905</v>
      </c>
      <c r="J4159" s="1" t="str">
        <f t="shared" si="688"/>
        <v>NGR lake sediment grab sample</v>
      </c>
      <c r="K4159" s="1" t="str">
        <f t="shared" si="689"/>
        <v>&lt;177 micron (NGR)</v>
      </c>
      <c r="L4159">
        <v>132</v>
      </c>
      <c r="M4159" t="s">
        <v>345</v>
      </c>
      <c r="N4159">
        <v>2573</v>
      </c>
      <c r="O4159" t="s">
        <v>157</v>
      </c>
      <c r="P4159" t="s">
        <v>54</v>
      </c>
      <c r="Q4159" t="s">
        <v>262</v>
      </c>
      <c r="R4159" t="s">
        <v>550</v>
      </c>
      <c r="S4159" t="s">
        <v>57</v>
      </c>
      <c r="T4159" t="s">
        <v>562</v>
      </c>
      <c r="U4159" t="s">
        <v>59</v>
      </c>
      <c r="V4159" t="s">
        <v>69</v>
      </c>
      <c r="W4159" t="s">
        <v>74</v>
      </c>
      <c r="X4159" t="s">
        <v>74</v>
      </c>
      <c r="Y4159" t="s">
        <v>206</v>
      </c>
      <c r="Z4159" t="s">
        <v>62</v>
      </c>
      <c r="AA4159" t="s">
        <v>64</v>
      </c>
      <c r="AB4159" t="s">
        <v>279</v>
      </c>
      <c r="AC4159" t="s">
        <v>125</v>
      </c>
      <c r="AD4159" t="s">
        <v>138</v>
      </c>
      <c r="AE4159" t="s">
        <v>5585</v>
      </c>
      <c r="AF4159" t="s">
        <v>76</v>
      </c>
      <c r="AG4159" t="s">
        <v>616</v>
      </c>
      <c r="AH4159" t="s">
        <v>780</v>
      </c>
      <c r="AI4159" t="s">
        <v>263</v>
      </c>
      <c r="AJ4159" t="s">
        <v>1429</v>
      </c>
      <c r="AK4159" t="s">
        <v>73</v>
      </c>
      <c r="AL4159" t="s">
        <v>103</v>
      </c>
      <c r="AM4159" t="s">
        <v>526</v>
      </c>
      <c r="AN4159" t="s">
        <v>76</v>
      </c>
      <c r="AO4159" t="s">
        <v>357</v>
      </c>
      <c r="AP4159" t="s">
        <v>194</v>
      </c>
      <c r="AQ4159" t="s">
        <v>1192</v>
      </c>
      <c r="AR4159" t="s">
        <v>74</v>
      </c>
      <c r="AS4159" t="s">
        <v>96</v>
      </c>
      <c r="AT4159" t="s">
        <v>58</v>
      </c>
      <c r="AU4159" t="s">
        <v>107</v>
      </c>
      <c r="AV4159" t="s">
        <v>10658</v>
      </c>
    </row>
    <row r="4160" spans="1:48" hidden="1" x14ac:dyDescent="0.3">
      <c r="A4160" t="s">
        <v>19422</v>
      </c>
      <c r="B4160" t="s">
        <v>19423</v>
      </c>
      <c r="C4160" s="1" t="str">
        <f t="shared" si="686"/>
        <v>21:0975</v>
      </c>
      <c r="D4160" s="1" t="str">
        <f t="shared" si="687"/>
        <v>21:0111</v>
      </c>
      <c r="E4160" t="s">
        <v>19424</v>
      </c>
      <c r="F4160" t="s">
        <v>19425</v>
      </c>
      <c r="H4160">
        <v>60.339782499999998</v>
      </c>
      <c r="I4160">
        <v>-101.2959517</v>
      </c>
      <c r="J4160" s="1" t="str">
        <f t="shared" si="688"/>
        <v>NGR lake sediment grab sample</v>
      </c>
      <c r="K4160" s="1" t="str">
        <f t="shared" si="689"/>
        <v>&lt;177 micron (NGR)</v>
      </c>
      <c r="L4160">
        <v>132</v>
      </c>
      <c r="M4160" t="s">
        <v>301</v>
      </c>
      <c r="N4160">
        <v>2574</v>
      </c>
      <c r="O4160" t="s">
        <v>137</v>
      </c>
      <c r="P4160" t="s">
        <v>54</v>
      </c>
      <c r="Q4160" t="s">
        <v>262</v>
      </c>
      <c r="R4160" t="s">
        <v>187</v>
      </c>
      <c r="S4160" t="s">
        <v>57</v>
      </c>
      <c r="T4160" t="s">
        <v>80</v>
      </c>
      <c r="U4160" t="s">
        <v>203</v>
      </c>
      <c r="V4160" t="s">
        <v>264</v>
      </c>
      <c r="W4160" t="s">
        <v>302</v>
      </c>
      <c r="X4160" t="s">
        <v>74</v>
      </c>
      <c r="Y4160" t="s">
        <v>143</v>
      </c>
      <c r="Z4160" t="s">
        <v>170</v>
      </c>
      <c r="AA4160" t="s">
        <v>64</v>
      </c>
      <c r="AB4160" t="s">
        <v>152</v>
      </c>
      <c r="AC4160" t="s">
        <v>74</v>
      </c>
      <c r="AD4160" t="s">
        <v>758</v>
      </c>
      <c r="AE4160" t="s">
        <v>1023</v>
      </c>
      <c r="AF4160" t="s">
        <v>104</v>
      </c>
      <c r="AG4160" t="s">
        <v>141</v>
      </c>
      <c r="AH4160" t="s">
        <v>472</v>
      </c>
      <c r="AI4160" t="s">
        <v>114</v>
      </c>
      <c r="AJ4160" t="s">
        <v>1097</v>
      </c>
      <c r="AK4160" t="s">
        <v>73</v>
      </c>
      <c r="AL4160" t="s">
        <v>75</v>
      </c>
      <c r="AM4160" t="s">
        <v>396</v>
      </c>
      <c r="AN4160" t="s">
        <v>76</v>
      </c>
      <c r="AO4160" t="s">
        <v>90</v>
      </c>
      <c r="AP4160" t="s">
        <v>2033</v>
      </c>
      <c r="AQ4160" t="s">
        <v>77</v>
      </c>
      <c r="AR4160" t="s">
        <v>67</v>
      </c>
      <c r="AS4160" t="s">
        <v>96</v>
      </c>
      <c r="AT4160" t="s">
        <v>73</v>
      </c>
      <c r="AU4160" t="s">
        <v>107</v>
      </c>
      <c r="AV4160" t="s">
        <v>12470</v>
      </c>
    </row>
    <row r="4161" spans="1:48" hidden="1" x14ac:dyDescent="0.3">
      <c r="A4161" t="s">
        <v>19426</v>
      </c>
      <c r="B4161" t="s">
        <v>19427</v>
      </c>
      <c r="C4161" s="1" t="str">
        <f t="shared" si="686"/>
        <v>21:0975</v>
      </c>
      <c r="D4161" s="1" t="str">
        <f t="shared" si="687"/>
        <v>21:0111</v>
      </c>
      <c r="E4161" t="s">
        <v>19428</v>
      </c>
      <c r="F4161" t="s">
        <v>19429</v>
      </c>
      <c r="H4161">
        <v>60.363832000000002</v>
      </c>
      <c r="I4161">
        <v>-101.246247</v>
      </c>
      <c r="J4161" s="1" t="str">
        <f t="shared" si="688"/>
        <v>NGR lake sediment grab sample</v>
      </c>
      <c r="K4161" s="1" t="str">
        <f t="shared" si="689"/>
        <v>&lt;177 micron (NGR)</v>
      </c>
      <c r="L4161">
        <v>132</v>
      </c>
      <c r="M4161" t="s">
        <v>314</v>
      </c>
      <c r="N4161">
        <v>2575</v>
      </c>
      <c r="O4161" t="s">
        <v>137</v>
      </c>
      <c r="P4161" t="s">
        <v>54</v>
      </c>
      <c r="Q4161" t="s">
        <v>4187</v>
      </c>
      <c r="R4161" t="s">
        <v>79</v>
      </c>
      <c r="S4161" t="s">
        <v>57</v>
      </c>
      <c r="T4161" t="s">
        <v>91</v>
      </c>
      <c r="U4161" t="s">
        <v>88</v>
      </c>
      <c r="V4161" t="s">
        <v>100</v>
      </c>
      <c r="W4161" t="s">
        <v>136</v>
      </c>
      <c r="X4161" t="s">
        <v>74</v>
      </c>
      <c r="Y4161" t="s">
        <v>276</v>
      </c>
      <c r="Z4161" t="s">
        <v>59</v>
      </c>
      <c r="AA4161" t="s">
        <v>64</v>
      </c>
      <c r="AB4161" t="s">
        <v>411</v>
      </c>
      <c r="AC4161" t="s">
        <v>155</v>
      </c>
      <c r="AD4161" t="s">
        <v>59</v>
      </c>
      <c r="AE4161" t="s">
        <v>8300</v>
      </c>
      <c r="AF4161" t="s">
        <v>317</v>
      </c>
      <c r="AG4161" t="s">
        <v>91</v>
      </c>
      <c r="AH4161" t="s">
        <v>173</v>
      </c>
      <c r="AI4161" t="s">
        <v>168</v>
      </c>
      <c r="AJ4161" t="s">
        <v>439</v>
      </c>
      <c r="AK4161" t="s">
        <v>73</v>
      </c>
      <c r="AL4161" t="s">
        <v>526</v>
      </c>
      <c r="AM4161" t="s">
        <v>157</v>
      </c>
      <c r="AN4161" t="s">
        <v>76</v>
      </c>
      <c r="AO4161" t="s">
        <v>77</v>
      </c>
      <c r="AP4161" t="s">
        <v>11968</v>
      </c>
      <c r="AQ4161" t="s">
        <v>178</v>
      </c>
      <c r="AR4161" t="s">
        <v>62</v>
      </c>
      <c r="AS4161" t="s">
        <v>170</v>
      </c>
      <c r="AT4161" t="s">
        <v>73</v>
      </c>
      <c r="AU4161" t="s">
        <v>107</v>
      </c>
      <c r="AV4161" t="s">
        <v>7881</v>
      </c>
    </row>
    <row r="4162" spans="1:48" hidden="1" x14ac:dyDescent="0.3">
      <c r="A4162" t="s">
        <v>19430</v>
      </c>
      <c r="B4162" t="s">
        <v>19431</v>
      </c>
      <c r="C4162" s="1" t="str">
        <f t="shared" si="686"/>
        <v>21:0975</v>
      </c>
      <c r="D4162" s="1" t="str">
        <f t="shared" si="687"/>
        <v>21:0111</v>
      </c>
      <c r="E4162" t="s">
        <v>19432</v>
      </c>
      <c r="F4162" t="s">
        <v>19433</v>
      </c>
      <c r="H4162">
        <v>60.392650400000001</v>
      </c>
      <c r="I4162">
        <v>-101.214905</v>
      </c>
      <c r="J4162" s="1" t="str">
        <f t="shared" si="688"/>
        <v>NGR lake sediment grab sample</v>
      </c>
      <c r="K4162" s="1" t="str">
        <f t="shared" si="689"/>
        <v>&lt;177 micron (NGR)</v>
      </c>
      <c r="L4162">
        <v>132</v>
      </c>
      <c r="M4162" t="s">
        <v>324</v>
      </c>
      <c r="N4162">
        <v>2576</v>
      </c>
      <c r="O4162" t="s">
        <v>206</v>
      </c>
      <c r="P4162" t="s">
        <v>54</v>
      </c>
      <c r="Q4162" t="s">
        <v>560</v>
      </c>
      <c r="R4162" t="s">
        <v>691</v>
      </c>
      <c r="S4162" t="s">
        <v>57</v>
      </c>
      <c r="T4162" t="s">
        <v>91</v>
      </c>
      <c r="U4162" t="s">
        <v>168</v>
      </c>
      <c r="V4162" t="s">
        <v>471</v>
      </c>
      <c r="W4162" t="s">
        <v>396</v>
      </c>
      <c r="X4162" t="s">
        <v>74</v>
      </c>
      <c r="Y4162" t="s">
        <v>526</v>
      </c>
      <c r="Z4162" t="s">
        <v>170</v>
      </c>
      <c r="AA4162" t="s">
        <v>64</v>
      </c>
      <c r="AB4162" t="s">
        <v>93</v>
      </c>
      <c r="AC4162" t="s">
        <v>70</v>
      </c>
      <c r="AD4162" t="s">
        <v>54</v>
      </c>
      <c r="AE4162" t="s">
        <v>490</v>
      </c>
      <c r="AF4162" t="s">
        <v>290</v>
      </c>
      <c r="AG4162" t="s">
        <v>264</v>
      </c>
      <c r="AH4162" t="s">
        <v>780</v>
      </c>
      <c r="AI4162" t="s">
        <v>233</v>
      </c>
      <c r="AJ4162" t="s">
        <v>71</v>
      </c>
      <c r="AK4162" t="s">
        <v>73</v>
      </c>
      <c r="AL4162" t="s">
        <v>103</v>
      </c>
      <c r="AM4162" t="s">
        <v>75</v>
      </c>
      <c r="AN4162" t="s">
        <v>76</v>
      </c>
      <c r="AO4162" t="s">
        <v>77</v>
      </c>
      <c r="AP4162" t="s">
        <v>234</v>
      </c>
      <c r="AQ4162" t="s">
        <v>59</v>
      </c>
      <c r="AR4162" t="s">
        <v>67</v>
      </c>
      <c r="AS4162" t="s">
        <v>54</v>
      </c>
      <c r="AT4162" t="s">
        <v>152</v>
      </c>
      <c r="AU4162" t="s">
        <v>107</v>
      </c>
      <c r="AV4162" t="s">
        <v>2684</v>
      </c>
    </row>
    <row r="4163" spans="1:48" hidden="1" x14ac:dyDescent="0.3">
      <c r="A4163" t="s">
        <v>19434</v>
      </c>
      <c r="B4163" t="s">
        <v>19435</v>
      </c>
      <c r="C4163" s="1" t="str">
        <f t="shared" si="686"/>
        <v>21:0975</v>
      </c>
      <c r="D4163" s="1" t="str">
        <f t="shared" si="687"/>
        <v>21:0111</v>
      </c>
      <c r="E4163" t="s">
        <v>19436</v>
      </c>
      <c r="F4163" t="s">
        <v>19437</v>
      </c>
      <c r="H4163">
        <v>60.3936943</v>
      </c>
      <c r="I4163">
        <v>-101.1733732</v>
      </c>
      <c r="J4163" s="1" t="str">
        <f t="shared" si="688"/>
        <v>NGR lake sediment grab sample</v>
      </c>
      <c r="K4163" s="1" t="str">
        <f t="shared" si="689"/>
        <v>&lt;177 micron (NGR)</v>
      </c>
      <c r="L4163">
        <v>132</v>
      </c>
      <c r="M4163" t="s">
        <v>335</v>
      </c>
      <c r="N4163">
        <v>2577</v>
      </c>
      <c r="O4163" t="s">
        <v>62</v>
      </c>
      <c r="P4163" t="s">
        <v>54</v>
      </c>
      <c r="Q4163" t="s">
        <v>539</v>
      </c>
      <c r="R4163" t="s">
        <v>134</v>
      </c>
      <c r="S4163" t="s">
        <v>57</v>
      </c>
      <c r="T4163" t="s">
        <v>91</v>
      </c>
      <c r="U4163" t="s">
        <v>203</v>
      </c>
      <c r="V4163" t="s">
        <v>339</v>
      </c>
      <c r="W4163" t="s">
        <v>346</v>
      </c>
      <c r="X4163" t="s">
        <v>67</v>
      </c>
      <c r="Y4163" t="s">
        <v>61</v>
      </c>
      <c r="Z4163" t="s">
        <v>170</v>
      </c>
      <c r="AA4163" t="s">
        <v>64</v>
      </c>
      <c r="AB4163" t="s">
        <v>326</v>
      </c>
      <c r="AC4163" t="s">
        <v>224</v>
      </c>
      <c r="AD4163" t="s">
        <v>77</v>
      </c>
      <c r="AE4163" t="s">
        <v>206</v>
      </c>
      <c r="AF4163" t="s">
        <v>290</v>
      </c>
      <c r="AG4163" t="s">
        <v>97</v>
      </c>
      <c r="AH4163" t="s">
        <v>173</v>
      </c>
      <c r="AI4163" t="s">
        <v>348</v>
      </c>
      <c r="AJ4163" t="s">
        <v>373</v>
      </c>
      <c r="AK4163" t="s">
        <v>73</v>
      </c>
      <c r="AL4163" t="s">
        <v>75</v>
      </c>
      <c r="AM4163" t="s">
        <v>125</v>
      </c>
      <c r="AN4163" t="s">
        <v>76</v>
      </c>
      <c r="AO4163" t="s">
        <v>290</v>
      </c>
      <c r="AP4163" t="s">
        <v>283</v>
      </c>
      <c r="AQ4163" t="s">
        <v>121</v>
      </c>
      <c r="AR4163" t="s">
        <v>67</v>
      </c>
      <c r="AS4163" t="s">
        <v>62</v>
      </c>
      <c r="AT4163" t="s">
        <v>91</v>
      </c>
      <c r="AU4163" t="s">
        <v>107</v>
      </c>
      <c r="AV4163" t="s">
        <v>3157</v>
      </c>
    </row>
    <row r="4164" spans="1:48" hidden="1" x14ac:dyDescent="0.3">
      <c r="A4164" t="s">
        <v>19438</v>
      </c>
      <c r="B4164" t="s">
        <v>19439</v>
      </c>
      <c r="C4164" s="1" t="str">
        <f t="shared" si="686"/>
        <v>21:0975</v>
      </c>
      <c r="D4164" s="1" t="str">
        <f t="shared" si="687"/>
        <v>21:0111</v>
      </c>
      <c r="E4164" t="s">
        <v>19440</v>
      </c>
      <c r="F4164" t="s">
        <v>19441</v>
      </c>
      <c r="H4164">
        <v>60.367449200000003</v>
      </c>
      <c r="I4164">
        <v>-101.1761618</v>
      </c>
      <c r="J4164" s="1" t="str">
        <f t="shared" si="688"/>
        <v>NGR lake sediment grab sample</v>
      </c>
      <c r="K4164" s="1" t="str">
        <f t="shared" si="689"/>
        <v>&lt;177 micron (NGR)</v>
      </c>
      <c r="L4164">
        <v>132</v>
      </c>
      <c r="M4164" t="s">
        <v>354</v>
      </c>
      <c r="N4164">
        <v>2578</v>
      </c>
      <c r="O4164" t="s">
        <v>137</v>
      </c>
      <c r="P4164" t="s">
        <v>54</v>
      </c>
      <c r="Q4164" t="s">
        <v>593</v>
      </c>
      <c r="R4164" t="s">
        <v>192</v>
      </c>
      <c r="S4164" t="s">
        <v>57</v>
      </c>
      <c r="T4164" t="s">
        <v>277</v>
      </c>
      <c r="U4164" t="s">
        <v>92</v>
      </c>
      <c r="V4164" t="s">
        <v>691</v>
      </c>
      <c r="W4164" t="s">
        <v>421</v>
      </c>
      <c r="X4164" t="s">
        <v>67</v>
      </c>
      <c r="Y4164" t="s">
        <v>396</v>
      </c>
      <c r="Z4164" t="s">
        <v>62</v>
      </c>
      <c r="AA4164" t="s">
        <v>64</v>
      </c>
      <c r="AB4164" t="s">
        <v>365</v>
      </c>
      <c r="AC4164" t="s">
        <v>70</v>
      </c>
      <c r="AD4164" t="s">
        <v>88</v>
      </c>
      <c r="AE4164" t="s">
        <v>75</v>
      </c>
      <c r="AF4164" t="s">
        <v>69</v>
      </c>
      <c r="AG4164" t="s">
        <v>141</v>
      </c>
      <c r="AH4164" t="s">
        <v>780</v>
      </c>
      <c r="AI4164" t="s">
        <v>201</v>
      </c>
      <c r="AJ4164" t="s">
        <v>429</v>
      </c>
      <c r="AK4164" t="s">
        <v>73</v>
      </c>
      <c r="AL4164" t="s">
        <v>103</v>
      </c>
      <c r="AM4164" t="s">
        <v>177</v>
      </c>
      <c r="AN4164" t="s">
        <v>76</v>
      </c>
      <c r="AO4164" t="s">
        <v>178</v>
      </c>
      <c r="AP4164" t="s">
        <v>2741</v>
      </c>
      <c r="AQ4164" t="s">
        <v>178</v>
      </c>
      <c r="AR4164" t="s">
        <v>67</v>
      </c>
      <c r="AS4164" t="s">
        <v>62</v>
      </c>
      <c r="AT4164" t="s">
        <v>73</v>
      </c>
      <c r="AU4164" t="s">
        <v>107</v>
      </c>
      <c r="AV4164" t="s">
        <v>2856</v>
      </c>
    </row>
    <row r="4165" spans="1:48" hidden="1" x14ac:dyDescent="0.3">
      <c r="A4165" t="s">
        <v>19442</v>
      </c>
      <c r="B4165" t="s">
        <v>19443</v>
      </c>
      <c r="C4165" s="1" t="str">
        <f t="shared" si="686"/>
        <v>21:0975</v>
      </c>
      <c r="D4165" s="1" t="str">
        <f t="shared" si="687"/>
        <v>21:0111</v>
      </c>
      <c r="E4165" t="s">
        <v>19444</v>
      </c>
      <c r="F4165" t="s">
        <v>19445</v>
      </c>
      <c r="H4165">
        <v>60.399006900000003</v>
      </c>
      <c r="I4165">
        <v>-100.45058299999999</v>
      </c>
      <c r="J4165" s="1" t="str">
        <f t="shared" si="688"/>
        <v>NGR lake sediment grab sample</v>
      </c>
      <c r="K4165" s="1" t="str">
        <f t="shared" si="689"/>
        <v>&lt;177 micron (NGR)</v>
      </c>
      <c r="L4165">
        <v>133</v>
      </c>
      <c r="M4165" t="s">
        <v>52</v>
      </c>
      <c r="N4165">
        <v>2579</v>
      </c>
      <c r="O4165" t="s">
        <v>356</v>
      </c>
      <c r="P4165" t="s">
        <v>62</v>
      </c>
      <c r="Q4165" t="s">
        <v>802</v>
      </c>
      <c r="R4165" t="s">
        <v>1528</v>
      </c>
      <c r="S4165" t="s">
        <v>57</v>
      </c>
      <c r="T4165" t="s">
        <v>411</v>
      </c>
      <c r="U4165" t="s">
        <v>203</v>
      </c>
      <c r="V4165" t="s">
        <v>90</v>
      </c>
      <c r="W4165" t="s">
        <v>421</v>
      </c>
      <c r="X4165" t="s">
        <v>67</v>
      </c>
      <c r="Y4165" t="s">
        <v>238</v>
      </c>
      <c r="Z4165" t="s">
        <v>170</v>
      </c>
      <c r="AA4165" t="s">
        <v>64</v>
      </c>
      <c r="AB4165" t="s">
        <v>151</v>
      </c>
      <c r="AC4165" t="s">
        <v>66</v>
      </c>
      <c r="AD4165" t="s">
        <v>758</v>
      </c>
      <c r="AE4165" t="s">
        <v>1090</v>
      </c>
      <c r="AF4165" t="s">
        <v>151</v>
      </c>
      <c r="AG4165" t="s">
        <v>236</v>
      </c>
      <c r="AH4165" t="s">
        <v>157</v>
      </c>
      <c r="AI4165" t="s">
        <v>388</v>
      </c>
      <c r="AJ4165" t="s">
        <v>308</v>
      </c>
      <c r="AK4165" t="s">
        <v>73</v>
      </c>
      <c r="AL4165" t="s">
        <v>103</v>
      </c>
      <c r="AM4165" t="s">
        <v>103</v>
      </c>
      <c r="AN4165" t="s">
        <v>76</v>
      </c>
      <c r="AO4165" t="s">
        <v>318</v>
      </c>
      <c r="AP4165" t="s">
        <v>234</v>
      </c>
      <c r="AQ4165" t="s">
        <v>92</v>
      </c>
      <c r="AR4165" t="s">
        <v>67</v>
      </c>
      <c r="AS4165" t="s">
        <v>54</v>
      </c>
      <c r="AT4165" t="s">
        <v>73</v>
      </c>
      <c r="AU4165" t="s">
        <v>107</v>
      </c>
      <c r="AV4165" t="s">
        <v>19446</v>
      </c>
    </row>
    <row r="4166" spans="1:48" hidden="1" x14ac:dyDescent="0.3">
      <c r="A4166" t="s">
        <v>19447</v>
      </c>
      <c r="B4166" t="s">
        <v>19448</v>
      </c>
      <c r="C4166" s="1" t="str">
        <f t="shared" si="686"/>
        <v>21:0975</v>
      </c>
      <c r="D4166" s="1" t="str">
        <f t="shared" si="687"/>
        <v>21:0111</v>
      </c>
      <c r="E4166" t="s">
        <v>19449</v>
      </c>
      <c r="F4166" t="s">
        <v>19450</v>
      </c>
      <c r="H4166">
        <v>60.337678599999997</v>
      </c>
      <c r="I4166">
        <v>-101.2075222</v>
      </c>
      <c r="J4166" s="1" t="str">
        <f t="shared" si="688"/>
        <v>NGR lake sediment grab sample</v>
      </c>
      <c r="K4166" s="1" t="str">
        <f t="shared" si="689"/>
        <v>&lt;177 micron (NGR)</v>
      </c>
      <c r="L4166">
        <v>133</v>
      </c>
      <c r="M4166" t="s">
        <v>86</v>
      </c>
      <c r="N4166">
        <v>2580</v>
      </c>
      <c r="O4166" t="s">
        <v>74</v>
      </c>
      <c r="P4166" t="s">
        <v>54</v>
      </c>
      <c r="Q4166" t="s">
        <v>80</v>
      </c>
      <c r="R4166" t="s">
        <v>151</v>
      </c>
      <c r="S4166" t="s">
        <v>57</v>
      </c>
      <c r="T4166" t="s">
        <v>454</v>
      </c>
      <c r="U4166" t="s">
        <v>117</v>
      </c>
      <c r="V4166" t="s">
        <v>436</v>
      </c>
      <c r="W4166" t="s">
        <v>206</v>
      </c>
      <c r="X4166" t="s">
        <v>67</v>
      </c>
      <c r="Y4166" t="s">
        <v>421</v>
      </c>
      <c r="Z4166" t="s">
        <v>62</v>
      </c>
      <c r="AA4166" t="s">
        <v>64</v>
      </c>
      <c r="AB4166" t="s">
        <v>93</v>
      </c>
      <c r="AC4166" t="s">
        <v>66</v>
      </c>
      <c r="AD4166" t="s">
        <v>62</v>
      </c>
      <c r="AE4166" t="s">
        <v>1159</v>
      </c>
      <c r="AF4166" t="s">
        <v>77</v>
      </c>
      <c r="AG4166" t="s">
        <v>317</v>
      </c>
      <c r="AH4166" t="s">
        <v>780</v>
      </c>
      <c r="AI4166" t="s">
        <v>127</v>
      </c>
      <c r="AJ4166" t="s">
        <v>124</v>
      </c>
      <c r="AK4166" t="s">
        <v>73</v>
      </c>
      <c r="AL4166" t="s">
        <v>103</v>
      </c>
      <c r="AM4166" t="s">
        <v>103</v>
      </c>
      <c r="AN4166" t="s">
        <v>76</v>
      </c>
      <c r="AO4166" t="s">
        <v>92</v>
      </c>
      <c r="AP4166" t="s">
        <v>1980</v>
      </c>
      <c r="AQ4166" t="s">
        <v>429</v>
      </c>
      <c r="AR4166" t="s">
        <v>67</v>
      </c>
      <c r="AS4166" t="s">
        <v>54</v>
      </c>
      <c r="AT4166" t="s">
        <v>73</v>
      </c>
      <c r="AU4166" t="s">
        <v>107</v>
      </c>
      <c r="AV4166" t="s">
        <v>11515</v>
      </c>
    </row>
    <row r="4167" spans="1:48" hidden="1" x14ac:dyDescent="0.3">
      <c r="A4167" t="s">
        <v>19451</v>
      </c>
      <c r="B4167" t="s">
        <v>19452</v>
      </c>
      <c r="C4167" s="1" t="str">
        <f t="shared" si="686"/>
        <v>21:0975</v>
      </c>
      <c r="D4167" s="1" t="str">
        <f t="shared" si="687"/>
        <v>21:0111</v>
      </c>
      <c r="E4167" t="s">
        <v>19453</v>
      </c>
      <c r="F4167" t="s">
        <v>19454</v>
      </c>
      <c r="H4167">
        <v>60.335793299999999</v>
      </c>
      <c r="I4167">
        <v>-101.18244540000001</v>
      </c>
      <c r="J4167" s="1" t="str">
        <f t="shared" si="688"/>
        <v>NGR lake sediment grab sample</v>
      </c>
      <c r="K4167" s="1" t="str">
        <f t="shared" si="689"/>
        <v>&lt;177 micron (NGR)</v>
      </c>
      <c r="L4167">
        <v>133</v>
      </c>
      <c r="M4167" t="s">
        <v>149</v>
      </c>
      <c r="N4167">
        <v>2581</v>
      </c>
      <c r="O4167" t="s">
        <v>177</v>
      </c>
      <c r="P4167" t="s">
        <v>54</v>
      </c>
      <c r="Q4167" t="s">
        <v>58</v>
      </c>
      <c r="R4167" t="s">
        <v>141</v>
      </c>
      <c r="S4167" t="s">
        <v>57</v>
      </c>
      <c r="T4167" t="s">
        <v>562</v>
      </c>
      <c r="U4167" t="s">
        <v>117</v>
      </c>
      <c r="V4167" t="s">
        <v>691</v>
      </c>
      <c r="W4167" t="s">
        <v>396</v>
      </c>
      <c r="X4167" t="s">
        <v>67</v>
      </c>
      <c r="Y4167" t="s">
        <v>238</v>
      </c>
      <c r="Z4167" t="s">
        <v>74</v>
      </c>
      <c r="AA4167" t="s">
        <v>64</v>
      </c>
      <c r="AB4167" t="s">
        <v>404</v>
      </c>
      <c r="AC4167" t="s">
        <v>70</v>
      </c>
      <c r="AD4167" t="s">
        <v>138</v>
      </c>
      <c r="AE4167" t="s">
        <v>9456</v>
      </c>
      <c r="AF4167" t="s">
        <v>151</v>
      </c>
      <c r="AG4167" t="s">
        <v>116</v>
      </c>
      <c r="AH4167" t="s">
        <v>780</v>
      </c>
      <c r="AI4167" t="s">
        <v>94</v>
      </c>
      <c r="AJ4167" t="s">
        <v>4253</v>
      </c>
      <c r="AK4167" t="s">
        <v>73</v>
      </c>
      <c r="AL4167" t="s">
        <v>103</v>
      </c>
      <c r="AM4167" t="s">
        <v>177</v>
      </c>
      <c r="AN4167" t="s">
        <v>76</v>
      </c>
      <c r="AO4167" t="s">
        <v>104</v>
      </c>
      <c r="AP4167" t="s">
        <v>1477</v>
      </c>
      <c r="AQ4167" t="s">
        <v>77</v>
      </c>
      <c r="AR4167" t="s">
        <v>67</v>
      </c>
      <c r="AS4167" t="s">
        <v>54</v>
      </c>
      <c r="AT4167" t="s">
        <v>58</v>
      </c>
      <c r="AU4167" t="s">
        <v>107</v>
      </c>
      <c r="AV4167" t="s">
        <v>5565</v>
      </c>
    </row>
    <row r="4168" spans="1:48" hidden="1" x14ac:dyDescent="0.3">
      <c r="A4168" t="s">
        <v>19455</v>
      </c>
      <c r="B4168" t="s">
        <v>19456</v>
      </c>
      <c r="C4168" s="1" t="str">
        <f t="shared" si="686"/>
        <v>21:0975</v>
      </c>
      <c r="D4168" s="1" t="str">
        <f t="shared" si="687"/>
        <v>21:0111</v>
      </c>
      <c r="E4168" t="s">
        <v>19457</v>
      </c>
      <c r="F4168" t="s">
        <v>19458</v>
      </c>
      <c r="H4168">
        <v>60.376947399999999</v>
      </c>
      <c r="I4168">
        <v>-101.100437</v>
      </c>
      <c r="J4168" s="1" t="str">
        <f t="shared" si="688"/>
        <v>NGR lake sediment grab sample</v>
      </c>
      <c r="K4168" s="1" t="str">
        <f t="shared" si="689"/>
        <v>&lt;177 micron (NGR)</v>
      </c>
      <c r="L4168">
        <v>133</v>
      </c>
      <c r="M4168" t="s">
        <v>165</v>
      </c>
      <c r="N4168">
        <v>2582</v>
      </c>
      <c r="O4168" t="s">
        <v>68</v>
      </c>
      <c r="P4168" t="s">
        <v>54</v>
      </c>
      <c r="Q4168" t="s">
        <v>58</v>
      </c>
      <c r="R4168" t="s">
        <v>187</v>
      </c>
      <c r="S4168" t="s">
        <v>57</v>
      </c>
      <c r="T4168" t="s">
        <v>135</v>
      </c>
      <c r="U4168" t="s">
        <v>57</v>
      </c>
      <c r="V4168" t="s">
        <v>151</v>
      </c>
      <c r="W4168" t="s">
        <v>157</v>
      </c>
      <c r="X4168" t="s">
        <v>74</v>
      </c>
      <c r="Y4168" t="s">
        <v>177</v>
      </c>
      <c r="Z4168" t="s">
        <v>67</v>
      </c>
      <c r="AA4168" t="s">
        <v>64</v>
      </c>
      <c r="AB4168" t="s">
        <v>522</v>
      </c>
      <c r="AC4168" t="s">
        <v>66</v>
      </c>
      <c r="AD4168" t="s">
        <v>758</v>
      </c>
      <c r="AE4168" t="s">
        <v>9833</v>
      </c>
      <c r="AF4168" t="s">
        <v>77</v>
      </c>
      <c r="AG4168" t="s">
        <v>59</v>
      </c>
      <c r="AH4168" t="s">
        <v>780</v>
      </c>
      <c r="AI4168" t="s">
        <v>276</v>
      </c>
      <c r="AJ4168" t="s">
        <v>328</v>
      </c>
      <c r="AK4168" t="s">
        <v>73</v>
      </c>
      <c r="AL4168" t="s">
        <v>103</v>
      </c>
      <c r="AM4168" t="s">
        <v>75</v>
      </c>
      <c r="AN4168" t="s">
        <v>76</v>
      </c>
      <c r="AO4168" t="s">
        <v>328</v>
      </c>
      <c r="AP4168" t="s">
        <v>8164</v>
      </c>
      <c r="AQ4168" t="s">
        <v>116</v>
      </c>
      <c r="AR4168" t="s">
        <v>67</v>
      </c>
      <c r="AS4168" t="s">
        <v>54</v>
      </c>
      <c r="AT4168" t="s">
        <v>73</v>
      </c>
      <c r="AU4168" t="s">
        <v>107</v>
      </c>
      <c r="AV4168" t="s">
        <v>5150</v>
      </c>
    </row>
    <row r="4169" spans="1:48" hidden="1" x14ac:dyDescent="0.3">
      <c r="A4169" t="s">
        <v>19459</v>
      </c>
      <c r="B4169" t="s">
        <v>19460</v>
      </c>
      <c r="C4169" s="1" t="str">
        <f t="shared" si="686"/>
        <v>21:0975</v>
      </c>
      <c r="D4169" s="1" t="str">
        <f t="shared" si="687"/>
        <v>21:0111</v>
      </c>
      <c r="E4169" t="s">
        <v>19461</v>
      </c>
      <c r="F4169" t="s">
        <v>19462</v>
      </c>
      <c r="H4169">
        <v>60.393686700000003</v>
      </c>
      <c r="I4169">
        <v>-101.1073945</v>
      </c>
      <c r="J4169" s="1" t="str">
        <f t="shared" si="688"/>
        <v>NGR lake sediment grab sample</v>
      </c>
      <c r="K4169" s="1" t="str">
        <f t="shared" si="689"/>
        <v>&lt;177 micron (NGR)</v>
      </c>
      <c r="L4169">
        <v>133</v>
      </c>
      <c r="M4169" t="s">
        <v>113</v>
      </c>
      <c r="N4169">
        <v>2583</v>
      </c>
      <c r="O4169" t="s">
        <v>276</v>
      </c>
      <c r="P4169" t="s">
        <v>54</v>
      </c>
      <c r="Q4169" t="s">
        <v>802</v>
      </c>
      <c r="R4169" t="s">
        <v>357</v>
      </c>
      <c r="S4169" t="s">
        <v>57</v>
      </c>
      <c r="T4169" t="s">
        <v>152</v>
      </c>
      <c r="U4169" t="s">
        <v>92</v>
      </c>
      <c r="V4169" t="s">
        <v>492</v>
      </c>
      <c r="W4169" t="s">
        <v>448</v>
      </c>
      <c r="X4169" t="s">
        <v>74</v>
      </c>
      <c r="Y4169" t="s">
        <v>205</v>
      </c>
      <c r="Z4169" t="s">
        <v>62</v>
      </c>
      <c r="AA4169" t="s">
        <v>64</v>
      </c>
      <c r="AB4169" t="s">
        <v>223</v>
      </c>
      <c r="AC4169" t="s">
        <v>70</v>
      </c>
      <c r="AD4169" t="s">
        <v>92</v>
      </c>
      <c r="AE4169" t="s">
        <v>2181</v>
      </c>
      <c r="AF4169" t="s">
        <v>90</v>
      </c>
      <c r="AG4169" t="s">
        <v>691</v>
      </c>
      <c r="AH4169" t="s">
        <v>472</v>
      </c>
      <c r="AI4169" t="s">
        <v>709</v>
      </c>
      <c r="AJ4169" t="s">
        <v>102</v>
      </c>
      <c r="AK4169" t="s">
        <v>73</v>
      </c>
      <c r="AL4169" t="s">
        <v>103</v>
      </c>
      <c r="AM4169" t="s">
        <v>75</v>
      </c>
      <c r="AN4169" t="s">
        <v>76</v>
      </c>
      <c r="AO4169" t="s">
        <v>77</v>
      </c>
      <c r="AP4169" t="s">
        <v>234</v>
      </c>
      <c r="AQ4169" t="s">
        <v>6286</v>
      </c>
      <c r="AR4169" t="s">
        <v>67</v>
      </c>
      <c r="AS4169" t="s">
        <v>170</v>
      </c>
      <c r="AT4169" t="s">
        <v>58</v>
      </c>
      <c r="AU4169" t="s">
        <v>107</v>
      </c>
      <c r="AV4169" t="s">
        <v>9672</v>
      </c>
    </row>
    <row r="4170" spans="1:48" hidden="1" x14ac:dyDescent="0.3">
      <c r="A4170" t="s">
        <v>19463</v>
      </c>
      <c r="B4170" t="s">
        <v>19464</v>
      </c>
      <c r="C4170" s="1" t="str">
        <f t="shared" si="686"/>
        <v>21:0975</v>
      </c>
      <c r="D4170" s="1" t="str">
        <f t="shared" si="687"/>
        <v>21:0111</v>
      </c>
      <c r="E4170" t="s">
        <v>19461</v>
      </c>
      <c r="F4170" t="s">
        <v>19465</v>
      </c>
      <c r="H4170">
        <v>60.393686700000003</v>
      </c>
      <c r="I4170">
        <v>-101.1073945</v>
      </c>
      <c r="J4170" s="1" t="str">
        <f t="shared" si="688"/>
        <v>NGR lake sediment grab sample</v>
      </c>
      <c r="K4170" s="1" t="str">
        <f t="shared" si="689"/>
        <v>&lt;177 micron (NGR)</v>
      </c>
      <c r="L4170">
        <v>133</v>
      </c>
      <c r="M4170" t="s">
        <v>132</v>
      </c>
      <c r="N4170">
        <v>2584</v>
      </c>
      <c r="O4170" t="s">
        <v>302</v>
      </c>
      <c r="P4170" t="s">
        <v>54</v>
      </c>
      <c r="Q4170" t="s">
        <v>275</v>
      </c>
      <c r="R4170" t="s">
        <v>151</v>
      </c>
      <c r="S4170" t="s">
        <v>57</v>
      </c>
      <c r="T4170" t="s">
        <v>152</v>
      </c>
      <c r="U4170" t="s">
        <v>92</v>
      </c>
      <c r="V4170" t="s">
        <v>478</v>
      </c>
      <c r="W4170" t="s">
        <v>238</v>
      </c>
      <c r="X4170" t="s">
        <v>74</v>
      </c>
      <c r="Y4170" t="s">
        <v>94</v>
      </c>
      <c r="Z4170" t="s">
        <v>170</v>
      </c>
      <c r="AA4170" t="s">
        <v>64</v>
      </c>
      <c r="AB4170" t="s">
        <v>60</v>
      </c>
      <c r="AC4170" t="s">
        <v>66</v>
      </c>
      <c r="AD4170" t="s">
        <v>203</v>
      </c>
      <c r="AE4170" t="s">
        <v>222</v>
      </c>
      <c r="AF4170" t="s">
        <v>357</v>
      </c>
      <c r="AG4170" t="s">
        <v>192</v>
      </c>
      <c r="AH4170" t="s">
        <v>472</v>
      </c>
      <c r="AI4170" t="s">
        <v>201</v>
      </c>
      <c r="AJ4170" t="s">
        <v>440</v>
      </c>
      <c r="AK4170" t="s">
        <v>73</v>
      </c>
      <c r="AL4170" t="s">
        <v>224</v>
      </c>
      <c r="AM4170" t="s">
        <v>177</v>
      </c>
      <c r="AN4170" t="s">
        <v>76</v>
      </c>
      <c r="AO4170" t="s">
        <v>281</v>
      </c>
      <c r="AP4170" t="s">
        <v>2033</v>
      </c>
      <c r="AQ4170" t="s">
        <v>116</v>
      </c>
      <c r="AR4170" t="s">
        <v>67</v>
      </c>
      <c r="AS4170" t="s">
        <v>62</v>
      </c>
      <c r="AT4170" t="s">
        <v>315</v>
      </c>
      <c r="AU4170" t="s">
        <v>107</v>
      </c>
      <c r="AV4170" t="s">
        <v>11255</v>
      </c>
    </row>
    <row r="4171" spans="1:48" hidden="1" x14ac:dyDescent="0.3">
      <c r="A4171" t="s">
        <v>19466</v>
      </c>
      <c r="B4171" t="s">
        <v>19467</v>
      </c>
      <c r="C4171" s="1" t="str">
        <f t="shared" si="686"/>
        <v>21:0975</v>
      </c>
      <c r="D4171" s="1" t="str">
        <f t="shared" si="687"/>
        <v>21:0111</v>
      </c>
      <c r="E4171" t="s">
        <v>19468</v>
      </c>
      <c r="F4171" t="s">
        <v>19469</v>
      </c>
      <c r="H4171">
        <v>60.413107699999998</v>
      </c>
      <c r="I4171">
        <v>-101.0226739</v>
      </c>
      <c r="J4171" s="1" t="str">
        <f t="shared" si="688"/>
        <v>NGR lake sediment grab sample</v>
      </c>
      <c r="K4171" s="1" t="str">
        <f t="shared" si="689"/>
        <v>&lt;177 micron (NGR)</v>
      </c>
      <c r="L4171">
        <v>133</v>
      </c>
      <c r="M4171" t="s">
        <v>185</v>
      </c>
      <c r="N4171">
        <v>2585</v>
      </c>
      <c r="O4171" t="s">
        <v>68</v>
      </c>
      <c r="P4171" t="s">
        <v>54</v>
      </c>
      <c r="Q4171" t="s">
        <v>262</v>
      </c>
      <c r="R4171" t="s">
        <v>187</v>
      </c>
      <c r="S4171" t="s">
        <v>57</v>
      </c>
      <c r="T4171" t="s">
        <v>152</v>
      </c>
      <c r="U4171" t="s">
        <v>168</v>
      </c>
      <c r="V4171" t="s">
        <v>347</v>
      </c>
      <c r="W4171" t="s">
        <v>302</v>
      </c>
      <c r="X4171" t="s">
        <v>67</v>
      </c>
      <c r="Y4171" t="s">
        <v>302</v>
      </c>
      <c r="Z4171" t="s">
        <v>62</v>
      </c>
      <c r="AA4171" t="s">
        <v>64</v>
      </c>
      <c r="AB4171" t="s">
        <v>97</v>
      </c>
      <c r="AC4171" t="s">
        <v>66</v>
      </c>
      <c r="AD4171" t="s">
        <v>758</v>
      </c>
      <c r="AE4171" t="s">
        <v>2032</v>
      </c>
      <c r="AF4171" t="s">
        <v>69</v>
      </c>
      <c r="AG4171" t="s">
        <v>134</v>
      </c>
      <c r="AH4171" t="s">
        <v>780</v>
      </c>
      <c r="AI4171" t="s">
        <v>327</v>
      </c>
      <c r="AJ4171" t="s">
        <v>101</v>
      </c>
      <c r="AK4171" t="s">
        <v>73</v>
      </c>
      <c r="AL4171" t="s">
        <v>103</v>
      </c>
      <c r="AM4171" t="s">
        <v>75</v>
      </c>
      <c r="AN4171" t="s">
        <v>76</v>
      </c>
      <c r="AO4171" t="s">
        <v>168</v>
      </c>
      <c r="AP4171" t="s">
        <v>387</v>
      </c>
      <c r="AQ4171" t="s">
        <v>168</v>
      </c>
      <c r="AR4171" t="s">
        <v>67</v>
      </c>
      <c r="AS4171" t="s">
        <v>54</v>
      </c>
      <c r="AT4171" t="s">
        <v>73</v>
      </c>
      <c r="AU4171" t="s">
        <v>107</v>
      </c>
      <c r="AV4171" t="s">
        <v>5112</v>
      </c>
    </row>
    <row r="4172" spans="1:48" hidden="1" x14ac:dyDescent="0.3">
      <c r="A4172" t="s">
        <v>19470</v>
      </c>
      <c r="B4172" t="s">
        <v>19471</v>
      </c>
      <c r="C4172" s="1" t="str">
        <f t="shared" si="686"/>
        <v>21:0975</v>
      </c>
      <c r="D4172" s="1" t="str">
        <f t="shared" si="687"/>
        <v>21:0111</v>
      </c>
      <c r="E4172" t="s">
        <v>19472</v>
      </c>
      <c r="F4172" t="s">
        <v>19473</v>
      </c>
      <c r="H4172">
        <v>60.414850100000002</v>
      </c>
      <c r="I4172">
        <v>-100.9711654</v>
      </c>
      <c r="J4172" s="1" t="str">
        <f t="shared" si="688"/>
        <v>NGR lake sediment grab sample</v>
      </c>
      <c r="K4172" s="1" t="str">
        <f t="shared" si="689"/>
        <v>&lt;177 micron (NGR)</v>
      </c>
      <c r="L4172">
        <v>133</v>
      </c>
      <c r="M4172" t="s">
        <v>200</v>
      </c>
      <c r="N4172">
        <v>2586</v>
      </c>
      <c r="O4172" t="s">
        <v>238</v>
      </c>
      <c r="P4172" t="s">
        <v>54</v>
      </c>
      <c r="Q4172" t="s">
        <v>277</v>
      </c>
      <c r="R4172" t="s">
        <v>99</v>
      </c>
      <c r="S4172" t="s">
        <v>57</v>
      </c>
      <c r="T4172" t="s">
        <v>219</v>
      </c>
      <c r="U4172" t="s">
        <v>117</v>
      </c>
      <c r="V4172" t="s">
        <v>347</v>
      </c>
      <c r="W4172" t="s">
        <v>68</v>
      </c>
      <c r="X4172" t="s">
        <v>62</v>
      </c>
      <c r="Y4172" t="s">
        <v>292</v>
      </c>
      <c r="Z4172" t="s">
        <v>67</v>
      </c>
      <c r="AA4172" t="s">
        <v>64</v>
      </c>
      <c r="AB4172" t="s">
        <v>189</v>
      </c>
      <c r="AC4172" t="s">
        <v>66</v>
      </c>
      <c r="AD4172" t="s">
        <v>758</v>
      </c>
      <c r="AE4172" t="s">
        <v>5473</v>
      </c>
      <c r="AF4172" t="s">
        <v>76</v>
      </c>
      <c r="AG4172" t="s">
        <v>168</v>
      </c>
      <c r="AH4172" t="s">
        <v>780</v>
      </c>
      <c r="AI4172" t="s">
        <v>136</v>
      </c>
      <c r="AJ4172" t="s">
        <v>209</v>
      </c>
      <c r="AK4172" t="s">
        <v>73</v>
      </c>
      <c r="AL4172" t="s">
        <v>103</v>
      </c>
      <c r="AM4172" t="s">
        <v>75</v>
      </c>
      <c r="AN4172" t="s">
        <v>76</v>
      </c>
      <c r="AO4172" t="s">
        <v>439</v>
      </c>
      <c r="AP4172" t="s">
        <v>8164</v>
      </c>
      <c r="AQ4172" t="s">
        <v>104</v>
      </c>
      <c r="AR4172" t="s">
        <v>67</v>
      </c>
      <c r="AS4172" t="s">
        <v>54</v>
      </c>
      <c r="AT4172" t="s">
        <v>73</v>
      </c>
      <c r="AU4172" t="s">
        <v>107</v>
      </c>
      <c r="AV4172" t="s">
        <v>10887</v>
      </c>
    </row>
    <row r="4173" spans="1:48" hidden="1" x14ac:dyDescent="0.3">
      <c r="A4173" t="s">
        <v>19474</v>
      </c>
      <c r="B4173" t="s">
        <v>19475</v>
      </c>
      <c r="C4173" s="1" t="str">
        <f t="shared" si="686"/>
        <v>21:0975</v>
      </c>
      <c r="D4173" s="1" t="str">
        <f t="shared" si="687"/>
        <v>21:0111</v>
      </c>
      <c r="E4173" t="s">
        <v>19476</v>
      </c>
      <c r="F4173" t="s">
        <v>19477</v>
      </c>
      <c r="H4173">
        <v>60.411751299999999</v>
      </c>
      <c r="I4173">
        <v>-100.92388870000001</v>
      </c>
      <c r="J4173" s="1" t="str">
        <f t="shared" si="688"/>
        <v>NGR lake sediment grab sample</v>
      </c>
      <c r="K4173" s="1" t="str">
        <f t="shared" si="689"/>
        <v>&lt;177 micron (NGR)</v>
      </c>
      <c r="L4173">
        <v>133</v>
      </c>
      <c r="M4173" t="s">
        <v>217</v>
      </c>
      <c r="N4173">
        <v>2587</v>
      </c>
      <c r="O4173" t="s">
        <v>302</v>
      </c>
      <c r="P4173" t="s">
        <v>54</v>
      </c>
      <c r="Q4173" t="s">
        <v>248</v>
      </c>
      <c r="R4173" t="s">
        <v>616</v>
      </c>
      <c r="S4173" t="s">
        <v>57</v>
      </c>
      <c r="T4173" t="s">
        <v>58</v>
      </c>
      <c r="U4173" t="s">
        <v>168</v>
      </c>
      <c r="V4173" t="s">
        <v>381</v>
      </c>
      <c r="W4173" t="s">
        <v>238</v>
      </c>
      <c r="X4173" t="s">
        <v>67</v>
      </c>
      <c r="Y4173" t="s">
        <v>233</v>
      </c>
      <c r="Z4173" t="s">
        <v>62</v>
      </c>
      <c r="AA4173" t="s">
        <v>64</v>
      </c>
      <c r="AB4173" t="s">
        <v>492</v>
      </c>
      <c r="AC4173" t="s">
        <v>173</v>
      </c>
      <c r="AD4173" t="s">
        <v>104</v>
      </c>
      <c r="AE4173" t="s">
        <v>3492</v>
      </c>
      <c r="AF4173" t="s">
        <v>151</v>
      </c>
      <c r="AG4173" t="s">
        <v>77</v>
      </c>
      <c r="AH4173" t="s">
        <v>780</v>
      </c>
      <c r="AI4173" t="s">
        <v>308</v>
      </c>
      <c r="AJ4173" t="s">
        <v>59</v>
      </c>
      <c r="AK4173" t="s">
        <v>73</v>
      </c>
      <c r="AL4173" t="s">
        <v>103</v>
      </c>
      <c r="AM4173" t="s">
        <v>75</v>
      </c>
      <c r="AN4173" t="s">
        <v>76</v>
      </c>
      <c r="AO4173" t="s">
        <v>203</v>
      </c>
      <c r="AP4173" t="s">
        <v>1158</v>
      </c>
      <c r="AQ4173" t="s">
        <v>1277</v>
      </c>
      <c r="AR4173" t="s">
        <v>67</v>
      </c>
      <c r="AS4173" t="s">
        <v>54</v>
      </c>
      <c r="AT4173" t="s">
        <v>277</v>
      </c>
      <c r="AU4173" t="s">
        <v>107</v>
      </c>
      <c r="AV4173" t="s">
        <v>6098</v>
      </c>
    </row>
    <row r="4174" spans="1:48" hidden="1" x14ac:dyDescent="0.3">
      <c r="A4174" t="s">
        <v>19478</v>
      </c>
      <c r="B4174" t="s">
        <v>19479</v>
      </c>
      <c r="C4174" s="1" t="str">
        <f t="shared" si="686"/>
        <v>21:0975</v>
      </c>
      <c r="D4174" s="1" t="str">
        <f t="shared" si="687"/>
        <v>21:0111</v>
      </c>
      <c r="E4174" t="s">
        <v>19480</v>
      </c>
      <c r="F4174" t="s">
        <v>19481</v>
      </c>
      <c r="H4174">
        <v>60.401240299999998</v>
      </c>
      <c r="I4174">
        <v>-100.87053179999999</v>
      </c>
      <c r="J4174" s="1" t="str">
        <f t="shared" si="688"/>
        <v>NGR lake sediment grab sample</v>
      </c>
      <c r="K4174" s="1" t="str">
        <f t="shared" si="689"/>
        <v>&lt;177 micron (NGR)</v>
      </c>
      <c r="L4174">
        <v>133</v>
      </c>
      <c r="M4174" t="s">
        <v>246</v>
      </c>
      <c r="N4174">
        <v>2588</v>
      </c>
      <c r="O4174" t="s">
        <v>526</v>
      </c>
      <c r="P4174" t="s">
        <v>54</v>
      </c>
      <c r="Q4174" t="s">
        <v>562</v>
      </c>
      <c r="R4174" t="s">
        <v>890</v>
      </c>
      <c r="S4174" t="s">
        <v>57</v>
      </c>
      <c r="T4174" t="s">
        <v>1089</v>
      </c>
      <c r="U4174" t="s">
        <v>88</v>
      </c>
      <c r="V4174" t="s">
        <v>347</v>
      </c>
      <c r="W4174" t="s">
        <v>74</v>
      </c>
      <c r="X4174" t="s">
        <v>67</v>
      </c>
      <c r="Y4174" t="s">
        <v>79</v>
      </c>
      <c r="Z4174" t="s">
        <v>74</v>
      </c>
      <c r="AA4174" t="s">
        <v>64</v>
      </c>
      <c r="AB4174" t="s">
        <v>189</v>
      </c>
      <c r="AC4174" t="s">
        <v>70</v>
      </c>
      <c r="AD4174" t="s">
        <v>127</v>
      </c>
      <c r="AE4174" t="s">
        <v>155</v>
      </c>
      <c r="AF4174" t="s">
        <v>92</v>
      </c>
      <c r="AG4174" t="s">
        <v>290</v>
      </c>
      <c r="AH4174" t="s">
        <v>780</v>
      </c>
      <c r="AI4174" t="s">
        <v>327</v>
      </c>
      <c r="AJ4174" t="s">
        <v>123</v>
      </c>
      <c r="AK4174" t="s">
        <v>73</v>
      </c>
      <c r="AL4174" t="s">
        <v>103</v>
      </c>
      <c r="AM4174" t="s">
        <v>103</v>
      </c>
      <c r="AN4174" t="s">
        <v>76</v>
      </c>
      <c r="AO4174" t="s">
        <v>203</v>
      </c>
      <c r="AP4174" t="s">
        <v>337</v>
      </c>
      <c r="AQ4174" t="s">
        <v>168</v>
      </c>
      <c r="AR4174" t="s">
        <v>67</v>
      </c>
      <c r="AS4174" t="s">
        <v>54</v>
      </c>
      <c r="AT4174" t="s">
        <v>58</v>
      </c>
      <c r="AU4174" t="s">
        <v>107</v>
      </c>
      <c r="AV4174" t="s">
        <v>19482</v>
      </c>
    </row>
    <row r="4175" spans="1:48" hidden="1" x14ac:dyDescent="0.3">
      <c r="A4175" t="s">
        <v>19483</v>
      </c>
      <c r="B4175" t="s">
        <v>19484</v>
      </c>
      <c r="C4175" s="1" t="str">
        <f t="shared" si="686"/>
        <v>21:0975</v>
      </c>
      <c r="D4175" s="1" t="str">
        <f>HYPERLINK("https://geochem.nrcan.gc.ca/cdogs/content/svy/svy_e.htm", "")</f>
        <v/>
      </c>
      <c r="G4175" s="1" t="str">
        <f>HYPERLINK("https://geochem.nrcan.gc.ca/cdogs/content/cr_/cr_00160_e.htm", "160")</f>
        <v>160</v>
      </c>
      <c r="J4175" t="s">
        <v>230</v>
      </c>
      <c r="K4175" t="s">
        <v>231</v>
      </c>
      <c r="L4175">
        <v>133</v>
      </c>
      <c r="M4175" t="s">
        <v>232</v>
      </c>
      <c r="N4175">
        <v>2589</v>
      </c>
      <c r="O4175" t="s">
        <v>168</v>
      </c>
      <c r="P4175" t="s">
        <v>170</v>
      </c>
      <c r="Q4175" t="s">
        <v>656</v>
      </c>
      <c r="R4175" t="s">
        <v>224</v>
      </c>
      <c r="S4175" t="s">
        <v>57</v>
      </c>
      <c r="T4175" t="s">
        <v>449</v>
      </c>
      <c r="U4175" t="s">
        <v>88</v>
      </c>
      <c r="V4175" t="s">
        <v>326</v>
      </c>
      <c r="W4175" t="s">
        <v>346</v>
      </c>
      <c r="X4175" t="s">
        <v>74</v>
      </c>
      <c r="Y4175" t="s">
        <v>220</v>
      </c>
      <c r="Z4175" t="s">
        <v>168</v>
      </c>
      <c r="AA4175" t="s">
        <v>64</v>
      </c>
      <c r="AB4175" t="s">
        <v>471</v>
      </c>
      <c r="AC4175" t="s">
        <v>224</v>
      </c>
      <c r="AD4175" t="s">
        <v>67</v>
      </c>
      <c r="AE4175" t="s">
        <v>62</v>
      </c>
      <c r="AF4175" t="s">
        <v>77</v>
      </c>
      <c r="AG4175" t="s">
        <v>412</v>
      </c>
      <c r="AH4175" t="s">
        <v>68</v>
      </c>
      <c r="AI4175" t="s">
        <v>104</v>
      </c>
      <c r="AJ4175" t="s">
        <v>59</v>
      </c>
      <c r="AK4175" t="s">
        <v>73</v>
      </c>
      <c r="AL4175" t="s">
        <v>68</v>
      </c>
      <c r="AM4175" t="s">
        <v>157</v>
      </c>
      <c r="AN4175" t="s">
        <v>76</v>
      </c>
      <c r="AO4175" t="s">
        <v>203</v>
      </c>
      <c r="AP4175" t="s">
        <v>1300</v>
      </c>
      <c r="AQ4175" t="s">
        <v>193</v>
      </c>
      <c r="AR4175" t="s">
        <v>62</v>
      </c>
      <c r="AS4175" t="s">
        <v>170</v>
      </c>
      <c r="AT4175" t="s">
        <v>73</v>
      </c>
      <c r="AU4175" t="s">
        <v>275</v>
      </c>
      <c r="AV4175" t="s">
        <v>17743</v>
      </c>
    </row>
    <row r="4176" spans="1:48" hidden="1" x14ac:dyDescent="0.3">
      <c r="A4176" t="s">
        <v>19485</v>
      </c>
      <c r="B4176" t="s">
        <v>19486</v>
      </c>
      <c r="C4176" s="1" t="str">
        <f t="shared" si="686"/>
        <v>21:0975</v>
      </c>
      <c r="D4176" s="1" t="str">
        <f t="shared" ref="D4176:D4194" si="690">HYPERLINK("https://geochem.nrcan.gc.ca/cdogs/content/svy/svy210111_e.htm", "21:0111")</f>
        <v>21:0111</v>
      </c>
      <c r="E4176" t="s">
        <v>19487</v>
      </c>
      <c r="F4176" t="s">
        <v>19488</v>
      </c>
      <c r="H4176">
        <v>60.405239000000002</v>
      </c>
      <c r="I4176">
        <v>-100.7712135</v>
      </c>
      <c r="J4176" s="1" t="str">
        <f t="shared" ref="J4176:J4194" si="691">HYPERLINK("https://geochem.nrcan.gc.ca/cdogs/content/kwd/kwd020027_e.htm", "NGR lake sediment grab sample")</f>
        <v>NGR lake sediment grab sample</v>
      </c>
      <c r="K4176" s="1" t="str">
        <f t="shared" ref="K4176:K4194" si="692">HYPERLINK("https://geochem.nrcan.gc.ca/cdogs/content/kwd/kwd080006_e.htm", "&lt;177 micron (NGR)")</f>
        <v>&lt;177 micron (NGR)</v>
      </c>
      <c r="L4176">
        <v>133</v>
      </c>
      <c r="M4176" t="s">
        <v>260</v>
      </c>
      <c r="N4176">
        <v>2590</v>
      </c>
      <c r="O4176" t="s">
        <v>448</v>
      </c>
      <c r="P4176" t="s">
        <v>54</v>
      </c>
      <c r="Q4176" t="s">
        <v>1227</v>
      </c>
      <c r="R4176" t="s">
        <v>116</v>
      </c>
      <c r="S4176" t="s">
        <v>57</v>
      </c>
      <c r="T4176" t="s">
        <v>316</v>
      </c>
      <c r="U4176" t="s">
        <v>59</v>
      </c>
      <c r="V4176" t="s">
        <v>192</v>
      </c>
      <c r="W4176" t="s">
        <v>137</v>
      </c>
      <c r="X4176" t="s">
        <v>67</v>
      </c>
      <c r="Y4176" t="s">
        <v>302</v>
      </c>
      <c r="Z4176" t="s">
        <v>96</v>
      </c>
      <c r="AA4176" t="s">
        <v>64</v>
      </c>
      <c r="AB4176" t="s">
        <v>187</v>
      </c>
      <c r="AC4176" t="s">
        <v>173</v>
      </c>
      <c r="AD4176" t="s">
        <v>67</v>
      </c>
      <c r="AE4176" t="s">
        <v>396</v>
      </c>
      <c r="AF4176" t="s">
        <v>92</v>
      </c>
      <c r="AG4176" t="s">
        <v>428</v>
      </c>
      <c r="AH4176" t="s">
        <v>780</v>
      </c>
      <c r="AI4176" t="s">
        <v>209</v>
      </c>
      <c r="AJ4176" t="s">
        <v>263</v>
      </c>
      <c r="AK4176" t="s">
        <v>73</v>
      </c>
      <c r="AL4176" t="s">
        <v>103</v>
      </c>
      <c r="AM4176" t="s">
        <v>224</v>
      </c>
      <c r="AN4176" t="s">
        <v>76</v>
      </c>
      <c r="AO4176" t="s">
        <v>402</v>
      </c>
      <c r="AP4176" t="s">
        <v>225</v>
      </c>
      <c r="AQ4176" t="s">
        <v>327</v>
      </c>
      <c r="AR4176" t="s">
        <v>67</v>
      </c>
      <c r="AS4176" t="s">
        <v>54</v>
      </c>
      <c r="AT4176" t="s">
        <v>73</v>
      </c>
      <c r="AU4176" t="s">
        <v>107</v>
      </c>
      <c r="AV4176" t="s">
        <v>19489</v>
      </c>
    </row>
    <row r="4177" spans="1:48" hidden="1" x14ac:dyDescent="0.3">
      <c r="A4177" t="s">
        <v>19490</v>
      </c>
      <c r="B4177" t="s">
        <v>19491</v>
      </c>
      <c r="C4177" s="1" t="str">
        <f t="shared" si="686"/>
        <v>21:0975</v>
      </c>
      <c r="D4177" s="1" t="str">
        <f t="shared" si="690"/>
        <v>21:0111</v>
      </c>
      <c r="E4177" t="s">
        <v>19492</v>
      </c>
      <c r="F4177" t="s">
        <v>19493</v>
      </c>
      <c r="H4177">
        <v>60.405225199999997</v>
      </c>
      <c r="I4177">
        <v>-100.7174375</v>
      </c>
      <c r="J4177" s="1" t="str">
        <f t="shared" si="691"/>
        <v>NGR lake sediment grab sample</v>
      </c>
      <c r="K4177" s="1" t="str">
        <f t="shared" si="692"/>
        <v>&lt;177 micron (NGR)</v>
      </c>
      <c r="L4177">
        <v>133</v>
      </c>
      <c r="M4177" t="s">
        <v>273</v>
      </c>
      <c r="N4177">
        <v>2591</v>
      </c>
      <c r="O4177" t="s">
        <v>178</v>
      </c>
      <c r="P4177" t="s">
        <v>54</v>
      </c>
      <c r="Q4177" t="s">
        <v>3299</v>
      </c>
      <c r="R4177" t="s">
        <v>19494</v>
      </c>
      <c r="S4177" t="s">
        <v>57</v>
      </c>
      <c r="T4177" t="s">
        <v>235</v>
      </c>
      <c r="U4177" t="s">
        <v>203</v>
      </c>
      <c r="V4177" t="s">
        <v>691</v>
      </c>
      <c r="W4177" t="s">
        <v>396</v>
      </c>
      <c r="X4177" t="s">
        <v>67</v>
      </c>
      <c r="Y4177" t="s">
        <v>137</v>
      </c>
      <c r="Z4177" t="s">
        <v>62</v>
      </c>
      <c r="AA4177" t="s">
        <v>64</v>
      </c>
      <c r="AB4177" t="s">
        <v>478</v>
      </c>
      <c r="AC4177" t="s">
        <v>70</v>
      </c>
      <c r="AD4177" t="s">
        <v>54</v>
      </c>
      <c r="AE4177" t="s">
        <v>779</v>
      </c>
      <c r="AF4177" t="s">
        <v>104</v>
      </c>
      <c r="AG4177" t="s">
        <v>471</v>
      </c>
      <c r="AH4177" t="s">
        <v>173</v>
      </c>
      <c r="AI4177" t="s">
        <v>692</v>
      </c>
      <c r="AJ4177" t="s">
        <v>306</v>
      </c>
      <c r="AK4177" t="s">
        <v>73</v>
      </c>
      <c r="AL4177" t="s">
        <v>103</v>
      </c>
      <c r="AM4177" t="s">
        <v>224</v>
      </c>
      <c r="AN4177" t="s">
        <v>76</v>
      </c>
      <c r="AO4177" t="s">
        <v>1073</v>
      </c>
      <c r="AP4177" t="s">
        <v>2033</v>
      </c>
      <c r="AQ4177" t="s">
        <v>123</v>
      </c>
      <c r="AR4177" t="s">
        <v>67</v>
      </c>
      <c r="AS4177" t="s">
        <v>54</v>
      </c>
      <c r="AT4177" t="s">
        <v>58</v>
      </c>
      <c r="AU4177" t="s">
        <v>107</v>
      </c>
      <c r="AV4177" t="s">
        <v>19495</v>
      </c>
    </row>
    <row r="4178" spans="1:48" hidden="1" x14ac:dyDescent="0.3">
      <c r="A4178" t="s">
        <v>19496</v>
      </c>
      <c r="B4178" t="s">
        <v>19497</v>
      </c>
      <c r="C4178" s="1" t="str">
        <f t="shared" si="686"/>
        <v>21:0975</v>
      </c>
      <c r="D4178" s="1" t="str">
        <f t="shared" si="690"/>
        <v>21:0111</v>
      </c>
      <c r="E4178" t="s">
        <v>19498</v>
      </c>
      <c r="F4178" t="s">
        <v>19499</v>
      </c>
      <c r="H4178">
        <v>60.413809499999999</v>
      </c>
      <c r="I4178">
        <v>-100.6551295</v>
      </c>
      <c r="J4178" s="1" t="str">
        <f t="shared" si="691"/>
        <v>NGR lake sediment grab sample</v>
      </c>
      <c r="K4178" s="1" t="str">
        <f t="shared" si="692"/>
        <v>&lt;177 micron (NGR)</v>
      </c>
      <c r="L4178">
        <v>133</v>
      </c>
      <c r="M4178" t="s">
        <v>289</v>
      </c>
      <c r="N4178">
        <v>2592</v>
      </c>
      <c r="O4178" t="s">
        <v>317</v>
      </c>
      <c r="P4178" t="s">
        <v>54</v>
      </c>
      <c r="Q4178" t="s">
        <v>1158</v>
      </c>
      <c r="R4178" t="s">
        <v>192</v>
      </c>
      <c r="S4178" t="s">
        <v>57</v>
      </c>
      <c r="T4178" t="s">
        <v>428</v>
      </c>
      <c r="U4178" t="s">
        <v>168</v>
      </c>
      <c r="V4178" t="s">
        <v>890</v>
      </c>
      <c r="W4178" t="s">
        <v>448</v>
      </c>
      <c r="X4178" t="s">
        <v>67</v>
      </c>
      <c r="Y4178" t="s">
        <v>63</v>
      </c>
      <c r="Z4178" t="s">
        <v>96</v>
      </c>
      <c r="AA4178" t="s">
        <v>64</v>
      </c>
      <c r="AB4178" t="s">
        <v>99</v>
      </c>
      <c r="AC4178" t="s">
        <v>70</v>
      </c>
      <c r="AD4178" t="s">
        <v>67</v>
      </c>
      <c r="AE4178" t="s">
        <v>421</v>
      </c>
      <c r="AF4178" t="s">
        <v>104</v>
      </c>
      <c r="AG4178" t="s">
        <v>223</v>
      </c>
      <c r="AH4178" t="s">
        <v>472</v>
      </c>
      <c r="AI4178" t="s">
        <v>71</v>
      </c>
      <c r="AJ4178" t="s">
        <v>106</v>
      </c>
      <c r="AK4178" t="s">
        <v>73</v>
      </c>
      <c r="AL4178" t="s">
        <v>103</v>
      </c>
      <c r="AM4178" t="s">
        <v>103</v>
      </c>
      <c r="AN4178" t="s">
        <v>76</v>
      </c>
      <c r="AO4178" t="s">
        <v>373</v>
      </c>
      <c r="AP4178" t="s">
        <v>656</v>
      </c>
      <c r="AQ4178" t="s">
        <v>336</v>
      </c>
      <c r="AR4178" t="s">
        <v>67</v>
      </c>
      <c r="AS4178" t="s">
        <v>54</v>
      </c>
      <c r="AT4178" t="s">
        <v>73</v>
      </c>
      <c r="AU4178" t="s">
        <v>107</v>
      </c>
      <c r="AV4178" t="s">
        <v>19500</v>
      </c>
    </row>
    <row r="4179" spans="1:48" hidden="1" x14ac:dyDescent="0.3">
      <c r="A4179" t="s">
        <v>19501</v>
      </c>
      <c r="B4179" t="s">
        <v>19502</v>
      </c>
      <c r="C4179" s="1" t="str">
        <f t="shared" si="686"/>
        <v>21:0975</v>
      </c>
      <c r="D4179" s="1" t="str">
        <f t="shared" si="690"/>
        <v>21:0111</v>
      </c>
      <c r="E4179" t="s">
        <v>19503</v>
      </c>
      <c r="F4179" t="s">
        <v>19504</v>
      </c>
      <c r="H4179">
        <v>60.414312600000002</v>
      </c>
      <c r="I4179">
        <v>-100.58424189999999</v>
      </c>
      <c r="J4179" s="1" t="str">
        <f t="shared" si="691"/>
        <v>NGR lake sediment grab sample</v>
      </c>
      <c r="K4179" s="1" t="str">
        <f t="shared" si="692"/>
        <v>&lt;177 micron (NGR)</v>
      </c>
      <c r="L4179">
        <v>133</v>
      </c>
      <c r="M4179" t="s">
        <v>301</v>
      </c>
      <c r="N4179">
        <v>2593</v>
      </c>
      <c r="O4179" t="s">
        <v>104</v>
      </c>
      <c r="P4179" t="s">
        <v>54</v>
      </c>
      <c r="Q4179" t="s">
        <v>364</v>
      </c>
      <c r="R4179" t="s">
        <v>381</v>
      </c>
      <c r="S4179" t="s">
        <v>57</v>
      </c>
      <c r="T4179" t="s">
        <v>187</v>
      </c>
      <c r="U4179" t="s">
        <v>138</v>
      </c>
      <c r="V4179" t="s">
        <v>2740</v>
      </c>
      <c r="W4179" t="s">
        <v>74</v>
      </c>
      <c r="X4179" t="s">
        <v>67</v>
      </c>
      <c r="Y4179" t="s">
        <v>157</v>
      </c>
      <c r="Z4179" t="s">
        <v>62</v>
      </c>
      <c r="AA4179" t="s">
        <v>64</v>
      </c>
      <c r="AB4179" t="s">
        <v>281</v>
      </c>
      <c r="AC4179" t="s">
        <v>66</v>
      </c>
      <c r="AD4179" t="s">
        <v>67</v>
      </c>
      <c r="AE4179" t="s">
        <v>1658</v>
      </c>
      <c r="AF4179" t="s">
        <v>92</v>
      </c>
      <c r="AG4179" t="s">
        <v>121</v>
      </c>
      <c r="AH4179" t="s">
        <v>472</v>
      </c>
      <c r="AI4179" t="s">
        <v>205</v>
      </c>
      <c r="AJ4179" t="s">
        <v>137</v>
      </c>
      <c r="AK4179" t="s">
        <v>73</v>
      </c>
      <c r="AL4179" t="s">
        <v>103</v>
      </c>
      <c r="AM4179" t="s">
        <v>103</v>
      </c>
      <c r="AN4179" t="s">
        <v>76</v>
      </c>
      <c r="AO4179" t="s">
        <v>388</v>
      </c>
      <c r="AP4179" t="s">
        <v>572</v>
      </c>
      <c r="AQ4179" t="s">
        <v>168</v>
      </c>
      <c r="AR4179" t="s">
        <v>67</v>
      </c>
      <c r="AS4179" t="s">
        <v>54</v>
      </c>
      <c r="AT4179" t="s">
        <v>73</v>
      </c>
      <c r="AU4179" t="s">
        <v>107</v>
      </c>
      <c r="AV4179" t="s">
        <v>9723</v>
      </c>
    </row>
    <row r="4180" spans="1:48" hidden="1" x14ac:dyDescent="0.3">
      <c r="A4180" t="s">
        <v>19505</v>
      </c>
      <c r="B4180" t="s">
        <v>19506</v>
      </c>
      <c r="C4180" s="1" t="str">
        <f t="shared" si="686"/>
        <v>21:0975</v>
      </c>
      <c r="D4180" s="1" t="str">
        <f t="shared" si="690"/>
        <v>21:0111</v>
      </c>
      <c r="E4180" t="s">
        <v>19507</v>
      </c>
      <c r="F4180" t="s">
        <v>19508</v>
      </c>
      <c r="H4180">
        <v>60.418093200000001</v>
      </c>
      <c r="I4180">
        <v>-100.50609559999999</v>
      </c>
      <c r="J4180" s="1" t="str">
        <f t="shared" si="691"/>
        <v>NGR lake sediment grab sample</v>
      </c>
      <c r="K4180" s="1" t="str">
        <f t="shared" si="692"/>
        <v>&lt;177 micron (NGR)</v>
      </c>
      <c r="L4180">
        <v>133</v>
      </c>
      <c r="M4180" t="s">
        <v>314</v>
      </c>
      <c r="N4180">
        <v>2594</v>
      </c>
      <c r="O4180" t="s">
        <v>276</v>
      </c>
      <c r="P4180" t="s">
        <v>54</v>
      </c>
      <c r="Q4180" t="s">
        <v>80</v>
      </c>
      <c r="R4180" t="s">
        <v>282</v>
      </c>
      <c r="S4180" t="s">
        <v>57</v>
      </c>
      <c r="T4180" t="s">
        <v>223</v>
      </c>
      <c r="U4180" t="s">
        <v>138</v>
      </c>
      <c r="V4180" t="s">
        <v>357</v>
      </c>
      <c r="W4180" t="s">
        <v>206</v>
      </c>
      <c r="X4180" t="s">
        <v>67</v>
      </c>
      <c r="Y4180" t="s">
        <v>75</v>
      </c>
      <c r="Z4180" t="s">
        <v>62</v>
      </c>
      <c r="AA4180" t="s">
        <v>64</v>
      </c>
      <c r="AB4180" t="s">
        <v>187</v>
      </c>
      <c r="AC4180" t="s">
        <v>66</v>
      </c>
      <c r="AD4180" t="s">
        <v>67</v>
      </c>
      <c r="AE4180" t="s">
        <v>779</v>
      </c>
      <c r="AF4180" t="s">
        <v>203</v>
      </c>
      <c r="AG4180" t="s">
        <v>616</v>
      </c>
      <c r="AH4180" t="s">
        <v>70</v>
      </c>
      <c r="AI4180" t="s">
        <v>61</v>
      </c>
      <c r="AJ4180" t="s">
        <v>143</v>
      </c>
      <c r="AK4180" t="s">
        <v>73</v>
      </c>
      <c r="AL4180" t="s">
        <v>103</v>
      </c>
      <c r="AM4180" t="s">
        <v>103</v>
      </c>
      <c r="AN4180" t="s">
        <v>76</v>
      </c>
      <c r="AO4180" t="s">
        <v>138</v>
      </c>
      <c r="AP4180" t="s">
        <v>830</v>
      </c>
      <c r="AQ4180" t="s">
        <v>118</v>
      </c>
      <c r="AR4180" t="s">
        <v>67</v>
      </c>
      <c r="AS4180" t="s">
        <v>54</v>
      </c>
      <c r="AT4180" t="s">
        <v>91</v>
      </c>
      <c r="AU4180" t="s">
        <v>107</v>
      </c>
      <c r="AV4180" t="s">
        <v>19509</v>
      </c>
    </row>
    <row r="4181" spans="1:48" hidden="1" x14ac:dyDescent="0.3">
      <c r="A4181" t="s">
        <v>19510</v>
      </c>
      <c r="B4181" t="s">
        <v>19511</v>
      </c>
      <c r="C4181" s="1" t="str">
        <f t="shared" si="686"/>
        <v>21:0975</v>
      </c>
      <c r="D4181" s="1" t="str">
        <f t="shared" si="690"/>
        <v>21:0111</v>
      </c>
      <c r="E4181" t="s">
        <v>19444</v>
      </c>
      <c r="F4181" t="s">
        <v>19512</v>
      </c>
      <c r="H4181">
        <v>60.399006900000003</v>
      </c>
      <c r="I4181">
        <v>-100.45058299999999</v>
      </c>
      <c r="J4181" s="1" t="str">
        <f t="shared" si="691"/>
        <v>NGR lake sediment grab sample</v>
      </c>
      <c r="K4181" s="1" t="str">
        <f t="shared" si="692"/>
        <v>&lt;177 micron (NGR)</v>
      </c>
      <c r="L4181">
        <v>133</v>
      </c>
      <c r="M4181" t="s">
        <v>345</v>
      </c>
      <c r="N4181">
        <v>2595</v>
      </c>
      <c r="O4181" t="s">
        <v>187</v>
      </c>
      <c r="P4181" t="s">
        <v>54</v>
      </c>
      <c r="Q4181" t="s">
        <v>802</v>
      </c>
      <c r="R4181" t="s">
        <v>11241</v>
      </c>
      <c r="S4181" t="s">
        <v>57</v>
      </c>
      <c r="T4181" t="s">
        <v>411</v>
      </c>
      <c r="U4181" t="s">
        <v>168</v>
      </c>
      <c r="V4181" t="s">
        <v>303</v>
      </c>
      <c r="W4181" t="s">
        <v>238</v>
      </c>
      <c r="X4181" t="s">
        <v>74</v>
      </c>
      <c r="Y4181" t="s">
        <v>238</v>
      </c>
      <c r="Z4181" t="s">
        <v>170</v>
      </c>
      <c r="AA4181" t="s">
        <v>64</v>
      </c>
      <c r="AB4181" t="s">
        <v>282</v>
      </c>
      <c r="AC4181" t="s">
        <v>66</v>
      </c>
      <c r="AD4181" t="s">
        <v>54</v>
      </c>
      <c r="AE4181" t="s">
        <v>1211</v>
      </c>
      <c r="AF4181" t="s">
        <v>76</v>
      </c>
      <c r="AG4181" t="s">
        <v>890</v>
      </c>
      <c r="AH4181" t="s">
        <v>157</v>
      </c>
      <c r="AI4181" t="s">
        <v>87</v>
      </c>
      <c r="AJ4181" t="s">
        <v>136</v>
      </c>
      <c r="AK4181" t="s">
        <v>73</v>
      </c>
      <c r="AL4181" t="s">
        <v>103</v>
      </c>
      <c r="AM4181" t="s">
        <v>103</v>
      </c>
      <c r="AN4181" t="s">
        <v>76</v>
      </c>
      <c r="AO4181" t="s">
        <v>72</v>
      </c>
      <c r="AP4181" t="s">
        <v>234</v>
      </c>
      <c r="AQ4181" t="s">
        <v>92</v>
      </c>
      <c r="AR4181" t="s">
        <v>67</v>
      </c>
      <c r="AS4181" t="s">
        <v>54</v>
      </c>
      <c r="AT4181" t="s">
        <v>73</v>
      </c>
      <c r="AU4181" t="s">
        <v>107</v>
      </c>
      <c r="AV4181" t="s">
        <v>12948</v>
      </c>
    </row>
    <row r="4182" spans="1:48" hidden="1" x14ac:dyDescent="0.3">
      <c r="A4182" t="s">
        <v>19513</v>
      </c>
      <c r="B4182" t="s">
        <v>19514</v>
      </c>
      <c r="C4182" s="1" t="str">
        <f t="shared" si="686"/>
        <v>21:0975</v>
      </c>
      <c r="D4182" s="1" t="str">
        <f t="shared" si="690"/>
        <v>21:0111</v>
      </c>
      <c r="E4182" t="s">
        <v>19515</v>
      </c>
      <c r="F4182" t="s">
        <v>19516</v>
      </c>
      <c r="H4182">
        <v>60.405580100000002</v>
      </c>
      <c r="I4182">
        <v>-100.3744284</v>
      </c>
      <c r="J4182" s="1" t="str">
        <f t="shared" si="691"/>
        <v>NGR lake sediment grab sample</v>
      </c>
      <c r="K4182" s="1" t="str">
        <f t="shared" si="692"/>
        <v>&lt;177 micron (NGR)</v>
      </c>
      <c r="L4182">
        <v>133</v>
      </c>
      <c r="M4182" t="s">
        <v>324</v>
      </c>
      <c r="N4182">
        <v>2596</v>
      </c>
      <c r="O4182" t="s">
        <v>117</v>
      </c>
      <c r="P4182" t="s">
        <v>54</v>
      </c>
      <c r="Q4182" t="s">
        <v>777</v>
      </c>
      <c r="R4182" t="s">
        <v>19517</v>
      </c>
      <c r="S4182" t="s">
        <v>57</v>
      </c>
      <c r="T4182" t="s">
        <v>221</v>
      </c>
      <c r="U4182" t="s">
        <v>104</v>
      </c>
      <c r="V4182" t="s">
        <v>691</v>
      </c>
      <c r="W4182" t="s">
        <v>171</v>
      </c>
      <c r="X4182" t="s">
        <v>67</v>
      </c>
      <c r="Y4182" t="s">
        <v>206</v>
      </c>
      <c r="Z4182" t="s">
        <v>96</v>
      </c>
      <c r="AA4182" t="s">
        <v>64</v>
      </c>
      <c r="AB4182" t="s">
        <v>69</v>
      </c>
      <c r="AC4182" t="s">
        <v>70</v>
      </c>
      <c r="AD4182" t="s">
        <v>758</v>
      </c>
      <c r="AE4182" t="s">
        <v>396</v>
      </c>
      <c r="AF4182" t="s">
        <v>281</v>
      </c>
      <c r="AG4182" t="s">
        <v>615</v>
      </c>
      <c r="AH4182" t="s">
        <v>173</v>
      </c>
      <c r="AI4182" t="s">
        <v>159</v>
      </c>
      <c r="AJ4182" t="s">
        <v>226</v>
      </c>
      <c r="AK4182" t="s">
        <v>73</v>
      </c>
      <c r="AL4182" t="s">
        <v>103</v>
      </c>
      <c r="AM4182" t="s">
        <v>103</v>
      </c>
      <c r="AN4182" t="s">
        <v>76</v>
      </c>
      <c r="AO4182" t="s">
        <v>340</v>
      </c>
      <c r="AP4182" t="s">
        <v>2033</v>
      </c>
      <c r="AQ4182" t="s">
        <v>102</v>
      </c>
      <c r="AR4182" t="s">
        <v>67</v>
      </c>
      <c r="AS4182" t="s">
        <v>54</v>
      </c>
      <c r="AT4182" t="s">
        <v>73</v>
      </c>
      <c r="AU4182" t="s">
        <v>107</v>
      </c>
      <c r="AV4182" t="s">
        <v>19518</v>
      </c>
    </row>
    <row r="4183" spans="1:48" hidden="1" x14ac:dyDescent="0.3">
      <c r="A4183" t="s">
        <v>19519</v>
      </c>
      <c r="B4183" t="s">
        <v>19520</v>
      </c>
      <c r="C4183" s="1" t="str">
        <f t="shared" si="686"/>
        <v>21:0975</v>
      </c>
      <c r="D4183" s="1" t="str">
        <f t="shared" si="690"/>
        <v>21:0111</v>
      </c>
      <c r="E4183" t="s">
        <v>19521</v>
      </c>
      <c r="F4183" t="s">
        <v>19522</v>
      </c>
      <c r="H4183">
        <v>60.4132763</v>
      </c>
      <c r="I4183">
        <v>-100.3337695</v>
      </c>
      <c r="J4183" s="1" t="str">
        <f t="shared" si="691"/>
        <v>NGR lake sediment grab sample</v>
      </c>
      <c r="K4183" s="1" t="str">
        <f t="shared" si="692"/>
        <v>&lt;177 micron (NGR)</v>
      </c>
      <c r="L4183">
        <v>133</v>
      </c>
      <c r="M4183" t="s">
        <v>335</v>
      </c>
      <c r="N4183">
        <v>2597</v>
      </c>
      <c r="O4183" t="s">
        <v>616</v>
      </c>
      <c r="P4183" t="s">
        <v>54</v>
      </c>
      <c r="Q4183" t="s">
        <v>447</v>
      </c>
      <c r="R4183" t="s">
        <v>16093</v>
      </c>
      <c r="S4183" t="s">
        <v>57</v>
      </c>
      <c r="T4183" t="s">
        <v>236</v>
      </c>
      <c r="U4183" t="s">
        <v>178</v>
      </c>
      <c r="V4183" t="s">
        <v>99</v>
      </c>
      <c r="W4183" t="s">
        <v>526</v>
      </c>
      <c r="X4183" t="s">
        <v>62</v>
      </c>
      <c r="Y4183" t="s">
        <v>74</v>
      </c>
      <c r="Z4183" t="s">
        <v>170</v>
      </c>
      <c r="AA4183" t="s">
        <v>64</v>
      </c>
      <c r="AB4183" t="s">
        <v>99</v>
      </c>
      <c r="AC4183" t="s">
        <v>70</v>
      </c>
      <c r="AD4183" t="s">
        <v>67</v>
      </c>
      <c r="AE4183" t="s">
        <v>177</v>
      </c>
      <c r="AF4183" t="s">
        <v>77</v>
      </c>
      <c r="AG4183" t="s">
        <v>347</v>
      </c>
      <c r="AH4183" t="s">
        <v>70</v>
      </c>
      <c r="AI4183" t="s">
        <v>138</v>
      </c>
      <c r="AJ4183" t="s">
        <v>240</v>
      </c>
      <c r="AK4183" t="s">
        <v>73</v>
      </c>
      <c r="AL4183" t="s">
        <v>103</v>
      </c>
      <c r="AM4183" t="s">
        <v>75</v>
      </c>
      <c r="AN4183" t="s">
        <v>76</v>
      </c>
      <c r="AO4183" t="s">
        <v>114</v>
      </c>
      <c r="AP4183" t="s">
        <v>1980</v>
      </c>
      <c r="AQ4183" t="s">
        <v>104</v>
      </c>
      <c r="AR4183" t="s">
        <v>67</v>
      </c>
      <c r="AS4183" t="s">
        <v>62</v>
      </c>
      <c r="AT4183" t="s">
        <v>152</v>
      </c>
      <c r="AU4183" t="s">
        <v>107</v>
      </c>
      <c r="AV4183" t="s">
        <v>19523</v>
      </c>
    </row>
    <row r="4184" spans="1:48" hidden="1" x14ac:dyDescent="0.3">
      <c r="A4184" t="s">
        <v>19524</v>
      </c>
      <c r="B4184" t="s">
        <v>19525</v>
      </c>
      <c r="C4184" s="1" t="str">
        <f t="shared" si="686"/>
        <v>21:0975</v>
      </c>
      <c r="D4184" s="1" t="str">
        <f t="shared" si="690"/>
        <v>21:0111</v>
      </c>
      <c r="E4184" t="s">
        <v>19526</v>
      </c>
      <c r="F4184" t="s">
        <v>19527</v>
      </c>
      <c r="H4184">
        <v>60.415879199999999</v>
      </c>
      <c r="I4184">
        <v>-100.25538969999999</v>
      </c>
      <c r="J4184" s="1" t="str">
        <f t="shared" si="691"/>
        <v>NGR lake sediment grab sample</v>
      </c>
      <c r="K4184" s="1" t="str">
        <f t="shared" si="692"/>
        <v>&lt;177 micron (NGR)</v>
      </c>
      <c r="L4184">
        <v>133</v>
      </c>
      <c r="M4184" t="s">
        <v>354</v>
      </c>
      <c r="N4184">
        <v>2598</v>
      </c>
      <c r="O4184" t="s">
        <v>151</v>
      </c>
      <c r="P4184" t="s">
        <v>54</v>
      </c>
      <c r="Q4184" t="s">
        <v>250</v>
      </c>
      <c r="R4184" t="s">
        <v>478</v>
      </c>
      <c r="S4184" t="s">
        <v>57</v>
      </c>
      <c r="T4184" t="s">
        <v>436</v>
      </c>
      <c r="U4184" t="s">
        <v>168</v>
      </c>
      <c r="V4184" t="s">
        <v>357</v>
      </c>
      <c r="W4184" t="s">
        <v>177</v>
      </c>
      <c r="X4184" t="s">
        <v>67</v>
      </c>
      <c r="Y4184" t="s">
        <v>206</v>
      </c>
      <c r="Z4184" t="s">
        <v>74</v>
      </c>
      <c r="AA4184" t="s">
        <v>64</v>
      </c>
      <c r="AB4184" t="s">
        <v>77</v>
      </c>
      <c r="AC4184" t="s">
        <v>66</v>
      </c>
      <c r="AD4184" t="s">
        <v>67</v>
      </c>
      <c r="AE4184" t="s">
        <v>3492</v>
      </c>
      <c r="AF4184" t="s">
        <v>77</v>
      </c>
      <c r="AG4184" t="s">
        <v>92</v>
      </c>
      <c r="AH4184" t="s">
        <v>173</v>
      </c>
      <c r="AI4184" t="s">
        <v>136</v>
      </c>
      <c r="AJ4184" t="s">
        <v>63</v>
      </c>
      <c r="AK4184" t="s">
        <v>73</v>
      </c>
      <c r="AL4184" t="s">
        <v>103</v>
      </c>
      <c r="AM4184" t="s">
        <v>103</v>
      </c>
      <c r="AN4184" t="s">
        <v>76</v>
      </c>
      <c r="AO4184" t="s">
        <v>240</v>
      </c>
      <c r="AP4184" t="s">
        <v>8164</v>
      </c>
      <c r="AQ4184" t="s">
        <v>413</v>
      </c>
      <c r="AR4184" t="s">
        <v>67</v>
      </c>
      <c r="AS4184" t="s">
        <v>54</v>
      </c>
      <c r="AT4184" t="s">
        <v>73</v>
      </c>
      <c r="AU4184" t="s">
        <v>107</v>
      </c>
      <c r="AV4184" t="s">
        <v>4768</v>
      </c>
    </row>
    <row r="4185" spans="1:48" hidden="1" x14ac:dyDescent="0.3">
      <c r="A4185" t="s">
        <v>19528</v>
      </c>
      <c r="B4185" t="s">
        <v>19529</v>
      </c>
      <c r="C4185" s="1" t="str">
        <f t="shared" si="686"/>
        <v>21:0975</v>
      </c>
      <c r="D4185" s="1" t="str">
        <f t="shared" si="690"/>
        <v>21:0111</v>
      </c>
      <c r="E4185" t="s">
        <v>19530</v>
      </c>
      <c r="F4185" t="s">
        <v>19531</v>
      </c>
      <c r="H4185">
        <v>60.456773499999997</v>
      </c>
      <c r="I4185">
        <v>-100.4367362</v>
      </c>
      <c r="J4185" s="1" t="str">
        <f t="shared" si="691"/>
        <v>NGR lake sediment grab sample</v>
      </c>
      <c r="K4185" s="1" t="str">
        <f t="shared" si="692"/>
        <v>&lt;177 micron (NGR)</v>
      </c>
      <c r="L4185">
        <v>134</v>
      </c>
      <c r="M4185" t="s">
        <v>52</v>
      </c>
      <c r="N4185">
        <v>2599</v>
      </c>
      <c r="O4185" t="s">
        <v>373</v>
      </c>
      <c r="P4185" t="s">
        <v>54</v>
      </c>
      <c r="Q4185" t="s">
        <v>218</v>
      </c>
      <c r="R4185" t="s">
        <v>382</v>
      </c>
      <c r="S4185" t="s">
        <v>57</v>
      </c>
      <c r="T4185" t="s">
        <v>303</v>
      </c>
      <c r="U4185" t="s">
        <v>57</v>
      </c>
      <c r="V4185" t="s">
        <v>616</v>
      </c>
      <c r="W4185" t="s">
        <v>448</v>
      </c>
      <c r="X4185" t="s">
        <v>67</v>
      </c>
      <c r="Y4185" t="s">
        <v>206</v>
      </c>
      <c r="Z4185" t="s">
        <v>117</v>
      </c>
      <c r="AA4185" t="s">
        <v>64</v>
      </c>
      <c r="AB4185" t="s">
        <v>116</v>
      </c>
      <c r="AC4185" t="s">
        <v>66</v>
      </c>
      <c r="AD4185" t="s">
        <v>67</v>
      </c>
      <c r="AE4185" t="s">
        <v>302</v>
      </c>
      <c r="AF4185" t="s">
        <v>203</v>
      </c>
      <c r="AG4185" t="s">
        <v>250</v>
      </c>
      <c r="AH4185" t="s">
        <v>155</v>
      </c>
      <c r="AI4185" t="s">
        <v>292</v>
      </c>
      <c r="AJ4185" t="s">
        <v>170</v>
      </c>
      <c r="AK4185" t="s">
        <v>73</v>
      </c>
      <c r="AL4185" t="s">
        <v>224</v>
      </c>
      <c r="AM4185" t="s">
        <v>103</v>
      </c>
      <c r="AN4185" t="s">
        <v>76</v>
      </c>
      <c r="AO4185" t="s">
        <v>709</v>
      </c>
      <c r="AP4185" t="s">
        <v>225</v>
      </c>
      <c r="AQ4185" t="s">
        <v>168</v>
      </c>
      <c r="AR4185" t="s">
        <v>67</v>
      </c>
      <c r="AS4185" t="s">
        <v>54</v>
      </c>
      <c r="AT4185" t="s">
        <v>73</v>
      </c>
      <c r="AU4185" t="s">
        <v>552</v>
      </c>
      <c r="AV4185" t="s">
        <v>6674</v>
      </c>
    </row>
    <row r="4186" spans="1:48" hidden="1" x14ac:dyDescent="0.3">
      <c r="A4186" t="s">
        <v>19532</v>
      </c>
      <c r="B4186" t="s">
        <v>19533</v>
      </c>
      <c r="C4186" s="1" t="str">
        <f t="shared" si="686"/>
        <v>21:0975</v>
      </c>
      <c r="D4186" s="1" t="str">
        <f t="shared" si="690"/>
        <v>21:0111</v>
      </c>
      <c r="E4186" t="s">
        <v>19534</v>
      </c>
      <c r="F4186" t="s">
        <v>19535</v>
      </c>
      <c r="H4186">
        <v>60.410784399999997</v>
      </c>
      <c r="I4186">
        <v>-100.1932441</v>
      </c>
      <c r="J4186" s="1" t="str">
        <f t="shared" si="691"/>
        <v>NGR lake sediment grab sample</v>
      </c>
      <c r="K4186" s="1" t="str">
        <f t="shared" si="692"/>
        <v>&lt;177 micron (NGR)</v>
      </c>
      <c r="L4186">
        <v>134</v>
      </c>
      <c r="M4186" t="s">
        <v>113</v>
      </c>
      <c r="N4186">
        <v>2600</v>
      </c>
      <c r="O4186" t="s">
        <v>203</v>
      </c>
      <c r="P4186" t="s">
        <v>54</v>
      </c>
      <c r="Q4186" t="s">
        <v>573</v>
      </c>
      <c r="R4186" t="s">
        <v>139</v>
      </c>
      <c r="S4186" t="s">
        <v>57</v>
      </c>
      <c r="T4186" t="s">
        <v>223</v>
      </c>
      <c r="U4186" t="s">
        <v>203</v>
      </c>
      <c r="V4186" t="s">
        <v>575</v>
      </c>
      <c r="W4186" t="s">
        <v>346</v>
      </c>
      <c r="X4186" t="s">
        <v>62</v>
      </c>
      <c r="Y4186" t="s">
        <v>396</v>
      </c>
      <c r="Z4186" t="s">
        <v>170</v>
      </c>
      <c r="AA4186" t="s">
        <v>64</v>
      </c>
      <c r="AB4186" t="s">
        <v>317</v>
      </c>
      <c r="AC4186" t="s">
        <v>173</v>
      </c>
      <c r="AD4186" t="s">
        <v>67</v>
      </c>
      <c r="AE4186" t="s">
        <v>1872</v>
      </c>
      <c r="AF4186" t="s">
        <v>347</v>
      </c>
      <c r="AG4186" t="s">
        <v>65</v>
      </c>
      <c r="AH4186" t="s">
        <v>173</v>
      </c>
      <c r="AI4186" t="s">
        <v>306</v>
      </c>
      <c r="AJ4186" t="s">
        <v>233</v>
      </c>
      <c r="AK4186" t="s">
        <v>73</v>
      </c>
      <c r="AL4186" t="s">
        <v>103</v>
      </c>
      <c r="AM4186" t="s">
        <v>177</v>
      </c>
      <c r="AN4186" t="s">
        <v>76</v>
      </c>
      <c r="AO4186" t="s">
        <v>92</v>
      </c>
      <c r="AP4186" t="s">
        <v>566</v>
      </c>
      <c r="AQ4186" t="s">
        <v>439</v>
      </c>
      <c r="AR4186" t="s">
        <v>67</v>
      </c>
      <c r="AS4186" t="s">
        <v>54</v>
      </c>
      <c r="AT4186" t="s">
        <v>73</v>
      </c>
      <c r="AU4186" t="s">
        <v>107</v>
      </c>
      <c r="AV4186" t="s">
        <v>17620</v>
      </c>
    </row>
    <row r="4187" spans="1:48" hidden="1" x14ac:dyDescent="0.3">
      <c r="A4187" t="s">
        <v>19536</v>
      </c>
      <c r="B4187" t="s">
        <v>19537</v>
      </c>
      <c r="C4187" s="1" t="str">
        <f t="shared" si="686"/>
        <v>21:0975</v>
      </c>
      <c r="D4187" s="1" t="str">
        <f t="shared" si="690"/>
        <v>21:0111</v>
      </c>
      <c r="E4187" t="s">
        <v>19534</v>
      </c>
      <c r="F4187" t="s">
        <v>19538</v>
      </c>
      <c r="H4187">
        <v>60.410784399999997</v>
      </c>
      <c r="I4187">
        <v>-100.1932441</v>
      </c>
      <c r="J4187" s="1" t="str">
        <f t="shared" si="691"/>
        <v>NGR lake sediment grab sample</v>
      </c>
      <c r="K4187" s="1" t="str">
        <f t="shared" si="692"/>
        <v>&lt;177 micron (NGR)</v>
      </c>
      <c r="L4187">
        <v>134</v>
      </c>
      <c r="M4187" t="s">
        <v>132</v>
      </c>
      <c r="N4187">
        <v>2601</v>
      </c>
      <c r="O4187" t="s">
        <v>104</v>
      </c>
      <c r="P4187" t="s">
        <v>170</v>
      </c>
      <c r="Q4187" t="s">
        <v>489</v>
      </c>
      <c r="R4187" t="s">
        <v>236</v>
      </c>
      <c r="S4187" t="s">
        <v>57</v>
      </c>
      <c r="T4187" t="s">
        <v>411</v>
      </c>
      <c r="U4187" t="s">
        <v>203</v>
      </c>
      <c r="V4187" t="s">
        <v>190</v>
      </c>
      <c r="W4187" t="s">
        <v>95</v>
      </c>
      <c r="X4187" t="s">
        <v>67</v>
      </c>
      <c r="Y4187" t="s">
        <v>421</v>
      </c>
      <c r="Z4187" t="s">
        <v>170</v>
      </c>
      <c r="AA4187" t="s">
        <v>64</v>
      </c>
      <c r="AB4187" t="s">
        <v>356</v>
      </c>
      <c r="AC4187" t="s">
        <v>70</v>
      </c>
      <c r="AD4187" t="s">
        <v>67</v>
      </c>
      <c r="AE4187" t="s">
        <v>4330</v>
      </c>
      <c r="AF4187" t="s">
        <v>187</v>
      </c>
      <c r="AG4187" t="s">
        <v>139</v>
      </c>
      <c r="AH4187" t="s">
        <v>173</v>
      </c>
      <c r="AI4187" t="s">
        <v>72</v>
      </c>
      <c r="AJ4187" t="s">
        <v>263</v>
      </c>
      <c r="AK4187" t="s">
        <v>73</v>
      </c>
      <c r="AL4187" t="s">
        <v>75</v>
      </c>
      <c r="AM4187" t="s">
        <v>224</v>
      </c>
      <c r="AN4187" t="s">
        <v>76</v>
      </c>
      <c r="AO4187" t="s">
        <v>92</v>
      </c>
      <c r="AP4187" t="s">
        <v>566</v>
      </c>
      <c r="AQ4187" t="s">
        <v>88</v>
      </c>
      <c r="AR4187" t="s">
        <v>67</v>
      </c>
      <c r="AS4187" t="s">
        <v>54</v>
      </c>
      <c r="AT4187" t="s">
        <v>152</v>
      </c>
      <c r="AU4187" t="s">
        <v>107</v>
      </c>
      <c r="AV4187" t="s">
        <v>12223</v>
      </c>
    </row>
    <row r="4188" spans="1:48" hidden="1" x14ac:dyDescent="0.3">
      <c r="A4188" t="s">
        <v>19539</v>
      </c>
      <c r="B4188" t="s">
        <v>19540</v>
      </c>
      <c r="C4188" s="1" t="str">
        <f t="shared" si="686"/>
        <v>21:0975</v>
      </c>
      <c r="D4188" s="1" t="str">
        <f t="shared" si="690"/>
        <v>21:0111</v>
      </c>
      <c r="E4188" t="s">
        <v>19541</v>
      </c>
      <c r="F4188" t="s">
        <v>19542</v>
      </c>
      <c r="H4188">
        <v>60.409307499999997</v>
      </c>
      <c r="I4188">
        <v>-100.1203338</v>
      </c>
      <c r="J4188" s="1" t="str">
        <f t="shared" si="691"/>
        <v>NGR lake sediment grab sample</v>
      </c>
      <c r="K4188" s="1" t="str">
        <f t="shared" si="692"/>
        <v>&lt;177 micron (NGR)</v>
      </c>
      <c r="L4188">
        <v>134</v>
      </c>
      <c r="M4188" t="s">
        <v>86</v>
      </c>
      <c r="N4188">
        <v>2602</v>
      </c>
      <c r="O4188" t="s">
        <v>118</v>
      </c>
      <c r="P4188" t="s">
        <v>54</v>
      </c>
      <c r="Q4188" t="s">
        <v>435</v>
      </c>
      <c r="R4188" t="s">
        <v>357</v>
      </c>
      <c r="S4188" t="s">
        <v>57</v>
      </c>
      <c r="T4188" t="s">
        <v>152</v>
      </c>
      <c r="U4188" t="s">
        <v>138</v>
      </c>
      <c r="V4188" t="s">
        <v>264</v>
      </c>
      <c r="W4188" t="s">
        <v>127</v>
      </c>
      <c r="X4188" t="s">
        <v>67</v>
      </c>
      <c r="Y4188" t="s">
        <v>396</v>
      </c>
      <c r="Z4188" t="s">
        <v>88</v>
      </c>
      <c r="AA4188" t="s">
        <v>64</v>
      </c>
      <c r="AB4188" t="s">
        <v>223</v>
      </c>
      <c r="AC4188" t="s">
        <v>75</v>
      </c>
      <c r="AD4188" t="s">
        <v>67</v>
      </c>
      <c r="AE4188" t="s">
        <v>448</v>
      </c>
      <c r="AF4188" t="s">
        <v>178</v>
      </c>
      <c r="AG4188" t="s">
        <v>91</v>
      </c>
      <c r="AH4188" t="s">
        <v>125</v>
      </c>
      <c r="AI4188" t="s">
        <v>340</v>
      </c>
      <c r="AJ4188" t="s">
        <v>402</v>
      </c>
      <c r="AK4188" t="s">
        <v>73</v>
      </c>
      <c r="AL4188" t="s">
        <v>74</v>
      </c>
      <c r="AM4188" t="s">
        <v>177</v>
      </c>
      <c r="AN4188" t="s">
        <v>76</v>
      </c>
      <c r="AO4188" t="s">
        <v>597</v>
      </c>
      <c r="AP4188" t="s">
        <v>210</v>
      </c>
      <c r="AQ4188" t="s">
        <v>290</v>
      </c>
      <c r="AR4188" t="s">
        <v>62</v>
      </c>
      <c r="AS4188" t="s">
        <v>54</v>
      </c>
      <c r="AT4188" t="s">
        <v>73</v>
      </c>
      <c r="AU4188" t="s">
        <v>80</v>
      </c>
      <c r="AV4188" t="s">
        <v>19543</v>
      </c>
    </row>
    <row r="4189" spans="1:48" hidden="1" x14ac:dyDescent="0.3">
      <c r="A4189" t="s">
        <v>19544</v>
      </c>
      <c r="B4189" t="s">
        <v>19545</v>
      </c>
      <c r="C4189" s="1" t="str">
        <f t="shared" si="686"/>
        <v>21:0975</v>
      </c>
      <c r="D4189" s="1" t="str">
        <f t="shared" si="690"/>
        <v>21:0111</v>
      </c>
      <c r="E4189" t="s">
        <v>19546</v>
      </c>
      <c r="F4189" t="s">
        <v>19547</v>
      </c>
      <c r="H4189">
        <v>60.423521999999998</v>
      </c>
      <c r="I4189">
        <v>-100.0712376</v>
      </c>
      <c r="J4189" s="1" t="str">
        <f t="shared" si="691"/>
        <v>NGR lake sediment grab sample</v>
      </c>
      <c r="K4189" s="1" t="str">
        <f t="shared" si="692"/>
        <v>&lt;177 micron (NGR)</v>
      </c>
      <c r="L4189">
        <v>134</v>
      </c>
      <c r="M4189" t="s">
        <v>149</v>
      </c>
      <c r="N4189">
        <v>2603</v>
      </c>
      <c r="O4189" t="s">
        <v>327</v>
      </c>
      <c r="P4189" t="s">
        <v>54</v>
      </c>
      <c r="Q4189" t="s">
        <v>80</v>
      </c>
      <c r="R4189" t="s">
        <v>19548</v>
      </c>
      <c r="S4189" t="s">
        <v>57</v>
      </c>
      <c r="T4189" t="s">
        <v>447</v>
      </c>
      <c r="U4189" t="s">
        <v>92</v>
      </c>
      <c r="V4189" t="s">
        <v>356</v>
      </c>
      <c r="W4189" t="s">
        <v>396</v>
      </c>
      <c r="X4189" t="s">
        <v>67</v>
      </c>
      <c r="Y4189" t="s">
        <v>157</v>
      </c>
      <c r="Z4189" t="s">
        <v>62</v>
      </c>
      <c r="AA4189" t="s">
        <v>64</v>
      </c>
      <c r="AB4189" t="s">
        <v>262</v>
      </c>
      <c r="AC4189" t="s">
        <v>66</v>
      </c>
      <c r="AD4189" t="s">
        <v>168</v>
      </c>
      <c r="AE4189" t="s">
        <v>1854</v>
      </c>
      <c r="AF4189" t="s">
        <v>76</v>
      </c>
      <c r="AG4189" t="s">
        <v>317</v>
      </c>
      <c r="AH4189" t="s">
        <v>472</v>
      </c>
      <c r="AI4189" t="s">
        <v>193</v>
      </c>
      <c r="AJ4189" t="s">
        <v>4527</v>
      </c>
      <c r="AK4189" t="s">
        <v>73</v>
      </c>
      <c r="AL4189" t="s">
        <v>103</v>
      </c>
      <c r="AM4189" t="s">
        <v>238</v>
      </c>
      <c r="AN4189" t="s">
        <v>1151</v>
      </c>
      <c r="AO4189" t="s">
        <v>11254</v>
      </c>
      <c r="AP4189" t="s">
        <v>4187</v>
      </c>
      <c r="AQ4189" t="s">
        <v>19549</v>
      </c>
      <c r="AR4189" t="s">
        <v>67</v>
      </c>
      <c r="AS4189" t="s">
        <v>170</v>
      </c>
      <c r="AT4189" t="s">
        <v>73</v>
      </c>
      <c r="AU4189" t="s">
        <v>107</v>
      </c>
      <c r="AV4189" t="s">
        <v>7410</v>
      </c>
    </row>
    <row r="4190" spans="1:48" hidden="1" x14ac:dyDescent="0.3">
      <c r="A4190" t="s">
        <v>19550</v>
      </c>
      <c r="B4190" t="s">
        <v>19551</v>
      </c>
      <c r="C4190" s="1" t="str">
        <f t="shared" si="686"/>
        <v>21:0975</v>
      </c>
      <c r="D4190" s="1" t="str">
        <f t="shared" si="690"/>
        <v>21:0111</v>
      </c>
      <c r="E4190" t="s">
        <v>19552</v>
      </c>
      <c r="F4190" t="s">
        <v>19553</v>
      </c>
      <c r="H4190">
        <v>60.445311199999999</v>
      </c>
      <c r="I4190">
        <v>-100.0377134</v>
      </c>
      <c r="J4190" s="1" t="str">
        <f t="shared" si="691"/>
        <v>NGR lake sediment grab sample</v>
      </c>
      <c r="K4190" s="1" t="str">
        <f t="shared" si="692"/>
        <v>&lt;177 micron (NGR)</v>
      </c>
      <c r="L4190">
        <v>134</v>
      </c>
      <c r="M4190" t="s">
        <v>165</v>
      </c>
      <c r="N4190">
        <v>2604</v>
      </c>
      <c r="O4190" t="s">
        <v>137</v>
      </c>
      <c r="P4190" t="s">
        <v>54</v>
      </c>
      <c r="Q4190" t="s">
        <v>315</v>
      </c>
      <c r="R4190" t="s">
        <v>492</v>
      </c>
      <c r="S4190" t="s">
        <v>57</v>
      </c>
      <c r="T4190" t="s">
        <v>275</v>
      </c>
      <c r="U4190" t="s">
        <v>57</v>
      </c>
      <c r="V4190" t="s">
        <v>236</v>
      </c>
      <c r="W4190" t="s">
        <v>177</v>
      </c>
      <c r="X4190" t="s">
        <v>62</v>
      </c>
      <c r="Y4190" t="s">
        <v>224</v>
      </c>
      <c r="Z4190" t="s">
        <v>170</v>
      </c>
      <c r="AA4190" t="s">
        <v>64</v>
      </c>
      <c r="AB4190" t="s">
        <v>562</v>
      </c>
      <c r="AC4190" t="s">
        <v>66</v>
      </c>
      <c r="AD4190" t="s">
        <v>92</v>
      </c>
      <c r="AE4190" t="s">
        <v>7527</v>
      </c>
      <c r="AF4190" t="s">
        <v>76</v>
      </c>
      <c r="AG4190" t="s">
        <v>104</v>
      </c>
      <c r="AH4190" t="s">
        <v>780</v>
      </c>
      <c r="AI4190" t="s">
        <v>226</v>
      </c>
      <c r="AJ4190" t="s">
        <v>7610</v>
      </c>
      <c r="AK4190" t="s">
        <v>73</v>
      </c>
      <c r="AL4190" t="s">
        <v>103</v>
      </c>
      <c r="AM4190" t="s">
        <v>302</v>
      </c>
      <c r="AN4190" t="s">
        <v>9518</v>
      </c>
      <c r="AO4190" t="s">
        <v>19554</v>
      </c>
      <c r="AP4190" t="s">
        <v>1477</v>
      </c>
      <c r="AQ4190" t="s">
        <v>19555</v>
      </c>
      <c r="AR4190" t="s">
        <v>67</v>
      </c>
      <c r="AS4190" t="s">
        <v>96</v>
      </c>
      <c r="AT4190" t="s">
        <v>73</v>
      </c>
      <c r="AU4190" t="s">
        <v>107</v>
      </c>
      <c r="AV4190" t="s">
        <v>1129</v>
      </c>
    </row>
    <row r="4191" spans="1:48" hidden="1" x14ac:dyDescent="0.3">
      <c r="A4191" t="s">
        <v>19556</v>
      </c>
      <c r="B4191" t="s">
        <v>19557</v>
      </c>
      <c r="C4191" s="1" t="str">
        <f t="shared" si="686"/>
        <v>21:0975</v>
      </c>
      <c r="D4191" s="1" t="str">
        <f t="shared" si="690"/>
        <v>21:0111</v>
      </c>
      <c r="E4191" t="s">
        <v>19558</v>
      </c>
      <c r="F4191" t="s">
        <v>19559</v>
      </c>
      <c r="H4191">
        <v>60.446779399999997</v>
      </c>
      <c r="I4191">
        <v>-100.01614960000001</v>
      </c>
      <c r="J4191" s="1" t="str">
        <f t="shared" si="691"/>
        <v>NGR lake sediment grab sample</v>
      </c>
      <c r="K4191" s="1" t="str">
        <f t="shared" si="692"/>
        <v>&lt;177 micron (NGR)</v>
      </c>
      <c r="L4191">
        <v>134</v>
      </c>
      <c r="M4191" t="s">
        <v>185</v>
      </c>
      <c r="N4191">
        <v>2605</v>
      </c>
      <c r="O4191" t="s">
        <v>440</v>
      </c>
      <c r="P4191" t="s">
        <v>54</v>
      </c>
      <c r="Q4191" t="s">
        <v>204</v>
      </c>
      <c r="R4191" t="s">
        <v>69</v>
      </c>
      <c r="S4191" t="s">
        <v>57</v>
      </c>
      <c r="T4191" t="s">
        <v>643</v>
      </c>
      <c r="U4191" t="s">
        <v>138</v>
      </c>
      <c r="V4191" t="s">
        <v>121</v>
      </c>
      <c r="W4191" t="s">
        <v>157</v>
      </c>
      <c r="X4191" t="s">
        <v>67</v>
      </c>
      <c r="Y4191" t="s">
        <v>396</v>
      </c>
      <c r="Z4191" t="s">
        <v>67</v>
      </c>
      <c r="AA4191" t="s">
        <v>64</v>
      </c>
      <c r="AB4191" t="s">
        <v>248</v>
      </c>
      <c r="AC4191" t="s">
        <v>66</v>
      </c>
      <c r="AD4191" t="s">
        <v>236</v>
      </c>
      <c r="AE4191" t="s">
        <v>3838</v>
      </c>
      <c r="AF4191" t="s">
        <v>76</v>
      </c>
      <c r="AG4191" t="s">
        <v>104</v>
      </c>
      <c r="AH4191" t="s">
        <v>173</v>
      </c>
      <c r="AI4191" t="s">
        <v>79</v>
      </c>
      <c r="AJ4191" t="s">
        <v>1166</v>
      </c>
      <c r="AK4191" t="s">
        <v>73</v>
      </c>
      <c r="AL4191" t="s">
        <v>103</v>
      </c>
      <c r="AM4191" t="s">
        <v>68</v>
      </c>
      <c r="AN4191" t="s">
        <v>8708</v>
      </c>
      <c r="AO4191" t="s">
        <v>1152</v>
      </c>
      <c r="AP4191" t="s">
        <v>521</v>
      </c>
      <c r="AQ4191" t="s">
        <v>91</v>
      </c>
      <c r="AR4191" t="s">
        <v>67</v>
      </c>
      <c r="AS4191" t="s">
        <v>62</v>
      </c>
      <c r="AT4191" t="s">
        <v>562</v>
      </c>
      <c r="AU4191" t="s">
        <v>107</v>
      </c>
      <c r="AV4191" t="s">
        <v>19560</v>
      </c>
    </row>
    <row r="4192" spans="1:48" hidden="1" x14ac:dyDescent="0.3">
      <c r="A4192" t="s">
        <v>19561</v>
      </c>
      <c r="B4192" t="s">
        <v>19562</v>
      </c>
      <c r="C4192" s="1" t="str">
        <f t="shared" si="686"/>
        <v>21:0975</v>
      </c>
      <c r="D4192" s="1" t="str">
        <f t="shared" si="690"/>
        <v>21:0111</v>
      </c>
      <c r="E4192" t="s">
        <v>19563</v>
      </c>
      <c r="F4192" t="s">
        <v>19564</v>
      </c>
      <c r="H4192">
        <v>60.438907999999998</v>
      </c>
      <c r="I4192">
        <v>-100.1123927</v>
      </c>
      <c r="J4192" s="1" t="str">
        <f t="shared" si="691"/>
        <v>NGR lake sediment grab sample</v>
      </c>
      <c r="K4192" s="1" t="str">
        <f t="shared" si="692"/>
        <v>&lt;177 micron (NGR)</v>
      </c>
      <c r="L4192">
        <v>134</v>
      </c>
      <c r="M4192" t="s">
        <v>200</v>
      </c>
      <c r="N4192">
        <v>2606</v>
      </c>
      <c r="O4192" t="s">
        <v>96</v>
      </c>
      <c r="P4192" t="s">
        <v>54</v>
      </c>
      <c r="Q4192" t="s">
        <v>152</v>
      </c>
      <c r="R4192" t="s">
        <v>99</v>
      </c>
      <c r="S4192" t="s">
        <v>57</v>
      </c>
      <c r="T4192" t="s">
        <v>19565</v>
      </c>
      <c r="U4192" t="s">
        <v>57</v>
      </c>
      <c r="V4192" t="s">
        <v>167</v>
      </c>
      <c r="W4192" t="s">
        <v>355</v>
      </c>
      <c r="X4192" t="s">
        <v>758</v>
      </c>
      <c r="Y4192" t="s">
        <v>526</v>
      </c>
      <c r="Z4192" t="s">
        <v>62</v>
      </c>
      <c r="AA4192" t="s">
        <v>64</v>
      </c>
      <c r="AB4192" t="s">
        <v>19566</v>
      </c>
      <c r="AC4192" t="s">
        <v>66</v>
      </c>
      <c r="AD4192" t="s">
        <v>8661</v>
      </c>
      <c r="AE4192" t="s">
        <v>5473</v>
      </c>
      <c r="AF4192" t="s">
        <v>290</v>
      </c>
      <c r="AG4192" t="s">
        <v>189</v>
      </c>
      <c r="AH4192" t="s">
        <v>173</v>
      </c>
      <c r="AI4192" t="s">
        <v>106</v>
      </c>
      <c r="AJ4192" t="s">
        <v>10225</v>
      </c>
      <c r="AK4192" t="s">
        <v>73</v>
      </c>
      <c r="AL4192" t="s">
        <v>75</v>
      </c>
      <c r="AM4192" t="s">
        <v>220</v>
      </c>
      <c r="AN4192" t="s">
        <v>16691</v>
      </c>
      <c r="AO4192" t="s">
        <v>10312</v>
      </c>
      <c r="AP4192" t="s">
        <v>89</v>
      </c>
      <c r="AQ4192" t="s">
        <v>19567</v>
      </c>
      <c r="AR4192" t="s">
        <v>62</v>
      </c>
      <c r="AS4192" t="s">
        <v>138</v>
      </c>
      <c r="AT4192" t="s">
        <v>447</v>
      </c>
      <c r="AU4192" t="s">
        <v>107</v>
      </c>
      <c r="AV4192" t="s">
        <v>7847</v>
      </c>
    </row>
    <row r="4193" spans="1:48" hidden="1" x14ac:dyDescent="0.3">
      <c r="A4193" t="s">
        <v>19568</v>
      </c>
      <c r="B4193" t="s">
        <v>19569</v>
      </c>
      <c r="C4193" s="1" t="str">
        <f t="shared" si="686"/>
        <v>21:0975</v>
      </c>
      <c r="D4193" s="1" t="str">
        <f t="shared" si="690"/>
        <v>21:0111</v>
      </c>
      <c r="E4193" t="s">
        <v>19570</v>
      </c>
      <c r="F4193" t="s">
        <v>19571</v>
      </c>
      <c r="H4193">
        <v>60.451878399999998</v>
      </c>
      <c r="I4193">
        <v>-100.1696443</v>
      </c>
      <c r="J4193" s="1" t="str">
        <f t="shared" si="691"/>
        <v>NGR lake sediment grab sample</v>
      </c>
      <c r="K4193" s="1" t="str">
        <f t="shared" si="692"/>
        <v>&lt;177 micron (NGR)</v>
      </c>
      <c r="L4193">
        <v>134</v>
      </c>
      <c r="M4193" t="s">
        <v>217</v>
      </c>
      <c r="N4193">
        <v>2607</v>
      </c>
      <c r="O4193" t="s">
        <v>203</v>
      </c>
      <c r="P4193" t="s">
        <v>54</v>
      </c>
      <c r="Q4193" t="s">
        <v>802</v>
      </c>
      <c r="R4193" t="s">
        <v>141</v>
      </c>
      <c r="S4193" t="s">
        <v>57</v>
      </c>
      <c r="T4193" t="s">
        <v>91</v>
      </c>
      <c r="U4193" t="s">
        <v>138</v>
      </c>
      <c r="V4193" t="s">
        <v>264</v>
      </c>
      <c r="W4193" t="s">
        <v>211</v>
      </c>
      <c r="X4193" t="s">
        <v>67</v>
      </c>
      <c r="Y4193" t="s">
        <v>421</v>
      </c>
      <c r="Z4193" t="s">
        <v>127</v>
      </c>
      <c r="AA4193" t="s">
        <v>64</v>
      </c>
      <c r="AB4193" t="s">
        <v>339</v>
      </c>
      <c r="AC4193" t="s">
        <v>68</v>
      </c>
      <c r="AD4193" t="s">
        <v>347</v>
      </c>
      <c r="AE4193" t="s">
        <v>206</v>
      </c>
      <c r="AF4193" t="s">
        <v>134</v>
      </c>
      <c r="AG4193" t="s">
        <v>698</v>
      </c>
      <c r="AH4193" t="s">
        <v>75</v>
      </c>
      <c r="AI4193" t="s">
        <v>138</v>
      </c>
      <c r="AJ4193" t="s">
        <v>123</v>
      </c>
      <c r="AK4193" t="s">
        <v>73</v>
      </c>
      <c r="AL4193" t="s">
        <v>103</v>
      </c>
      <c r="AM4193" t="s">
        <v>125</v>
      </c>
      <c r="AN4193" t="s">
        <v>76</v>
      </c>
      <c r="AO4193" t="s">
        <v>654</v>
      </c>
      <c r="AP4193" t="s">
        <v>656</v>
      </c>
      <c r="AQ4193" t="s">
        <v>19572</v>
      </c>
      <c r="AR4193" t="s">
        <v>62</v>
      </c>
      <c r="AS4193" t="s">
        <v>170</v>
      </c>
      <c r="AT4193" t="s">
        <v>152</v>
      </c>
      <c r="AU4193" t="s">
        <v>107</v>
      </c>
      <c r="AV4193" t="s">
        <v>748</v>
      </c>
    </row>
    <row r="4194" spans="1:48" hidden="1" x14ac:dyDescent="0.3">
      <c r="A4194" t="s">
        <v>19573</v>
      </c>
      <c r="B4194" t="s">
        <v>19574</v>
      </c>
      <c r="C4194" s="1" t="str">
        <f t="shared" si="686"/>
        <v>21:0975</v>
      </c>
      <c r="D4194" s="1" t="str">
        <f t="shared" si="690"/>
        <v>21:0111</v>
      </c>
      <c r="E4194" t="s">
        <v>19575</v>
      </c>
      <c r="F4194" t="s">
        <v>19576</v>
      </c>
      <c r="H4194">
        <v>60.454103699999997</v>
      </c>
      <c r="I4194">
        <v>-100.2345196</v>
      </c>
      <c r="J4194" s="1" t="str">
        <f t="shared" si="691"/>
        <v>NGR lake sediment grab sample</v>
      </c>
      <c r="K4194" s="1" t="str">
        <f t="shared" si="692"/>
        <v>&lt;177 micron (NGR)</v>
      </c>
      <c r="L4194">
        <v>134</v>
      </c>
      <c r="M4194" t="s">
        <v>246</v>
      </c>
      <c r="N4194">
        <v>2608</v>
      </c>
      <c r="O4194" t="s">
        <v>19577</v>
      </c>
      <c r="P4194" t="s">
        <v>54</v>
      </c>
      <c r="Q4194" t="s">
        <v>777</v>
      </c>
      <c r="R4194" t="s">
        <v>14909</v>
      </c>
      <c r="S4194" t="s">
        <v>57</v>
      </c>
      <c r="T4194" t="s">
        <v>304</v>
      </c>
      <c r="U4194" t="s">
        <v>890</v>
      </c>
      <c r="V4194" t="s">
        <v>251</v>
      </c>
      <c r="W4194" t="s">
        <v>355</v>
      </c>
      <c r="X4194" t="s">
        <v>67</v>
      </c>
      <c r="Y4194" t="s">
        <v>106</v>
      </c>
      <c r="Z4194" t="s">
        <v>127</v>
      </c>
      <c r="AA4194" t="s">
        <v>64</v>
      </c>
      <c r="AB4194" t="s">
        <v>251</v>
      </c>
      <c r="AC4194" t="s">
        <v>224</v>
      </c>
      <c r="AD4194" t="s">
        <v>583</v>
      </c>
      <c r="AE4194" t="s">
        <v>206</v>
      </c>
      <c r="AF4194" t="s">
        <v>76</v>
      </c>
      <c r="AG4194" t="s">
        <v>251</v>
      </c>
      <c r="AH4194" t="s">
        <v>70</v>
      </c>
      <c r="AI4194" t="s">
        <v>348</v>
      </c>
      <c r="AJ4194" t="s">
        <v>56</v>
      </c>
      <c r="AK4194" t="s">
        <v>73</v>
      </c>
      <c r="AL4194" t="s">
        <v>103</v>
      </c>
      <c r="AM4194" t="s">
        <v>103</v>
      </c>
      <c r="AN4194" t="s">
        <v>76</v>
      </c>
      <c r="AO4194" t="s">
        <v>168</v>
      </c>
      <c r="AP4194" t="s">
        <v>126</v>
      </c>
      <c r="AQ4194" t="s">
        <v>116</v>
      </c>
      <c r="AR4194" t="s">
        <v>62</v>
      </c>
      <c r="AS4194" t="s">
        <v>54</v>
      </c>
      <c r="AT4194" t="s">
        <v>315</v>
      </c>
      <c r="AU4194" t="s">
        <v>107</v>
      </c>
      <c r="AV4194" t="s">
        <v>16296</v>
      </c>
    </row>
    <row r="4195" spans="1:48" hidden="1" x14ac:dyDescent="0.3">
      <c r="A4195" t="s">
        <v>19578</v>
      </c>
      <c r="B4195" t="s">
        <v>19579</v>
      </c>
      <c r="C4195" s="1" t="str">
        <f t="shared" si="686"/>
        <v>21:0975</v>
      </c>
      <c r="D4195" s="1" t="str">
        <f>HYPERLINK("https://geochem.nrcan.gc.ca/cdogs/content/svy/svy_e.htm", "")</f>
        <v/>
      </c>
      <c r="G4195" s="1" t="str">
        <f>HYPERLINK("https://geochem.nrcan.gc.ca/cdogs/content/cr_/cr_00125_e.htm", "125")</f>
        <v>125</v>
      </c>
      <c r="J4195" t="s">
        <v>230</v>
      </c>
      <c r="K4195" t="s">
        <v>231</v>
      </c>
      <c r="L4195">
        <v>134</v>
      </c>
      <c r="M4195" t="s">
        <v>232</v>
      </c>
      <c r="N4195">
        <v>2609</v>
      </c>
      <c r="O4195" t="s">
        <v>550</v>
      </c>
      <c r="P4195" t="s">
        <v>127</v>
      </c>
      <c r="Q4195" t="s">
        <v>1295</v>
      </c>
      <c r="R4195" t="s">
        <v>203</v>
      </c>
      <c r="S4195" t="s">
        <v>57</v>
      </c>
      <c r="T4195" t="s">
        <v>347</v>
      </c>
      <c r="U4195" t="s">
        <v>92</v>
      </c>
      <c r="V4195" t="s">
        <v>69</v>
      </c>
      <c r="W4195" t="s">
        <v>157</v>
      </c>
      <c r="X4195" t="s">
        <v>74</v>
      </c>
      <c r="Y4195" t="s">
        <v>211</v>
      </c>
      <c r="Z4195" t="s">
        <v>127</v>
      </c>
      <c r="AA4195" t="s">
        <v>64</v>
      </c>
      <c r="AB4195" t="s">
        <v>77</v>
      </c>
      <c r="AC4195" t="s">
        <v>75</v>
      </c>
      <c r="AD4195" t="s">
        <v>59</v>
      </c>
      <c r="AE4195" t="s">
        <v>421</v>
      </c>
      <c r="AF4195" t="s">
        <v>76</v>
      </c>
      <c r="AG4195" t="s">
        <v>290</v>
      </c>
      <c r="AH4195" t="s">
        <v>68</v>
      </c>
      <c r="AI4195" t="s">
        <v>592</v>
      </c>
      <c r="AJ4195" t="s">
        <v>143</v>
      </c>
      <c r="AK4195" t="s">
        <v>73</v>
      </c>
      <c r="AL4195" t="s">
        <v>103</v>
      </c>
      <c r="AM4195" t="s">
        <v>224</v>
      </c>
      <c r="AN4195" t="s">
        <v>76</v>
      </c>
      <c r="AO4195" t="s">
        <v>63</v>
      </c>
      <c r="AP4195" t="s">
        <v>14046</v>
      </c>
      <c r="AQ4195" t="s">
        <v>168</v>
      </c>
      <c r="AR4195" t="s">
        <v>67</v>
      </c>
      <c r="AS4195" t="s">
        <v>170</v>
      </c>
      <c r="AT4195" t="s">
        <v>3299</v>
      </c>
      <c r="AU4195" t="s">
        <v>107</v>
      </c>
      <c r="AV4195" t="s">
        <v>5745</v>
      </c>
    </row>
    <row r="4196" spans="1:48" hidden="1" x14ac:dyDescent="0.3">
      <c r="A4196" t="s">
        <v>19580</v>
      </c>
      <c r="B4196" t="s">
        <v>19581</v>
      </c>
      <c r="C4196" s="1" t="str">
        <f t="shared" si="686"/>
        <v>21:0975</v>
      </c>
      <c r="D4196" s="1" t="str">
        <f t="shared" ref="D4196:D4212" si="693">HYPERLINK("https://geochem.nrcan.gc.ca/cdogs/content/svy/svy210111_e.htm", "21:0111")</f>
        <v>21:0111</v>
      </c>
      <c r="E4196" t="s">
        <v>19582</v>
      </c>
      <c r="F4196" t="s">
        <v>19583</v>
      </c>
      <c r="H4196">
        <v>60.453297800000001</v>
      </c>
      <c r="I4196">
        <v>-100.3150097</v>
      </c>
      <c r="J4196" s="1" t="str">
        <f t="shared" ref="J4196:J4212" si="694">HYPERLINK("https://geochem.nrcan.gc.ca/cdogs/content/kwd/kwd020027_e.htm", "NGR lake sediment grab sample")</f>
        <v>NGR lake sediment grab sample</v>
      </c>
      <c r="K4196" s="1" t="str">
        <f t="shared" ref="K4196:K4212" si="695">HYPERLINK("https://geochem.nrcan.gc.ca/cdogs/content/kwd/kwd080006_e.htm", "&lt;177 micron (NGR)")</f>
        <v>&lt;177 micron (NGR)</v>
      </c>
      <c r="L4196">
        <v>134</v>
      </c>
      <c r="M4196" t="s">
        <v>260</v>
      </c>
      <c r="N4196">
        <v>2610</v>
      </c>
      <c r="O4196" t="s">
        <v>19584</v>
      </c>
      <c r="P4196" t="s">
        <v>178</v>
      </c>
      <c r="Q4196" t="s">
        <v>997</v>
      </c>
      <c r="R4196" t="s">
        <v>19585</v>
      </c>
      <c r="S4196" t="s">
        <v>57</v>
      </c>
      <c r="T4196" t="s">
        <v>326</v>
      </c>
      <c r="U4196" t="s">
        <v>187</v>
      </c>
      <c r="V4196" t="s">
        <v>119</v>
      </c>
      <c r="W4196" t="s">
        <v>276</v>
      </c>
      <c r="X4196" t="s">
        <v>67</v>
      </c>
      <c r="Y4196" t="s">
        <v>355</v>
      </c>
      <c r="Z4196" t="s">
        <v>96</v>
      </c>
      <c r="AA4196" t="s">
        <v>64</v>
      </c>
      <c r="AB4196" t="s">
        <v>192</v>
      </c>
      <c r="AC4196" t="s">
        <v>224</v>
      </c>
      <c r="AD4196" t="s">
        <v>57</v>
      </c>
      <c r="AE4196" t="s">
        <v>238</v>
      </c>
      <c r="AF4196" t="s">
        <v>290</v>
      </c>
      <c r="AG4196" t="s">
        <v>492</v>
      </c>
      <c r="AH4196" t="s">
        <v>75</v>
      </c>
      <c r="AI4196" t="s">
        <v>176</v>
      </c>
      <c r="AJ4196" t="s">
        <v>709</v>
      </c>
      <c r="AK4196" t="s">
        <v>15982</v>
      </c>
      <c r="AL4196" t="s">
        <v>75</v>
      </c>
      <c r="AM4196" t="s">
        <v>75</v>
      </c>
      <c r="AN4196" t="s">
        <v>8623</v>
      </c>
      <c r="AO4196" t="s">
        <v>168</v>
      </c>
      <c r="AP4196" t="s">
        <v>283</v>
      </c>
      <c r="AQ4196" t="s">
        <v>525</v>
      </c>
      <c r="AR4196" t="s">
        <v>96</v>
      </c>
      <c r="AS4196" t="s">
        <v>62</v>
      </c>
      <c r="AT4196" t="s">
        <v>73</v>
      </c>
      <c r="AU4196" t="s">
        <v>107</v>
      </c>
      <c r="AV4196" t="s">
        <v>19586</v>
      </c>
    </row>
    <row r="4197" spans="1:48" hidden="1" x14ac:dyDescent="0.3">
      <c r="A4197" t="s">
        <v>19587</v>
      </c>
      <c r="B4197" t="s">
        <v>19588</v>
      </c>
      <c r="C4197" s="1" t="str">
        <f t="shared" si="686"/>
        <v>21:0975</v>
      </c>
      <c r="D4197" s="1" t="str">
        <f t="shared" si="693"/>
        <v>21:0111</v>
      </c>
      <c r="E4197" t="s">
        <v>19589</v>
      </c>
      <c r="F4197" t="s">
        <v>19590</v>
      </c>
      <c r="H4197">
        <v>60.461305099999997</v>
      </c>
      <c r="I4197">
        <v>-100.3757798</v>
      </c>
      <c r="J4197" s="1" t="str">
        <f t="shared" si="694"/>
        <v>NGR lake sediment grab sample</v>
      </c>
      <c r="K4197" s="1" t="str">
        <f t="shared" si="695"/>
        <v>&lt;177 micron (NGR)</v>
      </c>
      <c r="L4197">
        <v>134</v>
      </c>
      <c r="M4197" t="s">
        <v>273</v>
      </c>
      <c r="N4197">
        <v>2611</v>
      </c>
      <c r="O4197" t="s">
        <v>104</v>
      </c>
      <c r="P4197" t="s">
        <v>170</v>
      </c>
      <c r="Q4197" t="s">
        <v>248</v>
      </c>
      <c r="R4197" t="s">
        <v>478</v>
      </c>
      <c r="S4197" t="s">
        <v>57</v>
      </c>
      <c r="T4197" t="s">
        <v>575</v>
      </c>
      <c r="U4197" t="s">
        <v>138</v>
      </c>
      <c r="V4197" t="s">
        <v>436</v>
      </c>
      <c r="W4197" t="s">
        <v>157</v>
      </c>
      <c r="X4197" t="s">
        <v>67</v>
      </c>
      <c r="Y4197" t="s">
        <v>75</v>
      </c>
      <c r="Z4197" t="s">
        <v>74</v>
      </c>
      <c r="AA4197" t="s">
        <v>64</v>
      </c>
      <c r="AB4197" t="s">
        <v>90</v>
      </c>
      <c r="AC4197" t="s">
        <v>66</v>
      </c>
      <c r="AD4197" t="s">
        <v>54</v>
      </c>
      <c r="AE4197" t="s">
        <v>8978</v>
      </c>
      <c r="AF4197" t="s">
        <v>203</v>
      </c>
      <c r="AG4197" t="s">
        <v>121</v>
      </c>
      <c r="AH4197" t="s">
        <v>70</v>
      </c>
      <c r="AI4197" t="s">
        <v>61</v>
      </c>
      <c r="AJ4197" t="s">
        <v>118</v>
      </c>
      <c r="AK4197" t="s">
        <v>73</v>
      </c>
      <c r="AL4197" t="s">
        <v>103</v>
      </c>
      <c r="AM4197" t="s">
        <v>103</v>
      </c>
      <c r="AN4197" t="s">
        <v>76</v>
      </c>
      <c r="AO4197" t="s">
        <v>306</v>
      </c>
      <c r="AP4197" t="s">
        <v>1227</v>
      </c>
      <c r="AQ4197" t="s">
        <v>565</v>
      </c>
      <c r="AR4197" t="s">
        <v>67</v>
      </c>
      <c r="AS4197" t="s">
        <v>54</v>
      </c>
      <c r="AT4197" t="s">
        <v>73</v>
      </c>
      <c r="AU4197" t="s">
        <v>107</v>
      </c>
      <c r="AV4197" t="s">
        <v>2796</v>
      </c>
    </row>
    <row r="4198" spans="1:48" hidden="1" x14ac:dyDescent="0.3">
      <c r="A4198" t="s">
        <v>19591</v>
      </c>
      <c r="B4198" t="s">
        <v>19592</v>
      </c>
      <c r="C4198" s="1" t="str">
        <f t="shared" si="686"/>
        <v>21:0975</v>
      </c>
      <c r="D4198" s="1" t="str">
        <f t="shared" si="693"/>
        <v>21:0111</v>
      </c>
      <c r="E4198" t="s">
        <v>19530</v>
      </c>
      <c r="F4198" t="s">
        <v>19593</v>
      </c>
      <c r="H4198">
        <v>60.456773499999997</v>
      </c>
      <c r="I4198">
        <v>-100.4367362</v>
      </c>
      <c r="J4198" s="1" t="str">
        <f t="shared" si="694"/>
        <v>NGR lake sediment grab sample</v>
      </c>
      <c r="K4198" s="1" t="str">
        <f t="shared" si="695"/>
        <v>&lt;177 micron (NGR)</v>
      </c>
      <c r="L4198">
        <v>134</v>
      </c>
      <c r="M4198" t="s">
        <v>345</v>
      </c>
      <c r="N4198">
        <v>2612</v>
      </c>
      <c r="O4198" t="s">
        <v>168</v>
      </c>
      <c r="P4198" t="s">
        <v>54</v>
      </c>
      <c r="Q4198" t="s">
        <v>166</v>
      </c>
      <c r="R4198" t="s">
        <v>150</v>
      </c>
      <c r="S4198" t="s">
        <v>57</v>
      </c>
      <c r="T4198" t="s">
        <v>236</v>
      </c>
      <c r="U4198" t="s">
        <v>57</v>
      </c>
      <c r="V4198" t="s">
        <v>187</v>
      </c>
      <c r="W4198" t="s">
        <v>137</v>
      </c>
      <c r="X4198" t="s">
        <v>67</v>
      </c>
      <c r="Y4198" t="s">
        <v>68</v>
      </c>
      <c r="Z4198" t="s">
        <v>117</v>
      </c>
      <c r="AA4198" t="s">
        <v>64</v>
      </c>
      <c r="AB4198" t="s">
        <v>357</v>
      </c>
      <c r="AC4198" t="s">
        <v>173</v>
      </c>
      <c r="AD4198" t="s">
        <v>67</v>
      </c>
      <c r="AE4198" t="s">
        <v>302</v>
      </c>
      <c r="AF4198" t="s">
        <v>203</v>
      </c>
      <c r="AG4198" t="s">
        <v>449</v>
      </c>
      <c r="AH4198" t="s">
        <v>155</v>
      </c>
      <c r="AI4198" t="s">
        <v>254</v>
      </c>
      <c r="AJ4198" t="s">
        <v>308</v>
      </c>
      <c r="AK4198" t="s">
        <v>73</v>
      </c>
      <c r="AL4198" t="s">
        <v>224</v>
      </c>
      <c r="AM4198" t="s">
        <v>103</v>
      </c>
      <c r="AN4198" t="s">
        <v>76</v>
      </c>
      <c r="AO4198" t="s">
        <v>305</v>
      </c>
      <c r="AP4198" t="s">
        <v>566</v>
      </c>
      <c r="AQ4198" t="s">
        <v>92</v>
      </c>
      <c r="AR4198" t="s">
        <v>67</v>
      </c>
      <c r="AS4198" t="s">
        <v>54</v>
      </c>
      <c r="AT4198" t="s">
        <v>73</v>
      </c>
      <c r="AU4198" t="s">
        <v>802</v>
      </c>
      <c r="AV4198" t="s">
        <v>1112</v>
      </c>
    </row>
    <row r="4199" spans="1:48" hidden="1" x14ac:dyDescent="0.3">
      <c r="A4199" t="s">
        <v>19594</v>
      </c>
      <c r="B4199" t="s">
        <v>19595</v>
      </c>
      <c r="C4199" s="1" t="str">
        <f t="shared" si="686"/>
        <v>21:0975</v>
      </c>
      <c r="D4199" s="1" t="str">
        <f t="shared" si="693"/>
        <v>21:0111</v>
      </c>
      <c r="E4199" t="s">
        <v>19596</v>
      </c>
      <c r="F4199" t="s">
        <v>19597</v>
      </c>
      <c r="H4199">
        <v>60.446927500000001</v>
      </c>
      <c r="I4199">
        <v>-100.5227893</v>
      </c>
      <c r="J4199" s="1" t="str">
        <f t="shared" si="694"/>
        <v>NGR lake sediment grab sample</v>
      </c>
      <c r="K4199" s="1" t="str">
        <f t="shared" si="695"/>
        <v>&lt;177 micron (NGR)</v>
      </c>
      <c r="L4199">
        <v>134</v>
      </c>
      <c r="M4199" t="s">
        <v>289</v>
      </c>
      <c r="N4199">
        <v>2613</v>
      </c>
      <c r="O4199" t="s">
        <v>203</v>
      </c>
      <c r="P4199" t="s">
        <v>54</v>
      </c>
      <c r="Q4199" t="s">
        <v>403</v>
      </c>
      <c r="R4199" t="s">
        <v>104</v>
      </c>
      <c r="S4199" t="s">
        <v>57</v>
      </c>
      <c r="T4199" t="s">
        <v>853</v>
      </c>
      <c r="U4199" t="s">
        <v>203</v>
      </c>
      <c r="V4199" t="s">
        <v>303</v>
      </c>
      <c r="W4199" t="s">
        <v>79</v>
      </c>
      <c r="X4199" t="s">
        <v>74</v>
      </c>
      <c r="Y4199" t="s">
        <v>136</v>
      </c>
      <c r="Z4199" t="s">
        <v>59</v>
      </c>
      <c r="AA4199" t="s">
        <v>64</v>
      </c>
      <c r="AB4199" t="s">
        <v>251</v>
      </c>
      <c r="AC4199" t="s">
        <v>75</v>
      </c>
      <c r="AD4199" t="s">
        <v>170</v>
      </c>
      <c r="AE4199" t="s">
        <v>448</v>
      </c>
      <c r="AF4199" t="s">
        <v>116</v>
      </c>
      <c r="AG4199" t="s">
        <v>58</v>
      </c>
      <c r="AH4199" t="s">
        <v>70</v>
      </c>
      <c r="AI4199" t="s">
        <v>382</v>
      </c>
      <c r="AJ4199" t="s">
        <v>709</v>
      </c>
      <c r="AK4199" t="s">
        <v>73</v>
      </c>
      <c r="AL4199" t="s">
        <v>74</v>
      </c>
      <c r="AM4199" t="s">
        <v>224</v>
      </c>
      <c r="AN4199" t="s">
        <v>76</v>
      </c>
      <c r="AO4199" t="s">
        <v>203</v>
      </c>
      <c r="AP4199" t="s">
        <v>267</v>
      </c>
      <c r="AQ4199" t="s">
        <v>926</v>
      </c>
      <c r="AR4199" t="s">
        <v>74</v>
      </c>
      <c r="AS4199" t="s">
        <v>54</v>
      </c>
      <c r="AT4199" t="s">
        <v>91</v>
      </c>
      <c r="AU4199" t="s">
        <v>107</v>
      </c>
      <c r="AV4199" t="s">
        <v>11739</v>
      </c>
    </row>
    <row r="4200" spans="1:48" hidden="1" x14ac:dyDescent="0.3">
      <c r="A4200" t="s">
        <v>19598</v>
      </c>
      <c r="B4200" t="s">
        <v>19599</v>
      </c>
      <c r="C4200" s="1" t="str">
        <f t="shared" si="686"/>
        <v>21:0975</v>
      </c>
      <c r="D4200" s="1" t="str">
        <f t="shared" si="693"/>
        <v>21:0111</v>
      </c>
      <c r="E4200" t="s">
        <v>19600</v>
      </c>
      <c r="F4200" t="s">
        <v>19601</v>
      </c>
      <c r="H4200">
        <v>60.437676500000002</v>
      </c>
      <c r="I4200">
        <v>-100.5875226</v>
      </c>
      <c r="J4200" s="1" t="str">
        <f t="shared" si="694"/>
        <v>NGR lake sediment grab sample</v>
      </c>
      <c r="K4200" s="1" t="str">
        <f t="shared" si="695"/>
        <v>&lt;177 micron (NGR)</v>
      </c>
      <c r="L4200">
        <v>134</v>
      </c>
      <c r="M4200" t="s">
        <v>301</v>
      </c>
      <c r="N4200">
        <v>2614</v>
      </c>
      <c r="O4200" t="s">
        <v>92</v>
      </c>
      <c r="P4200" t="s">
        <v>62</v>
      </c>
      <c r="Q4200" t="s">
        <v>479</v>
      </c>
      <c r="R4200" t="s">
        <v>13090</v>
      </c>
      <c r="S4200" t="s">
        <v>57</v>
      </c>
      <c r="T4200" t="s">
        <v>187</v>
      </c>
      <c r="U4200" t="s">
        <v>168</v>
      </c>
      <c r="V4200" t="s">
        <v>121</v>
      </c>
      <c r="W4200" t="s">
        <v>157</v>
      </c>
      <c r="X4200" t="s">
        <v>67</v>
      </c>
      <c r="Y4200" t="s">
        <v>157</v>
      </c>
      <c r="Z4200" t="s">
        <v>62</v>
      </c>
      <c r="AA4200" t="s">
        <v>64</v>
      </c>
      <c r="AB4200" t="s">
        <v>104</v>
      </c>
      <c r="AC4200" t="s">
        <v>66</v>
      </c>
      <c r="AD4200" t="s">
        <v>54</v>
      </c>
      <c r="AE4200" t="s">
        <v>1023</v>
      </c>
      <c r="AF4200" t="s">
        <v>76</v>
      </c>
      <c r="AG4200" t="s">
        <v>290</v>
      </c>
      <c r="AH4200" t="s">
        <v>173</v>
      </c>
      <c r="AI4200" t="s">
        <v>220</v>
      </c>
      <c r="AJ4200" t="s">
        <v>62</v>
      </c>
      <c r="AK4200" t="s">
        <v>73</v>
      </c>
      <c r="AL4200" t="s">
        <v>103</v>
      </c>
      <c r="AM4200" t="s">
        <v>103</v>
      </c>
      <c r="AN4200" t="s">
        <v>76</v>
      </c>
      <c r="AO4200" t="s">
        <v>87</v>
      </c>
      <c r="AP4200" t="s">
        <v>1216</v>
      </c>
      <c r="AQ4200" t="s">
        <v>104</v>
      </c>
      <c r="AR4200" t="s">
        <v>67</v>
      </c>
      <c r="AS4200" t="s">
        <v>54</v>
      </c>
      <c r="AT4200" t="s">
        <v>73</v>
      </c>
      <c r="AU4200" t="s">
        <v>107</v>
      </c>
      <c r="AV4200" t="s">
        <v>19602</v>
      </c>
    </row>
    <row r="4201" spans="1:48" hidden="1" x14ac:dyDescent="0.3">
      <c r="A4201" t="s">
        <v>19603</v>
      </c>
      <c r="B4201" t="s">
        <v>19604</v>
      </c>
      <c r="C4201" s="1" t="str">
        <f t="shared" si="686"/>
        <v>21:0975</v>
      </c>
      <c r="D4201" s="1" t="str">
        <f t="shared" si="693"/>
        <v>21:0111</v>
      </c>
      <c r="E4201" t="s">
        <v>19605</v>
      </c>
      <c r="F4201" t="s">
        <v>19606</v>
      </c>
      <c r="H4201">
        <v>60.446423299999999</v>
      </c>
      <c r="I4201">
        <v>-100.6409003</v>
      </c>
      <c r="J4201" s="1" t="str">
        <f t="shared" si="694"/>
        <v>NGR lake sediment grab sample</v>
      </c>
      <c r="K4201" s="1" t="str">
        <f t="shared" si="695"/>
        <v>&lt;177 micron (NGR)</v>
      </c>
      <c r="L4201">
        <v>134</v>
      </c>
      <c r="M4201" t="s">
        <v>314</v>
      </c>
      <c r="N4201">
        <v>2615</v>
      </c>
      <c r="O4201" t="s">
        <v>264</v>
      </c>
      <c r="P4201" t="s">
        <v>54</v>
      </c>
      <c r="Q4201" t="s">
        <v>437</v>
      </c>
      <c r="R4201" t="s">
        <v>550</v>
      </c>
      <c r="S4201" t="s">
        <v>57</v>
      </c>
      <c r="T4201" t="s">
        <v>1089</v>
      </c>
      <c r="U4201" t="s">
        <v>168</v>
      </c>
      <c r="V4201" t="s">
        <v>357</v>
      </c>
      <c r="W4201" t="s">
        <v>157</v>
      </c>
      <c r="X4201" t="s">
        <v>67</v>
      </c>
      <c r="Y4201" t="s">
        <v>74</v>
      </c>
      <c r="Z4201" t="s">
        <v>74</v>
      </c>
      <c r="AA4201" t="s">
        <v>64</v>
      </c>
      <c r="AB4201" t="s">
        <v>615</v>
      </c>
      <c r="AC4201" t="s">
        <v>70</v>
      </c>
      <c r="AD4201" t="s">
        <v>96</v>
      </c>
      <c r="AE4201" t="s">
        <v>3853</v>
      </c>
      <c r="AF4201" t="s">
        <v>77</v>
      </c>
      <c r="AG4201" t="s">
        <v>134</v>
      </c>
      <c r="AH4201" t="s">
        <v>173</v>
      </c>
      <c r="AI4201" t="s">
        <v>327</v>
      </c>
      <c r="AJ4201" t="s">
        <v>306</v>
      </c>
      <c r="AK4201" t="s">
        <v>73</v>
      </c>
      <c r="AL4201" t="s">
        <v>103</v>
      </c>
      <c r="AM4201" t="s">
        <v>103</v>
      </c>
      <c r="AN4201" t="s">
        <v>76</v>
      </c>
      <c r="AO4201" t="s">
        <v>329</v>
      </c>
      <c r="AP4201" t="s">
        <v>1477</v>
      </c>
      <c r="AQ4201" t="s">
        <v>168</v>
      </c>
      <c r="AR4201" t="s">
        <v>67</v>
      </c>
      <c r="AS4201" t="s">
        <v>54</v>
      </c>
      <c r="AT4201" t="s">
        <v>73</v>
      </c>
      <c r="AU4201" t="s">
        <v>107</v>
      </c>
      <c r="AV4201" t="s">
        <v>19607</v>
      </c>
    </row>
    <row r="4202" spans="1:48" hidden="1" x14ac:dyDescent="0.3">
      <c r="A4202" t="s">
        <v>19608</v>
      </c>
      <c r="B4202" t="s">
        <v>19609</v>
      </c>
      <c r="C4202" s="1" t="str">
        <f t="shared" si="686"/>
        <v>21:0975</v>
      </c>
      <c r="D4202" s="1" t="str">
        <f t="shared" si="693"/>
        <v>21:0111</v>
      </c>
      <c r="E4202" t="s">
        <v>19610</v>
      </c>
      <c r="F4202" t="s">
        <v>19611</v>
      </c>
      <c r="H4202">
        <v>60.437065199999999</v>
      </c>
      <c r="I4202">
        <v>-100.71577189999999</v>
      </c>
      <c r="J4202" s="1" t="str">
        <f t="shared" si="694"/>
        <v>NGR lake sediment grab sample</v>
      </c>
      <c r="K4202" s="1" t="str">
        <f t="shared" si="695"/>
        <v>&lt;177 micron (NGR)</v>
      </c>
      <c r="L4202">
        <v>134</v>
      </c>
      <c r="M4202" t="s">
        <v>324</v>
      </c>
      <c r="N4202">
        <v>2616</v>
      </c>
      <c r="O4202" t="s">
        <v>99</v>
      </c>
      <c r="P4202" t="s">
        <v>54</v>
      </c>
      <c r="Q4202" t="s">
        <v>364</v>
      </c>
      <c r="R4202" t="s">
        <v>550</v>
      </c>
      <c r="S4202" t="s">
        <v>57</v>
      </c>
      <c r="T4202" t="s">
        <v>175</v>
      </c>
      <c r="U4202" t="s">
        <v>88</v>
      </c>
      <c r="V4202" t="s">
        <v>550</v>
      </c>
      <c r="W4202" t="s">
        <v>68</v>
      </c>
      <c r="X4202" t="s">
        <v>67</v>
      </c>
      <c r="Y4202" t="s">
        <v>302</v>
      </c>
      <c r="Z4202" t="s">
        <v>62</v>
      </c>
      <c r="AA4202" t="s">
        <v>64</v>
      </c>
      <c r="AB4202" t="s">
        <v>691</v>
      </c>
      <c r="AC4202" t="s">
        <v>173</v>
      </c>
      <c r="AD4202" t="s">
        <v>62</v>
      </c>
      <c r="AE4202" t="s">
        <v>1658</v>
      </c>
      <c r="AF4202" t="s">
        <v>203</v>
      </c>
      <c r="AG4202" t="s">
        <v>77</v>
      </c>
      <c r="AH4202" t="s">
        <v>780</v>
      </c>
      <c r="AI4202" t="s">
        <v>127</v>
      </c>
      <c r="AJ4202" t="s">
        <v>201</v>
      </c>
      <c r="AK4202" t="s">
        <v>73</v>
      </c>
      <c r="AL4202" t="s">
        <v>103</v>
      </c>
      <c r="AM4202" t="s">
        <v>103</v>
      </c>
      <c r="AN4202" t="s">
        <v>76</v>
      </c>
      <c r="AO4202" t="s">
        <v>348</v>
      </c>
      <c r="AP4202" t="s">
        <v>920</v>
      </c>
      <c r="AQ4202" t="s">
        <v>102</v>
      </c>
      <c r="AR4202" t="s">
        <v>67</v>
      </c>
      <c r="AS4202" t="s">
        <v>54</v>
      </c>
      <c r="AT4202" t="s">
        <v>152</v>
      </c>
      <c r="AU4202" t="s">
        <v>107</v>
      </c>
      <c r="AV4202" t="s">
        <v>13804</v>
      </c>
    </row>
    <row r="4203" spans="1:48" hidden="1" x14ac:dyDescent="0.3">
      <c r="A4203" t="s">
        <v>19612</v>
      </c>
      <c r="B4203" t="s">
        <v>19613</v>
      </c>
      <c r="C4203" s="1" t="str">
        <f t="shared" si="686"/>
        <v>21:0975</v>
      </c>
      <c r="D4203" s="1" t="str">
        <f t="shared" si="693"/>
        <v>21:0111</v>
      </c>
      <c r="E4203" t="s">
        <v>19614</v>
      </c>
      <c r="F4203" t="s">
        <v>19615</v>
      </c>
      <c r="H4203">
        <v>60.437702700000003</v>
      </c>
      <c r="I4203">
        <v>-100.768653</v>
      </c>
      <c r="J4203" s="1" t="str">
        <f t="shared" si="694"/>
        <v>NGR lake sediment grab sample</v>
      </c>
      <c r="K4203" s="1" t="str">
        <f t="shared" si="695"/>
        <v>&lt;177 micron (NGR)</v>
      </c>
      <c r="L4203">
        <v>134</v>
      </c>
      <c r="M4203" t="s">
        <v>335</v>
      </c>
      <c r="N4203">
        <v>2617</v>
      </c>
      <c r="O4203" t="s">
        <v>68</v>
      </c>
      <c r="P4203" t="s">
        <v>54</v>
      </c>
      <c r="Q4203" t="s">
        <v>262</v>
      </c>
      <c r="R4203" t="s">
        <v>381</v>
      </c>
      <c r="S4203" t="s">
        <v>57</v>
      </c>
      <c r="T4203" t="s">
        <v>219</v>
      </c>
      <c r="U4203" t="s">
        <v>96</v>
      </c>
      <c r="V4203" t="s">
        <v>2740</v>
      </c>
      <c r="W4203" t="s">
        <v>75</v>
      </c>
      <c r="X4203" t="s">
        <v>67</v>
      </c>
      <c r="Y4203" t="s">
        <v>68</v>
      </c>
      <c r="Z4203" t="s">
        <v>74</v>
      </c>
      <c r="AA4203" t="s">
        <v>64</v>
      </c>
      <c r="AB4203" t="s">
        <v>691</v>
      </c>
      <c r="AC4203" t="s">
        <v>66</v>
      </c>
      <c r="AD4203" t="s">
        <v>67</v>
      </c>
      <c r="AE4203" t="s">
        <v>3822</v>
      </c>
      <c r="AF4203" t="s">
        <v>76</v>
      </c>
      <c r="AG4203" t="s">
        <v>168</v>
      </c>
      <c r="AH4203" t="s">
        <v>780</v>
      </c>
      <c r="AI4203" t="s">
        <v>94</v>
      </c>
      <c r="AJ4203" t="s">
        <v>240</v>
      </c>
      <c r="AK4203" t="s">
        <v>73</v>
      </c>
      <c r="AL4203" t="s">
        <v>103</v>
      </c>
      <c r="AM4203" t="s">
        <v>103</v>
      </c>
      <c r="AN4203" t="s">
        <v>76</v>
      </c>
      <c r="AO4203" t="s">
        <v>159</v>
      </c>
      <c r="AP4203" t="s">
        <v>8164</v>
      </c>
      <c r="AQ4203" t="s">
        <v>327</v>
      </c>
      <c r="AR4203" t="s">
        <v>67</v>
      </c>
      <c r="AS4203" t="s">
        <v>54</v>
      </c>
      <c r="AT4203" t="s">
        <v>73</v>
      </c>
      <c r="AU4203" t="s">
        <v>107</v>
      </c>
      <c r="AV4203" t="s">
        <v>5474</v>
      </c>
    </row>
    <row r="4204" spans="1:48" hidden="1" x14ac:dyDescent="0.3">
      <c r="A4204" t="s">
        <v>19616</v>
      </c>
      <c r="B4204" t="s">
        <v>19617</v>
      </c>
      <c r="C4204" s="1" t="str">
        <f t="shared" si="686"/>
        <v>21:0975</v>
      </c>
      <c r="D4204" s="1" t="str">
        <f t="shared" si="693"/>
        <v>21:0111</v>
      </c>
      <c r="E4204" t="s">
        <v>19618</v>
      </c>
      <c r="F4204" t="s">
        <v>19619</v>
      </c>
      <c r="H4204">
        <v>60.4461297</v>
      </c>
      <c r="I4204">
        <v>-100.8426604</v>
      </c>
      <c r="J4204" s="1" t="str">
        <f t="shared" si="694"/>
        <v>NGR lake sediment grab sample</v>
      </c>
      <c r="K4204" s="1" t="str">
        <f t="shared" si="695"/>
        <v>&lt;177 micron (NGR)</v>
      </c>
      <c r="L4204">
        <v>134</v>
      </c>
      <c r="M4204" t="s">
        <v>354</v>
      </c>
      <c r="N4204">
        <v>2618</v>
      </c>
      <c r="O4204" t="s">
        <v>238</v>
      </c>
      <c r="P4204" t="s">
        <v>54</v>
      </c>
      <c r="Q4204" t="s">
        <v>91</v>
      </c>
      <c r="R4204" t="s">
        <v>187</v>
      </c>
      <c r="S4204" t="s">
        <v>57</v>
      </c>
      <c r="T4204" t="s">
        <v>91</v>
      </c>
      <c r="U4204" t="s">
        <v>59</v>
      </c>
      <c r="V4204" t="s">
        <v>2740</v>
      </c>
      <c r="W4204" t="s">
        <v>75</v>
      </c>
      <c r="X4204" t="s">
        <v>74</v>
      </c>
      <c r="Y4204" t="s">
        <v>211</v>
      </c>
      <c r="Z4204" t="s">
        <v>74</v>
      </c>
      <c r="AA4204" t="s">
        <v>64</v>
      </c>
      <c r="AB4204" t="s">
        <v>93</v>
      </c>
      <c r="AC4204" t="s">
        <v>70</v>
      </c>
      <c r="AD4204" t="s">
        <v>54</v>
      </c>
      <c r="AE4204" t="s">
        <v>9833</v>
      </c>
      <c r="AF4204" t="s">
        <v>178</v>
      </c>
      <c r="AG4204" t="s">
        <v>168</v>
      </c>
      <c r="AH4204" t="s">
        <v>780</v>
      </c>
      <c r="AI4204" t="s">
        <v>136</v>
      </c>
      <c r="AJ4204" t="s">
        <v>328</v>
      </c>
      <c r="AK4204" t="s">
        <v>73</v>
      </c>
      <c r="AL4204" t="s">
        <v>103</v>
      </c>
      <c r="AM4204" t="s">
        <v>177</v>
      </c>
      <c r="AN4204" t="s">
        <v>76</v>
      </c>
      <c r="AO4204" t="s">
        <v>382</v>
      </c>
      <c r="AP4204" t="s">
        <v>8164</v>
      </c>
      <c r="AQ4204" t="s">
        <v>263</v>
      </c>
      <c r="AR4204" t="s">
        <v>67</v>
      </c>
      <c r="AS4204" t="s">
        <v>54</v>
      </c>
      <c r="AT4204" t="s">
        <v>73</v>
      </c>
      <c r="AU4204" t="s">
        <v>107</v>
      </c>
      <c r="AV4204" t="s">
        <v>14507</v>
      </c>
    </row>
    <row r="4205" spans="1:48" hidden="1" x14ac:dyDescent="0.3">
      <c r="A4205" t="s">
        <v>19620</v>
      </c>
      <c r="B4205" t="s">
        <v>19621</v>
      </c>
      <c r="C4205" s="1" t="str">
        <f t="shared" si="686"/>
        <v>21:0975</v>
      </c>
      <c r="D4205" s="1" t="str">
        <f t="shared" si="693"/>
        <v>21:0111</v>
      </c>
      <c r="E4205" t="s">
        <v>19622</v>
      </c>
      <c r="F4205" t="s">
        <v>19623</v>
      </c>
      <c r="H4205">
        <v>60.437113199999999</v>
      </c>
      <c r="I4205">
        <v>-100.9712772</v>
      </c>
      <c r="J4205" s="1" t="str">
        <f t="shared" si="694"/>
        <v>NGR lake sediment grab sample</v>
      </c>
      <c r="K4205" s="1" t="str">
        <f t="shared" si="695"/>
        <v>&lt;177 micron (NGR)</v>
      </c>
      <c r="L4205">
        <v>135</v>
      </c>
      <c r="M4205" t="s">
        <v>1936</v>
      </c>
      <c r="N4205">
        <v>2619</v>
      </c>
      <c r="O4205" t="s">
        <v>177</v>
      </c>
      <c r="P4205" t="s">
        <v>54</v>
      </c>
      <c r="Q4205" t="s">
        <v>262</v>
      </c>
      <c r="R4205" t="s">
        <v>317</v>
      </c>
      <c r="S4205" t="s">
        <v>57</v>
      </c>
      <c r="T4205" t="s">
        <v>365</v>
      </c>
      <c r="U4205" t="s">
        <v>117</v>
      </c>
      <c r="V4205" t="s">
        <v>90</v>
      </c>
      <c r="W4205" t="s">
        <v>526</v>
      </c>
      <c r="X4205" t="s">
        <v>67</v>
      </c>
      <c r="Y4205" t="s">
        <v>206</v>
      </c>
      <c r="Z4205" t="s">
        <v>74</v>
      </c>
      <c r="AA4205" t="s">
        <v>64</v>
      </c>
      <c r="AB4205" t="s">
        <v>550</v>
      </c>
      <c r="AC4205" t="s">
        <v>66</v>
      </c>
      <c r="AD4205" t="s">
        <v>67</v>
      </c>
      <c r="AE4205" t="s">
        <v>3792</v>
      </c>
      <c r="AF4205" t="s">
        <v>178</v>
      </c>
      <c r="AG4205" t="s">
        <v>290</v>
      </c>
      <c r="AH4205" t="s">
        <v>780</v>
      </c>
      <c r="AI4205" t="s">
        <v>79</v>
      </c>
      <c r="AJ4205" t="s">
        <v>336</v>
      </c>
      <c r="AK4205" t="s">
        <v>73</v>
      </c>
      <c r="AL4205" t="s">
        <v>103</v>
      </c>
      <c r="AM4205" t="s">
        <v>103</v>
      </c>
      <c r="AN4205" t="s">
        <v>76</v>
      </c>
      <c r="AO4205" t="s">
        <v>440</v>
      </c>
      <c r="AP4205" t="s">
        <v>274</v>
      </c>
      <c r="AQ4205" t="s">
        <v>138</v>
      </c>
      <c r="AR4205" t="s">
        <v>67</v>
      </c>
      <c r="AS4205" t="s">
        <v>54</v>
      </c>
      <c r="AT4205" t="s">
        <v>73</v>
      </c>
      <c r="AU4205" t="s">
        <v>107</v>
      </c>
      <c r="AV4205" t="s">
        <v>19624</v>
      </c>
    </row>
    <row r="4206" spans="1:48" hidden="1" x14ac:dyDescent="0.3">
      <c r="A4206" t="s">
        <v>19625</v>
      </c>
      <c r="B4206" t="s">
        <v>19626</v>
      </c>
      <c r="C4206" s="1" t="str">
        <f t="shared" si="686"/>
        <v>21:0975</v>
      </c>
      <c r="D4206" s="1" t="str">
        <f t="shared" si="693"/>
        <v>21:0111</v>
      </c>
      <c r="E4206" t="s">
        <v>19627</v>
      </c>
      <c r="F4206" t="s">
        <v>19628</v>
      </c>
      <c r="H4206">
        <v>60.439733400000001</v>
      </c>
      <c r="I4206">
        <v>-100.91601780000001</v>
      </c>
      <c r="J4206" s="1" t="str">
        <f t="shared" si="694"/>
        <v>NGR lake sediment grab sample</v>
      </c>
      <c r="K4206" s="1" t="str">
        <f t="shared" si="695"/>
        <v>&lt;177 micron (NGR)</v>
      </c>
      <c r="L4206">
        <v>135</v>
      </c>
      <c r="M4206" t="s">
        <v>86</v>
      </c>
      <c r="N4206">
        <v>2620</v>
      </c>
      <c r="O4206" t="s">
        <v>276</v>
      </c>
      <c r="P4206" t="s">
        <v>54</v>
      </c>
      <c r="Q4206" t="s">
        <v>593</v>
      </c>
      <c r="R4206" t="s">
        <v>282</v>
      </c>
      <c r="S4206" t="s">
        <v>57</v>
      </c>
      <c r="T4206" t="s">
        <v>365</v>
      </c>
      <c r="U4206" t="s">
        <v>168</v>
      </c>
      <c r="V4206" t="s">
        <v>151</v>
      </c>
      <c r="W4206" t="s">
        <v>68</v>
      </c>
      <c r="X4206" t="s">
        <v>67</v>
      </c>
      <c r="Y4206" t="s">
        <v>238</v>
      </c>
      <c r="Z4206" t="s">
        <v>62</v>
      </c>
      <c r="AA4206" t="s">
        <v>64</v>
      </c>
      <c r="AB4206" t="s">
        <v>381</v>
      </c>
      <c r="AC4206" t="s">
        <v>66</v>
      </c>
      <c r="AD4206" t="s">
        <v>170</v>
      </c>
      <c r="AE4206" t="s">
        <v>3844</v>
      </c>
      <c r="AF4206" t="s">
        <v>76</v>
      </c>
      <c r="AG4206" t="s">
        <v>357</v>
      </c>
      <c r="AH4206" t="s">
        <v>472</v>
      </c>
      <c r="AI4206" t="s">
        <v>94</v>
      </c>
      <c r="AJ4206" t="s">
        <v>56</v>
      </c>
      <c r="AK4206" t="s">
        <v>73</v>
      </c>
      <c r="AL4206" t="s">
        <v>103</v>
      </c>
      <c r="AM4206" t="s">
        <v>103</v>
      </c>
      <c r="AN4206" t="s">
        <v>76</v>
      </c>
      <c r="AO4206" t="s">
        <v>429</v>
      </c>
      <c r="AP4206" t="s">
        <v>1477</v>
      </c>
      <c r="AQ4206" t="s">
        <v>168</v>
      </c>
      <c r="AR4206" t="s">
        <v>67</v>
      </c>
      <c r="AS4206" t="s">
        <v>54</v>
      </c>
      <c r="AT4206" t="s">
        <v>73</v>
      </c>
      <c r="AU4206" t="s">
        <v>107</v>
      </c>
      <c r="AV4206" t="s">
        <v>11722</v>
      </c>
    </row>
    <row r="4207" spans="1:48" hidden="1" x14ac:dyDescent="0.3">
      <c r="A4207" t="s">
        <v>19629</v>
      </c>
      <c r="B4207" t="s">
        <v>19630</v>
      </c>
      <c r="C4207" s="1" t="str">
        <f t="shared" si="686"/>
        <v>21:0975</v>
      </c>
      <c r="D4207" s="1" t="str">
        <f t="shared" si="693"/>
        <v>21:0111</v>
      </c>
      <c r="E4207" t="s">
        <v>19622</v>
      </c>
      <c r="F4207" t="s">
        <v>19631</v>
      </c>
      <c r="H4207">
        <v>60.437113199999999</v>
      </c>
      <c r="I4207">
        <v>-100.9712772</v>
      </c>
      <c r="J4207" s="1" t="str">
        <f t="shared" si="694"/>
        <v>NGR lake sediment grab sample</v>
      </c>
      <c r="K4207" s="1" t="str">
        <f t="shared" si="695"/>
        <v>&lt;177 micron (NGR)</v>
      </c>
      <c r="L4207">
        <v>135</v>
      </c>
      <c r="M4207" t="s">
        <v>1969</v>
      </c>
      <c r="N4207">
        <v>2621</v>
      </c>
      <c r="O4207" t="s">
        <v>526</v>
      </c>
      <c r="P4207" t="s">
        <v>54</v>
      </c>
      <c r="Q4207" t="s">
        <v>437</v>
      </c>
      <c r="R4207" t="s">
        <v>187</v>
      </c>
      <c r="S4207" t="s">
        <v>57</v>
      </c>
      <c r="T4207" t="s">
        <v>175</v>
      </c>
      <c r="U4207" t="s">
        <v>59</v>
      </c>
      <c r="V4207" t="s">
        <v>347</v>
      </c>
      <c r="W4207" t="s">
        <v>157</v>
      </c>
      <c r="X4207" t="s">
        <v>67</v>
      </c>
      <c r="Y4207" t="s">
        <v>526</v>
      </c>
      <c r="Z4207" t="s">
        <v>74</v>
      </c>
      <c r="AA4207" t="s">
        <v>64</v>
      </c>
      <c r="AB4207" t="s">
        <v>691</v>
      </c>
      <c r="AC4207" t="s">
        <v>70</v>
      </c>
      <c r="AD4207" t="s">
        <v>67</v>
      </c>
      <c r="AE4207" t="s">
        <v>5585</v>
      </c>
      <c r="AF4207" t="s">
        <v>104</v>
      </c>
      <c r="AG4207" t="s">
        <v>121</v>
      </c>
      <c r="AH4207" t="s">
        <v>780</v>
      </c>
      <c r="AI4207" t="s">
        <v>170</v>
      </c>
      <c r="AJ4207" t="s">
        <v>336</v>
      </c>
      <c r="AK4207" t="s">
        <v>73</v>
      </c>
      <c r="AL4207" t="s">
        <v>103</v>
      </c>
      <c r="AM4207" t="s">
        <v>103</v>
      </c>
      <c r="AN4207" t="s">
        <v>76</v>
      </c>
      <c r="AO4207" t="s">
        <v>117</v>
      </c>
      <c r="AP4207" t="s">
        <v>572</v>
      </c>
      <c r="AQ4207" t="s">
        <v>209</v>
      </c>
      <c r="AR4207" t="s">
        <v>67</v>
      </c>
      <c r="AS4207" t="s">
        <v>54</v>
      </c>
      <c r="AT4207" t="s">
        <v>73</v>
      </c>
      <c r="AU4207" t="s">
        <v>107</v>
      </c>
      <c r="AV4207" t="s">
        <v>15226</v>
      </c>
    </row>
    <row r="4208" spans="1:48" hidden="1" x14ac:dyDescent="0.3">
      <c r="A4208" t="s">
        <v>19632</v>
      </c>
      <c r="B4208" t="s">
        <v>19633</v>
      </c>
      <c r="C4208" s="1" t="str">
        <f t="shared" si="686"/>
        <v>21:0975</v>
      </c>
      <c r="D4208" s="1" t="str">
        <f t="shared" si="693"/>
        <v>21:0111</v>
      </c>
      <c r="E4208" t="s">
        <v>19622</v>
      </c>
      <c r="F4208" t="s">
        <v>19634</v>
      </c>
      <c r="H4208">
        <v>60.437113199999999</v>
      </c>
      <c r="I4208">
        <v>-100.9712772</v>
      </c>
      <c r="J4208" s="1" t="str">
        <f t="shared" si="694"/>
        <v>NGR lake sediment grab sample</v>
      </c>
      <c r="K4208" s="1" t="str">
        <f t="shared" si="695"/>
        <v>&lt;177 micron (NGR)</v>
      </c>
      <c r="L4208">
        <v>135</v>
      </c>
      <c r="M4208" t="s">
        <v>1961</v>
      </c>
      <c r="N4208">
        <v>2622</v>
      </c>
      <c r="O4208" t="s">
        <v>526</v>
      </c>
      <c r="P4208" t="s">
        <v>54</v>
      </c>
      <c r="Q4208" t="s">
        <v>262</v>
      </c>
      <c r="R4208" t="s">
        <v>99</v>
      </c>
      <c r="S4208" t="s">
        <v>57</v>
      </c>
      <c r="T4208" t="s">
        <v>175</v>
      </c>
      <c r="U4208" t="s">
        <v>59</v>
      </c>
      <c r="V4208" t="s">
        <v>616</v>
      </c>
      <c r="W4208" t="s">
        <v>206</v>
      </c>
      <c r="X4208" t="s">
        <v>67</v>
      </c>
      <c r="Y4208" t="s">
        <v>526</v>
      </c>
      <c r="Z4208" t="s">
        <v>62</v>
      </c>
      <c r="AA4208" t="s">
        <v>64</v>
      </c>
      <c r="AB4208" t="s">
        <v>264</v>
      </c>
      <c r="AC4208" t="s">
        <v>66</v>
      </c>
      <c r="AD4208" t="s">
        <v>67</v>
      </c>
      <c r="AE4208" t="s">
        <v>155</v>
      </c>
      <c r="AF4208" t="s">
        <v>168</v>
      </c>
      <c r="AG4208" t="s">
        <v>104</v>
      </c>
      <c r="AH4208" t="s">
        <v>780</v>
      </c>
      <c r="AI4208" t="s">
        <v>170</v>
      </c>
      <c r="AJ4208" t="s">
        <v>336</v>
      </c>
      <c r="AK4208" t="s">
        <v>73</v>
      </c>
      <c r="AL4208" t="s">
        <v>103</v>
      </c>
      <c r="AM4208" t="s">
        <v>103</v>
      </c>
      <c r="AN4208" t="s">
        <v>76</v>
      </c>
      <c r="AO4208" t="s">
        <v>439</v>
      </c>
      <c r="AP4208" t="s">
        <v>395</v>
      </c>
      <c r="AQ4208" t="s">
        <v>209</v>
      </c>
      <c r="AR4208" t="s">
        <v>67</v>
      </c>
      <c r="AS4208" t="s">
        <v>54</v>
      </c>
      <c r="AT4208" t="s">
        <v>73</v>
      </c>
      <c r="AU4208" t="s">
        <v>107</v>
      </c>
      <c r="AV4208" t="s">
        <v>9509</v>
      </c>
    </row>
    <row r="4209" spans="1:48" hidden="1" x14ac:dyDescent="0.3">
      <c r="A4209" t="s">
        <v>19635</v>
      </c>
      <c r="B4209" t="s">
        <v>19636</v>
      </c>
      <c r="C4209" s="1" t="str">
        <f t="shared" si="686"/>
        <v>21:0975</v>
      </c>
      <c r="D4209" s="1" t="str">
        <f t="shared" si="693"/>
        <v>21:0111</v>
      </c>
      <c r="E4209" t="s">
        <v>19637</v>
      </c>
      <c r="F4209" t="s">
        <v>19638</v>
      </c>
      <c r="H4209">
        <v>60.430944699999998</v>
      </c>
      <c r="I4209">
        <v>-101.03212190000001</v>
      </c>
      <c r="J4209" s="1" t="str">
        <f t="shared" si="694"/>
        <v>NGR lake sediment grab sample</v>
      </c>
      <c r="K4209" s="1" t="str">
        <f t="shared" si="695"/>
        <v>&lt;177 micron (NGR)</v>
      </c>
      <c r="L4209">
        <v>135</v>
      </c>
      <c r="M4209" t="s">
        <v>149</v>
      </c>
      <c r="N4209">
        <v>2623</v>
      </c>
      <c r="O4209" t="s">
        <v>238</v>
      </c>
      <c r="P4209" t="s">
        <v>54</v>
      </c>
      <c r="Q4209" t="s">
        <v>447</v>
      </c>
      <c r="R4209" t="s">
        <v>192</v>
      </c>
      <c r="S4209" t="s">
        <v>57</v>
      </c>
      <c r="T4209" t="s">
        <v>277</v>
      </c>
      <c r="U4209" t="s">
        <v>203</v>
      </c>
      <c r="V4209" t="s">
        <v>190</v>
      </c>
      <c r="W4209" t="s">
        <v>448</v>
      </c>
      <c r="X4209" t="s">
        <v>62</v>
      </c>
      <c r="Y4209" t="s">
        <v>396</v>
      </c>
      <c r="Z4209" t="s">
        <v>67</v>
      </c>
      <c r="AA4209" t="s">
        <v>64</v>
      </c>
      <c r="AB4209" t="s">
        <v>339</v>
      </c>
      <c r="AC4209" t="s">
        <v>70</v>
      </c>
      <c r="AD4209" t="s">
        <v>67</v>
      </c>
      <c r="AE4209" t="s">
        <v>70</v>
      </c>
      <c r="AF4209" t="s">
        <v>616</v>
      </c>
      <c r="AG4209" t="s">
        <v>121</v>
      </c>
      <c r="AH4209" t="s">
        <v>780</v>
      </c>
      <c r="AI4209" t="s">
        <v>327</v>
      </c>
      <c r="AJ4209" t="s">
        <v>101</v>
      </c>
      <c r="AK4209" t="s">
        <v>73</v>
      </c>
      <c r="AL4209" t="s">
        <v>103</v>
      </c>
      <c r="AM4209" t="s">
        <v>75</v>
      </c>
      <c r="AN4209" t="s">
        <v>76</v>
      </c>
      <c r="AO4209" t="s">
        <v>92</v>
      </c>
      <c r="AP4209" t="s">
        <v>403</v>
      </c>
      <c r="AQ4209" t="s">
        <v>328</v>
      </c>
      <c r="AR4209" t="s">
        <v>67</v>
      </c>
      <c r="AS4209" t="s">
        <v>54</v>
      </c>
      <c r="AT4209" t="s">
        <v>73</v>
      </c>
      <c r="AU4209" t="s">
        <v>107</v>
      </c>
      <c r="AV4209" t="s">
        <v>19639</v>
      </c>
    </row>
    <row r="4210" spans="1:48" hidden="1" x14ac:dyDescent="0.3">
      <c r="A4210" t="s">
        <v>19640</v>
      </c>
      <c r="B4210" t="s">
        <v>19641</v>
      </c>
      <c r="C4210" s="1" t="str">
        <f t="shared" si="686"/>
        <v>21:0975</v>
      </c>
      <c r="D4210" s="1" t="str">
        <f t="shared" si="693"/>
        <v>21:0111</v>
      </c>
      <c r="E4210" t="s">
        <v>19642</v>
      </c>
      <c r="F4210" t="s">
        <v>19643</v>
      </c>
      <c r="H4210">
        <v>60.439247700000003</v>
      </c>
      <c r="I4210">
        <v>-101.0927659</v>
      </c>
      <c r="J4210" s="1" t="str">
        <f t="shared" si="694"/>
        <v>NGR lake sediment grab sample</v>
      </c>
      <c r="K4210" s="1" t="str">
        <f t="shared" si="695"/>
        <v>&lt;177 micron (NGR)</v>
      </c>
      <c r="L4210">
        <v>135</v>
      </c>
      <c r="M4210" t="s">
        <v>165</v>
      </c>
      <c r="N4210">
        <v>2624</v>
      </c>
      <c r="O4210" t="s">
        <v>526</v>
      </c>
      <c r="P4210" t="s">
        <v>54</v>
      </c>
      <c r="Q4210" t="s">
        <v>777</v>
      </c>
      <c r="R4210" t="s">
        <v>357</v>
      </c>
      <c r="S4210" t="s">
        <v>57</v>
      </c>
      <c r="T4210" t="s">
        <v>152</v>
      </c>
      <c r="U4210" t="s">
        <v>168</v>
      </c>
      <c r="V4210" t="s">
        <v>691</v>
      </c>
      <c r="W4210" t="s">
        <v>448</v>
      </c>
      <c r="X4210" t="s">
        <v>67</v>
      </c>
      <c r="Y4210" t="s">
        <v>302</v>
      </c>
      <c r="Z4210" t="s">
        <v>96</v>
      </c>
      <c r="AA4210" t="s">
        <v>64</v>
      </c>
      <c r="AB4210" t="s">
        <v>65</v>
      </c>
      <c r="AC4210" t="s">
        <v>70</v>
      </c>
      <c r="AD4210" t="s">
        <v>67</v>
      </c>
      <c r="AE4210" t="s">
        <v>526</v>
      </c>
      <c r="AF4210" t="s">
        <v>104</v>
      </c>
      <c r="AG4210" t="s">
        <v>65</v>
      </c>
      <c r="AH4210" t="s">
        <v>780</v>
      </c>
      <c r="AI4210" t="s">
        <v>692</v>
      </c>
      <c r="AJ4210" t="s">
        <v>305</v>
      </c>
      <c r="AK4210" t="s">
        <v>73</v>
      </c>
      <c r="AL4210" t="s">
        <v>103</v>
      </c>
      <c r="AM4210" t="s">
        <v>75</v>
      </c>
      <c r="AN4210" t="s">
        <v>76</v>
      </c>
      <c r="AO4210" t="s">
        <v>203</v>
      </c>
      <c r="AP4210" t="s">
        <v>234</v>
      </c>
      <c r="AQ4210" t="s">
        <v>203</v>
      </c>
      <c r="AR4210" t="s">
        <v>67</v>
      </c>
      <c r="AS4210" t="s">
        <v>54</v>
      </c>
      <c r="AT4210" t="s">
        <v>58</v>
      </c>
      <c r="AU4210" t="s">
        <v>107</v>
      </c>
      <c r="AV4210" t="s">
        <v>8174</v>
      </c>
    </row>
    <row r="4211" spans="1:48" hidden="1" x14ac:dyDescent="0.3">
      <c r="A4211" t="s">
        <v>19644</v>
      </c>
      <c r="B4211" t="s">
        <v>19645</v>
      </c>
      <c r="C4211" s="1" t="str">
        <f t="shared" ref="C4211:C4274" si="696">HYPERLINK("https://geochem.nrcan.gc.ca/cdogs/content/bdl/bdl210975_e.htm", "21:0975")</f>
        <v>21:0975</v>
      </c>
      <c r="D4211" s="1" t="str">
        <f t="shared" si="693"/>
        <v>21:0111</v>
      </c>
      <c r="E4211" t="s">
        <v>19646</v>
      </c>
      <c r="F4211" t="s">
        <v>19647</v>
      </c>
      <c r="H4211">
        <v>60.435912899999998</v>
      </c>
      <c r="I4211">
        <v>-101.1692654</v>
      </c>
      <c r="J4211" s="1" t="str">
        <f t="shared" si="694"/>
        <v>NGR lake sediment grab sample</v>
      </c>
      <c r="K4211" s="1" t="str">
        <f t="shared" si="695"/>
        <v>&lt;177 micron (NGR)</v>
      </c>
      <c r="L4211">
        <v>135</v>
      </c>
      <c r="M4211" t="s">
        <v>185</v>
      </c>
      <c r="N4211">
        <v>2625</v>
      </c>
      <c r="O4211" t="s">
        <v>68</v>
      </c>
      <c r="P4211" t="s">
        <v>54</v>
      </c>
      <c r="Q4211" t="s">
        <v>642</v>
      </c>
      <c r="R4211" t="s">
        <v>116</v>
      </c>
      <c r="S4211" t="s">
        <v>57</v>
      </c>
      <c r="T4211" t="s">
        <v>152</v>
      </c>
      <c r="U4211" t="s">
        <v>88</v>
      </c>
      <c r="V4211" t="s">
        <v>192</v>
      </c>
      <c r="W4211" t="s">
        <v>171</v>
      </c>
      <c r="X4211" t="s">
        <v>74</v>
      </c>
      <c r="Y4211" t="s">
        <v>448</v>
      </c>
      <c r="Z4211" t="s">
        <v>127</v>
      </c>
      <c r="AA4211" t="s">
        <v>64</v>
      </c>
      <c r="AB4211" t="s">
        <v>339</v>
      </c>
      <c r="AC4211" t="s">
        <v>70</v>
      </c>
      <c r="AD4211" t="s">
        <v>67</v>
      </c>
      <c r="AE4211" t="s">
        <v>396</v>
      </c>
      <c r="AF4211" t="s">
        <v>178</v>
      </c>
      <c r="AG4211" t="s">
        <v>204</v>
      </c>
      <c r="AH4211" t="s">
        <v>780</v>
      </c>
      <c r="AI4211" t="s">
        <v>159</v>
      </c>
      <c r="AJ4211" t="s">
        <v>318</v>
      </c>
      <c r="AK4211" t="s">
        <v>73</v>
      </c>
      <c r="AL4211" t="s">
        <v>224</v>
      </c>
      <c r="AM4211" t="s">
        <v>103</v>
      </c>
      <c r="AN4211" t="s">
        <v>76</v>
      </c>
      <c r="AO4211" t="s">
        <v>104</v>
      </c>
      <c r="AP4211" t="s">
        <v>566</v>
      </c>
      <c r="AQ4211" t="s">
        <v>592</v>
      </c>
      <c r="AR4211" t="s">
        <v>67</v>
      </c>
      <c r="AS4211" t="s">
        <v>54</v>
      </c>
      <c r="AT4211" t="s">
        <v>73</v>
      </c>
      <c r="AU4211" t="s">
        <v>107</v>
      </c>
      <c r="AV4211" t="s">
        <v>1670</v>
      </c>
    </row>
    <row r="4212" spans="1:48" hidden="1" x14ac:dyDescent="0.3">
      <c r="A4212" t="s">
        <v>19648</v>
      </c>
      <c r="B4212" t="s">
        <v>19649</v>
      </c>
      <c r="C4212" s="1" t="str">
        <f t="shared" si="696"/>
        <v>21:0975</v>
      </c>
      <c r="D4212" s="1" t="str">
        <f t="shared" si="693"/>
        <v>21:0111</v>
      </c>
      <c r="E4212" t="s">
        <v>19650</v>
      </c>
      <c r="F4212" t="s">
        <v>19651</v>
      </c>
      <c r="H4212">
        <v>60.441092900000001</v>
      </c>
      <c r="I4212">
        <v>-101.2394499</v>
      </c>
      <c r="J4212" s="1" t="str">
        <f t="shared" si="694"/>
        <v>NGR lake sediment grab sample</v>
      </c>
      <c r="K4212" s="1" t="str">
        <f t="shared" si="695"/>
        <v>&lt;177 micron (NGR)</v>
      </c>
      <c r="L4212">
        <v>135</v>
      </c>
      <c r="M4212" t="s">
        <v>200</v>
      </c>
      <c r="N4212">
        <v>2626</v>
      </c>
      <c r="O4212" t="s">
        <v>206</v>
      </c>
      <c r="P4212" t="s">
        <v>54</v>
      </c>
      <c r="Q4212" t="s">
        <v>326</v>
      </c>
      <c r="R4212" t="s">
        <v>478</v>
      </c>
      <c r="S4212" t="s">
        <v>57</v>
      </c>
      <c r="T4212" t="s">
        <v>235</v>
      </c>
      <c r="U4212" t="s">
        <v>96</v>
      </c>
      <c r="V4212" t="s">
        <v>2740</v>
      </c>
      <c r="W4212" t="s">
        <v>103</v>
      </c>
      <c r="X4212" t="s">
        <v>67</v>
      </c>
      <c r="Y4212" t="s">
        <v>70</v>
      </c>
      <c r="Z4212" t="s">
        <v>67</v>
      </c>
      <c r="AA4212" t="s">
        <v>64</v>
      </c>
      <c r="AB4212" t="s">
        <v>251</v>
      </c>
      <c r="AC4212" t="s">
        <v>155</v>
      </c>
      <c r="AD4212" t="s">
        <v>67</v>
      </c>
      <c r="AE4212" t="s">
        <v>14417</v>
      </c>
      <c r="AF4212" t="s">
        <v>76</v>
      </c>
      <c r="AG4212" t="s">
        <v>57</v>
      </c>
      <c r="AH4212" t="s">
        <v>780</v>
      </c>
      <c r="AI4212" t="s">
        <v>396</v>
      </c>
      <c r="AJ4212" t="s">
        <v>709</v>
      </c>
      <c r="AK4212" t="s">
        <v>73</v>
      </c>
      <c r="AL4212" t="s">
        <v>103</v>
      </c>
      <c r="AM4212" t="s">
        <v>224</v>
      </c>
      <c r="AN4212" t="s">
        <v>76</v>
      </c>
      <c r="AO4212" t="s">
        <v>117</v>
      </c>
      <c r="AP4212" t="s">
        <v>8164</v>
      </c>
      <c r="AQ4212" t="s">
        <v>226</v>
      </c>
      <c r="AR4212" t="s">
        <v>67</v>
      </c>
      <c r="AS4212" t="s">
        <v>62</v>
      </c>
      <c r="AT4212" t="s">
        <v>73</v>
      </c>
      <c r="AU4212" t="s">
        <v>107</v>
      </c>
      <c r="AV4212" t="s">
        <v>13577</v>
      </c>
    </row>
    <row r="4213" spans="1:48" hidden="1" x14ac:dyDescent="0.3">
      <c r="A4213" t="s">
        <v>19652</v>
      </c>
      <c r="B4213" t="s">
        <v>19653</v>
      </c>
      <c r="C4213" s="1" t="str">
        <f t="shared" si="696"/>
        <v>21:0975</v>
      </c>
      <c r="D4213" s="1" t="str">
        <f>HYPERLINK("https://geochem.nrcan.gc.ca/cdogs/content/svy/svy_e.htm", "")</f>
        <v/>
      </c>
      <c r="G4213" s="1" t="str">
        <f>HYPERLINK("https://geochem.nrcan.gc.ca/cdogs/content/cr_/cr_00160_e.htm", "160")</f>
        <v>160</v>
      </c>
      <c r="J4213" t="s">
        <v>230</v>
      </c>
      <c r="K4213" t="s">
        <v>231</v>
      </c>
      <c r="L4213">
        <v>135</v>
      </c>
      <c r="M4213" t="s">
        <v>232</v>
      </c>
      <c r="N4213">
        <v>2627</v>
      </c>
      <c r="O4213" t="s">
        <v>168</v>
      </c>
      <c r="P4213" t="s">
        <v>282</v>
      </c>
      <c r="Q4213" t="s">
        <v>656</v>
      </c>
      <c r="R4213" t="s">
        <v>125</v>
      </c>
      <c r="S4213" t="s">
        <v>57</v>
      </c>
      <c r="T4213" t="s">
        <v>698</v>
      </c>
      <c r="U4213" t="s">
        <v>88</v>
      </c>
      <c r="V4213" t="s">
        <v>412</v>
      </c>
      <c r="W4213" t="s">
        <v>63</v>
      </c>
      <c r="X4213" t="s">
        <v>74</v>
      </c>
      <c r="Y4213" t="s">
        <v>205</v>
      </c>
      <c r="Z4213" t="s">
        <v>88</v>
      </c>
      <c r="AA4213" t="s">
        <v>64</v>
      </c>
      <c r="AB4213" t="s">
        <v>691</v>
      </c>
      <c r="AC4213" t="s">
        <v>224</v>
      </c>
      <c r="AD4213" t="s">
        <v>67</v>
      </c>
      <c r="AE4213" t="s">
        <v>448</v>
      </c>
      <c r="AF4213" t="s">
        <v>77</v>
      </c>
      <c r="AG4213" t="s">
        <v>316</v>
      </c>
      <c r="AH4213" t="s">
        <v>68</v>
      </c>
      <c r="AI4213" t="s">
        <v>178</v>
      </c>
      <c r="AJ4213" t="s">
        <v>340</v>
      </c>
      <c r="AK4213" t="s">
        <v>73</v>
      </c>
      <c r="AL4213" t="s">
        <v>526</v>
      </c>
      <c r="AM4213" t="s">
        <v>125</v>
      </c>
      <c r="AN4213" t="s">
        <v>76</v>
      </c>
      <c r="AO4213" t="s">
        <v>203</v>
      </c>
      <c r="AP4213" t="s">
        <v>1127</v>
      </c>
      <c r="AQ4213" t="s">
        <v>226</v>
      </c>
      <c r="AR4213" t="s">
        <v>62</v>
      </c>
      <c r="AS4213" t="s">
        <v>170</v>
      </c>
      <c r="AT4213" t="s">
        <v>73</v>
      </c>
      <c r="AU4213" t="s">
        <v>107</v>
      </c>
      <c r="AV4213" t="s">
        <v>8277</v>
      </c>
    </row>
    <row r="4214" spans="1:48" hidden="1" x14ac:dyDescent="0.3">
      <c r="A4214" t="s">
        <v>19654</v>
      </c>
      <c r="B4214" t="s">
        <v>19655</v>
      </c>
      <c r="C4214" s="1" t="str">
        <f t="shared" si="696"/>
        <v>21:0975</v>
      </c>
      <c r="D4214" s="1" t="str">
        <f t="shared" ref="D4214:D4225" si="697">HYPERLINK("https://geochem.nrcan.gc.ca/cdogs/content/svy/svy210111_e.htm", "21:0111")</f>
        <v>21:0111</v>
      </c>
      <c r="E4214" t="s">
        <v>19656</v>
      </c>
      <c r="F4214" t="s">
        <v>19657</v>
      </c>
      <c r="H4214">
        <v>60.428979900000002</v>
      </c>
      <c r="I4214">
        <v>-101.2977463</v>
      </c>
      <c r="J4214" s="1" t="str">
        <f t="shared" ref="J4214:J4225" si="698">HYPERLINK("https://geochem.nrcan.gc.ca/cdogs/content/kwd/kwd020027_e.htm", "NGR lake sediment grab sample")</f>
        <v>NGR lake sediment grab sample</v>
      </c>
      <c r="K4214" s="1" t="str">
        <f t="shared" ref="K4214:K4225" si="699">HYPERLINK("https://geochem.nrcan.gc.ca/cdogs/content/kwd/kwd080006_e.htm", "&lt;177 micron (NGR)")</f>
        <v>&lt;177 micron (NGR)</v>
      </c>
      <c r="L4214">
        <v>135</v>
      </c>
      <c r="M4214" t="s">
        <v>217</v>
      </c>
      <c r="N4214">
        <v>2628</v>
      </c>
      <c r="O4214" t="s">
        <v>95</v>
      </c>
      <c r="P4214" t="s">
        <v>54</v>
      </c>
      <c r="Q4214" t="s">
        <v>1128</v>
      </c>
      <c r="R4214" t="s">
        <v>436</v>
      </c>
      <c r="S4214" t="s">
        <v>57</v>
      </c>
      <c r="T4214" t="s">
        <v>593</v>
      </c>
      <c r="U4214" t="s">
        <v>104</v>
      </c>
      <c r="V4214" t="s">
        <v>492</v>
      </c>
      <c r="W4214" t="s">
        <v>62</v>
      </c>
      <c r="X4214" t="s">
        <v>62</v>
      </c>
      <c r="Y4214" t="s">
        <v>62</v>
      </c>
      <c r="Z4214" t="s">
        <v>62</v>
      </c>
      <c r="AA4214" t="s">
        <v>64</v>
      </c>
      <c r="AB4214" t="s">
        <v>152</v>
      </c>
      <c r="AC4214" t="s">
        <v>75</v>
      </c>
      <c r="AD4214" t="s">
        <v>281</v>
      </c>
      <c r="AE4214" t="s">
        <v>155</v>
      </c>
      <c r="AF4214" t="s">
        <v>77</v>
      </c>
      <c r="AG4214" t="s">
        <v>478</v>
      </c>
      <c r="AH4214" t="s">
        <v>780</v>
      </c>
      <c r="AI4214" t="s">
        <v>233</v>
      </c>
      <c r="AJ4214" t="s">
        <v>4037</v>
      </c>
      <c r="AK4214" t="s">
        <v>73</v>
      </c>
      <c r="AL4214" t="s">
        <v>103</v>
      </c>
      <c r="AM4214" t="s">
        <v>157</v>
      </c>
      <c r="AN4214" t="s">
        <v>76</v>
      </c>
      <c r="AO4214" t="s">
        <v>926</v>
      </c>
      <c r="AP4214" t="s">
        <v>2741</v>
      </c>
      <c r="AQ4214" t="s">
        <v>104</v>
      </c>
      <c r="AR4214" t="s">
        <v>62</v>
      </c>
      <c r="AS4214" t="s">
        <v>62</v>
      </c>
      <c r="AT4214" t="s">
        <v>58</v>
      </c>
      <c r="AU4214" t="s">
        <v>107</v>
      </c>
      <c r="AV4214" t="s">
        <v>4022</v>
      </c>
    </row>
    <row r="4215" spans="1:48" hidden="1" x14ac:dyDescent="0.3">
      <c r="A4215" t="s">
        <v>19658</v>
      </c>
      <c r="B4215" t="s">
        <v>19659</v>
      </c>
      <c r="C4215" s="1" t="str">
        <f t="shared" si="696"/>
        <v>21:0975</v>
      </c>
      <c r="D4215" s="1" t="str">
        <f t="shared" si="697"/>
        <v>21:0111</v>
      </c>
      <c r="E4215" t="s">
        <v>19660</v>
      </c>
      <c r="F4215" t="s">
        <v>19661</v>
      </c>
      <c r="H4215">
        <v>60.425348499999998</v>
      </c>
      <c r="I4215">
        <v>-101.3661173</v>
      </c>
      <c r="J4215" s="1" t="str">
        <f t="shared" si="698"/>
        <v>NGR lake sediment grab sample</v>
      </c>
      <c r="K4215" s="1" t="str">
        <f t="shared" si="699"/>
        <v>&lt;177 micron (NGR)</v>
      </c>
      <c r="L4215">
        <v>135</v>
      </c>
      <c r="M4215" t="s">
        <v>246</v>
      </c>
      <c r="N4215">
        <v>2629</v>
      </c>
      <c r="O4215" t="s">
        <v>276</v>
      </c>
      <c r="P4215" t="s">
        <v>54</v>
      </c>
      <c r="Q4215" t="s">
        <v>275</v>
      </c>
      <c r="R4215" t="s">
        <v>347</v>
      </c>
      <c r="S4215" t="s">
        <v>57</v>
      </c>
      <c r="T4215" t="s">
        <v>462</v>
      </c>
      <c r="U4215" t="s">
        <v>117</v>
      </c>
      <c r="V4215" t="s">
        <v>550</v>
      </c>
      <c r="W4215" t="s">
        <v>206</v>
      </c>
      <c r="X4215" t="s">
        <v>62</v>
      </c>
      <c r="Y4215" t="s">
        <v>421</v>
      </c>
      <c r="Z4215" t="s">
        <v>170</v>
      </c>
      <c r="AA4215" t="s">
        <v>64</v>
      </c>
      <c r="AB4215" t="s">
        <v>277</v>
      </c>
      <c r="AC4215" t="s">
        <v>68</v>
      </c>
      <c r="AD4215" t="s">
        <v>104</v>
      </c>
      <c r="AE4215" t="s">
        <v>224</v>
      </c>
      <c r="AF4215" t="s">
        <v>203</v>
      </c>
      <c r="AG4215" t="s">
        <v>550</v>
      </c>
      <c r="AH4215" t="s">
        <v>472</v>
      </c>
      <c r="AI4215" t="s">
        <v>338</v>
      </c>
      <c r="AJ4215" t="s">
        <v>1389</v>
      </c>
      <c r="AK4215" t="s">
        <v>73</v>
      </c>
      <c r="AL4215" t="s">
        <v>103</v>
      </c>
      <c r="AM4215" t="s">
        <v>68</v>
      </c>
      <c r="AN4215" t="s">
        <v>76</v>
      </c>
      <c r="AO4215" t="s">
        <v>374</v>
      </c>
      <c r="AP4215" t="s">
        <v>1980</v>
      </c>
      <c r="AQ4215" t="s">
        <v>436</v>
      </c>
      <c r="AR4215" t="s">
        <v>62</v>
      </c>
      <c r="AS4215" t="s">
        <v>96</v>
      </c>
      <c r="AT4215" t="s">
        <v>277</v>
      </c>
      <c r="AU4215" t="s">
        <v>107</v>
      </c>
      <c r="AV4215" t="s">
        <v>19662</v>
      </c>
    </row>
    <row r="4216" spans="1:48" hidden="1" x14ac:dyDescent="0.3">
      <c r="A4216" t="s">
        <v>19663</v>
      </c>
      <c r="B4216" t="s">
        <v>19664</v>
      </c>
      <c r="C4216" s="1" t="str">
        <f t="shared" si="696"/>
        <v>21:0975</v>
      </c>
      <c r="D4216" s="1" t="str">
        <f t="shared" si="697"/>
        <v>21:0111</v>
      </c>
      <c r="E4216" t="s">
        <v>19665</v>
      </c>
      <c r="F4216" t="s">
        <v>19666</v>
      </c>
      <c r="H4216">
        <v>60.467867699999999</v>
      </c>
      <c r="I4216">
        <v>-101.4958991</v>
      </c>
      <c r="J4216" s="1" t="str">
        <f t="shared" si="698"/>
        <v>NGR lake sediment grab sample</v>
      </c>
      <c r="K4216" s="1" t="str">
        <f t="shared" si="699"/>
        <v>&lt;177 micron (NGR)</v>
      </c>
      <c r="L4216">
        <v>135</v>
      </c>
      <c r="M4216" t="s">
        <v>260</v>
      </c>
      <c r="N4216">
        <v>2630</v>
      </c>
      <c r="O4216" t="s">
        <v>276</v>
      </c>
      <c r="P4216" t="s">
        <v>54</v>
      </c>
      <c r="Q4216" t="s">
        <v>410</v>
      </c>
      <c r="R4216" t="s">
        <v>72</v>
      </c>
      <c r="S4216" t="s">
        <v>57</v>
      </c>
      <c r="T4216" t="s">
        <v>188</v>
      </c>
      <c r="U4216" t="s">
        <v>138</v>
      </c>
      <c r="V4216" t="s">
        <v>890</v>
      </c>
      <c r="W4216" t="s">
        <v>302</v>
      </c>
      <c r="X4216" t="s">
        <v>67</v>
      </c>
      <c r="Y4216" t="s">
        <v>421</v>
      </c>
      <c r="Z4216" t="s">
        <v>59</v>
      </c>
      <c r="AA4216" t="s">
        <v>64</v>
      </c>
      <c r="AB4216" t="s">
        <v>471</v>
      </c>
      <c r="AC4216" t="s">
        <v>224</v>
      </c>
      <c r="AD4216" t="s">
        <v>96</v>
      </c>
      <c r="AE4216" t="s">
        <v>238</v>
      </c>
      <c r="AF4216" t="s">
        <v>76</v>
      </c>
      <c r="AG4216" t="s">
        <v>454</v>
      </c>
      <c r="AH4216" t="s">
        <v>155</v>
      </c>
      <c r="AI4216" t="s">
        <v>72</v>
      </c>
      <c r="AJ4216" t="s">
        <v>338</v>
      </c>
      <c r="AK4216" t="s">
        <v>73</v>
      </c>
      <c r="AL4216" t="s">
        <v>125</v>
      </c>
      <c r="AM4216" t="s">
        <v>224</v>
      </c>
      <c r="AN4216" t="s">
        <v>76</v>
      </c>
      <c r="AO4216" t="s">
        <v>168</v>
      </c>
      <c r="AP4216" t="s">
        <v>596</v>
      </c>
      <c r="AQ4216" t="s">
        <v>1396</v>
      </c>
      <c r="AR4216" t="s">
        <v>67</v>
      </c>
      <c r="AS4216" t="s">
        <v>62</v>
      </c>
      <c r="AT4216" t="s">
        <v>73</v>
      </c>
      <c r="AU4216" t="s">
        <v>462</v>
      </c>
      <c r="AV4216" t="s">
        <v>19667</v>
      </c>
    </row>
    <row r="4217" spans="1:48" hidden="1" x14ac:dyDescent="0.3">
      <c r="A4217" t="s">
        <v>19668</v>
      </c>
      <c r="B4217" t="s">
        <v>19669</v>
      </c>
      <c r="C4217" s="1" t="str">
        <f t="shared" si="696"/>
        <v>21:0975</v>
      </c>
      <c r="D4217" s="1" t="str">
        <f t="shared" si="697"/>
        <v>21:0111</v>
      </c>
      <c r="E4217" t="s">
        <v>19670</v>
      </c>
      <c r="F4217" t="s">
        <v>19671</v>
      </c>
      <c r="H4217">
        <v>60.487270299999999</v>
      </c>
      <c r="I4217">
        <v>-101.501687</v>
      </c>
      <c r="J4217" s="1" t="str">
        <f t="shared" si="698"/>
        <v>NGR lake sediment grab sample</v>
      </c>
      <c r="K4217" s="1" t="str">
        <f t="shared" si="699"/>
        <v>&lt;177 micron (NGR)</v>
      </c>
      <c r="L4217">
        <v>135</v>
      </c>
      <c r="M4217" t="s">
        <v>273</v>
      </c>
      <c r="N4217">
        <v>2631</v>
      </c>
      <c r="O4217" t="s">
        <v>137</v>
      </c>
      <c r="P4217" t="s">
        <v>54</v>
      </c>
      <c r="Q4217" t="s">
        <v>315</v>
      </c>
      <c r="R4217" t="s">
        <v>192</v>
      </c>
      <c r="S4217" t="s">
        <v>57</v>
      </c>
      <c r="T4217" t="s">
        <v>93</v>
      </c>
      <c r="U4217" t="s">
        <v>117</v>
      </c>
      <c r="V4217" t="s">
        <v>2740</v>
      </c>
      <c r="W4217" t="s">
        <v>75</v>
      </c>
      <c r="X4217" t="s">
        <v>67</v>
      </c>
      <c r="Y4217" t="s">
        <v>95</v>
      </c>
      <c r="Z4217" t="s">
        <v>74</v>
      </c>
      <c r="AA4217" t="s">
        <v>64</v>
      </c>
      <c r="AB4217" t="s">
        <v>69</v>
      </c>
      <c r="AC4217" t="s">
        <v>173</v>
      </c>
      <c r="AD4217" t="s">
        <v>138</v>
      </c>
      <c r="AE4217" t="s">
        <v>9833</v>
      </c>
      <c r="AF4217" t="s">
        <v>203</v>
      </c>
      <c r="AG4217" t="s">
        <v>281</v>
      </c>
      <c r="AH4217" t="s">
        <v>173</v>
      </c>
      <c r="AI4217" t="s">
        <v>170</v>
      </c>
      <c r="AJ4217" t="s">
        <v>226</v>
      </c>
      <c r="AK4217" t="s">
        <v>73</v>
      </c>
      <c r="AL4217" t="s">
        <v>103</v>
      </c>
      <c r="AM4217" t="s">
        <v>103</v>
      </c>
      <c r="AN4217" t="s">
        <v>76</v>
      </c>
      <c r="AO4217" t="s">
        <v>318</v>
      </c>
      <c r="AP4217" t="s">
        <v>8164</v>
      </c>
      <c r="AQ4217" t="s">
        <v>382</v>
      </c>
      <c r="AR4217" t="s">
        <v>67</v>
      </c>
      <c r="AS4217" t="s">
        <v>54</v>
      </c>
      <c r="AT4217" t="s">
        <v>73</v>
      </c>
      <c r="AU4217" t="s">
        <v>107</v>
      </c>
      <c r="AV4217" t="s">
        <v>2796</v>
      </c>
    </row>
    <row r="4218" spans="1:48" hidden="1" x14ac:dyDescent="0.3">
      <c r="A4218" t="s">
        <v>19672</v>
      </c>
      <c r="B4218" t="s">
        <v>19673</v>
      </c>
      <c r="C4218" s="1" t="str">
        <f t="shared" si="696"/>
        <v>21:0975</v>
      </c>
      <c r="D4218" s="1" t="str">
        <f t="shared" si="697"/>
        <v>21:0111</v>
      </c>
      <c r="E4218" t="s">
        <v>19674</v>
      </c>
      <c r="F4218" t="s">
        <v>19675</v>
      </c>
      <c r="H4218">
        <v>60.521162599999997</v>
      </c>
      <c r="I4218">
        <v>-101.5075099</v>
      </c>
      <c r="J4218" s="1" t="str">
        <f t="shared" si="698"/>
        <v>NGR lake sediment grab sample</v>
      </c>
      <c r="K4218" s="1" t="str">
        <f t="shared" si="699"/>
        <v>&lt;177 micron (NGR)</v>
      </c>
      <c r="L4218">
        <v>135</v>
      </c>
      <c r="M4218" t="s">
        <v>289</v>
      </c>
      <c r="N4218">
        <v>2632</v>
      </c>
      <c r="O4218" t="s">
        <v>448</v>
      </c>
      <c r="P4218" t="s">
        <v>54</v>
      </c>
      <c r="Q4218" t="s">
        <v>249</v>
      </c>
      <c r="R4218" t="s">
        <v>151</v>
      </c>
      <c r="S4218" t="s">
        <v>57</v>
      </c>
      <c r="T4218" t="s">
        <v>189</v>
      </c>
      <c r="U4218" t="s">
        <v>96</v>
      </c>
      <c r="V4218" t="s">
        <v>2740</v>
      </c>
      <c r="W4218" t="s">
        <v>103</v>
      </c>
      <c r="X4218" t="s">
        <v>74</v>
      </c>
      <c r="Y4218" t="s">
        <v>70</v>
      </c>
      <c r="Z4218" t="s">
        <v>67</v>
      </c>
      <c r="AA4218" t="s">
        <v>64</v>
      </c>
      <c r="AB4218" t="s">
        <v>616</v>
      </c>
      <c r="AC4218" t="s">
        <v>70</v>
      </c>
      <c r="AD4218" t="s">
        <v>67</v>
      </c>
      <c r="AE4218" t="s">
        <v>9038</v>
      </c>
      <c r="AF4218" t="s">
        <v>203</v>
      </c>
      <c r="AG4218" t="s">
        <v>57</v>
      </c>
      <c r="AH4218" t="s">
        <v>173</v>
      </c>
      <c r="AI4218" t="s">
        <v>346</v>
      </c>
      <c r="AJ4218" t="s">
        <v>193</v>
      </c>
      <c r="AK4218" t="s">
        <v>73</v>
      </c>
      <c r="AL4218" t="s">
        <v>103</v>
      </c>
      <c r="AM4218" t="s">
        <v>103</v>
      </c>
      <c r="AN4218" t="s">
        <v>76</v>
      </c>
      <c r="AO4218" t="s">
        <v>429</v>
      </c>
      <c r="AP4218" t="s">
        <v>8164</v>
      </c>
      <c r="AQ4218" t="s">
        <v>209</v>
      </c>
      <c r="AR4218" t="s">
        <v>67</v>
      </c>
      <c r="AS4218" t="s">
        <v>54</v>
      </c>
      <c r="AT4218" t="s">
        <v>73</v>
      </c>
      <c r="AU4218" t="s">
        <v>107</v>
      </c>
      <c r="AV4218" t="s">
        <v>19676</v>
      </c>
    </row>
    <row r="4219" spans="1:48" hidden="1" x14ac:dyDescent="0.3">
      <c r="A4219" t="s">
        <v>19677</v>
      </c>
      <c r="B4219" t="s">
        <v>19678</v>
      </c>
      <c r="C4219" s="1" t="str">
        <f t="shared" si="696"/>
        <v>21:0975</v>
      </c>
      <c r="D4219" s="1" t="str">
        <f t="shared" si="697"/>
        <v>21:0111</v>
      </c>
      <c r="E4219" t="s">
        <v>19679</v>
      </c>
      <c r="F4219" t="s">
        <v>19680</v>
      </c>
      <c r="H4219">
        <v>60.552777300000002</v>
      </c>
      <c r="I4219">
        <v>-101.5121659</v>
      </c>
      <c r="J4219" s="1" t="str">
        <f t="shared" si="698"/>
        <v>NGR lake sediment grab sample</v>
      </c>
      <c r="K4219" s="1" t="str">
        <f t="shared" si="699"/>
        <v>&lt;177 micron (NGR)</v>
      </c>
      <c r="L4219">
        <v>135</v>
      </c>
      <c r="M4219" t="s">
        <v>301</v>
      </c>
      <c r="N4219">
        <v>2633</v>
      </c>
      <c r="O4219" t="s">
        <v>421</v>
      </c>
      <c r="P4219" t="s">
        <v>54</v>
      </c>
      <c r="Q4219" t="s">
        <v>248</v>
      </c>
      <c r="R4219" t="s">
        <v>282</v>
      </c>
      <c r="S4219" t="s">
        <v>57</v>
      </c>
      <c r="T4219" t="s">
        <v>380</v>
      </c>
      <c r="U4219" t="s">
        <v>59</v>
      </c>
      <c r="V4219" t="s">
        <v>2740</v>
      </c>
      <c r="W4219" t="s">
        <v>125</v>
      </c>
      <c r="X4219" t="s">
        <v>67</v>
      </c>
      <c r="Y4219" t="s">
        <v>224</v>
      </c>
      <c r="Z4219" t="s">
        <v>62</v>
      </c>
      <c r="AA4219" t="s">
        <v>64</v>
      </c>
      <c r="AB4219" t="s">
        <v>478</v>
      </c>
      <c r="AC4219" t="s">
        <v>70</v>
      </c>
      <c r="AD4219" t="s">
        <v>54</v>
      </c>
      <c r="AE4219" t="s">
        <v>8614</v>
      </c>
      <c r="AF4219" t="s">
        <v>178</v>
      </c>
      <c r="AG4219" t="s">
        <v>281</v>
      </c>
      <c r="AH4219" t="s">
        <v>472</v>
      </c>
      <c r="AI4219" t="s">
        <v>118</v>
      </c>
      <c r="AJ4219" t="s">
        <v>53</v>
      </c>
      <c r="AK4219" t="s">
        <v>73</v>
      </c>
      <c r="AL4219" t="s">
        <v>103</v>
      </c>
      <c r="AM4219" t="s">
        <v>224</v>
      </c>
      <c r="AN4219" t="s">
        <v>76</v>
      </c>
      <c r="AO4219" t="s">
        <v>203</v>
      </c>
      <c r="AP4219" t="s">
        <v>435</v>
      </c>
      <c r="AQ4219" t="s">
        <v>336</v>
      </c>
      <c r="AR4219" t="s">
        <v>67</v>
      </c>
      <c r="AS4219" t="s">
        <v>54</v>
      </c>
      <c r="AT4219" t="s">
        <v>91</v>
      </c>
      <c r="AU4219" t="s">
        <v>107</v>
      </c>
      <c r="AV4219" t="s">
        <v>19681</v>
      </c>
    </row>
    <row r="4220" spans="1:48" hidden="1" x14ac:dyDescent="0.3">
      <c r="A4220" t="s">
        <v>19682</v>
      </c>
      <c r="B4220" t="s">
        <v>19683</v>
      </c>
      <c r="C4220" s="1" t="str">
        <f t="shared" si="696"/>
        <v>21:0975</v>
      </c>
      <c r="D4220" s="1" t="str">
        <f t="shared" si="697"/>
        <v>21:0111</v>
      </c>
      <c r="E4220" t="s">
        <v>19684</v>
      </c>
      <c r="F4220" t="s">
        <v>19685</v>
      </c>
      <c r="H4220">
        <v>60.590328499999998</v>
      </c>
      <c r="I4220">
        <v>-101.5077967</v>
      </c>
      <c r="J4220" s="1" t="str">
        <f t="shared" si="698"/>
        <v>NGR lake sediment grab sample</v>
      </c>
      <c r="K4220" s="1" t="str">
        <f t="shared" si="699"/>
        <v>&lt;177 micron (NGR)</v>
      </c>
      <c r="L4220">
        <v>135</v>
      </c>
      <c r="M4220" t="s">
        <v>314</v>
      </c>
      <c r="N4220">
        <v>2634</v>
      </c>
      <c r="O4220" t="s">
        <v>346</v>
      </c>
      <c r="P4220" t="s">
        <v>54</v>
      </c>
      <c r="Q4220" t="s">
        <v>562</v>
      </c>
      <c r="R4220" t="s">
        <v>264</v>
      </c>
      <c r="S4220" t="s">
        <v>57</v>
      </c>
      <c r="T4220" t="s">
        <v>492</v>
      </c>
      <c r="U4220" t="s">
        <v>59</v>
      </c>
      <c r="V4220" t="s">
        <v>2740</v>
      </c>
      <c r="W4220" t="s">
        <v>75</v>
      </c>
      <c r="X4220" t="s">
        <v>67</v>
      </c>
      <c r="Y4220" t="s">
        <v>75</v>
      </c>
      <c r="Z4220" t="s">
        <v>67</v>
      </c>
      <c r="AA4220" t="s">
        <v>64</v>
      </c>
      <c r="AB4220" t="s">
        <v>381</v>
      </c>
      <c r="AC4220" t="s">
        <v>66</v>
      </c>
      <c r="AD4220" t="s">
        <v>67</v>
      </c>
      <c r="AE4220" t="s">
        <v>15443</v>
      </c>
      <c r="AF4220" t="s">
        <v>281</v>
      </c>
      <c r="AG4220" t="s">
        <v>290</v>
      </c>
      <c r="AH4220" t="s">
        <v>173</v>
      </c>
      <c r="AI4220" t="s">
        <v>346</v>
      </c>
      <c r="AJ4220" t="s">
        <v>692</v>
      </c>
      <c r="AK4220" t="s">
        <v>73</v>
      </c>
      <c r="AL4220" t="s">
        <v>103</v>
      </c>
      <c r="AM4220" t="s">
        <v>103</v>
      </c>
      <c r="AN4220" t="s">
        <v>76</v>
      </c>
      <c r="AO4220" t="s">
        <v>123</v>
      </c>
      <c r="AP4220" t="s">
        <v>997</v>
      </c>
      <c r="AQ4220" t="s">
        <v>281</v>
      </c>
      <c r="AR4220" t="s">
        <v>67</v>
      </c>
      <c r="AS4220" t="s">
        <v>54</v>
      </c>
      <c r="AT4220" t="s">
        <v>73</v>
      </c>
      <c r="AU4220" t="s">
        <v>107</v>
      </c>
      <c r="AV4220" t="s">
        <v>19686</v>
      </c>
    </row>
    <row r="4221" spans="1:48" hidden="1" x14ac:dyDescent="0.3">
      <c r="A4221" t="s">
        <v>19687</v>
      </c>
      <c r="B4221" t="s">
        <v>19688</v>
      </c>
      <c r="C4221" s="1" t="str">
        <f t="shared" si="696"/>
        <v>21:0975</v>
      </c>
      <c r="D4221" s="1" t="str">
        <f t="shared" si="697"/>
        <v>21:0111</v>
      </c>
      <c r="E4221" t="s">
        <v>19689</v>
      </c>
      <c r="F4221" t="s">
        <v>19690</v>
      </c>
      <c r="H4221">
        <v>60.610760800000001</v>
      </c>
      <c r="I4221">
        <v>-101.5089809</v>
      </c>
      <c r="J4221" s="1" t="str">
        <f t="shared" si="698"/>
        <v>NGR lake sediment grab sample</v>
      </c>
      <c r="K4221" s="1" t="str">
        <f t="shared" si="699"/>
        <v>&lt;177 micron (NGR)</v>
      </c>
      <c r="L4221">
        <v>135</v>
      </c>
      <c r="M4221" t="s">
        <v>324</v>
      </c>
      <c r="N4221">
        <v>2635</v>
      </c>
      <c r="O4221" t="s">
        <v>211</v>
      </c>
      <c r="P4221" t="s">
        <v>54</v>
      </c>
      <c r="Q4221" t="s">
        <v>747</v>
      </c>
      <c r="R4221" t="s">
        <v>77</v>
      </c>
      <c r="S4221" t="s">
        <v>57</v>
      </c>
      <c r="T4221" t="s">
        <v>279</v>
      </c>
      <c r="U4221" t="s">
        <v>168</v>
      </c>
      <c r="V4221" t="s">
        <v>65</v>
      </c>
      <c r="W4221" t="s">
        <v>95</v>
      </c>
      <c r="X4221" t="s">
        <v>67</v>
      </c>
      <c r="Y4221" t="s">
        <v>63</v>
      </c>
      <c r="Z4221" t="s">
        <v>138</v>
      </c>
      <c r="AA4221" t="s">
        <v>64</v>
      </c>
      <c r="AB4221" t="s">
        <v>492</v>
      </c>
      <c r="AC4221" t="s">
        <v>155</v>
      </c>
      <c r="AD4221" t="s">
        <v>54</v>
      </c>
      <c r="AE4221" t="s">
        <v>396</v>
      </c>
      <c r="AF4221" t="s">
        <v>134</v>
      </c>
      <c r="AG4221" t="s">
        <v>152</v>
      </c>
      <c r="AH4221" t="s">
        <v>70</v>
      </c>
      <c r="AI4221" t="s">
        <v>413</v>
      </c>
      <c r="AJ4221" t="s">
        <v>71</v>
      </c>
      <c r="AK4221" t="s">
        <v>73</v>
      </c>
      <c r="AL4221" t="s">
        <v>68</v>
      </c>
      <c r="AM4221" t="s">
        <v>177</v>
      </c>
      <c r="AN4221" t="s">
        <v>76</v>
      </c>
      <c r="AO4221" t="s">
        <v>203</v>
      </c>
      <c r="AP4221" t="s">
        <v>551</v>
      </c>
      <c r="AQ4221" t="s">
        <v>1632</v>
      </c>
      <c r="AR4221" t="s">
        <v>74</v>
      </c>
      <c r="AS4221" t="s">
        <v>54</v>
      </c>
      <c r="AT4221" t="s">
        <v>73</v>
      </c>
      <c r="AU4221" t="s">
        <v>107</v>
      </c>
      <c r="AV4221" t="s">
        <v>16357</v>
      </c>
    </row>
    <row r="4222" spans="1:48" hidden="1" x14ac:dyDescent="0.3">
      <c r="A4222" t="s">
        <v>19691</v>
      </c>
      <c r="B4222" t="s">
        <v>19692</v>
      </c>
      <c r="C4222" s="1" t="str">
        <f t="shared" si="696"/>
        <v>21:0975</v>
      </c>
      <c r="D4222" s="1" t="str">
        <f t="shared" si="697"/>
        <v>21:0111</v>
      </c>
      <c r="E4222" t="s">
        <v>19693</v>
      </c>
      <c r="F4222" t="s">
        <v>19694</v>
      </c>
      <c r="H4222">
        <v>60.660230499999997</v>
      </c>
      <c r="I4222">
        <v>-101.5295048</v>
      </c>
      <c r="J4222" s="1" t="str">
        <f t="shared" si="698"/>
        <v>NGR lake sediment grab sample</v>
      </c>
      <c r="K4222" s="1" t="str">
        <f t="shared" si="699"/>
        <v>&lt;177 micron (NGR)</v>
      </c>
      <c r="L4222">
        <v>135</v>
      </c>
      <c r="M4222" t="s">
        <v>335</v>
      </c>
      <c r="N4222">
        <v>2636</v>
      </c>
      <c r="O4222" t="s">
        <v>421</v>
      </c>
      <c r="P4222" t="s">
        <v>54</v>
      </c>
      <c r="Q4222" t="s">
        <v>1128</v>
      </c>
      <c r="R4222" t="s">
        <v>616</v>
      </c>
      <c r="S4222" t="s">
        <v>57</v>
      </c>
      <c r="T4222" t="s">
        <v>411</v>
      </c>
      <c r="U4222" t="s">
        <v>59</v>
      </c>
      <c r="V4222" t="s">
        <v>151</v>
      </c>
      <c r="W4222" t="s">
        <v>206</v>
      </c>
      <c r="X4222" t="s">
        <v>67</v>
      </c>
      <c r="Y4222" t="s">
        <v>74</v>
      </c>
      <c r="Z4222" t="s">
        <v>62</v>
      </c>
      <c r="AA4222" t="s">
        <v>64</v>
      </c>
      <c r="AB4222" t="s">
        <v>356</v>
      </c>
      <c r="AC4222" t="s">
        <v>70</v>
      </c>
      <c r="AD4222" t="s">
        <v>54</v>
      </c>
      <c r="AE4222" t="s">
        <v>3492</v>
      </c>
      <c r="AF4222" t="s">
        <v>134</v>
      </c>
      <c r="AG4222" t="s">
        <v>251</v>
      </c>
      <c r="AH4222" t="s">
        <v>173</v>
      </c>
      <c r="AI4222" t="s">
        <v>193</v>
      </c>
      <c r="AJ4222" t="s">
        <v>336</v>
      </c>
      <c r="AK4222" t="s">
        <v>73</v>
      </c>
      <c r="AL4222" t="s">
        <v>103</v>
      </c>
      <c r="AM4222" t="s">
        <v>103</v>
      </c>
      <c r="AN4222" t="s">
        <v>76</v>
      </c>
      <c r="AO4222" t="s">
        <v>280</v>
      </c>
      <c r="AP4222" t="s">
        <v>395</v>
      </c>
      <c r="AQ4222" t="s">
        <v>187</v>
      </c>
      <c r="AR4222" t="s">
        <v>67</v>
      </c>
      <c r="AS4222" t="s">
        <v>54</v>
      </c>
      <c r="AT4222" t="s">
        <v>73</v>
      </c>
      <c r="AU4222" t="s">
        <v>107</v>
      </c>
      <c r="AV4222" t="s">
        <v>10523</v>
      </c>
    </row>
    <row r="4223" spans="1:48" hidden="1" x14ac:dyDescent="0.3">
      <c r="A4223" t="s">
        <v>19695</v>
      </c>
      <c r="B4223" t="s">
        <v>19696</v>
      </c>
      <c r="C4223" s="1" t="str">
        <f t="shared" si="696"/>
        <v>21:0975</v>
      </c>
      <c r="D4223" s="1" t="str">
        <f t="shared" si="697"/>
        <v>21:0111</v>
      </c>
      <c r="E4223" t="s">
        <v>19697</v>
      </c>
      <c r="F4223" t="s">
        <v>19698</v>
      </c>
      <c r="H4223">
        <v>60.686484100000001</v>
      </c>
      <c r="I4223">
        <v>-101.50533489999999</v>
      </c>
      <c r="J4223" s="1" t="str">
        <f t="shared" si="698"/>
        <v>NGR lake sediment grab sample</v>
      </c>
      <c r="K4223" s="1" t="str">
        <f t="shared" si="699"/>
        <v>&lt;177 micron (NGR)</v>
      </c>
      <c r="L4223">
        <v>135</v>
      </c>
      <c r="M4223" t="s">
        <v>354</v>
      </c>
      <c r="N4223">
        <v>2637</v>
      </c>
      <c r="O4223" t="s">
        <v>421</v>
      </c>
      <c r="P4223" t="s">
        <v>54</v>
      </c>
      <c r="Q4223" t="s">
        <v>505</v>
      </c>
      <c r="R4223" t="s">
        <v>575</v>
      </c>
      <c r="S4223" t="s">
        <v>57</v>
      </c>
      <c r="T4223" t="s">
        <v>204</v>
      </c>
      <c r="U4223" t="s">
        <v>59</v>
      </c>
      <c r="V4223" t="s">
        <v>381</v>
      </c>
      <c r="W4223" t="s">
        <v>62</v>
      </c>
      <c r="X4223" t="s">
        <v>74</v>
      </c>
      <c r="Y4223" t="s">
        <v>125</v>
      </c>
      <c r="Z4223" t="s">
        <v>170</v>
      </c>
      <c r="AA4223" t="s">
        <v>64</v>
      </c>
      <c r="AB4223" t="s">
        <v>192</v>
      </c>
      <c r="AC4223" t="s">
        <v>70</v>
      </c>
      <c r="AD4223" t="s">
        <v>67</v>
      </c>
      <c r="AE4223" t="s">
        <v>5744</v>
      </c>
      <c r="AF4223" t="s">
        <v>436</v>
      </c>
      <c r="AG4223" t="s">
        <v>189</v>
      </c>
      <c r="AH4223" t="s">
        <v>70</v>
      </c>
      <c r="AI4223" t="s">
        <v>138</v>
      </c>
      <c r="AJ4223" t="s">
        <v>159</v>
      </c>
      <c r="AK4223" t="s">
        <v>73</v>
      </c>
      <c r="AL4223" t="s">
        <v>103</v>
      </c>
      <c r="AM4223" t="s">
        <v>224</v>
      </c>
      <c r="AN4223" t="s">
        <v>76</v>
      </c>
      <c r="AO4223" t="s">
        <v>203</v>
      </c>
      <c r="AP4223" t="s">
        <v>2741</v>
      </c>
      <c r="AQ4223" t="s">
        <v>193</v>
      </c>
      <c r="AR4223" t="s">
        <v>74</v>
      </c>
      <c r="AS4223" t="s">
        <v>54</v>
      </c>
      <c r="AT4223" t="s">
        <v>73</v>
      </c>
      <c r="AU4223" t="s">
        <v>107</v>
      </c>
      <c r="AV4223" t="s">
        <v>10926</v>
      </c>
    </row>
    <row r="4224" spans="1:48" hidden="1" x14ac:dyDescent="0.3">
      <c r="A4224" t="s">
        <v>19699</v>
      </c>
      <c r="B4224" t="s">
        <v>19700</v>
      </c>
      <c r="C4224" s="1" t="str">
        <f t="shared" si="696"/>
        <v>21:0975</v>
      </c>
      <c r="D4224" s="1" t="str">
        <f t="shared" si="697"/>
        <v>21:0111</v>
      </c>
      <c r="E4224" t="s">
        <v>19701</v>
      </c>
      <c r="F4224" t="s">
        <v>19702</v>
      </c>
      <c r="H4224">
        <v>60.678714599999999</v>
      </c>
      <c r="I4224">
        <v>-101.4592579</v>
      </c>
      <c r="J4224" s="1" t="str">
        <f t="shared" si="698"/>
        <v>NGR lake sediment grab sample</v>
      </c>
      <c r="K4224" s="1" t="str">
        <f t="shared" si="699"/>
        <v>&lt;177 micron (NGR)</v>
      </c>
      <c r="L4224">
        <v>135</v>
      </c>
      <c r="M4224" t="s">
        <v>2031</v>
      </c>
      <c r="N4224">
        <v>2638</v>
      </c>
      <c r="O4224" t="s">
        <v>61</v>
      </c>
      <c r="P4224" t="s">
        <v>54</v>
      </c>
      <c r="Q4224" t="s">
        <v>248</v>
      </c>
      <c r="R4224" t="s">
        <v>192</v>
      </c>
      <c r="S4224" t="s">
        <v>57</v>
      </c>
      <c r="T4224" t="s">
        <v>122</v>
      </c>
      <c r="U4224" t="s">
        <v>59</v>
      </c>
      <c r="V4224" t="s">
        <v>2740</v>
      </c>
      <c r="W4224" t="s">
        <v>125</v>
      </c>
      <c r="X4224" t="s">
        <v>67</v>
      </c>
      <c r="Y4224" t="s">
        <v>177</v>
      </c>
      <c r="Z4224" t="s">
        <v>74</v>
      </c>
      <c r="AA4224" t="s">
        <v>64</v>
      </c>
      <c r="AB4224" t="s">
        <v>190</v>
      </c>
      <c r="AC4224" t="s">
        <v>70</v>
      </c>
      <c r="AD4224" t="s">
        <v>54</v>
      </c>
      <c r="AE4224" t="s">
        <v>3822</v>
      </c>
      <c r="AF4224" t="s">
        <v>77</v>
      </c>
      <c r="AG4224" t="s">
        <v>77</v>
      </c>
      <c r="AH4224" t="s">
        <v>173</v>
      </c>
      <c r="AI4224" t="s">
        <v>118</v>
      </c>
      <c r="AJ4224" t="s">
        <v>209</v>
      </c>
      <c r="AK4224" t="s">
        <v>73</v>
      </c>
      <c r="AL4224" t="s">
        <v>103</v>
      </c>
      <c r="AM4224" t="s">
        <v>75</v>
      </c>
      <c r="AN4224" t="s">
        <v>76</v>
      </c>
      <c r="AO4224" t="s">
        <v>59</v>
      </c>
      <c r="AP4224" t="s">
        <v>435</v>
      </c>
      <c r="AQ4224" t="s">
        <v>1232</v>
      </c>
      <c r="AR4224" t="s">
        <v>67</v>
      </c>
      <c r="AS4224" t="s">
        <v>54</v>
      </c>
      <c r="AT4224" t="s">
        <v>73</v>
      </c>
      <c r="AU4224" t="s">
        <v>107</v>
      </c>
      <c r="AV4224" t="s">
        <v>2040</v>
      </c>
    </row>
    <row r="4225" spans="1:48" hidden="1" x14ac:dyDescent="0.3">
      <c r="A4225" t="s">
        <v>19703</v>
      </c>
      <c r="B4225" t="s">
        <v>19704</v>
      </c>
      <c r="C4225" s="1" t="str">
        <f t="shared" si="696"/>
        <v>21:0975</v>
      </c>
      <c r="D4225" s="1" t="str">
        <f t="shared" si="697"/>
        <v>21:0111</v>
      </c>
      <c r="E4225" t="s">
        <v>19705</v>
      </c>
      <c r="F4225" t="s">
        <v>19706</v>
      </c>
      <c r="H4225">
        <v>60.5927845</v>
      </c>
      <c r="I4225">
        <v>-101.3727185</v>
      </c>
      <c r="J4225" s="1" t="str">
        <f t="shared" si="698"/>
        <v>NGR lake sediment grab sample</v>
      </c>
      <c r="K4225" s="1" t="str">
        <f t="shared" si="699"/>
        <v>&lt;177 micron (NGR)</v>
      </c>
      <c r="L4225">
        <v>136</v>
      </c>
      <c r="M4225" t="s">
        <v>52</v>
      </c>
      <c r="N4225">
        <v>2639</v>
      </c>
      <c r="O4225" t="s">
        <v>125</v>
      </c>
      <c r="P4225" t="s">
        <v>54</v>
      </c>
      <c r="Q4225" t="s">
        <v>447</v>
      </c>
      <c r="R4225" t="s">
        <v>134</v>
      </c>
      <c r="S4225" t="s">
        <v>57</v>
      </c>
      <c r="T4225" t="s">
        <v>291</v>
      </c>
      <c r="U4225" t="s">
        <v>96</v>
      </c>
      <c r="V4225" t="s">
        <v>2740</v>
      </c>
      <c r="W4225" t="s">
        <v>75</v>
      </c>
      <c r="X4225" t="s">
        <v>67</v>
      </c>
      <c r="Y4225" t="s">
        <v>224</v>
      </c>
      <c r="Z4225" t="s">
        <v>74</v>
      </c>
      <c r="AA4225" t="s">
        <v>64</v>
      </c>
      <c r="AB4225" t="s">
        <v>192</v>
      </c>
      <c r="AC4225" t="s">
        <v>173</v>
      </c>
      <c r="AD4225" t="s">
        <v>67</v>
      </c>
      <c r="AE4225" t="s">
        <v>15443</v>
      </c>
      <c r="AF4225" t="s">
        <v>76</v>
      </c>
      <c r="AG4225" t="s">
        <v>436</v>
      </c>
      <c r="AH4225" t="s">
        <v>173</v>
      </c>
      <c r="AI4225" t="s">
        <v>355</v>
      </c>
      <c r="AJ4225" t="s">
        <v>159</v>
      </c>
      <c r="AK4225" t="s">
        <v>73</v>
      </c>
      <c r="AL4225" t="s">
        <v>103</v>
      </c>
      <c r="AM4225" t="s">
        <v>103</v>
      </c>
      <c r="AN4225" t="s">
        <v>76</v>
      </c>
      <c r="AO4225" t="s">
        <v>440</v>
      </c>
      <c r="AP4225" t="s">
        <v>1227</v>
      </c>
      <c r="AQ4225" t="s">
        <v>692</v>
      </c>
      <c r="AR4225" t="s">
        <v>67</v>
      </c>
      <c r="AS4225" t="s">
        <v>54</v>
      </c>
      <c r="AT4225" t="s">
        <v>73</v>
      </c>
      <c r="AU4225" t="s">
        <v>107</v>
      </c>
      <c r="AV4225" t="s">
        <v>19707</v>
      </c>
    </row>
    <row r="4226" spans="1:48" hidden="1" x14ac:dyDescent="0.3">
      <c r="A4226" t="s">
        <v>19708</v>
      </c>
      <c r="B4226" t="s">
        <v>19709</v>
      </c>
      <c r="C4226" s="1" t="str">
        <f t="shared" si="696"/>
        <v>21:0975</v>
      </c>
      <c r="D4226" s="1" t="str">
        <f>HYPERLINK("https://geochem.nrcan.gc.ca/cdogs/content/svy/svy_e.htm", "")</f>
        <v/>
      </c>
      <c r="G4226" s="1" t="str">
        <f>HYPERLINK("https://geochem.nrcan.gc.ca/cdogs/content/cr_/cr_00161_e.htm", "161")</f>
        <v>161</v>
      </c>
      <c r="J4226" t="s">
        <v>230</v>
      </c>
      <c r="K4226" t="s">
        <v>231</v>
      </c>
      <c r="L4226">
        <v>136</v>
      </c>
      <c r="M4226" t="s">
        <v>232</v>
      </c>
      <c r="N4226">
        <v>2640</v>
      </c>
      <c r="O4226" t="s">
        <v>201</v>
      </c>
      <c r="P4226" t="s">
        <v>54</v>
      </c>
      <c r="Q4226" t="s">
        <v>105</v>
      </c>
      <c r="R4226" t="s">
        <v>103</v>
      </c>
      <c r="S4226" t="s">
        <v>57</v>
      </c>
      <c r="T4226" t="s">
        <v>219</v>
      </c>
      <c r="U4226" t="s">
        <v>168</v>
      </c>
      <c r="V4226" t="s">
        <v>438</v>
      </c>
      <c r="W4226" t="s">
        <v>355</v>
      </c>
      <c r="X4226" t="s">
        <v>62</v>
      </c>
      <c r="Y4226" t="s">
        <v>79</v>
      </c>
      <c r="Z4226" t="s">
        <v>104</v>
      </c>
      <c r="AA4226" t="s">
        <v>64</v>
      </c>
      <c r="AB4226" t="s">
        <v>478</v>
      </c>
      <c r="AC4226" t="s">
        <v>75</v>
      </c>
      <c r="AD4226" t="s">
        <v>67</v>
      </c>
      <c r="AE4226" t="s">
        <v>12397</v>
      </c>
      <c r="AF4226" t="s">
        <v>347</v>
      </c>
      <c r="AG4226" t="s">
        <v>725</v>
      </c>
      <c r="AH4226" t="s">
        <v>157</v>
      </c>
      <c r="AI4226" t="s">
        <v>77</v>
      </c>
      <c r="AJ4226" t="s">
        <v>328</v>
      </c>
      <c r="AK4226" t="s">
        <v>73</v>
      </c>
      <c r="AL4226" t="s">
        <v>74</v>
      </c>
      <c r="AM4226" t="s">
        <v>74</v>
      </c>
      <c r="AN4226" t="s">
        <v>76</v>
      </c>
      <c r="AO4226" t="s">
        <v>178</v>
      </c>
      <c r="AP4226" t="s">
        <v>13875</v>
      </c>
      <c r="AQ4226" t="s">
        <v>388</v>
      </c>
      <c r="AR4226" t="s">
        <v>62</v>
      </c>
      <c r="AS4226" t="s">
        <v>127</v>
      </c>
      <c r="AT4226" t="s">
        <v>73</v>
      </c>
      <c r="AU4226" t="s">
        <v>1158</v>
      </c>
      <c r="AV4226" t="s">
        <v>4065</v>
      </c>
    </row>
    <row r="4227" spans="1:48" hidden="1" x14ac:dyDescent="0.3">
      <c r="A4227" t="s">
        <v>19710</v>
      </c>
      <c r="B4227" t="s">
        <v>19711</v>
      </c>
      <c r="C4227" s="1" t="str">
        <f t="shared" si="696"/>
        <v>21:0975</v>
      </c>
      <c r="D4227" s="1" t="str">
        <f t="shared" ref="D4227:D4247" si="700">HYPERLINK("https://geochem.nrcan.gc.ca/cdogs/content/svy/svy210111_e.htm", "21:0111")</f>
        <v>21:0111</v>
      </c>
      <c r="E4227" t="s">
        <v>19712</v>
      </c>
      <c r="F4227" t="s">
        <v>19713</v>
      </c>
      <c r="H4227">
        <v>60.661766100000001</v>
      </c>
      <c r="I4227">
        <v>-101.4350669</v>
      </c>
      <c r="J4227" s="1" t="str">
        <f t="shared" ref="J4227:J4247" si="701">HYPERLINK("https://geochem.nrcan.gc.ca/cdogs/content/kwd/kwd020027_e.htm", "NGR lake sediment grab sample")</f>
        <v>NGR lake sediment grab sample</v>
      </c>
      <c r="K4227" s="1" t="str">
        <f t="shared" ref="K4227:K4247" si="702">HYPERLINK("https://geochem.nrcan.gc.ca/cdogs/content/kwd/kwd080006_e.htm", "&lt;177 micron (NGR)")</f>
        <v>&lt;177 micron (NGR)</v>
      </c>
      <c r="L4227">
        <v>136</v>
      </c>
      <c r="M4227" t="s">
        <v>86</v>
      </c>
      <c r="N4227">
        <v>2641</v>
      </c>
      <c r="O4227" t="s">
        <v>95</v>
      </c>
      <c r="P4227" t="s">
        <v>54</v>
      </c>
      <c r="Q4227" t="s">
        <v>152</v>
      </c>
      <c r="R4227" t="s">
        <v>99</v>
      </c>
      <c r="S4227" t="s">
        <v>57</v>
      </c>
      <c r="T4227" t="s">
        <v>356</v>
      </c>
      <c r="U4227" t="s">
        <v>138</v>
      </c>
      <c r="V4227" t="s">
        <v>357</v>
      </c>
      <c r="W4227" t="s">
        <v>103</v>
      </c>
      <c r="X4227" t="s">
        <v>67</v>
      </c>
      <c r="Y4227" t="s">
        <v>75</v>
      </c>
      <c r="Z4227" t="s">
        <v>67</v>
      </c>
      <c r="AA4227" t="s">
        <v>64</v>
      </c>
      <c r="AB4227" t="s">
        <v>436</v>
      </c>
      <c r="AC4227" t="s">
        <v>66</v>
      </c>
      <c r="AD4227" t="s">
        <v>67</v>
      </c>
      <c r="AE4227" t="s">
        <v>9456</v>
      </c>
      <c r="AF4227" t="s">
        <v>92</v>
      </c>
      <c r="AG4227" t="s">
        <v>203</v>
      </c>
      <c r="AH4227" t="s">
        <v>173</v>
      </c>
      <c r="AI4227" t="s">
        <v>448</v>
      </c>
      <c r="AJ4227" t="s">
        <v>136</v>
      </c>
      <c r="AK4227" t="s">
        <v>73</v>
      </c>
      <c r="AL4227" t="s">
        <v>103</v>
      </c>
      <c r="AM4227" t="s">
        <v>103</v>
      </c>
      <c r="AN4227" t="s">
        <v>76</v>
      </c>
      <c r="AO4227" t="s">
        <v>193</v>
      </c>
      <c r="AP4227" t="s">
        <v>8164</v>
      </c>
      <c r="AQ4227" t="s">
        <v>121</v>
      </c>
      <c r="AR4227" t="s">
        <v>67</v>
      </c>
      <c r="AS4227" t="s">
        <v>54</v>
      </c>
      <c r="AT4227" t="s">
        <v>73</v>
      </c>
      <c r="AU4227" t="s">
        <v>107</v>
      </c>
      <c r="AV4227" t="s">
        <v>450</v>
      </c>
    </row>
    <row r="4228" spans="1:48" hidden="1" x14ac:dyDescent="0.3">
      <c r="A4228" t="s">
        <v>19714</v>
      </c>
      <c r="B4228" t="s">
        <v>19715</v>
      </c>
      <c r="C4228" s="1" t="str">
        <f t="shared" si="696"/>
        <v>21:0975</v>
      </c>
      <c r="D4228" s="1" t="str">
        <f t="shared" si="700"/>
        <v>21:0111</v>
      </c>
      <c r="E4228" t="s">
        <v>19716</v>
      </c>
      <c r="F4228" t="s">
        <v>19717</v>
      </c>
      <c r="H4228">
        <v>60.626435000000001</v>
      </c>
      <c r="I4228">
        <v>-101.4307005</v>
      </c>
      <c r="J4228" s="1" t="str">
        <f t="shared" si="701"/>
        <v>NGR lake sediment grab sample</v>
      </c>
      <c r="K4228" s="1" t="str">
        <f t="shared" si="702"/>
        <v>&lt;177 micron (NGR)</v>
      </c>
      <c r="L4228">
        <v>136</v>
      </c>
      <c r="M4228" t="s">
        <v>149</v>
      </c>
      <c r="N4228">
        <v>2642</v>
      </c>
      <c r="O4228" t="s">
        <v>448</v>
      </c>
      <c r="P4228" t="s">
        <v>54</v>
      </c>
      <c r="Q4228" t="s">
        <v>437</v>
      </c>
      <c r="R4228" t="s">
        <v>139</v>
      </c>
      <c r="S4228" t="s">
        <v>57</v>
      </c>
      <c r="T4228" t="s">
        <v>172</v>
      </c>
      <c r="U4228" t="s">
        <v>59</v>
      </c>
      <c r="V4228" t="s">
        <v>2740</v>
      </c>
      <c r="W4228" t="s">
        <v>224</v>
      </c>
      <c r="X4228" t="s">
        <v>67</v>
      </c>
      <c r="Y4228" t="s">
        <v>177</v>
      </c>
      <c r="Z4228" t="s">
        <v>62</v>
      </c>
      <c r="AA4228" t="s">
        <v>64</v>
      </c>
      <c r="AB4228" t="s">
        <v>264</v>
      </c>
      <c r="AC4228" t="s">
        <v>66</v>
      </c>
      <c r="AD4228" t="s">
        <v>67</v>
      </c>
      <c r="AE4228" t="s">
        <v>3989</v>
      </c>
      <c r="AF4228" t="s">
        <v>104</v>
      </c>
      <c r="AG4228" t="s">
        <v>116</v>
      </c>
      <c r="AH4228" t="s">
        <v>173</v>
      </c>
      <c r="AI4228" t="s">
        <v>170</v>
      </c>
      <c r="AJ4228" t="s">
        <v>388</v>
      </c>
      <c r="AK4228" t="s">
        <v>73</v>
      </c>
      <c r="AL4228" t="s">
        <v>103</v>
      </c>
      <c r="AM4228" t="s">
        <v>103</v>
      </c>
      <c r="AN4228" t="s">
        <v>76</v>
      </c>
      <c r="AO4228" t="s">
        <v>124</v>
      </c>
      <c r="AP4228" t="s">
        <v>470</v>
      </c>
      <c r="AQ4228" t="s">
        <v>150</v>
      </c>
      <c r="AR4228" t="s">
        <v>67</v>
      </c>
      <c r="AS4228" t="s">
        <v>54</v>
      </c>
      <c r="AT4228" t="s">
        <v>73</v>
      </c>
      <c r="AU4228" t="s">
        <v>107</v>
      </c>
      <c r="AV4228" t="s">
        <v>19718</v>
      </c>
    </row>
    <row r="4229" spans="1:48" hidden="1" x14ac:dyDescent="0.3">
      <c r="A4229" t="s">
        <v>19719</v>
      </c>
      <c r="B4229" t="s">
        <v>19720</v>
      </c>
      <c r="C4229" s="1" t="str">
        <f t="shared" si="696"/>
        <v>21:0975</v>
      </c>
      <c r="D4229" s="1" t="str">
        <f t="shared" si="700"/>
        <v>21:0111</v>
      </c>
      <c r="E4229" t="s">
        <v>19721</v>
      </c>
      <c r="F4229" t="s">
        <v>19722</v>
      </c>
      <c r="H4229">
        <v>60.5879859</v>
      </c>
      <c r="I4229">
        <v>-101.45883619999999</v>
      </c>
      <c r="J4229" s="1" t="str">
        <f t="shared" si="701"/>
        <v>NGR lake sediment grab sample</v>
      </c>
      <c r="K4229" s="1" t="str">
        <f t="shared" si="702"/>
        <v>&lt;177 micron (NGR)</v>
      </c>
      <c r="L4229">
        <v>136</v>
      </c>
      <c r="M4229" t="s">
        <v>113</v>
      </c>
      <c r="N4229">
        <v>2643</v>
      </c>
      <c r="O4229" t="s">
        <v>448</v>
      </c>
      <c r="P4229" t="s">
        <v>54</v>
      </c>
      <c r="Q4229" t="s">
        <v>58</v>
      </c>
      <c r="R4229" t="s">
        <v>99</v>
      </c>
      <c r="S4229" t="s">
        <v>57</v>
      </c>
      <c r="T4229" t="s">
        <v>691</v>
      </c>
      <c r="U4229" t="s">
        <v>57</v>
      </c>
      <c r="V4229" t="s">
        <v>2740</v>
      </c>
      <c r="W4229" t="s">
        <v>103</v>
      </c>
      <c r="X4229" t="s">
        <v>67</v>
      </c>
      <c r="Y4229" t="s">
        <v>155</v>
      </c>
      <c r="Z4229" t="s">
        <v>67</v>
      </c>
      <c r="AA4229" t="s">
        <v>64</v>
      </c>
      <c r="AB4229" t="s">
        <v>69</v>
      </c>
      <c r="AC4229" t="s">
        <v>66</v>
      </c>
      <c r="AD4229" t="s">
        <v>54</v>
      </c>
      <c r="AE4229" t="s">
        <v>8540</v>
      </c>
      <c r="AF4229" t="s">
        <v>76</v>
      </c>
      <c r="AG4229" t="s">
        <v>88</v>
      </c>
      <c r="AH4229" t="s">
        <v>472</v>
      </c>
      <c r="AI4229" t="s">
        <v>137</v>
      </c>
      <c r="AJ4229" t="s">
        <v>226</v>
      </c>
      <c r="AK4229" t="s">
        <v>73</v>
      </c>
      <c r="AL4229" t="s">
        <v>103</v>
      </c>
      <c r="AM4229" t="s">
        <v>224</v>
      </c>
      <c r="AN4229" t="s">
        <v>76</v>
      </c>
      <c r="AO4229" t="s">
        <v>59</v>
      </c>
      <c r="AP4229" t="s">
        <v>8164</v>
      </c>
      <c r="AQ4229" t="s">
        <v>281</v>
      </c>
      <c r="AR4229" t="s">
        <v>67</v>
      </c>
      <c r="AS4229" t="s">
        <v>54</v>
      </c>
      <c r="AT4229" t="s">
        <v>73</v>
      </c>
      <c r="AU4229" t="s">
        <v>107</v>
      </c>
      <c r="AV4229" t="s">
        <v>7925</v>
      </c>
    </row>
    <row r="4230" spans="1:48" hidden="1" x14ac:dyDescent="0.3">
      <c r="A4230" t="s">
        <v>19723</v>
      </c>
      <c r="B4230" t="s">
        <v>19724</v>
      </c>
      <c r="C4230" s="1" t="str">
        <f t="shared" si="696"/>
        <v>21:0975</v>
      </c>
      <c r="D4230" s="1" t="str">
        <f t="shared" si="700"/>
        <v>21:0111</v>
      </c>
      <c r="E4230" t="s">
        <v>19721</v>
      </c>
      <c r="F4230" t="s">
        <v>19725</v>
      </c>
      <c r="H4230">
        <v>60.5879859</v>
      </c>
      <c r="I4230">
        <v>-101.45883619999999</v>
      </c>
      <c r="J4230" s="1" t="str">
        <f t="shared" si="701"/>
        <v>NGR lake sediment grab sample</v>
      </c>
      <c r="K4230" s="1" t="str">
        <f t="shared" si="702"/>
        <v>&lt;177 micron (NGR)</v>
      </c>
      <c r="L4230">
        <v>136</v>
      </c>
      <c r="M4230" t="s">
        <v>132</v>
      </c>
      <c r="N4230">
        <v>2644</v>
      </c>
      <c r="O4230" t="s">
        <v>302</v>
      </c>
      <c r="P4230" t="s">
        <v>54</v>
      </c>
      <c r="Q4230" t="s">
        <v>58</v>
      </c>
      <c r="R4230" t="s">
        <v>317</v>
      </c>
      <c r="S4230" t="s">
        <v>57</v>
      </c>
      <c r="T4230" t="s">
        <v>492</v>
      </c>
      <c r="U4230" t="s">
        <v>96</v>
      </c>
      <c r="V4230" t="s">
        <v>2740</v>
      </c>
      <c r="W4230" t="s">
        <v>103</v>
      </c>
      <c r="X4230" t="s">
        <v>67</v>
      </c>
      <c r="Y4230" t="s">
        <v>155</v>
      </c>
      <c r="Z4230" t="s">
        <v>67</v>
      </c>
      <c r="AA4230" t="s">
        <v>64</v>
      </c>
      <c r="AB4230" t="s">
        <v>69</v>
      </c>
      <c r="AC4230" t="s">
        <v>66</v>
      </c>
      <c r="AD4230" t="s">
        <v>67</v>
      </c>
      <c r="AE4230" t="s">
        <v>9038</v>
      </c>
      <c r="AF4230" t="s">
        <v>76</v>
      </c>
      <c r="AG4230" t="s">
        <v>88</v>
      </c>
      <c r="AH4230" t="s">
        <v>780</v>
      </c>
      <c r="AI4230" t="s">
        <v>137</v>
      </c>
      <c r="AJ4230" t="s">
        <v>127</v>
      </c>
      <c r="AK4230" t="s">
        <v>73</v>
      </c>
      <c r="AL4230" t="s">
        <v>103</v>
      </c>
      <c r="AM4230" t="s">
        <v>103</v>
      </c>
      <c r="AN4230" t="s">
        <v>76</v>
      </c>
      <c r="AO4230" t="s">
        <v>156</v>
      </c>
      <c r="AP4230" t="s">
        <v>8164</v>
      </c>
      <c r="AQ4230" t="s">
        <v>104</v>
      </c>
      <c r="AR4230" t="s">
        <v>67</v>
      </c>
      <c r="AS4230" t="s">
        <v>54</v>
      </c>
      <c r="AT4230" t="s">
        <v>73</v>
      </c>
      <c r="AU4230" t="s">
        <v>107</v>
      </c>
      <c r="AV4230" t="s">
        <v>9403</v>
      </c>
    </row>
    <row r="4231" spans="1:48" hidden="1" x14ac:dyDescent="0.3">
      <c r="A4231" t="s">
        <v>19726</v>
      </c>
      <c r="B4231" t="s">
        <v>19727</v>
      </c>
      <c r="C4231" s="1" t="str">
        <f t="shared" si="696"/>
        <v>21:0975</v>
      </c>
      <c r="D4231" s="1" t="str">
        <f t="shared" si="700"/>
        <v>21:0111</v>
      </c>
      <c r="E4231" t="s">
        <v>19728</v>
      </c>
      <c r="F4231" t="s">
        <v>19729</v>
      </c>
      <c r="H4231">
        <v>60.552199700000003</v>
      </c>
      <c r="I4231">
        <v>-101.4523599</v>
      </c>
      <c r="J4231" s="1" t="str">
        <f t="shared" si="701"/>
        <v>NGR lake sediment grab sample</v>
      </c>
      <c r="K4231" s="1" t="str">
        <f t="shared" si="702"/>
        <v>&lt;177 micron (NGR)</v>
      </c>
      <c r="L4231">
        <v>136</v>
      </c>
      <c r="M4231" t="s">
        <v>165</v>
      </c>
      <c r="N4231">
        <v>2645</v>
      </c>
      <c r="O4231" t="s">
        <v>171</v>
      </c>
      <c r="P4231" t="s">
        <v>54</v>
      </c>
      <c r="Q4231" t="s">
        <v>562</v>
      </c>
      <c r="R4231" t="s">
        <v>347</v>
      </c>
      <c r="S4231" t="s">
        <v>57</v>
      </c>
      <c r="T4231" t="s">
        <v>890</v>
      </c>
      <c r="U4231" t="s">
        <v>59</v>
      </c>
      <c r="V4231" t="s">
        <v>2740</v>
      </c>
      <c r="W4231" t="s">
        <v>103</v>
      </c>
      <c r="X4231" t="s">
        <v>67</v>
      </c>
      <c r="Y4231" t="s">
        <v>238</v>
      </c>
      <c r="Z4231" t="s">
        <v>62</v>
      </c>
      <c r="AA4231" t="s">
        <v>64</v>
      </c>
      <c r="AB4231" t="s">
        <v>151</v>
      </c>
      <c r="AC4231" t="s">
        <v>66</v>
      </c>
      <c r="AD4231" t="s">
        <v>67</v>
      </c>
      <c r="AE4231" t="s">
        <v>8978</v>
      </c>
      <c r="AF4231" t="s">
        <v>168</v>
      </c>
      <c r="AG4231" t="s">
        <v>357</v>
      </c>
      <c r="AH4231" t="s">
        <v>173</v>
      </c>
      <c r="AI4231" t="s">
        <v>170</v>
      </c>
      <c r="AJ4231" t="s">
        <v>363</v>
      </c>
      <c r="AK4231" t="s">
        <v>73</v>
      </c>
      <c r="AL4231" t="s">
        <v>103</v>
      </c>
      <c r="AM4231" t="s">
        <v>103</v>
      </c>
      <c r="AN4231" t="s">
        <v>76</v>
      </c>
      <c r="AO4231" t="s">
        <v>263</v>
      </c>
      <c r="AP4231" t="s">
        <v>218</v>
      </c>
      <c r="AQ4231" t="s">
        <v>156</v>
      </c>
      <c r="AR4231" t="s">
        <v>67</v>
      </c>
      <c r="AS4231" t="s">
        <v>54</v>
      </c>
      <c r="AT4231" t="s">
        <v>73</v>
      </c>
      <c r="AU4231" t="s">
        <v>107</v>
      </c>
      <c r="AV4231" t="s">
        <v>13997</v>
      </c>
    </row>
    <row r="4232" spans="1:48" hidden="1" x14ac:dyDescent="0.3">
      <c r="A4232" t="s">
        <v>19730</v>
      </c>
      <c r="B4232" t="s">
        <v>19731</v>
      </c>
      <c r="C4232" s="1" t="str">
        <f t="shared" si="696"/>
        <v>21:0975</v>
      </c>
      <c r="D4232" s="1" t="str">
        <f t="shared" si="700"/>
        <v>21:0111</v>
      </c>
      <c r="E4232" t="s">
        <v>19732</v>
      </c>
      <c r="F4232" t="s">
        <v>19733</v>
      </c>
      <c r="H4232">
        <v>60.547885399999998</v>
      </c>
      <c r="I4232">
        <v>-101.3865361</v>
      </c>
      <c r="J4232" s="1" t="str">
        <f t="shared" si="701"/>
        <v>NGR lake sediment grab sample</v>
      </c>
      <c r="K4232" s="1" t="str">
        <f t="shared" si="702"/>
        <v>&lt;177 micron (NGR)</v>
      </c>
      <c r="L4232">
        <v>136</v>
      </c>
      <c r="M4232" t="s">
        <v>185</v>
      </c>
      <c r="N4232">
        <v>2646</v>
      </c>
      <c r="O4232" t="s">
        <v>211</v>
      </c>
      <c r="P4232" t="s">
        <v>54</v>
      </c>
      <c r="Q4232" t="s">
        <v>262</v>
      </c>
      <c r="R4232" t="s">
        <v>99</v>
      </c>
      <c r="S4232" t="s">
        <v>57</v>
      </c>
      <c r="T4232" t="s">
        <v>65</v>
      </c>
      <c r="U4232" t="s">
        <v>117</v>
      </c>
      <c r="V4232" t="s">
        <v>151</v>
      </c>
      <c r="W4232" t="s">
        <v>75</v>
      </c>
      <c r="X4232" t="s">
        <v>67</v>
      </c>
      <c r="Y4232" t="s">
        <v>136</v>
      </c>
      <c r="Z4232" t="s">
        <v>62</v>
      </c>
      <c r="AA4232" t="s">
        <v>64</v>
      </c>
      <c r="AB4232" t="s">
        <v>317</v>
      </c>
      <c r="AC4232" t="s">
        <v>70</v>
      </c>
      <c r="AD4232" t="s">
        <v>59</v>
      </c>
      <c r="AE4232" t="s">
        <v>3822</v>
      </c>
      <c r="AF4232" t="s">
        <v>178</v>
      </c>
      <c r="AG4232" t="s">
        <v>104</v>
      </c>
      <c r="AH4232" t="s">
        <v>70</v>
      </c>
      <c r="AI4232" t="s">
        <v>136</v>
      </c>
      <c r="AJ4232" t="s">
        <v>96</v>
      </c>
      <c r="AK4232" t="s">
        <v>73</v>
      </c>
      <c r="AL4232" t="s">
        <v>103</v>
      </c>
      <c r="AM4232" t="s">
        <v>103</v>
      </c>
      <c r="AN4232" t="s">
        <v>76</v>
      </c>
      <c r="AO4232" t="s">
        <v>117</v>
      </c>
      <c r="AP4232" t="s">
        <v>997</v>
      </c>
      <c r="AQ4232" t="s">
        <v>389</v>
      </c>
      <c r="AR4232" t="s">
        <v>67</v>
      </c>
      <c r="AS4232" t="s">
        <v>62</v>
      </c>
      <c r="AT4232" t="s">
        <v>73</v>
      </c>
      <c r="AU4232" t="s">
        <v>107</v>
      </c>
      <c r="AV4232" t="s">
        <v>19734</v>
      </c>
    </row>
    <row r="4233" spans="1:48" hidden="1" x14ac:dyDescent="0.3">
      <c r="A4233" t="s">
        <v>19735</v>
      </c>
      <c r="B4233" t="s">
        <v>19736</v>
      </c>
      <c r="C4233" s="1" t="str">
        <f t="shared" si="696"/>
        <v>21:0975</v>
      </c>
      <c r="D4233" s="1" t="str">
        <f t="shared" si="700"/>
        <v>21:0111</v>
      </c>
      <c r="E4233" t="s">
        <v>19705</v>
      </c>
      <c r="F4233" t="s">
        <v>19737</v>
      </c>
      <c r="H4233">
        <v>60.5927845</v>
      </c>
      <c r="I4233">
        <v>-101.3727185</v>
      </c>
      <c r="J4233" s="1" t="str">
        <f t="shared" si="701"/>
        <v>NGR lake sediment grab sample</v>
      </c>
      <c r="K4233" s="1" t="str">
        <f t="shared" si="702"/>
        <v>&lt;177 micron (NGR)</v>
      </c>
      <c r="L4233">
        <v>136</v>
      </c>
      <c r="M4233" t="s">
        <v>345</v>
      </c>
      <c r="N4233">
        <v>2647</v>
      </c>
      <c r="O4233" t="s">
        <v>74</v>
      </c>
      <c r="P4233" t="s">
        <v>54</v>
      </c>
      <c r="Q4233" t="s">
        <v>437</v>
      </c>
      <c r="R4233" t="s">
        <v>134</v>
      </c>
      <c r="S4233" t="s">
        <v>57</v>
      </c>
      <c r="T4233" t="s">
        <v>235</v>
      </c>
      <c r="U4233" t="s">
        <v>96</v>
      </c>
      <c r="V4233" t="s">
        <v>2740</v>
      </c>
      <c r="W4233" t="s">
        <v>103</v>
      </c>
      <c r="X4233" t="s">
        <v>67</v>
      </c>
      <c r="Y4233" t="s">
        <v>224</v>
      </c>
      <c r="Z4233" t="s">
        <v>74</v>
      </c>
      <c r="AA4233" t="s">
        <v>64</v>
      </c>
      <c r="AB4233" t="s">
        <v>550</v>
      </c>
      <c r="AC4233" t="s">
        <v>173</v>
      </c>
      <c r="AD4233" t="s">
        <v>67</v>
      </c>
      <c r="AE4233" t="s">
        <v>8754</v>
      </c>
      <c r="AF4233" t="s">
        <v>168</v>
      </c>
      <c r="AG4233" t="s">
        <v>357</v>
      </c>
      <c r="AH4233" t="s">
        <v>173</v>
      </c>
      <c r="AI4233" t="s">
        <v>276</v>
      </c>
      <c r="AJ4233" t="s">
        <v>56</v>
      </c>
      <c r="AK4233" t="s">
        <v>73</v>
      </c>
      <c r="AL4233" t="s">
        <v>103</v>
      </c>
      <c r="AM4233" t="s">
        <v>103</v>
      </c>
      <c r="AN4233" t="s">
        <v>76</v>
      </c>
      <c r="AO4233" t="s">
        <v>328</v>
      </c>
      <c r="AP4233" t="s">
        <v>521</v>
      </c>
      <c r="AQ4233" t="s">
        <v>692</v>
      </c>
      <c r="AR4233" t="s">
        <v>67</v>
      </c>
      <c r="AS4233" t="s">
        <v>54</v>
      </c>
      <c r="AT4233" t="s">
        <v>73</v>
      </c>
      <c r="AU4233" t="s">
        <v>107</v>
      </c>
      <c r="AV4233" t="s">
        <v>19738</v>
      </c>
    </row>
    <row r="4234" spans="1:48" hidden="1" x14ac:dyDescent="0.3">
      <c r="A4234" t="s">
        <v>19739</v>
      </c>
      <c r="B4234" t="s">
        <v>19740</v>
      </c>
      <c r="C4234" s="1" t="str">
        <f t="shared" si="696"/>
        <v>21:0975</v>
      </c>
      <c r="D4234" s="1" t="str">
        <f t="shared" si="700"/>
        <v>21:0111</v>
      </c>
      <c r="E4234" t="s">
        <v>19741</v>
      </c>
      <c r="F4234" t="s">
        <v>19742</v>
      </c>
      <c r="H4234">
        <v>60.623786500000001</v>
      </c>
      <c r="I4234">
        <v>-101.39073759999999</v>
      </c>
      <c r="J4234" s="1" t="str">
        <f t="shared" si="701"/>
        <v>NGR lake sediment grab sample</v>
      </c>
      <c r="K4234" s="1" t="str">
        <f t="shared" si="702"/>
        <v>&lt;177 micron (NGR)</v>
      </c>
      <c r="L4234">
        <v>136</v>
      </c>
      <c r="M4234" t="s">
        <v>200</v>
      </c>
      <c r="N4234">
        <v>2648</v>
      </c>
      <c r="O4234" t="s">
        <v>125</v>
      </c>
      <c r="P4234" t="s">
        <v>54</v>
      </c>
      <c r="Q4234" t="s">
        <v>447</v>
      </c>
      <c r="R4234" t="s">
        <v>151</v>
      </c>
      <c r="S4234" t="s">
        <v>57</v>
      </c>
      <c r="T4234" t="s">
        <v>315</v>
      </c>
      <c r="U4234" t="s">
        <v>117</v>
      </c>
      <c r="V4234" t="s">
        <v>356</v>
      </c>
      <c r="W4234" t="s">
        <v>75</v>
      </c>
      <c r="X4234" t="s">
        <v>74</v>
      </c>
      <c r="Y4234" t="s">
        <v>155</v>
      </c>
      <c r="Z4234" t="s">
        <v>62</v>
      </c>
      <c r="AA4234" t="s">
        <v>64</v>
      </c>
      <c r="AB4234" t="s">
        <v>153</v>
      </c>
      <c r="AC4234" t="s">
        <v>155</v>
      </c>
      <c r="AD4234" t="s">
        <v>67</v>
      </c>
      <c r="AE4234" t="s">
        <v>3832</v>
      </c>
      <c r="AF4234" t="s">
        <v>290</v>
      </c>
      <c r="AG4234" t="s">
        <v>281</v>
      </c>
      <c r="AH4234" t="s">
        <v>780</v>
      </c>
      <c r="AI4234" t="s">
        <v>106</v>
      </c>
      <c r="AJ4234" t="s">
        <v>348</v>
      </c>
      <c r="AK4234" t="s">
        <v>73</v>
      </c>
      <c r="AL4234" t="s">
        <v>103</v>
      </c>
      <c r="AM4234" t="s">
        <v>177</v>
      </c>
      <c r="AN4234" t="s">
        <v>76</v>
      </c>
      <c r="AO4234" t="s">
        <v>92</v>
      </c>
      <c r="AP4234" t="s">
        <v>446</v>
      </c>
      <c r="AQ4234" t="s">
        <v>692</v>
      </c>
      <c r="AR4234" t="s">
        <v>67</v>
      </c>
      <c r="AS4234" t="s">
        <v>54</v>
      </c>
      <c r="AT4234" t="s">
        <v>73</v>
      </c>
      <c r="AU4234" t="s">
        <v>107</v>
      </c>
      <c r="AV4234" t="s">
        <v>6062</v>
      </c>
    </row>
    <row r="4235" spans="1:48" hidden="1" x14ac:dyDescent="0.3">
      <c r="A4235" t="s">
        <v>19743</v>
      </c>
      <c r="B4235" t="s">
        <v>19744</v>
      </c>
      <c r="C4235" s="1" t="str">
        <f t="shared" si="696"/>
        <v>21:0975</v>
      </c>
      <c r="D4235" s="1" t="str">
        <f t="shared" si="700"/>
        <v>21:0111</v>
      </c>
      <c r="E4235" t="s">
        <v>19745</v>
      </c>
      <c r="F4235" t="s">
        <v>19746</v>
      </c>
      <c r="H4235">
        <v>60.649687399999998</v>
      </c>
      <c r="I4235">
        <v>-101.38045390000001</v>
      </c>
      <c r="J4235" s="1" t="str">
        <f t="shared" si="701"/>
        <v>NGR lake sediment grab sample</v>
      </c>
      <c r="K4235" s="1" t="str">
        <f t="shared" si="702"/>
        <v>&lt;177 micron (NGR)</v>
      </c>
      <c r="L4235">
        <v>136</v>
      </c>
      <c r="M4235" t="s">
        <v>217</v>
      </c>
      <c r="N4235">
        <v>2649</v>
      </c>
      <c r="O4235" t="s">
        <v>171</v>
      </c>
      <c r="P4235" t="s">
        <v>54</v>
      </c>
      <c r="Q4235" t="s">
        <v>277</v>
      </c>
      <c r="R4235" t="s">
        <v>192</v>
      </c>
      <c r="S4235" t="s">
        <v>57</v>
      </c>
      <c r="T4235" t="s">
        <v>291</v>
      </c>
      <c r="U4235" t="s">
        <v>138</v>
      </c>
      <c r="V4235" t="s">
        <v>282</v>
      </c>
      <c r="W4235" t="s">
        <v>177</v>
      </c>
      <c r="X4235" t="s">
        <v>67</v>
      </c>
      <c r="Y4235" t="s">
        <v>157</v>
      </c>
      <c r="Z4235" t="s">
        <v>62</v>
      </c>
      <c r="AA4235" t="s">
        <v>64</v>
      </c>
      <c r="AB4235" t="s">
        <v>471</v>
      </c>
      <c r="AC4235" t="s">
        <v>66</v>
      </c>
      <c r="AD4235" t="s">
        <v>67</v>
      </c>
      <c r="AE4235" t="s">
        <v>173</v>
      </c>
      <c r="AF4235" t="s">
        <v>134</v>
      </c>
      <c r="AG4235" t="s">
        <v>116</v>
      </c>
      <c r="AH4235" t="s">
        <v>173</v>
      </c>
      <c r="AI4235" t="s">
        <v>276</v>
      </c>
      <c r="AJ4235" t="s">
        <v>263</v>
      </c>
      <c r="AK4235" t="s">
        <v>73</v>
      </c>
      <c r="AL4235" t="s">
        <v>103</v>
      </c>
      <c r="AM4235" t="s">
        <v>103</v>
      </c>
      <c r="AN4235" t="s">
        <v>76</v>
      </c>
      <c r="AO4235" t="s">
        <v>318</v>
      </c>
      <c r="AP4235" t="s">
        <v>186</v>
      </c>
      <c r="AQ4235" t="s">
        <v>168</v>
      </c>
      <c r="AR4235" t="s">
        <v>67</v>
      </c>
      <c r="AS4235" t="s">
        <v>54</v>
      </c>
      <c r="AT4235" t="s">
        <v>73</v>
      </c>
      <c r="AU4235" t="s">
        <v>107</v>
      </c>
      <c r="AV4235" t="s">
        <v>7921</v>
      </c>
    </row>
    <row r="4236" spans="1:48" hidden="1" x14ac:dyDescent="0.3">
      <c r="A4236" t="s">
        <v>19747</v>
      </c>
      <c r="B4236" t="s">
        <v>19748</v>
      </c>
      <c r="C4236" s="1" t="str">
        <f t="shared" si="696"/>
        <v>21:0975</v>
      </c>
      <c r="D4236" s="1" t="str">
        <f t="shared" si="700"/>
        <v>21:0111</v>
      </c>
      <c r="E4236" t="s">
        <v>19749</v>
      </c>
      <c r="F4236" t="s">
        <v>19750</v>
      </c>
      <c r="H4236">
        <v>60.677985200000002</v>
      </c>
      <c r="I4236">
        <v>-101.37221649999999</v>
      </c>
      <c r="J4236" s="1" t="str">
        <f t="shared" si="701"/>
        <v>NGR lake sediment grab sample</v>
      </c>
      <c r="K4236" s="1" t="str">
        <f t="shared" si="702"/>
        <v>&lt;177 micron (NGR)</v>
      </c>
      <c r="L4236">
        <v>136</v>
      </c>
      <c r="M4236" t="s">
        <v>246</v>
      </c>
      <c r="N4236">
        <v>2650</v>
      </c>
      <c r="O4236" t="s">
        <v>302</v>
      </c>
      <c r="P4236" t="s">
        <v>54</v>
      </c>
      <c r="Q4236" t="s">
        <v>435</v>
      </c>
      <c r="R4236" t="s">
        <v>290</v>
      </c>
      <c r="S4236" t="s">
        <v>57</v>
      </c>
      <c r="T4236" t="s">
        <v>315</v>
      </c>
      <c r="U4236" t="s">
        <v>96</v>
      </c>
      <c r="V4236" t="s">
        <v>471</v>
      </c>
      <c r="W4236" t="s">
        <v>302</v>
      </c>
      <c r="X4236" t="s">
        <v>74</v>
      </c>
      <c r="Y4236" t="s">
        <v>396</v>
      </c>
      <c r="Z4236" t="s">
        <v>96</v>
      </c>
      <c r="AA4236" t="s">
        <v>64</v>
      </c>
      <c r="AB4236" t="s">
        <v>428</v>
      </c>
      <c r="AC4236" t="s">
        <v>75</v>
      </c>
      <c r="AD4236" t="s">
        <v>67</v>
      </c>
      <c r="AE4236" t="s">
        <v>68</v>
      </c>
      <c r="AF4236" t="s">
        <v>281</v>
      </c>
      <c r="AG4236" t="s">
        <v>427</v>
      </c>
      <c r="AH4236" t="s">
        <v>173</v>
      </c>
      <c r="AI4236" t="s">
        <v>340</v>
      </c>
      <c r="AJ4236" t="s">
        <v>280</v>
      </c>
      <c r="AK4236" t="s">
        <v>73</v>
      </c>
      <c r="AL4236" t="s">
        <v>75</v>
      </c>
      <c r="AM4236" t="s">
        <v>157</v>
      </c>
      <c r="AN4236" t="s">
        <v>76</v>
      </c>
      <c r="AO4236" t="s">
        <v>104</v>
      </c>
      <c r="AP4236" t="s">
        <v>126</v>
      </c>
      <c r="AQ4236" t="s">
        <v>72</v>
      </c>
      <c r="AR4236" t="s">
        <v>67</v>
      </c>
      <c r="AS4236" t="s">
        <v>170</v>
      </c>
      <c r="AT4236" t="s">
        <v>73</v>
      </c>
      <c r="AU4236" t="s">
        <v>107</v>
      </c>
      <c r="AV4236" t="s">
        <v>11704</v>
      </c>
    </row>
    <row r="4237" spans="1:48" hidden="1" x14ac:dyDescent="0.3">
      <c r="A4237" t="s">
        <v>19751</v>
      </c>
      <c r="B4237" t="s">
        <v>19752</v>
      </c>
      <c r="C4237" s="1" t="str">
        <f t="shared" si="696"/>
        <v>21:0975</v>
      </c>
      <c r="D4237" s="1" t="str">
        <f t="shared" si="700"/>
        <v>21:0111</v>
      </c>
      <c r="E4237" t="s">
        <v>19753</v>
      </c>
      <c r="F4237" t="s">
        <v>19754</v>
      </c>
      <c r="H4237">
        <v>60.691484600000003</v>
      </c>
      <c r="I4237">
        <v>-101.34679319999999</v>
      </c>
      <c r="J4237" s="1" t="str">
        <f t="shared" si="701"/>
        <v>NGR lake sediment grab sample</v>
      </c>
      <c r="K4237" s="1" t="str">
        <f t="shared" si="702"/>
        <v>&lt;177 micron (NGR)</v>
      </c>
      <c r="L4237">
        <v>136</v>
      </c>
      <c r="M4237" t="s">
        <v>260</v>
      </c>
      <c r="N4237">
        <v>2651</v>
      </c>
      <c r="O4237" t="s">
        <v>302</v>
      </c>
      <c r="P4237" t="s">
        <v>54</v>
      </c>
      <c r="Q4237" t="s">
        <v>364</v>
      </c>
      <c r="R4237" t="s">
        <v>471</v>
      </c>
      <c r="S4237" t="s">
        <v>57</v>
      </c>
      <c r="T4237" t="s">
        <v>1128</v>
      </c>
      <c r="U4237" t="s">
        <v>168</v>
      </c>
      <c r="V4237" t="s">
        <v>478</v>
      </c>
      <c r="W4237" t="s">
        <v>421</v>
      </c>
      <c r="X4237" t="s">
        <v>62</v>
      </c>
      <c r="Y4237" t="s">
        <v>206</v>
      </c>
      <c r="Z4237" t="s">
        <v>62</v>
      </c>
      <c r="AA4237" t="s">
        <v>64</v>
      </c>
      <c r="AB4237" t="s">
        <v>262</v>
      </c>
      <c r="AC4237" t="s">
        <v>526</v>
      </c>
      <c r="AD4237" t="s">
        <v>88</v>
      </c>
      <c r="AE4237" t="s">
        <v>3853</v>
      </c>
      <c r="AF4237" t="s">
        <v>104</v>
      </c>
      <c r="AG4237" t="s">
        <v>381</v>
      </c>
      <c r="AH4237" t="s">
        <v>472</v>
      </c>
      <c r="AI4237" t="s">
        <v>96</v>
      </c>
      <c r="AJ4237" t="s">
        <v>10987</v>
      </c>
      <c r="AK4237" t="s">
        <v>73</v>
      </c>
      <c r="AL4237" t="s">
        <v>75</v>
      </c>
      <c r="AM4237" t="s">
        <v>421</v>
      </c>
      <c r="AN4237" t="s">
        <v>76</v>
      </c>
      <c r="AO4237" t="s">
        <v>1296</v>
      </c>
      <c r="AP4237" t="s">
        <v>194</v>
      </c>
      <c r="AQ4237" t="s">
        <v>820</v>
      </c>
      <c r="AR4237" t="s">
        <v>67</v>
      </c>
      <c r="AS4237" t="s">
        <v>96</v>
      </c>
      <c r="AT4237" t="s">
        <v>364</v>
      </c>
      <c r="AU4237" t="s">
        <v>107</v>
      </c>
      <c r="AV4237" t="s">
        <v>1233</v>
      </c>
    </row>
    <row r="4238" spans="1:48" hidden="1" x14ac:dyDescent="0.3">
      <c r="A4238" t="s">
        <v>19755</v>
      </c>
      <c r="B4238" t="s">
        <v>19756</v>
      </c>
      <c r="C4238" s="1" t="str">
        <f t="shared" si="696"/>
        <v>21:0975</v>
      </c>
      <c r="D4238" s="1" t="str">
        <f t="shared" si="700"/>
        <v>21:0111</v>
      </c>
      <c r="E4238" t="s">
        <v>19757</v>
      </c>
      <c r="F4238" t="s">
        <v>19758</v>
      </c>
      <c r="H4238">
        <v>60.657177799999999</v>
      </c>
      <c r="I4238">
        <v>-101.33461509999999</v>
      </c>
      <c r="J4238" s="1" t="str">
        <f t="shared" si="701"/>
        <v>NGR lake sediment grab sample</v>
      </c>
      <c r="K4238" s="1" t="str">
        <f t="shared" si="702"/>
        <v>&lt;177 micron (NGR)</v>
      </c>
      <c r="L4238">
        <v>136</v>
      </c>
      <c r="M4238" t="s">
        <v>273</v>
      </c>
      <c r="N4238">
        <v>2652</v>
      </c>
      <c r="O4238" t="s">
        <v>238</v>
      </c>
      <c r="P4238" t="s">
        <v>54</v>
      </c>
      <c r="Q4238" t="s">
        <v>315</v>
      </c>
      <c r="R4238" t="s">
        <v>9673</v>
      </c>
      <c r="S4238" t="s">
        <v>57</v>
      </c>
      <c r="T4238" t="s">
        <v>277</v>
      </c>
      <c r="U4238" t="s">
        <v>96</v>
      </c>
      <c r="V4238" t="s">
        <v>187</v>
      </c>
      <c r="W4238" t="s">
        <v>177</v>
      </c>
      <c r="X4238" t="s">
        <v>62</v>
      </c>
      <c r="Y4238" t="s">
        <v>177</v>
      </c>
      <c r="Z4238" t="s">
        <v>62</v>
      </c>
      <c r="AA4238" t="s">
        <v>64</v>
      </c>
      <c r="AB4238" t="s">
        <v>853</v>
      </c>
      <c r="AC4238" t="s">
        <v>155</v>
      </c>
      <c r="AD4238" t="s">
        <v>170</v>
      </c>
      <c r="AE4238" t="s">
        <v>8812</v>
      </c>
      <c r="AF4238" t="s">
        <v>76</v>
      </c>
      <c r="AG4238" t="s">
        <v>281</v>
      </c>
      <c r="AH4238" t="s">
        <v>472</v>
      </c>
      <c r="AI4238" t="s">
        <v>136</v>
      </c>
      <c r="AJ4238" t="s">
        <v>117</v>
      </c>
      <c r="AK4238" t="s">
        <v>73</v>
      </c>
      <c r="AL4238" t="s">
        <v>103</v>
      </c>
      <c r="AM4238" t="s">
        <v>125</v>
      </c>
      <c r="AN4238" t="s">
        <v>76</v>
      </c>
      <c r="AO4238" t="s">
        <v>77</v>
      </c>
      <c r="AP4238" t="s">
        <v>8164</v>
      </c>
      <c r="AQ4238" t="s">
        <v>290</v>
      </c>
      <c r="AR4238" t="s">
        <v>67</v>
      </c>
      <c r="AS4238" t="s">
        <v>62</v>
      </c>
      <c r="AT4238" t="s">
        <v>73</v>
      </c>
      <c r="AU4238" t="s">
        <v>107</v>
      </c>
      <c r="AV4238" t="s">
        <v>4340</v>
      </c>
    </row>
    <row r="4239" spans="1:48" hidden="1" x14ac:dyDescent="0.3">
      <c r="A4239" t="s">
        <v>19759</v>
      </c>
      <c r="B4239" t="s">
        <v>19760</v>
      </c>
      <c r="C4239" s="1" t="str">
        <f t="shared" si="696"/>
        <v>21:0975</v>
      </c>
      <c r="D4239" s="1" t="str">
        <f t="shared" si="700"/>
        <v>21:0111</v>
      </c>
      <c r="E4239" t="s">
        <v>19761</v>
      </c>
      <c r="F4239" t="s">
        <v>19762</v>
      </c>
      <c r="H4239">
        <v>60.637082499999998</v>
      </c>
      <c r="I4239">
        <v>-101.3300516</v>
      </c>
      <c r="J4239" s="1" t="str">
        <f t="shared" si="701"/>
        <v>NGR lake sediment grab sample</v>
      </c>
      <c r="K4239" s="1" t="str">
        <f t="shared" si="702"/>
        <v>&lt;177 micron (NGR)</v>
      </c>
      <c r="L4239">
        <v>136</v>
      </c>
      <c r="M4239" t="s">
        <v>289</v>
      </c>
      <c r="N4239">
        <v>2653</v>
      </c>
      <c r="O4239" t="s">
        <v>157</v>
      </c>
      <c r="P4239" t="s">
        <v>54</v>
      </c>
      <c r="Q4239" t="s">
        <v>364</v>
      </c>
      <c r="R4239" t="s">
        <v>139</v>
      </c>
      <c r="S4239" t="s">
        <v>57</v>
      </c>
      <c r="T4239" t="s">
        <v>617</v>
      </c>
      <c r="U4239" t="s">
        <v>57</v>
      </c>
      <c r="V4239" t="s">
        <v>2740</v>
      </c>
      <c r="W4239" t="s">
        <v>125</v>
      </c>
      <c r="X4239" t="s">
        <v>67</v>
      </c>
      <c r="Y4239" t="s">
        <v>75</v>
      </c>
      <c r="Z4239" t="s">
        <v>62</v>
      </c>
      <c r="AA4239" t="s">
        <v>64</v>
      </c>
      <c r="AB4239" t="s">
        <v>317</v>
      </c>
      <c r="AC4239" t="s">
        <v>70</v>
      </c>
      <c r="AD4239" t="s">
        <v>67</v>
      </c>
      <c r="AE4239" t="s">
        <v>3989</v>
      </c>
      <c r="AF4239" t="s">
        <v>92</v>
      </c>
      <c r="AG4239" t="s">
        <v>357</v>
      </c>
      <c r="AH4239" t="s">
        <v>780</v>
      </c>
      <c r="AI4239" t="s">
        <v>308</v>
      </c>
      <c r="AJ4239" t="s">
        <v>388</v>
      </c>
      <c r="AK4239" t="s">
        <v>73</v>
      </c>
      <c r="AL4239" t="s">
        <v>103</v>
      </c>
      <c r="AM4239" t="s">
        <v>75</v>
      </c>
      <c r="AN4239" t="s">
        <v>76</v>
      </c>
      <c r="AO4239" t="s">
        <v>440</v>
      </c>
      <c r="AP4239" t="s">
        <v>274</v>
      </c>
      <c r="AQ4239" t="s">
        <v>176</v>
      </c>
      <c r="AR4239" t="s">
        <v>67</v>
      </c>
      <c r="AS4239" t="s">
        <v>54</v>
      </c>
      <c r="AT4239" t="s">
        <v>73</v>
      </c>
      <c r="AU4239" t="s">
        <v>107</v>
      </c>
      <c r="AV4239" t="s">
        <v>9713</v>
      </c>
    </row>
    <row r="4240" spans="1:48" hidden="1" x14ac:dyDescent="0.3">
      <c r="A4240" t="s">
        <v>19763</v>
      </c>
      <c r="B4240" t="s">
        <v>19764</v>
      </c>
      <c r="C4240" s="1" t="str">
        <f t="shared" si="696"/>
        <v>21:0975</v>
      </c>
      <c r="D4240" s="1" t="str">
        <f t="shared" si="700"/>
        <v>21:0111</v>
      </c>
      <c r="E4240" t="s">
        <v>19765</v>
      </c>
      <c r="F4240" t="s">
        <v>19766</v>
      </c>
      <c r="H4240">
        <v>60.597914000000003</v>
      </c>
      <c r="I4240">
        <v>-101.31374580000001</v>
      </c>
      <c r="J4240" s="1" t="str">
        <f t="shared" si="701"/>
        <v>NGR lake sediment grab sample</v>
      </c>
      <c r="K4240" s="1" t="str">
        <f t="shared" si="702"/>
        <v>&lt;177 micron (NGR)</v>
      </c>
      <c r="L4240">
        <v>136</v>
      </c>
      <c r="M4240" t="s">
        <v>301</v>
      </c>
      <c r="N4240">
        <v>2654</v>
      </c>
      <c r="O4240" t="s">
        <v>63</v>
      </c>
      <c r="P4240" t="s">
        <v>54</v>
      </c>
      <c r="Q4240" t="s">
        <v>1227</v>
      </c>
      <c r="R4240" t="s">
        <v>190</v>
      </c>
      <c r="S4240" t="s">
        <v>57</v>
      </c>
      <c r="T4240" t="s">
        <v>291</v>
      </c>
      <c r="U4240" t="s">
        <v>203</v>
      </c>
      <c r="V4240" t="s">
        <v>522</v>
      </c>
      <c r="W4240" t="s">
        <v>302</v>
      </c>
      <c r="X4240" t="s">
        <v>67</v>
      </c>
      <c r="Y4240" t="s">
        <v>95</v>
      </c>
      <c r="Z4240" t="s">
        <v>96</v>
      </c>
      <c r="AA4240" t="s">
        <v>64</v>
      </c>
      <c r="AB4240" t="s">
        <v>251</v>
      </c>
      <c r="AC4240" t="s">
        <v>70</v>
      </c>
      <c r="AD4240" t="s">
        <v>67</v>
      </c>
      <c r="AE4240" t="s">
        <v>74</v>
      </c>
      <c r="AF4240" t="s">
        <v>77</v>
      </c>
      <c r="AG4240" t="s">
        <v>97</v>
      </c>
      <c r="AH4240" t="s">
        <v>173</v>
      </c>
      <c r="AI4240" t="s">
        <v>348</v>
      </c>
      <c r="AJ4240" t="s">
        <v>159</v>
      </c>
      <c r="AK4240" t="s">
        <v>73</v>
      </c>
      <c r="AL4240" t="s">
        <v>224</v>
      </c>
      <c r="AM4240" t="s">
        <v>75</v>
      </c>
      <c r="AN4240" t="s">
        <v>76</v>
      </c>
      <c r="AO4240" t="s">
        <v>88</v>
      </c>
      <c r="AP4240" t="s">
        <v>414</v>
      </c>
      <c r="AQ4240" t="s">
        <v>92</v>
      </c>
      <c r="AR4240" t="s">
        <v>67</v>
      </c>
      <c r="AS4240" t="s">
        <v>170</v>
      </c>
      <c r="AT4240" t="s">
        <v>73</v>
      </c>
      <c r="AU4240" t="s">
        <v>107</v>
      </c>
      <c r="AV4240" t="s">
        <v>13085</v>
      </c>
    </row>
    <row r="4241" spans="1:48" hidden="1" x14ac:dyDescent="0.3">
      <c r="A4241" t="s">
        <v>19767</v>
      </c>
      <c r="B4241" t="s">
        <v>19768</v>
      </c>
      <c r="C4241" s="1" t="str">
        <f t="shared" si="696"/>
        <v>21:0975</v>
      </c>
      <c r="D4241" s="1" t="str">
        <f t="shared" si="700"/>
        <v>21:0111</v>
      </c>
      <c r="E4241" t="s">
        <v>19769</v>
      </c>
      <c r="F4241" t="s">
        <v>19770</v>
      </c>
      <c r="H4241">
        <v>60.567363899999997</v>
      </c>
      <c r="I4241">
        <v>-101.29765500000001</v>
      </c>
      <c r="J4241" s="1" t="str">
        <f t="shared" si="701"/>
        <v>NGR lake sediment grab sample</v>
      </c>
      <c r="K4241" s="1" t="str">
        <f t="shared" si="702"/>
        <v>&lt;177 micron (NGR)</v>
      </c>
      <c r="L4241">
        <v>136</v>
      </c>
      <c r="M4241" t="s">
        <v>314</v>
      </c>
      <c r="N4241">
        <v>2655</v>
      </c>
      <c r="O4241" t="s">
        <v>71</v>
      </c>
      <c r="P4241" t="s">
        <v>54</v>
      </c>
      <c r="Q4241" t="s">
        <v>91</v>
      </c>
      <c r="R4241" t="s">
        <v>1152</v>
      </c>
      <c r="S4241" t="s">
        <v>57</v>
      </c>
      <c r="T4241" t="s">
        <v>492</v>
      </c>
      <c r="U4241" t="s">
        <v>117</v>
      </c>
      <c r="V4241" t="s">
        <v>616</v>
      </c>
      <c r="W4241" t="s">
        <v>75</v>
      </c>
      <c r="X4241" t="s">
        <v>67</v>
      </c>
      <c r="Y4241" t="s">
        <v>68</v>
      </c>
      <c r="Z4241" t="s">
        <v>74</v>
      </c>
      <c r="AA4241" t="s">
        <v>64</v>
      </c>
      <c r="AB4241" t="s">
        <v>151</v>
      </c>
      <c r="AC4241" t="s">
        <v>70</v>
      </c>
      <c r="AD4241" t="s">
        <v>127</v>
      </c>
      <c r="AE4241" t="s">
        <v>8754</v>
      </c>
      <c r="AF4241" t="s">
        <v>104</v>
      </c>
      <c r="AG4241" t="s">
        <v>168</v>
      </c>
      <c r="AH4241" t="s">
        <v>472</v>
      </c>
      <c r="AI4241" t="s">
        <v>136</v>
      </c>
      <c r="AJ4241" t="s">
        <v>94</v>
      </c>
      <c r="AK4241" t="s">
        <v>73</v>
      </c>
      <c r="AL4241" t="s">
        <v>103</v>
      </c>
      <c r="AM4241" t="s">
        <v>103</v>
      </c>
      <c r="AN4241" t="s">
        <v>76</v>
      </c>
      <c r="AO4241" t="s">
        <v>254</v>
      </c>
      <c r="AP4241" t="s">
        <v>8164</v>
      </c>
      <c r="AQ4241" t="s">
        <v>1638</v>
      </c>
      <c r="AR4241" t="s">
        <v>67</v>
      </c>
      <c r="AS4241" t="s">
        <v>54</v>
      </c>
      <c r="AT4241" t="s">
        <v>73</v>
      </c>
      <c r="AU4241" t="s">
        <v>107</v>
      </c>
      <c r="AV4241" t="s">
        <v>389</v>
      </c>
    </row>
    <row r="4242" spans="1:48" hidden="1" x14ac:dyDescent="0.3">
      <c r="A4242" t="s">
        <v>19771</v>
      </c>
      <c r="B4242" t="s">
        <v>19772</v>
      </c>
      <c r="C4242" s="1" t="str">
        <f t="shared" si="696"/>
        <v>21:0975</v>
      </c>
      <c r="D4242" s="1" t="str">
        <f t="shared" si="700"/>
        <v>21:0111</v>
      </c>
      <c r="E4242" t="s">
        <v>19773</v>
      </c>
      <c r="F4242" t="s">
        <v>19774</v>
      </c>
      <c r="H4242">
        <v>60.561238400000001</v>
      </c>
      <c r="I4242">
        <v>-101.2538684</v>
      </c>
      <c r="J4242" s="1" t="str">
        <f t="shared" si="701"/>
        <v>NGR lake sediment grab sample</v>
      </c>
      <c r="K4242" s="1" t="str">
        <f t="shared" si="702"/>
        <v>&lt;177 micron (NGR)</v>
      </c>
      <c r="L4242">
        <v>136</v>
      </c>
      <c r="M4242" t="s">
        <v>324</v>
      </c>
      <c r="N4242">
        <v>2656</v>
      </c>
      <c r="O4242" t="s">
        <v>94</v>
      </c>
      <c r="P4242" t="s">
        <v>54</v>
      </c>
      <c r="Q4242" t="s">
        <v>593</v>
      </c>
      <c r="R4242" t="s">
        <v>69</v>
      </c>
      <c r="S4242" t="s">
        <v>57</v>
      </c>
      <c r="T4242" t="s">
        <v>58</v>
      </c>
      <c r="U4242" t="s">
        <v>88</v>
      </c>
      <c r="V4242" t="s">
        <v>282</v>
      </c>
      <c r="W4242" t="s">
        <v>125</v>
      </c>
      <c r="X4242" t="s">
        <v>74</v>
      </c>
      <c r="Y4242" t="s">
        <v>171</v>
      </c>
      <c r="Z4242" t="s">
        <v>62</v>
      </c>
      <c r="AA4242" t="s">
        <v>64</v>
      </c>
      <c r="AB4242" t="s">
        <v>119</v>
      </c>
      <c r="AC4242" t="s">
        <v>173</v>
      </c>
      <c r="AD4242" t="s">
        <v>67</v>
      </c>
      <c r="AE4242" t="s">
        <v>5846</v>
      </c>
      <c r="AF4242" t="s">
        <v>357</v>
      </c>
      <c r="AG4242" t="s">
        <v>282</v>
      </c>
      <c r="AH4242" t="s">
        <v>472</v>
      </c>
      <c r="AI4242" t="s">
        <v>193</v>
      </c>
      <c r="AJ4242" t="s">
        <v>306</v>
      </c>
      <c r="AK4242" t="s">
        <v>73</v>
      </c>
      <c r="AL4242" t="s">
        <v>103</v>
      </c>
      <c r="AM4242" t="s">
        <v>103</v>
      </c>
      <c r="AN4242" t="s">
        <v>76</v>
      </c>
      <c r="AO4242" t="s">
        <v>382</v>
      </c>
      <c r="AP4242" t="s">
        <v>4543</v>
      </c>
      <c r="AQ4242" t="s">
        <v>329</v>
      </c>
      <c r="AR4242" t="s">
        <v>67</v>
      </c>
      <c r="AS4242" t="s">
        <v>54</v>
      </c>
      <c r="AT4242" t="s">
        <v>152</v>
      </c>
      <c r="AU4242" t="s">
        <v>107</v>
      </c>
      <c r="AV4242" t="s">
        <v>19775</v>
      </c>
    </row>
    <row r="4243" spans="1:48" hidden="1" x14ac:dyDescent="0.3">
      <c r="A4243" t="s">
        <v>19776</v>
      </c>
      <c r="B4243" t="s">
        <v>19777</v>
      </c>
      <c r="C4243" s="1" t="str">
        <f t="shared" si="696"/>
        <v>21:0975</v>
      </c>
      <c r="D4243" s="1" t="str">
        <f t="shared" si="700"/>
        <v>21:0111</v>
      </c>
      <c r="E4243" t="s">
        <v>19778</v>
      </c>
      <c r="F4243" t="s">
        <v>19779</v>
      </c>
      <c r="H4243">
        <v>60.591737899999998</v>
      </c>
      <c r="I4243">
        <v>-101.23486440000001</v>
      </c>
      <c r="J4243" s="1" t="str">
        <f t="shared" si="701"/>
        <v>NGR lake sediment grab sample</v>
      </c>
      <c r="K4243" s="1" t="str">
        <f t="shared" si="702"/>
        <v>&lt;177 micron (NGR)</v>
      </c>
      <c r="L4243">
        <v>136</v>
      </c>
      <c r="M4243" t="s">
        <v>335</v>
      </c>
      <c r="N4243">
        <v>2657</v>
      </c>
      <c r="O4243" t="s">
        <v>136</v>
      </c>
      <c r="P4243" t="s">
        <v>54</v>
      </c>
      <c r="Q4243" t="s">
        <v>462</v>
      </c>
      <c r="R4243" t="s">
        <v>691</v>
      </c>
      <c r="S4243" t="s">
        <v>57</v>
      </c>
      <c r="T4243" t="s">
        <v>58</v>
      </c>
      <c r="U4243" t="s">
        <v>178</v>
      </c>
      <c r="V4243" t="s">
        <v>691</v>
      </c>
      <c r="W4243" t="s">
        <v>526</v>
      </c>
      <c r="X4243" t="s">
        <v>74</v>
      </c>
      <c r="Y4243" t="s">
        <v>127</v>
      </c>
      <c r="Z4243" t="s">
        <v>170</v>
      </c>
      <c r="AA4243" t="s">
        <v>64</v>
      </c>
      <c r="AB4243" t="s">
        <v>492</v>
      </c>
      <c r="AC4243" t="s">
        <v>70</v>
      </c>
      <c r="AD4243" t="s">
        <v>59</v>
      </c>
      <c r="AE4243" t="s">
        <v>3844</v>
      </c>
      <c r="AF4243" t="s">
        <v>357</v>
      </c>
      <c r="AG4243" t="s">
        <v>69</v>
      </c>
      <c r="AH4243" t="s">
        <v>472</v>
      </c>
      <c r="AI4243" t="s">
        <v>87</v>
      </c>
      <c r="AJ4243" t="s">
        <v>114</v>
      </c>
      <c r="AK4243" t="s">
        <v>73</v>
      </c>
      <c r="AL4243" t="s">
        <v>103</v>
      </c>
      <c r="AM4243" t="s">
        <v>177</v>
      </c>
      <c r="AN4243" t="s">
        <v>76</v>
      </c>
      <c r="AO4243" t="s">
        <v>439</v>
      </c>
      <c r="AP4243" t="s">
        <v>965</v>
      </c>
      <c r="AQ4243" t="s">
        <v>59</v>
      </c>
      <c r="AR4243" t="s">
        <v>67</v>
      </c>
      <c r="AS4243" t="s">
        <v>54</v>
      </c>
      <c r="AT4243" t="s">
        <v>152</v>
      </c>
      <c r="AU4243" t="s">
        <v>107</v>
      </c>
      <c r="AV4243" t="s">
        <v>19780</v>
      </c>
    </row>
    <row r="4244" spans="1:48" hidden="1" x14ac:dyDescent="0.3">
      <c r="A4244" t="s">
        <v>19781</v>
      </c>
      <c r="B4244" t="s">
        <v>19782</v>
      </c>
      <c r="C4244" s="1" t="str">
        <f t="shared" si="696"/>
        <v>21:0975</v>
      </c>
      <c r="D4244" s="1" t="str">
        <f t="shared" si="700"/>
        <v>21:0111</v>
      </c>
      <c r="E4244" t="s">
        <v>19783</v>
      </c>
      <c r="F4244" t="s">
        <v>19784</v>
      </c>
      <c r="H4244">
        <v>60.629399800000002</v>
      </c>
      <c r="I4244">
        <v>-101.2664156</v>
      </c>
      <c r="J4244" s="1" t="str">
        <f t="shared" si="701"/>
        <v>NGR lake sediment grab sample</v>
      </c>
      <c r="K4244" s="1" t="str">
        <f t="shared" si="702"/>
        <v>&lt;177 micron (NGR)</v>
      </c>
      <c r="L4244">
        <v>136</v>
      </c>
      <c r="M4244" t="s">
        <v>354</v>
      </c>
      <c r="N4244">
        <v>2658</v>
      </c>
      <c r="O4244" t="s">
        <v>448</v>
      </c>
      <c r="P4244" t="s">
        <v>54</v>
      </c>
      <c r="Q4244" t="s">
        <v>1227</v>
      </c>
      <c r="R4244" t="s">
        <v>347</v>
      </c>
      <c r="S4244" t="s">
        <v>57</v>
      </c>
      <c r="T4244" t="s">
        <v>380</v>
      </c>
      <c r="U4244" t="s">
        <v>88</v>
      </c>
      <c r="V4244" t="s">
        <v>192</v>
      </c>
      <c r="W4244" t="s">
        <v>396</v>
      </c>
      <c r="X4244" t="s">
        <v>74</v>
      </c>
      <c r="Y4244" t="s">
        <v>137</v>
      </c>
      <c r="Z4244" t="s">
        <v>96</v>
      </c>
      <c r="AA4244" t="s">
        <v>64</v>
      </c>
      <c r="AB4244" t="s">
        <v>550</v>
      </c>
      <c r="AC4244" t="s">
        <v>70</v>
      </c>
      <c r="AD4244" t="s">
        <v>54</v>
      </c>
      <c r="AE4244" t="s">
        <v>74</v>
      </c>
      <c r="AF4244" t="s">
        <v>290</v>
      </c>
      <c r="AG4244" t="s">
        <v>221</v>
      </c>
      <c r="AH4244" t="s">
        <v>70</v>
      </c>
      <c r="AI4244" t="s">
        <v>114</v>
      </c>
      <c r="AJ4244" t="s">
        <v>336</v>
      </c>
      <c r="AK4244" t="s">
        <v>73</v>
      </c>
      <c r="AL4244" t="s">
        <v>75</v>
      </c>
      <c r="AM4244" t="s">
        <v>103</v>
      </c>
      <c r="AN4244" t="s">
        <v>76</v>
      </c>
      <c r="AO4244" t="s">
        <v>413</v>
      </c>
      <c r="AP4244" t="s">
        <v>307</v>
      </c>
      <c r="AQ4244" t="s">
        <v>281</v>
      </c>
      <c r="AR4244" t="s">
        <v>67</v>
      </c>
      <c r="AS4244" t="s">
        <v>54</v>
      </c>
      <c r="AT4244" t="s">
        <v>73</v>
      </c>
      <c r="AU4244" t="s">
        <v>107</v>
      </c>
      <c r="AV4244" t="s">
        <v>19495</v>
      </c>
    </row>
    <row r="4245" spans="1:48" hidden="1" x14ac:dyDescent="0.3">
      <c r="A4245" t="s">
        <v>19785</v>
      </c>
      <c r="B4245" t="s">
        <v>19786</v>
      </c>
      <c r="C4245" s="1" t="str">
        <f t="shared" si="696"/>
        <v>21:0975</v>
      </c>
      <c r="D4245" s="1" t="str">
        <f t="shared" si="700"/>
        <v>21:0111</v>
      </c>
      <c r="E4245" t="s">
        <v>19787</v>
      </c>
      <c r="F4245" t="s">
        <v>19788</v>
      </c>
      <c r="H4245">
        <v>60.666159299999997</v>
      </c>
      <c r="I4245">
        <v>-101.05935959999999</v>
      </c>
      <c r="J4245" s="1" t="str">
        <f t="shared" si="701"/>
        <v>NGR lake sediment grab sample</v>
      </c>
      <c r="K4245" s="1" t="str">
        <f t="shared" si="702"/>
        <v>&lt;177 micron (NGR)</v>
      </c>
      <c r="L4245">
        <v>137</v>
      </c>
      <c r="M4245" t="s">
        <v>52</v>
      </c>
      <c r="N4245">
        <v>2659</v>
      </c>
      <c r="O4245" t="s">
        <v>421</v>
      </c>
      <c r="P4245" t="s">
        <v>54</v>
      </c>
      <c r="Q4245" t="s">
        <v>1583</v>
      </c>
      <c r="R4245" t="s">
        <v>436</v>
      </c>
      <c r="S4245" t="s">
        <v>57</v>
      </c>
      <c r="T4245" t="s">
        <v>97</v>
      </c>
      <c r="U4245" t="s">
        <v>59</v>
      </c>
      <c r="V4245" t="s">
        <v>282</v>
      </c>
      <c r="W4245" t="s">
        <v>238</v>
      </c>
      <c r="X4245" t="s">
        <v>74</v>
      </c>
      <c r="Y4245" t="s">
        <v>238</v>
      </c>
      <c r="Z4245" t="s">
        <v>127</v>
      </c>
      <c r="AA4245" t="s">
        <v>64</v>
      </c>
      <c r="AB4245" t="s">
        <v>381</v>
      </c>
      <c r="AC4245" t="s">
        <v>66</v>
      </c>
      <c r="AD4245" t="s">
        <v>67</v>
      </c>
      <c r="AE4245" t="s">
        <v>74</v>
      </c>
      <c r="AF4245" t="s">
        <v>77</v>
      </c>
      <c r="AG4245" t="s">
        <v>65</v>
      </c>
      <c r="AH4245" t="s">
        <v>472</v>
      </c>
      <c r="AI4245" t="s">
        <v>263</v>
      </c>
      <c r="AJ4245" t="s">
        <v>201</v>
      </c>
      <c r="AK4245" t="s">
        <v>73</v>
      </c>
      <c r="AL4245" t="s">
        <v>75</v>
      </c>
      <c r="AM4245" t="s">
        <v>103</v>
      </c>
      <c r="AN4245" t="s">
        <v>76</v>
      </c>
      <c r="AO4245" t="s">
        <v>208</v>
      </c>
      <c r="AP4245" t="s">
        <v>566</v>
      </c>
      <c r="AQ4245" t="s">
        <v>96</v>
      </c>
      <c r="AR4245" t="s">
        <v>67</v>
      </c>
      <c r="AS4245" t="s">
        <v>54</v>
      </c>
      <c r="AT4245" t="s">
        <v>73</v>
      </c>
      <c r="AU4245" t="s">
        <v>107</v>
      </c>
      <c r="AV4245" t="s">
        <v>5871</v>
      </c>
    </row>
    <row r="4246" spans="1:48" hidden="1" x14ac:dyDescent="0.3">
      <c r="A4246" t="s">
        <v>19789</v>
      </c>
      <c r="B4246" t="s">
        <v>19790</v>
      </c>
      <c r="C4246" s="1" t="str">
        <f t="shared" si="696"/>
        <v>21:0975</v>
      </c>
      <c r="D4246" s="1" t="str">
        <f t="shared" si="700"/>
        <v>21:0111</v>
      </c>
      <c r="E4246" t="s">
        <v>19791</v>
      </c>
      <c r="F4246" t="s">
        <v>19792</v>
      </c>
      <c r="H4246">
        <v>60.663538500000001</v>
      </c>
      <c r="I4246">
        <v>-101.2708477</v>
      </c>
      <c r="J4246" s="1" t="str">
        <f t="shared" si="701"/>
        <v>NGR lake sediment grab sample</v>
      </c>
      <c r="K4246" s="1" t="str">
        <f t="shared" si="702"/>
        <v>&lt;177 micron (NGR)</v>
      </c>
      <c r="L4246">
        <v>137</v>
      </c>
      <c r="M4246" t="s">
        <v>86</v>
      </c>
      <c r="N4246">
        <v>2660</v>
      </c>
      <c r="O4246" t="s">
        <v>346</v>
      </c>
      <c r="P4246" t="s">
        <v>54</v>
      </c>
      <c r="Q4246" t="s">
        <v>446</v>
      </c>
      <c r="R4246" t="s">
        <v>290</v>
      </c>
      <c r="S4246" t="s">
        <v>57</v>
      </c>
      <c r="T4246" t="s">
        <v>427</v>
      </c>
      <c r="U4246" t="s">
        <v>117</v>
      </c>
      <c r="V4246" t="s">
        <v>99</v>
      </c>
      <c r="W4246" t="s">
        <v>421</v>
      </c>
      <c r="X4246" t="s">
        <v>74</v>
      </c>
      <c r="Y4246" t="s">
        <v>421</v>
      </c>
      <c r="Z4246" t="s">
        <v>96</v>
      </c>
      <c r="AA4246" t="s">
        <v>64</v>
      </c>
      <c r="AB4246" t="s">
        <v>381</v>
      </c>
      <c r="AC4246" t="s">
        <v>70</v>
      </c>
      <c r="AD4246" t="s">
        <v>67</v>
      </c>
      <c r="AE4246" t="s">
        <v>526</v>
      </c>
      <c r="AF4246" t="s">
        <v>203</v>
      </c>
      <c r="AG4246" t="s">
        <v>169</v>
      </c>
      <c r="AH4246" t="s">
        <v>173</v>
      </c>
      <c r="AI4246" t="s">
        <v>209</v>
      </c>
      <c r="AJ4246" t="s">
        <v>96</v>
      </c>
      <c r="AK4246" t="s">
        <v>73</v>
      </c>
      <c r="AL4246" t="s">
        <v>75</v>
      </c>
      <c r="AM4246" t="s">
        <v>75</v>
      </c>
      <c r="AN4246" t="s">
        <v>76</v>
      </c>
      <c r="AO4246" t="s">
        <v>402</v>
      </c>
      <c r="AP4246" t="s">
        <v>414</v>
      </c>
      <c r="AQ4246" t="s">
        <v>168</v>
      </c>
      <c r="AR4246" t="s">
        <v>74</v>
      </c>
      <c r="AS4246" t="s">
        <v>54</v>
      </c>
      <c r="AT4246" t="s">
        <v>73</v>
      </c>
      <c r="AU4246" t="s">
        <v>107</v>
      </c>
      <c r="AV4246" t="s">
        <v>1570</v>
      </c>
    </row>
    <row r="4247" spans="1:48" hidden="1" x14ac:dyDescent="0.3">
      <c r="A4247" t="s">
        <v>19793</v>
      </c>
      <c r="B4247" t="s">
        <v>19794</v>
      </c>
      <c r="C4247" s="1" t="str">
        <f t="shared" si="696"/>
        <v>21:0975</v>
      </c>
      <c r="D4247" s="1" t="str">
        <f t="shared" si="700"/>
        <v>21:0111</v>
      </c>
      <c r="E4247" t="s">
        <v>19795</v>
      </c>
      <c r="F4247" t="s">
        <v>19796</v>
      </c>
      <c r="H4247">
        <v>60.692176099999998</v>
      </c>
      <c r="I4247">
        <v>-101.2664731</v>
      </c>
      <c r="J4247" s="1" t="str">
        <f t="shared" si="701"/>
        <v>NGR lake sediment grab sample</v>
      </c>
      <c r="K4247" s="1" t="str">
        <f t="shared" si="702"/>
        <v>&lt;177 micron (NGR)</v>
      </c>
      <c r="L4247">
        <v>137</v>
      </c>
      <c r="M4247" t="s">
        <v>149</v>
      </c>
      <c r="N4247">
        <v>2661</v>
      </c>
      <c r="O4247" t="s">
        <v>355</v>
      </c>
      <c r="P4247" t="s">
        <v>54</v>
      </c>
      <c r="Q4247" t="s">
        <v>777</v>
      </c>
      <c r="R4247" t="s">
        <v>69</v>
      </c>
      <c r="S4247" t="s">
        <v>57</v>
      </c>
      <c r="T4247" t="s">
        <v>293</v>
      </c>
      <c r="U4247" t="s">
        <v>117</v>
      </c>
      <c r="V4247" t="s">
        <v>187</v>
      </c>
      <c r="W4247" t="s">
        <v>396</v>
      </c>
      <c r="X4247" t="s">
        <v>74</v>
      </c>
      <c r="Y4247" t="s">
        <v>396</v>
      </c>
      <c r="Z4247" t="s">
        <v>127</v>
      </c>
      <c r="AA4247" t="s">
        <v>64</v>
      </c>
      <c r="AB4247" t="s">
        <v>189</v>
      </c>
      <c r="AC4247" t="s">
        <v>155</v>
      </c>
      <c r="AD4247" t="s">
        <v>54</v>
      </c>
      <c r="AE4247" t="s">
        <v>1238</v>
      </c>
      <c r="AF4247" t="s">
        <v>76</v>
      </c>
      <c r="AG4247" t="s">
        <v>189</v>
      </c>
      <c r="AH4247" t="s">
        <v>173</v>
      </c>
      <c r="AI4247" t="s">
        <v>336</v>
      </c>
      <c r="AJ4247" t="s">
        <v>305</v>
      </c>
      <c r="AK4247" t="s">
        <v>73</v>
      </c>
      <c r="AL4247" t="s">
        <v>103</v>
      </c>
      <c r="AM4247" t="s">
        <v>177</v>
      </c>
      <c r="AN4247" t="s">
        <v>76</v>
      </c>
      <c r="AO4247" t="s">
        <v>1125</v>
      </c>
      <c r="AP4247" t="s">
        <v>105</v>
      </c>
      <c r="AQ4247" t="s">
        <v>104</v>
      </c>
      <c r="AR4247" t="s">
        <v>74</v>
      </c>
      <c r="AS4247" t="s">
        <v>62</v>
      </c>
      <c r="AT4247" t="s">
        <v>73</v>
      </c>
      <c r="AU4247" t="s">
        <v>107</v>
      </c>
      <c r="AV4247" t="s">
        <v>13811</v>
      </c>
    </row>
    <row r="4248" spans="1:48" hidden="1" x14ac:dyDescent="0.3">
      <c r="A4248" t="s">
        <v>19797</v>
      </c>
      <c r="B4248" t="s">
        <v>19798</v>
      </c>
      <c r="C4248" s="1" t="str">
        <f t="shared" si="696"/>
        <v>21:0975</v>
      </c>
      <c r="D4248" s="1" t="str">
        <f>HYPERLINK("https://geochem.nrcan.gc.ca/cdogs/content/svy/svy_e.htm", "")</f>
        <v/>
      </c>
      <c r="G4248" s="1" t="str">
        <f>HYPERLINK("https://geochem.nrcan.gc.ca/cdogs/content/cr_/cr_00160_e.htm", "160")</f>
        <v>160</v>
      </c>
      <c r="J4248" t="s">
        <v>230</v>
      </c>
      <c r="K4248" t="s">
        <v>231</v>
      </c>
      <c r="L4248">
        <v>137</v>
      </c>
      <c r="M4248" t="s">
        <v>232</v>
      </c>
      <c r="N4248">
        <v>2662</v>
      </c>
      <c r="O4248" t="s">
        <v>1073</v>
      </c>
      <c r="P4248" t="s">
        <v>54</v>
      </c>
      <c r="Q4248" t="s">
        <v>656</v>
      </c>
      <c r="R4248" t="s">
        <v>103</v>
      </c>
      <c r="S4248" t="s">
        <v>57</v>
      </c>
      <c r="T4248" t="s">
        <v>250</v>
      </c>
      <c r="U4248" t="s">
        <v>88</v>
      </c>
      <c r="V4248" t="s">
        <v>291</v>
      </c>
      <c r="W4248" t="s">
        <v>346</v>
      </c>
      <c r="X4248" t="s">
        <v>74</v>
      </c>
      <c r="Y4248" t="s">
        <v>205</v>
      </c>
      <c r="Z4248" t="s">
        <v>88</v>
      </c>
      <c r="AA4248" t="s">
        <v>64</v>
      </c>
      <c r="AB4248" t="s">
        <v>575</v>
      </c>
      <c r="AC4248" t="s">
        <v>75</v>
      </c>
      <c r="AD4248" t="s">
        <v>67</v>
      </c>
      <c r="AE4248" t="s">
        <v>62</v>
      </c>
      <c r="AF4248" t="s">
        <v>203</v>
      </c>
      <c r="AG4248" t="s">
        <v>617</v>
      </c>
      <c r="AH4248" t="s">
        <v>74</v>
      </c>
      <c r="AI4248" t="s">
        <v>104</v>
      </c>
      <c r="AJ4248" t="s">
        <v>340</v>
      </c>
      <c r="AK4248" t="s">
        <v>73</v>
      </c>
      <c r="AL4248" t="s">
        <v>68</v>
      </c>
      <c r="AM4248" t="s">
        <v>125</v>
      </c>
      <c r="AN4248" t="s">
        <v>76</v>
      </c>
      <c r="AO4248" t="s">
        <v>203</v>
      </c>
      <c r="AP4248" t="s">
        <v>1434</v>
      </c>
      <c r="AQ4248" t="s">
        <v>226</v>
      </c>
      <c r="AR4248" t="s">
        <v>74</v>
      </c>
      <c r="AS4248" t="s">
        <v>170</v>
      </c>
      <c r="AT4248" t="s">
        <v>73</v>
      </c>
      <c r="AU4248" t="s">
        <v>107</v>
      </c>
      <c r="AV4248" t="s">
        <v>9884</v>
      </c>
    </row>
    <row r="4249" spans="1:48" hidden="1" x14ac:dyDescent="0.3">
      <c r="A4249" t="s">
        <v>19799</v>
      </c>
      <c r="B4249" t="s">
        <v>19800</v>
      </c>
      <c r="C4249" s="1" t="str">
        <f t="shared" si="696"/>
        <v>21:0975</v>
      </c>
      <c r="D4249" s="1" t="str">
        <f t="shared" ref="D4249:D4272" si="703">HYPERLINK("https://geochem.nrcan.gc.ca/cdogs/content/svy/svy210111_e.htm", "21:0111")</f>
        <v>21:0111</v>
      </c>
      <c r="E4249" t="s">
        <v>19801</v>
      </c>
      <c r="F4249" t="s">
        <v>19802</v>
      </c>
      <c r="H4249">
        <v>60.687721099999997</v>
      </c>
      <c r="I4249">
        <v>-101.2045773</v>
      </c>
      <c r="J4249" s="1" t="str">
        <f t="shared" ref="J4249:J4272" si="704">HYPERLINK("https://geochem.nrcan.gc.ca/cdogs/content/kwd/kwd020027_e.htm", "NGR lake sediment grab sample")</f>
        <v>NGR lake sediment grab sample</v>
      </c>
      <c r="K4249" s="1" t="str">
        <f t="shared" ref="K4249:K4272" si="705">HYPERLINK("https://geochem.nrcan.gc.ca/cdogs/content/kwd/kwd080006_e.htm", "&lt;177 micron (NGR)")</f>
        <v>&lt;177 micron (NGR)</v>
      </c>
      <c r="L4249">
        <v>137</v>
      </c>
      <c r="M4249" t="s">
        <v>165</v>
      </c>
      <c r="N4249">
        <v>2663</v>
      </c>
      <c r="O4249" t="s">
        <v>157</v>
      </c>
      <c r="P4249" t="s">
        <v>54</v>
      </c>
      <c r="Q4249" t="s">
        <v>364</v>
      </c>
      <c r="R4249" t="s">
        <v>356</v>
      </c>
      <c r="S4249" t="s">
        <v>57</v>
      </c>
      <c r="T4249" t="s">
        <v>91</v>
      </c>
      <c r="U4249" t="s">
        <v>59</v>
      </c>
      <c r="V4249" t="s">
        <v>317</v>
      </c>
      <c r="W4249" t="s">
        <v>206</v>
      </c>
      <c r="X4249" t="s">
        <v>74</v>
      </c>
      <c r="Y4249" t="s">
        <v>74</v>
      </c>
      <c r="Z4249" t="s">
        <v>62</v>
      </c>
      <c r="AA4249" t="s">
        <v>64</v>
      </c>
      <c r="AB4249" t="s">
        <v>365</v>
      </c>
      <c r="AC4249" t="s">
        <v>155</v>
      </c>
      <c r="AD4249" t="s">
        <v>67</v>
      </c>
      <c r="AE4249" t="s">
        <v>7527</v>
      </c>
      <c r="AF4249" t="s">
        <v>151</v>
      </c>
      <c r="AG4249" t="s">
        <v>357</v>
      </c>
      <c r="AH4249" t="s">
        <v>780</v>
      </c>
      <c r="AI4249" t="s">
        <v>143</v>
      </c>
      <c r="AJ4249" t="s">
        <v>1073</v>
      </c>
      <c r="AK4249" t="s">
        <v>73</v>
      </c>
      <c r="AL4249" t="s">
        <v>103</v>
      </c>
      <c r="AM4249" t="s">
        <v>125</v>
      </c>
      <c r="AN4249" t="s">
        <v>76</v>
      </c>
      <c r="AO4249" t="s">
        <v>92</v>
      </c>
      <c r="AP4249" t="s">
        <v>325</v>
      </c>
      <c r="AQ4249" t="s">
        <v>114</v>
      </c>
      <c r="AR4249" t="s">
        <v>67</v>
      </c>
      <c r="AS4249" t="s">
        <v>62</v>
      </c>
      <c r="AT4249" t="s">
        <v>73</v>
      </c>
      <c r="AU4249" t="s">
        <v>107</v>
      </c>
      <c r="AV4249" t="s">
        <v>7509</v>
      </c>
    </row>
    <row r="4250" spans="1:48" hidden="1" x14ac:dyDescent="0.3">
      <c r="A4250" t="s">
        <v>19803</v>
      </c>
      <c r="B4250" t="s">
        <v>19804</v>
      </c>
      <c r="C4250" s="1" t="str">
        <f t="shared" si="696"/>
        <v>21:0975</v>
      </c>
      <c r="D4250" s="1" t="str">
        <f t="shared" si="703"/>
        <v>21:0111</v>
      </c>
      <c r="E4250" t="s">
        <v>19805</v>
      </c>
      <c r="F4250" t="s">
        <v>19806</v>
      </c>
      <c r="H4250">
        <v>60.652690399999997</v>
      </c>
      <c r="I4250">
        <v>-101.2095197</v>
      </c>
      <c r="J4250" s="1" t="str">
        <f t="shared" si="704"/>
        <v>NGR lake sediment grab sample</v>
      </c>
      <c r="K4250" s="1" t="str">
        <f t="shared" si="705"/>
        <v>&lt;177 micron (NGR)</v>
      </c>
      <c r="L4250">
        <v>137</v>
      </c>
      <c r="M4250" t="s">
        <v>113</v>
      </c>
      <c r="N4250">
        <v>2664</v>
      </c>
      <c r="O4250" t="s">
        <v>171</v>
      </c>
      <c r="P4250" t="s">
        <v>54</v>
      </c>
      <c r="Q4250" t="s">
        <v>166</v>
      </c>
      <c r="R4250" t="s">
        <v>104</v>
      </c>
      <c r="S4250" t="s">
        <v>57</v>
      </c>
      <c r="T4250" t="s">
        <v>316</v>
      </c>
      <c r="U4250" t="s">
        <v>59</v>
      </c>
      <c r="V4250" t="s">
        <v>615</v>
      </c>
      <c r="W4250" t="s">
        <v>62</v>
      </c>
      <c r="X4250" t="s">
        <v>74</v>
      </c>
      <c r="Y4250" t="s">
        <v>171</v>
      </c>
      <c r="Z4250" t="s">
        <v>138</v>
      </c>
      <c r="AA4250" t="s">
        <v>64</v>
      </c>
      <c r="AB4250" t="s">
        <v>550</v>
      </c>
      <c r="AC4250" t="s">
        <v>70</v>
      </c>
      <c r="AD4250" t="s">
        <v>67</v>
      </c>
      <c r="AE4250" t="s">
        <v>448</v>
      </c>
      <c r="AF4250" t="s">
        <v>436</v>
      </c>
      <c r="AG4250" t="s">
        <v>252</v>
      </c>
      <c r="AH4250" t="s">
        <v>472</v>
      </c>
      <c r="AI4250" t="s">
        <v>123</v>
      </c>
      <c r="AJ4250" t="s">
        <v>159</v>
      </c>
      <c r="AK4250" t="s">
        <v>73</v>
      </c>
      <c r="AL4250" t="s">
        <v>75</v>
      </c>
      <c r="AM4250" t="s">
        <v>103</v>
      </c>
      <c r="AN4250" t="s">
        <v>76</v>
      </c>
      <c r="AO4250" t="s">
        <v>117</v>
      </c>
      <c r="AP4250" t="s">
        <v>126</v>
      </c>
      <c r="AQ4250" t="s">
        <v>240</v>
      </c>
      <c r="AR4250" t="s">
        <v>74</v>
      </c>
      <c r="AS4250" t="s">
        <v>54</v>
      </c>
      <c r="AT4250" t="s">
        <v>73</v>
      </c>
      <c r="AU4250" t="s">
        <v>107</v>
      </c>
      <c r="AV4250" t="s">
        <v>19807</v>
      </c>
    </row>
    <row r="4251" spans="1:48" hidden="1" x14ac:dyDescent="0.3">
      <c r="A4251" t="s">
        <v>19808</v>
      </c>
      <c r="B4251" t="s">
        <v>19809</v>
      </c>
      <c r="C4251" s="1" t="str">
        <f t="shared" si="696"/>
        <v>21:0975</v>
      </c>
      <c r="D4251" s="1" t="str">
        <f t="shared" si="703"/>
        <v>21:0111</v>
      </c>
      <c r="E4251" t="s">
        <v>19805</v>
      </c>
      <c r="F4251" t="s">
        <v>19810</v>
      </c>
      <c r="H4251">
        <v>60.652690399999997</v>
      </c>
      <c r="I4251">
        <v>-101.2095197</v>
      </c>
      <c r="J4251" s="1" t="str">
        <f t="shared" si="704"/>
        <v>NGR lake sediment grab sample</v>
      </c>
      <c r="K4251" s="1" t="str">
        <f t="shared" si="705"/>
        <v>&lt;177 micron (NGR)</v>
      </c>
      <c r="L4251">
        <v>137</v>
      </c>
      <c r="M4251" t="s">
        <v>132</v>
      </c>
      <c r="N4251">
        <v>2665</v>
      </c>
      <c r="O4251" t="s">
        <v>448</v>
      </c>
      <c r="P4251" t="s">
        <v>54</v>
      </c>
      <c r="Q4251" t="s">
        <v>115</v>
      </c>
      <c r="R4251" t="s">
        <v>77</v>
      </c>
      <c r="S4251" t="s">
        <v>57</v>
      </c>
      <c r="T4251" t="s">
        <v>698</v>
      </c>
      <c r="U4251" t="s">
        <v>59</v>
      </c>
      <c r="V4251" t="s">
        <v>890</v>
      </c>
      <c r="W4251" t="s">
        <v>95</v>
      </c>
      <c r="X4251" t="s">
        <v>62</v>
      </c>
      <c r="Y4251" t="s">
        <v>421</v>
      </c>
      <c r="Z4251" t="s">
        <v>96</v>
      </c>
      <c r="AA4251" t="s">
        <v>64</v>
      </c>
      <c r="AB4251" t="s">
        <v>691</v>
      </c>
      <c r="AC4251" t="s">
        <v>70</v>
      </c>
      <c r="AD4251" t="s">
        <v>67</v>
      </c>
      <c r="AE4251" t="s">
        <v>171</v>
      </c>
      <c r="AF4251" t="s">
        <v>290</v>
      </c>
      <c r="AG4251" t="s">
        <v>279</v>
      </c>
      <c r="AH4251" t="s">
        <v>472</v>
      </c>
      <c r="AI4251" t="s">
        <v>318</v>
      </c>
      <c r="AJ4251" t="s">
        <v>709</v>
      </c>
      <c r="AK4251" t="s">
        <v>73</v>
      </c>
      <c r="AL4251" t="s">
        <v>75</v>
      </c>
      <c r="AM4251" t="s">
        <v>75</v>
      </c>
      <c r="AN4251" t="s">
        <v>76</v>
      </c>
      <c r="AO4251" t="s">
        <v>429</v>
      </c>
      <c r="AP4251" t="s">
        <v>126</v>
      </c>
      <c r="AQ4251" t="s">
        <v>226</v>
      </c>
      <c r="AR4251" t="s">
        <v>67</v>
      </c>
      <c r="AS4251" t="s">
        <v>54</v>
      </c>
      <c r="AT4251" t="s">
        <v>73</v>
      </c>
      <c r="AU4251" t="s">
        <v>107</v>
      </c>
      <c r="AV4251" t="s">
        <v>19811</v>
      </c>
    </row>
    <row r="4252" spans="1:48" hidden="1" x14ac:dyDescent="0.3">
      <c r="A4252" t="s">
        <v>19812</v>
      </c>
      <c r="B4252" t="s">
        <v>19813</v>
      </c>
      <c r="C4252" s="1" t="str">
        <f t="shared" si="696"/>
        <v>21:0975</v>
      </c>
      <c r="D4252" s="1" t="str">
        <f t="shared" si="703"/>
        <v>21:0111</v>
      </c>
      <c r="E4252" t="s">
        <v>19814</v>
      </c>
      <c r="F4252" t="s">
        <v>19815</v>
      </c>
      <c r="H4252">
        <v>60.621668999999997</v>
      </c>
      <c r="I4252">
        <v>-101.193504</v>
      </c>
      <c r="J4252" s="1" t="str">
        <f t="shared" si="704"/>
        <v>NGR lake sediment grab sample</v>
      </c>
      <c r="K4252" s="1" t="str">
        <f t="shared" si="705"/>
        <v>&lt;177 micron (NGR)</v>
      </c>
      <c r="L4252">
        <v>137</v>
      </c>
      <c r="M4252" t="s">
        <v>185</v>
      </c>
      <c r="N4252">
        <v>2666</v>
      </c>
      <c r="O4252" t="s">
        <v>302</v>
      </c>
      <c r="P4252" t="s">
        <v>54</v>
      </c>
      <c r="Q4252" t="s">
        <v>488</v>
      </c>
      <c r="R4252" t="s">
        <v>436</v>
      </c>
      <c r="S4252" t="s">
        <v>57</v>
      </c>
      <c r="T4252" t="s">
        <v>152</v>
      </c>
      <c r="U4252" t="s">
        <v>203</v>
      </c>
      <c r="V4252" t="s">
        <v>478</v>
      </c>
      <c r="W4252" t="s">
        <v>396</v>
      </c>
      <c r="X4252" t="s">
        <v>74</v>
      </c>
      <c r="Y4252" t="s">
        <v>421</v>
      </c>
      <c r="Z4252" t="s">
        <v>127</v>
      </c>
      <c r="AA4252" t="s">
        <v>64</v>
      </c>
      <c r="AB4252" t="s">
        <v>172</v>
      </c>
      <c r="AC4252" t="s">
        <v>70</v>
      </c>
      <c r="AD4252" t="s">
        <v>67</v>
      </c>
      <c r="AE4252" t="s">
        <v>74</v>
      </c>
      <c r="AF4252" t="s">
        <v>347</v>
      </c>
      <c r="AG4252" t="s">
        <v>522</v>
      </c>
      <c r="AH4252" t="s">
        <v>472</v>
      </c>
      <c r="AI4252" t="s">
        <v>338</v>
      </c>
      <c r="AJ4252" t="s">
        <v>123</v>
      </c>
      <c r="AK4252" t="s">
        <v>73</v>
      </c>
      <c r="AL4252" t="s">
        <v>224</v>
      </c>
      <c r="AM4252" t="s">
        <v>177</v>
      </c>
      <c r="AN4252" t="s">
        <v>76</v>
      </c>
      <c r="AO4252" t="s">
        <v>208</v>
      </c>
      <c r="AP4252" t="s">
        <v>566</v>
      </c>
      <c r="AQ4252" t="s">
        <v>61</v>
      </c>
      <c r="AR4252" t="s">
        <v>67</v>
      </c>
      <c r="AS4252" t="s">
        <v>62</v>
      </c>
      <c r="AT4252" t="s">
        <v>152</v>
      </c>
      <c r="AU4252" t="s">
        <v>107</v>
      </c>
      <c r="AV4252" t="s">
        <v>7610</v>
      </c>
    </row>
    <row r="4253" spans="1:48" hidden="1" x14ac:dyDescent="0.3">
      <c r="A4253" t="s">
        <v>19816</v>
      </c>
      <c r="B4253" t="s">
        <v>19817</v>
      </c>
      <c r="C4253" s="1" t="str">
        <f t="shared" si="696"/>
        <v>21:0975</v>
      </c>
      <c r="D4253" s="1" t="str">
        <f t="shared" si="703"/>
        <v>21:0111</v>
      </c>
      <c r="E4253" t="s">
        <v>19818</v>
      </c>
      <c r="F4253" t="s">
        <v>19819</v>
      </c>
      <c r="H4253">
        <v>60.608443700000002</v>
      </c>
      <c r="I4253">
        <v>-101.2008282</v>
      </c>
      <c r="J4253" s="1" t="str">
        <f t="shared" si="704"/>
        <v>NGR lake sediment grab sample</v>
      </c>
      <c r="K4253" s="1" t="str">
        <f t="shared" si="705"/>
        <v>&lt;177 micron (NGR)</v>
      </c>
      <c r="L4253">
        <v>137</v>
      </c>
      <c r="M4253" t="s">
        <v>200</v>
      </c>
      <c r="N4253">
        <v>2667</v>
      </c>
      <c r="O4253" t="s">
        <v>355</v>
      </c>
      <c r="P4253" t="s">
        <v>54</v>
      </c>
      <c r="Q4253" t="s">
        <v>403</v>
      </c>
      <c r="R4253" t="s">
        <v>92</v>
      </c>
      <c r="S4253" t="s">
        <v>57</v>
      </c>
      <c r="T4253" t="s">
        <v>250</v>
      </c>
      <c r="U4253" t="s">
        <v>117</v>
      </c>
      <c r="V4253" t="s">
        <v>221</v>
      </c>
      <c r="W4253" t="s">
        <v>137</v>
      </c>
      <c r="X4253" t="s">
        <v>62</v>
      </c>
      <c r="Y4253" t="s">
        <v>62</v>
      </c>
      <c r="Z4253" t="s">
        <v>88</v>
      </c>
      <c r="AA4253" t="s">
        <v>64</v>
      </c>
      <c r="AB4253" t="s">
        <v>471</v>
      </c>
      <c r="AC4253" t="s">
        <v>155</v>
      </c>
      <c r="AD4253" t="s">
        <v>67</v>
      </c>
      <c r="AE4253" t="s">
        <v>3289</v>
      </c>
      <c r="AF4253" t="s">
        <v>134</v>
      </c>
      <c r="AG4253" t="s">
        <v>167</v>
      </c>
      <c r="AH4253" t="s">
        <v>173</v>
      </c>
      <c r="AI4253" t="s">
        <v>265</v>
      </c>
      <c r="AJ4253" t="s">
        <v>138</v>
      </c>
      <c r="AK4253" t="s">
        <v>73</v>
      </c>
      <c r="AL4253" t="s">
        <v>157</v>
      </c>
      <c r="AM4253" t="s">
        <v>75</v>
      </c>
      <c r="AN4253" t="s">
        <v>76</v>
      </c>
      <c r="AO4253" t="s">
        <v>150</v>
      </c>
      <c r="AP4253" t="s">
        <v>482</v>
      </c>
      <c r="AQ4253" t="s">
        <v>106</v>
      </c>
      <c r="AR4253" t="s">
        <v>67</v>
      </c>
      <c r="AS4253" t="s">
        <v>62</v>
      </c>
      <c r="AT4253" t="s">
        <v>73</v>
      </c>
      <c r="AU4253" t="s">
        <v>107</v>
      </c>
      <c r="AV4253" t="s">
        <v>14891</v>
      </c>
    </row>
    <row r="4254" spans="1:48" hidden="1" x14ac:dyDescent="0.3">
      <c r="A4254" t="s">
        <v>19820</v>
      </c>
      <c r="B4254" t="s">
        <v>19821</v>
      </c>
      <c r="C4254" s="1" t="str">
        <f t="shared" si="696"/>
        <v>21:0975</v>
      </c>
      <c r="D4254" s="1" t="str">
        <f t="shared" si="703"/>
        <v>21:0111</v>
      </c>
      <c r="E4254" t="s">
        <v>19822</v>
      </c>
      <c r="F4254" t="s">
        <v>19823</v>
      </c>
      <c r="H4254">
        <v>60.5731623</v>
      </c>
      <c r="I4254">
        <v>-101.1937004</v>
      </c>
      <c r="J4254" s="1" t="str">
        <f t="shared" si="704"/>
        <v>NGR lake sediment grab sample</v>
      </c>
      <c r="K4254" s="1" t="str">
        <f t="shared" si="705"/>
        <v>&lt;177 micron (NGR)</v>
      </c>
      <c r="L4254">
        <v>137</v>
      </c>
      <c r="M4254" t="s">
        <v>217</v>
      </c>
      <c r="N4254">
        <v>2668</v>
      </c>
      <c r="O4254" t="s">
        <v>220</v>
      </c>
      <c r="P4254" t="s">
        <v>54</v>
      </c>
      <c r="Q4254" t="s">
        <v>1128</v>
      </c>
      <c r="R4254" t="s">
        <v>1364</v>
      </c>
      <c r="S4254" t="s">
        <v>57</v>
      </c>
      <c r="T4254" t="s">
        <v>315</v>
      </c>
      <c r="U4254" t="s">
        <v>92</v>
      </c>
      <c r="V4254" t="s">
        <v>251</v>
      </c>
      <c r="W4254" t="s">
        <v>157</v>
      </c>
      <c r="X4254" t="s">
        <v>74</v>
      </c>
      <c r="Y4254" t="s">
        <v>448</v>
      </c>
      <c r="Z4254" t="s">
        <v>62</v>
      </c>
      <c r="AA4254" t="s">
        <v>64</v>
      </c>
      <c r="AB4254" t="s">
        <v>97</v>
      </c>
      <c r="AC4254" t="s">
        <v>70</v>
      </c>
      <c r="AD4254" t="s">
        <v>117</v>
      </c>
      <c r="AE4254" t="s">
        <v>3236</v>
      </c>
      <c r="AF4254" t="s">
        <v>436</v>
      </c>
      <c r="AG4254" t="s">
        <v>282</v>
      </c>
      <c r="AH4254" t="s">
        <v>472</v>
      </c>
      <c r="AI4254" t="s">
        <v>106</v>
      </c>
      <c r="AJ4254" t="s">
        <v>328</v>
      </c>
      <c r="AK4254" t="s">
        <v>73</v>
      </c>
      <c r="AL4254" t="s">
        <v>103</v>
      </c>
      <c r="AM4254" t="s">
        <v>177</v>
      </c>
      <c r="AN4254" t="s">
        <v>76</v>
      </c>
      <c r="AO4254" t="s">
        <v>168</v>
      </c>
      <c r="AP4254" t="s">
        <v>261</v>
      </c>
      <c r="AQ4254" t="s">
        <v>3898</v>
      </c>
      <c r="AR4254" t="s">
        <v>74</v>
      </c>
      <c r="AS4254" t="s">
        <v>170</v>
      </c>
      <c r="AT4254" t="s">
        <v>315</v>
      </c>
      <c r="AU4254" t="s">
        <v>107</v>
      </c>
      <c r="AV4254" t="s">
        <v>19824</v>
      </c>
    </row>
    <row r="4255" spans="1:48" hidden="1" x14ac:dyDescent="0.3">
      <c r="A4255" t="s">
        <v>19825</v>
      </c>
      <c r="B4255" t="s">
        <v>19826</v>
      </c>
      <c r="C4255" s="1" t="str">
        <f t="shared" si="696"/>
        <v>21:0975</v>
      </c>
      <c r="D4255" s="1" t="str">
        <f t="shared" si="703"/>
        <v>21:0111</v>
      </c>
      <c r="E4255" t="s">
        <v>19827</v>
      </c>
      <c r="F4255" t="s">
        <v>19828</v>
      </c>
      <c r="H4255">
        <v>60.567488300000001</v>
      </c>
      <c r="I4255">
        <v>-101.0944822</v>
      </c>
      <c r="J4255" s="1" t="str">
        <f t="shared" si="704"/>
        <v>NGR lake sediment grab sample</v>
      </c>
      <c r="K4255" s="1" t="str">
        <f t="shared" si="705"/>
        <v>&lt;177 micron (NGR)</v>
      </c>
      <c r="L4255">
        <v>137</v>
      </c>
      <c r="M4255" t="s">
        <v>246</v>
      </c>
      <c r="N4255">
        <v>2669</v>
      </c>
      <c r="O4255" t="s">
        <v>302</v>
      </c>
      <c r="P4255" t="s">
        <v>54</v>
      </c>
      <c r="Q4255" t="s">
        <v>447</v>
      </c>
      <c r="R4255" t="s">
        <v>264</v>
      </c>
      <c r="S4255" t="s">
        <v>57</v>
      </c>
      <c r="T4255" t="s">
        <v>262</v>
      </c>
      <c r="U4255" t="s">
        <v>168</v>
      </c>
      <c r="V4255" t="s">
        <v>251</v>
      </c>
      <c r="W4255" t="s">
        <v>74</v>
      </c>
      <c r="X4255" t="s">
        <v>67</v>
      </c>
      <c r="Y4255" t="s">
        <v>355</v>
      </c>
      <c r="Z4255" t="s">
        <v>62</v>
      </c>
      <c r="AA4255" t="s">
        <v>64</v>
      </c>
      <c r="AB4255" t="s">
        <v>404</v>
      </c>
      <c r="AC4255" t="s">
        <v>155</v>
      </c>
      <c r="AD4255" t="s">
        <v>96</v>
      </c>
      <c r="AE4255" t="s">
        <v>2039</v>
      </c>
      <c r="AF4255" t="s">
        <v>616</v>
      </c>
      <c r="AG4255" t="s">
        <v>90</v>
      </c>
      <c r="AH4255" t="s">
        <v>780</v>
      </c>
      <c r="AI4255" t="s">
        <v>388</v>
      </c>
      <c r="AJ4255" t="s">
        <v>280</v>
      </c>
      <c r="AK4255" t="s">
        <v>73</v>
      </c>
      <c r="AL4255" t="s">
        <v>103</v>
      </c>
      <c r="AM4255" t="s">
        <v>75</v>
      </c>
      <c r="AN4255" t="s">
        <v>76</v>
      </c>
      <c r="AO4255" t="s">
        <v>565</v>
      </c>
      <c r="AP4255" t="s">
        <v>731</v>
      </c>
      <c r="AQ4255" t="s">
        <v>151</v>
      </c>
      <c r="AR4255" t="s">
        <v>67</v>
      </c>
      <c r="AS4255" t="s">
        <v>54</v>
      </c>
      <c r="AT4255" t="s">
        <v>73</v>
      </c>
      <c r="AU4255" t="s">
        <v>107</v>
      </c>
      <c r="AV4255" t="s">
        <v>2771</v>
      </c>
    </row>
    <row r="4256" spans="1:48" hidden="1" x14ac:dyDescent="0.3">
      <c r="A4256" t="s">
        <v>19829</v>
      </c>
      <c r="B4256" t="s">
        <v>19830</v>
      </c>
      <c r="C4256" s="1" t="str">
        <f t="shared" si="696"/>
        <v>21:0975</v>
      </c>
      <c r="D4256" s="1" t="str">
        <f t="shared" si="703"/>
        <v>21:0111</v>
      </c>
      <c r="E4256" t="s">
        <v>19831</v>
      </c>
      <c r="F4256" t="s">
        <v>19832</v>
      </c>
      <c r="H4256">
        <v>60.593181199999997</v>
      </c>
      <c r="I4256">
        <v>-101.10045650000001</v>
      </c>
      <c r="J4256" s="1" t="str">
        <f t="shared" si="704"/>
        <v>NGR lake sediment grab sample</v>
      </c>
      <c r="K4256" s="1" t="str">
        <f t="shared" si="705"/>
        <v>&lt;177 micron (NGR)</v>
      </c>
      <c r="L4256">
        <v>137</v>
      </c>
      <c r="M4256" t="s">
        <v>260</v>
      </c>
      <c r="N4256">
        <v>2670</v>
      </c>
      <c r="O4256" t="s">
        <v>63</v>
      </c>
      <c r="P4256" t="s">
        <v>54</v>
      </c>
      <c r="Q4256" t="s">
        <v>2145</v>
      </c>
      <c r="R4256" t="s">
        <v>141</v>
      </c>
      <c r="S4256" t="s">
        <v>57</v>
      </c>
      <c r="T4256" t="s">
        <v>167</v>
      </c>
      <c r="U4256" t="s">
        <v>168</v>
      </c>
      <c r="V4256" t="s">
        <v>691</v>
      </c>
      <c r="W4256" t="s">
        <v>68</v>
      </c>
      <c r="X4256" t="s">
        <v>74</v>
      </c>
      <c r="Y4256" t="s">
        <v>346</v>
      </c>
      <c r="Z4256" t="s">
        <v>127</v>
      </c>
      <c r="AA4256" t="s">
        <v>64</v>
      </c>
      <c r="AB4256" t="s">
        <v>236</v>
      </c>
      <c r="AC4256" t="s">
        <v>70</v>
      </c>
      <c r="AD4256" t="s">
        <v>138</v>
      </c>
      <c r="AE4256" t="s">
        <v>74</v>
      </c>
      <c r="AF4256" t="s">
        <v>141</v>
      </c>
      <c r="AG4256" t="s">
        <v>575</v>
      </c>
      <c r="AH4256" t="s">
        <v>472</v>
      </c>
      <c r="AI4256" t="s">
        <v>692</v>
      </c>
      <c r="AJ4256" t="s">
        <v>156</v>
      </c>
      <c r="AK4256" t="s">
        <v>73</v>
      </c>
      <c r="AL4256" t="s">
        <v>103</v>
      </c>
      <c r="AM4256" t="s">
        <v>75</v>
      </c>
      <c r="AN4256" t="s">
        <v>76</v>
      </c>
      <c r="AO4256" t="s">
        <v>88</v>
      </c>
      <c r="AP4256" t="s">
        <v>234</v>
      </c>
      <c r="AQ4256" t="s">
        <v>306</v>
      </c>
      <c r="AR4256" t="s">
        <v>62</v>
      </c>
      <c r="AS4256" t="s">
        <v>54</v>
      </c>
      <c r="AT4256" t="s">
        <v>73</v>
      </c>
      <c r="AU4256" t="s">
        <v>107</v>
      </c>
      <c r="AV4256" t="s">
        <v>3720</v>
      </c>
    </row>
    <row r="4257" spans="1:48" hidden="1" x14ac:dyDescent="0.3">
      <c r="A4257" t="s">
        <v>19833</v>
      </c>
      <c r="B4257" t="s">
        <v>19834</v>
      </c>
      <c r="C4257" s="1" t="str">
        <f t="shared" si="696"/>
        <v>21:0975</v>
      </c>
      <c r="D4257" s="1" t="str">
        <f t="shared" si="703"/>
        <v>21:0111</v>
      </c>
      <c r="E4257" t="s">
        <v>19835</v>
      </c>
      <c r="F4257" t="s">
        <v>19836</v>
      </c>
      <c r="H4257">
        <v>60.632312599999999</v>
      </c>
      <c r="I4257">
        <v>-101.1148697</v>
      </c>
      <c r="J4257" s="1" t="str">
        <f t="shared" si="704"/>
        <v>NGR lake sediment grab sample</v>
      </c>
      <c r="K4257" s="1" t="str">
        <f t="shared" si="705"/>
        <v>&lt;177 micron (NGR)</v>
      </c>
      <c r="L4257">
        <v>137</v>
      </c>
      <c r="M4257" t="s">
        <v>273</v>
      </c>
      <c r="N4257">
        <v>2671</v>
      </c>
      <c r="O4257" t="s">
        <v>526</v>
      </c>
      <c r="P4257" t="s">
        <v>54</v>
      </c>
      <c r="Q4257" t="s">
        <v>573</v>
      </c>
      <c r="R4257" t="s">
        <v>187</v>
      </c>
      <c r="S4257" t="s">
        <v>57</v>
      </c>
      <c r="T4257" t="s">
        <v>219</v>
      </c>
      <c r="U4257" t="s">
        <v>117</v>
      </c>
      <c r="V4257" t="s">
        <v>381</v>
      </c>
      <c r="W4257" t="s">
        <v>68</v>
      </c>
      <c r="X4257" t="s">
        <v>74</v>
      </c>
      <c r="Y4257" t="s">
        <v>118</v>
      </c>
      <c r="Z4257" t="s">
        <v>62</v>
      </c>
      <c r="AA4257" t="s">
        <v>64</v>
      </c>
      <c r="AB4257" t="s">
        <v>478</v>
      </c>
      <c r="AC4257" t="s">
        <v>155</v>
      </c>
      <c r="AD4257" t="s">
        <v>62</v>
      </c>
      <c r="AE4257" t="s">
        <v>278</v>
      </c>
      <c r="AF4257" t="s">
        <v>281</v>
      </c>
      <c r="AG4257" t="s">
        <v>251</v>
      </c>
      <c r="AH4257" t="s">
        <v>780</v>
      </c>
      <c r="AI4257" t="s">
        <v>388</v>
      </c>
      <c r="AJ4257" t="s">
        <v>348</v>
      </c>
      <c r="AK4257" t="s">
        <v>73</v>
      </c>
      <c r="AL4257" t="s">
        <v>103</v>
      </c>
      <c r="AM4257" t="s">
        <v>224</v>
      </c>
      <c r="AN4257" t="s">
        <v>76</v>
      </c>
      <c r="AO4257" t="s">
        <v>72</v>
      </c>
      <c r="AP4257" t="s">
        <v>1980</v>
      </c>
      <c r="AQ4257" t="s">
        <v>692</v>
      </c>
      <c r="AR4257" t="s">
        <v>67</v>
      </c>
      <c r="AS4257" t="s">
        <v>62</v>
      </c>
      <c r="AT4257" t="s">
        <v>73</v>
      </c>
      <c r="AU4257" t="s">
        <v>107</v>
      </c>
      <c r="AV4257" t="s">
        <v>3487</v>
      </c>
    </row>
    <row r="4258" spans="1:48" hidden="1" x14ac:dyDescent="0.3">
      <c r="A4258" t="s">
        <v>19837</v>
      </c>
      <c r="B4258" t="s">
        <v>19838</v>
      </c>
      <c r="C4258" s="1" t="str">
        <f t="shared" si="696"/>
        <v>21:0975</v>
      </c>
      <c r="D4258" s="1" t="str">
        <f t="shared" si="703"/>
        <v>21:0111</v>
      </c>
      <c r="E4258" t="s">
        <v>19839</v>
      </c>
      <c r="F4258" t="s">
        <v>19840</v>
      </c>
      <c r="H4258">
        <v>60.654166799999999</v>
      </c>
      <c r="I4258">
        <v>-101.133466</v>
      </c>
      <c r="J4258" s="1" t="str">
        <f t="shared" si="704"/>
        <v>NGR lake sediment grab sample</v>
      </c>
      <c r="K4258" s="1" t="str">
        <f t="shared" si="705"/>
        <v>&lt;177 micron (NGR)</v>
      </c>
      <c r="L4258">
        <v>137</v>
      </c>
      <c r="M4258" t="s">
        <v>289</v>
      </c>
      <c r="N4258">
        <v>2672</v>
      </c>
      <c r="O4258" t="s">
        <v>211</v>
      </c>
      <c r="P4258" t="s">
        <v>54</v>
      </c>
      <c r="Q4258" t="s">
        <v>435</v>
      </c>
      <c r="R4258" t="s">
        <v>151</v>
      </c>
      <c r="S4258" t="s">
        <v>57</v>
      </c>
      <c r="T4258" t="s">
        <v>152</v>
      </c>
      <c r="U4258" t="s">
        <v>290</v>
      </c>
      <c r="V4258" t="s">
        <v>478</v>
      </c>
      <c r="W4258" t="s">
        <v>302</v>
      </c>
      <c r="X4258" t="s">
        <v>62</v>
      </c>
      <c r="Y4258" t="s">
        <v>336</v>
      </c>
      <c r="Z4258" t="s">
        <v>138</v>
      </c>
      <c r="AA4258" t="s">
        <v>64</v>
      </c>
      <c r="AB4258" t="s">
        <v>411</v>
      </c>
      <c r="AC4258" t="s">
        <v>177</v>
      </c>
      <c r="AD4258" t="s">
        <v>178</v>
      </c>
      <c r="AE4258" t="s">
        <v>238</v>
      </c>
      <c r="AF4258" t="s">
        <v>436</v>
      </c>
      <c r="AG4258" t="s">
        <v>428</v>
      </c>
      <c r="AH4258" t="s">
        <v>173</v>
      </c>
      <c r="AI4258" t="s">
        <v>123</v>
      </c>
      <c r="AJ4258" t="s">
        <v>88</v>
      </c>
      <c r="AK4258" t="s">
        <v>73</v>
      </c>
      <c r="AL4258" t="s">
        <v>177</v>
      </c>
      <c r="AM4258" t="s">
        <v>125</v>
      </c>
      <c r="AN4258" t="s">
        <v>76</v>
      </c>
      <c r="AO4258" t="s">
        <v>203</v>
      </c>
      <c r="AP4258" t="s">
        <v>225</v>
      </c>
      <c r="AQ4258" t="s">
        <v>281</v>
      </c>
      <c r="AR4258" t="s">
        <v>74</v>
      </c>
      <c r="AS4258" t="s">
        <v>170</v>
      </c>
      <c r="AT4258" t="s">
        <v>262</v>
      </c>
      <c r="AU4258" t="s">
        <v>107</v>
      </c>
      <c r="AV4258" t="s">
        <v>4871</v>
      </c>
    </row>
    <row r="4259" spans="1:48" hidden="1" x14ac:dyDescent="0.3">
      <c r="A4259" t="s">
        <v>19841</v>
      </c>
      <c r="B4259" t="s">
        <v>19842</v>
      </c>
      <c r="C4259" s="1" t="str">
        <f t="shared" si="696"/>
        <v>21:0975</v>
      </c>
      <c r="D4259" s="1" t="str">
        <f t="shared" si="703"/>
        <v>21:0111</v>
      </c>
      <c r="E4259" t="s">
        <v>19843</v>
      </c>
      <c r="F4259" t="s">
        <v>19844</v>
      </c>
      <c r="H4259">
        <v>60.686050299999998</v>
      </c>
      <c r="I4259">
        <v>-101.1498818</v>
      </c>
      <c r="J4259" s="1" t="str">
        <f t="shared" si="704"/>
        <v>NGR lake sediment grab sample</v>
      </c>
      <c r="K4259" s="1" t="str">
        <f t="shared" si="705"/>
        <v>&lt;177 micron (NGR)</v>
      </c>
      <c r="L4259">
        <v>137</v>
      </c>
      <c r="M4259" t="s">
        <v>301</v>
      </c>
      <c r="N4259">
        <v>2673</v>
      </c>
      <c r="O4259" t="s">
        <v>396</v>
      </c>
      <c r="P4259" t="s">
        <v>54</v>
      </c>
      <c r="Q4259" t="s">
        <v>997</v>
      </c>
      <c r="R4259" t="s">
        <v>77</v>
      </c>
      <c r="S4259" t="s">
        <v>57</v>
      </c>
      <c r="T4259" t="s">
        <v>315</v>
      </c>
      <c r="U4259" t="s">
        <v>168</v>
      </c>
      <c r="V4259" t="s">
        <v>478</v>
      </c>
      <c r="W4259" t="s">
        <v>137</v>
      </c>
      <c r="X4259" t="s">
        <v>62</v>
      </c>
      <c r="Y4259" t="s">
        <v>421</v>
      </c>
      <c r="Z4259" t="s">
        <v>96</v>
      </c>
      <c r="AA4259" t="s">
        <v>64</v>
      </c>
      <c r="AB4259" t="s">
        <v>365</v>
      </c>
      <c r="AC4259" t="s">
        <v>155</v>
      </c>
      <c r="AD4259" t="s">
        <v>170</v>
      </c>
      <c r="AE4259" t="s">
        <v>238</v>
      </c>
      <c r="AF4259" t="s">
        <v>357</v>
      </c>
      <c r="AG4259" t="s">
        <v>412</v>
      </c>
      <c r="AH4259" t="s">
        <v>472</v>
      </c>
      <c r="AI4259" t="s">
        <v>123</v>
      </c>
      <c r="AJ4259" t="s">
        <v>150</v>
      </c>
      <c r="AK4259" t="s">
        <v>73</v>
      </c>
      <c r="AL4259" t="s">
        <v>177</v>
      </c>
      <c r="AM4259" t="s">
        <v>157</v>
      </c>
      <c r="AN4259" t="s">
        <v>76</v>
      </c>
      <c r="AO4259" t="s">
        <v>203</v>
      </c>
      <c r="AP4259" t="s">
        <v>210</v>
      </c>
      <c r="AQ4259" t="s">
        <v>439</v>
      </c>
      <c r="AR4259" t="s">
        <v>67</v>
      </c>
      <c r="AS4259" t="s">
        <v>62</v>
      </c>
      <c r="AT4259" t="s">
        <v>91</v>
      </c>
      <c r="AU4259" t="s">
        <v>107</v>
      </c>
      <c r="AV4259" t="s">
        <v>19845</v>
      </c>
    </row>
    <row r="4260" spans="1:48" hidden="1" x14ac:dyDescent="0.3">
      <c r="A4260" t="s">
        <v>19846</v>
      </c>
      <c r="B4260" t="s">
        <v>19847</v>
      </c>
      <c r="C4260" s="1" t="str">
        <f t="shared" si="696"/>
        <v>21:0975</v>
      </c>
      <c r="D4260" s="1" t="str">
        <f t="shared" si="703"/>
        <v>21:0111</v>
      </c>
      <c r="E4260" t="s">
        <v>19848</v>
      </c>
      <c r="F4260" t="s">
        <v>19849</v>
      </c>
      <c r="H4260">
        <v>60.682821599999997</v>
      </c>
      <c r="I4260">
        <v>-101.0761373</v>
      </c>
      <c r="J4260" s="1" t="str">
        <f t="shared" si="704"/>
        <v>NGR lake sediment grab sample</v>
      </c>
      <c r="K4260" s="1" t="str">
        <f t="shared" si="705"/>
        <v>&lt;177 micron (NGR)</v>
      </c>
      <c r="L4260">
        <v>137</v>
      </c>
      <c r="M4260" t="s">
        <v>314</v>
      </c>
      <c r="N4260">
        <v>2674</v>
      </c>
      <c r="O4260" t="s">
        <v>526</v>
      </c>
      <c r="P4260" t="s">
        <v>54</v>
      </c>
      <c r="Q4260" t="s">
        <v>676</v>
      </c>
      <c r="R4260" t="s">
        <v>92</v>
      </c>
      <c r="S4260" t="s">
        <v>57</v>
      </c>
      <c r="T4260" t="s">
        <v>97</v>
      </c>
      <c r="U4260" t="s">
        <v>138</v>
      </c>
      <c r="V4260" t="s">
        <v>356</v>
      </c>
      <c r="W4260" t="s">
        <v>302</v>
      </c>
      <c r="X4260" t="s">
        <v>67</v>
      </c>
      <c r="Y4260" t="s">
        <v>206</v>
      </c>
      <c r="Z4260" t="s">
        <v>96</v>
      </c>
      <c r="AA4260" t="s">
        <v>64</v>
      </c>
      <c r="AB4260" t="s">
        <v>69</v>
      </c>
      <c r="AC4260" t="s">
        <v>66</v>
      </c>
      <c r="AD4260" t="s">
        <v>67</v>
      </c>
      <c r="AE4260" t="s">
        <v>302</v>
      </c>
      <c r="AF4260" t="s">
        <v>92</v>
      </c>
      <c r="AG4260" t="s">
        <v>449</v>
      </c>
      <c r="AH4260" t="s">
        <v>472</v>
      </c>
      <c r="AI4260" t="s">
        <v>201</v>
      </c>
      <c r="AJ4260" t="s">
        <v>127</v>
      </c>
      <c r="AK4260" t="s">
        <v>73</v>
      </c>
      <c r="AL4260" t="s">
        <v>75</v>
      </c>
      <c r="AM4260" t="s">
        <v>103</v>
      </c>
      <c r="AN4260" t="s">
        <v>76</v>
      </c>
      <c r="AO4260" t="s">
        <v>59</v>
      </c>
      <c r="AP4260" t="s">
        <v>656</v>
      </c>
      <c r="AQ4260" t="s">
        <v>150</v>
      </c>
      <c r="AR4260" t="s">
        <v>67</v>
      </c>
      <c r="AS4260" t="s">
        <v>54</v>
      </c>
      <c r="AT4260" t="s">
        <v>73</v>
      </c>
      <c r="AU4260" t="s">
        <v>107</v>
      </c>
      <c r="AV4260" t="s">
        <v>19850</v>
      </c>
    </row>
    <row r="4261" spans="1:48" hidden="1" x14ac:dyDescent="0.3">
      <c r="A4261" t="s">
        <v>19851</v>
      </c>
      <c r="B4261" t="s">
        <v>19852</v>
      </c>
      <c r="C4261" s="1" t="str">
        <f t="shared" si="696"/>
        <v>21:0975</v>
      </c>
      <c r="D4261" s="1" t="str">
        <f t="shared" si="703"/>
        <v>21:0111</v>
      </c>
      <c r="E4261" t="s">
        <v>19787</v>
      </c>
      <c r="F4261" t="s">
        <v>19853</v>
      </c>
      <c r="H4261">
        <v>60.666159299999997</v>
      </c>
      <c r="I4261">
        <v>-101.05935959999999</v>
      </c>
      <c r="J4261" s="1" t="str">
        <f t="shared" si="704"/>
        <v>NGR lake sediment grab sample</v>
      </c>
      <c r="K4261" s="1" t="str">
        <f t="shared" si="705"/>
        <v>&lt;177 micron (NGR)</v>
      </c>
      <c r="L4261">
        <v>137</v>
      </c>
      <c r="M4261" t="s">
        <v>345</v>
      </c>
      <c r="N4261">
        <v>2675</v>
      </c>
      <c r="O4261" t="s">
        <v>396</v>
      </c>
      <c r="P4261" t="s">
        <v>54</v>
      </c>
      <c r="Q4261" t="s">
        <v>539</v>
      </c>
      <c r="R4261" t="s">
        <v>90</v>
      </c>
      <c r="S4261" t="s">
        <v>57</v>
      </c>
      <c r="T4261" t="s">
        <v>339</v>
      </c>
      <c r="U4261" t="s">
        <v>117</v>
      </c>
      <c r="V4261" t="s">
        <v>550</v>
      </c>
      <c r="W4261" t="s">
        <v>421</v>
      </c>
      <c r="X4261" t="s">
        <v>67</v>
      </c>
      <c r="Y4261" t="s">
        <v>238</v>
      </c>
      <c r="Z4261" t="s">
        <v>127</v>
      </c>
      <c r="AA4261" t="s">
        <v>64</v>
      </c>
      <c r="AB4261" t="s">
        <v>264</v>
      </c>
      <c r="AC4261" t="s">
        <v>70</v>
      </c>
      <c r="AD4261" t="s">
        <v>67</v>
      </c>
      <c r="AE4261" t="s">
        <v>74</v>
      </c>
      <c r="AF4261" t="s">
        <v>116</v>
      </c>
      <c r="AG4261" t="s">
        <v>172</v>
      </c>
      <c r="AH4261" t="s">
        <v>472</v>
      </c>
      <c r="AI4261" t="s">
        <v>201</v>
      </c>
      <c r="AJ4261" t="s">
        <v>201</v>
      </c>
      <c r="AK4261" t="s">
        <v>73</v>
      </c>
      <c r="AL4261" t="s">
        <v>75</v>
      </c>
      <c r="AM4261" t="s">
        <v>224</v>
      </c>
      <c r="AN4261" t="s">
        <v>76</v>
      </c>
      <c r="AO4261" t="s">
        <v>439</v>
      </c>
      <c r="AP4261" t="s">
        <v>566</v>
      </c>
      <c r="AQ4261" t="s">
        <v>87</v>
      </c>
      <c r="AR4261" t="s">
        <v>74</v>
      </c>
      <c r="AS4261" t="s">
        <v>54</v>
      </c>
      <c r="AT4261" t="s">
        <v>73</v>
      </c>
      <c r="AU4261" t="s">
        <v>107</v>
      </c>
      <c r="AV4261" t="s">
        <v>10830</v>
      </c>
    </row>
    <row r="4262" spans="1:48" hidden="1" x14ac:dyDescent="0.3">
      <c r="A4262" t="s">
        <v>19854</v>
      </c>
      <c r="B4262" t="s">
        <v>19855</v>
      </c>
      <c r="C4262" s="1" t="str">
        <f t="shared" si="696"/>
        <v>21:0975</v>
      </c>
      <c r="D4262" s="1" t="str">
        <f t="shared" si="703"/>
        <v>21:0111</v>
      </c>
      <c r="E4262" t="s">
        <v>19856</v>
      </c>
      <c r="F4262" t="s">
        <v>19857</v>
      </c>
      <c r="H4262">
        <v>60.636693299999997</v>
      </c>
      <c r="I4262">
        <v>-101.0539129</v>
      </c>
      <c r="J4262" s="1" t="str">
        <f t="shared" si="704"/>
        <v>NGR lake sediment grab sample</v>
      </c>
      <c r="K4262" s="1" t="str">
        <f t="shared" si="705"/>
        <v>&lt;177 micron (NGR)</v>
      </c>
      <c r="L4262">
        <v>137</v>
      </c>
      <c r="M4262" t="s">
        <v>324</v>
      </c>
      <c r="N4262">
        <v>2676</v>
      </c>
      <c r="O4262" t="s">
        <v>63</v>
      </c>
      <c r="P4262" t="s">
        <v>54</v>
      </c>
      <c r="Q4262" t="s">
        <v>505</v>
      </c>
      <c r="R4262" t="s">
        <v>436</v>
      </c>
      <c r="S4262" t="s">
        <v>57</v>
      </c>
      <c r="T4262" t="s">
        <v>167</v>
      </c>
      <c r="U4262" t="s">
        <v>59</v>
      </c>
      <c r="V4262" t="s">
        <v>141</v>
      </c>
      <c r="W4262" t="s">
        <v>157</v>
      </c>
      <c r="X4262" t="s">
        <v>67</v>
      </c>
      <c r="Y4262" t="s">
        <v>448</v>
      </c>
      <c r="Z4262" t="s">
        <v>62</v>
      </c>
      <c r="AA4262" t="s">
        <v>64</v>
      </c>
      <c r="AB4262" t="s">
        <v>550</v>
      </c>
      <c r="AC4262" t="s">
        <v>70</v>
      </c>
      <c r="AD4262" t="s">
        <v>67</v>
      </c>
      <c r="AE4262" t="s">
        <v>779</v>
      </c>
      <c r="AF4262" t="s">
        <v>178</v>
      </c>
      <c r="AG4262" t="s">
        <v>356</v>
      </c>
      <c r="AH4262" t="s">
        <v>472</v>
      </c>
      <c r="AI4262" t="s">
        <v>254</v>
      </c>
      <c r="AJ4262" t="s">
        <v>336</v>
      </c>
      <c r="AK4262" t="s">
        <v>73</v>
      </c>
      <c r="AL4262" t="s">
        <v>103</v>
      </c>
      <c r="AM4262" t="s">
        <v>103</v>
      </c>
      <c r="AN4262" t="s">
        <v>76</v>
      </c>
      <c r="AO4262" t="s">
        <v>59</v>
      </c>
      <c r="AP4262" t="s">
        <v>2741</v>
      </c>
      <c r="AQ4262" t="s">
        <v>211</v>
      </c>
      <c r="AR4262" t="s">
        <v>67</v>
      </c>
      <c r="AS4262" t="s">
        <v>54</v>
      </c>
      <c r="AT4262" t="s">
        <v>73</v>
      </c>
      <c r="AU4262" t="s">
        <v>107</v>
      </c>
      <c r="AV4262" t="s">
        <v>18424</v>
      </c>
    </row>
    <row r="4263" spans="1:48" hidden="1" x14ac:dyDescent="0.3">
      <c r="A4263" t="s">
        <v>19858</v>
      </c>
      <c r="B4263" t="s">
        <v>19859</v>
      </c>
      <c r="C4263" s="1" t="str">
        <f t="shared" si="696"/>
        <v>21:0975</v>
      </c>
      <c r="D4263" s="1" t="str">
        <f t="shared" si="703"/>
        <v>21:0111</v>
      </c>
      <c r="E4263" t="s">
        <v>19860</v>
      </c>
      <c r="F4263" t="s">
        <v>19861</v>
      </c>
      <c r="H4263">
        <v>60.610736500000002</v>
      </c>
      <c r="I4263">
        <v>-101.05681199999999</v>
      </c>
      <c r="J4263" s="1" t="str">
        <f t="shared" si="704"/>
        <v>NGR lake sediment grab sample</v>
      </c>
      <c r="K4263" s="1" t="str">
        <f t="shared" si="705"/>
        <v>&lt;177 micron (NGR)</v>
      </c>
      <c r="L4263">
        <v>137</v>
      </c>
      <c r="M4263" t="s">
        <v>335</v>
      </c>
      <c r="N4263">
        <v>2677</v>
      </c>
      <c r="O4263" t="s">
        <v>302</v>
      </c>
      <c r="P4263" t="s">
        <v>54</v>
      </c>
      <c r="Q4263" t="s">
        <v>920</v>
      </c>
      <c r="R4263" t="s">
        <v>92</v>
      </c>
      <c r="S4263" t="s">
        <v>57</v>
      </c>
      <c r="T4263" t="s">
        <v>438</v>
      </c>
      <c r="U4263" t="s">
        <v>92</v>
      </c>
      <c r="V4263" t="s">
        <v>139</v>
      </c>
      <c r="W4263" t="s">
        <v>355</v>
      </c>
      <c r="X4263" t="s">
        <v>74</v>
      </c>
      <c r="Y4263" t="s">
        <v>355</v>
      </c>
      <c r="Z4263" t="s">
        <v>138</v>
      </c>
      <c r="AA4263" t="s">
        <v>64</v>
      </c>
      <c r="AB4263" t="s">
        <v>303</v>
      </c>
      <c r="AC4263" t="s">
        <v>70</v>
      </c>
      <c r="AD4263" t="s">
        <v>54</v>
      </c>
      <c r="AE4263" t="s">
        <v>8945</v>
      </c>
      <c r="AF4263" t="s">
        <v>616</v>
      </c>
      <c r="AG4263" t="s">
        <v>152</v>
      </c>
      <c r="AH4263" t="s">
        <v>173</v>
      </c>
      <c r="AI4263" t="s">
        <v>440</v>
      </c>
      <c r="AJ4263" t="s">
        <v>72</v>
      </c>
      <c r="AK4263" t="s">
        <v>73</v>
      </c>
      <c r="AL4263" t="s">
        <v>125</v>
      </c>
      <c r="AM4263" t="s">
        <v>75</v>
      </c>
      <c r="AN4263" t="s">
        <v>76</v>
      </c>
      <c r="AO4263" t="s">
        <v>178</v>
      </c>
      <c r="AP4263" t="s">
        <v>267</v>
      </c>
      <c r="AQ4263" t="s">
        <v>92</v>
      </c>
      <c r="AR4263" t="s">
        <v>74</v>
      </c>
      <c r="AS4263" t="s">
        <v>54</v>
      </c>
      <c r="AT4263" t="s">
        <v>73</v>
      </c>
      <c r="AU4263" t="s">
        <v>107</v>
      </c>
      <c r="AV4263" t="s">
        <v>2314</v>
      </c>
    </row>
    <row r="4264" spans="1:48" hidden="1" x14ac:dyDescent="0.3">
      <c r="A4264" t="s">
        <v>19862</v>
      </c>
      <c r="B4264" t="s">
        <v>19863</v>
      </c>
      <c r="C4264" s="1" t="str">
        <f t="shared" si="696"/>
        <v>21:0975</v>
      </c>
      <c r="D4264" s="1" t="str">
        <f t="shared" si="703"/>
        <v>21:0111</v>
      </c>
      <c r="E4264" t="s">
        <v>19864</v>
      </c>
      <c r="F4264" t="s">
        <v>19865</v>
      </c>
      <c r="H4264">
        <v>60.568365700000001</v>
      </c>
      <c r="I4264">
        <v>-101.0318554</v>
      </c>
      <c r="J4264" s="1" t="str">
        <f t="shared" si="704"/>
        <v>NGR lake sediment grab sample</v>
      </c>
      <c r="K4264" s="1" t="str">
        <f t="shared" si="705"/>
        <v>&lt;177 micron (NGR)</v>
      </c>
      <c r="L4264">
        <v>137</v>
      </c>
      <c r="M4264" t="s">
        <v>354</v>
      </c>
      <c r="N4264">
        <v>2678</v>
      </c>
      <c r="O4264" t="s">
        <v>396</v>
      </c>
      <c r="P4264" t="s">
        <v>54</v>
      </c>
      <c r="Q4264" t="s">
        <v>462</v>
      </c>
      <c r="R4264" t="s">
        <v>90</v>
      </c>
      <c r="S4264" t="s">
        <v>57</v>
      </c>
      <c r="T4264" t="s">
        <v>167</v>
      </c>
      <c r="U4264" t="s">
        <v>88</v>
      </c>
      <c r="V4264" t="s">
        <v>187</v>
      </c>
      <c r="W4264" t="s">
        <v>68</v>
      </c>
      <c r="X4264" t="s">
        <v>67</v>
      </c>
      <c r="Y4264" t="s">
        <v>526</v>
      </c>
      <c r="Z4264" t="s">
        <v>74</v>
      </c>
      <c r="AA4264" t="s">
        <v>64</v>
      </c>
      <c r="AB4264" t="s">
        <v>93</v>
      </c>
      <c r="AC4264" t="s">
        <v>66</v>
      </c>
      <c r="AD4264" t="s">
        <v>67</v>
      </c>
      <c r="AE4264" t="s">
        <v>2032</v>
      </c>
      <c r="AF4264" t="s">
        <v>356</v>
      </c>
      <c r="AG4264" t="s">
        <v>99</v>
      </c>
      <c r="AH4264" t="s">
        <v>780</v>
      </c>
      <c r="AI4264" t="s">
        <v>143</v>
      </c>
      <c r="AJ4264" t="s">
        <v>114</v>
      </c>
      <c r="AK4264" t="s">
        <v>73</v>
      </c>
      <c r="AL4264" t="s">
        <v>103</v>
      </c>
      <c r="AM4264" t="s">
        <v>103</v>
      </c>
      <c r="AN4264" t="s">
        <v>76</v>
      </c>
      <c r="AO4264" t="s">
        <v>178</v>
      </c>
      <c r="AP4264" t="s">
        <v>920</v>
      </c>
      <c r="AQ4264" t="s">
        <v>116</v>
      </c>
      <c r="AR4264" t="s">
        <v>74</v>
      </c>
      <c r="AS4264" t="s">
        <v>54</v>
      </c>
      <c r="AT4264" t="s">
        <v>73</v>
      </c>
      <c r="AU4264" t="s">
        <v>107</v>
      </c>
      <c r="AV4264" t="s">
        <v>10735</v>
      </c>
    </row>
    <row r="4265" spans="1:48" hidden="1" x14ac:dyDescent="0.3">
      <c r="A4265" t="s">
        <v>19866</v>
      </c>
      <c r="B4265" t="s">
        <v>19867</v>
      </c>
      <c r="C4265" s="1" t="str">
        <f t="shared" si="696"/>
        <v>21:0975</v>
      </c>
      <c r="D4265" s="1" t="str">
        <f t="shared" si="703"/>
        <v>21:0111</v>
      </c>
      <c r="E4265" t="s">
        <v>19868</v>
      </c>
      <c r="F4265" t="s">
        <v>19869</v>
      </c>
      <c r="H4265">
        <v>60.531092999999998</v>
      </c>
      <c r="I4265">
        <v>-101.0300471</v>
      </c>
      <c r="J4265" s="1" t="str">
        <f t="shared" si="704"/>
        <v>NGR lake sediment grab sample</v>
      </c>
      <c r="K4265" s="1" t="str">
        <f t="shared" si="705"/>
        <v>&lt;177 micron (NGR)</v>
      </c>
      <c r="L4265">
        <v>138</v>
      </c>
      <c r="M4265" t="s">
        <v>52</v>
      </c>
      <c r="N4265">
        <v>2679</v>
      </c>
      <c r="O4265" t="s">
        <v>171</v>
      </c>
      <c r="P4265" t="s">
        <v>54</v>
      </c>
      <c r="Q4265" t="s">
        <v>562</v>
      </c>
      <c r="R4265" t="s">
        <v>187</v>
      </c>
      <c r="S4265" t="s">
        <v>57</v>
      </c>
      <c r="T4265" t="s">
        <v>315</v>
      </c>
      <c r="U4265" t="s">
        <v>203</v>
      </c>
      <c r="V4265" t="s">
        <v>2740</v>
      </c>
      <c r="W4265" t="s">
        <v>206</v>
      </c>
      <c r="X4265" t="s">
        <v>62</v>
      </c>
      <c r="Y4265" t="s">
        <v>206</v>
      </c>
      <c r="Z4265" t="s">
        <v>62</v>
      </c>
      <c r="AA4265" t="s">
        <v>64</v>
      </c>
      <c r="AB4265" t="s">
        <v>365</v>
      </c>
      <c r="AC4265" t="s">
        <v>66</v>
      </c>
      <c r="AD4265" t="s">
        <v>54</v>
      </c>
      <c r="AE4265" t="s">
        <v>3822</v>
      </c>
      <c r="AF4265" t="s">
        <v>357</v>
      </c>
      <c r="AG4265" t="s">
        <v>77</v>
      </c>
      <c r="AH4265" t="s">
        <v>780</v>
      </c>
      <c r="AI4265" t="s">
        <v>136</v>
      </c>
      <c r="AJ4265" t="s">
        <v>382</v>
      </c>
      <c r="AK4265" t="s">
        <v>73</v>
      </c>
      <c r="AL4265" t="s">
        <v>103</v>
      </c>
      <c r="AM4265" t="s">
        <v>224</v>
      </c>
      <c r="AN4265" t="s">
        <v>76</v>
      </c>
      <c r="AO4265" t="s">
        <v>281</v>
      </c>
      <c r="AP4265" t="s">
        <v>395</v>
      </c>
      <c r="AQ4265" t="s">
        <v>159</v>
      </c>
      <c r="AR4265" t="s">
        <v>67</v>
      </c>
      <c r="AS4265" t="s">
        <v>54</v>
      </c>
      <c r="AT4265" t="s">
        <v>91</v>
      </c>
      <c r="AU4265" t="s">
        <v>107</v>
      </c>
      <c r="AV4265" t="s">
        <v>18259</v>
      </c>
    </row>
    <row r="4266" spans="1:48" hidden="1" x14ac:dyDescent="0.3">
      <c r="A4266" t="s">
        <v>19870</v>
      </c>
      <c r="B4266" t="s">
        <v>19871</v>
      </c>
      <c r="C4266" s="1" t="str">
        <f t="shared" si="696"/>
        <v>21:0975</v>
      </c>
      <c r="D4266" s="1" t="str">
        <f t="shared" si="703"/>
        <v>21:0111</v>
      </c>
      <c r="E4266" t="s">
        <v>19872</v>
      </c>
      <c r="F4266" t="s">
        <v>19873</v>
      </c>
      <c r="H4266">
        <v>60.603122999999997</v>
      </c>
      <c r="I4266">
        <v>-100.9689159</v>
      </c>
      <c r="J4266" s="1" t="str">
        <f t="shared" si="704"/>
        <v>NGR lake sediment grab sample</v>
      </c>
      <c r="K4266" s="1" t="str">
        <f t="shared" si="705"/>
        <v>&lt;177 micron (NGR)</v>
      </c>
      <c r="L4266">
        <v>138</v>
      </c>
      <c r="M4266" t="s">
        <v>113</v>
      </c>
      <c r="N4266">
        <v>2680</v>
      </c>
      <c r="O4266" t="s">
        <v>302</v>
      </c>
      <c r="P4266" t="s">
        <v>54</v>
      </c>
      <c r="Q4266" t="s">
        <v>364</v>
      </c>
      <c r="R4266" t="s">
        <v>69</v>
      </c>
      <c r="S4266" t="s">
        <v>57</v>
      </c>
      <c r="T4266" t="s">
        <v>279</v>
      </c>
      <c r="U4266" t="s">
        <v>88</v>
      </c>
      <c r="V4266" t="s">
        <v>99</v>
      </c>
      <c r="W4266" t="s">
        <v>157</v>
      </c>
      <c r="X4266" t="s">
        <v>74</v>
      </c>
      <c r="Y4266" t="s">
        <v>68</v>
      </c>
      <c r="Z4266" t="s">
        <v>62</v>
      </c>
      <c r="AA4266" t="s">
        <v>64</v>
      </c>
      <c r="AB4266" t="s">
        <v>471</v>
      </c>
      <c r="AC4266" t="s">
        <v>173</v>
      </c>
      <c r="AD4266" t="s">
        <v>67</v>
      </c>
      <c r="AE4266" t="s">
        <v>3853</v>
      </c>
      <c r="AF4266" t="s">
        <v>134</v>
      </c>
      <c r="AG4266" t="s">
        <v>357</v>
      </c>
      <c r="AH4266" t="s">
        <v>472</v>
      </c>
      <c r="AI4266" t="s">
        <v>94</v>
      </c>
      <c r="AJ4266" t="s">
        <v>138</v>
      </c>
      <c r="AK4266" t="s">
        <v>73</v>
      </c>
      <c r="AL4266" t="s">
        <v>103</v>
      </c>
      <c r="AM4266" t="s">
        <v>103</v>
      </c>
      <c r="AN4266" t="s">
        <v>76</v>
      </c>
      <c r="AO4266" t="s">
        <v>429</v>
      </c>
      <c r="AP4266" t="s">
        <v>274</v>
      </c>
      <c r="AQ4266" t="s">
        <v>102</v>
      </c>
      <c r="AR4266" t="s">
        <v>67</v>
      </c>
      <c r="AS4266" t="s">
        <v>54</v>
      </c>
      <c r="AT4266" t="s">
        <v>73</v>
      </c>
      <c r="AU4266" t="s">
        <v>107</v>
      </c>
      <c r="AV4266" t="s">
        <v>18092</v>
      </c>
    </row>
    <row r="4267" spans="1:48" hidden="1" x14ac:dyDescent="0.3">
      <c r="A4267" t="s">
        <v>19874</v>
      </c>
      <c r="B4267" t="s">
        <v>19875</v>
      </c>
      <c r="C4267" s="1" t="str">
        <f t="shared" si="696"/>
        <v>21:0975</v>
      </c>
      <c r="D4267" s="1" t="str">
        <f t="shared" si="703"/>
        <v>21:0111</v>
      </c>
      <c r="E4267" t="s">
        <v>19872</v>
      </c>
      <c r="F4267" t="s">
        <v>19876</v>
      </c>
      <c r="H4267">
        <v>60.603122999999997</v>
      </c>
      <c r="I4267">
        <v>-100.9689159</v>
      </c>
      <c r="J4267" s="1" t="str">
        <f t="shared" si="704"/>
        <v>NGR lake sediment grab sample</v>
      </c>
      <c r="K4267" s="1" t="str">
        <f t="shared" si="705"/>
        <v>&lt;177 micron (NGR)</v>
      </c>
      <c r="L4267">
        <v>138</v>
      </c>
      <c r="M4267" t="s">
        <v>132</v>
      </c>
      <c r="N4267">
        <v>2681</v>
      </c>
      <c r="O4267" t="s">
        <v>238</v>
      </c>
      <c r="P4267" t="s">
        <v>54</v>
      </c>
      <c r="Q4267" t="s">
        <v>364</v>
      </c>
      <c r="R4267" t="s">
        <v>69</v>
      </c>
      <c r="S4267" t="s">
        <v>57</v>
      </c>
      <c r="T4267" t="s">
        <v>219</v>
      </c>
      <c r="U4267" t="s">
        <v>88</v>
      </c>
      <c r="V4267" t="s">
        <v>141</v>
      </c>
      <c r="W4267" t="s">
        <v>74</v>
      </c>
      <c r="X4267" t="s">
        <v>67</v>
      </c>
      <c r="Y4267" t="s">
        <v>238</v>
      </c>
      <c r="Z4267" t="s">
        <v>74</v>
      </c>
      <c r="AA4267" t="s">
        <v>64</v>
      </c>
      <c r="AB4267" t="s">
        <v>492</v>
      </c>
      <c r="AC4267" t="s">
        <v>70</v>
      </c>
      <c r="AD4267" t="s">
        <v>67</v>
      </c>
      <c r="AE4267" t="s">
        <v>8978</v>
      </c>
      <c r="AF4267" t="s">
        <v>116</v>
      </c>
      <c r="AG4267" t="s">
        <v>290</v>
      </c>
      <c r="AH4267" t="s">
        <v>780</v>
      </c>
      <c r="AI4267" t="s">
        <v>136</v>
      </c>
      <c r="AJ4267" t="s">
        <v>306</v>
      </c>
      <c r="AK4267" t="s">
        <v>73</v>
      </c>
      <c r="AL4267" t="s">
        <v>103</v>
      </c>
      <c r="AM4267" t="s">
        <v>224</v>
      </c>
      <c r="AN4267" t="s">
        <v>76</v>
      </c>
      <c r="AO4267" t="s">
        <v>382</v>
      </c>
      <c r="AP4267" t="s">
        <v>133</v>
      </c>
      <c r="AQ4267" t="s">
        <v>117</v>
      </c>
      <c r="AR4267" t="s">
        <v>67</v>
      </c>
      <c r="AS4267" t="s">
        <v>62</v>
      </c>
      <c r="AT4267" t="s">
        <v>73</v>
      </c>
      <c r="AU4267" t="s">
        <v>107</v>
      </c>
      <c r="AV4267" t="s">
        <v>17743</v>
      </c>
    </row>
    <row r="4268" spans="1:48" hidden="1" x14ac:dyDescent="0.3">
      <c r="A4268" t="s">
        <v>19877</v>
      </c>
      <c r="B4268" t="s">
        <v>19878</v>
      </c>
      <c r="C4268" s="1" t="str">
        <f t="shared" si="696"/>
        <v>21:0975</v>
      </c>
      <c r="D4268" s="1" t="str">
        <f t="shared" si="703"/>
        <v>21:0111</v>
      </c>
      <c r="E4268" t="s">
        <v>19879</v>
      </c>
      <c r="F4268" t="s">
        <v>19880</v>
      </c>
      <c r="H4268">
        <v>60.631390600000003</v>
      </c>
      <c r="I4268">
        <v>-100.9735836</v>
      </c>
      <c r="J4268" s="1" t="str">
        <f t="shared" si="704"/>
        <v>NGR lake sediment grab sample</v>
      </c>
      <c r="K4268" s="1" t="str">
        <f t="shared" si="705"/>
        <v>&lt;177 micron (NGR)</v>
      </c>
      <c r="L4268">
        <v>138</v>
      </c>
      <c r="M4268" t="s">
        <v>86</v>
      </c>
      <c r="N4268">
        <v>2682</v>
      </c>
      <c r="O4268" t="s">
        <v>421</v>
      </c>
      <c r="P4268" t="s">
        <v>54</v>
      </c>
      <c r="Q4268" t="s">
        <v>315</v>
      </c>
      <c r="R4268" t="s">
        <v>478</v>
      </c>
      <c r="S4268" t="s">
        <v>57</v>
      </c>
      <c r="T4268" t="s">
        <v>58</v>
      </c>
      <c r="U4268" t="s">
        <v>96</v>
      </c>
      <c r="V4268" t="s">
        <v>436</v>
      </c>
      <c r="W4268" t="s">
        <v>103</v>
      </c>
      <c r="X4268" t="s">
        <v>67</v>
      </c>
      <c r="Y4268" t="s">
        <v>74</v>
      </c>
      <c r="Z4268" t="s">
        <v>67</v>
      </c>
      <c r="AA4268" t="s">
        <v>64</v>
      </c>
      <c r="AB4268" t="s">
        <v>492</v>
      </c>
      <c r="AC4268" t="s">
        <v>70</v>
      </c>
      <c r="AD4268" t="s">
        <v>67</v>
      </c>
      <c r="AE4268" t="s">
        <v>7472</v>
      </c>
      <c r="AF4268" t="s">
        <v>76</v>
      </c>
      <c r="AG4268" t="s">
        <v>168</v>
      </c>
      <c r="AH4268" t="s">
        <v>780</v>
      </c>
      <c r="AI4268" t="s">
        <v>63</v>
      </c>
      <c r="AJ4268" t="s">
        <v>209</v>
      </c>
      <c r="AK4268" t="s">
        <v>73</v>
      </c>
      <c r="AL4268" t="s">
        <v>103</v>
      </c>
      <c r="AM4268" t="s">
        <v>224</v>
      </c>
      <c r="AN4268" t="s">
        <v>76</v>
      </c>
      <c r="AO4268" t="s">
        <v>71</v>
      </c>
      <c r="AP4268" t="s">
        <v>8164</v>
      </c>
      <c r="AQ4268" t="s">
        <v>94</v>
      </c>
      <c r="AR4268" t="s">
        <v>67</v>
      </c>
      <c r="AS4268" t="s">
        <v>54</v>
      </c>
      <c r="AT4268" t="s">
        <v>73</v>
      </c>
      <c r="AU4268" t="s">
        <v>107</v>
      </c>
      <c r="AV4268" t="s">
        <v>12223</v>
      </c>
    </row>
    <row r="4269" spans="1:48" hidden="1" x14ac:dyDescent="0.3">
      <c r="A4269" t="s">
        <v>19881</v>
      </c>
      <c r="B4269" t="s">
        <v>19882</v>
      </c>
      <c r="C4269" s="1" t="str">
        <f t="shared" si="696"/>
        <v>21:0975</v>
      </c>
      <c r="D4269" s="1" t="str">
        <f t="shared" si="703"/>
        <v>21:0111</v>
      </c>
      <c r="E4269" t="s">
        <v>19883</v>
      </c>
      <c r="F4269" t="s">
        <v>19884</v>
      </c>
      <c r="H4269">
        <v>60.660900099999999</v>
      </c>
      <c r="I4269">
        <v>-100.973816</v>
      </c>
      <c r="J4269" s="1" t="str">
        <f t="shared" si="704"/>
        <v>NGR lake sediment grab sample</v>
      </c>
      <c r="K4269" s="1" t="str">
        <f t="shared" si="705"/>
        <v>&lt;177 micron (NGR)</v>
      </c>
      <c r="L4269">
        <v>138</v>
      </c>
      <c r="M4269" t="s">
        <v>149</v>
      </c>
      <c r="N4269">
        <v>2683</v>
      </c>
      <c r="O4269" t="s">
        <v>355</v>
      </c>
      <c r="P4269" t="s">
        <v>54</v>
      </c>
      <c r="Q4269" t="s">
        <v>775</v>
      </c>
      <c r="R4269" t="s">
        <v>141</v>
      </c>
      <c r="S4269" t="s">
        <v>57</v>
      </c>
      <c r="T4269" t="s">
        <v>58</v>
      </c>
      <c r="U4269" t="s">
        <v>281</v>
      </c>
      <c r="V4269" t="s">
        <v>691</v>
      </c>
      <c r="W4269" t="s">
        <v>421</v>
      </c>
      <c r="X4269" t="s">
        <v>74</v>
      </c>
      <c r="Y4269" t="s">
        <v>209</v>
      </c>
      <c r="Z4269" t="s">
        <v>127</v>
      </c>
      <c r="AA4269" t="s">
        <v>64</v>
      </c>
      <c r="AB4269" t="s">
        <v>303</v>
      </c>
      <c r="AC4269" t="s">
        <v>70</v>
      </c>
      <c r="AD4269" t="s">
        <v>59</v>
      </c>
      <c r="AE4269" t="s">
        <v>74</v>
      </c>
      <c r="AF4269" t="s">
        <v>116</v>
      </c>
      <c r="AG4269" t="s">
        <v>93</v>
      </c>
      <c r="AH4269" t="s">
        <v>472</v>
      </c>
      <c r="AI4269" t="s">
        <v>209</v>
      </c>
      <c r="AJ4269" t="s">
        <v>329</v>
      </c>
      <c r="AK4269" t="s">
        <v>73</v>
      </c>
      <c r="AL4269" t="s">
        <v>75</v>
      </c>
      <c r="AM4269" t="s">
        <v>103</v>
      </c>
      <c r="AN4269" t="s">
        <v>76</v>
      </c>
      <c r="AO4269" t="s">
        <v>168</v>
      </c>
      <c r="AP4269" t="s">
        <v>566</v>
      </c>
      <c r="AQ4269" t="s">
        <v>329</v>
      </c>
      <c r="AR4269" t="s">
        <v>67</v>
      </c>
      <c r="AS4269" t="s">
        <v>54</v>
      </c>
      <c r="AT4269" t="s">
        <v>91</v>
      </c>
      <c r="AU4269" t="s">
        <v>107</v>
      </c>
      <c r="AV4269" t="s">
        <v>1277</v>
      </c>
    </row>
    <row r="4270" spans="1:48" hidden="1" x14ac:dyDescent="0.3">
      <c r="A4270" t="s">
        <v>19885</v>
      </c>
      <c r="B4270" t="s">
        <v>19886</v>
      </c>
      <c r="C4270" s="1" t="str">
        <f t="shared" si="696"/>
        <v>21:0975</v>
      </c>
      <c r="D4270" s="1" t="str">
        <f t="shared" si="703"/>
        <v>21:0111</v>
      </c>
      <c r="E4270" t="s">
        <v>19887</v>
      </c>
      <c r="F4270" t="s">
        <v>19888</v>
      </c>
      <c r="H4270">
        <v>60.665761000000003</v>
      </c>
      <c r="I4270">
        <v>-100.9067404</v>
      </c>
      <c r="J4270" s="1" t="str">
        <f t="shared" si="704"/>
        <v>NGR lake sediment grab sample</v>
      </c>
      <c r="K4270" s="1" t="str">
        <f t="shared" si="705"/>
        <v>&lt;177 micron (NGR)</v>
      </c>
      <c r="L4270">
        <v>138</v>
      </c>
      <c r="M4270" t="s">
        <v>165</v>
      </c>
      <c r="N4270">
        <v>2684</v>
      </c>
      <c r="O4270" t="s">
        <v>526</v>
      </c>
      <c r="P4270" t="s">
        <v>54</v>
      </c>
      <c r="Q4270" t="s">
        <v>539</v>
      </c>
      <c r="R4270" t="s">
        <v>290</v>
      </c>
      <c r="S4270" t="s">
        <v>57</v>
      </c>
      <c r="T4270" t="s">
        <v>604</v>
      </c>
      <c r="U4270" t="s">
        <v>138</v>
      </c>
      <c r="V4270" t="s">
        <v>141</v>
      </c>
      <c r="W4270" t="s">
        <v>206</v>
      </c>
      <c r="X4270" t="s">
        <v>67</v>
      </c>
      <c r="Y4270" t="s">
        <v>396</v>
      </c>
      <c r="Z4270" t="s">
        <v>170</v>
      </c>
      <c r="AA4270" t="s">
        <v>64</v>
      </c>
      <c r="AB4270" t="s">
        <v>575</v>
      </c>
      <c r="AC4270" t="s">
        <v>70</v>
      </c>
      <c r="AD4270" t="s">
        <v>67</v>
      </c>
      <c r="AE4270" t="s">
        <v>74</v>
      </c>
      <c r="AF4270" t="s">
        <v>76</v>
      </c>
      <c r="AG4270" t="s">
        <v>522</v>
      </c>
      <c r="AH4270" t="s">
        <v>472</v>
      </c>
      <c r="AI4270" t="s">
        <v>96</v>
      </c>
      <c r="AJ4270" t="s">
        <v>159</v>
      </c>
      <c r="AK4270" t="s">
        <v>73</v>
      </c>
      <c r="AL4270" t="s">
        <v>103</v>
      </c>
      <c r="AM4270" t="s">
        <v>103</v>
      </c>
      <c r="AN4270" t="s">
        <v>76</v>
      </c>
      <c r="AO4270" t="s">
        <v>328</v>
      </c>
      <c r="AP4270" t="s">
        <v>234</v>
      </c>
      <c r="AQ4270" t="s">
        <v>143</v>
      </c>
      <c r="AR4270" t="s">
        <v>67</v>
      </c>
      <c r="AS4270" t="s">
        <v>54</v>
      </c>
      <c r="AT4270" t="s">
        <v>73</v>
      </c>
      <c r="AU4270" t="s">
        <v>107</v>
      </c>
      <c r="AV4270" t="s">
        <v>90</v>
      </c>
    </row>
    <row r="4271" spans="1:48" hidden="1" x14ac:dyDescent="0.3">
      <c r="A4271" t="s">
        <v>19889</v>
      </c>
      <c r="B4271" t="s">
        <v>19890</v>
      </c>
      <c r="C4271" s="1" t="str">
        <f t="shared" si="696"/>
        <v>21:0975</v>
      </c>
      <c r="D4271" s="1" t="str">
        <f t="shared" si="703"/>
        <v>21:0111</v>
      </c>
      <c r="E4271" t="s">
        <v>19891</v>
      </c>
      <c r="F4271" t="s">
        <v>19892</v>
      </c>
      <c r="H4271">
        <v>60.627749000000001</v>
      </c>
      <c r="I4271">
        <v>-100.9338913</v>
      </c>
      <c r="J4271" s="1" t="str">
        <f t="shared" si="704"/>
        <v>NGR lake sediment grab sample</v>
      </c>
      <c r="K4271" s="1" t="str">
        <f t="shared" si="705"/>
        <v>&lt;177 micron (NGR)</v>
      </c>
      <c r="L4271">
        <v>138</v>
      </c>
      <c r="M4271" t="s">
        <v>185</v>
      </c>
      <c r="N4271">
        <v>2685</v>
      </c>
      <c r="O4271" t="s">
        <v>396</v>
      </c>
      <c r="P4271" t="s">
        <v>54</v>
      </c>
      <c r="Q4271" t="s">
        <v>573</v>
      </c>
      <c r="R4271" t="s">
        <v>99</v>
      </c>
      <c r="S4271" t="s">
        <v>57</v>
      </c>
      <c r="T4271" t="s">
        <v>252</v>
      </c>
      <c r="U4271" t="s">
        <v>117</v>
      </c>
      <c r="V4271" t="s">
        <v>187</v>
      </c>
      <c r="W4271" t="s">
        <v>206</v>
      </c>
      <c r="X4271" t="s">
        <v>67</v>
      </c>
      <c r="Y4271" t="s">
        <v>205</v>
      </c>
      <c r="Z4271" t="s">
        <v>170</v>
      </c>
      <c r="AA4271" t="s">
        <v>64</v>
      </c>
      <c r="AB4271" t="s">
        <v>890</v>
      </c>
      <c r="AC4271" t="s">
        <v>70</v>
      </c>
      <c r="AD4271" t="s">
        <v>67</v>
      </c>
      <c r="AE4271" t="s">
        <v>1854</v>
      </c>
      <c r="AF4271" t="s">
        <v>281</v>
      </c>
      <c r="AG4271" t="s">
        <v>347</v>
      </c>
      <c r="AH4271" t="s">
        <v>780</v>
      </c>
      <c r="AI4271" t="s">
        <v>226</v>
      </c>
      <c r="AJ4271" t="s">
        <v>306</v>
      </c>
      <c r="AK4271" t="s">
        <v>73</v>
      </c>
      <c r="AL4271" t="s">
        <v>103</v>
      </c>
      <c r="AM4271" t="s">
        <v>75</v>
      </c>
      <c r="AN4271" t="s">
        <v>76</v>
      </c>
      <c r="AO4271" t="s">
        <v>102</v>
      </c>
      <c r="AP4271" t="s">
        <v>830</v>
      </c>
      <c r="AQ4271" t="s">
        <v>168</v>
      </c>
      <c r="AR4271" t="s">
        <v>67</v>
      </c>
      <c r="AS4271" t="s">
        <v>54</v>
      </c>
      <c r="AT4271" t="s">
        <v>73</v>
      </c>
      <c r="AU4271" t="s">
        <v>107</v>
      </c>
      <c r="AV4271" t="s">
        <v>8329</v>
      </c>
    </row>
    <row r="4272" spans="1:48" hidden="1" x14ac:dyDescent="0.3">
      <c r="A4272" t="s">
        <v>19893</v>
      </c>
      <c r="B4272" t="s">
        <v>19894</v>
      </c>
      <c r="C4272" s="1" t="str">
        <f t="shared" si="696"/>
        <v>21:0975</v>
      </c>
      <c r="D4272" s="1" t="str">
        <f t="shared" si="703"/>
        <v>21:0111</v>
      </c>
      <c r="E4272" t="s">
        <v>19895</v>
      </c>
      <c r="F4272" t="s">
        <v>19896</v>
      </c>
      <c r="H4272">
        <v>60.602604599999999</v>
      </c>
      <c r="I4272">
        <v>-100.9261939</v>
      </c>
      <c r="J4272" s="1" t="str">
        <f t="shared" si="704"/>
        <v>NGR lake sediment grab sample</v>
      </c>
      <c r="K4272" s="1" t="str">
        <f t="shared" si="705"/>
        <v>&lt;177 micron (NGR)</v>
      </c>
      <c r="L4272">
        <v>138</v>
      </c>
      <c r="M4272" t="s">
        <v>200</v>
      </c>
      <c r="N4272">
        <v>2686</v>
      </c>
      <c r="O4272" t="s">
        <v>396</v>
      </c>
      <c r="P4272" t="s">
        <v>54</v>
      </c>
      <c r="Q4272" t="s">
        <v>539</v>
      </c>
      <c r="R4272" t="s">
        <v>141</v>
      </c>
      <c r="S4272" t="s">
        <v>57</v>
      </c>
      <c r="T4272" t="s">
        <v>277</v>
      </c>
      <c r="U4272" t="s">
        <v>59</v>
      </c>
      <c r="V4272" t="s">
        <v>189</v>
      </c>
      <c r="W4272" t="s">
        <v>396</v>
      </c>
      <c r="X4272" t="s">
        <v>62</v>
      </c>
      <c r="Y4272" t="s">
        <v>137</v>
      </c>
      <c r="Z4272" t="s">
        <v>127</v>
      </c>
      <c r="AA4272" t="s">
        <v>64</v>
      </c>
      <c r="AB4272" t="s">
        <v>326</v>
      </c>
      <c r="AC4272" t="s">
        <v>155</v>
      </c>
      <c r="AD4272" t="s">
        <v>67</v>
      </c>
      <c r="AE4272" t="s">
        <v>74</v>
      </c>
      <c r="AF4272" t="s">
        <v>77</v>
      </c>
      <c r="AG4272" t="s">
        <v>60</v>
      </c>
      <c r="AH4272" t="s">
        <v>472</v>
      </c>
      <c r="AI4272" t="s">
        <v>124</v>
      </c>
      <c r="AJ4272" t="s">
        <v>265</v>
      </c>
      <c r="AK4272" t="s">
        <v>73</v>
      </c>
      <c r="AL4272" t="s">
        <v>75</v>
      </c>
      <c r="AM4272" t="s">
        <v>125</v>
      </c>
      <c r="AN4272" t="s">
        <v>76</v>
      </c>
      <c r="AO4272" t="s">
        <v>203</v>
      </c>
      <c r="AP4272" t="s">
        <v>656</v>
      </c>
      <c r="AQ4272" t="s">
        <v>305</v>
      </c>
      <c r="AR4272" t="s">
        <v>67</v>
      </c>
      <c r="AS4272" t="s">
        <v>62</v>
      </c>
      <c r="AT4272" t="s">
        <v>73</v>
      </c>
      <c r="AU4272" t="s">
        <v>107</v>
      </c>
      <c r="AV4272" t="s">
        <v>8260</v>
      </c>
    </row>
    <row r="4273" spans="1:48" hidden="1" x14ac:dyDescent="0.3">
      <c r="A4273" t="s">
        <v>19897</v>
      </c>
      <c r="B4273" t="s">
        <v>19898</v>
      </c>
      <c r="C4273" s="1" t="str">
        <f t="shared" si="696"/>
        <v>21:0975</v>
      </c>
      <c r="D4273" s="1" t="str">
        <f>HYPERLINK("https://geochem.nrcan.gc.ca/cdogs/content/svy/svy_e.htm", "")</f>
        <v/>
      </c>
      <c r="G4273" s="1" t="str">
        <f>HYPERLINK("https://geochem.nrcan.gc.ca/cdogs/content/cr_/cr_00160_e.htm", "160")</f>
        <v>160</v>
      </c>
      <c r="J4273" t="s">
        <v>230</v>
      </c>
      <c r="K4273" t="s">
        <v>231</v>
      </c>
      <c r="L4273">
        <v>138</v>
      </c>
      <c r="M4273" t="s">
        <v>232</v>
      </c>
      <c r="N4273">
        <v>2687</v>
      </c>
      <c r="O4273" t="s">
        <v>168</v>
      </c>
      <c r="P4273" t="s">
        <v>54</v>
      </c>
      <c r="Q4273" t="s">
        <v>656</v>
      </c>
      <c r="R4273" t="s">
        <v>103</v>
      </c>
      <c r="S4273" t="s">
        <v>57</v>
      </c>
      <c r="T4273" t="s">
        <v>204</v>
      </c>
      <c r="U4273" t="s">
        <v>117</v>
      </c>
      <c r="V4273" t="s">
        <v>316</v>
      </c>
      <c r="W4273" t="s">
        <v>346</v>
      </c>
      <c r="X4273" t="s">
        <v>62</v>
      </c>
      <c r="Y4273" t="s">
        <v>205</v>
      </c>
      <c r="Z4273" t="s">
        <v>88</v>
      </c>
      <c r="AA4273" t="s">
        <v>64</v>
      </c>
      <c r="AB4273" t="s">
        <v>471</v>
      </c>
      <c r="AC4273" t="s">
        <v>224</v>
      </c>
      <c r="AD4273" t="s">
        <v>67</v>
      </c>
      <c r="AE4273" t="s">
        <v>62</v>
      </c>
      <c r="AF4273" t="s">
        <v>281</v>
      </c>
      <c r="AG4273" t="s">
        <v>97</v>
      </c>
      <c r="AH4273" t="s">
        <v>74</v>
      </c>
      <c r="AI4273" t="s">
        <v>104</v>
      </c>
      <c r="AJ4273" t="s">
        <v>114</v>
      </c>
      <c r="AK4273" t="s">
        <v>73</v>
      </c>
      <c r="AL4273" t="s">
        <v>526</v>
      </c>
      <c r="AM4273" t="s">
        <v>157</v>
      </c>
      <c r="AN4273" t="s">
        <v>76</v>
      </c>
      <c r="AO4273" t="s">
        <v>203</v>
      </c>
      <c r="AP4273" t="s">
        <v>1434</v>
      </c>
      <c r="AQ4273" t="s">
        <v>226</v>
      </c>
      <c r="AR4273" t="s">
        <v>62</v>
      </c>
      <c r="AS4273" t="s">
        <v>170</v>
      </c>
      <c r="AT4273" t="s">
        <v>73</v>
      </c>
      <c r="AU4273" t="s">
        <v>107</v>
      </c>
      <c r="AV4273" t="s">
        <v>1435</v>
      </c>
    </row>
    <row r="4274" spans="1:48" hidden="1" x14ac:dyDescent="0.3">
      <c r="A4274" t="s">
        <v>19899</v>
      </c>
      <c r="B4274" t="s">
        <v>19900</v>
      </c>
      <c r="C4274" s="1" t="str">
        <f t="shared" si="696"/>
        <v>21:0975</v>
      </c>
      <c r="D4274" s="1" t="str">
        <f t="shared" ref="D4274:D4299" si="706">HYPERLINK("https://geochem.nrcan.gc.ca/cdogs/content/svy/svy210111_e.htm", "21:0111")</f>
        <v>21:0111</v>
      </c>
      <c r="E4274" t="s">
        <v>19901</v>
      </c>
      <c r="F4274" t="s">
        <v>19902</v>
      </c>
      <c r="H4274">
        <v>60.5619011</v>
      </c>
      <c r="I4274">
        <v>-100.8967339</v>
      </c>
      <c r="J4274" s="1" t="str">
        <f t="shared" ref="J4274:J4299" si="707">HYPERLINK("https://geochem.nrcan.gc.ca/cdogs/content/kwd/kwd020027_e.htm", "NGR lake sediment grab sample")</f>
        <v>NGR lake sediment grab sample</v>
      </c>
      <c r="K4274" s="1" t="str">
        <f t="shared" ref="K4274:K4299" si="708">HYPERLINK("https://geochem.nrcan.gc.ca/cdogs/content/kwd/kwd080006_e.htm", "&lt;177 micron (NGR)")</f>
        <v>&lt;177 micron (NGR)</v>
      </c>
      <c r="L4274">
        <v>138</v>
      </c>
      <c r="M4274" t="s">
        <v>217</v>
      </c>
      <c r="N4274">
        <v>2688</v>
      </c>
      <c r="O4274" t="s">
        <v>448</v>
      </c>
      <c r="P4274" t="s">
        <v>54</v>
      </c>
      <c r="Q4274" t="s">
        <v>462</v>
      </c>
      <c r="R4274" t="s">
        <v>691</v>
      </c>
      <c r="S4274" t="s">
        <v>57</v>
      </c>
      <c r="T4274" t="s">
        <v>91</v>
      </c>
      <c r="U4274" t="s">
        <v>92</v>
      </c>
      <c r="V4274" t="s">
        <v>478</v>
      </c>
      <c r="W4274" t="s">
        <v>206</v>
      </c>
      <c r="X4274" t="s">
        <v>67</v>
      </c>
      <c r="Y4274" t="s">
        <v>292</v>
      </c>
      <c r="Z4274" t="s">
        <v>62</v>
      </c>
      <c r="AA4274" t="s">
        <v>64</v>
      </c>
      <c r="AB4274" t="s">
        <v>725</v>
      </c>
      <c r="AC4274" t="s">
        <v>155</v>
      </c>
      <c r="AD4274" t="s">
        <v>67</v>
      </c>
      <c r="AE4274" t="s">
        <v>2933</v>
      </c>
      <c r="AF4274" t="s">
        <v>134</v>
      </c>
      <c r="AG4274" t="s">
        <v>357</v>
      </c>
      <c r="AH4274" t="s">
        <v>780</v>
      </c>
      <c r="AI4274" t="s">
        <v>233</v>
      </c>
      <c r="AJ4274" t="s">
        <v>440</v>
      </c>
      <c r="AK4274" t="s">
        <v>73</v>
      </c>
      <c r="AL4274" t="s">
        <v>103</v>
      </c>
      <c r="AM4274" t="s">
        <v>177</v>
      </c>
      <c r="AN4274" t="s">
        <v>76</v>
      </c>
      <c r="AO4274" t="s">
        <v>203</v>
      </c>
      <c r="AP4274" t="s">
        <v>2705</v>
      </c>
      <c r="AQ4274" t="s">
        <v>336</v>
      </c>
      <c r="AR4274" t="s">
        <v>74</v>
      </c>
      <c r="AS4274" t="s">
        <v>62</v>
      </c>
      <c r="AT4274" t="s">
        <v>277</v>
      </c>
      <c r="AU4274" t="s">
        <v>107</v>
      </c>
      <c r="AV4274" t="s">
        <v>9463</v>
      </c>
    </row>
    <row r="4275" spans="1:48" hidden="1" x14ac:dyDescent="0.3">
      <c r="A4275" t="s">
        <v>19903</v>
      </c>
      <c r="B4275" t="s">
        <v>19904</v>
      </c>
      <c r="C4275" s="1" t="str">
        <f t="shared" ref="C4275:C4338" si="709">HYPERLINK("https://geochem.nrcan.gc.ca/cdogs/content/bdl/bdl210975_e.htm", "21:0975")</f>
        <v>21:0975</v>
      </c>
      <c r="D4275" s="1" t="str">
        <f t="shared" si="706"/>
        <v>21:0111</v>
      </c>
      <c r="E4275" t="s">
        <v>19905</v>
      </c>
      <c r="F4275" t="s">
        <v>19906</v>
      </c>
      <c r="H4275">
        <v>60.539158399999998</v>
      </c>
      <c r="I4275">
        <v>-100.93075279999999</v>
      </c>
      <c r="J4275" s="1" t="str">
        <f t="shared" si="707"/>
        <v>NGR lake sediment grab sample</v>
      </c>
      <c r="K4275" s="1" t="str">
        <f t="shared" si="708"/>
        <v>&lt;177 micron (NGR)</v>
      </c>
      <c r="L4275">
        <v>138</v>
      </c>
      <c r="M4275" t="s">
        <v>246</v>
      </c>
      <c r="N4275">
        <v>2689</v>
      </c>
      <c r="O4275" t="s">
        <v>79</v>
      </c>
      <c r="P4275" t="s">
        <v>54</v>
      </c>
      <c r="Q4275" t="s">
        <v>479</v>
      </c>
      <c r="R4275" t="s">
        <v>381</v>
      </c>
      <c r="S4275" t="s">
        <v>57</v>
      </c>
      <c r="T4275" t="s">
        <v>152</v>
      </c>
      <c r="U4275" t="s">
        <v>168</v>
      </c>
      <c r="V4275" t="s">
        <v>99</v>
      </c>
      <c r="W4275" t="s">
        <v>526</v>
      </c>
      <c r="X4275" t="s">
        <v>67</v>
      </c>
      <c r="Y4275" t="s">
        <v>292</v>
      </c>
      <c r="Z4275" t="s">
        <v>62</v>
      </c>
      <c r="AA4275" t="s">
        <v>64</v>
      </c>
      <c r="AB4275" t="s">
        <v>221</v>
      </c>
      <c r="AC4275" t="s">
        <v>70</v>
      </c>
      <c r="AD4275" t="s">
        <v>54</v>
      </c>
      <c r="AE4275" t="s">
        <v>191</v>
      </c>
      <c r="AF4275" t="s">
        <v>116</v>
      </c>
      <c r="AG4275" t="s">
        <v>282</v>
      </c>
      <c r="AH4275" t="s">
        <v>173</v>
      </c>
      <c r="AI4275" t="s">
        <v>263</v>
      </c>
      <c r="AJ4275" t="s">
        <v>340</v>
      </c>
      <c r="AK4275" t="s">
        <v>73</v>
      </c>
      <c r="AL4275" t="s">
        <v>103</v>
      </c>
      <c r="AM4275" t="s">
        <v>75</v>
      </c>
      <c r="AN4275" t="s">
        <v>76</v>
      </c>
      <c r="AO4275" t="s">
        <v>168</v>
      </c>
      <c r="AP4275" t="s">
        <v>2705</v>
      </c>
      <c r="AQ4275" t="s">
        <v>402</v>
      </c>
      <c r="AR4275" t="s">
        <v>67</v>
      </c>
      <c r="AS4275" t="s">
        <v>62</v>
      </c>
      <c r="AT4275" t="s">
        <v>58</v>
      </c>
      <c r="AU4275" t="s">
        <v>107</v>
      </c>
      <c r="AV4275" t="s">
        <v>4594</v>
      </c>
    </row>
    <row r="4276" spans="1:48" hidden="1" x14ac:dyDescent="0.3">
      <c r="A4276" t="s">
        <v>19907</v>
      </c>
      <c r="B4276" t="s">
        <v>19908</v>
      </c>
      <c r="C4276" s="1" t="str">
        <f t="shared" si="709"/>
        <v>21:0975</v>
      </c>
      <c r="D4276" s="1" t="str">
        <f t="shared" si="706"/>
        <v>21:0111</v>
      </c>
      <c r="E4276" t="s">
        <v>19909</v>
      </c>
      <c r="F4276" t="s">
        <v>19910</v>
      </c>
      <c r="H4276">
        <v>60.554577100000003</v>
      </c>
      <c r="I4276">
        <v>-100.96109319999999</v>
      </c>
      <c r="J4276" s="1" t="str">
        <f t="shared" si="707"/>
        <v>NGR lake sediment grab sample</v>
      </c>
      <c r="K4276" s="1" t="str">
        <f t="shared" si="708"/>
        <v>&lt;177 micron (NGR)</v>
      </c>
      <c r="L4276">
        <v>138</v>
      </c>
      <c r="M4276" t="s">
        <v>260</v>
      </c>
      <c r="N4276">
        <v>2690</v>
      </c>
      <c r="O4276" t="s">
        <v>211</v>
      </c>
      <c r="P4276" t="s">
        <v>54</v>
      </c>
      <c r="Q4276" t="s">
        <v>1814</v>
      </c>
      <c r="R4276" t="s">
        <v>550</v>
      </c>
      <c r="S4276" t="s">
        <v>57</v>
      </c>
      <c r="T4276" t="s">
        <v>152</v>
      </c>
      <c r="U4276" t="s">
        <v>77</v>
      </c>
      <c r="V4276" t="s">
        <v>381</v>
      </c>
      <c r="W4276" t="s">
        <v>74</v>
      </c>
      <c r="X4276" t="s">
        <v>62</v>
      </c>
      <c r="Y4276" t="s">
        <v>761</v>
      </c>
      <c r="Z4276" t="s">
        <v>127</v>
      </c>
      <c r="AA4276" t="s">
        <v>64</v>
      </c>
      <c r="AB4276" t="s">
        <v>339</v>
      </c>
      <c r="AC4276" t="s">
        <v>177</v>
      </c>
      <c r="AD4276" t="s">
        <v>59</v>
      </c>
      <c r="AE4276" t="s">
        <v>668</v>
      </c>
      <c r="AF4276" t="s">
        <v>151</v>
      </c>
      <c r="AG4276" t="s">
        <v>356</v>
      </c>
      <c r="AH4276" t="s">
        <v>472</v>
      </c>
      <c r="AI4276" t="s">
        <v>101</v>
      </c>
      <c r="AJ4276" t="s">
        <v>439</v>
      </c>
      <c r="AK4276" t="s">
        <v>73</v>
      </c>
      <c r="AL4276" t="s">
        <v>103</v>
      </c>
      <c r="AM4276" t="s">
        <v>125</v>
      </c>
      <c r="AN4276" t="s">
        <v>76</v>
      </c>
      <c r="AO4276" t="s">
        <v>203</v>
      </c>
      <c r="AP4276" t="s">
        <v>1980</v>
      </c>
      <c r="AQ4276" t="s">
        <v>209</v>
      </c>
      <c r="AR4276" t="s">
        <v>67</v>
      </c>
      <c r="AS4276" t="s">
        <v>127</v>
      </c>
      <c r="AT4276" t="s">
        <v>437</v>
      </c>
      <c r="AU4276" t="s">
        <v>107</v>
      </c>
      <c r="AV4276" t="s">
        <v>7055</v>
      </c>
    </row>
    <row r="4277" spans="1:48" hidden="1" x14ac:dyDescent="0.3">
      <c r="A4277" t="s">
        <v>19911</v>
      </c>
      <c r="B4277" t="s">
        <v>19912</v>
      </c>
      <c r="C4277" s="1" t="str">
        <f t="shared" si="709"/>
        <v>21:0975</v>
      </c>
      <c r="D4277" s="1" t="str">
        <f t="shared" si="706"/>
        <v>21:0111</v>
      </c>
      <c r="E4277" t="s">
        <v>19913</v>
      </c>
      <c r="F4277" t="s">
        <v>19914</v>
      </c>
      <c r="H4277">
        <v>60.529388599999997</v>
      </c>
      <c r="I4277">
        <v>-100.9851221</v>
      </c>
      <c r="J4277" s="1" t="str">
        <f t="shared" si="707"/>
        <v>NGR lake sediment grab sample</v>
      </c>
      <c r="K4277" s="1" t="str">
        <f t="shared" si="708"/>
        <v>&lt;177 micron (NGR)</v>
      </c>
      <c r="L4277">
        <v>138</v>
      </c>
      <c r="M4277" t="s">
        <v>273</v>
      </c>
      <c r="N4277">
        <v>2691</v>
      </c>
      <c r="O4277" t="s">
        <v>95</v>
      </c>
      <c r="P4277" t="s">
        <v>54</v>
      </c>
      <c r="Q4277" t="s">
        <v>635</v>
      </c>
      <c r="R4277" t="s">
        <v>471</v>
      </c>
      <c r="S4277" t="s">
        <v>57</v>
      </c>
      <c r="T4277" t="s">
        <v>262</v>
      </c>
      <c r="U4277" t="s">
        <v>134</v>
      </c>
      <c r="V4277" t="s">
        <v>492</v>
      </c>
      <c r="W4277" t="s">
        <v>421</v>
      </c>
      <c r="X4277" t="s">
        <v>74</v>
      </c>
      <c r="Y4277" t="s">
        <v>77</v>
      </c>
      <c r="Z4277" t="s">
        <v>170</v>
      </c>
      <c r="AA4277" t="s">
        <v>64</v>
      </c>
      <c r="AB4277" t="s">
        <v>304</v>
      </c>
      <c r="AC4277" t="s">
        <v>177</v>
      </c>
      <c r="AD4277" t="s">
        <v>758</v>
      </c>
      <c r="AE4277" t="s">
        <v>3778</v>
      </c>
      <c r="AF4277" t="s">
        <v>347</v>
      </c>
      <c r="AG4277" t="s">
        <v>381</v>
      </c>
      <c r="AH4277" t="s">
        <v>780</v>
      </c>
      <c r="AI4277" t="s">
        <v>123</v>
      </c>
      <c r="AJ4277" t="s">
        <v>176</v>
      </c>
      <c r="AK4277" t="s">
        <v>73</v>
      </c>
      <c r="AL4277" t="s">
        <v>103</v>
      </c>
      <c r="AM4277" t="s">
        <v>177</v>
      </c>
      <c r="AN4277" t="s">
        <v>76</v>
      </c>
      <c r="AO4277" t="s">
        <v>178</v>
      </c>
      <c r="AP4277" t="s">
        <v>2741</v>
      </c>
      <c r="AQ4277" t="s">
        <v>305</v>
      </c>
      <c r="AR4277" t="s">
        <v>74</v>
      </c>
      <c r="AS4277" t="s">
        <v>170</v>
      </c>
      <c r="AT4277" t="s">
        <v>315</v>
      </c>
      <c r="AU4277" t="s">
        <v>107</v>
      </c>
      <c r="AV4277" t="s">
        <v>3574</v>
      </c>
    </row>
    <row r="4278" spans="1:48" hidden="1" x14ac:dyDescent="0.3">
      <c r="A4278" t="s">
        <v>19915</v>
      </c>
      <c r="B4278" t="s">
        <v>19916</v>
      </c>
      <c r="C4278" s="1" t="str">
        <f t="shared" si="709"/>
        <v>21:0975</v>
      </c>
      <c r="D4278" s="1" t="str">
        <f t="shared" si="706"/>
        <v>21:0111</v>
      </c>
      <c r="E4278" t="s">
        <v>19868</v>
      </c>
      <c r="F4278" t="s">
        <v>19917</v>
      </c>
      <c r="H4278">
        <v>60.531092999999998</v>
      </c>
      <c r="I4278">
        <v>-101.0300471</v>
      </c>
      <c r="J4278" s="1" t="str">
        <f t="shared" si="707"/>
        <v>NGR lake sediment grab sample</v>
      </c>
      <c r="K4278" s="1" t="str">
        <f t="shared" si="708"/>
        <v>&lt;177 micron (NGR)</v>
      </c>
      <c r="L4278">
        <v>138</v>
      </c>
      <c r="M4278" t="s">
        <v>345</v>
      </c>
      <c r="N4278">
        <v>2692</v>
      </c>
      <c r="O4278" t="s">
        <v>68</v>
      </c>
      <c r="P4278" t="s">
        <v>54</v>
      </c>
      <c r="Q4278" t="s">
        <v>562</v>
      </c>
      <c r="R4278" t="s">
        <v>192</v>
      </c>
      <c r="S4278" t="s">
        <v>57</v>
      </c>
      <c r="T4278" t="s">
        <v>315</v>
      </c>
      <c r="U4278" t="s">
        <v>117</v>
      </c>
      <c r="V4278" t="s">
        <v>251</v>
      </c>
      <c r="W4278" t="s">
        <v>74</v>
      </c>
      <c r="X4278" t="s">
        <v>67</v>
      </c>
      <c r="Y4278" t="s">
        <v>68</v>
      </c>
      <c r="Z4278" t="s">
        <v>67</v>
      </c>
      <c r="AA4278" t="s">
        <v>64</v>
      </c>
      <c r="AB4278" t="s">
        <v>617</v>
      </c>
      <c r="AC4278" t="s">
        <v>66</v>
      </c>
      <c r="AD4278" t="s">
        <v>67</v>
      </c>
      <c r="AE4278" t="s">
        <v>3838</v>
      </c>
      <c r="AF4278" t="s">
        <v>141</v>
      </c>
      <c r="AG4278" t="s">
        <v>357</v>
      </c>
      <c r="AH4278" t="s">
        <v>780</v>
      </c>
      <c r="AI4278" t="s">
        <v>211</v>
      </c>
      <c r="AJ4278" t="s">
        <v>102</v>
      </c>
      <c r="AK4278" t="s">
        <v>73</v>
      </c>
      <c r="AL4278" t="s">
        <v>103</v>
      </c>
      <c r="AM4278" t="s">
        <v>177</v>
      </c>
      <c r="AN4278" t="s">
        <v>76</v>
      </c>
      <c r="AO4278" t="s">
        <v>77</v>
      </c>
      <c r="AP4278" t="s">
        <v>572</v>
      </c>
      <c r="AQ4278" t="s">
        <v>209</v>
      </c>
      <c r="AR4278" t="s">
        <v>67</v>
      </c>
      <c r="AS4278" t="s">
        <v>54</v>
      </c>
      <c r="AT4278" t="s">
        <v>73</v>
      </c>
      <c r="AU4278" t="s">
        <v>107</v>
      </c>
      <c r="AV4278" t="s">
        <v>19918</v>
      </c>
    </row>
    <row r="4279" spans="1:48" hidden="1" x14ac:dyDescent="0.3">
      <c r="A4279" t="s">
        <v>19919</v>
      </c>
      <c r="B4279" t="s">
        <v>19920</v>
      </c>
      <c r="C4279" s="1" t="str">
        <f t="shared" si="709"/>
        <v>21:0975</v>
      </c>
      <c r="D4279" s="1" t="str">
        <f t="shared" si="706"/>
        <v>21:0111</v>
      </c>
      <c r="E4279" t="s">
        <v>19921</v>
      </c>
      <c r="F4279" t="s">
        <v>19922</v>
      </c>
      <c r="H4279">
        <v>60.536691599999997</v>
      </c>
      <c r="I4279">
        <v>-101.1029559</v>
      </c>
      <c r="J4279" s="1" t="str">
        <f t="shared" si="707"/>
        <v>NGR lake sediment grab sample</v>
      </c>
      <c r="K4279" s="1" t="str">
        <f t="shared" si="708"/>
        <v>&lt;177 micron (NGR)</v>
      </c>
      <c r="L4279">
        <v>138</v>
      </c>
      <c r="M4279" t="s">
        <v>289</v>
      </c>
      <c r="N4279">
        <v>2693</v>
      </c>
      <c r="O4279" t="s">
        <v>448</v>
      </c>
      <c r="P4279" t="s">
        <v>54</v>
      </c>
      <c r="Q4279" t="s">
        <v>479</v>
      </c>
      <c r="R4279" t="s">
        <v>192</v>
      </c>
      <c r="S4279" t="s">
        <v>57</v>
      </c>
      <c r="T4279" t="s">
        <v>91</v>
      </c>
      <c r="U4279" t="s">
        <v>88</v>
      </c>
      <c r="V4279" t="s">
        <v>616</v>
      </c>
      <c r="W4279" t="s">
        <v>421</v>
      </c>
      <c r="X4279" t="s">
        <v>67</v>
      </c>
      <c r="Y4279" t="s">
        <v>68</v>
      </c>
      <c r="Z4279" t="s">
        <v>74</v>
      </c>
      <c r="AA4279" t="s">
        <v>64</v>
      </c>
      <c r="AB4279" t="s">
        <v>411</v>
      </c>
      <c r="AC4279" t="s">
        <v>70</v>
      </c>
      <c r="AD4279" t="s">
        <v>67</v>
      </c>
      <c r="AE4279" t="s">
        <v>8978</v>
      </c>
      <c r="AF4279" t="s">
        <v>436</v>
      </c>
      <c r="AG4279" t="s">
        <v>69</v>
      </c>
      <c r="AH4279" t="s">
        <v>780</v>
      </c>
      <c r="AI4279" t="s">
        <v>143</v>
      </c>
      <c r="AJ4279" t="s">
        <v>305</v>
      </c>
      <c r="AK4279" t="s">
        <v>73</v>
      </c>
      <c r="AL4279" t="s">
        <v>103</v>
      </c>
      <c r="AM4279" t="s">
        <v>103</v>
      </c>
      <c r="AN4279" t="s">
        <v>76</v>
      </c>
      <c r="AO4279" t="s">
        <v>92</v>
      </c>
      <c r="AP4279" t="s">
        <v>325</v>
      </c>
      <c r="AQ4279" t="s">
        <v>208</v>
      </c>
      <c r="AR4279" t="s">
        <v>67</v>
      </c>
      <c r="AS4279" t="s">
        <v>54</v>
      </c>
      <c r="AT4279" t="s">
        <v>277</v>
      </c>
      <c r="AU4279" t="s">
        <v>107</v>
      </c>
      <c r="AV4279" t="s">
        <v>9696</v>
      </c>
    </row>
    <row r="4280" spans="1:48" hidden="1" x14ac:dyDescent="0.3">
      <c r="A4280" t="s">
        <v>19923</v>
      </c>
      <c r="B4280" t="s">
        <v>19924</v>
      </c>
      <c r="C4280" s="1" t="str">
        <f t="shared" si="709"/>
        <v>21:0975</v>
      </c>
      <c r="D4280" s="1" t="str">
        <f t="shared" si="706"/>
        <v>21:0111</v>
      </c>
      <c r="E4280" t="s">
        <v>19925</v>
      </c>
      <c r="F4280" t="s">
        <v>19926</v>
      </c>
      <c r="H4280">
        <v>60.528733899999999</v>
      </c>
      <c r="I4280">
        <v>-101.18019459999999</v>
      </c>
      <c r="J4280" s="1" t="str">
        <f t="shared" si="707"/>
        <v>NGR lake sediment grab sample</v>
      </c>
      <c r="K4280" s="1" t="str">
        <f t="shared" si="708"/>
        <v>&lt;177 micron (NGR)</v>
      </c>
      <c r="L4280">
        <v>138</v>
      </c>
      <c r="M4280" t="s">
        <v>301</v>
      </c>
      <c r="N4280">
        <v>2694</v>
      </c>
      <c r="O4280" t="s">
        <v>526</v>
      </c>
      <c r="P4280" t="s">
        <v>54</v>
      </c>
      <c r="Q4280" t="s">
        <v>437</v>
      </c>
      <c r="R4280" t="s">
        <v>264</v>
      </c>
      <c r="S4280" t="s">
        <v>57</v>
      </c>
      <c r="T4280" t="s">
        <v>91</v>
      </c>
      <c r="U4280" t="s">
        <v>88</v>
      </c>
      <c r="V4280" t="s">
        <v>264</v>
      </c>
      <c r="W4280" t="s">
        <v>421</v>
      </c>
      <c r="X4280" t="s">
        <v>74</v>
      </c>
      <c r="Y4280" t="s">
        <v>238</v>
      </c>
      <c r="Z4280" t="s">
        <v>74</v>
      </c>
      <c r="AA4280" t="s">
        <v>64</v>
      </c>
      <c r="AB4280" t="s">
        <v>60</v>
      </c>
      <c r="AC4280" t="s">
        <v>155</v>
      </c>
      <c r="AD4280" t="s">
        <v>170</v>
      </c>
      <c r="AE4280" t="s">
        <v>3989</v>
      </c>
      <c r="AF4280" t="s">
        <v>134</v>
      </c>
      <c r="AG4280" t="s">
        <v>282</v>
      </c>
      <c r="AH4280" t="s">
        <v>780</v>
      </c>
      <c r="AI4280" t="s">
        <v>327</v>
      </c>
      <c r="AJ4280" t="s">
        <v>440</v>
      </c>
      <c r="AK4280" t="s">
        <v>73</v>
      </c>
      <c r="AL4280" t="s">
        <v>103</v>
      </c>
      <c r="AM4280" t="s">
        <v>177</v>
      </c>
      <c r="AN4280" t="s">
        <v>76</v>
      </c>
      <c r="AO4280" t="s">
        <v>281</v>
      </c>
      <c r="AP4280" t="s">
        <v>202</v>
      </c>
      <c r="AQ4280" t="s">
        <v>134</v>
      </c>
      <c r="AR4280" t="s">
        <v>67</v>
      </c>
      <c r="AS4280" t="s">
        <v>54</v>
      </c>
      <c r="AT4280" t="s">
        <v>73</v>
      </c>
      <c r="AU4280" t="s">
        <v>107</v>
      </c>
      <c r="AV4280" t="s">
        <v>13382</v>
      </c>
    </row>
    <row r="4281" spans="1:48" hidden="1" x14ac:dyDescent="0.3">
      <c r="A4281" t="s">
        <v>19927</v>
      </c>
      <c r="B4281" t="s">
        <v>19928</v>
      </c>
      <c r="C4281" s="1" t="str">
        <f t="shared" si="709"/>
        <v>21:0975</v>
      </c>
      <c r="D4281" s="1" t="str">
        <f t="shared" si="706"/>
        <v>21:0111</v>
      </c>
      <c r="E4281" t="s">
        <v>19929</v>
      </c>
      <c r="F4281" t="s">
        <v>19930</v>
      </c>
      <c r="H4281">
        <v>60.533321399999998</v>
      </c>
      <c r="I4281">
        <v>-101.24642129999999</v>
      </c>
      <c r="J4281" s="1" t="str">
        <f t="shared" si="707"/>
        <v>NGR lake sediment grab sample</v>
      </c>
      <c r="K4281" s="1" t="str">
        <f t="shared" si="708"/>
        <v>&lt;177 micron (NGR)</v>
      </c>
      <c r="L4281">
        <v>138</v>
      </c>
      <c r="M4281" t="s">
        <v>314</v>
      </c>
      <c r="N4281">
        <v>2695</v>
      </c>
      <c r="O4281" t="s">
        <v>170</v>
      </c>
      <c r="P4281" t="s">
        <v>54</v>
      </c>
      <c r="Q4281" t="s">
        <v>489</v>
      </c>
      <c r="R4281" t="s">
        <v>264</v>
      </c>
      <c r="S4281" t="s">
        <v>57</v>
      </c>
      <c r="T4281" t="s">
        <v>248</v>
      </c>
      <c r="U4281" t="s">
        <v>117</v>
      </c>
      <c r="V4281" t="s">
        <v>251</v>
      </c>
      <c r="W4281" t="s">
        <v>238</v>
      </c>
      <c r="X4281" t="s">
        <v>74</v>
      </c>
      <c r="Y4281" t="s">
        <v>226</v>
      </c>
      <c r="Z4281" t="s">
        <v>62</v>
      </c>
      <c r="AA4281" t="s">
        <v>64</v>
      </c>
      <c r="AB4281" t="s">
        <v>365</v>
      </c>
      <c r="AC4281" t="s">
        <v>75</v>
      </c>
      <c r="AD4281" t="s">
        <v>168</v>
      </c>
      <c r="AE4281" t="s">
        <v>1023</v>
      </c>
      <c r="AF4281" t="s">
        <v>104</v>
      </c>
      <c r="AG4281" t="s">
        <v>436</v>
      </c>
      <c r="AH4281" t="s">
        <v>780</v>
      </c>
      <c r="AI4281" t="s">
        <v>56</v>
      </c>
      <c r="AJ4281" t="s">
        <v>176</v>
      </c>
      <c r="AK4281" t="s">
        <v>73</v>
      </c>
      <c r="AL4281" t="s">
        <v>103</v>
      </c>
      <c r="AM4281" t="s">
        <v>157</v>
      </c>
      <c r="AN4281" t="s">
        <v>76</v>
      </c>
      <c r="AO4281" t="s">
        <v>104</v>
      </c>
      <c r="AP4281" t="s">
        <v>965</v>
      </c>
      <c r="AQ4281" t="s">
        <v>116</v>
      </c>
      <c r="AR4281" t="s">
        <v>62</v>
      </c>
      <c r="AS4281" t="s">
        <v>62</v>
      </c>
      <c r="AT4281" t="s">
        <v>315</v>
      </c>
      <c r="AU4281" t="s">
        <v>107</v>
      </c>
      <c r="AV4281" t="s">
        <v>8424</v>
      </c>
    </row>
    <row r="4282" spans="1:48" hidden="1" x14ac:dyDescent="0.3">
      <c r="A4282" t="s">
        <v>19931</v>
      </c>
      <c r="B4282" t="s">
        <v>19932</v>
      </c>
      <c r="C4282" s="1" t="str">
        <f t="shared" si="709"/>
        <v>21:0975</v>
      </c>
      <c r="D4282" s="1" t="str">
        <f t="shared" si="706"/>
        <v>21:0111</v>
      </c>
      <c r="E4282" t="s">
        <v>19933</v>
      </c>
      <c r="F4282" t="s">
        <v>19934</v>
      </c>
      <c r="H4282">
        <v>60.531729800000001</v>
      </c>
      <c r="I4282">
        <v>-101.32055819999999</v>
      </c>
      <c r="J4282" s="1" t="str">
        <f t="shared" si="707"/>
        <v>NGR lake sediment grab sample</v>
      </c>
      <c r="K4282" s="1" t="str">
        <f t="shared" si="708"/>
        <v>&lt;177 micron (NGR)</v>
      </c>
      <c r="L4282">
        <v>138</v>
      </c>
      <c r="M4282" t="s">
        <v>324</v>
      </c>
      <c r="N4282">
        <v>2696</v>
      </c>
      <c r="O4282" t="s">
        <v>125</v>
      </c>
      <c r="P4282" t="s">
        <v>54</v>
      </c>
      <c r="Q4282" t="s">
        <v>643</v>
      </c>
      <c r="R4282" t="s">
        <v>10055</v>
      </c>
      <c r="S4282" t="s">
        <v>57</v>
      </c>
      <c r="T4282" t="s">
        <v>19935</v>
      </c>
      <c r="U4282" t="s">
        <v>88</v>
      </c>
      <c r="V4282" t="s">
        <v>91</v>
      </c>
      <c r="W4282" t="s">
        <v>211</v>
      </c>
      <c r="X4282" t="s">
        <v>170</v>
      </c>
      <c r="Y4282" t="s">
        <v>137</v>
      </c>
      <c r="Z4282" t="s">
        <v>170</v>
      </c>
      <c r="AA4282" t="s">
        <v>64</v>
      </c>
      <c r="AB4282" t="s">
        <v>552</v>
      </c>
      <c r="AC4282" t="s">
        <v>66</v>
      </c>
      <c r="AD4282" t="s">
        <v>9518</v>
      </c>
      <c r="AE4282" t="s">
        <v>2078</v>
      </c>
      <c r="AF4282" t="s">
        <v>76</v>
      </c>
      <c r="AG4282" t="s">
        <v>492</v>
      </c>
      <c r="AH4282" t="s">
        <v>780</v>
      </c>
      <c r="AI4282" t="s">
        <v>373</v>
      </c>
      <c r="AJ4282" t="s">
        <v>3195</v>
      </c>
      <c r="AK4282" t="s">
        <v>73</v>
      </c>
      <c r="AL4282" t="s">
        <v>224</v>
      </c>
      <c r="AM4282" t="s">
        <v>254</v>
      </c>
      <c r="AN4282" t="s">
        <v>1151</v>
      </c>
      <c r="AO4282" t="s">
        <v>10359</v>
      </c>
      <c r="AP4282" t="s">
        <v>2033</v>
      </c>
      <c r="AQ4282" t="s">
        <v>19936</v>
      </c>
      <c r="AR4282" t="s">
        <v>62</v>
      </c>
      <c r="AS4282" t="s">
        <v>436</v>
      </c>
      <c r="AT4282" t="s">
        <v>437</v>
      </c>
      <c r="AU4282" t="s">
        <v>107</v>
      </c>
      <c r="AV4282" t="s">
        <v>1091</v>
      </c>
    </row>
    <row r="4283" spans="1:48" hidden="1" x14ac:dyDescent="0.3">
      <c r="A4283" t="s">
        <v>19937</v>
      </c>
      <c r="B4283" t="s">
        <v>19938</v>
      </c>
      <c r="C4283" s="1" t="str">
        <f t="shared" si="709"/>
        <v>21:0975</v>
      </c>
      <c r="D4283" s="1" t="str">
        <f t="shared" si="706"/>
        <v>21:0111</v>
      </c>
      <c r="E4283" t="s">
        <v>19939</v>
      </c>
      <c r="F4283" t="s">
        <v>19940</v>
      </c>
      <c r="H4283">
        <v>60.524541200000002</v>
      </c>
      <c r="I4283">
        <v>-101.3829035</v>
      </c>
      <c r="J4283" s="1" t="str">
        <f t="shared" si="707"/>
        <v>NGR lake sediment grab sample</v>
      </c>
      <c r="K4283" s="1" t="str">
        <f t="shared" si="708"/>
        <v>&lt;177 micron (NGR)</v>
      </c>
      <c r="L4283">
        <v>138</v>
      </c>
      <c r="M4283" t="s">
        <v>335</v>
      </c>
      <c r="N4283">
        <v>2697</v>
      </c>
      <c r="O4283" t="s">
        <v>448</v>
      </c>
      <c r="P4283" t="s">
        <v>54</v>
      </c>
      <c r="Q4283" t="s">
        <v>248</v>
      </c>
      <c r="R4283" t="s">
        <v>890</v>
      </c>
      <c r="S4283" t="s">
        <v>57</v>
      </c>
      <c r="T4283" t="s">
        <v>573</v>
      </c>
      <c r="U4283" t="s">
        <v>88</v>
      </c>
      <c r="V4283" t="s">
        <v>316</v>
      </c>
      <c r="W4283" t="s">
        <v>74</v>
      </c>
      <c r="X4283" t="s">
        <v>67</v>
      </c>
      <c r="Y4283" t="s">
        <v>396</v>
      </c>
      <c r="Z4283" t="s">
        <v>62</v>
      </c>
      <c r="AA4283" t="s">
        <v>64</v>
      </c>
      <c r="AB4283" t="s">
        <v>19941</v>
      </c>
      <c r="AC4283" t="s">
        <v>224</v>
      </c>
      <c r="AD4283" t="s">
        <v>10623</v>
      </c>
      <c r="AE4283" t="s">
        <v>9379</v>
      </c>
      <c r="AF4283" t="s">
        <v>178</v>
      </c>
      <c r="AG4283" t="s">
        <v>77</v>
      </c>
      <c r="AH4283" t="s">
        <v>173</v>
      </c>
      <c r="AI4283" t="s">
        <v>127</v>
      </c>
      <c r="AJ4283" t="s">
        <v>1150</v>
      </c>
      <c r="AK4283" t="s">
        <v>73</v>
      </c>
      <c r="AL4283" t="s">
        <v>103</v>
      </c>
      <c r="AM4283" t="s">
        <v>346</v>
      </c>
      <c r="AN4283" t="s">
        <v>10145</v>
      </c>
      <c r="AO4283" t="s">
        <v>10973</v>
      </c>
      <c r="AP4283" t="s">
        <v>624</v>
      </c>
      <c r="AQ4283" t="s">
        <v>782</v>
      </c>
      <c r="AR4283" t="s">
        <v>62</v>
      </c>
      <c r="AS4283" t="s">
        <v>178</v>
      </c>
      <c r="AT4283" t="s">
        <v>277</v>
      </c>
      <c r="AU4283" t="s">
        <v>107</v>
      </c>
      <c r="AV4283" t="s">
        <v>9818</v>
      </c>
    </row>
    <row r="4284" spans="1:48" hidden="1" x14ac:dyDescent="0.3">
      <c r="A4284" t="s">
        <v>19942</v>
      </c>
      <c r="B4284" t="s">
        <v>19943</v>
      </c>
      <c r="C4284" s="1" t="str">
        <f t="shared" si="709"/>
        <v>21:0975</v>
      </c>
      <c r="D4284" s="1" t="str">
        <f t="shared" si="706"/>
        <v>21:0111</v>
      </c>
      <c r="E4284" t="s">
        <v>19944</v>
      </c>
      <c r="F4284" t="s">
        <v>19945</v>
      </c>
      <c r="H4284">
        <v>60.518358399999997</v>
      </c>
      <c r="I4284">
        <v>-101.4426744</v>
      </c>
      <c r="J4284" s="1" t="str">
        <f t="shared" si="707"/>
        <v>NGR lake sediment grab sample</v>
      </c>
      <c r="K4284" s="1" t="str">
        <f t="shared" si="708"/>
        <v>&lt;177 micron (NGR)</v>
      </c>
      <c r="L4284">
        <v>138</v>
      </c>
      <c r="M4284" t="s">
        <v>354</v>
      </c>
      <c r="N4284">
        <v>2698</v>
      </c>
      <c r="O4284" t="s">
        <v>276</v>
      </c>
      <c r="P4284" t="s">
        <v>170</v>
      </c>
      <c r="Q4284" t="s">
        <v>248</v>
      </c>
      <c r="R4284" t="s">
        <v>550</v>
      </c>
      <c r="S4284" t="s">
        <v>57</v>
      </c>
      <c r="T4284" t="s">
        <v>615</v>
      </c>
      <c r="U4284" t="s">
        <v>59</v>
      </c>
      <c r="V4284" t="s">
        <v>2740</v>
      </c>
      <c r="W4284" t="s">
        <v>103</v>
      </c>
      <c r="X4284" t="s">
        <v>67</v>
      </c>
      <c r="Y4284" t="s">
        <v>70</v>
      </c>
      <c r="Z4284" t="s">
        <v>67</v>
      </c>
      <c r="AA4284" t="s">
        <v>64</v>
      </c>
      <c r="AB4284" t="s">
        <v>616</v>
      </c>
      <c r="AC4284" t="s">
        <v>70</v>
      </c>
      <c r="AD4284" t="s">
        <v>758</v>
      </c>
      <c r="AE4284" t="s">
        <v>8540</v>
      </c>
      <c r="AF4284" t="s">
        <v>76</v>
      </c>
      <c r="AG4284" t="s">
        <v>117</v>
      </c>
      <c r="AH4284" t="s">
        <v>224</v>
      </c>
      <c r="AI4284" t="s">
        <v>276</v>
      </c>
      <c r="AJ4284" t="s">
        <v>106</v>
      </c>
      <c r="AK4284" t="s">
        <v>73</v>
      </c>
      <c r="AL4284" t="s">
        <v>103</v>
      </c>
      <c r="AM4284" t="s">
        <v>224</v>
      </c>
      <c r="AN4284" t="s">
        <v>76</v>
      </c>
      <c r="AO4284" t="s">
        <v>280</v>
      </c>
      <c r="AP4284" t="s">
        <v>8164</v>
      </c>
      <c r="AQ4284" t="s">
        <v>290</v>
      </c>
      <c r="AR4284" t="s">
        <v>67</v>
      </c>
      <c r="AS4284" t="s">
        <v>54</v>
      </c>
      <c r="AT4284" t="s">
        <v>73</v>
      </c>
      <c r="AU4284" t="s">
        <v>107</v>
      </c>
      <c r="AV4284" t="s">
        <v>220</v>
      </c>
    </row>
    <row r="4285" spans="1:48" hidden="1" x14ac:dyDescent="0.3">
      <c r="A4285" t="s">
        <v>19946</v>
      </c>
      <c r="B4285" t="s">
        <v>19947</v>
      </c>
      <c r="C4285" s="1" t="str">
        <f t="shared" si="709"/>
        <v>21:0975</v>
      </c>
      <c r="D4285" s="1" t="str">
        <f t="shared" si="706"/>
        <v>21:0111</v>
      </c>
      <c r="E4285" t="s">
        <v>19948</v>
      </c>
      <c r="F4285" t="s">
        <v>19949</v>
      </c>
      <c r="H4285">
        <v>60.472624500000002</v>
      </c>
      <c r="I4285">
        <v>-100.4630501</v>
      </c>
      <c r="J4285" s="1" t="str">
        <f t="shared" si="707"/>
        <v>NGR lake sediment grab sample</v>
      </c>
      <c r="K4285" s="1" t="str">
        <f t="shared" si="708"/>
        <v>&lt;177 micron (NGR)</v>
      </c>
      <c r="L4285">
        <v>139</v>
      </c>
      <c r="M4285" t="s">
        <v>52</v>
      </c>
      <c r="N4285">
        <v>2699</v>
      </c>
      <c r="O4285" t="s">
        <v>233</v>
      </c>
      <c r="P4285" t="s">
        <v>54</v>
      </c>
      <c r="Q4285" t="s">
        <v>325</v>
      </c>
      <c r="R4285" t="s">
        <v>1483</v>
      </c>
      <c r="S4285" t="s">
        <v>57</v>
      </c>
      <c r="T4285" t="s">
        <v>428</v>
      </c>
      <c r="U4285" t="s">
        <v>168</v>
      </c>
      <c r="V4285" t="s">
        <v>303</v>
      </c>
      <c r="W4285" t="s">
        <v>95</v>
      </c>
      <c r="X4285" t="s">
        <v>67</v>
      </c>
      <c r="Y4285" t="s">
        <v>171</v>
      </c>
      <c r="Z4285" t="s">
        <v>59</v>
      </c>
      <c r="AA4285" t="s">
        <v>64</v>
      </c>
      <c r="AB4285" t="s">
        <v>381</v>
      </c>
      <c r="AC4285" t="s">
        <v>66</v>
      </c>
      <c r="AD4285" t="s">
        <v>54</v>
      </c>
      <c r="AE4285" t="s">
        <v>171</v>
      </c>
      <c r="AF4285" t="s">
        <v>134</v>
      </c>
      <c r="AG4285" t="s">
        <v>249</v>
      </c>
      <c r="AH4285" t="s">
        <v>70</v>
      </c>
      <c r="AI4285" t="s">
        <v>329</v>
      </c>
      <c r="AJ4285" t="s">
        <v>692</v>
      </c>
      <c r="AK4285" t="s">
        <v>73</v>
      </c>
      <c r="AL4285" t="s">
        <v>125</v>
      </c>
      <c r="AM4285" t="s">
        <v>75</v>
      </c>
      <c r="AN4285" t="s">
        <v>76</v>
      </c>
      <c r="AO4285" t="s">
        <v>592</v>
      </c>
      <c r="AP4285" t="s">
        <v>267</v>
      </c>
      <c r="AQ4285" t="s">
        <v>654</v>
      </c>
      <c r="AR4285" t="s">
        <v>74</v>
      </c>
      <c r="AS4285" t="s">
        <v>54</v>
      </c>
      <c r="AT4285" t="s">
        <v>73</v>
      </c>
      <c r="AU4285" t="s">
        <v>107</v>
      </c>
      <c r="AV4285" t="s">
        <v>19950</v>
      </c>
    </row>
    <row r="4286" spans="1:48" hidden="1" x14ac:dyDescent="0.3">
      <c r="A4286" t="s">
        <v>19951</v>
      </c>
      <c r="B4286" t="s">
        <v>19952</v>
      </c>
      <c r="C4286" s="1" t="str">
        <f t="shared" si="709"/>
        <v>21:0975</v>
      </c>
      <c r="D4286" s="1" t="str">
        <f t="shared" si="706"/>
        <v>21:0111</v>
      </c>
      <c r="E4286" t="s">
        <v>19953</v>
      </c>
      <c r="F4286" t="s">
        <v>19954</v>
      </c>
      <c r="H4286">
        <v>60.458432199999997</v>
      </c>
      <c r="I4286">
        <v>-101.4270198</v>
      </c>
      <c r="J4286" s="1" t="str">
        <f t="shared" si="707"/>
        <v>NGR lake sediment grab sample</v>
      </c>
      <c r="K4286" s="1" t="str">
        <f t="shared" si="708"/>
        <v>&lt;177 micron (NGR)</v>
      </c>
      <c r="L4286">
        <v>139</v>
      </c>
      <c r="M4286" t="s">
        <v>86</v>
      </c>
      <c r="N4286">
        <v>2700</v>
      </c>
      <c r="O4286" t="s">
        <v>68</v>
      </c>
      <c r="P4286" t="s">
        <v>54</v>
      </c>
      <c r="Q4286" t="s">
        <v>1128</v>
      </c>
      <c r="R4286" t="s">
        <v>187</v>
      </c>
      <c r="S4286" t="s">
        <v>57</v>
      </c>
      <c r="T4286" t="s">
        <v>552</v>
      </c>
      <c r="U4286" t="s">
        <v>57</v>
      </c>
      <c r="V4286" t="s">
        <v>189</v>
      </c>
      <c r="W4286" t="s">
        <v>74</v>
      </c>
      <c r="X4286" t="s">
        <v>62</v>
      </c>
      <c r="Y4286" t="s">
        <v>206</v>
      </c>
      <c r="Z4286" t="s">
        <v>127</v>
      </c>
      <c r="AA4286" t="s">
        <v>64</v>
      </c>
      <c r="AB4286" t="s">
        <v>562</v>
      </c>
      <c r="AC4286" t="s">
        <v>526</v>
      </c>
      <c r="AD4286" t="s">
        <v>138</v>
      </c>
      <c r="AE4286" t="s">
        <v>574</v>
      </c>
      <c r="AF4286" t="s">
        <v>76</v>
      </c>
      <c r="AG4286" t="s">
        <v>192</v>
      </c>
      <c r="AH4286" t="s">
        <v>780</v>
      </c>
      <c r="AI4286" t="s">
        <v>138</v>
      </c>
      <c r="AJ4286" t="s">
        <v>1930</v>
      </c>
      <c r="AK4286" t="s">
        <v>73</v>
      </c>
      <c r="AL4286" t="s">
        <v>103</v>
      </c>
      <c r="AM4286" t="s">
        <v>276</v>
      </c>
      <c r="AN4286" t="s">
        <v>76</v>
      </c>
      <c r="AO4286" t="s">
        <v>1708</v>
      </c>
      <c r="AP4286" t="s">
        <v>2741</v>
      </c>
      <c r="AQ4286" t="s">
        <v>374</v>
      </c>
      <c r="AR4286" t="s">
        <v>67</v>
      </c>
      <c r="AS4286" t="s">
        <v>168</v>
      </c>
      <c r="AT4286" t="s">
        <v>91</v>
      </c>
      <c r="AU4286" t="s">
        <v>107</v>
      </c>
      <c r="AV4286" t="s">
        <v>19955</v>
      </c>
    </row>
    <row r="4287" spans="1:48" hidden="1" x14ac:dyDescent="0.3">
      <c r="A4287" t="s">
        <v>19956</v>
      </c>
      <c r="B4287" t="s">
        <v>19957</v>
      </c>
      <c r="C4287" s="1" t="str">
        <f t="shared" si="709"/>
        <v>21:0975</v>
      </c>
      <c r="D4287" s="1" t="str">
        <f t="shared" si="706"/>
        <v>21:0111</v>
      </c>
      <c r="E4287" t="s">
        <v>19958</v>
      </c>
      <c r="F4287" t="s">
        <v>19959</v>
      </c>
      <c r="H4287">
        <v>60.460746200000003</v>
      </c>
      <c r="I4287">
        <v>-101.3793891</v>
      </c>
      <c r="J4287" s="1" t="str">
        <f t="shared" si="707"/>
        <v>NGR lake sediment grab sample</v>
      </c>
      <c r="K4287" s="1" t="str">
        <f t="shared" si="708"/>
        <v>&lt;177 micron (NGR)</v>
      </c>
      <c r="L4287">
        <v>139</v>
      </c>
      <c r="M4287" t="s">
        <v>113</v>
      </c>
      <c r="N4287">
        <v>2701</v>
      </c>
      <c r="O4287" t="s">
        <v>94</v>
      </c>
      <c r="P4287" t="s">
        <v>54</v>
      </c>
      <c r="Q4287" t="s">
        <v>275</v>
      </c>
      <c r="R4287" t="s">
        <v>134</v>
      </c>
      <c r="S4287" t="s">
        <v>57</v>
      </c>
      <c r="T4287" t="s">
        <v>437</v>
      </c>
      <c r="U4287" t="s">
        <v>88</v>
      </c>
      <c r="V4287" t="s">
        <v>2740</v>
      </c>
      <c r="W4287" t="s">
        <v>206</v>
      </c>
      <c r="X4287" t="s">
        <v>67</v>
      </c>
      <c r="Y4287" t="s">
        <v>396</v>
      </c>
      <c r="Z4287" t="s">
        <v>62</v>
      </c>
      <c r="AA4287" t="s">
        <v>64</v>
      </c>
      <c r="AB4287" t="s">
        <v>293</v>
      </c>
      <c r="AC4287" t="s">
        <v>70</v>
      </c>
      <c r="AD4287" t="s">
        <v>583</v>
      </c>
      <c r="AE4287" t="s">
        <v>1658</v>
      </c>
      <c r="AF4287" t="s">
        <v>76</v>
      </c>
      <c r="AG4287" t="s">
        <v>90</v>
      </c>
      <c r="AH4287" t="s">
        <v>173</v>
      </c>
      <c r="AI4287" t="s">
        <v>127</v>
      </c>
      <c r="AJ4287" t="s">
        <v>168</v>
      </c>
      <c r="AK4287" t="s">
        <v>73</v>
      </c>
      <c r="AL4287" t="s">
        <v>103</v>
      </c>
      <c r="AM4287" t="s">
        <v>157</v>
      </c>
      <c r="AN4287" t="s">
        <v>76</v>
      </c>
      <c r="AO4287" t="s">
        <v>281</v>
      </c>
      <c r="AP4287" t="s">
        <v>965</v>
      </c>
      <c r="AQ4287" t="s">
        <v>281</v>
      </c>
      <c r="AR4287" t="s">
        <v>67</v>
      </c>
      <c r="AS4287" t="s">
        <v>62</v>
      </c>
      <c r="AT4287" t="s">
        <v>73</v>
      </c>
      <c r="AU4287" t="s">
        <v>19960</v>
      </c>
      <c r="AV4287" t="s">
        <v>19961</v>
      </c>
    </row>
    <row r="4288" spans="1:48" hidden="1" x14ac:dyDescent="0.3">
      <c r="A4288" t="s">
        <v>19962</v>
      </c>
      <c r="B4288" t="s">
        <v>19963</v>
      </c>
      <c r="C4288" s="1" t="str">
        <f t="shared" si="709"/>
        <v>21:0975</v>
      </c>
      <c r="D4288" s="1" t="str">
        <f t="shared" si="706"/>
        <v>21:0111</v>
      </c>
      <c r="E4288" t="s">
        <v>19958</v>
      </c>
      <c r="F4288" t="s">
        <v>19964</v>
      </c>
      <c r="H4288">
        <v>60.460746200000003</v>
      </c>
      <c r="I4288">
        <v>-101.3793891</v>
      </c>
      <c r="J4288" s="1" t="str">
        <f t="shared" si="707"/>
        <v>NGR lake sediment grab sample</v>
      </c>
      <c r="K4288" s="1" t="str">
        <f t="shared" si="708"/>
        <v>&lt;177 micron (NGR)</v>
      </c>
      <c r="L4288">
        <v>139</v>
      </c>
      <c r="M4288" t="s">
        <v>132</v>
      </c>
      <c r="N4288">
        <v>2702</v>
      </c>
      <c r="O4288" t="s">
        <v>206</v>
      </c>
      <c r="P4288" t="s">
        <v>54</v>
      </c>
      <c r="Q4288" t="s">
        <v>364</v>
      </c>
      <c r="R4288" t="s">
        <v>134</v>
      </c>
      <c r="S4288" t="s">
        <v>57</v>
      </c>
      <c r="T4288" t="s">
        <v>562</v>
      </c>
      <c r="U4288" t="s">
        <v>88</v>
      </c>
      <c r="V4288" t="s">
        <v>616</v>
      </c>
      <c r="W4288" t="s">
        <v>74</v>
      </c>
      <c r="X4288" t="s">
        <v>67</v>
      </c>
      <c r="Y4288" t="s">
        <v>396</v>
      </c>
      <c r="Z4288" t="s">
        <v>62</v>
      </c>
      <c r="AA4288" t="s">
        <v>64</v>
      </c>
      <c r="AB4288" t="s">
        <v>454</v>
      </c>
      <c r="AC4288" t="s">
        <v>70</v>
      </c>
      <c r="AD4288" t="s">
        <v>104</v>
      </c>
      <c r="AE4288" t="s">
        <v>5744</v>
      </c>
      <c r="AF4288" t="s">
        <v>76</v>
      </c>
      <c r="AG4288" t="s">
        <v>90</v>
      </c>
      <c r="AH4288" t="s">
        <v>780</v>
      </c>
      <c r="AI4288" t="s">
        <v>292</v>
      </c>
      <c r="AJ4288" t="s">
        <v>168</v>
      </c>
      <c r="AK4288" t="s">
        <v>73</v>
      </c>
      <c r="AL4288" t="s">
        <v>103</v>
      </c>
      <c r="AM4288" t="s">
        <v>68</v>
      </c>
      <c r="AN4288" t="s">
        <v>1151</v>
      </c>
      <c r="AO4288" t="s">
        <v>77</v>
      </c>
      <c r="AP4288" t="s">
        <v>261</v>
      </c>
      <c r="AQ4288" t="s">
        <v>290</v>
      </c>
      <c r="AR4288" t="s">
        <v>67</v>
      </c>
      <c r="AS4288" t="s">
        <v>170</v>
      </c>
      <c r="AT4288" t="s">
        <v>73</v>
      </c>
      <c r="AU4288" t="s">
        <v>107</v>
      </c>
      <c r="AV4288" t="s">
        <v>209</v>
      </c>
    </row>
    <row r="4289" spans="1:48" hidden="1" x14ac:dyDescent="0.3">
      <c r="A4289" t="s">
        <v>19965</v>
      </c>
      <c r="B4289" t="s">
        <v>19966</v>
      </c>
      <c r="C4289" s="1" t="str">
        <f t="shared" si="709"/>
        <v>21:0975</v>
      </c>
      <c r="D4289" s="1" t="str">
        <f t="shared" si="706"/>
        <v>21:0111</v>
      </c>
      <c r="E4289" t="s">
        <v>19967</v>
      </c>
      <c r="F4289" t="s">
        <v>19968</v>
      </c>
      <c r="H4289">
        <v>60.459284400000001</v>
      </c>
      <c r="I4289">
        <v>-101.3015067</v>
      </c>
      <c r="J4289" s="1" t="str">
        <f t="shared" si="707"/>
        <v>NGR lake sediment grab sample</v>
      </c>
      <c r="K4289" s="1" t="str">
        <f t="shared" si="708"/>
        <v>&lt;177 micron (NGR)</v>
      </c>
      <c r="L4289">
        <v>139</v>
      </c>
      <c r="M4289" t="s">
        <v>149</v>
      </c>
      <c r="N4289">
        <v>2703</v>
      </c>
      <c r="O4289" t="s">
        <v>448</v>
      </c>
      <c r="P4289" t="s">
        <v>54</v>
      </c>
      <c r="Q4289" t="s">
        <v>643</v>
      </c>
      <c r="R4289" t="s">
        <v>187</v>
      </c>
      <c r="S4289" t="s">
        <v>57</v>
      </c>
      <c r="T4289" t="s">
        <v>593</v>
      </c>
      <c r="U4289" t="s">
        <v>203</v>
      </c>
      <c r="V4289" t="s">
        <v>575</v>
      </c>
      <c r="W4289" t="s">
        <v>63</v>
      </c>
      <c r="X4289" t="s">
        <v>74</v>
      </c>
      <c r="Y4289" t="s">
        <v>396</v>
      </c>
      <c r="Z4289" t="s">
        <v>62</v>
      </c>
      <c r="AA4289" t="s">
        <v>64</v>
      </c>
      <c r="AB4289" t="s">
        <v>152</v>
      </c>
      <c r="AC4289" t="s">
        <v>75</v>
      </c>
      <c r="AD4289" t="s">
        <v>203</v>
      </c>
      <c r="AE4289" t="s">
        <v>3822</v>
      </c>
      <c r="AF4289" t="s">
        <v>290</v>
      </c>
      <c r="AG4289" t="s">
        <v>471</v>
      </c>
      <c r="AH4289" t="s">
        <v>173</v>
      </c>
      <c r="AI4289" t="s">
        <v>87</v>
      </c>
      <c r="AJ4289" t="s">
        <v>450</v>
      </c>
      <c r="AK4289" t="s">
        <v>73</v>
      </c>
      <c r="AL4289" t="s">
        <v>103</v>
      </c>
      <c r="AM4289" t="s">
        <v>68</v>
      </c>
      <c r="AN4289" t="s">
        <v>76</v>
      </c>
      <c r="AO4289" t="s">
        <v>6944</v>
      </c>
      <c r="AP4289" t="s">
        <v>1980</v>
      </c>
      <c r="AQ4289" t="s">
        <v>134</v>
      </c>
      <c r="AR4289" t="s">
        <v>67</v>
      </c>
      <c r="AS4289" t="s">
        <v>62</v>
      </c>
      <c r="AT4289" t="s">
        <v>262</v>
      </c>
      <c r="AU4289" t="s">
        <v>107</v>
      </c>
      <c r="AV4289" t="s">
        <v>15325</v>
      </c>
    </row>
    <row r="4290" spans="1:48" hidden="1" x14ac:dyDescent="0.3">
      <c r="A4290" t="s">
        <v>19969</v>
      </c>
      <c r="B4290" t="s">
        <v>19970</v>
      </c>
      <c r="C4290" s="1" t="str">
        <f t="shared" si="709"/>
        <v>21:0975</v>
      </c>
      <c r="D4290" s="1" t="str">
        <f t="shared" si="706"/>
        <v>21:0111</v>
      </c>
      <c r="E4290" t="s">
        <v>19971</v>
      </c>
      <c r="F4290" t="s">
        <v>19972</v>
      </c>
      <c r="H4290">
        <v>60.454661999999999</v>
      </c>
      <c r="I4290">
        <v>-101.26777199999999</v>
      </c>
      <c r="J4290" s="1" t="str">
        <f t="shared" si="707"/>
        <v>NGR lake sediment grab sample</v>
      </c>
      <c r="K4290" s="1" t="str">
        <f t="shared" si="708"/>
        <v>&lt;177 micron (NGR)</v>
      </c>
      <c r="L4290">
        <v>139</v>
      </c>
      <c r="M4290" t="s">
        <v>165</v>
      </c>
      <c r="N4290">
        <v>2704</v>
      </c>
      <c r="O4290" t="s">
        <v>302</v>
      </c>
      <c r="P4290" t="s">
        <v>54</v>
      </c>
      <c r="Q4290" t="s">
        <v>549</v>
      </c>
      <c r="R4290" t="s">
        <v>99</v>
      </c>
      <c r="S4290" t="s">
        <v>57</v>
      </c>
      <c r="T4290" t="s">
        <v>315</v>
      </c>
      <c r="U4290" t="s">
        <v>59</v>
      </c>
      <c r="V4290" t="s">
        <v>492</v>
      </c>
      <c r="W4290" t="s">
        <v>421</v>
      </c>
      <c r="X4290" t="s">
        <v>74</v>
      </c>
      <c r="Y4290" t="s">
        <v>171</v>
      </c>
      <c r="Z4290" t="s">
        <v>170</v>
      </c>
      <c r="AA4290" t="s">
        <v>64</v>
      </c>
      <c r="AB4290" t="s">
        <v>412</v>
      </c>
      <c r="AC4290" t="s">
        <v>224</v>
      </c>
      <c r="AD4290" t="s">
        <v>127</v>
      </c>
      <c r="AE4290" t="s">
        <v>125</v>
      </c>
      <c r="AF4290" t="s">
        <v>77</v>
      </c>
      <c r="AG4290" t="s">
        <v>119</v>
      </c>
      <c r="AH4290" t="s">
        <v>472</v>
      </c>
      <c r="AI4290" t="s">
        <v>159</v>
      </c>
      <c r="AJ4290" t="s">
        <v>592</v>
      </c>
      <c r="AK4290" t="s">
        <v>73</v>
      </c>
      <c r="AL4290" t="s">
        <v>224</v>
      </c>
      <c r="AM4290" t="s">
        <v>125</v>
      </c>
      <c r="AN4290" t="s">
        <v>76</v>
      </c>
      <c r="AO4290" t="s">
        <v>203</v>
      </c>
      <c r="AP4290" t="s">
        <v>656</v>
      </c>
      <c r="AQ4290" t="s">
        <v>168</v>
      </c>
      <c r="AR4290" t="s">
        <v>67</v>
      </c>
      <c r="AS4290" t="s">
        <v>62</v>
      </c>
      <c r="AT4290" t="s">
        <v>315</v>
      </c>
      <c r="AU4290" t="s">
        <v>107</v>
      </c>
      <c r="AV4290" t="s">
        <v>19973</v>
      </c>
    </row>
    <row r="4291" spans="1:48" hidden="1" x14ac:dyDescent="0.3">
      <c r="A4291" t="s">
        <v>19974</v>
      </c>
      <c r="B4291" t="s">
        <v>19975</v>
      </c>
      <c r="C4291" s="1" t="str">
        <f t="shared" si="709"/>
        <v>21:0975</v>
      </c>
      <c r="D4291" s="1" t="str">
        <f t="shared" si="706"/>
        <v>21:0111</v>
      </c>
      <c r="E4291" t="s">
        <v>19976</v>
      </c>
      <c r="F4291" t="s">
        <v>19977</v>
      </c>
      <c r="H4291">
        <v>60.461168899999997</v>
      </c>
      <c r="I4291">
        <v>-101.1803543</v>
      </c>
      <c r="J4291" s="1" t="str">
        <f t="shared" si="707"/>
        <v>NGR lake sediment grab sample</v>
      </c>
      <c r="K4291" s="1" t="str">
        <f t="shared" si="708"/>
        <v>&lt;177 micron (NGR)</v>
      </c>
      <c r="L4291">
        <v>139</v>
      </c>
      <c r="M4291" t="s">
        <v>185</v>
      </c>
      <c r="N4291">
        <v>2705</v>
      </c>
      <c r="O4291" t="s">
        <v>302</v>
      </c>
      <c r="P4291" t="s">
        <v>54</v>
      </c>
      <c r="Q4291" t="s">
        <v>80</v>
      </c>
      <c r="R4291" t="s">
        <v>192</v>
      </c>
      <c r="S4291" t="s">
        <v>57</v>
      </c>
      <c r="T4291" t="s">
        <v>248</v>
      </c>
      <c r="U4291" t="s">
        <v>88</v>
      </c>
      <c r="V4291" t="s">
        <v>187</v>
      </c>
      <c r="W4291" t="s">
        <v>206</v>
      </c>
      <c r="X4291" t="s">
        <v>62</v>
      </c>
      <c r="Y4291" t="s">
        <v>346</v>
      </c>
      <c r="Z4291" t="s">
        <v>62</v>
      </c>
      <c r="AA4291" t="s">
        <v>64</v>
      </c>
      <c r="AB4291" t="s">
        <v>188</v>
      </c>
      <c r="AC4291" t="s">
        <v>177</v>
      </c>
      <c r="AD4291" t="s">
        <v>116</v>
      </c>
      <c r="AE4291" t="s">
        <v>2933</v>
      </c>
      <c r="AF4291" t="s">
        <v>178</v>
      </c>
      <c r="AG4291" t="s">
        <v>282</v>
      </c>
      <c r="AH4291" t="s">
        <v>780</v>
      </c>
      <c r="AI4291" t="s">
        <v>292</v>
      </c>
      <c r="AJ4291" t="s">
        <v>592</v>
      </c>
      <c r="AK4291" t="s">
        <v>73</v>
      </c>
      <c r="AL4291" t="s">
        <v>103</v>
      </c>
      <c r="AM4291" t="s">
        <v>74</v>
      </c>
      <c r="AN4291" t="s">
        <v>76</v>
      </c>
      <c r="AO4291" t="s">
        <v>104</v>
      </c>
      <c r="AP4291" t="s">
        <v>261</v>
      </c>
      <c r="AQ4291" t="s">
        <v>9630</v>
      </c>
      <c r="AR4291" t="s">
        <v>67</v>
      </c>
      <c r="AS4291" t="s">
        <v>170</v>
      </c>
      <c r="AT4291" t="s">
        <v>73</v>
      </c>
      <c r="AU4291" t="s">
        <v>107</v>
      </c>
      <c r="AV4291" t="s">
        <v>14390</v>
      </c>
    </row>
    <row r="4292" spans="1:48" hidden="1" x14ac:dyDescent="0.3">
      <c r="A4292" t="s">
        <v>19978</v>
      </c>
      <c r="B4292" t="s">
        <v>19979</v>
      </c>
      <c r="C4292" s="1" t="str">
        <f t="shared" si="709"/>
        <v>21:0975</v>
      </c>
      <c r="D4292" s="1" t="str">
        <f t="shared" si="706"/>
        <v>21:0111</v>
      </c>
      <c r="E4292" t="s">
        <v>19980</v>
      </c>
      <c r="F4292" t="s">
        <v>19981</v>
      </c>
      <c r="H4292">
        <v>60.461776200000003</v>
      </c>
      <c r="I4292">
        <v>-101.12833790000001</v>
      </c>
      <c r="J4292" s="1" t="str">
        <f t="shared" si="707"/>
        <v>NGR lake sediment grab sample</v>
      </c>
      <c r="K4292" s="1" t="str">
        <f t="shared" si="708"/>
        <v>&lt;177 micron (NGR)</v>
      </c>
      <c r="L4292">
        <v>139</v>
      </c>
      <c r="M4292" t="s">
        <v>200</v>
      </c>
      <c r="N4292">
        <v>2706</v>
      </c>
      <c r="O4292" t="s">
        <v>74</v>
      </c>
      <c r="P4292" t="s">
        <v>54</v>
      </c>
      <c r="Q4292" t="s">
        <v>275</v>
      </c>
      <c r="R4292" t="s">
        <v>356</v>
      </c>
      <c r="S4292" t="s">
        <v>57</v>
      </c>
      <c r="T4292" t="s">
        <v>447</v>
      </c>
      <c r="U4292" t="s">
        <v>92</v>
      </c>
      <c r="V4292" t="s">
        <v>303</v>
      </c>
      <c r="W4292" t="s">
        <v>211</v>
      </c>
      <c r="X4292" t="s">
        <v>74</v>
      </c>
      <c r="Y4292" t="s">
        <v>448</v>
      </c>
      <c r="Z4292" t="s">
        <v>74</v>
      </c>
      <c r="AA4292" t="s">
        <v>64</v>
      </c>
      <c r="AB4292" t="s">
        <v>293</v>
      </c>
      <c r="AC4292" t="s">
        <v>70</v>
      </c>
      <c r="AD4292" t="s">
        <v>170</v>
      </c>
      <c r="AE4292" t="s">
        <v>5744</v>
      </c>
      <c r="AF4292" t="s">
        <v>69</v>
      </c>
      <c r="AG4292" t="s">
        <v>189</v>
      </c>
      <c r="AH4292" t="s">
        <v>780</v>
      </c>
      <c r="AI4292" t="s">
        <v>263</v>
      </c>
      <c r="AJ4292" t="s">
        <v>168</v>
      </c>
      <c r="AK4292" t="s">
        <v>73</v>
      </c>
      <c r="AL4292" t="s">
        <v>103</v>
      </c>
      <c r="AM4292" t="s">
        <v>177</v>
      </c>
      <c r="AN4292" t="s">
        <v>76</v>
      </c>
      <c r="AO4292" t="s">
        <v>290</v>
      </c>
      <c r="AP4292" t="s">
        <v>2741</v>
      </c>
      <c r="AQ4292" t="s">
        <v>1073</v>
      </c>
      <c r="AR4292" t="s">
        <v>67</v>
      </c>
      <c r="AS4292" t="s">
        <v>54</v>
      </c>
      <c r="AT4292" t="s">
        <v>248</v>
      </c>
      <c r="AU4292" t="s">
        <v>107</v>
      </c>
      <c r="AV4292" t="s">
        <v>4744</v>
      </c>
    </row>
    <row r="4293" spans="1:48" hidden="1" x14ac:dyDescent="0.3">
      <c r="A4293" t="s">
        <v>19982</v>
      </c>
      <c r="B4293" t="s">
        <v>19983</v>
      </c>
      <c r="C4293" s="1" t="str">
        <f t="shared" si="709"/>
        <v>21:0975</v>
      </c>
      <c r="D4293" s="1" t="str">
        <f t="shared" si="706"/>
        <v>21:0111</v>
      </c>
      <c r="E4293" t="s">
        <v>19984</v>
      </c>
      <c r="F4293" t="s">
        <v>19985</v>
      </c>
      <c r="H4293">
        <v>60.460945100000004</v>
      </c>
      <c r="I4293">
        <v>-101.0437266</v>
      </c>
      <c r="J4293" s="1" t="str">
        <f t="shared" si="707"/>
        <v>NGR lake sediment grab sample</v>
      </c>
      <c r="K4293" s="1" t="str">
        <f t="shared" si="708"/>
        <v>&lt;177 micron (NGR)</v>
      </c>
      <c r="L4293">
        <v>139</v>
      </c>
      <c r="M4293" t="s">
        <v>217</v>
      </c>
      <c r="N4293">
        <v>2707</v>
      </c>
      <c r="O4293" t="s">
        <v>206</v>
      </c>
      <c r="P4293" t="s">
        <v>54</v>
      </c>
      <c r="Q4293" t="s">
        <v>248</v>
      </c>
      <c r="R4293" t="s">
        <v>478</v>
      </c>
      <c r="S4293" t="s">
        <v>57</v>
      </c>
      <c r="T4293" t="s">
        <v>58</v>
      </c>
      <c r="U4293" t="s">
        <v>88</v>
      </c>
      <c r="V4293" t="s">
        <v>436</v>
      </c>
      <c r="W4293" t="s">
        <v>206</v>
      </c>
      <c r="X4293" t="s">
        <v>67</v>
      </c>
      <c r="Y4293" t="s">
        <v>95</v>
      </c>
      <c r="Z4293" t="s">
        <v>74</v>
      </c>
      <c r="AA4293" t="s">
        <v>64</v>
      </c>
      <c r="AB4293" t="s">
        <v>93</v>
      </c>
      <c r="AC4293" t="s">
        <v>66</v>
      </c>
      <c r="AD4293" t="s">
        <v>54</v>
      </c>
      <c r="AE4293" t="s">
        <v>3832</v>
      </c>
      <c r="AF4293" t="s">
        <v>134</v>
      </c>
      <c r="AG4293" t="s">
        <v>121</v>
      </c>
      <c r="AH4293" t="s">
        <v>780</v>
      </c>
      <c r="AI4293" t="s">
        <v>127</v>
      </c>
      <c r="AJ4293" t="s">
        <v>338</v>
      </c>
      <c r="AK4293" t="s">
        <v>73</v>
      </c>
      <c r="AL4293" t="s">
        <v>103</v>
      </c>
      <c r="AM4293" t="s">
        <v>103</v>
      </c>
      <c r="AN4293" t="s">
        <v>76</v>
      </c>
      <c r="AO4293" t="s">
        <v>92</v>
      </c>
      <c r="AP4293" t="s">
        <v>410</v>
      </c>
      <c r="AQ4293" t="s">
        <v>440</v>
      </c>
      <c r="AR4293" t="s">
        <v>67</v>
      </c>
      <c r="AS4293" t="s">
        <v>54</v>
      </c>
      <c r="AT4293" t="s">
        <v>73</v>
      </c>
      <c r="AU4293" t="s">
        <v>107</v>
      </c>
      <c r="AV4293" t="s">
        <v>12223</v>
      </c>
    </row>
    <row r="4294" spans="1:48" hidden="1" x14ac:dyDescent="0.3">
      <c r="A4294" t="s">
        <v>19986</v>
      </c>
      <c r="B4294" t="s">
        <v>19987</v>
      </c>
      <c r="C4294" s="1" t="str">
        <f t="shared" si="709"/>
        <v>21:0975</v>
      </c>
      <c r="D4294" s="1" t="str">
        <f t="shared" si="706"/>
        <v>21:0111</v>
      </c>
      <c r="E4294" t="s">
        <v>19988</v>
      </c>
      <c r="F4294" t="s">
        <v>19989</v>
      </c>
      <c r="H4294">
        <v>60.462366299999999</v>
      </c>
      <c r="I4294">
        <v>-100.9937791</v>
      </c>
      <c r="J4294" s="1" t="str">
        <f t="shared" si="707"/>
        <v>NGR lake sediment grab sample</v>
      </c>
      <c r="K4294" s="1" t="str">
        <f t="shared" si="708"/>
        <v>&lt;177 micron (NGR)</v>
      </c>
      <c r="L4294">
        <v>139</v>
      </c>
      <c r="M4294" t="s">
        <v>246</v>
      </c>
      <c r="N4294">
        <v>2708</v>
      </c>
      <c r="O4294" t="s">
        <v>206</v>
      </c>
      <c r="P4294" t="s">
        <v>54</v>
      </c>
      <c r="Q4294" t="s">
        <v>447</v>
      </c>
      <c r="R4294" t="s">
        <v>550</v>
      </c>
      <c r="S4294" t="s">
        <v>57</v>
      </c>
      <c r="T4294" t="s">
        <v>91</v>
      </c>
      <c r="U4294" t="s">
        <v>168</v>
      </c>
      <c r="V4294" t="s">
        <v>347</v>
      </c>
      <c r="W4294" t="s">
        <v>526</v>
      </c>
      <c r="X4294" t="s">
        <v>67</v>
      </c>
      <c r="Y4294" t="s">
        <v>95</v>
      </c>
      <c r="Z4294" t="s">
        <v>74</v>
      </c>
      <c r="AA4294" t="s">
        <v>64</v>
      </c>
      <c r="AB4294" t="s">
        <v>411</v>
      </c>
      <c r="AC4294" t="s">
        <v>173</v>
      </c>
      <c r="AD4294" t="s">
        <v>96</v>
      </c>
      <c r="AE4294" t="s">
        <v>155</v>
      </c>
      <c r="AF4294" t="s">
        <v>116</v>
      </c>
      <c r="AG4294" t="s">
        <v>121</v>
      </c>
      <c r="AH4294" t="s">
        <v>780</v>
      </c>
      <c r="AI4294" t="s">
        <v>226</v>
      </c>
      <c r="AJ4294" t="s">
        <v>306</v>
      </c>
      <c r="AK4294" t="s">
        <v>73</v>
      </c>
      <c r="AL4294" t="s">
        <v>103</v>
      </c>
      <c r="AM4294" t="s">
        <v>103</v>
      </c>
      <c r="AN4294" t="s">
        <v>76</v>
      </c>
      <c r="AO4294" t="s">
        <v>203</v>
      </c>
      <c r="AP4294" t="s">
        <v>202</v>
      </c>
      <c r="AQ4294" t="s">
        <v>178</v>
      </c>
      <c r="AR4294" t="s">
        <v>67</v>
      </c>
      <c r="AS4294" t="s">
        <v>54</v>
      </c>
      <c r="AT4294" t="s">
        <v>277</v>
      </c>
      <c r="AU4294" t="s">
        <v>107</v>
      </c>
      <c r="AV4294" t="s">
        <v>10590</v>
      </c>
    </row>
    <row r="4295" spans="1:48" hidden="1" x14ac:dyDescent="0.3">
      <c r="A4295" t="s">
        <v>19990</v>
      </c>
      <c r="B4295" t="s">
        <v>19991</v>
      </c>
      <c r="C4295" s="1" t="str">
        <f t="shared" si="709"/>
        <v>21:0975</v>
      </c>
      <c r="D4295" s="1" t="str">
        <f t="shared" si="706"/>
        <v>21:0111</v>
      </c>
      <c r="E4295" t="s">
        <v>19992</v>
      </c>
      <c r="F4295" t="s">
        <v>19993</v>
      </c>
      <c r="H4295">
        <v>60.4607156</v>
      </c>
      <c r="I4295">
        <v>-100.9376237</v>
      </c>
      <c r="J4295" s="1" t="str">
        <f t="shared" si="707"/>
        <v>NGR lake sediment grab sample</v>
      </c>
      <c r="K4295" s="1" t="str">
        <f t="shared" si="708"/>
        <v>&lt;177 micron (NGR)</v>
      </c>
      <c r="L4295">
        <v>139</v>
      </c>
      <c r="M4295" t="s">
        <v>260</v>
      </c>
      <c r="N4295">
        <v>2709</v>
      </c>
      <c r="O4295" t="s">
        <v>125</v>
      </c>
      <c r="P4295" t="s">
        <v>54</v>
      </c>
      <c r="Q4295" t="s">
        <v>91</v>
      </c>
      <c r="R4295" t="s">
        <v>550</v>
      </c>
      <c r="S4295" t="s">
        <v>57</v>
      </c>
      <c r="T4295" t="s">
        <v>698</v>
      </c>
      <c r="U4295" t="s">
        <v>57</v>
      </c>
      <c r="V4295" t="s">
        <v>2740</v>
      </c>
      <c r="W4295" t="s">
        <v>103</v>
      </c>
      <c r="X4295" t="s">
        <v>67</v>
      </c>
      <c r="Y4295" t="s">
        <v>238</v>
      </c>
      <c r="Z4295" t="s">
        <v>67</v>
      </c>
      <c r="AA4295" t="s">
        <v>64</v>
      </c>
      <c r="AB4295" t="s">
        <v>192</v>
      </c>
      <c r="AC4295" t="s">
        <v>66</v>
      </c>
      <c r="AD4295" t="s">
        <v>67</v>
      </c>
      <c r="AE4295" t="s">
        <v>472</v>
      </c>
      <c r="AF4295" t="s">
        <v>178</v>
      </c>
      <c r="AG4295" t="s">
        <v>57</v>
      </c>
      <c r="AH4295" t="s">
        <v>780</v>
      </c>
      <c r="AI4295" t="s">
        <v>346</v>
      </c>
      <c r="AJ4295" t="s">
        <v>118</v>
      </c>
      <c r="AK4295" t="s">
        <v>73</v>
      </c>
      <c r="AL4295" t="s">
        <v>103</v>
      </c>
      <c r="AM4295" t="s">
        <v>103</v>
      </c>
      <c r="AN4295" t="s">
        <v>76</v>
      </c>
      <c r="AO4295" t="s">
        <v>96</v>
      </c>
      <c r="AP4295" t="s">
        <v>8164</v>
      </c>
      <c r="AQ4295" t="s">
        <v>226</v>
      </c>
      <c r="AR4295" t="s">
        <v>67</v>
      </c>
      <c r="AS4295" t="s">
        <v>54</v>
      </c>
      <c r="AT4295" t="s">
        <v>73</v>
      </c>
      <c r="AU4295" t="s">
        <v>107</v>
      </c>
      <c r="AV4295" t="s">
        <v>4815</v>
      </c>
    </row>
    <row r="4296" spans="1:48" hidden="1" x14ac:dyDescent="0.3">
      <c r="A4296" t="s">
        <v>19994</v>
      </c>
      <c r="B4296" t="s">
        <v>19995</v>
      </c>
      <c r="C4296" s="1" t="str">
        <f t="shared" si="709"/>
        <v>21:0975</v>
      </c>
      <c r="D4296" s="1" t="str">
        <f t="shared" si="706"/>
        <v>21:0111</v>
      </c>
      <c r="E4296" t="s">
        <v>19996</v>
      </c>
      <c r="F4296" t="s">
        <v>19997</v>
      </c>
      <c r="H4296">
        <v>60.473948100000001</v>
      </c>
      <c r="I4296">
        <v>-100.85853830000001</v>
      </c>
      <c r="J4296" s="1" t="str">
        <f t="shared" si="707"/>
        <v>NGR lake sediment grab sample</v>
      </c>
      <c r="K4296" s="1" t="str">
        <f t="shared" si="708"/>
        <v>&lt;177 micron (NGR)</v>
      </c>
      <c r="L4296">
        <v>139</v>
      </c>
      <c r="M4296" t="s">
        <v>273</v>
      </c>
      <c r="N4296">
        <v>2710</v>
      </c>
      <c r="O4296" t="s">
        <v>692</v>
      </c>
      <c r="P4296" t="s">
        <v>54</v>
      </c>
      <c r="Q4296" t="s">
        <v>562</v>
      </c>
      <c r="R4296" t="s">
        <v>492</v>
      </c>
      <c r="S4296" t="s">
        <v>57</v>
      </c>
      <c r="T4296" t="s">
        <v>315</v>
      </c>
      <c r="U4296" t="s">
        <v>77</v>
      </c>
      <c r="V4296" t="s">
        <v>99</v>
      </c>
      <c r="W4296" t="s">
        <v>526</v>
      </c>
      <c r="X4296" t="s">
        <v>62</v>
      </c>
      <c r="Y4296" t="s">
        <v>77</v>
      </c>
      <c r="Z4296" t="s">
        <v>62</v>
      </c>
      <c r="AA4296" t="s">
        <v>64</v>
      </c>
      <c r="AB4296" t="s">
        <v>365</v>
      </c>
      <c r="AC4296" t="s">
        <v>224</v>
      </c>
      <c r="AD4296" t="s">
        <v>290</v>
      </c>
      <c r="AE4296" t="s">
        <v>173</v>
      </c>
      <c r="AF4296" t="s">
        <v>317</v>
      </c>
      <c r="AG4296" t="s">
        <v>92</v>
      </c>
      <c r="AH4296" t="s">
        <v>173</v>
      </c>
      <c r="AI4296" t="s">
        <v>692</v>
      </c>
      <c r="AJ4296" t="s">
        <v>294</v>
      </c>
      <c r="AK4296" t="s">
        <v>73</v>
      </c>
      <c r="AL4296" t="s">
        <v>103</v>
      </c>
      <c r="AM4296" t="s">
        <v>68</v>
      </c>
      <c r="AN4296" t="s">
        <v>76</v>
      </c>
      <c r="AO4296" t="s">
        <v>104</v>
      </c>
      <c r="AP4296" t="s">
        <v>186</v>
      </c>
      <c r="AQ4296" t="s">
        <v>203</v>
      </c>
      <c r="AR4296" t="s">
        <v>74</v>
      </c>
      <c r="AS4296" t="s">
        <v>127</v>
      </c>
      <c r="AT4296" t="s">
        <v>277</v>
      </c>
      <c r="AU4296" t="s">
        <v>107</v>
      </c>
      <c r="AV4296" t="s">
        <v>9828</v>
      </c>
    </row>
    <row r="4297" spans="1:48" hidden="1" x14ac:dyDescent="0.3">
      <c r="A4297" t="s">
        <v>19998</v>
      </c>
      <c r="B4297" t="s">
        <v>19999</v>
      </c>
      <c r="C4297" s="1" t="str">
        <f t="shared" si="709"/>
        <v>21:0975</v>
      </c>
      <c r="D4297" s="1" t="str">
        <f t="shared" si="706"/>
        <v>21:0111</v>
      </c>
      <c r="E4297" t="s">
        <v>20000</v>
      </c>
      <c r="F4297" t="s">
        <v>20001</v>
      </c>
      <c r="H4297">
        <v>60.475071300000003</v>
      </c>
      <c r="I4297">
        <v>-100.7659922</v>
      </c>
      <c r="J4297" s="1" t="str">
        <f t="shared" si="707"/>
        <v>NGR lake sediment grab sample</v>
      </c>
      <c r="K4297" s="1" t="str">
        <f t="shared" si="708"/>
        <v>&lt;177 micron (NGR)</v>
      </c>
      <c r="L4297">
        <v>139</v>
      </c>
      <c r="M4297" t="s">
        <v>289</v>
      </c>
      <c r="N4297">
        <v>2711</v>
      </c>
      <c r="O4297" t="s">
        <v>177</v>
      </c>
      <c r="P4297" t="s">
        <v>54</v>
      </c>
      <c r="Q4297" t="s">
        <v>91</v>
      </c>
      <c r="R4297" t="s">
        <v>141</v>
      </c>
      <c r="S4297" t="s">
        <v>57</v>
      </c>
      <c r="T4297" t="s">
        <v>100</v>
      </c>
      <c r="U4297" t="s">
        <v>117</v>
      </c>
      <c r="V4297" t="s">
        <v>2740</v>
      </c>
      <c r="W4297" t="s">
        <v>103</v>
      </c>
      <c r="X4297" t="s">
        <v>67</v>
      </c>
      <c r="Y4297" t="s">
        <v>63</v>
      </c>
      <c r="Z4297" t="s">
        <v>74</v>
      </c>
      <c r="AA4297" t="s">
        <v>64</v>
      </c>
      <c r="AB4297" t="s">
        <v>187</v>
      </c>
      <c r="AC4297" t="s">
        <v>66</v>
      </c>
      <c r="AD4297" t="s">
        <v>67</v>
      </c>
      <c r="AE4297" t="s">
        <v>8812</v>
      </c>
      <c r="AF4297" t="s">
        <v>76</v>
      </c>
      <c r="AG4297" t="s">
        <v>59</v>
      </c>
      <c r="AH4297" t="s">
        <v>780</v>
      </c>
      <c r="AI4297" t="s">
        <v>220</v>
      </c>
      <c r="AJ4297" t="s">
        <v>96</v>
      </c>
      <c r="AK4297" t="s">
        <v>73</v>
      </c>
      <c r="AL4297" t="s">
        <v>103</v>
      </c>
      <c r="AM4297" t="s">
        <v>103</v>
      </c>
      <c r="AN4297" t="s">
        <v>76</v>
      </c>
      <c r="AO4297" t="s">
        <v>336</v>
      </c>
      <c r="AP4297" t="s">
        <v>8164</v>
      </c>
      <c r="AQ4297" t="s">
        <v>709</v>
      </c>
      <c r="AR4297" t="s">
        <v>67</v>
      </c>
      <c r="AS4297" t="s">
        <v>54</v>
      </c>
      <c r="AT4297" t="s">
        <v>73</v>
      </c>
      <c r="AU4297" t="s">
        <v>107</v>
      </c>
      <c r="AV4297" t="s">
        <v>9244</v>
      </c>
    </row>
    <row r="4298" spans="1:48" hidden="1" x14ac:dyDescent="0.3">
      <c r="A4298" t="s">
        <v>20002</v>
      </c>
      <c r="B4298" t="s">
        <v>20003</v>
      </c>
      <c r="C4298" s="1" t="str">
        <f t="shared" si="709"/>
        <v>21:0975</v>
      </c>
      <c r="D4298" s="1" t="str">
        <f t="shared" si="706"/>
        <v>21:0111</v>
      </c>
      <c r="E4298" t="s">
        <v>20004</v>
      </c>
      <c r="F4298" t="s">
        <v>20005</v>
      </c>
      <c r="H4298">
        <v>60.473795699999997</v>
      </c>
      <c r="I4298">
        <v>-100.7311007</v>
      </c>
      <c r="J4298" s="1" t="str">
        <f t="shared" si="707"/>
        <v>NGR lake sediment grab sample</v>
      </c>
      <c r="K4298" s="1" t="str">
        <f t="shared" si="708"/>
        <v>&lt;177 micron (NGR)</v>
      </c>
      <c r="L4298">
        <v>139</v>
      </c>
      <c r="M4298" t="s">
        <v>301</v>
      </c>
      <c r="N4298">
        <v>2712</v>
      </c>
      <c r="O4298" t="s">
        <v>276</v>
      </c>
      <c r="P4298" t="s">
        <v>54</v>
      </c>
      <c r="Q4298" t="s">
        <v>593</v>
      </c>
      <c r="R4298" t="s">
        <v>251</v>
      </c>
      <c r="S4298" t="s">
        <v>57</v>
      </c>
      <c r="T4298" t="s">
        <v>152</v>
      </c>
      <c r="U4298" t="s">
        <v>203</v>
      </c>
      <c r="V4298" t="s">
        <v>381</v>
      </c>
      <c r="W4298" t="s">
        <v>396</v>
      </c>
      <c r="X4298" t="s">
        <v>67</v>
      </c>
      <c r="Y4298" t="s">
        <v>118</v>
      </c>
      <c r="Z4298" t="s">
        <v>170</v>
      </c>
      <c r="AA4298" t="s">
        <v>64</v>
      </c>
      <c r="AB4298" t="s">
        <v>139</v>
      </c>
      <c r="AC4298" t="s">
        <v>70</v>
      </c>
      <c r="AD4298" t="s">
        <v>67</v>
      </c>
      <c r="AE4298" t="s">
        <v>2716</v>
      </c>
      <c r="AF4298" t="s">
        <v>104</v>
      </c>
      <c r="AG4298" t="s">
        <v>356</v>
      </c>
      <c r="AH4298" t="s">
        <v>472</v>
      </c>
      <c r="AI4298" t="s">
        <v>56</v>
      </c>
      <c r="AJ4298" t="s">
        <v>56</v>
      </c>
      <c r="AK4298" t="s">
        <v>73</v>
      </c>
      <c r="AL4298" t="s">
        <v>103</v>
      </c>
      <c r="AM4298" t="s">
        <v>103</v>
      </c>
      <c r="AN4298" t="s">
        <v>76</v>
      </c>
      <c r="AO4298" t="s">
        <v>439</v>
      </c>
      <c r="AP4298" t="s">
        <v>2741</v>
      </c>
      <c r="AQ4298" t="s">
        <v>106</v>
      </c>
      <c r="AR4298" t="s">
        <v>67</v>
      </c>
      <c r="AS4298" t="s">
        <v>54</v>
      </c>
      <c r="AT4298" t="s">
        <v>91</v>
      </c>
      <c r="AU4298" t="s">
        <v>107</v>
      </c>
      <c r="AV4298" t="s">
        <v>20006</v>
      </c>
    </row>
    <row r="4299" spans="1:48" hidden="1" x14ac:dyDescent="0.3">
      <c r="A4299" t="s">
        <v>20007</v>
      </c>
      <c r="B4299" t="s">
        <v>20008</v>
      </c>
      <c r="C4299" s="1" t="str">
        <f t="shared" si="709"/>
        <v>21:0975</v>
      </c>
      <c r="D4299" s="1" t="str">
        <f t="shared" si="706"/>
        <v>21:0111</v>
      </c>
      <c r="E4299" t="s">
        <v>20009</v>
      </c>
      <c r="F4299" t="s">
        <v>20010</v>
      </c>
      <c r="H4299">
        <v>60.470280000000002</v>
      </c>
      <c r="I4299">
        <v>-100.64999899999999</v>
      </c>
      <c r="J4299" s="1" t="str">
        <f t="shared" si="707"/>
        <v>NGR lake sediment grab sample</v>
      </c>
      <c r="K4299" s="1" t="str">
        <f t="shared" si="708"/>
        <v>&lt;177 micron (NGR)</v>
      </c>
      <c r="L4299">
        <v>139</v>
      </c>
      <c r="M4299" t="s">
        <v>314</v>
      </c>
      <c r="N4299">
        <v>2713</v>
      </c>
      <c r="O4299" t="s">
        <v>201</v>
      </c>
      <c r="P4299" t="s">
        <v>54</v>
      </c>
      <c r="Q4299" t="s">
        <v>997</v>
      </c>
      <c r="R4299" t="s">
        <v>357</v>
      </c>
      <c r="S4299" t="s">
        <v>57</v>
      </c>
      <c r="T4299" t="s">
        <v>365</v>
      </c>
      <c r="U4299" t="s">
        <v>59</v>
      </c>
      <c r="V4299" t="s">
        <v>550</v>
      </c>
      <c r="W4299" t="s">
        <v>346</v>
      </c>
      <c r="X4299" t="s">
        <v>67</v>
      </c>
      <c r="Y4299" t="s">
        <v>396</v>
      </c>
      <c r="Z4299" t="s">
        <v>96</v>
      </c>
      <c r="AA4299" t="s">
        <v>64</v>
      </c>
      <c r="AB4299" t="s">
        <v>381</v>
      </c>
      <c r="AC4299" t="s">
        <v>173</v>
      </c>
      <c r="AD4299" t="s">
        <v>67</v>
      </c>
      <c r="AE4299" t="s">
        <v>448</v>
      </c>
      <c r="AF4299" t="s">
        <v>116</v>
      </c>
      <c r="AG4299" t="s">
        <v>427</v>
      </c>
      <c r="AH4299" t="s">
        <v>173</v>
      </c>
      <c r="AI4299" t="s">
        <v>72</v>
      </c>
      <c r="AJ4299" t="s">
        <v>193</v>
      </c>
      <c r="AK4299" t="s">
        <v>73</v>
      </c>
      <c r="AL4299" t="s">
        <v>103</v>
      </c>
      <c r="AM4299" t="s">
        <v>103</v>
      </c>
      <c r="AN4299" t="s">
        <v>76</v>
      </c>
      <c r="AO4299" t="s">
        <v>382</v>
      </c>
      <c r="AP4299" t="s">
        <v>307</v>
      </c>
      <c r="AQ4299" t="s">
        <v>388</v>
      </c>
      <c r="AR4299" t="s">
        <v>74</v>
      </c>
      <c r="AS4299" t="s">
        <v>54</v>
      </c>
      <c r="AT4299" t="s">
        <v>73</v>
      </c>
      <c r="AU4299" t="s">
        <v>107</v>
      </c>
      <c r="AV4299" t="s">
        <v>20011</v>
      </c>
    </row>
    <row r="4300" spans="1:48" hidden="1" x14ac:dyDescent="0.3">
      <c r="A4300" t="s">
        <v>20012</v>
      </c>
      <c r="B4300" t="s">
        <v>20013</v>
      </c>
      <c r="C4300" s="1" t="str">
        <f t="shared" si="709"/>
        <v>21:0975</v>
      </c>
      <c r="D4300" s="1" t="str">
        <f>HYPERLINK("https://geochem.nrcan.gc.ca/cdogs/content/svy/svy_e.htm", "")</f>
        <v/>
      </c>
      <c r="G4300" s="1" t="str">
        <f>HYPERLINK("https://geochem.nrcan.gc.ca/cdogs/content/cr_/cr_00161_e.htm", "161")</f>
        <v>161</v>
      </c>
      <c r="J4300" t="s">
        <v>230</v>
      </c>
      <c r="K4300" t="s">
        <v>231</v>
      </c>
      <c r="L4300">
        <v>139</v>
      </c>
      <c r="M4300" t="s">
        <v>232</v>
      </c>
      <c r="N4300">
        <v>2714</v>
      </c>
      <c r="O4300" t="s">
        <v>233</v>
      </c>
      <c r="P4300" t="s">
        <v>117</v>
      </c>
      <c r="Q4300" t="s">
        <v>234</v>
      </c>
      <c r="R4300" t="s">
        <v>75</v>
      </c>
      <c r="S4300" t="s">
        <v>57</v>
      </c>
      <c r="T4300" t="s">
        <v>152</v>
      </c>
      <c r="U4300" t="s">
        <v>178</v>
      </c>
      <c r="V4300" t="s">
        <v>304</v>
      </c>
      <c r="W4300" t="s">
        <v>205</v>
      </c>
      <c r="X4300" t="s">
        <v>62</v>
      </c>
      <c r="Y4300" t="s">
        <v>308</v>
      </c>
      <c r="Z4300" t="s">
        <v>104</v>
      </c>
      <c r="AA4300" t="s">
        <v>64</v>
      </c>
      <c r="AB4300" t="s">
        <v>478</v>
      </c>
      <c r="AC4300" t="s">
        <v>177</v>
      </c>
      <c r="AD4300" t="s">
        <v>54</v>
      </c>
      <c r="AE4300" t="s">
        <v>205</v>
      </c>
      <c r="AF4300" t="s">
        <v>192</v>
      </c>
      <c r="AG4300" t="s">
        <v>65</v>
      </c>
      <c r="AH4300" t="s">
        <v>125</v>
      </c>
      <c r="AI4300" t="s">
        <v>121</v>
      </c>
      <c r="AJ4300" t="s">
        <v>348</v>
      </c>
      <c r="AK4300" t="s">
        <v>73</v>
      </c>
      <c r="AL4300" t="s">
        <v>68</v>
      </c>
      <c r="AM4300" t="s">
        <v>157</v>
      </c>
      <c r="AN4300" t="s">
        <v>76</v>
      </c>
      <c r="AO4300" t="s">
        <v>178</v>
      </c>
      <c r="AP4300" t="s">
        <v>4171</v>
      </c>
      <c r="AQ4300" t="s">
        <v>193</v>
      </c>
      <c r="AR4300" t="s">
        <v>67</v>
      </c>
      <c r="AS4300" t="s">
        <v>127</v>
      </c>
      <c r="AT4300" t="s">
        <v>562</v>
      </c>
      <c r="AU4300" t="s">
        <v>488</v>
      </c>
      <c r="AV4300" t="s">
        <v>2771</v>
      </c>
    </row>
    <row r="4301" spans="1:48" hidden="1" x14ac:dyDescent="0.3">
      <c r="A4301" t="s">
        <v>20014</v>
      </c>
      <c r="B4301" t="s">
        <v>20015</v>
      </c>
      <c r="C4301" s="1" t="str">
        <f t="shared" si="709"/>
        <v>21:0975</v>
      </c>
      <c r="D4301" s="1" t="str">
        <f t="shared" ref="D4301:D4321" si="710">HYPERLINK("https://geochem.nrcan.gc.ca/cdogs/content/svy/svy210111_e.htm", "21:0111")</f>
        <v>21:0111</v>
      </c>
      <c r="E4301" t="s">
        <v>20016</v>
      </c>
      <c r="F4301" t="s">
        <v>20017</v>
      </c>
      <c r="H4301">
        <v>60.471729199999999</v>
      </c>
      <c r="I4301">
        <v>-100.5754867</v>
      </c>
      <c r="J4301" s="1" t="str">
        <f t="shared" ref="J4301:J4321" si="711">HYPERLINK("https://geochem.nrcan.gc.ca/cdogs/content/kwd/kwd020027_e.htm", "NGR lake sediment grab sample")</f>
        <v>NGR lake sediment grab sample</v>
      </c>
      <c r="K4301" s="1" t="str">
        <f t="shared" ref="K4301:K4321" si="712">HYPERLINK("https://geochem.nrcan.gc.ca/cdogs/content/kwd/kwd080006_e.htm", "&lt;177 micron (NGR)")</f>
        <v>&lt;177 micron (NGR)</v>
      </c>
      <c r="L4301">
        <v>139</v>
      </c>
      <c r="M4301" t="s">
        <v>324</v>
      </c>
      <c r="N4301">
        <v>2715</v>
      </c>
      <c r="O4301" t="s">
        <v>208</v>
      </c>
      <c r="P4301" t="s">
        <v>54</v>
      </c>
      <c r="Q4301" t="s">
        <v>560</v>
      </c>
      <c r="R4301" t="s">
        <v>10306</v>
      </c>
      <c r="S4301" t="s">
        <v>57</v>
      </c>
      <c r="T4301" t="s">
        <v>264</v>
      </c>
      <c r="U4301" t="s">
        <v>168</v>
      </c>
      <c r="V4301" t="s">
        <v>69</v>
      </c>
      <c r="W4301" t="s">
        <v>68</v>
      </c>
      <c r="X4301" t="s">
        <v>67</v>
      </c>
      <c r="Y4301" t="s">
        <v>355</v>
      </c>
      <c r="Z4301" t="s">
        <v>62</v>
      </c>
      <c r="AA4301" t="s">
        <v>64</v>
      </c>
      <c r="AB4301" t="s">
        <v>290</v>
      </c>
      <c r="AC4301" t="s">
        <v>66</v>
      </c>
      <c r="AD4301" t="s">
        <v>54</v>
      </c>
      <c r="AE4301" t="s">
        <v>3236</v>
      </c>
      <c r="AF4301" t="s">
        <v>104</v>
      </c>
      <c r="AG4301" t="s">
        <v>282</v>
      </c>
      <c r="AH4301" t="s">
        <v>173</v>
      </c>
      <c r="AI4301" t="s">
        <v>308</v>
      </c>
      <c r="AJ4301" t="s">
        <v>79</v>
      </c>
      <c r="AK4301" t="s">
        <v>73</v>
      </c>
      <c r="AL4301" t="s">
        <v>103</v>
      </c>
      <c r="AM4301" t="s">
        <v>103</v>
      </c>
      <c r="AN4301" t="s">
        <v>76</v>
      </c>
      <c r="AO4301" t="s">
        <v>96</v>
      </c>
      <c r="AP4301" t="s">
        <v>1980</v>
      </c>
      <c r="AQ4301" t="s">
        <v>77</v>
      </c>
      <c r="AR4301" t="s">
        <v>74</v>
      </c>
      <c r="AS4301" t="s">
        <v>54</v>
      </c>
      <c r="AT4301" t="s">
        <v>73</v>
      </c>
      <c r="AU4301" t="s">
        <v>107</v>
      </c>
      <c r="AV4301" t="s">
        <v>357</v>
      </c>
    </row>
    <row r="4302" spans="1:48" hidden="1" x14ac:dyDescent="0.3">
      <c r="A4302" t="s">
        <v>20018</v>
      </c>
      <c r="B4302" t="s">
        <v>20019</v>
      </c>
      <c r="C4302" s="1" t="str">
        <f t="shared" si="709"/>
        <v>21:0975</v>
      </c>
      <c r="D4302" s="1" t="str">
        <f t="shared" si="710"/>
        <v>21:0111</v>
      </c>
      <c r="E4302" t="s">
        <v>20020</v>
      </c>
      <c r="F4302" t="s">
        <v>20021</v>
      </c>
      <c r="H4302">
        <v>60.466499200000001</v>
      </c>
      <c r="I4302">
        <v>-100.5145749</v>
      </c>
      <c r="J4302" s="1" t="str">
        <f t="shared" si="711"/>
        <v>NGR lake sediment grab sample</v>
      </c>
      <c r="K4302" s="1" t="str">
        <f t="shared" si="712"/>
        <v>&lt;177 micron (NGR)</v>
      </c>
      <c r="L4302">
        <v>139</v>
      </c>
      <c r="M4302" t="s">
        <v>335</v>
      </c>
      <c r="N4302">
        <v>2716</v>
      </c>
      <c r="O4302" t="s">
        <v>104</v>
      </c>
      <c r="P4302" t="s">
        <v>54</v>
      </c>
      <c r="Q4302" t="s">
        <v>573</v>
      </c>
      <c r="R4302" t="s">
        <v>151</v>
      </c>
      <c r="S4302" t="s">
        <v>57</v>
      </c>
      <c r="T4302" t="s">
        <v>478</v>
      </c>
      <c r="U4302" t="s">
        <v>96</v>
      </c>
      <c r="V4302" t="s">
        <v>2740</v>
      </c>
      <c r="W4302" t="s">
        <v>68</v>
      </c>
      <c r="X4302" t="s">
        <v>74</v>
      </c>
      <c r="Y4302" t="s">
        <v>125</v>
      </c>
      <c r="Z4302" t="s">
        <v>62</v>
      </c>
      <c r="AA4302" t="s">
        <v>64</v>
      </c>
      <c r="AB4302" t="s">
        <v>381</v>
      </c>
      <c r="AC4302" t="s">
        <v>66</v>
      </c>
      <c r="AD4302" t="s">
        <v>54</v>
      </c>
      <c r="AE4302" t="s">
        <v>563</v>
      </c>
      <c r="AF4302" t="s">
        <v>76</v>
      </c>
      <c r="AG4302" t="s">
        <v>347</v>
      </c>
      <c r="AH4302" t="s">
        <v>155</v>
      </c>
      <c r="AI4302" t="s">
        <v>127</v>
      </c>
      <c r="AJ4302" t="s">
        <v>254</v>
      </c>
      <c r="AK4302" t="s">
        <v>73</v>
      </c>
      <c r="AL4302" t="s">
        <v>103</v>
      </c>
      <c r="AM4302" t="s">
        <v>103</v>
      </c>
      <c r="AN4302" t="s">
        <v>76</v>
      </c>
      <c r="AO4302" t="s">
        <v>124</v>
      </c>
      <c r="AP4302" t="s">
        <v>736</v>
      </c>
      <c r="AQ4302" t="s">
        <v>143</v>
      </c>
      <c r="AR4302" t="s">
        <v>67</v>
      </c>
      <c r="AS4302" t="s">
        <v>54</v>
      </c>
      <c r="AT4302" t="s">
        <v>73</v>
      </c>
      <c r="AU4302" t="s">
        <v>107</v>
      </c>
      <c r="AV4302" t="s">
        <v>20022</v>
      </c>
    </row>
    <row r="4303" spans="1:48" hidden="1" x14ac:dyDescent="0.3">
      <c r="A4303" t="s">
        <v>20023</v>
      </c>
      <c r="B4303" t="s">
        <v>20024</v>
      </c>
      <c r="C4303" s="1" t="str">
        <f t="shared" si="709"/>
        <v>21:0975</v>
      </c>
      <c r="D4303" s="1" t="str">
        <f t="shared" si="710"/>
        <v>21:0111</v>
      </c>
      <c r="E4303" t="s">
        <v>19948</v>
      </c>
      <c r="F4303" t="s">
        <v>20025</v>
      </c>
      <c r="H4303">
        <v>60.472624500000002</v>
      </c>
      <c r="I4303">
        <v>-100.4630501</v>
      </c>
      <c r="J4303" s="1" t="str">
        <f t="shared" si="711"/>
        <v>NGR lake sediment grab sample</v>
      </c>
      <c r="K4303" s="1" t="str">
        <f t="shared" si="712"/>
        <v>&lt;177 micron (NGR)</v>
      </c>
      <c r="L4303">
        <v>139</v>
      </c>
      <c r="M4303" t="s">
        <v>345</v>
      </c>
      <c r="N4303">
        <v>2717</v>
      </c>
      <c r="O4303" t="s">
        <v>692</v>
      </c>
      <c r="P4303" t="s">
        <v>54</v>
      </c>
      <c r="Q4303" t="s">
        <v>403</v>
      </c>
      <c r="R4303" t="s">
        <v>12077</v>
      </c>
      <c r="S4303" t="s">
        <v>57</v>
      </c>
      <c r="T4303" t="s">
        <v>316</v>
      </c>
      <c r="U4303" t="s">
        <v>88</v>
      </c>
      <c r="V4303" t="s">
        <v>691</v>
      </c>
      <c r="W4303" t="s">
        <v>276</v>
      </c>
      <c r="X4303" t="s">
        <v>74</v>
      </c>
      <c r="Y4303" t="s">
        <v>448</v>
      </c>
      <c r="Z4303" t="s">
        <v>59</v>
      </c>
      <c r="AA4303" t="s">
        <v>64</v>
      </c>
      <c r="AB4303" t="s">
        <v>192</v>
      </c>
      <c r="AC4303" t="s">
        <v>155</v>
      </c>
      <c r="AD4303" t="s">
        <v>54</v>
      </c>
      <c r="AE4303" t="s">
        <v>171</v>
      </c>
      <c r="AF4303" t="s">
        <v>281</v>
      </c>
      <c r="AG4303" t="s">
        <v>561</v>
      </c>
      <c r="AH4303" t="s">
        <v>70</v>
      </c>
      <c r="AI4303" t="s">
        <v>318</v>
      </c>
      <c r="AJ4303" t="s">
        <v>709</v>
      </c>
      <c r="AK4303" t="s">
        <v>73</v>
      </c>
      <c r="AL4303" t="s">
        <v>68</v>
      </c>
      <c r="AM4303" t="s">
        <v>75</v>
      </c>
      <c r="AN4303" t="s">
        <v>76</v>
      </c>
      <c r="AO4303" t="s">
        <v>168</v>
      </c>
      <c r="AP4303" t="s">
        <v>267</v>
      </c>
      <c r="AQ4303" t="s">
        <v>493</v>
      </c>
      <c r="AR4303" t="s">
        <v>74</v>
      </c>
      <c r="AS4303" t="s">
        <v>54</v>
      </c>
      <c r="AT4303" t="s">
        <v>73</v>
      </c>
      <c r="AU4303" t="s">
        <v>80</v>
      </c>
      <c r="AV4303" t="s">
        <v>20026</v>
      </c>
    </row>
    <row r="4304" spans="1:48" hidden="1" x14ac:dyDescent="0.3">
      <c r="A4304" t="s">
        <v>20027</v>
      </c>
      <c r="B4304" t="s">
        <v>20028</v>
      </c>
      <c r="C4304" s="1" t="str">
        <f t="shared" si="709"/>
        <v>21:0975</v>
      </c>
      <c r="D4304" s="1" t="str">
        <f t="shared" si="710"/>
        <v>21:0111</v>
      </c>
      <c r="E4304" t="s">
        <v>20029</v>
      </c>
      <c r="F4304" t="s">
        <v>20030</v>
      </c>
      <c r="H4304">
        <v>60.480497999999997</v>
      </c>
      <c r="I4304">
        <v>-100.3781201</v>
      </c>
      <c r="J4304" s="1" t="str">
        <f t="shared" si="711"/>
        <v>NGR lake sediment grab sample</v>
      </c>
      <c r="K4304" s="1" t="str">
        <f t="shared" si="712"/>
        <v>&lt;177 micron (NGR)</v>
      </c>
      <c r="L4304">
        <v>139</v>
      </c>
      <c r="M4304" t="s">
        <v>354</v>
      </c>
      <c r="N4304">
        <v>2718</v>
      </c>
      <c r="O4304" t="s">
        <v>92</v>
      </c>
      <c r="P4304" t="s">
        <v>170</v>
      </c>
      <c r="Q4304" t="s">
        <v>91</v>
      </c>
      <c r="R4304" t="s">
        <v>20031</v>
      </c>
      <c r="S4304" t="s">
        <v>57</v>
      </c>
      <c r="T4304" t="s">
        <v>616</v>
      </c>
      <c r="U4304" t="s">
        <v>59</v>
      </c>
      <c r="V4304" t="s">
        <v>357</v>
      </c>
      <c r="W4304" t="s">
        <v>125</v>
      </c>
      <c r="X4304" t="s">
        <v>67</v>
      </c>
      <c r="Y4304" t="s">
        <v>224</v>
      </c>
      <c r="Z4304" t="s">
        <v>67</v>
      </c>
      <c r="AA4304" t="s">
        <v>64</v>
      </c>
      <c r="AB4304" t="s">
        <v>104</v>
      </c>
      <c r="AC4304" t="s">
        <v>66</v>
      </c>
      <c r="AD4304" t="s">
        <v>758</v>
      </c>
      <c r="AE4304" t="s">
        <v>7472</v>
      </c>
      <c r="AF4304" t="s">
        <v>76</v>
      </c>
      <c r="AG4304" t="s">
        <v>96</v>
      </c>
      <c r="AH4304" t="s">
        <v>155</v>
      </c>
      <c r="AI4304" t="s">
        <v>346</v>
      </c>
      <c r="AJ4304" t="s">
        <v>137</v>
      </c>
      <c r="AK4304" t="s">
        <v>73</v>
      </c>
      <c r="AL4304" t="s">
        <v>103</v>
      </c>
      <c r="AM4304" t="s">
        <v>103</v>
      </c>
      <c r="AN4304" t="s">
        <v>76</v>
      </c>
      <c r="AO4304" t="s">
        <v>363</v>
      </c>
      <c r="AP4304" t="s">
        <v>8164</v>
      </c>
      <c r="AQ4304" t="s">
        <v>422</v>
      </c>
      <c r="AR4304" t="s">
        <v>67</v>
      </c>
      <c r="AS4304" t="s">
        <v>54</v>
      </c>
      <c r="AT4304" t="s">
        <v>73</v>
      </c>
      <c r="AU4304" t="s">
        <v>107</v>
      </c>
      <c r="AV4304" t="s">
        <v>20032</v>
      </c>
    </row>
    <row r="4305" spans="1:48" hidden="1" x14ac:dyDescent="0.3">
      <c r="A4305" t="s">
        <v>20033</v>
      </c>
      <c r="B4305" t="s">
        <v>20034</v>
      </c>
      <c r="C4305" s="1" t="str">
        <f t="shared" si="709"/>
        <v>21:0975</v>
      </c>
      <c r="D4305" s="1" t="str">
        <f t="shared" si="710"/>
        <v>21:0111</v>
      </c>
      <c r="E4305" t="s">
        <v>20035</v>
      </c>
      <c r="F4305" t="s">
        <v>20036</v>
      </c>
      <c r="H4305">
        <v>60.479228300000003</v>
      </c>
      <c r="I4305">
        <v>-100.017691</v>
      </c>
      <c r="J4305" s="1" t="str">
        <f t="shared" si="711"/>
        <v>NGR lake sediment grab sample</v>
      </c>
      <c r="K4305" s="1" t="str">
        <f t="shared" si="712"/>
        <v>&lt;177 micron (NGR)</v>
      </c>
      <c r="L4305">
        <v>140</v>
      </c>
      <c r="M4305" t="s">
        <v>1936</v>
      </c>
      <c r="N4305">
        <v>2719</v>
      </c>
      <c r="O4305" t="s">
        <v>95</v>
      </c>
      <c r="P4305" t="s">
        <v>54</v>
      </c>
      <c r="Q4305" t="s">
        <v>80</v>
      </c>
      <c r="R4305" t="s">
        <v>317</v>
      </c>
      <c r="S4305" t="s">
        <v>57</v>
      </c>
      <c r="T4305" t="s">
        <v>560</v>
      </c>
      <c r="U4305" t="s">
        <v>57</v>
      </c>
      <c r="V4305" t="s">
        <v>187</v>
      </c>
      <c r="W4305" t="s">
        <v>205</v>
      </c>
      <c r="X4305" t="s">
        <v>67</v>
      </c>
      <c r="Y4305" t="s">
        <v>157</v>
      </c>
      <c r="Z4305" t="s">
        <v>127</v>
      </c>
      <c r="AA4305" t="s">
        <v>64</v>
      </c>
      <c r="AB4305" t="s">
        <v>562</v>
      </c>
      <c r="AC4305" t="s">
        <v>177</v>
      </c>
      <c r="AD4305" t="s">
        <v>96</v>
      </c>
      <c r="AE4305" t="s">
        <v>1872</v>
      </c>
      <c r="AF4305" t="s">
        <v>178</v>
      </c>
      <c r="AG4305" t="s">
        <v>97</v>
      </c>
      <c r="AH4305" t="s">
        <v>173</v>
      </c>
      <c r="AI4305" t="s">
        <v>336</v>
      </c>
      <c r="AJ4305" t="s">
        <v>389</v>
      </c>
      <c r="AK4305" t="s">
        <v>73</v>
      </c>
      <c r="AL4305" t="s">
        <v>74</v>
      </c>
      <c r="AM4305" t="s">
        <v>396</v>
      </c>
      <c r="AN4305" t="s">
        <v>2740</v>
      </c>
      <c r="AO4305" t="s">
        <v>3327</v>
      </c>
      <c r="AP4305" t="s">
        <v>2741</v>
      </c>
      <c r="AQ4305" t="s">
        <v>16066</v>
      </c>
      <c r="AR4305" t="s">
        <v>74</v>
      </c>
      <c r="AS4305" t="s">
        <v>170</v>
      </c>
      <c r="AT4305" t="s">
        <v>73</v>
      </c>
      <c r="AU4305" t="s">
        <v>107</v>
      </c>
      <c r="AV4305" t="s">
        <v>17610</v>
      </c>
    </row>
    <row r="4306" spans="1:48" hidden="1" x14ac:dyDescent="0.3">
      <c r="A4306" t="s">
        <v>20037</v>
      </c>
      <c r="B4306" t="s">
        <v>20038</v>
      </c>
      <c r="C4306" s="1" t="str">
        <f t="shared" si="709"/>
        <v>21:0975</v>
      </c>
      <c r="D4306" s="1" t="str">
        <f t="shared" si="710"/>
        <v>21:0111</v>
      </c>
      <c r="E4306" t="s">
        <v>20039</v>
      </c>
      <c r="F4306" t="s">
        <v>20040</v>
      </c>
      <c r="H4306">
        <v>60.476122500000002</v>
      </c>
      <c r="I4306">
        <v>-100.3070177</v>
      </c>
      <c r="J4306" s="1" t="str">
        <f t="shared" si="711"/>
        <v>NGR lake sediment grab sample</v>
      </c>
      <c r="K4306" s="1" t="str">
        <f t="shared" si="712"/>
        <v>&lt;177 micron (NGR)</v>
      </c>
      <c r="L4306">
        <v>140</v>
      </c>
      <c r="M4306" t="s">
        <v>86</v>
      </c>
      <c r="N4306">
        <v>2720</v>
      </c>
      <c r="O4306" t="s">
        <v>282</v>
      </c>
      <c r="P4306" t="s">
        <v>170</v>
      </c>
      <c r="Q4306" t="s">
        <v>479</v>
      </c>
      <c r="R4306" t="s">
        <v>15258</v>
      </c>
      <c r="S4306" t="s">
        <v>57</v>
      </c>
      <c r="T4306" t="s">
        <v>478</v>
      </c>
      <c r="U4306" t="s">
        <v>117</v>
      </c>
      <c r="V4306" t="s">
        <v>251</v>
      </c>
      <c r="W4306" t="s">
        <v>206</v>
      </c>
      <c r="X4306" t="s">
        <v>67</v>
      </c>
      <c r="Y4306" t="s">
        <v>74</v>
      </c>
      <c r="Z4306" t="s">
        <v>62</v>
      </c>
      <c r="AA4306" t="s">
        <v>64</v>
      </c>
      <c r="AB4306" t="s">
        <v>357</v>
      </c>
      <c r="AC4306" t="s">
        <v>66</v>
      </c>
      <c r="AD4306" t="s">
        <v>67</v>
      </c>
      <c r="AE4306" t="s">
        <v>4330</v>
      </c>
      <c r="AF4306" t="s">
        <v>178</v>
      </c>
      <c r="AG4306" t="s">
        <v>356</v>
      </c>
      <c r="AH4306" t="s">
        <v>70</v>
      </c>
      <c r="AI4306" t="s">
        <v>292</v>
      </c>
      <c r="AJ4306" t="s">
        <v>170</v>
      </c>
      <c r="AK4306" t="s">
        <v>73</v>
      </c>
      <c r="AL4306" t="s">
        <v>103</v>
      </c>
      <c r="AM4306" t="s">
        <v>103</v>
      </c>
      <c r="AN4306" t="s">
        <v>76</v>
      </c>
      <c r="AO4306" t="s">
        <v>692</v>
      </c>
      <c r="AP4306" t="s">
        <v>2741</v>
      </c>
      <c r="AQ4306" t="s">
        <v>388</v>
      </c>
      <c r="AR4306" t="s">
        <v>74</v>
      </c>
      <c r="AS4306" t="s">
        <v>54</v>
      </c>
      <c r="AT4306" t="s">
        <v>73</v>
      </c>
      <c r="AU4306" t="s">
        <v>107</v>
      </c>
      <c r="AV4306" t="s">
        <v>13508</v>
      </c>
    </row>
    <row r="4307" spans="1:48" hidden="1" x14ac:dyDescent="0.3">
      <c r="A4307" t="s">
        <v>20041</v>
      </c>
      <c r="B4307" t="s">
        <v>20042</v>
      </c>
      <c r="C4307" s="1" t="str">
        <f t="shared" si="709"/>
        <v>21:0975</v>
      </c>
      <c r="D4307" s="1" t="str">
        <f t="shared" si="710"/>
        <v>21:0111</v>
      </c>
      <c r="E4307" t="s">
        <v>20043</v>
      </c>
      <c r="F4307" t="s">
        <v>20044</v>
      </c>
      <c r="H4307">
        <v>60.475406</v>
      </c>
      <c r="I4307">
        <v>-100.2658735</v>
      </c>
      <c r="J4307" s="1" t="str">
        <f t="shared" si="711"/>
        <v>NGR lake sediment grab sample</v>
      </c>
      <c r="K4307" s="1" t="str">
        <f t="shared" si="712"/>
        <v>&lt;177 micron (NGR)</v>
      </c>
      <c r="L4307">
        <v>140</v>
      </c>
      <c r="M4307" t="s">
        <v>149</v>
      </c>
      <c r="N4307">
        <v>2721</v>
      </c>
      <c r="O4307" t="s">
        <v>20045</v>
      </c>
      <c r="P4307" t="s">
        <v>170</v>
      </c>
      <c r="Q4307" t="s">
        <v>186</v>
      </c>
      <c r="R4307" t="s">
        <v>20046</v>
      </c>
      <c r="S4307" t="s">
        <v>57</v>
      </c>
      <c r="T4307" t="s">
        <v>188</v>
      </c>
      <c r="U4307" t="s">
        <v>347</v>
      </c>
      <c r="V4307" t="s">
        <v>97</v>
      </c>
      <c r="W4307" t="s">
        <v>220</v>
      </c>
      <c r="X4307" t="s">
        <v>67</v>
      </c>
      <c r="Y4307" t="s">
        <v>327</v>
      </c>
      <c r="Z4307" t="s">
        <v>127</v>
      </c>
      <c r="AA4307" t="s">
        <v>64</v>
      </c>
      <c r="AB4307" t="s">
        <v>575</v>
      </c>
      <c r="AC4307" t="s">
        <v>173</v>
      </c>
      <c r="AD4307" t="s">
        <v>583</v>
      </c>
      <c r="AE4307" t="s">
        <v>206</v>
      </c>
      <c r="AF4307" t="s">
        <v>92</v>
      </c>
      <c r="AG4307" t="s">
        <v>428</v>
      </c>
      <c r="AH4307" t="s">
        <v>173</v>
      </c>
      <c r="AI4307" t="s">
        <v>280</v>
      </c>
      <c r="AJ4307" t="s">
        <v>138</v>
      </c>
      <c r="AK4307" t="s">
        <v>73</v>
      </c>
      <c r="AL4307" t="s">
        <v>75</v>
      </c>
      <c r="AM4307" t="s">
        <v>177</v>
      </c>
      <c r="AN4307" t="s">
        <v>8708</v>
      </c>
      <c r="AO4307" t="s">
        <v>203</v>
      </c>
      <c r="AP4307" t="s">
        <v>307</v>
      </c>
      <c r="AQ4307" t="s">
        <v>116</v>
      </c>
      <c r="AR4307" t="s">
        <v>170</v>
      </c>
      <c r="AS4307" t="s">
        <v>170</v>
      </c>
      <c r="AT4307" t="s">
        <v>91</v>
      </c>
      <c r="AU4307" t="s">
        <v>107</v>
      </c>
      <c r="AV4307" t="s">
        <v>5745</v>
      </c>
    </row>
    <row r="4308" spans="1:48" hidden="1" x14ac:dyDescent="0.3">
      <c r="A4308" t="s">
        <v>20047</v>
      </c>
      <c r="B4308" t="s">
        <v>20048</v>
      </c>
      <c r="C4308" s="1" t="str">
        <f t="shared" si="709"/>
        <v>21:0975</v>
      </c>
      <c r="D4308" s="1" t="str">
        <f t="shared" si="710"/>
        <v>21:0111</v>
      </c>
      <c r="E4308" t="s">
        <v>20049</v>
      </c>
      <c r="F4308" t="s">
        <v>20050</v>
      </c>
      <c r="H4308">
        <v>60.472325699999999</v>
      </c>
      <c r="I4308">
        <v>-100.1817853</v>
      </c>
      <c r="J4308" s="1" t="str">
        <f t="shared" si="711"/>
        <v>NGR lake sediment grab sample</v>
      </c>
      <c r="K4308" s="1" t="str">
        <f t="shared" si="712"/>
        <v>&lt;177 micron (NGR)</v>
      </c>
      <c r="L4308">
        <v>140</v>
      </c>
      <c r="M4308" t="s">
        <v>165</v>
      </c>
      <c r="N4308">
        <v>2722</v>
      </c>
      <c r="O4308" t="s">
        <v>209</v>
      </c>
      <c r="P4308" t="s">
        <v>54</v>
      </c>
      <c r="Q4308" t="s">
        <v>470</v>
      </c>
      <c r="R4308" t="s">
        <v>20051</v>
      </c>
      <c r="S4308" t="s">
        <v>57</v>
      </c>
      <c r="T4308" t="s">
        <v>252</v>
      </c>
      <c r="U4308" t="s">
        <v>88</v>
      </c>
      <c r="V4308" t="s">
        <v>575</v>
      </c>
      <c r="W4308" t="s">
        <v>363</v>
      </c>
      <c r="X4308" t="s">
        <v>74</v>
      </c>
      <c r="Y4308" t="s">
        <v>448</v>
      </c>
      <c r="Z4308" t="s">
        <v>96</v>
      </c>
      <c r="AA4308" t="s">
        <v>64</v>
      </c>
      <c r="AB4308" t="s">
        <v>119</v>
      </c>
      <c r="AC4308" t="s">
        <v>173</v>
      </c>
      <c r="AD4308" t="s">
        <v>54</v>
      </c>
      <c r="AE4308" t="s">
        <v>302</v>
      </c>
      <c r="AF4308" t="s">
        <v>178</v>
      </c>
      <c r="AG4308" t="s">
        <v>58</v>
      </c>
      <c r="AH4308" t="s">
        <v>125</v>
      </c>
      <c r="AI4308" t="s">
        <v>413</v>
      </c>
      <c r="AJ4308" t="s">
        <v>71</v>
      </c>
      <c r="AK4308" t="s">
        <v>73</v>
      </c>
      <c r="AL4308" t="s">
        <v>74</v>
      </c>
      <c r="AM4308" t="s">
        <v>75</v>
      </c>
      <c r="AN4308" t="s">
        <v>76</v>
      </c>
      <c r="AO4308" t="s">
        <v>116</v>
      </c>
      <c r="AP4308" t="s">
        <v>158</v>
      </c>
      <c r="AQ4308" t="s">
        <v>77</v>
      </c>
      <c r="AR4308" t="s">
        <v>62</v>
      </c>
      <c r="AS4308" t="s">
        <v>54</v>
      </c>
      <c r="AT4308" t="s">
        <v>73</v>
      </c>
      <c r="AU4308" t="s">
        <v>107</v>
      </c>
      <c r="AV4308" t="s">
        <v>8010</v>
      </c>
    </row>
    <row r="4309" spans="1:48" hidden="1" x14ac:dyDescent="0.3">
      <c r="A4309" t="s">
        <v>20052</v>
      </c>
      <c r="B4309" t="s">
        <v>20053</v>
      </c>
      <c r="C4309" s="1" t="str">
        <f t="shared" si="709"/>
        <v>21:0975</v>
      </c>
      <c r="D4309" s="1" t="str">
        <f t="shared" si="710"/>
        <v>21:0111</v>
      </c>
      <c r="E4309" t="s">
        <v>20054</v>
      </c>
      <c r="F4309" t="s">
        <v>20055</v>
      </c>
      <c r="H4309">
        <v>60.467224700000003</v>
      </c>
      <c r="I4309">
        <v>-100.1236914</v>
      </c>
      <c r="J4309" s="1" t="str">
        <f t="shared" si="711"/>
        <v>NGR lake sediment grab sample</v>
      </c>
      <c r="K4309" s="1" t="str">
        <f t="shared" si="712"/>
        <v>&lt;177 micron (NGR)</v>
      </c>
      <c r="L4309">
        <v>140</v>
      </c>
      <c r="M4309" t="s">
        <v>185</v>
      </c>
      <c r="N4309">
        <v>2723</v>
      </c>
      <c r="O4309" t="s">
        <v>203</v>
      </c>
      <c r="P4309" t="s">
        <v>54</v>
      </c>
      <c r="Q4309" t="s">
        <v>2374</v>
      </c>
      <c r="R4309" t="s">
        <v>251</v>
      </c>
      <c r="S4309" t="s">
        <v>57</v>
      </c>
      <c r="T4309" t="s">
        <v>20056</v>
      </c>
      <c r="U4309" t="s">
        <v>59</v>
      </c>
      <c r="V4309" t="s">
        <v>91</v>
      </c>
      <c r="W4309" t="s">
        <v>101</v>
      </c>
      <c r="X4309" t="s">
        <v>62</v>
      </c>
      <c r="Y4309" t="s">
        <v>211</v>
      </c>
      <c r="Z4309" t="s">
        <v>96</v>
      </c>
      <c r="AA4309" t="s">
        <v>64</v>
      </c>
      <c r="AB4309" t="s">
        <v>20057</v>
      </c>
      <c r="AC4309" t="s">
        <v>66</v>
      </c>
      <c r="AD4309" t="s">
        <v>10623</v>
      </c>
      <c r="AE4309" t="s">
        <v>68</v>
      </c>
      <c r="AF4309" t="s">
        <v>76</v>
      </c>
      <c r="AG4309" t="s">
        <v>248</v>
      </c>
      <c r="AH4309" t="s">
        <v>173</v>
      </c>
      <c r="AI4309" t="s">
        <v>117</v>
      </c>
      <c r="AJ4309" t="s">
        <v>8876</v>
      </c>
      <c r="AK4309" t="s">
        <v>73</v>
      </c>
      <c r="AL4309" t="s">
        <v>526</v>
      </c>
      <c r="AM4309" t="s">
        <v>205</v>
      </c>
      <c r="AN4309" t="s">
        <v>20058</v>
      </c>
      <c r="AO4309" t="s">
        <v>20059</v>
      </c>
      <c r="AP4309" t="s">
        <v>158</v>
      </c>
      <c r="AQ4309" t="s">
        <v>20060</v>
      </c>
      <c r="AR4309" t="s">
        <v>170</v>
      </c>
      <c r="AS4309" t="s">
        <v>54</v>
      </c>
      <c r="AT4309" t="s">
        <v>91</v>
      </c>
      <c r="AU4309" t="s">
        <v>12650</v>
      </c>
      <c r="AV4309" t="s">
        <v>20061</v>
      </c>
    </row>
    <row r="4310" spans="1:48" hidden="1" x14ac:dyDescent="0.3">
      <c r="A4310" t="s">
        <v>20062</v>
      </c>
      <c r="B4310" t="s">
        <v>20063</v>
      </c>
      <c r="C4310" s="1" t="str">
        <f t="shared" si="709"/>
        <v>21:0975</v>
      </c>
      <c r="D4310" s="1" t="str">
        <f t="shared" si="710"/>
        <v>21:0111</v>
      </c>
      <c r="E4310" t="s">
        <v>20064</v>
      </c>
      <c r="F4310" t="s">
        <v>20065</v>
      </c>
      <c r="H4310">
        <v>60.471897800000001</v>
      </c>
      <c r="I4310">
        <v>-100.05735129999999</v>
      </c>
      <c r="J4310" s="1" t="str">
        <f t="shared" si="711"/>
        <v>NGR lake sediment grab sample</v>
      </c>
      <c r="K4310" s="1" t="str">
        <f t="shared" si="712"/>
        <v>&lt;177 micron (NGR)</v>
      </c>
      <c r="L4310">
        <v>140</v>
      </c>
      <c r="M4310" t="s">
        <v>200</v>
      </c>
      <c r="N4310">
        <v>2724</v>
      </c>
      <c r="O4310" t="s">
        <v>53</v>
      </c>
      <c r="P4310" t="s">
        <v>54</v>
      </c>
      <c r="Q4310" t="s">
        <v>80</v>
      </c>
      <c r="R4310" t="s">
        <v>10614</v>
      </c>
      <c r="S4310" t="s">
        <v>57</v>
      </c>
      <c r="T4310" t="s">
        <v>91</v>
      </c>
      <c r="U4310" t="s">
        <v>168</v>
      </c>
      <c r="V4310" t="s">
        <v>2740</v>
      </c>
      <c r="W4310" t="s">
        <v>238</v>
      </c>
      <c r="X4310" t="s">
        <v>67</v>
      </c>
      <c r="Y4310" t="s">
        <v>308</v>
      </c>
      <c r="Z4310" t="s">
        <v>62</v>
      </c>
      <c r="AA4310" t="s">
        <v>64</v>
      </c>
      <c r="AB4310" t="s">
        <v>853</v>
      </c>
      <c r="AC4310" t="s">
        <v>66</v>
      </c>
      <c r="AD4310" t="s">
        <v>169</v>
      </c>
      <c r="AE4310" t="s">
        <v>1658</v>
      </c>
      <c r="AF4310" t="s">
        <v>76</v>
      </c>
      <c r="AG4310" t="s">
        <v>264</v>
      </c>
      <c r="AH4310" t="s">
        <v>472</v>
      </c>
      <c r="AI4310" t="s">
        <v>127</v>
      </c>
      <c r="AJ4310" t="s">
        <v>382</v>
      </c>
      <c r="AK4310" t="s">
        <v>73</v>
      </c>
      <c r="AL4310" t="s">
        <v>103</v>
      </c>
      <c r="AM4310" t="s">
        <v>177</v>
      </c>
      <c r="AN4310" t="s">
        <v>8661</v>
      </c>
      <c r="AO4310" t="s">
        <v>1358</v>
      </c>
      <c r="AP4310" t="s">
        <v>836</v>
      </c>
      <c r="AQ4310" t="s">
        <v>16167</v>
      </c>
      <c r="AR4310" t="s">
        <v>74</v>
      </c>
      <c r="AS4310" t="s">
        <v>54</v>
      </c>
      <c r="AT4310" t="s">
        <v>315</v>
      </c>
      <c r="AU4310" t="s">
        <v>107</v>
      </c>
      <c r="AV4310" t="s">
        <v>9249</v>
      </c>
    </row>
    <row r="4311" spans="1:48" hidden="1" x14ac:dyDescent="0.3">
      <c r="A4311" t="s">
        <v>20066</v>
      </c>
      <c r="B4311" t="s">
        <v>20067</v>
      </c>
      <c r="C4311" s="1" t="str">
        <f t="shared" si="709"/>
        <v>21:0975</v>
      </c>
      <c r="D4311" s="1" t="str">
        <f t="shared" si="710"/>
        <v>21:0111</v>
      </c>
      <c r="E4311" t="s">
        <v>20035</v>
      </c>
      <c r="F4311" t="s">
        <v>20068</v>
      </c>
      <c r="H4311">
        <v>60.479228300000003</v>
      </c>
      <c r="I4311">
        <v>-100.017691</v>
      </c>
      <c r="J4311" s="1" t="str">
        <f t="shared" si="711"/>
        <v>NGR lake sediment grab sample</v>
      </c>
      <c r="K4311" s="1" t="str">
        <f t="shared" si="712"/>
        <v>&lt;177 micron (NGR)</v>
      </c>
      <c r="L4311">
        <v>140</v>
      </c>
      <c r="M4311" t="s">
        <v>1969</v>
      </c>
      <c r="N4311">
        <v>2725</v>
      </c>
      <c r="O4311" t="s">
        <v>137</v>
      </c>
      <c r="P4311" t="s">
        <v>54</v>
      </c>
      <c r="Q4311" t="s">
        <v>275</v>
      </c>
      <c r="R4311" t="s">
        <v>356</v>
      </c>
      <c r="S4311" t="s">
        <v>57</v>
      </c>
      <c r="T4311" t="s">
        <v>560</v>
      </c>
      <c r="U4311" t="s">
        <v>57</v>
      </c>
      <c r="V4311" t="s">
        <v>616</v>
      </c>
      <c r="W4311" t="s">
        <v>95</v>
      </c>
      <c r="X4311" t="s">
        <v>67</v>
      </c>
      <c r="Y4311" t="s">
        <v>157</v>
      </c>
      <c r="Z4311" t="s">
        <v>127</v>
      </c>
      <c r="AA4311" t="s">
        <v>64</v>
      </c>
      <c r="AB4311" t="s">
        <v>248</v>
      </c>
      <c r="AC4311" t="s">
        <v>66</v>
      </c>
      <c r="AD4311" t="s">
        <v>57</v>
      </c>
      <c r="AE4311" t="s">
        <v>140</v>
      </c>
      <c r="AF4311" t="s">
        <v>76</v>
      </c>
      <c r="AG4311" t="s">
        <v>65</v>
      </c>
      <c r="AH4311" t="s">
        <v>472</v>
      </c>
      <c r="AI4311" t="s">
        <v>263</v>
      </c>
      <c r="AJ4311" t="s">
        <v>4792</v>
      </c>
      <c r="AK4311" t="s">
        <v>73</v>
      </c>
      <c r="AL4311" t="s">
        <v>157</v>
      </c>
      <c r="AM4311" t="s">
        <v>421</v>
      </c>
      <c r="AN4311" t="s">
        <v>8623</v>
      </c>
      <c r="AO4311" t="s">
        <v>10187</v>
      </c>
      <c r="AP4311" t="s">
        <v>2033</v>
      </c>
      <c r="AQ4311" t="s">
        <v>13369</v>
      </c>
      <c r="AR4311" t="s">
        <v>67</v>
      </c>
      <c r="AS4311" t="s">
        <v>54</v>
      </c>
      <c r="AT4311" t="s">
        <v>73</v>
      </c>
      <c r="AU4311" t="s">
        <v>107</v>
      </c>
      <c r="AV4311" t="s">
        <v>14629</v>
      </c>
    </row>
    <row r="4312" spans="1:48" hidden="1" x14ac:dyDescent="0.3">
      <c r="A4312" t="s">
        <v>20069</v>
      </c>
      <c r="B4312" t="s">
        <v>20070</v>
      </c>
      <c r="C4312" s="1" t="str">
        <f t="shared" si="709"/>
        <v>21:0975</v>
      </c>
      <c r="D4312" s="1" t="str">
        <f t="shared" si="710"/>
        <v>21:0111</v>
      </c>
      <c r="E4312" t="s">
        <v>20035</v>
      </c>
      <c r="F4312" t="s">
        <v>20071</v>
      </c>
      <c r="H4312">
        <v>60.479228300000003</v>
      </c>
      <c r="I4312">
        <v>-100.017691</v>
      </c>
      <c r="J4312" s="1" t="str">
        <f t="shared" si="711"/>
        <v>NGR lake sediment grab sample</v>
      </c>
      <c r="K4312" s="1" t="str">
        <f t="shared" si="712"/>
        <v>&lt;177 micron (NGR)</v>
      </c>
      <c r="L4312">
        <v>140</v>
      </c>
      <c r="M4312" t="s">
        <v>1961</v>
      </c>
      <c r="N4312">
        <v>2726</v>
      </c>
      <c r="O4312" t="s">
        <v>346</v>
      </c>
      <c r="P4312" t="s">
        <v>54</v>
      </c>
      <c r="Q4312" t="s">
        <v>560</v>
      </c>
      <c r="R4312" t="s">
        <v>99</v>
      </c>
      <c r="S4312" t="s">
        <v>57</v>
      </c>
      <c r="T4312" t="s">
        <v>635</v>
      </c>
      <c r="U4312" t="s">
        <v>57</v>
      </c>
      <c r="V4312" t="s">
        <v>93</v>
      </c>
      <c r="W4312" t="s">
        <v>220</v>
      </c>
      <c r="X4312" t="s">
        <v>62</v>
      </c>
      <c r="Y4312" t="s">
        <v>157</v>
      </c>
      <c r="Z4312" t="s">
        <v>127</v>
      </c>
      <c r="AA4312" t="s">
        <v>64</v>
      </c>
      <c r="AB4312" t="s">
        <v>248</v>
      </c>
      <c r="AC4312" t="s">
        <v>70</v>
      </c>
      <c r="AD4312" t="s">
        <v>57</v>
      </c>
      <c r="AE4312" t="s">
        <v>4330</v>
      </c>
      <c r="AF4312" t="s">
        <v>76</v>
      </c>
      <c r="AG4312" t="s">
        <v>316</v>
      </c>
      <c r="AH4312" t="s">
        <v>173</v>
      </c>
      <c r="AI4312" t="s">
        <v>388</v>
      </c>
      <c r="AJ4312" t="s">
        <v>1180</v>
      </c>
      <c r="AK4312" t="s">
        <v>73</v>
      </c>
      <c r="AL4312" t="s">
        <v>103</v>
      </c>
      <c r="AM4312" t="s">
        <v>171</v>
      </c>
      <c r="AN4312" t="s">
        <v>9518</v>
      </c>
      <c r="AO4312" t="s">
        <v>9299</v>
      </c>
      <c r="AP4312" t="s">
        <v>234</v>
      </c>
      <c r="AQ4312" t="s">
        <v>2432</v>
      </c>
      <c r="AR4312" t="s">
        <v>67</v>
      </c>
      <c r="AS4312" t="s">
        <v>54</v>
      </c>
      <c r="AT4312" t="s">
        <v>73</v>
      </c>
      <c r="AU4312" t="s">
        <v>107</v>
      </c>
      <c r="AV4312" t="s">
        <v>20072</v>
      </c>
    </row>
    <row r="4313" spans="1:48" hidden="1" x14ac:dyDescent="0.3">
      <c r="A4313" t="s">
        <v>20073</v>
      </c>
      <c r="B4313" t="s">
        <v>20074</v>
      </c>
      <c r="C4313" s="1" t="str">
        <f t="shared" si="709"/>
        <v>21:0975</v>
      </c>
      <c r="D4313" s="1" t="str">
        <f t="shared" si="710"/>
        <v>21:0111</v>
      </c>
      <c r="E4313" t="s">
        <v>20075</v>
      </c>
      <c r="F4313" t="s">
        <v>20076</v>
      </c>
      <c r="H4313">
        <v>60.511014799999998</v>
      </c>
      <c r="I4313">
        <v>-100.0118578</v>
      </c>
      <c r="J4313" s="1" t="str">
        <f t="shared" si="711"/>
        <v>NGR lake sediment grab sample</v>
      </c>
      <c r="K4313" s="1" t="str">
        <f t="shared" si="712"/>
        <v>&lt;177 micron (NGR)</v>
      </c>
      <c r="L4313">
        <v>140</v>
      </c>
      <c r="M4313" t="s">
        <v>217</v>
      </c>
      <c r="N4313">
        <v>2727</v>
      </c>
      <c r="O4313" t="s">
        <v>240</v>
      </c>
      <c r="P4313" t="s">
        <v>54</v>
      </c>
      <c r="Q4313" t="s">
        <v>560</v>
      </c>
      <c r="R4313" t="s">
        <v>2363</v>
      </c>
      <c r="S4313" t="s">
        <v>57</v>
      </c>
      <c r="T4313" t="s">
        <v>552</v>
      </c>
      <c r="U4313" t="s">
        <v>96</v>
      </c>
      <c r="V4313" t="s">
        <v>411</v>
      </c>
      <c r="W4313" t="s">
        <v>62</v>
      </c>
      <c r="X4313" t="s">
        <v>67</v>
      </c>
      <c r="Y4313" t="s">
        <v>346</v>
      </c>
      <c r="Z4313" t="s">
        <v>170</v>
      </c>
      <c r="AA4313" t="s">
        <v>64</v>
      </c>
      <c r="AB4313" t="s">
        <v>16295</v>
      </c>
      <c r="AC4313" t="s">
        <v>66</v>
      </c>
      <c r="AD4313" t="s">
        <v>16382</v>
      </c>
      <c r="AE4313" t="s">
        <v>943</v>
      </c>
      <c r="AF4313" t="s">
        <v>92</v>
      </c>
      <c r="AG4313" t="s">
        <v>190</v>
      </c>
      <c r="AH4313" t="s">
        <v>472</v>
      </c>
      <c r="AI4313" t="s">
        <v>692</v>
      </c>
      <c r="AJ4313" t="s">
        <v>607</v>
      </c>
      <c r="AK4313" t="s">
        <v>73</v>
      </c>
      <c r="AL4313" t="s">
        <v>75</v>
      </c>
      <c r="AM4313" t="s">
        <v>448</v>
      </c>
      <c r="AN4313" t="s">
        <v>10145</v>
      </c>
      <c r="AO4313" t="s">
        <v>223</v>
      </c>
      <c r="AP4313" t="s">
        <v>2741</v>
      </c>
      <c r="AQ4313" t="s">
        <v>19548</v>
      </c>
      <c r="AR4313" t="s">
        <v>62</v>
      </c>
      <c r="AS4313" t="s">
        <v>170</v>
      </c>
      <c r="AT4313" t="s">
        <v>262</v>
      </c>
      <c r="AU4313" t="s">
        <v>107</v>
      </c>
      <c r="AV4313" t="s">
        <v>4428</v>
      </c>
    </row>
    <row r="4314" spans="1:48" hidden="1" x14ac:dyDescent="0.3">
      <c r="A4314" t="s">
        <v>20077</v>
      </c>
      <c r="B4314" t="s">
        <v>20078</v>
      </c>
      <c r="C4314" s="1" t="str">
        <f t="shared" si="709"/>
        <v>21:0975</v>
      </c>
      <c r="D4314" s="1" t="str">
        <f t="shared" si="710"/>
        <v>21:0111</v>
      </c>
      <c r="E4314" t="s">
        <v>20079</v>
      </c>
      <c r="F4314" t="s">
        <v>20080</v>
      </c>
      <c r="H4314">
        <v>60.509394399999998</v>
      </c>
      <c r="I4314">
        <v>-100.0299997</v>
      </c>
      <c r="J4314" s="1" t="str">
        <f t="shared" si="711"/>
        <v>NGR lake sediment grab sample</v>
      </c>
      <c r="K4314" s="1" t="str">
        <f t="shared" si="712"/>
        <v>&lt;177 micron (NGR)</v>
      </c>
      <c r="L4314">
        <v>140</v>
      </c>
      <c r="M4314" t="s">
        <v>246</v>
      </c>
      <c r="N4314">
        <v>2728</v>
      </c>
      <c r="O4314" t="s">
        <v>138</v>
      </c>
      <c r="P4314" t="s">
        <v>54</v>
      </c>
      <c r="Q4314" t="s">
        <v>505</v>
      </c>
      <c r="R4314" t="s">
        <v>10187</v>
      </c>
      <c r="S4314" t="s">
        <v>57</v>
      </c>
      <c r="T4314" t="s">
        <v>643</v>
      </c>
      <c r="U4314" t="s">
        <v>117</v>
      </c>
      <c r="V4314" t="s">
        <v>236</v>
      </c>
      <c r="W4314" t="s">
        <v>137</v>
      </c>
      <c r="X4314" t="s">
        <v>67</v>
      </c>
      <c r="Y4314" t="s">
        <v>205</v>
      </c>
      <c r="Z4314" t="s">
        <v>170</v>
      </c>
      <c r="AA4314" t="s">
        <v>64</v>
      </c>
      <c r="AB4314" t="s">
        <v>315</v>
      </c>
      <c r="AC4314" t="s">
        <v>526</v>
      </c>
      <c r="AD4314" t="s">
        <v>69</v>
      </c>
      <c r="AE4314" t="s">
        <v>992</v>
      </c>
      <c r="AF4314" t="s">
        <v>203</v>
      </c>
      <c r="AG4314" t="s">
        <v>236</v>
      </c>
      <c r="AH4314" t="s">
        <v>472</v>
      </c>
      <c r="AI4314" t="s">
        <v>96</v>
      </c>
      <c r="AJ4314" t="s">
        <v>10658</v>
      </c>
      <c r="AK4314" t="s">
        <v>73</v>
      </c>
      <c r="AL4314" t="s">
        <v>103</v>
      </c>
      <c r="AM4314" t="s">
        <v>396</v>
      </c>
      <c r="AN4314" t="s">
        <v>76</v>
      </c>
      <c r="AO4314" t="s">
        <v>303</v>
      </c>
      <c r="AP4314" t="s">
        <v>2033</v>
      </c>
      <c r="AQ4314" t="s">
        <v>20081</v>
      </c>
      <c r="AR4314" t="s">
        <v>62</v>
      </c>
      <c r="AS4314" t="s">
        <v>62</v>
      </c>
      <c r="AT4314" t="s">
        <v>152</v>
      </c>
      <c r="AU4314" t="s">
        <v>107</v>
      </c>
      <c r="AV4314" t="s">
        <v>12212</v>
      </c>
    </row>
    <row r="4315" spans="1:48" hidden="1" x14ac:dyDescent="0.3">
      <c r="A4315" t="s">
        <v>20082</v>
      </c>
      <c r="B4315" t="s">
        <v>20083</v>
      </c>
      <c r="C4315" s="1" t="str">
        <f t="shared" si="709"/>
        <v>21:0975</v>
      </c>
      <c r="D4315" s="1" t="str">
        <f t="shared" si="710"/>
        <v>21:0111</v>
      </c>
      <c r="E4315" t="s">
        <v>20084</v>
      </c>
      <c r="F4315" t="s">
        <v>20085</v>
      </c>
      <c r="H4315">
        <v>60.501525000000001</v>
      </c>
      <c r="I4315">
        <v>-100.10559739999999</v>
      </c>
      <c r="J4315" s="1" t="str">
        <f t="shared" si="711"/>
        <v>NGR lake sediment grab sample</v>
      </c>
      <c r="K4315" s="1" t="str">
        <f t="shared" si="712"/>
        <v>&lt;177 micron (NGR)</v>
      </c>
      <c r="L4315">
        <v>140</v>
      </c>
      <c r="M4315" t="s">
        <v>260</v>
      </c>
      <c r="N4315">
        <v>2729</v>
      </c>
      <c r="O4315" t="s">
        <v>709</v>
      </c>
      <c r="P4315" t="s">
        <v>54</v>
      </c>
      <c r="Q4315" t="s">
        <v>175</v>
      </c>
      <c r="R4315" t="s">
        <v>575</v>
      </c>
      <c r="S4315" t="s">
        <v>57</v>
      </c>
      <c r="T4315" t="s">
        <v>777</v>
      </c>
      <c r="U4315" t="s">
        <v>57</v>
      </c>
      <c r="V4315" t="s">
        <v>152</v>
      </c>
      <c r="W4315" t="s">
        <v>127</v>
      </c>
      <c r="X4315" t="s">
        <v>67</v>
      </c>
      <c r="Y4315" t="s">
        <v>61</v>
      </c>
      <c r="Z4315" t="s">
        <v>62</v>
      </c>
      <c r="AA4315" t="s">
        <v>64</v>
      </c>
      <c r="AB4315" t="s">
        <v>3299</v>
      </c>
      <c r="AC4315" t="s">
        <v>66</v>
      </c>
      <c r="AD4315" t="s">
        <v>60</v>
      </c>
      <c r="AE4315" t="s">
        <v>173</v>
      </c>
      <c r="AF4315" t="s">
        <v>77</v>
      </c>
      <c r="AG4315" t="s">
        <v>890</v>
      </c>
      <c r="AH4315" t="s">
        <v>472</v>
      </c>
      <c r="AI4315" t="s">
        <v>87</v>
      </c>
      <c r="AJ4315" t="s">
        <v>13343</v>
      </c>
      <c r="AK4315" t="s">
        <v>73</v>
      </c>
      <c r="AL4315" t="s">
        <v>103</v>
      </c>
      <c r="AM4315" t="s">
        <v>220</v>
      </c>
      <c r="AN4315" t="s">
        <v>11763</v>
      </c>
      <c r="AO4315" t="s">
        <v>10639</v>
      </c>
      <c r="AP4315" t="s">
        <v>1980</v>
      </c>
      <c r="AQ4315" t="s">
        <v>20086</v>
      </c>
      <c r="AR4315" t="s">
        <v>170</v>
      </c>
      <c r="AS4315" t="s">
        <v>127</v>
      </c>
      <c r="AT4315" t="s">
        <v>277</v>
      </c>
      <c r="AU4315" t="s">
        <v>107</v>
      </c>
      <c r="AV4315" t="s">
        <v>19780</v>
      </c>
    </row>
    <row r="4316" spans="1:48" hidden="1" x14ac:dyDescent="0.3">
      <c r="A4316" t="s">
        <v>20087</v>
      </c>
      <c r="B4316" t="s">
        <v>20088</v>
      </c>
      <c r="C4316" s="1" t="str">
        <f t="shared" si="709"/>
        <v>21:0975</v>
      </c>
      <c r="D4316" s="1" t="str">
        <f t="shared" si="710"/>
        <v>21:0111</v>
      </c>
      <c r="E4316" t="s">
        <v>20089</v>
      </c>
      <c r="F4316" t="s">
        <v>20090</v>
      </c>
      <c r="H4316">
        <v>60.510006500000003</v>
      </c>
      <c r="I4316">
        <v>-100.18860220000001</v>
      </c>
      <c r="J4316" s="1" t="str">
        <f t="shared" si="711"/>
        <v>NGR lake sediment grab sample</v>
      </c>
      <c r="K4316" s="1" t="str">
        <f t="shared" si="712"/>
        <v>&lt;177 micron (NGR)</v>
      </c>
      <c r="L4316">
        <v>140</v>
      </c>
      <c r="M4316" t="s">
        <v>273</v>
      </c>
      <c r="N4316">
        <v>2730</v>
      </c>
      <c r="O4316" t="s">
        <v>124</v>
      </c>
      <c r="P4316" t="s">
        <v>54</v>
      </c>
      <c r="Q4316" t="s">
        <v>410</v>
      </c>
      <c r="R4316" t="s">
        <v>99</v>
      </c>
      <c r="S4316" t="s">
        <v>57</v>
      </c>
      <c r="T4316" t="s">
        <v>365</v>
      </c>
      <c r="U4316" t="s">
        <v>59</v>
      </c>
      <c r="V4316" t="s">
        <v>471</v>
      </c>
      <c r="W4316" t="s">
        <v>355</v>
      </c>
      <c r="X4316" t="s">
        <v>74</v>
      </c>
      <c r="Y4316" t="s">
        <v>238</v>
      </c>
      <c r="Z4316" t="s">
        <v>59</v>
      </c>
      <c r="AA4316" t="s">
        <v>64</v>
      </c>
      <c r="AB4316" t="s">
        <v>264</v>
      </c>
      <c r="AC4316" t="s">
        <v>70</v>
      </c>
      <c r="AD4316" t="s">
        <v>62</v>
      </c>
      <c r="AE4316" t="s">
        <v>8300</v>
      </c>
      <c r="AF4316" t="s">
        <v>203</v>
      </c>
      <c r="AG4316" t="s">
        <v>152</v>
      </c>
      <c r="AH4316" t="s">
        <v>224</v>
      </c>
      <c r="AI4316" t="s">
        <v>72</v>
      </c>
      <c r="AJ4316" t="s">
        <v>233</v>
      </c>
      <c r="AK4316" t="s">
        <v>73</v>
      </c>
      <c r="AL4316" t="s">
        <v>157</v>
      </c>
      <c r="AM4316" t="s">
        <v>103</v>
      </c>
      <c r="AN4316" t="s">
        <v>76</v>
      </c>
      <c r="AO4316" t="s">
        <v>178</v>
      </c>
      <c r="AP4316" t="s">
        <v>210</v>
      </c>
      <c r="AQ4316" t="s">
        <v>203</v>
      </c>
      <c r="AR4316" t="s">
        <v>62</v>
      </c>
      <c r="AS4316" t="s">
        <v>54</v>
      </c>
      <c r="AT4316" t="s">
        <v>73</v>
      </c>
      <c r="AU4316" t="s">
        <v>107</v>
      </c>
      <c r="AV4316" t="s">
        <v>7308</v>
      </c>
    </row>
    <row r="4317" spans="1:48" hidden="1" x14ac:dyDescent="0.3">
      <c r="A4317" t="s">
        <v>20091</v>
      </c>
      <c r="B4317" t="s">
        <v>20092</v>
      </c>
      <c r="C4317" s="1" t="str">
        <f t="shared" si="709"/>
        <v>21:0975</v>
      </c>
      <c r="D4317" s="1" t="str">
        <f t="shared" si="710"/>
        <v>21:0111</v>
      </c>
      <c r="E4317" t="s">
        <v>20093</v>
      </c>
      <c r="F4317" t="s">
        <v>20094</v>
      </c>
      <c r="H4317">
        <v>60.510516299999999</v>
      </c>
      <c r="I4317">
        <v>-100.2668779</v>
      </c>
      <c r="J4317" s="1" t="str">
        <f t="shared" si="711"/>
        <v>NGR lake sediment grab sample</v>
      </c>
      <c r="K4317" s="1" t="str">
        <f t="shared" si="712"/>
        <v>&lt;177 micron (NGR)</v>
      </c>
      <c r="L4317">
        <v>140</v>
      </c>
      <c r="M4317" t="s">
        <v>289</v>
      </c>
      <c r="N4317">
        <v>2731</v>
      </c>
      <c r="O4317" t="s">
        <v>575</v>
      </c>
      <c r="P4317" t="s">
        <v>13148</v>
      </c>
      <c r="Q4317" t="s">
        <v>1216</v>
      </c>
      <c r="R4317" t="s">
        <v>20095</v>
      </c>
      <c r="S4317" t="s">
        <v>57</v>
      </c>
      <c r="T4317" t="s">
        <v>175</v>
      </c>
      <c r="U4317" t="s">
        <v>471</v>
      </c>
      <c r="V4317" t="s">
        <v>250</v>
      </c>
      <c r="W4317" t="s">
        <v>276</v>
      </c>
      <c r="X4317" t="s">
        <v>62</v>
      </c>
      <c r="Y4317" t="s">
        <v>137</v>
      </c>
      <c r="Z4317" t="s">
        <v>127</v>
      </c>
      <c r="AA4317" t="s">
        <v>64</v>
      </c>
      <c r="AB4317" t="s">
        <v>356</v>
      </c>
      <c r="AC4317" t="s">
        <v>75</v>
      </c>
      <c r="AD4317" t="s">
        <v>96</v>
      </c>
      <c r="AE4317" t="s">
        <v>396</v>
      </c>
      <c r="AF4317" t="s">
        <v>1151</v>
      </c>
      <c r="AG4317" t="s">
        <v>93</v>
      </c>
      <c r="AH4317" t="s">
        <v>780</v>
      </c>
      <c r="AI4317" t="s">
        <v>429</v>
      </c>
      <c r="AJ4317" t="s">
        <v>233</v>
      </c>
      <c r="AK4317" t="s">
        <v>73</v>
      </c>
      <c r="AL4317" t="s">
        <v>125</v>
      </c>
      <c r="AM4317" t="s">
        <v>125</v>
      </c>
      <c r="AN4317" t="s">
        <v>11763</v>
      </c>
      <c r="AO4317" t="s">
        <v>168</v>
      </c>
      <c r="AP4317" t="s">
        <v>283</v>
      </c>
      <c r="AQ4317" t="s">
        <v>116</v>
      </c>
      <c r="AR4317" t="s">
        <v>67</v>
      </c>
      <c r="AS4317" t="s">
        <v>62</v>
      </c>
      <c r="AT4317" t="s">
        <v>73</v>
      </c>
      <c r="AU4317" t="s">
        <v>107</v>
      </c>
      <c r="AV4317" t="s">
        <v>17962</v>
      </c>
    </row>
    <row r="4318" spans="1:48" hidden="1" x14ac:dyDescent="0.3">
      <c r="A4318" t="s">
        <v>20096</v>
      </c>
      <c r="B4318" t="s">
        <v>20097</v>
      </c>
      <c r="C4318" s="1" t="str">
        <f t="shared" si="709"/>
        <v>21:0975</v>
      </c>
      <c r="D4318" s="1" t="str">
        <f t="shared" si="710"/>
        <v>21:0111</v>
      </c>
      <c r="E4318" t="s">
        <v>20098</v>
      </c>
      <c r="F4318" t="s">
        <v>20099</v>
      </c>
      <c r="H4318">
        <v>60.510058200000003</v>
      </c>
      <c r="I4318">
        <v>-100.30417629999999</v>
      </c>
      <c r="J4318" s="1" t="str">
        <f t="shared" si="711"/>
        <v>NGR lake sediment grab sample</v>
      </c>
      <c r="K4318" s="1" t="str">
        <f t="shared" si="712"/>
        <v>&lt;177 micron (NGR)</v>
      </c>
      <c r="L4318">
        <v>140</v>
      </c>
      <c r="M4318" t="s">
        <v>301</v>
      </c>
      <c r="N4318">
        <v>2732</v>
      </c>
      <c r="O4318" t="s">
        <v>116</v>
      </c>
      <c r="P4318" t="s">
        <v>54</v>
      </c>
      <c r="Q4318" t="s">
        <v>275</v>
      </c>
      <c r="R4318" t="s">
        <v>189</v>
      </c>
      <c r="S4318" t="s">
        <v>57</v>
      </c>
      <c r="T4318" t="s">
        <v>505</v>
      </c>
      <c r="U4318" t="s">
        <v>168</v>
      </c>
      <c r="V4318" t="s">
        <v>698</v>
      </c>
      <c r="W4318" t="s">
        <v>94</v>
      </c>
      <c r="X4318" t="s">
        <v>62</v>
      </c>
      <c r="Y4318" t="s">
        <v>62</v>
      </c>
      <c r="Z4318" t="s">
        <v>170</v>
      </c>
      <c r="AA4318" t="s">
        <v>64</v>
      </c>
      <c r="AB4318" t="s">
        <v>262</v>
      </c>
      <c r="AC4318" t="s">
        <v>238</v>
      </c>
      <c r="AD4318" t="s">
        <v>203</v>
      </c>
      <c r="AE4318" t="s">
        <v>864</v>
      </c>
      <c r="AF4318" t="s">
        <v>281</v>
      </c>
      <c r="AG4318" t="s">
        <v>853</v>
      </c>
      <c r="AH4318" t="s">
        <v>70</v>
      </c>
      <c r="AI4318" t="s">
        <v>53</v>
      </c>
      <c r="AJ4318" t="s">
        <v>5669</v>
      </c>
      <c r="AK4318" t="s">
        <v>73</v>
      </c>
      <c r="AL4318" t="s">
        <v>224</v>
      </c>
      <c r="AM4318" t="s">
        <v>526</v>
      </c>
      <c r="AN4318" t="s">
        <v>8623</v>
      </c>
      <c r="AO4318" t="s">
        <v>20100</v>
      </c>
      <c r="AP4318" t="s">
        <v>105</v>
      </c>
      <c r="AQ4318" t="s">
        <v>15151</v>
      </c>
      <c r="AR4318" t="s">
        <v>74</v>
      </c>
      <c r="AS4318" t="s">
        <v>62</v>
      </c>
      <c r="AT4318" t="s">
        <v>73</v>
      </c>
      <c r="AU4318" t="s">
        <v>107</v>
      </c>
      <c r="AV4318" t="s">
        <v>18097</v>
      </c>
    </row>
    <row r="4319" spans="1:48" hidden="1" x14ac:dyDescent="0.3">
      <c r="A4319" t="s">
        <v>20101</v>
      </c>
      <c r="B4319" t="s">
        <v>20102</v>
      </c>
      <c r="C4319" s="1" t="str">
        <f t="shared" si="709"/>
        <v>21:0975</v>
      </c>
      <c r="D4319" s="1" t="str">
        <f t="shared" si="710"/>
        <v>21:0111</v>
      </c>
      <c r="E4319" t="s">
        <v>20103</v>
      </c>
      <c r="F4319" t="s">
        <v>20104</v>
      </c>
      <c r="H4319">
        <v>60.494545000000002</v>
      </c>
      <c r="I4319">
        <v>-100.3848321</v>
      </c>
      <c r="J4319" s="1" t="str">
        <f t="shared" si="711"/>
        <v>NGR lake sediment grab sample</v>
      </c>
      <c r="K4319" s="1" t="str">
        <f t="shared" si="712"/>
        <v>&lt;177 micron (NGR)</v>
      </c>
      <c r="L4319">
        <v>140</v>
      </c>
      <c r="M4319" t="s">
        <v>314</v>
      </c>
      <c r="N4319">
        <v>2733</v>
      </c>
      <c r="O4319" t="s">
        <v>104</v>
      </c>
      <c r="P4319" t="s">
        <v>54</v>
      </c>
      <c r="Q4319" t="s">
        <v>643</v>
      </c>
      <c r="R4319" t="s">
        <v>90</v>
      </c>
      <c r="S4319" t="s">
        <v>57</v>
      </c>
      <c r="T4319" t="s">
        <v>356</v>
      </c>
      <c r="U4319" t="s">
        <v>57</v>
      </c>
      <c r="V4319" t="s">
        <v>357</v>
      </c>
      <c r="W4319" t="s">
        <v>238</v>
      </c>
      <c r="X4319" t="s">
        <v>67</v>
      </c>
      <c r="Y4319" t="s">
        <v>177</v>
      </c>
      <c r="Z4319" t="s">
        <v>62</v>
      </c>
      <c r="AA4319" t="s">
        <v>64</v>
      </c>
      <c r="AB4319" t="s">
        <v>121</v>
      </c>
      <c r="AC4319" t="s">
        <v>66</v>
      </c>
      <c r="AD4319" t="s">
        <v>67</v>
      </c>
      <c r="AE4319" t="s">
        <v>140</v>
      </c>
      <c r="AF4319" t="s">
        <v>76</v>
      </c>
      <c r="AG4319" t="s">
        <v>99</v>
      </c>
      <c r="AH4319" t="s">
        <v>472</v>
      </c>
      <c r="AI4319" t="s">
        <v>61</v>
      </c>
      <c r="AJ4319" t="s">
        <v>346</v>
      </c>
      <c r="AK4319" t="s">
        <v>73</v>
      </c>
      <c r="AL4319" t="s">
        <v>103</v>
      </c>
      <c r="AM4319" t="s">
        <v>103</v>
      </c>
      <c r="AN4319" t="s">
        <v>76</v>
      </c>
      <c r="AO4319" t="s">
        <v>106</v>
      </c>
      <c r="AP4319" t="s">
        <v>676</v>
      </c>
      <c r="AQ4319" t="s">
        <v>193</v>
      </c>
      <c r="AR4319" t="s">
        <v>67</v>
      </c>
      <c r="AS4319" t="s">
        <v>54</v>
      </c>
      <c r="AT4319" t="s">
        <v>73</v>
      </c>
      <c r="AU4319" t="s">
        <v>107</v>
      </c>
      <c r="AV4319" t="s">
        <v>1831</v>
      </c>
    </row>
    <row r="4320" spans="1:48" hidden="1" x14ac:dyDescent="0.3">
      <c r="A4320" t="s">
        <v>20105</v>
      </c>
      <c r="B4320" t="s">
        <v>20106</v>
      </c>
      <c r="C4320" s="1" t="str">
        <f t="shared" si="709"/>
        <v>21:0975</v>
      </c>
      <c r="D4320" s="1" t="str">
        <f t="shared" si="710"/>
        <v>21:0111</v>
      </c>
      <c r="E4320" t="s">
        <v>20107</v>
      </c>
      <c r="F4320" t="s">
        <v>20108</v>
      </c>
      <c r="H4320">
        <v>60.514022400000002</v>
      </c>
      <c r="I4320">
        <v>-100.4358082</v>
      </c>
      <c r="J4320" s="1" t="str">
        <f t="shared" si="711"/>
        <v>NGR lake sediment grab sample</v>
      </c>
      <c r="K4320" s="1" t="str">
        <f t="shared" si="712"/>
        <v>&lt;177 micron (NGR)</v>
      </c>
      <c r="L4320">
        <v>140</v>
      </c>
      <c r="M4320" t="s">
        <v>324</v>
      </c>
      <c r="N4320">
        <v>2734</v>
      </c>
      <c r="O4320" t="s">
        <v>347</v>
      </c>
      <c r="P4320" t="s">
        <v>62</v>
      </c>
      <c r="Q4320" t="s">
        <v>573</v>
      </c>
      <c r="R4320" t="s">
        <v>9667</v>
      </c>
      <c r="S4320" t="s">
        <v>57</v>
      </c>
      <c r="T4320" t="s">
        <v>492</v>
      </c>
      <c r="U4320" t="s">
        <v>168</v>
      </c>
      <c r="V4320" t="s">
        <v>317</v>
      </c>
      <c r="W4320" t="s">
        <v>62</v>
      </c>
      <c r="X4320" t="s">
        <v>67</v>
      </c>
      <c r="Y4320" t="s">
        <v>421</v>
      </c>
      <c r="Z4320" t="s">
        <v>127</v>
      </c>
      <c r="AA4320" t="s">
        <v>64</v>
      </c>
      <c r="AB4320" t="s">
        <v>151</v>
      </c>
      <c r="AC4320" t="s">
        <v>66</v>
      </c>
      <c r="AD4320" t="s">
        <v>67</v>
      </c>
      <c r="AE4320" t="s">
        <v>543</v>
      </c>
      <c r="AF4320" t="s">
        <v>76</v>
      </c>
      <c r="AG4320" t="s">
        <v>264</v>
      </c>
      <c r="AH4320" t="s">
        <v>70</v>
      </c>
      <c r="AI4320" t="s">
        <v>96</v>
      </c>
      <c r="AJ4320" t="s">
        <v>94</v>
      </c>
      <c r="AK4320" t="s">
        <v>73</v>
      </c>
      <c r="AL4320" t="s">
        <v>103</v>
      </c>
      <c r="AM4320" t="s">
        <v>103</v>
      </c>
      <c r="AN4320" t="s">
        <v>76</v>
      </c>
      <c r="AO4320" t="s">
        <v>305</v>
      </c>
      <c r="AP4320" t="s">
        <v>1980</v>
      </c>
      <c r="AQ4320" t="s">
        <v>92</v>
      </c>
      <c r="AR4320" t="s">
        <v>67</v>
      </c>
      <c r="AS4320" t="s">
        <v>54</v>
      </c>
      <c r="AT4320" t="s">
        <v>315</v>
      </c>
      <c r="AU4320" t="s">
        <v>107</v>
      </c>
      <c r="AV4320" t="s">
        <v>20109</v>
      </c>
    </row>
    <row r="4321" spans="1:48" hidden="1" x14ac:dyDescent="0.3">
      <c r="A4321" t="s">
        <v>20110</v>
      </c>
      <c r="B4321" t="s">
        <v>20111</v>
      </c>
      <c r="C4321" s="1" t="str">
        <f t="shared" si="709"/>
        <v>21:0975</v>
      </c>
      <c r="D4321" s="1" t="str">
        <f t="shared" si="710"/>
        <v>21:0111</v>
      </c>
      <c r="E4321" t="s">
        <v>20112</v>
      </c>
      <c r="F4321" t="s">
        <v>20113</v>
      </c>
      <c r="H4321">
        <v>60.498658800000001</v>
      </c>
      <c r="I4321">
        <v>-100.5096837</v>
      </c>
      <c r="J4321" s="1" t="str">
        <f t="shared" si="711"/>
        <v>NGR lake sediment grab sample</v>
      </c>
      <c r="K4321" s="1" t="str">
        <f t="shared" si="712"/>
        <v>&lt;177 micron (NGR)</v>
      </c>
      <c r="L4321">
        <v>140</v>
      </c>
      <c r="M4321" t="s">
        <v>335</v>
      </c>
      <c r="N4321">
        <v>2735</v>
      </c>
      <c r="O4321" t="s">
        <v>15981</v>
      </c>
      <c r="P4321" t="s">
        <v>121</v>
      </c>
      <c r="Q4321" t="s">
        <v>560</v>
      </c>
      <c r="R4321" t="s">
        <v>9682</v>
      </c>
      <c r="S4321" t="s">
        <v>16142</v>
      </c>
      <c r="T4321" t="s">
        <v>8661</v>
      </c>
      <c r="U4321" t="s">
        <v>134</v>
      </c>
      <c r="V4321" t="s">
        <v>16382</v>
      </c>
      <c r="W4321" t="s">
        <v>171</v>
      </c>
      <c r="X4321" t="s">
        <v>127</v>
      </c>
      <c r="Y4321" t="s">
        <v>526</v>
      </c>
      <c r="Z4321" t="s">
        <v>54</v>
      </c>
      <c r="AA4321" t="s">
        <v>64</v>
      </c>
      <c r="AB4321" t="s">
        <v>116</v>
      </c>
      <c r="AC4321" t="s">
        <v>66</v>
      </c>
      <c r="AD4321" t="s">
        <v>76</v>
      </c>
      <c r="AE4321" t="s">
        <v>5846</v>
      </c>
      <c r="AF4321" t="s">
        <v>8661</v>
      </c>
      <c r="AG4321" t="s">
        <v>282</v>
      </c>
      <c r="AH4321" t="s">
        <v>75</v>
      </c>
      <c r="AI4321" t="s">
        <v>240</v>
      </c>
      <c r="AJ4321" t="s">
        <v>63</v>
      </c>
      <c r="AK4321" t="s">
        <v>20114</v>
      </c>
      <c r="AL4321" t="s">
        <v>103</v>
      </c>
      <c r="AM4321" t="s">
        <v>103</v>
      </c>
      <c r="AN4321" t="s">
        <v>14670</v>
      </c>
      <c r="AO4321" t="s">
        <v>233</v>
      </c>
      <c r="AP4321" t="s">
        <v>836</v>
      </c>
      <c r="AQ4321" t="s">
        <v>440</v>
      </c>
      <c r="AR4321" t="s">
        <v>758</v>
      </c>
      <c r="AS4321" t="s">
        <v>54</v>
      </c>
      <c r="AT4321" t="s">
        <v>73</v>
      </c>
      <c r="AU4321" t="s">
        <v>20115</v>
      </c>
      <c r="AV4321" t="s">
        <v>490</v>
      </c>
    </row>
    <row r="4322" spans="1:48" hidden="1" x14ac:dyDescent="0.3">
      <c r="A4322" t="s">
        <v>20116</v>
      </c>
      <c r="B4322" t="s">
        <v>20117</v>
      </c>
      <c r="C4322" s="1" t="str">
        <f t="shared" si="709"/>
        <v>21:0975</v>
      </c>
      <c r="D4322" s="1" t="str">
        <f>HYPERLINK("https://geochem.nrcan.gc.ca/cdogs/content/svy/svy_e.htm", "")</f>
        <v/>
      </c>
      <c r="G4322" s="1" t="str">
        <f>HYPERLINK("https://geochem.nrcan.gc.ca/cdogs/content/cr_/cr_00161_e.htm", "161")</f>
        <v>161</v>
      </c>
      <c r="J4322" t="s">
        <v>230</v>
      </c>
      <c r="K4322" t="s">
        <v>231</v>
      </c>
      <c r="L4322">
        <v>140</v>
      </c>
      <c r="M4322" t="s">
        <v>232</v>
      </c>
      <c r="N4322">
        <v>2736</v>
      </c>
      <c r="O4322" t="s">
        <v>209</v>
      </c>
      <c r="P4322" t="s">
        <v>54</v>
      </c>
      <c r="Q4322" t="s">
        <v>105</v>
      </c>
      <c r="R4322" t="s">
        <v>103</v>
      </c>
      <c r="S4322" t="s">
        <v>57</v>
      </c>
      <c r="T4322" t="s">
        <v>235</v>
      </c>
      <c r="U4322" t="s">
        <v>168</v>
      </c>
      <c r="V4322" t="s">
        <v>604</v>
      </c>
      <c r="W4322" t="s">
        <v>346</v>
      </c>
      <c r="X4322" t="s">
        <v>74</v>
      </c>
      <c r="Y4322" t="s">
        <v>94</v>
      </c>
      <c r="Z4322" t="s">
        <v>178</v>
      </c>
      <c r="AA4322" t="s">
        <v>64</v>
      </c>
      <c r="AB4322" t="s">
        <v>492</v>
      </c>
      <c r="AC4322" t="s">
        <v>75</v>
      </c>
      <c r="AD4322" t="s">
        <v>67</v>
      </c>
      <c r="AE4322" t="s">
        <v>2795</v>
      </c>
      <c r="AF4322" t="s">
        <v>116</v>
      </c>
      <c r="AG4322" t="s">
        <v>339</v>
      </c>
      <c r="AH4322" t="s">
        <v>157</v>
      </c>
      <c r="AI4322" t="s">
        <v>134</v>
      </c>
      <c r="AJ4322" t="s">
        <v>402</v>
      </c>
      <c r="AK4322" t="s">
        <v>73</v>
      </c>
      <c r="AL4322" t="s">
        <v>68</v>
      </c>
      <c r="AM4322" t="s">
        <v>74</v>
      </c>
      <c r="AN4322" t="s">
        <v>76</v>
      </c>
      <c r="AO4322" t="s">
        <v>92</v>
      </c>
      <c r="AP4322" t="s">
        <v>239</v>
      </c>
      <c r="AQ4322" t="s">
        <v>292</v>
      </c>
      <c r="AR4322" t="s">
        <v>74</v>
      </c>
      <c r="AS4322" t="s">
        <v>170</v>
      </c>
      <c r="AT4322" t="s">
        <v>58</v>
      </c>
      <c r="AU4322" t="s">
        <v>2374</v>
      </c>
      <c r="AV4322" t="s">
        <v>7415</v>
      </c>
    </row>
    <row r="4323" spans="1:48" hidden="1" x14ac:dyDescent="0.3">
      <c r="A4323" t="s">
        <v>20118</v>
      </c>
      <c r="B4323" t="s">
        <v>20119</v>
      </c>
      <c r="C4323" s="1" t="str">
        <f t="shared" si="709"/>
        <v>21:0975</v>
      </c>
      <c r="D4323" s="1" t="str">
        <f t="shared" ref="D4323:D4342" si="713">HYPERLINK("https://geochem.nrcan.gc.ca/cdogs/content/svy/svy210111_e.htm", "21:0111")</f>
        <v>21:0111</v>
      </c>
      <c r="E4323" t="s">
        <v>20120</v>
      </c>
      <c r="F4323" t="s">
        <v>20121</v>
      </c>
      <c r="H4323">
        <v>60.4978105</v>
      </c>
      <c r="I4323">
        <v>-100.58286889999999</v>
      </c>
      <c r="J4323" s="1" t="str">
        <f t="shared" ref="J4323:J4342" si="714">HYPERLINK("https://geochem.nrcan.gc.ca/cdogs/content/kwd/kwd020027_e.htm", "NGR lake sediment grab sample")</f>
        <v>NGR lake sediment grab sample</v>
      </c>
      <c r="K4323" s="1" t="str">
        <f t="shared" ref="K4323:K4342" si="715">HYPERLINK("https://geochem.nrcan.gc.ca/cdogs/content/kwd/kwd080006_e.htm", "&lt;177 micron (NGR)")</f>
        <v>&lt;177 micron (NGR)</v>
      </c>
      <c r="L4323">
        <v>140</v>
      </c>
      <c r="M4323" t="s">
        <v>354</v>
      </c>
      <c r="N4323">
        <v>2737</v>
      </c>
      <c r="O4323" t="s">
        <v>240</v>
      </c>
      <c r="P4323" t="s">
        <v>54</v>
      </c>
      <c r="Q4323" t="s">
        <v>58</v>
      </c>
      <c r="R4323" t="s">
        <v>890</v>
      </c>
      <c r="S4323" t="s">
        <v>57</v>
      </c>
      <c r="T4323" t="s">
        <v>69</v>
      </c>
      <c r="U4323" t="s">
        <v>138</v>
      </c>
      <c r="V4323" t="s">
        <v>2740</v>
      </c>
      <c r="W4323" t="s">
        <v>103</v>
      </c>
      <c r="X4323" t="s">
        <v>67</v>
      </c>
      <c r="Y4323" t="s">
        <v>177</v>
      </c>
      <c r="Z4323" t="s">
        <v>67</v>
      </c>
      <c r="AA4323" t="s">
        <v>64</v>
      </c>
      <c r="AB4323" t="s">
        <v>178</v>
      </c>
      <c r="AC4323" t="s">
        <v>66</v>
      </c>
      <c r="AD4323" t="s">
        <v>54</v>
      </c>
      <c r="AE4323" t="s">
        <v>7472</v>
      </c>
      <c r="AF4323" t="s">
        <v>76</v>
      </c>
      <c r="AG4323" t="s">
        <v>57</v>
      </c>
      <c r="AH4323" t="s">
        <v>472</v>
      </c>
      <c r="AI4323" t="s">
        <v>396</v>
      </c>
      <c r="AJ4323" t="s">
        <v>171</v>
      </c>
      <c r="AK4323" t="s">
        <v>73</v>
      </c>
      <c r="AL4323" t="s">
        <v>103</v>
      </c>
      <c r="AM4323" t="s">
        <v>103</v>
      </c>
      <c r="AN4323" t="s">
        <v>76</v>
      </c>
      <c r="AO4323" t="s">
        <v>205</v>
      </c>
      <c r="AP4323" t="s">
        <v>8164</v>
      </c>
      <c r="AQ4323" t="s">
        <v>168</v>
      </c>
      <c r="AR4323" t="s">
        <v>67</v>
      </c>
      <c r="AS4323" t="s">
        <v>54</v>
      </c>
      <c r="AT4323" t="s">
        <v>73</v>
      </c>
      <c r="AU4323" t="s">
        <v>107</v>
      </c>
      <c r="AV4323" t="s">
        <v>11276</v>
      </c>
    </row>
    <row r="4324" spans="1:48" hidden="1" x14ac:dyDescent="0.3">
      <c r="A4324" t="s">
        <v>20122</v>
      </c>
      <c r="B4324" t="s">
        <v>20123</v>
      </c>
      <c r="C4324" s="1" t="str">
        <f t="shared" si="709"/>
        <v>21:0975</v>
      </c>
      <c r="D4324" s="1" t="str">
        <f t="shared" si="713"/>
        <v>21:0111</v>
      </c>
      <c r="E4324" t="s">
        <v>20124</v>
      </c>
      <c r="F4324" t="s">
        <v>20125</v>
      </c>
      <c r="H4324">
        <v>60.511420100000002</v>
      </c>
      <c r="I4324">
        <v>-100.6295047</v>
      </c>
      <c r="J4324" s="1" t="str">
        <f t="shared" si="714"/>
        <v>NGR lake sediment grab sample</v>
      </c>
      <c r="K4324" s="1" t="str">
        <f t="shared" si="715"/>
        <v>&lt;177 micron (NGR)</v>
      </c>
      <c r="L4324">
        <v>140</v>
      </c>
      <c r="M4324" t="s">
        <v>2031</v>
      </c>
      <c r="N4324">
        <v>2738</v>
      </c>
      <c r="O4324" t="s">
        <v>306</v>
      </c>
      <c r="P4324" t="s">
        <v>54</v>
      </c>
      <c r="Q4324" t="s">
        <v>603</v>
      </c>
      <c r="R4324" t="s">
        <v>187</v>
      </c>
      <c r="S4324" t="s">
        <v>57</v>
      </c>
      <c r="T4324" t="s">
        <v>478</v>
      </c>
      <c r="U4324" t="s">
        <v>203</v>
      </c>
      <c r="V4324" t="s">
        <v>575</v>
      </c>
      <c r="W4324" t="s">
        <v>526</v>
      </c>
      <c r="X4324" t="s">
        <v>74</v>
      </c>
      <c r="Y4324" t="s">
        <v>355</v>
      </c>
      <c r="Z4324" t="s">
        <v>127</v>
      </c>
      <c r="AA4324" t="s">
        <v>64</v>
      </c>
      <c r="AB4324" t="s">
        <v>90</v>
      </c>
      <c r="AC4324" t="s">
        <v>66</v>
      </c>
      <c r="AD4324" t="s">
        <v>170</v>
      </c>
      <c r="AE4324" t="s">
        <v>526</v>
      </c>
      <c r="AF4324" t="s">
        <v>77</v>
      </c>
      <c r="AG4324" t="s">
        <v>615</v>
      </c>
      <c r="AH4324" t="s">
        <v>472</v>
      </c>
      <c r="AI4324" t="s">
        <v>388</v>
      </c>
      <c r="AJ4324" t="s">
        <v>308</v>
      </c>
      <c r="AK4324" t="s">
        <v>73</v>
      </c>
      <c r="AL4324" t="s">
        <v>103</v>
      </c>
      <c r="AM4324" t="s">
        <v>103</v>
      </c>
      <c r="AN4324" t="s">
        <v>76</v>
      </c>
      <c r="AO4324" t="s">
        <v>709</v>
      </c>
      <c r="AP4324" t="s">
        <v>234</v>
      </c>
      <c r="AQ4324" t="s">
        <v>12056</v>
      </c>
      <c r="AR4324" t="s">
        <v>74</v>
      </c>
      <c r="AS4324" t="s">
        <v>54</v>
      </c>
      <c r="AT4324" t="s">
        <v>73</v>
      </c>
      <c r="AU4324" t="s">
        <v>107</v>
      </c>
      <c r="AV4324" t="s">
        <v>6032</v>
      </c>
    </row>
    <row r="4325" spans="1:48" hidden="1" x14ac:dyDescent="0.3">
      <c r="A4325" t="s">
        <v>20126</v>
      </c>
      <c r="B4325" t="s">
        <v>20127</v>
      </c>
      <c r="C4325" s="1" t="str">
        <f t="shared" si="709"/>
        <v>21:0975</v>
      </c>
      <c r="D4325" s="1" t="str">
        <f t="shared" si="713"/>
        <v>21:0111</v>
      </c>
      <c r="E4325" t="s">
        <v>20128</v>
      </c>
      <c r="F4325" t="s">
        <v>20129</v>
      </c>
      <c r="H4325">
        <v>60.532132699999998</v>
      </c>
      <c r="I4325">
        <v>-100.1348875</v>
      </c>
      <c r="J4325" s="1" t="str">
        <f t="shared" si="714"/>
        <v>NGR lake sediment grab sample</v>
      </c>
      <c r="K4325" s="1" t="str">
        <f t="shared" si="715"/>
        <v>&lt;177 micron (NGR)</v>
      </c>
      <c r="L4325">
        <v>141</v>
      </c>
      <c r="M4325" t="s">
        <v>1936</v>
      </c>
      <c r="N4325">
        <v>2739</v>
      </c>
      <c r="O4325" t="s">
        <v>168</v>
      </c>
      <c r="P4325" t="s">
        <v>54</v>
      </c>
      <c r="Q4325" t="s">
        <v>395</v>
      </c>
      <c r="R4325" t="s">
        <v>670</v>
      </c>
      <c r="S4325" t="s">
        <v>57</v>
      </c>
      <c r="T4325" t="s">
        <v>304</v>
      </c>
      <c r="U4325" t="s">
        <v>92</v>
      </c>
      <c r="V4325" t="s">
        <v>853</v>
      </c>
      <c r="W4325" t="s">
        <v>136</v>
      </c>
      <c r="X4325" t="s">
        <v>67</v>
      </c>
      <c r="Y4325" t="s">
        <v>95</v>
      </c>
      <c r="Z4325" t="s">
        <v>138</v>
      </c>
      <c r="AA4325" t="s">
        <v>64</v>
      </c>
      <c r="AB4325" t="s">
        <v>615</v>
      </c>
      <c r="AC4325" t="s">
        <v>173</v>
      </c>
      <c r="AD4325" t="s">
        <v>88</v>
      </c>
      <c r="AE4325" t="s">
        <v>1126</v>
      </c>
      <c r="AF4325" t="s">
        <v>381</v>
      </c>
      <c r="AG4325" t="s">
        <v>91</v>
      </c>
      <c r="AH4325" t="s">
        <v>70</v>
      </c>
      <c r="AI4325" t="s">
        <v>439</v>
      </c>
      <c r="AJ4325" t="s">
        <v>114</v>
      </c>
      <c r="AK4325" t="s">
        <v>73</v>
      </c>
      <c r="AL4325" t="s">
        <v>68</v>
      </c>
      <c r="AM4325" t="s">
        <v>75</v>
      </c>
      <c r="AN4325" t="s">
        <v>76</v>
      </c>
      <c r="AO4325" t="s">
        <v>77</v>
      </c>
      <c r="AP4325" t="s">
        <v>482</v>
      </c>
      <c r="AQ4325" t="s">
        <v>1609</v>
      </c>
      <c r="AR4325" t="s">
        <v>62</v>
      </c>
      <c r="AS4325" t="s">
        <v>62</v>
      </c>
      <c r="AT4325" t="s">
        <v>73</v>
      </c>
      <c r="AU4325" t="s">
        <v>107</v>
      </c>
      <c r="AV4325" t="s">
        <v>18853</v>
      </c>
    </row>
    <row r="4326" spans="1:48" hidden="1" x14ac:dyDescent="0.3">
      <c r="A4326" t="s">
        <v>20130</v>
      </c>
      <c r="B4326" t="s">
        <v>20131</v>
      </c>
      <c r="C4326" s="1" t="str">
        <f t="shared" si="709"/>
        <v>21:0975</v>
      </c>
      <c r="D4326" s="1" t="str">
        <f t="shared" si="713"/>
        <v>21:0111</v>
      </c>
      <c r="E4326" t="s">
        <v>20132</v>
      </c>
      <c r="F4326" t="s">
        <v>20133</v>
      </c>
      <c r="H4326">
        <v>60.5180066</v>
      </c>
      <c r="I4326">
        <v>-100.6983348</v>
      </c>
      <c r="J4326" s="1" t="str">
        <f t="shared" si="714"/>
        <v>NGR lake sediment grab sample</v>
      </c>
      <c r="K4326" s="1" t="str">
        <f t="shared" si="715"/>
        <v>&lt;177 micron (NGR)</v>
      </c>
      <c r="L4326">
        <v>141</v>
      </c>
      <c r="M4326" t="s">
        <v>86</v>
      </c>
      <c r="N4326">
        <v>2740</v>
      </c>
      <c r="O4326" t="s">
        <v>206</v>
      </c>
      <c r="P4326" t="s">
        <v>54</v>
      </c>
      <c r="Q4326" t="s">
        <v>447</v>
      </c>
      <c r="R4326" t="s">
        <v>357</v>
      </c>
      <c r="S4326" t="s">
        <v>57</v>
      </c>
      <c r="T4326" t="s">
        <v>221</v>
      </c>
      <c r="U4326" t="s">
        <v>57</v>
      </c>
      <c r="V4326" t="s">
        <v>282</v>
      </c>
      <c r="W4326" t="s">
        <v>526</v>
      </c>
      <c r="X4326" t="s">
        <v>67</v>
      </c>
      <c r="Y4326" t="s">
        <v>157</v>
      </c>
      <c r="Z4326" t="s">
        <v>62</v>
      </c>
      <c r="AA4326" t="s">
        <v>64</v>
      </c>
      <c r="AB4326" t="s">
        <v>151</v>
      </c>
      <c r="AC4326" t="s">
        <v>66</v>
      </c>
      <c r="AD4326" t="s">
        <v>67</v>
      </c>
      <c r="AE4326" t="s">
        <v>3844</v>
      </c>
      <c r="AF4326" t="s">
        <v>121</v>
      </c>
      <c r="AG4326" t="s">
        <v>151</v>
      </c>
      <c r="AH4326" t="s">
        <v>780</v>
      </c>
      <c r="AI4326" t="s">
        <v>136</v>
      </c>
      <c r="AJ4326" t="s">
        <v>118</v>
      </c>
      <c r="AK4326" t="s">
        <v>73</v>
      </c>
      <c r="AL4326" t="s">
        <v>103</v>
      </c>
      <c r="AM4326" t="s">
        <v>103</v>
      </c>
      <c r="AN4326" t="s">
        <v>76</v>
      </c>
      <c r="AO4326" t="s">
        <v>338</v>
      </c>
      <c r="AP4326" t="s">
        <v>830</v>
      </c>
      <c r="AQ4326" t="s">
        <v>170</v>
      </c>
      <c r="AR4326" t="s">
        <v>67</v>
      </c>
      <c r="AS4326" t="s">
        <v>54</v>
      </c>
      <c r="AT4326" t="s">
        <v>73</v>
      </c>
      <c r="AU4326" t="s">
        <v>107</v>
      </c>
      <c r="AV4326" t="s">
        <v>20134</v>
      </c>
    </row>
    <row r="4327" spans="1:48" hidden="1" x14ac:dyDescent="0.3">
      <c r="A4327" t="s">
        <v>20135</v>
      </c>
      <c r="B4327" t="s">
        <v>20136</v>
      </c>
      <c r="C4327" s="1" t="str">
        <f t="shared" si="709"/>
        <v>21:0975</v>
      </c>
      <c r="D4327" s="1" t="str">
        <f t="shared" si="713"/>
        <v>21:0111</v>
      </c>
      <c r="E4327" t="s">
        <v>20137</v>
      </c>
      <c r="F4327" t="s">
        <v>20138</v>
      </c>
      <c r="H4327">
        <v>60.511760099999996</v>
      </c>
      <c r="I4327">
        <v>-100.7631071</v>
      </c>
      <c r="J4327" s="1" t="str">
        <f t="shared" si="714"/>
        <v>NGR lake sediment grab sample</v>
      </c>
      <c r="K4327" s="1" t="str">
        <f t="shared" si="715"/>
        <v>&lt;177 micron (NGR)</v>
      </c>
      <c r="L4327">
        <v>141</v>
      </c>
      <c r="M4327" t="s">
        <v>149</v>
      </c>
      <c r="N4327">
        <v>2741</v>
      </c>
      <c r="O4327" t="s">
        <v>226</v>
      </c>
      <c r="P4327" t="s">
        <v>54</v>
      </c>
      <c r="Q4327" t="s">
        <v>997</v>
      </c>
      <c r="R4327" t="s">
        <v>189</v>
      </c>
      <c r="S4327" t="s">
        <v>57</v>
      </c>
      <c r="T4327" t="s">
        <v>152</v>
      </c>
      <c r="U4327" t="s">
        <v>77</v>
      </c>
      <c r="V4327" t="s">
        <v>119</v>
      </c>
      <c r="W4327" t="s">
        <v>137</v>
      </c>
      <c r="X4327" t="s">
        <v>62</v>
      </c>
      <c r="Y4327" t="s">
        <v>382</v>
      </c>
      <c r="Z4327" t="s">
        <v>96</v>
      </c>
      <c r="AA4327" t="s">
        <v>64</v>
      </c>
      <c r="AB4327" t="s">
        <v>725</v>
      </c>
      <c r="AC4327" t="s">
        <v>224</v>
      </c>
      <c r="AD4327" t="s">
        <v>96</v>
      </c>
      <c r="AE4327" t="s">
        <v>526</v>
      </c>
      <c r="AF4327" t="s">
        <v>282</v>
      </c>
      <c r="AG4327" t="s">
        <v>221</v>
      </c>
      <c r="AH4327" t="s">
        <v>780</v>
      </c>
      <c r="AI4327" t="s">
        <v>328</v>
      </c>
      <c r="AJ4327" t="s">
        <v>328</v>
      </c>
      <c r="AK4327" t="s">
        <v>73</v>
      </c>
      <c r="AL4327" t="s">
        <v>75</v>
      </c>
      <c r="AM4327" t="s">
        <v>75</v>
      </c>
      <c r="AN4327" t="s">
        <v>76</v>
      </c>
      <c r="AO4327" t="s">
        <v>92</v>
      </c>
      <c r="AP4327" t="s">
        <v>225</v>
      </c>
      <c r="AQ4327" t="s">
        <v>382</v>
      </c>
      <c r="AR4327" t="s">
        <v>74</v>
      </c>
      <c r="AS4327" t="s">
        <v>170</v>
      </c>
      <c r="AT4327" t="s">
        <v>91</v>
      </c>
      <c r="AU4327" t="s">
        <v>107</v>
      </c>
      <c r="AV4327" t="s">
        <v>20139</v>
      </c>
    </row>
    <row r="4328" spans="1:48" hidden="1" x14ac:dyDescent="0.3">
      <c r="A4328" t="s">
        <v>20140</v>
      </c>
      <c r="B4328" t="s">
        <v>20141</v>
      </c>
      <c r="C4328" s="1" t="str">
        <f t="shared" si="709"/>
        <v>21:0975</v>
      </c>
      <c r="D4328" s="1" t="str">
        <f t="shared" si="713"/>
        <v>21:0111</v>
      </c>
      <c r="E4328" t="s">
        <v>20142</v>
      </c>
      <c r="F4328" t="s">
        <v>20143</v>
      </c>
      <c r="H4328">
        <v>60.4972043</v>
      </c>
      <c r="I4328">
        <v>-100.8407335</v>
      </c>
      <c r="J4328" s="1" t="str">
        <f t="shared" si="714"/>
        <v>NGR lake sediment grab sample</v>
      </c>
      <c r="K4328" s="1" t="str">
        <f t="shared" si="715"/>
        <v>&lt;177 micron (NGR)</v>
      </c>
      <c r="L4328">
        <v>141</v>
      </c>
      <c r="M4328" t="s">
        <v>165</v>
      </c>
      <c r="N4328">
        <v>2742</v>
      </c>
      <c r="O4328" t="s">
        <v>68</v>
      </c>
      <c r="P4328" t="s">
        <v>54</v>
      </c>
      <c r="Q4328" t="s">
        <v>489</v>
      </c>
      <c r="R4328" t="s">
        <v>141</v>
      </c>
      <c r="S4328" t="s">
        <v>57</v>
      </c>
      <c r="T4328" t="s">
        <v>188</v>
      </c>
      <c r="U4328" t="s">
        <v>88</v>
      </c>
      <c r="V4328" t="s">
        <v>99</v>
      </c>
      <c r="W4328" t="s">
        <v>68</v>
      </c>
      <c r="X4328" t="s">
        <v>74</v>
      </c>
      <c r="Y4328" t="s">
        <v>74</v>
      </c>
      <c r="Z4328" t="s">
        <v>170</v>
      </c>
      <c r="AA4328" t="s">
        <v>64</v>
      </c>
      <c r="AB4328" t="s">
        <v>575</v>
      </c>
      <c r="AC4328" t="s">
        <v>70</v>
      </c>
      <c r="AD4328" t="s">
        <v>67</v>
      </c>
      <c r="AE4328" t="s">
        <v>1238</v>
      </c>
      <c r="AF4328" t="s">
        <v>116</v>
      </c>
      <c r="AG4328" t="s">
        <v>381</v>
      </c>
      <c r="AH4328" t="s">
        <v>780</v>
      </c>
      <c r="AI4328" t="s">
        <v>240</v>
      </c>
      <c r="AJ4328" t="s">
        <v>201</v>
      </c>
      <c r="AK4328" t="s">
        <v>73</v>
      </c>
      <c r="AL4328" t="s">
        <v>103</v>
      </c>
      <c r="AM4328" t="s">
        <v>103</v>
      </c>
      <c r="AN4328" t="s">
        <v>76</v>
      </c>
      <c r="AO4328" t="s">
        <v>168</v>
      </c>
      <c r="AP4328" t="s">
        <v>900</v>
      </c>
      <c r="AQ4328" t="s">
        <v>327</v>
      </c>
      <c r="AR4328" t="s">
        <v>67</v>
      </c>
      <c r="AS4328" t="s">
        <v>54</v>
      </c>
      <c r="AT4328" t="s">
        <v>91</v>
      </c>
      <c r="AU4328" t="s">
        <v>107</v>
      </c>
      <c r="AV4328" t="s">
        <v>20144</v>
      </c>
    </row>
    <row r="4329" spans="1:48" hidden="1" x14ac:dyDescent="0.3">
      <c r="A4329" t="s">
        <v>20145</v>
      </c>
      <c r="B4329" t="s">
        <v>20146</v>
      </c>
      <c r="C4329" s="1" t="str">
        <f t="shared" si="709"/>
        <v>21:0975</v>
      </c>
      <c r="D4329" s="1" t="str">
        <f t="shared" si="713"/>
        <v>21:0111</v>
      </c>
      <c r="E4329" t="s">
        <v>20147</v>
      </c>
      <c r="F4329" t="s">
        <v>20148</v>
      </c>
      <c r="H4329">
        <v>60.500016700000003</v>
      </c>
      <c r="I4329">
        <v>-100.9052435</v>
      </c>
      <c r="J4329" s="1" t="str">
        <f t="shared" si="714"/>
        <v>NGR lake sediment grab sample</v>
      </c>
      <c r="K4329" s="1" t="str">
        <f t="shared" si="715"/>
        <v>&lt;177 micron (NGR)</v>
      </c>
      <c r="L4329">
        <v>141</v>
      </c>
      <c r="M4329" t="s">
        <v>185</v>
      </c>
      <c r="N4329">
        <v>2743</v>
      </c>
      <c r="O4329" t="s">
        <v>171</v>
      </c>
      <c r="P4329" t="s">
        <v>54</v>
      </c>
      <c r="Q4329" t="s">
        <v>470</v>
      </c>
      <c r="R4329" t="s">
        <v>178</v>
      </c>
      <c r="S4329" t="s">
        <v>57</v>
      </c>
      <c r="T4329" t="s">
        <v>315</v>
      </c>
      <c r="U4329" t="s">
        <v>92</v>
      </c>
      <c r="V4329" t="s">
        <v>411</v>
      </c>
      <c r="W4329" t="s">
        <v>220</v>
      </c>
      <c r="X4329" t="s">
        <v>74</v>
      </c>
      <c r="Y4329" t="s">
        <v>94</v>
      </c>
      <c r="Z4329" t="s">
        <v>96</v>
      </c>
      <c r="AA4329" t="s">
        <v>64</v>
      </c>
      <c r="AB4329" t="s">
        <v>122</v>
      </c>
      <c r="AC4329" t="s">
        <v>155</v>
      </c>
      <c r="AD4329" t="s">
        <v>59</v>
      </c>
      <c r="AE4329" t="s">
        <v>302</v>
      </c>
      <c r="AF4329" t="s">
        <v>187</v>
      </c>
      <c r="AG4329" t="s">
        <v>449</v>
      </c>
      <c r="AH4329" t="s">
        <v>472</v>
      </c>
      <c r="AI4329" t="s">
        <v>280</v>
      </c>
      <c r="AJ4329" t="s">
        <v>4080</v>
      </c>
      <c r="AK4329" t="s">
        <v>73</v>
      </c>
      <c r="AL4329" t="s">
        <v>177</v>
      </c>
      <c r="AM4329" t="s">
        <v>125</v>
      </c>
      <c r="AN4329" t="s">
        <v>76</v>
      </c>
      <c r="AO4329" t="s">
        <v>116</v>
      </c>
      <c r="AP4329" t="s">
        <v>179</v>
      </c>
      <c r="AQ4329" t="s">
        <v>134</v>
      </c>
      <c r="AR4329" t="s">
        <v>74</v>
      </c>
      <c r="AS4329" t="s">
        <v>170</v>
      </c>
      <c r="AT4329" t="s">
        <v>152</v>
      </c>
      <c r="AU4329" t="s">
        <v>107</v>
      </c>
      <c r="AV4329" t="s">
        <v>20149</v>
      </c>
    </row>
    <row r="4330" spans="1:48" hidden="1" x14ac:dyDescent="0.3">
      <c r="A4330" t="s">
        <v>20150</v>
      </c>
      <c r="B4330" t="s">
        <v>20151</v>
      </c>
      <c r="C4330" s="1" t="str">
        <f t="shared" si="709"/>
        <v>21:0975</v>
      </c>
      <c r="D4330" s="1" t="str">
        <f t="shared" si="713"/>
        <v>21:0111</v>
      </c>
      <c r="E4330" t="s">
        <v>20152</v>
      </c>
      <c r="F4330" t="s">
        <v>20153</v>
      </c>
      <c r="H4330">
        <v>60.499381300000003</v>
      </c>
      <c r="I4330">
        <v>-100.9869647</v>
      </c>
      <c r="J4330" s="1" t="str">
        <f t="shared" si="714"/>
        <v>NGR lake sediment grab sample</v>
      </c>
      <c r="K4330" s="1" t="str">
        <f t="shared" si="715"/>
        <v>&lt;177 micron (NGR)</v>
      </c>
      <c r="L4330">
        <v>141</v>
      </c>
      <c r="M4330" t="s">
        <v>200</v>
      </c>
      <c r="N4330">
        <v>2744</v>
      </c>
      <c r="O4330" t="s">
        <v>448</v>
      </c>
      <c r="P4330" t="s">
        <v>54</v>
      </c>
      <c r="Q4330" t="s">
        <v>1134</v>
      </c>
      <c r="R4330" t="s">
        <v>134</v>
      </c>
      <c r="S4330" t="s">
        <v>57</v>
      </c>
      <c r="T4330" t="s">
        <v>454</v>
      </c>
      <c r="U4330" t="s">
        <v>88</v>
      </c>
      <c r="V4330" t="s">
        <v>890</v>
      </c>
      <c r="W4330" t="s">
        <v>346</v>
      </c>
      <c r="X4330" t="s">
        <v>74</v>
      </c>
      <c r="Y4330" t="s">
        <v>95</v>
      </c>
      <c r="Z4330" t="s">
        <v>96</v>
      </c>
      <c r="AA4330" t="s">
        <v>64</v>
      </c>
      <c r="AB4330" t="s">
        <v>615</v>
      </c>
      <c r="AC4330" t="s">
        <v>173</v>
      </c>
      <c r="AD4330" t="s">
        <v>62</v>
      </c>
      <c r="AE4330" t="s">
        <v>238</v>
      </c>
      <c r="AF4330" t="s">
        <v>347</v>
      </c>
      <c r="AG4330" t="s">
        <v>380</v>
      </c>
      <c r="AH4330" t="s">
        <v>472</v>
      </c>
      <c r="AI4330" t="s">
        <v>59</v>
      </c>
      <c r="AJ4330" t="s">
        <v>114</v>
      </c>
      <c r="AK4330" t="s">
        <v>73</v>
      </c>
      <c r="AL4330" t="s">
        <v>177</v>
      </c>
      <c r="AM4330" t="s">
        <v>75</v>
      </c>
      <c r="AN4330" t="s">
        <v>76</v>
      </c>
      <c r="AO4330" t="s">
        <v>178</v>
      </c>
      <c r="AP4330" t="s">
        <v>307</v>
      </c>
      <c r="AQ4330" t="s">
        <v>104</v>
      </c>
      <c r="AR4330" t="s">
        <v>67</v>
      </c>
      <c r="AS4330" t="s">
        <v>54</v>
      </c>
      <c r="AT4330" t="s">
        <v>73</v>
      </c>
      <c r="AU4330" t="s">
        <v>107</v>
      </c>
      <c r="AV4330" t="s">
        <v>3999</v>
      </c>
    </row>
    <row r="4331" spans="1:48" hidden="1" x14ac:dyDescent="0.3">
      <c r="A4331" t="s">
        <v>20154</v>
      </c>
      <c r="B4331" t="s">
        <v>20155</v>
      </c>
      <c r="C4331" s="1" t="str">
        <f t="shared" si="709"/>
        <v>21:0975</v>
      </c>
      <c r="D4331" s="1" t="str">
        <f t="shared" si="713"/>
        <v>21:0111</v>
      </c>
      <c r="E4331" t="s">
        <v>20156</v>
      </c>
      <c r="F4331" t="s">
        <v>20157</v>
      </c>
      <c r="H4331">
        <v>60.496821599999997</v>
      </c>
      <c r="I4331">
        <v>-101.0381546</v>
      </c>
      <c r="J4331" s="1" t="str">
        <f t="shared" si="714"/>
        <v>NGR lake sediment grab sample</v>
      </c>
      <c r="K4331" s="1" t="str">
        <f t="shared" si="715"/>
        <v>&lt;177 micron (NGR)</v>
      </c>
      <c r="L4331">
        <v>141</v>
      </c>
      <c r="M4331" t="s">
        <v>217</v>
      </c>
      <c r="N4331">
        <v>2745</v>
      </c>
      <c r="O4331" t="s">
        <v>74</v>
      </c>
      <c r="P4331" t="s">
        <v>54</v>
      </c>
      <c r="Q4331" t="s">
        <v>364</v>
      </c>
      <c r="R4331" t="s">
        <v>317</v>
      </c>
      <c r="S4331" t="s">
        <v>57</v>
      </c>
      <c r="T4331" t="s">
        <v>91</v>
      </c>
      <c r="U4331" t="s">
        <v>88</v>
      </c>
      <c r="V4331" t="s">
        <v>436</v>
      </c>
      <c r="W4331" t="s">
        <v>526</v>
      </c>
      <c r="X4331" t="s">
        <v>74</v>
      </c>
      <c r="Y4331" t="s">
        <v>238</v>
      </c>
      <c r="Z4331" t="s">
        <v>74</v>
      </c>
      <c r="AA4331" t="s">
        <v>64</v>
      </c>
      <c r="AB4331" t="s">
        <v>339</v>
      </c>
      <c r="AC4331" t="s">
        <v>66</v>
      </c>
      <c r="AD4331" t="s">
        <v>67</v>
      </c>
      <c r="AE4331" t="s">
        <v>3853</v>
      </c>
      <c r="AF4331" t="s">
        <v>436</v>
      </c>
      <c r="AG4331" t="s">
        <v>347</v>
      </c>
      <c r="AH4331" t="s">
        <v>780</v>
      </c>
      <c r="AI4331" t="s">
        <v>226</v>
      </c>
      <c r="AJ4331" t="s">
        <v>114</v>
      </c>
      <c r="AK4331" t="s">
        <v>73</v>
      </c>
      <c r="AL4331" t="s">
        <v>103</v>
      </c>
      <c r="AM4331" t="s">
        <v>75</v>
      </c>
      <c r="AN4331" t="s">
        <v>76</v>
      </c>
      <c r="AO4331" t="s">
        <v>104</v>
      </c>
      <c r="AP4331" t="s">
        <v>836</v>
      </c>
      <c r="AQ4331" t="s">
        <v>440</v>
      </c>
      <c r="AR4331" t="s">
        <v>67</v>
      </c>
      <c r="AS4331" t="s">
        <v>54</v>
      </c>
      <c r="AT4331" t="s">
        <v>73</v>
      </c>
      <c r="AU4331" t="s">
        <v>107</v>
      </c>
      <c r="AV4331" t="s">
        <v>20158</v>
      </c>
    </row>
    <row r="4332" spans="1:48" hidden="1" x14ac:dyDescent="0.3">
      <c r="A4332" t="s">
        <v>20159</v>
      </c>
      <c r="B4332" t="s">
        <v>20160</v>
      </c>
      <c r="C4332" s="1" t="str">
        <f t="shared" si="709"/>
        <v>21:0975</v>
      </c>
      <c r="D4332" s="1" t="str">
        <f t="shared" si="713"/>
        <v>21:0111</v>
      </c>
      <c r="E4332" t="s">
        <v>20161</v>
      </c>
      <c r="F4332" t="s">
        <v>20162</v>
      </c>
      <c r="H4332">
        <v>60.498105099999997</v>
      </c>
      <c r="I4332">
        <v>-101.0990169</v>
      </c>
      <c r="J4332" s="1" t="str">
        <f t="shared" si="714"/>
        <v>NGR lake sediment grab sample</v>
      </c>
      <c r="K4332" s="1" t="str">
        <f t="shared" si="715"/>
        <v>&lt;177 micron (NGR)</v>
      </c>
      <c r="L4332">
        <v>141</v>
      </c>
      <c r="M4332" t="s">
        <v>246</v>
      </c>
      <c r="N4332">
        <v>2746</v>
      </c>
      <c r="O4332" t="s">
        <v>74</v>
      </c>
      <c r="P4332" t="s">
        <v>54</v>
      </c>
      <c r="Q4332" t="s">
        <v>560</v>
      </c>
      <c r="R4332" t="s">
        <v>471</v>
      </c>
      <c r="S4332" t="s">
        <v>57</v>
      </c>
      <c r="T4332" t="s">
        <v>562</v>
      </c>
      <c r="U4332" t="s">
        <v>168</v>
      </c>
      <c r="V4332" t="s">
        <v>478</v>
      </c>
      <c r="W4332" t="s">
        <v>302</v>
      </c>
      <c r="X4332" t="s">
        <v>74</v>
      </c>
      <c r="Y4332" t="s">
        <v>396</v>
      </c>
      <c r="Z4332" t="s">
        <v>62</v>
      </c>
      <c r="AA4332" t="s">
        <v>64</v>
      </c>
      <c r="AB4332" t="s">
        <v>235</v>
      </c>
      <c r="AC4332" t="s">
        <v>173</v>
      </c>
      <c r="AD4332" t="s">
        <v>67</v>
      </c>
      <c r="AE4332" t="s">
        <v>5846</v>
      </c>
      <c r="AF4332" t="s">
        <v>69</v>
      </c>
      <c r="AG4332" t="s">
        <v>478</v>
      </c>
      <c r="AH4332" t="s">
        <v>780</v>
      </c>
      <c r="AI4332" t="s">
        <v>692</v>
      </c>
      <c r="AJ4332" t="s">
        <v>439</v>
      </c>
      <c r="AK4332" t="s">
        <v>73</v>
      </c>
      <c r="AL4332" t="s">
        <v>103</v>
      </c>
      <c r="AM4332" t="s">
        <v>224</v>
      </c>
      <c r="AN4332" t="s">
        <v>76</v>
      </c>
      <c r="AO4332" t="s">
        <v>134</v>
      </c>
      <c r="AP4332" t="s">
        <v>2741</v>
      </c>
      <c r="AQ4332" t="s">
        <v>429</v>
      </c>
      <c r="AR4332" t="s">
        <v>74</v>
      </c>
      <c r="AS4332" t="s">
        <v>54</v>
      </c>
      <c r="AT4332" t="s">
        <v>152</v>
      </c>
      <c r="AU4332" t="s">
        <v>107</v>
      </c>
      <c r="AV4332" t="s">
        <v>8823</v>
      </c>
    </row>
    <row r="4333" spans="1:48" hidden="1" x14ac:dyDescent="0.3">
      <c r="A4333" t="s">
        <v>20163</v>
      </c>
      <c r="B4333" t="s">
        <v>20164</v>
      </c>
      <c r="C4333" s="1" t="str">
        <f t="shared" si="709"/>
        <v>21:0975</v>
      </c>
      <c r="D4333" s="1" t="str">
        <f t="shared" si="713"/>
        <v>21:0111</v>
      </c>
      <c r="E4333" t="s">
        <v>20165</v>
      </c>
      <c r="F4333" t="s">
        <v>20166</v>
      </c>
      <c r="H4333">
        <v>60.501950999999998</v>
      </c>
      <c r="I4333">
        <v>-101.17349609999999</v>
      </c>
      <c r="J4333" s="1" t="str">
        <f t="shared" si="714"/>
        <v>NGR lake sediment grab sample</v>
      </c>
      <c r="K4333" s="1" t="str">
        <f t="shared" si="715"/>
        <v>&lt;177 micron (NGR)</v>
      </c>
      <c r="L4333">
        <v>141</v>
      </c>
      <c r="M4333" t="s">
        <v>260</v>
      </c>
      <c r="N4333">
        <v>2747</v>
      </c>
      <c r="O4333" t="s">
        <v>396</v>
      </c>
      <c r="P4333" t="s">
        <v>54</v>
      </c>
      <c r="Q4333" t="s">
        <v>275</v>
      </c>
      <c r="R4333" t="s">
        <v>381</v>
      </c>
      <c r="S4333" t="s">
        <v>57</v>
      </c>
      <c r="T4333" t="s">
        <v>593</v>
      </c>
      <c r="U4333" t="s">
        <v>203</v>
      </c>
      <c r="V4333" t="s">
        <v>303</v>
      </c>
      <c r="W4333" t="s">
        <v>308</v>
      </c>
      <c r="X4333" t="s">
        <v>62</v>
      </c>
      <c r="Y4333" t="s">
        <v>171</v>
      </c>
      <c r="Z4333" t="s">
        <v>62</v>
      </c>
      <c r="AA4333" t="s">
        <v>64</v>
      </c>
      <c r="AB4333" t="s">
        <v>152</v>
      </c>
      <c r="AC4333" t="s">
        <v>70</v>
      </c>
      <c r="AD4333" t="s">
        <v>170</v>
      </c>
      <c r="AE4333" t="s">
        <v>943</v>
      </c>
      <c r="AF4333" t="s">
        <v>151</v>
      </c>
      <c r="AG4333" t="s">
        <v>139</v>
      </c>
      <c r="AH4333" t="s">
        <v>780</v>
      </c>
      <c r="AI4333" t="s">
        <v>138</v>
      </c>
      <c r="AJ4333" t="s">
        <v>1038</v>
      </c>
      <c r="AK4333" t="s">
        <v>73</v>
      </c>
      <c r="AL4333" t="s">
        <v>177</v>
      </c>
      <c r="AM4333" t="s">
        <v>157</v>
      </c>
      <c r="AN4333" t="s">
        <v>76</v>
      </c>
      <c r="AO4333" t="s">
        <v>1753</v>
      </c>
      <c r="AP4333" t="s">
        <v>656</v>
      </c>
      <c r="AQ4333" t="s">
        <v>281</v>
      </c>
      <c r="AR4333" t="s">
        <v>67</v>
      </c>
      <c r="AS4333" t="s">
        <v>62</v>
      </c>
      <c r="AT4333" t="s">
        <v>58</v>
      </c>
      <c r="AU4333" t="s">
        <v>107</v>
      </c>
      <c r="AV4333" t="s">
        <v>15114</v>
      </c>
    </row>
    <row r="4334" spans="1:48" hidden="1" x14ac:dyDescent="0.3">
      <c r="A4334" t="s">
        <v>20167</v>
      </c>
      <c r="B4334" t="s">
        <v>20168</v>
      </c>
      <c r="C4334" s="1" t="str">
        <f t="shared" si="709"/>
        <v>21:0975</v>
      </c>
      <c r="D4334" s="1" t="str">
        <f t="shared" si="713"/>
        <v>21:0111</v>
      </c>
      <c r="E4334" t="s">
        <v>20169</v>
      </c>
      <c r="F4334" t="s">
        <v>20170</v>
      </c>
      <c r="H4334">
        <v>60.489830400000002</v>
      </c>
      <c r="I4334">
        <v>-101.24210069999999</v>
      </c>
      <c r="J4334" s="1" t="str">
        <f t="shared" si="714"/>
        <v>NGR lake sediment grab sample</v>
      </c>
      <c r="K4334" s="1" t="str">
        <f t="shared" si="715"/>
        <v>&lt;177 micron (NGR)</v>
      </c>
      <c r="L4334">
        <v>141</v>
      </c>
      <c r="M4334" t="s">
        <v>273</v>
      </c>
      <c r="N4334">
        <v>2748</v>
      </c>
      <c r="O4334" t="s">
        <v>68</v>
      </c>
      <c r="P4334" t="s">
        <v>54</v>
      </c>
      <c r="Q4334" t="s">
        <v>1477</v>
      </c>
      <c r="R4334" t="s">
        <v>203</v>
      </c>
      <c r="S4334" t="s">
        <v>57</v>
      </c>
      <c r="T4334" t="s">
        <v>438</v>
      </c>
      <c r="U4334" t="s">
        <v>59</v>
      </c>
      <c r="V4334" t="s">
        <v>575</v>
      </c>
      <c r="W4334" t="s">
        <v>421</v>
      </c>
      <c r="X4334" t="s">
        <v>74</v>
      </c>
      <c r="Y4334" t="s">
        <v>63</v>
      </c>
      <c r="Z4334" t="s">
        <v>127</v>
      </c>
      <c r="AA4334" t="s">
        <v>64</v>
      </c>
      <c r="AB4334" t="s">
        <v>303</v>
      </c>
      <c r="AC4334" t="s">
        <v>173</v>
      </c>
      <c r="AD4334" t="s">
        <v>92</v>
      </c>
      <c r="AE4334" t="s">
        <v>8719</v>
      </c>
      <c r="AF4334" t="s">
        <v>116</v>
      </c>
      <c r="AG4334" t="s">
        <v>427</v>
      </c>
      <c r="AH4334" t="s">
        <v>780</v>
      </c>
      <c r="AI4334" t="s">
        <v>709</v>
      </c>
      <c r="AJ4334" t="s">
        <v>114</v>
      </c>
      <c r="AK4334" t="s">
        <v>73</v>
      </c>
      <c r="AL4334" t="s">
        <v>103</v>
      </c>
      <c r="AM4334" t="s">
        <v>75</v>
      </c>
      <c r="AN4334" t="s">
        <v>76</v>
      </c>
      <c r="AO4334" t="s">
        <v>203</v>
      </c>
      <c r="AP4334" t="s">
        <v>105</v>
      </c>
      <c r="AQ4334" t="s">
        <v>77</v>
      </c>
      <c r="AR4334" t="s">
        <v>74</v>
      </c>
      <c r="AS4334" t="s">
        <v>62</v>
      </c>
      <c r="AT4334" t="s">
        <v>73</v>
      </c>
      <c r="AU4334" t="s">
        <v>107</v>
      </c>
      <c r="AV4334" t="s">
        <v>20171</v>
      </c>
    </row>
    <row r="4335" spans="1:48" hidden="1" x14ac:dyDescent="0.3">
      <c r="A4335" t="s">
        <v>20172</v>
      </c>
      <c r="B4335" t="s">
        <v>20173</v>
      </c>
      <c r="C4335" s="1" t="str">
        <f t="shared" si="709"/>
        <v>21:0975</v>
      </c>
      <c r="D4335" s="1" t="str">
        <f t="shared" si="713"/>
        <v>21:0111</v>
      </c>
      <c r="E4335" t="s">
        <v>20174</v>
      </c>
      <c r="F4335" t="s">
        <v>20175</v>
      </c>
      <c r="H4335">
        <v>60.490841600000003</v>
      </c>
      <c r="I4335">
        <v>-101.3029423</v>
      </c>
      <c r="J4335" s="1" t="str">
        <f t="shared" si="714"/>
        <v>NGR lake sediment grab sample</v>
      </c>
      <c r="K4335" s="1" t="str">
        <f t="shared" si="715"/>
        <v>&lt;177 micron (NGR)</v>
      </c>
      <c r="L4335">
        <v>141</v>
      </c>
      <c r="M4335" t="s">
        <v>289</v>
      </c>
      <c r="N4335">
        <v>2749</v>
      </c>
      <c r="O4335" t="s">
        <v>305</v>
      </c>
      <c r="P4335" t="s">
        <v>54</v>
      </c>
      <c r="Q4335" t="s">
        <v>3299</v>
      </c>
      <c r="R4335" t="s">
        <v>575</v>
      </c>
      <c r="S4335" t="s">
        <v>57</v>
      </c>
      <c r="T4335" t="s">
        <v>560</v>
      </c>
      <c r="U4335" t="s">
        <v>59</v>
      </c>
      <c r="V4335" t="s">
        <v>190</v>
      </c>
      <c r="W4335" t="s">
        <v>421</v>
      </c>
      <c r="X4335" t="s">
        <v>62</v>
      </c>
      <c r="Y4335" t="s">
        <v>238</v>
      </c>
      <c r="Z4335" t="s">
        <v>170</v>
      </c>
      <c r="AA4335" t="s">
        <v>64</v>
      </c>
      <c r="AB4335" t="s">
        <v>248</v>
      </c>
      <c r="AC4335" t="s">
        <v>157</v>
      </c>
      <c r="AD4335" t="s">
        <v>59</v>
      </c>
      <c r="AE4335" t="s">
        <v>2181</v>
      </c>
      <c r="AF4335" t="s">
        <v>178</v>
      </c>
      <c r="AG4335" t="s">
        <v>478</v>
      </c>
      <c r="AH4335" t="s">
        <v>472</v>
      </c>
      <c r="AI4335" t="s">
        <v>305</v>
      </c>
      <c r="AJ4335" t="s">
        <v>1376</v>
      </c>
      <c r="AK4335" t="s">
        <v>73</v>
      </c>
      <c r="AL4335" t="s">
        <v>224</v>
      </c>
      <c r="AM4335" t="s">
        <v>396</v>
      </c>
      <c r="AN4335" t="s">
        <v>76</v>
      </c>
      <c r="AO4335" t="s">
        <v>1397</v>
      </c>
      <c r="AP4335" t="s">
        <v>234</v>
      </c>
      <c r="AQ4335" t="s">
        <v>121</v>
      </c>
      <c r="AR4335" t="s">
        <v>67</v>
      </c>
      <c r="AS4335" t="s">
        <v>96</v>
      </c>
      <c r="AT4335" t="s">
        <v>73</v>
      </c>
      <c r="AU4335" t="s">
        <v>107</v>
      </c>
      <c r="AV4335" t="s">
        <v>18832</v>
      </c>
    </row>
    <row r="4336" spans="1:48" hidden="1" x14ac:dyDescent="0.3">
      <c r="A4336" t="s">
        <v>20176</v>
      </c>
      <c r="B4336" t="s">
        <v>20177</v>
      </c>
      <c r="C4336" s="1" t="str">
        <f t="shared" si="709"/>
        <v>21:0975</v>
      </c>
      <c r="D4336" s="1" t="str">
        <f t="shared" si="713"/>
        <v>21:0111</v>
      </c>
      <c r="E4336" t="s">
        <v>20178</v>
      </c>
      <c r="F4336" t="s">
        <v>20179</v>
      </c>
      <c r="H4336">
        <v>60.482744099999998</v>
      </c>
      <c r="I4336">
        <v>-101.3515678</v>
      </c>
      <c r="J4336" s="1" t="str">
        <f t="shared" si="714"/>
        <v>NGR lake sediment grab sample</v>
      </c>
      <c r="K4336" s="1" t="str">
        <f t="shared" si="715"/>
        <v>&lt;177 micron (NGR)</v>
      </c>
      <c r="L4336">
        <v>141</v>
      </c>
      <c r="M4336" t="s">
        <v>301</v>
      </c>
      <c r="N4336">
        <v>2750</v>
      </c>
      <c r="O4336" t="s">
        <v>346</v>
      </c>
      <c r="P4336" t="s">
        <v>54</v>
      </c>
      <c r="Q4336" t="s">
        <v>593</v>
      </c>
      <c r="R4336" t="s">
        <v>236</v>
      </c>
      <c r="S4336" t="s">
        <v>57</v>
      </c>
      <c r="T4336" t="s">
        <v>1295</v>
      </c>
      <c r="U4336" t="s">
        <v>117</v>
      </c>
      <c r="V4336" t="s">
        <v>478</v>
      </c>
      <c r="W4336" t="s">
        <v>238</v>
      </c>
      <c r="X4336" t="s">
        <v>62</v>
      </c>
      <c r="Y4336" t="s">
        <v>355</v>
      </c>
      <c r="Z4336" t="s">
        <v>170</v>
      </c>
      <c r="AA4336" t="s">
        <v>64</v>
      </c>
      <c r="AB4336" t="s">
        <v>364</v>
      </c>
      <c r="AC4336" t="s">
        <v>238</v>
      </c>
      <c r="AD4336" t="s">
        <v>77</v>
      </c>
      <c r="AE4336" t="s">
        <v>155</v>
      </c>
      <c r="AF4336" t="s">
        <v>281</v>
      </c>
      <c r="AG4336" t="s">
        <v>616</v>
      </c>
      <c r="AH4336" t="s">
        <v>780</v>
      </c>
      <c r="AI4336" t="s">
        <v>156</v>
      </c>
      <c r="AJ4336" t="s">
        <v>15297</v>
      </c>
      <c r="AK4336" t="s">
        <v>73</v>
      </c>
      <c r="AL4336" t="s">
        <v>103</v>
      </c>
      <c r="AM4336" t="s">
        <v>171</v>
      </c>
      <c r="AN4336" t="s">
        <v>76</v>
      </c>
      <c r="AO4336" t="s">
        <v>356</v>
      </c>
      <c r="AP4336" t="s">
        <v>4217</v>
      </c>
      <c r="AQ4336" t="s">
        <v>4247</v>
      </c>
      <c r="AR4336" t="s">
        <v>62</v>
      </c>
      <c r="AS4336" t="s">
        <v>117</v>
      </c>
      <c r="AT4336" t="s">
        <v>315</v>
      </c>
      <c r="AU4336" t="s">
        <v>107</v>
      </c>
      <c r="AV4336" t="s">
        <v>8823</v>
      </c>
    </row>
    <row r="4337" spans="1:48" hidden="1" x14ac:dyDescent="0.3">
      <c r="A4337" t="s">
        <v>20180</v>
      </c>
      <c r="B4337" t="s">
        <v>20181</v>
      </c>
      <c r="C4337" s="1" t="str">
        <f t="shared" si="709"/>
        <v>21:0975</v>
      </c>
      <c r="D4337" s="1" t="str">
        <f t="shared" si="713"/>
        <v>21:0111</v>
      </c>
      <c r="E4337" t="s">
        <v>20182</v>
      </c>
      <c r="F4337" t="s">
        <v>20183</v>
      </c>
      <c r="H4337">
        <v>60.486504500000002</v>
      </c>
      <c r="I4337">
        <v>-101.4200337</v>
      </c>
      <c r="J4337" s="1" t="str">
        <f t="shared" si="714"/>
        <v>NGR lake sediment grab sample</v>
      </c>
      <c r="K4337" s="1" t="str">
        <f t="shared" si="715"/>
        <v>&lt;177 micron (NGR)</v>
      </c>
      <c r="L4337">
        <v>141</v>
      </c>
      <c r="M4337" t="s">
        <v>314</v>
      </c>
      <c r="N4337">
        <v>2751</v>
      </c>
      <c r="O4337" t="s">
        <v>87</v>
      </c>
      <c r="P4337" t="s">
        <v>54</v>
      </c>
      <c r="Q4337" t="s">
        <v>277</v>
      </c>
      <c r="R4337" t="s">
        <v>16014</v>
      </c>
      <c r="S4337" t="s">
        <v>57</v>
      </c>
      <c r="T4337" t="s">
        <v>1814</v>
      </c>
      <c r="U4337" t="s">
        <v>88</v>
      </c>
      <c r="V4337" t="s">
        <v>121</v>
      </c>
      <c r="W4337" t="s">
        <v>157</v>
      </c>
      <c r="X4337" t="s">
        <v>62</v>
      </c>
      <c r="Y4337" t="s">
        <v>265</v>
      </c>
      <c r="Z4337" t="s">
        <v>62</v>
      </c>
      <c r="AA4337" t="s">
        <v>64</v>
      </c>
      <c r="AB4337" t="s">
        <v>262</v>
      </c>
      <c r="AC4337" t="s">
        <v>526</v>
      </c>
      <c r="AD4337" t="s">
        <v>550</v>
      </c>
      <c r="AE4337" t="s">
        <v>173</v>
      </c>
      <c r="AF4337" t="s">
        <v>290</v>
      </c>
      <c r="AG4337" t="s">
        <v>290</v>
      </c>
      <c r="AH4337" t="s">
        <v>472</v>
      </c>
      <c r="AI4337" t="s">
        <v>138</v>
      </c>
      <c r="AJ4337" t="s">
        <v>507</v>
      </c>
      <c r="AK4337" t="s">
        <v>73</v>
      </c>
      <c r="AL4337" t="s">
        <v>103</v>
      </c>
      <c r="AM4337" t="s">
        <v>396</v>
      </c>
      <c r="AN4337" t="s">
        <v>76</v>
      </c>
      <c r="AO4337" t="s">
        <v>4247</v>
      </c>
      <c r="AP4337" t="s">
        <v>89</v>
      </c>
      <c r="AQ4337" t="s">
        <v>2005</v>
      </c>
      <c r="AR4337" t="s">
        <v>170</v>
      </c>
      <c r="AS4337" t="s">
        <v>117</v>
      </c>
      <c r="AT4337" t="s">
        <v>262</v>
      </c>
      <c r="AU4337" t="s">
        <v>107</v>
      </c>
      <c r="AV4337" t="s">
        <v>7006</v>
      </c>
    </row>
    <row r="4338" spans="1:48" hidden="1" x14ac:dyDescent="0.3">
      <c r="A4338" t="s">
        <v>20184</v>
      </c>
      <c r="B4338" t="s">
        <v>20185</v>
      </c>
      <c r="C4338" s="1" t="str">
        <f t="shared" si="709"/>
        <v>21:0975</v>
      </c>
      <c r="D4338" s="1" t="str">
        <f t="shared" si="713"/>
        <v>21:0111</v>
      </c>
      <c r="E4338" t="s">
        <v>20186</v>
      </c>
      <c r="F4338" t="s">
        <v>20187</v>
      </c>
      <c r="H4338">
        <v>60.550667300000001</v>
      </c>
      <c r="I4338">
        <v>-100.0142264</v>
      </c>
      <c r="J4338" s="1" t="str">
        <f t="shared" si="714"/>
        <v>NGR lake sediment grab sample</v>
      </c>
      <c r="K4338" s="1" t="str">
        <f t="shared" si="715"/>
        <v>&lt;177 micron (NGR)</v>
      </c>
      <c r="L4338">
        <v>141</v>
      </c>
      <c r="M4338" t="s">
        <v>324</v>
      </c>
      <c r="N4338">
        <v>2752</v>
      </c>
      <c r="O4338" t="s">
        <v>203</v>
      </c>
      <c r="P4338" t="s">
        <v>583</v>
      </c>
      <c r="Q4338" t="s">
        <v>1980</v>
      </c>
      <c r="R4338" t="s">
        <v>12082</v>
      </c>
      <c r="S4338" t="s">
        <v>57</v>
      </c>
      <c r="T4338" t="s">
        <v>20188</v>
      </c>
      <c r="U4338" t="s">
        <v>116</v>
      </c>
      <c r="V4338" t="s">
        <v>20189</v>
      </c>
      <c r="W4338" t="s">
        <v>363</v>
      </c>
      <c r="X4338" t="s">
        <v>54</v>
      </c>
      <c r="Y4338" t="s">
        <v>514</v>
      </c>
      <c r="Z4338" t="s">
        <v>59</v>
      </c>
      <c r="AA4338" t="s">
        <v>64</v>
      </c>
      <c r="AB4338" t="s">
        <v>20190</v>
      </c>
      <c r="AC4338" t="s">
        <v>20191</v>
      </c>
      <c r="AD4338" t="s">
        <v>16143</v>
      </c>
      <c r="AE4338" t="s">
        <v>171</v>
      </c>
      <c r="AF4338" t="s">
        <v>890</v>
      </c>
      <c r="AG4338" t="s">
        <v>152</v>
      </c>
      <c r="AH4338" t="s">
        <v>780</v>
      </c>
      <c r="AI4338" t="s">
        <v>203</v>
      </c>
      <c r="AJ4338" t="s">
        <v>3530</v>
      </c>
      <c r="AK4338" t="s">
        <v>73</v>
      </c>
      <c r="AL4338" t="s">
        <v>302</v>
      </c>
      <c r="AM4338" t="s">
        <v>308</v>
      </c>
      <c r="AN4338" t="s">
        <v>20192</v>
      </c>
      <c r="AO4338" t="s">
        <v>1609</v>
      </c>
      <c r="AP4338" t="s">
        <v>253</v>
      </c>
      <c r="AQ4338" t="s">
        <v>20193</v>
      </c>
      <c r="AR4338" t="s">
        <v>127</v>
      </c>
      <c r="AS4338" t="s">
        <v>203</v>
      </c>
      <c r="AT4338" t="s">
        <v>643</v>
      </c>
      <c r="AU4338" t="s">
        <v>20194</v>
      </c>
      <c r="AV4338" t="s">
        <v>20195</v>
      </c>
    </row>
    <row r="4339" spans="1:48" hidden="1" x14ac:dyDescent="0.3">
      <c r="A4339" t="s">
        <v>20196</v>
      </c>
      <c r="B4339" t="s">
        <v>20197</v>
      </c>
      <c r="C4339" s="1" t="str">
        <f t="shared" ref="C4339:C4402" si="716">HYPERLINK("https://geochem.nrcan.gc.ca/cdogs/content/bdl/bdl210975_e.htm", "21:0975")</f>
        <v>21:0975</v>
      </c>
      <c r="D4339" s="1" t="str">
        <f t="shared" si="713"/>
        <v>21:0111</v>
      </c>
      <c r="E4339" t="s">
        <v>20198</v>
      </c>
      <c r="F4339" t="s">
        <v>20199</v>
      </c>
      <c r="H4339">
        <v>60.5526859</v>
      </c>
      <c r="I4339">
        <v>-100.05843640000001</v>
      </c>
      <c r="J4339" s="1" t="str">
        <f t="shared" si="714"/>
        <v>NGR lake sediment grab sample</v>
      </c>
      <c r="K4339" s="1" t="str">
        <f t="shared" si="715"/>
        <v>&lt;177 micron (NGR)</v>
      </c>
      <c r="L4339">
        <v>141</v>
      </c>
      <c r="M4339" t="s">
        <v>335</v>
      </c>
      <c r="N4339">
        <v>2753</v>
      </c>
      <c r="O4339" t="s">
        <v>137</v>
      </c>
      <c r="P4339" t="s">
        <v>54</v>
      </c>
      <c r="Q4339" t="s">
        <v>593</v>
      </c>
      <c r="R4339" t="s">
        <v>12458</v>
      </c>
      <c r="S4339" t="s">
        <v>57</v>
      </c>
      <c r="T4339" t="s">
        <v>20200</v>
      </c>
      <c r="U4339" t="s">
        <v>57</v>
      </c>
      <c r="V4339" t="s">
        <v>142</v>
      </c>
      <c r="W4339" t="s">
        <v>355</v>
      </c>
      <c r="X4339" t="s">
        <v>62</v>
      </c>
      <c r="Y4339" t="s">
        <v>171</v>
      </c>
      <c r="Z4339" t="s">
        <v>62</v>
      </c>
      <c r="AA4339" t="s">
        <v>64</v>
      </c>
      <c r="AB4339" t="s">
        <v>20201</v>
      </c>
      <c r="AC4339" t="s">
        <v>66</v>
      </c>
      <c r="AD4339" t="s">
        <v>20202</v>
      </c>
      <c r="AE4339" t="s">
        <v>5846</v>
      </c>
      <c r="AF4339" t="s">
        <v>116</v>
      </c>
      <c r="AG4339" t="s">
        <v>890</v>
      </c>
      <c r="AH4339" t="s">
        <v>780</v>
      </c>
      <c r="AI4339" t="s">
        <v>340</v>
      </c>
      <c r="AJ4339" t="s">
        <v>20203</v>
      </c>
      <c r="AK4339" t="s">
        <v>73</v>
      </c>
      <c r="AL4339" t="s">
        <v>224</v>
      </c>
      <c r="AM4339" t="s">
        <v>211</v>
      </c>
      <c r="AN4339" t="s">
        <v>8623</v>
      </c>
      <c r="AO4339" t="s">
        <v>13127</v>
      </c>
      <c r="AP4339" t="s">
        <v>194</v>
      </c>
      <c r="AQ4339" t="s">
        <v>20204</v>
      </c>
      <c r="AR4339" t="s">
        <v>67</v>
      </c>
      <c r="AS4339" t="s">
        <v>88</v>
      </c>
      <c r="AT4339" t="s">
        <v>248</v>
      </c>
      <c r="AU4339" t="s">
        <v>107</v>
      </c>
      <c r="AV4339" t="s">
        <v>2055</v>
      </c>
    </row>
    <row r="4340" spans="1:48" hidden="1" x14ac:dyDescent="0.3">
      <c r="A4340" t="s">
        <v>20205</v>
      </c>
      <c r="B4340" t="s">
        <v>20206</v>
      </c>
      <c r="C4340" s="1" t="str">
        <f t="shared" si="716"/>
        <v>21:0975</v>
      </c>
      <c r="D4340" s="1" t="str">
        <f t="shared" si="713"/>
        <v>21:0111</v>
      </c>
      <c r="E4340" t="s">
        <v>20128</v>
      </c>
      <c r="F4340" t="s">
        <v>20207</v>
      </c>
      <c r="H4340">
        <v>60.532132699999998</v>
      </c>
      <c r="I4340">
        <v>-100.1348875</v>
      </c>
      <c r="J4340" s="1" t="str">
        <f t="shared" si="714"/>
        <v>NGR lake sediment grab sample</v>
      </c>
      <c r="K4340" s="1" t="str">
        <f t="shared" si="715"/>
        <v>&lt;177 micron (NGR)</v>
      </c>
      <c r="L4340">
        <v>141</v>
      </c>
      <c r="M4340" t="s">
        <v>1969</v>
      </c>
      <c r="N4340">
        <v>2754</v>
      </c>
      <c r="O4340" t="s">
        <v>281</v>
      </c>
      <c r="P4340" t="s">
        <v>54</v>
      </c>
      <c r="Q4340" t="s">
        <v>731</v>
      </c>
      <c r="R4340" t="s">
        <v>12046</v>
      </c>
      <c r="S4340" t="s">
        <v>57</v>
      </c>
      <c r="T4340" t="s">
        <v>188</v>
      </c>
      <c r="U4340" t="s">
        <v>77</v>
      </c>
      <c r="V4340" t="s">
        <v>412</v>
      </c>
      <c r="W4340" t="s">
        <v>118</v>
      </c>
      <c r="X4340" t="s">
        <v>67</v>
      </c>
      <c r="Y4340" t="s">
        <v>63</v>
      </c>
      <c r="Z4340" t="s">
        <v>138</v>
      </c>
      <c r="AA4340" t="s">
        <v>64</v>
      </c>
      <c r="AB4340" t="s">
        <v>522</v>
      </c>
      <c r="AC4340" t="s">
        <v>177</v>
      </c>
      <c r="AD4340" t="s">
        <v>16142</v>
      </c>
      <c r="AE4340" t="s">
        <v>8882</v>
      </c>
      <c r="AF4340" t="s">
        <v>151</v>
      </c>
      <c r="AG4340" t="s">
        <v>91</v>
      </c>
      <c r="AH4340" t="s">
        <v>472</v>
      </c>
      <c r="AI4340" t="s">
        <v>413</v>
      </c>
      <c r="AJ4340" t="s">
        <v>156</v>
      </c>
      <c r="AK4340" t="s">
        <v>73</v>
      </c>
      <c r="AL4340" t="s">
        <v>206</v>
      </c>
      <c r="AM4340" t="s">
        <v>75</v>
      </c>
      <c r="AN4340" t="s">
        <v>2740</v>
      </c>
      <c r="AO4340" t="s">
        <v>77</v>
      </c>
      <c r="AP4340" t="s">
        <v>253</v>
      </c>
      <c r="AQ4340" t="s">
        <v>16647</v>
      </c>
      <c r="AR4340" t="s">
        <v>74</v>
      </c>
      <c r="AS4340" t="s">
        <v>54</v>
      </c>
      <c r="AT4340" t="s">
        <v>73</v>
      </c>
      <c r="AU4340" t="s">
        <v>107</v>
      </c>
      <c r="AV4340" t="s">
        <v>3209</v>
      </c>
    </row>
    <row r="4341" spans="1:48" hidden="1" x14ac:dyDescent="0.3">
      <c r="A4341" t="s">
        <v>20208</v>
      </c>
      <c r="B4341" t="s">
        <v>20209</v>
      </c>
      <c r="C4341" s="1" t="str">
        <f t="shared" si="716"/>
        <v>21:0975</v>
      </c>
      <c r="D4341" s="1" t="str">
        <f t="shared" si="713"/>
        <v>21:0111</v>
      </c>
      <c r="E4341" t="s">
        <v>20128</v>
      </c>
      <c r="F4341" t="s">
        <v>20210</v>
      </c>
      <c r="H4341">
        <v>60.532132699999998</v>
      </c>
      <c r="I4341">
        <v>-100.1348875</v>
      </c>
      <c r="J4341" s="1" t="str">
        <f t="shared" si="714"/>
        <v>NGR lake sediment grab sample</v>
      </c>
      <c r="K4341" s="1" t="str">
        <f t="shared" si="715"/>
        <v>&lt;177 micron (NGR)</v>
      </c>
      <c r="L4341">
        <v>141</v>
      </c>
      <c r="M4341" t="s">
        <v>1961</v>
      </c>
      <c r="N4341">
        <v>2755</v>
      </c>
      <c r="O4341" t="s">
        <v>168</v>
      </c>
      <c r="P4341" t="s">
        <v>54</v>
      </c>
      <c r="Q4341" t="s">
        <v>403</v>
      </c>
      <c r="R4341" t="s">
        <v>20211</v>
      </c>
      <c r="S4341" t="s">
        <v>57</v>
      </c>
      <c r="T4341" t="s">
        <v>58</v>
      </c>
      <c r="U4341" t="s">
        <v>92</v>
      </c>
      <c r="V4341" t="s">
        <v>221</v>
      </c>
      <c r="W4341" t="s">
        <v>61</v>
      </c>
      <c r="X4341" t="s">
        <v>62</v>
      </c>
      <c r="Y4341" t="s">
        <v>63</v>
      </c>
      <c r="Z4341" t="s">
        <v>138</v>
      </c>
      <c r="AA4341" t="s">
        <v>64</v>
      </c>
      <c r="AB4341" t="s">
        <v>303</v>
      </c>
      <c r="AC4341" t="s">
        <v>66</v>
      </c>
      <c r="AD4341" t="s">
        <v>92</v>
      </c>
      <c r="AE4341" t="s">
        <v>3289</v>
      </c>
      <c r="AF4341" t="s">
        <v>436</v>
      </c>
      <c r="AG4341" t="s">
        <v>277</v>
      </c>
      <c r="AH4341" t="s">
        <v>173</v>
      </c>
      <c r="AI4341" t="s">
        <v>514</v>
      </c>
      <c r="AJ4341" t="s">
        <v>72</v>
      </c>
      <c r="AK4341" t="s">
        <v>73</v>
      </c>
      <c r="AL4341" t="s">
        <v>74</v>
      </c>
      <c r="AM4341" t="s">
        <v>125</v>
      </c>
      <c r="AN4341" t="s">
        <v>76</v>
      </c>
      <c r="AO4341" t="s">
        <v>77</v>
      </c>
      <c r="AP4341" t="s">
        <v>253</v>
      </c>
      <c r="AQ4341" t="s">
        <v>2770</v>
      </c>
      <c r="AR4341" t="s">
        <v>62</v>
      </c>
      <c r="AS4341" t="s">
        <v>54</v>
      </c>
      <c r="AT4341" t="s">
        <v>73</v>
      </c>
      <c r="AU4341" t="s">
        <v>107</v>
      </c>
      <c r="AV4341" t="s">
        <v>20212</v>
      </c>
    </row>
    <row r="4342" spans="1:48" hidden="1" x14ac:dyDescent="0.3">
      <c r="A4342" t="s">
        <v>20213</v>
      </c>
      <c r="B4342" t="s">
        <v>20214</v>
      </c>
      <c r="C4342" s="1" t="str">
        <f t="shared" si="716"/>
        <v>21:0975</v>
      </c>
      <c r="D4342" s="1" t="str">
        <f t="shared" si="713"/>
        <v>21:0111</v>
      </c>
      <c r="E4342" t="s">
        <v>20215</v>
      </c>
      <c r="F4342" t="s">
        <v>20216</v>
      </c>
      <c r="H4342">
        <v>60.535631000000002</v>
      </c>
      <c r="I4342">
        <v>-100.1706777</v>
      </c>
      <c r="J4342" s="1" t="str">
        <f t="shared" si="714"/>
        <v>NGR lake sediment grab sample</v>
      </c>
      <c r="K4342" s="1" t="str">
        <f t="shared" si="715"/>
        <v>&lt;177 micron (NGR)</v>
      </c>
      <c r="L4342">
        <v>141</v>
      </c>
      <c r="M4342" t="s">
        <v>354</v>
      </c>
      <c r="N4342">
        <v>2756</v>
      </c>
      <c r="O4342" t="s">
        <v>263</v>
      </c>
      <c r="P4342" t="s">
        <v>54</v>
      </c>
      <c r="Q4342" t="s">
        <v>549</v>
      </c>
      <c r="R4342" t="s">
        <v>290</v>
      </c>
      <c r="S4342" t="s">
        <v>57</v>
      </c>
      <c r="T4342" t="s">
        <v>189</v>
      </c>
      <c r="U4342" t="s">
        <v>59</v>
      </c>
      <c r="V4342" t="s">
        <v>381</v>
      </c>
      <c r="W4342" t="s">
        <v>206</v>
      </c>
      <c r="X4342" t="s">
        <v>67</v>
      </c>
      <c r="Y4342" t="s">
        <v>302</v>
      </c>
      <c r="Z4342" t="s">
        <v>170</v>
      </c>
      <c r="AA4342" t="s">
        <v>64</v>
      </c>
      <c r="AB4342" t="s">
        <v>151</v>
      </c>
      <c r="AC4342" t="s">
        <v>66</v>
      </c>
      <c r="AD4342" t="s">
        <v>67</v>
      </c>
      <c r="AE4342" t="s">
        <v>68</v>
      </c>
      <c r="AF4342" t="s">
        <v>281</v>
      </c>
      <c r="AG4342" t="s">
        <v>139</v>
      </c>
      <c r="AH4342" t="s">
        <v>70</v>
      </c>
      <c r="AI4342" t="s">
        <v>87</v>
      </c>
      <c r="AJ4342" t="s">
        <v>94</v>
      </c>
      <c r="AK4342" t="s">
        <v>73</v>
      </c>
      <c r="AL4342" t="s">
        <v>103</v>
      </c>
      <c r="AM4342" t="s">
        <v>103</v>
      </c>
      <c r="AN4342" t="s">
        <v>76</v>
      </c>
      <c r="AO4342" t="s">
        <v>114</v>
      </c>
      <c r="AP4342" t="s">
        <v>234</v>
      </c>
      <c r="AQ4342" t="s">
        <v>92</v>
      </c>
      <c r="AR4342" t="s">
        <v>74</v>
      </c>
      <c r="AS4342" t="s">
        <v>54</v>
      </c>
      <c r="AT4342" t="s">
        <v>73</v>
      </c>
      <c r="AU4342" t="s">
        <v>107</v>
      </c>
      <c r="AV4342" t="s">
        <v>8599</v>
      </c>
    </row>
    <row r="4343" spans="1:48" hidden="1" x14ac:dyDescent="0.3">
      <c r="A4343" t="s">
        <v>20217</v>
      </c>
      <c r="B4343" t="s">
        <v>20218</v>
      </c>
      <c r="C4343" s="1" t="str">
        <f t="shared" si="716"/>
        <v>21:0975</v>
      </c>
      <c r="D4343" s="1" t="str">
        <f>HYPERLINK("https://geochem.nrcan.gc.ca/cdogs/content/svy/svy_e.htm", "")</f>
        <v/>
      </c>
      <c r="G4343" s="1" t="str">
        <f>HYPERLINK("https://geochem.nrcan.gc.ca/cdogs/content/cr_/cr_00125_e.htm", "125")</f>
        <v>125</v>
      </c>
      <c r="J4343" t="s">
        <v>230</v>
      </c>
      <c r="K4343" t="s">
        <v>231</v>
      </c>
      <c r="L4343">
        <v>141</v>
      </c>
      <c r="M4343" t="s">
        <v>232</v>
      </c>
      <c r="N4343">
        <v>2757</v>
      </c>
      <c r="O4343" t="s">
        <v>251</v>
      </c>
      <c r="P4343" t="s">
        <v>127</v>
      </c>
      <c r="Q4343" t="s">
        <v>652</v>
      </c>
      <c r="R4343" t="s">
        <v>203</v>
      </c>
      <c r="S4343" t="s">
        <v>57</v>
      </c>
      <c r="T4343" t="s">
        <v>356</v>
      </c>
      <c r="U4343" t="s">
        <v>203</v>
      </c>
      <c r="V4343" t="s">
        <v>99</v>
      </c>
      <c r="W4343" t="s">
        <v>125</v>
      </c>
      <c r="X4343" t="s">
        <v>74</v>
      </c>
      <c r="Y4343" t="s">
        <v>211</v>
      </c>
      <c r="Z4343" t="s">
        <v>96</v>
      </c>
      <c r="AA4343" t="s">
        <v>64</v>
      </c>
      <c r="AB4343" t="s">
        <v>290</v>
      </c>
      <c r="AC4343" t="s">
        <v>224</v>
      </c>
      <c r="AD4343" t="s">
        <v>138</v>
      </c>
      <c r="AE4343" t="s">
        <v>421</v>
      </c>
      <c r="AF4343" t="s">
        <v>92</v>
      </c>
      <c r="AG4343" t="s">
        <v>116</v>
      </c>
      <c r="AH4343" t="s">
        <v>206</v>
      </c>
      <c r="AI4343" t="s">
        <v>168</v>
      </c>
      <c r="AJ4343" t="s">
        <v>127</v>
      </c>
      <c r="AK4343" t="s">
        <v>73</v>
      </c>
      <c r="AL4343" t="s">
        <v>103</v>
      </c>
      <c r="AM4343" t="s">
        <v>75</v>
      </c>
      <c r="AN4343" t="s">
        <v>76</v>
      </c>
      <c r="AO4343" t="s">
        <v>95</v>
      </c>
      <c r="AP4343" t="s">
        <v>1067</v>
      </c>
      <c r="AQ4343" t="s">
        <v>168</v>
      </c>
      <c r="AR4343" t="s">
        <v>67</v>
      </c>
      <c r="AS4343" t="s">
        <v>170</v>
      </c>
      <c r="AT4343" t="s">
        <v>549</v>
      </c>
      <c r="AU4343" t="s">
        <v>107</v>
      </c>
      <c r="AV4343" t="s">
        <v>14399</v>
      </c>
    </row>
    <row r="4344" spans="1:48" hidden="1" x14ac:dyDescent="0.3">
      <c r="A4344" t="s">
        <v>20219</v>
      </c>
      <c r="B4344" t="s">
        <v>20220</v>
      </c>
      <c r="C4344" s="1" t="str">
        <f t="shared" si="716"/>
        <v>21:0975</v>
      </c>
      <c r="D4344" s="1" t="str">
        <f t="shared" ref="D4344:D4350" si="717">HYPERLINK("https://geochem.nrcan.gc.ca/cdogs/content/svy/svy210111_e.htm", "21:0111")</f>
        <v>21:0111</v>
      </c>
      <c r="E4344" t="s">
        <v>20221</v>
      </c>
      <c r="F4344" t="s">
        <v>20222</v>
      </c>
      <c r="H4344">
        <v>60.540861200000002</v>
      </c>
      <c r="I4344">
        <v>-100.2580924</v>
      </c>
      <c r="J4344" s="1" t="str">
        <f t="shared" ref="J4344:J4350" si="718">HYPERLINK("https://geochem.nrcan.gc.ca/cdogs/content/kwd/kwd020027_e.htm", "NGR lake sediment grab sample")</f>
        <v>NGR lake sediment grab sample</v>
      </c>
      <c r="K4344" s="1" t="str">
        <f t="shared" ref="K4344:K4350" si="719">HYPERLINK("https://geochem.nrcan.gc.ca/cdogs/content/kwd/kwd080006_e.htm", "&lt;177 micron (NGR)")</f>
        <v>&lt;177 micron (NGR)</v>
      </c>
      <c r="L4344">
        <v>141</v>
      </c>
      <c r="M4344" t="s">
        <v>2031</v>
      </c>
      <c r="N4344">
        <v>2758</v>
      </c>
      <c r="O4344" t="s">
        <v>99</v>
      </c>
      <c r="P4344" t="s">
        <v>54</v>
      </c>
      <c r="Q4344" t="s">
        <v>1583</v>
      </c>
      <c r="R4344" t="s">
        <v>16295</v>
      </c>
      <c r="S4344" t="s">
        <v>57</v>
      </c>
      <c r="T4344" t="s">
        <v>411</v>
      </c>
      <c r="U4344" t="s">
        <v>290</v>
      </c>
      <c r="V4344" t="s">
        <v>381</v>
      </c>
      <c r="W4344" t="s">
        <v>396</v>
      </c>
      <c r="X4344" t="s">
        <v>67</v>
      </c>
      <c r="Y4344" t="s">
        <v>302</v>
      </c>
      <c r="Z4344" t="s">
        <v>170</v>
      </c>
      <c r="AA4344" t="s">
        <v>64</v>
      </c>
      <c r="AB4344" t="s">
        <v>69</v>
      </c>
      <c r="AC4344" t="s">
        <v>66</v>
      </c>
      <c r="AD4344" t="s">
        <v>127</v>
      </c>
      <c r="AE4344" t="s">
        <v>68</v>
      </c>
      <c r="AF4344" t="s">
        <v>76</v>
      </c>
      <c r="AG4344" t="s">
        <v>478</v>
      </c>
      <c r="AH4344" t="s">
        <v>526</v>
      </c>
      <c r="AI4344" t="s">
        <v>124</v>
      </c>
      <c r="AJ4344" t="s">
        <v>327</v>
      </c>
      <c r="AK4344" t="s">
        <v>73</v>
      </c>
      <c r="AL4344" t="s">
        <v>75</v>
      </c>
      <c r="AM4344" t="s">
        <v>75</v>
      </c>
      <c r="AN4344" t="s">
        <v>76</v>
      </c>
      <c r="AO4344" t="s">
        <v>439</v>
      </c>
      <c r="AP4344" t="s">
        <v>656</v>
      </c>
      <c r="AQ4344" t="s">
        <v>1530</v>
      </c>
      <c r="AR4344" t="s">
        <v>170</v>
      </c>
      <c r="AS4344" t="s">
        <v>54</v>
      </c>
      <c r="AT4344" t="s">
        <v>73</v>
      </c>
      <c r="AU4344" t="s">
        <v>107</v>
      </c>
      <c r="AV4344" t="s">
        <v>16526</v>
      </c>
    </row>
    <row r="4345" spans="1:48" hidden="1" x14ac:dyDescent="0.3">
      <c r="A4345" t="s">
        <v>20223</v>
      </c>
      <c r="B4345" t="s">
        <v>20224</v>
      </c>
      <c r="C4345" s="1" t="str">
        <f t="shared" si="716"/>
        <v>21:0975</v>
      </c>
      <c r="D4345" s="1" t="str">
        <f t="shared" si="717"/>
        <v>21:0111</v>
      </c>
      <c r="E4345" t="s">
        <v>20225</v>
      </c>
      <c r="F4345" t="s">
        <v>20226</v>
      </c>
      <c r="H4345">
        <v>60.6021128</v>
      </c>
      <c r="I4345">
        <v>-100.8549065</v>
      </c>
      <c r="J4345" s="1" t="str">
        <f t="shared" si="718"/>
        <v>NGR lake sediment grab sample</v>
      </c>
      <c r="K4345" s="1" t="str">
        <f t="shared" si="719"/>
        <v>&lt;177 micron (NGR)</v>
      </c>
      <c r="L4345">
        <v>142</v>
      </c>
      <c r="M4345" t="s">
        <v>52</v>
      </c>
      <c r="N4345">
        <v>2759</v>
      </c>
      <c r="O4345" t="s">
        <v>302</v>
      </c>
      <c r="P4345" t="s">
        <v>54</v>
      </c>
      <c r="Q4345" t="s">
        <v>275</v>
      </c>
      <c r="R4345" t="s">
        <v>282</v>
      </c>
      <c r="S4345" t="s">
        <v>57</v>
      </c>
      <c r="T4345" t="s">
        <v>152</v>
      </c>
      <c r="U4345" t="s">
        <v>88</v>
      </c>
      <c r="V4345" t="s">
        <v>616</v>
      </c>
      <c r="W4345" t="s">
        <v>238</v>
      </c>
      <c r="X4345" t="s">
        <v>67</v>
      </c>
      <c r="Y4345" t="s">
        <v>226</v>
      </c>
      <c r="Z4345" t="s">
        <v>170</v>
      </c>
      <c r="AA4345" t="s">
        <v>64</v>
      </c>
      <c r="AB4345" t="s">
        <v>615</v>
      </c>
      <c r="AC4345" t="s">
        <v>70</v>
      </c>
      <c r="AD4345" t="s">
        <v>67</v>
      </c>
      <c r="AE4345" t="s">
        <v>3162</v>
      </c>
      <c r="AF4345" t="s">
        <v>616</v>
      </c>
      <c r="AG4345" t="s">
        <v>356</v>
      </c>
      <c r="AH4345" t="s">
        <v>780</v>
      </c>
      <c r="AI4345" t="s">
        <v>240</v>
      </c>
      <c r="AJ4345" t="s">
        <v>123</v>
      </c>
      <c r="AK4345" t="s">
        <v>73</v>
      </c>
      <c r="AL4345" t="s">
        <v>103</v>
      </c>
      <c r="AM4345" t="s">
        <v>125</v>
      </c>
      <c r="AN4345" t="s">
        <v>76</v>
      </c>
      <c r="AO4345" t="s">
        <v>168</v>
      </c>
      <c r="AP4345" t="s">
        <v>1980</v>
      </c>
      <c r="AQ4345" t="s">
        <v>327</v>
      </c>
      <c r="AR4345" t="s">
        <v>67</v>
      </c>
      <c r="AS4345" t="s">
        <v>62</v>
      </c>
      <c r="AT4345" t="s">
        <v>152</v>
      </c>
      <c r="AU4345" t="s">
        <v>107</v>
      </c>
      <c r="AV4345" t="s">
        <v>20227</v>
      </c>
    </row>
    <row r="4346" spans="1:48" hidden="1" x14ac:dyDescent="0.3">
      <c r="A4346" t="s">
        <v>20228</v>
      </c>
      <c r="B4346" t="s">
        <v>20229</v>
      </c>
      <c r="C4346" s="1" t="str">
        <f t="shared" si="716"/>
        <v>21:0975</v>
      </c>
      <c r="D4346" s="1" t="str">
        <f t="shared" si="717"/>
        <v>21:0111</v>
      </c>
      <c r="E4346" t="s">
        <v>20230</v>
      </c>
      <c r="F4346" t="s">
        <v>20231</v>
      </c>
      <c r="H4346">
        <v>60.5294898</v>
      </c>
      <c r="I4346">
        <v>-100.332438</v>
      </c>
      <c r="J4346" s="1" t="str">
        <f t="shared" si="718"/>
        <v>NGR lake sediment grab sample</v>
      </c>
      <c r="K4346" s="1" t="str">
        <f t="shared" si="719"/>
        <v>&lt;177 micron (NGR)</v>
      </c>
      <c r="L4346">
        <v>142</v>
      </c>
      <c r="M4346" t="s">
        <v>86</v>
      </c>
      <c r="N4346">
        <v>2760</v>
      </c>
      <c r="O4346" t="s">
        <v>190</v>
      </c>
      <c r="P4346" t="s">
        <v>127</v>
      </c>
      <c r="Q4346" t="s">
        <v>573</v>
      </c>
      <c r="R4346" t="s">
        <v>10231</v>
      </c>
      <c r="S4346" t="s">
        <v>57</v>
      </c>
      <c r="T4346" t="s">
        <v>522</v>
      </c>
      <c r="U4346" t="s">
        <v>281</v>
      </c>
      <c r="V4346" t="s">
        <v>189</v>
      </c>
      <c r="W4346" t="s">
        <v>302</v>
      </c>
      <c r="X4346" t="s">
        <v>67</v>
      </c>
      <c r="Y4346" t="s">
        <v>238</v>
      </c>
      <c r="Z4346" t="s">
        <v>170</v>
      </c>
      <c r="AA4346" t="s">
        <v>64</v>
      </c>
      <c r="AB4346" t="s">
        <v>436</v>
      </c>
      <c r="AC4346" t="s">
        <v>66</v>
      </c>
      <c r="AD4346" t="s">
        <v>127</v>
      </c>
      <c r="AE4346" t="s">
        <v>74</v>
      </c>
      <c r="AF4346" t="s">
        <v>134</v>
      </c>
      <c r="AG4346" t="s">
        <v>550</v>
      </c>
      <c r="AH4346" t="s">
        <v>238</v>
      </c>
      <c r="AI4346" t="s">
        <v>96</v>
      </c>
      <c r="AJ4346" t="s">
        <v>94</v>
      </c>
      <c r="AK4346" t="s">
        <v>73</v>
      </c>
      <c r="AL4346" t="s">
        <v>103</v>
      </c>
      <c r="AM4346" t="s">
        <v>103</v>
      </c>
      <c r="AN4346" t="s">
        <v>76</v>
      </c>
      <c r="AO4346" t="s">
        <v>124</v>
      </c>
      <c r="AP4346" t="s">
        <v>1980</v>
      </c>
      <c r="AQ4346" t="s">
        <v>374</v>
      </c>
      <c r="AR4346" t="s">
        <v>62</v>
      </c>
      <c r="AS4346" t="s">
        <v>54</v>
      </c>
      <c r="AT4346" t="s">
        <v>73</v>
      </c>
      <c r="AU4346" t="s">
        <v>107</v>
      </c>
      <c r="AV4346" t="s">
        <v>6743</v>
      </c>
    </row>
    <row r="4347" spans="1:48" hidden="1" x14ac:dyDescent="0.3">
      <c r="A4347" t="s">
        <v>20232</v>
      </c>
      <c r="B4347" t="s">
        <v>20233</v>
      </c>
      <c r="C4347" s="1" t="str">
        <f t="shared" si="716"/>
        <v>21:0975</v>
      </c>
      <c r="D4347" s="1" t="str">
        <f t="shared" si="717"/>
        <v>21:0111</v>
      </c>
      <c r="E4347" t="s">
        <v>20234</v>
      </c>
      <c r="F4347" t="s">
        <v>20235</v>
      </c>
      <c r="H4347">
        <v>60.544752099999997</v>
      </c>
      <c r="I4347">
        <v>-100.36828920000001</v>
      </c>
      <c r="J4347" s="1" t="str">
        <f t="shared" si="718"/>
        <v>NGR lake sediment grab sample</v>
      </c>
      <c r="K4347" s="1" t="str">
        <f t="shared" si="719"/>
        <v>&lt;177 micron (NGR)</v>
      </c>
      <c r="L4347">
        <v>142</v>
      </c>
      <c r="M4347" t="s">
        <v>113</v>
      </c>
      <c r="N4347">
        <v>2761</v>
      </c>
      <c r="O4347" t="s">
        <v>168</v>
      </c>
      <c r="P4347" t="s">
        <v>54</v>
      </c>
      <c r="Q4347" t="s">
        <v>91</v>
      </c>
      <c r="R4347" t="s">
        <v>317</v>
      </c>
      <c r="S4347" t="s">
        <v>57</v>
      </c>
      <c r="T4347" t="s">
        <v>90</v>
      </c>
      <c r="U4347" t="s">
        <v>57</v>
      </c>
      <c r="V4347" t="s">
        <v>2740</v>
      </c>
      <c r="W4347" t="s">
        <v>75</v>
      </c>
      <c r="X4347" t="s">
        <v>67</v>
      </c>
      <c r="Y4347" t="s">
        <v>75</v>
      </c>
      <c r="Z4347" t="s">
        <v>74</v>
      </c>
      <c r="AA4347" t="s">
        <v>64</v>
      </c>
      <c r="AB4347" t="s">
        <v>203</v>
      </c>
      <c r="AC4347" t="s">
        <v>66</v>
      </c>
      <c r="AD4347" t="s">
        <v>67</v>
      </c>
      <c r="AE4347" t="s">
        <v>70</v>
      </c>
      <c r="AF4347" t="s">
        <v>76</v>
      </c>
      <c r="AG4347" t="s">
        <v>178</v>
      </c>
      <c r="AH4347" t="s">
        <v>155</v>
      </c>
      <c r="AI4347" t="s">
        <v>137</v>
      </c>
      <c r="AJ4347" t="s">
        <v>238</v>
      </c>
      <c r="AK4347" t="s">
        <v>73</v>
      </c>
      <c r="AL4347" t="s">
        <v>103</v>
      </c>
      <c r="AM4347" t="s">
        <v>103</v>
      </c>
      <c r="AN4347" t="s">
        <v>76</v>
      </c>
      <c r="AO4347" t="s">
        <v>79</v>
      </c>
      <c r="AP4347" t="s">
        <v>1583</v>
      </c>
      <c r="AQ4347" t="s">
        <v>104</v>
      </c>
      <c r="AR4347" t="s">
        <v>67</v>
      </c>
      <c r="AS4347" t="s">
        <v>54</v>
      </c>
      <c r="AT4347" t="s">
        <v>73</v>
      </c>
      <c r="AU4347" t="s">
        <v>107</v>
      </c>
      <c r="AV4347" t="s">
        <v>16526</v>
      </c>
    </row>
    <row r="4348" spans="1:48" hidden="1" x14ac:dyDescent="0.3">
      <c r="A4348" t="s">
        <v>20236</v>
      </c>
      <c r="B4348" t="s">
        <v>20237</v>
      </c>
      <c r="C4348" s="1" t="str">
        <f t="shared" si="716"/>
        <v>21:0975</v>
      </c>
      <c r="D4348" s="1" t="str">
        <f t="shared" si="717"/>
        <v>21:0111</v>
      </c>
      <c r="E4348" t="s">
        <v>20234</v>
      </c>
      <c r="F4348" t="s">
        <v>20238</v>
      </c>
      <c r="H4348">
        <v>60.544752099999997</v>
      </c>
      <c r="I4348">
        <v>-100.36828920000001</v>
      </c>
      <c r="J4348" s="1" t="str">
        <f t="shared" si="718"/>
        <v>NGR lake sediment grab sample</v>
      </c>
      <c r="K4348" s="1" t="str">
        <f t="shared" si="719"/>
        <v>&lt;177 micron (NGR)</v>
      </c>
      <c r="L4348">
        <v>142</v>
      </c>
      <c r="M4348" t="s">
        <v>132</v>
      </c>
      <c r="N4348">
        <v>2762</v>
      </c>
      <c r="O4348" t="s">
        <v>88</v>
      </c>
      <c r="P4348" t="s">
        <v>54</v>
      </c>
      <c r="Q4348" t="s">
        <v>277</v>
      </c>
      <c r="R4348" t="s">
        <v>347</v>
      </c>
      <c r="S4348" t="s">
        <v>57</v>
      </c>
      <c r="T4348" t="s">
        <v>116</v>
      </c>
      <c r="U4348" t="s">
        <v>57</v>
      </c>
      <c r="V4348" t="s">
        <v>2740</v>
      </c>
      <c r="W4348" t="s">
        <v>177</v>
      </c>
      <c r="X4348" t="s">
        <v>67</v>
      </c>
      <c r="Y4348" t="s">
        <v>75</v>
      </c>
      <c r="Z4348" t="s">
        <v>74</v>
      </c>
      <c r="AA4348" t="s">
        <v>64</v>
      </c>
      <c r="AB4348" t="s">
        <v>203</v>
      </c>
      <c r="AC4348" t="s">
        <v>66</v>
      </c>
      <c r="AD4348" t="s">
        <v>67</v>
      </c>
      <c r="AE4348" t="s">
        <v>70</v>
      </c>
      <c r="AF4348" t="s">
        <v>76</v>
      </c>
      <c r="AG4348" t="s">
        <v>290</v>
      </c>
      <c r="AH4348" t="s">
        <v>70</v>
      </c>
      <c r="AI4348" t="s">
        <v>95</v>
      </c>
      <c r="AJ4348" t="s">
        <v>238</v>
      </c>
      <c r="AK4348" t="s">
        <v>73</v>
      </c>
      <c r="AL4348" t="s">
        <v>103</v>
      </c>
      <c r="AM4348" t="s">
        <v>103</v>
      </c>
      <c r="AN4348" t="s">
        <v>76</v>
      </c>
      <c r="AO4348" t="s">
        <v>211</v>
      </c>
      <c r="AP4348" t="s">
        <v>521</v>
      </c>
      <c r="AQ4348" t="s">
        <v>178</v>
      </c>
      <c r="AR4348" t="s">
        <v>67</v>
      </c>
      <c r="AS4348" t="s">
        <v>54</v>
      </c>
      <c r="AT4348" t="s">
        <v>73</v>
      </c>
      <c r="AU4348" t="s">
        <v>107</v>
      </c>
      <c r="AV4348" t="s">
        <v>1097</v>
      </c>
    </row>
    <row r="4349" spans="1:48" hidden="1" x14ac:dyDescent="0.3">
      <c r="A4349" t="s">
        <v>20239</v>
      </c>
      <c r="B4349" t="s">
        <v>20240</v>
      </c>
      <c r="C4349" s="1" t="str">
        <f t="shared" si="716"/>
        <v>21:0975</v>
      </c>
      <c r="D4349" s="1" t="str">
        <f t="shared" si="717"/>
        <v>21:0111</v>
      </c>
      <c r="E4349" t="s">
        <v>20241</v>
      </c>
      <c r="F4349" t="s">
        <v>20242</v>
      </c>
      <c r="H4349">
        <v>60.543747600000003</v>
      </c>
      <c r="I4349">
        <v>-100.4564139</v>
      </c>
      <c r="J4349" s="1" t="str">
        <f t="shared" si="718"/>
        <v>NGR lake sediment grab sample</v>
      </c>
      <c r="K4349" s="1" t="str">
        <f t="shared" si="719"/>
        <v>&lt;177 micron (NGR)</v>
      </c>
      <c r="L4349">
        <v>142</v>
      </c>
      <c r="M4349" t="s">
        <v>149</v>
      </c>
      <c r="N4349">
        <v>2763</v>
      </c>
      <c r="O4349" t="s">
        <v>121</v>
      </c>
      <c r="P4349" t="s">
        <v>54</v>
      </c>
      <c r="Q4349" t="s">
        <v>58</v>
      </c>
      <c r="R4349" t="s">
        <v>890</v>
      </c>
      <c r="S4349" t="s">
        <v>57</v>
      </c>
      <c r="T4349" t="s">
        <v>436</v>
      </c>
      <c r="U4349" t="s">
        <v>138</v>
      </c>
      <c r="V4349" t="s">
        <v>2740</v>
      </c>
      <c r="W4349" t="s">
        <v>74</v>
      </c>
      <c r="X4349" t="s">
        <v>67</v>
      </c>
      <c r="Y4349" t="s">
        <v>177</v>
      </c>
      <c r="Z4349" t="s">
        <v>74</v>
      </c>
      <c r="AA4349" t="s">
        <v>64</v>
      </c>
      <c r="AB4349" t="s">
        <v>77</v>
      </c>
      <c r="AC4349" t="s">
        <v>66</v>
      </c>
      <c r="AD4349" t="s">
        <v>67</v>
      </c>
      <c r="AE4349" t="s">
        <v>5473</v>
      </c>
      <c r="AF4349" t="s">
        <v>76</v>
      </c>
      <c r="AG4349" t="s">
        <v>168</v>
      </c>
      <c r="AH4349" t="s">
        <v>224</v>
      </c>
      <c r="AI4349" t="s">
        <v>95</v>
      </c>
      <c r="AJ4349" t="s">
        <v>448</v>
      </c>
      <c r="AK4349" t="s">
        <v>73</v>
      </c>
      <c r="AL4349" t="s">
        <v>103</v>
      </c>
      <c r="AM4349" t="s">
        <v>103</v>
      </c>
      <c r="AN4349" t="s">
        <v>76</v>
      </c>
      <c r="AO4349" t="s">
        <v>170</v>
      </c>
      <c r="AP4349" t="s">
        <v>1158</v>
      </c>
      <c r="AQ4349" t="s">
        <v>92</v>
      </c>
      <c r="AR4349" t="s">
        <v>74</v>
      </c>
      <c r="AS4349" t="s">
        <v>54</v>
      </c>
      <c r="AT4349" t="s">
        <v>73</v>
      </c>
      <c r="AU4349" t="s">
        <v>107</v>
      </c>
      <c r="AV4349" t="s">
        <v>20243</v>
      </c>
    </row>
    <row r="4350" spans="1:48" hidden="1" x14ac:dyDescent="0.3">
      <c r="A4350" t="s">
        <v>20244</v>
      </c>
      <c r="B4350" t="s">
        <v>20245</v>
      </c>
      <c r="C4350" s="1" t="str">
        <f t="shared" si="716"/>
        <v>21:0975</v>
      </c>
      <c r="D4350" s="1" t="str">
        <f t="shared" si="717"/>
        <v>21:0111</v>
      </c>
      <c r="E4350" t="s">
        <v>20246</v>
      </c>
      <c r="F4350" t="s">
        <v>20247</v>
      </c>
      <c r="H4350">
        <v>60.534894600000001</v>
      </c>
      <c r="I4350">
        <v>-100.5324773</v>
      </c>
      <c r="J4350" s="1" t="str">
        <f t="shared" si="718"/>
        <v>NGR lake sediment grab sample</v>
      </c>
      <c r="K4350" s="1" t="str">
        <f t="shared" si="719"/>
        <v>&lt;177 micron (NGR)</v>
      </c>
      <c r="L4350">
        <v>142</v>
      </c>
      <c r="M4350" t="s">
        <v>165</v>
      </c>
      <c r="N4350">
        <v>2764</v>
      </c>
      <c r="O4350" t="s">
        <v>94</v>
      </c>
      <c r="P4350" t="s">
        <v>54</v>
      </c>
      <c r="Q4350" t="s">
        <v>447</v>
      </c>
      <c r="R4350" t="s">
        <v>90</v>
      </c>
      <c r="S4350" t="s">
        <v>57</v>
      </c>
      <c r="T4350" t="s">
        <v>100</v>
      </c>
      <c r="U4350" t="s">
        <v>57</v>
      </c>
      <c r="V4350" t="s">
        <v>69</v>
      </c>
      <c r="W4350" t="s">
        <v>103</v>
      </c>
      <c r="X4350" t="s">
        <v>67</v>
      </c>
      <c r="Y4350" t="s">
        <v>75</v>
      </c>
      <c r="Z4350" t="s">
        <v>62</v>
      </c>
      <c r="AA4350" t="s">
        <v>64</v>
      </c>
      <c r="AB4350" t="s">
        <v>616</v>
      </c>
      <c r="AC4350" t="s">
        <v>66</v>
      </c>
      <c r="AD4350" t="s">
        <v>67</v>
      </c>
      <c r="AE4350" t="s">
        <v>75</v>
      </c>
      <c r="AF4350" t="s">
        <v>178</v>
      </c>
      <c r="AG4350" t="s">
        <v>141</v>
      </c>
      <c r="AH4350" t="s">
        <v>173</v>
      </c>
      <c r="AI4350" t="s">
        <v>211</v>
      </c>
      <c r="AJ4350" t="s">
        <v>118</v>
      </c>
      <c r="AK4350" t="s">
        <v>73</v>
      </c>
      <c r="AL4350" t="s">
        <v>103</v>
      </c>
      <c r="AM4350" t="s">
        <v>103</v>
      </c>
      <c r="AN4350" t="s">
        <v>76</v>
      </c>
      <c r="AO4350" t="s">
        <v>692</v>
      </c>
      <c r="AP4350" t="s">
        <v>186</v>
      </c>
      <c r="AQ4350" t="s">
        <v>118</v>
      </c>
      <c r="AR4350" t="s">
        <v>67</v>
      </c>
      <c r="AS4350" t="s">
        <v>54</v>
      </c>
      <c r="AT4350" t="s">
        <v>73</v>
      </c>
      <c r="AU4350" t="s">
        <v>107</v>
      </c>
      <c r="AV4350" t="s">
        <v>20248</v>
      </c>
    </row>
    <row r="4351" spans="1:48" hidden="1" x14ac:dyDescent="0.3">
      <c r="A4351" t="s">
        <v>20249</v>
      </c>
      <c r="B4351" t="s">
        <v>20250</v>
      </c>
      <c r="C4351" s="1" t="str">
        <f t="shared" si="716"/>
        <v>21:0975</v>
      </c>
      <c r="D4351" s="1" t="str">
        <f>HYPERLINK("https://geochem.nrcan.gc.ca/cdogs/content/svy/svy_e.htm", "")</f>
        <v/>
      </c>
      <c r="G4351" s="1" t="str">
        <f>HYPERLINK("https://geochem.nrcan.gc.ca/cdogs/content/cr_/cr_00161_e.htm", "161")</f>
        <v>161</v>
      </c>
      <c r="J4351" t="s">
        <v>230</v>
      </c>
      <c r="K4351" t="s">
        <v>231</v>
      </c>
      <c r="L4351">
        <v>142</v>
      </c>
      <c r="M4351" t="s">
        <v>232</v>
      </c>
      <c r="N4351">
        <v>2765</v>
      </c>
      <c r="O4351" t="s">
        <v>336</v>
      </c>
      <c r="P4351" t="s">
        <v>54</v>
      </c>
      <c r="Q4351" t="s">
        <v>105</v>
      </c>
      <c r="R4351" t="s">
        <v>103</v>
      </c>
      <c r="S4351" t="s">
        <v>57</v>
      </c>
      <c r="T4351" t="s">
        <v>293</v>
      </c>
      <c r="U4351" t="s">
        <v>88</v>
      </c>
      <c r="V4351" t="s">
        <v>167</v>
      </c>
      <c r="W4351" t="s">
        <v>63</v>
      </c>
      <c r="X4351" t="s">
        <v>62</v>
      </c>
      <c r="Y4351" t="s">
        <v>211</v>
      </c>
      <c r="Z4351" t="s">
        <v>178</v>
      </c>
      <c r="AA4351" t="s">
        <v>64</v>
      </c>
      <c r="AB4351" t="s">
        <v>478</v>
      </c>
      <c r="AC4351" t="s">
        <v>75</v>
      </c>
      <c r="AD4351" t="s">
        <v>67</v>
      </c>
      <c r="AE4351" t="s">
        <v>12930</v>
      </c>
      <c r="AF4351" t="s">
        <v>90</v>
      </c>
      <c r="AG4351" t="s">
        <v>223</v>
      </c>
      <c r="AH4351" t="s">
        <v>125</v>
      </c>
      <c r="AI4351" t="s">
        <v>134</v>
      </c>
      <c r="AJ4351" t="s">
        <v>348</v>
      </c>
      <c r="AK4351" t="s">
        <v>73</v>
      </c>
      <c r="AL4351" t="s">
        <v>68</v>
      </c>
      <c r="AM4351" t="s">
        <v>74</v>
      </c>
      <c r="AN4351" t="s">
        <v>76</v>
      </c>
      <c r="AO4351" t="s">
        <v>92</v>
      </c>
      <c r="AP4351" t="s">
        <v>239</v>
      </c>
      <c r="AQ4351" t="s">
        <v>106</v>
      </c>
      <c r="AR4351" t="s">
        <v>62</v>
      </c>
      <c r="AS4351" t="s">
        <v>127</v>
      </c>
      <c r="AT4351" t="s">
        <v>58</v>
      </c>
      <c r="AU4351" t="s">
        <v>558</v>
      </c>
      <c r="AV4351" t="s">
        <v>20251</v>
      </c>
    </row>
    <row r="4352" spans="1:48" hidden="1" x14ac:dyDescent="0.3">
      <c r="A4352" t="s">
        <v>20252</v>
      </c>
      <c r="B4352" t="s">
        <v>20253</v>
      </c>
      <c r="C4352" s="1" t="str">
        <f t="shared" si="716"/>
        <v>21:0975</v>
      </c>
      <c r="D4352" s="1" t="str">
        <f t="shared" ref="D4352:D4378" si="720">HYPERLINK("https://geochem.nrcan.gc.ca/cdogs/content/svy/svy210111_e.htm", "21:0111")</f>
        <v>21:0111</v>
      </c>
      <c r="E4352" t="s">
        <v>20254</v>
      </c>
      <c r="F4352" t="s">
        <v>20255</v>
      </c>
      <c r="H4352">
        <v>60.543210500000001</v>
      </c>
      <c r="I4352">
        <v>-100.56191339999999</v>
      </c>
      <c r="J4352" s="1" t="str">
        <f t="shared" ref="J4352:J4378" si="721">HYPERLINK("https://geochem.nrcan.gc.ca/cdogs/content/kwd/kwd020027_e.htm", "NGR lake sediment grab sample")</f>
        <v>NGR lake sediment grab sample</v>
      </c>
      <c r="K4352" s="1" t="str">
        <f t="shared" ref="K4352:K4378" si="722">HYPERLINK("https://geochem.nrcan.gc.ca/cdogs/content/kwd/kwd080006_e.htm", "&lt;177 micron (NGR)")</f>
        <v>&lt;177 micron (NGR)</v>
      </c>
      <c r="L4352">
        <v>142</v>
      </c>
      <c r="M4352" t="s">
        <v>185</v>
      </c>
      <c r="N4352">
        <v>2766</v>
      </c>
      <c r="O4352" t="s">
        <v>99</v>
      </c>
      <c r="P4352" t="s">
        <v>54</v>
      </c>
      <c r="Q4352" t="s">
        <v>462</v>
      </c>
      <c r="R4352" t="s">
        <v>20256</v>
      </c>
      <c r="S4352" t="s">
        <v>57</v>
      </c>
      <c r="T4352" t="s">
        <v>615</v>
      </c>
      <c r="U4352" t="s">
        <v>104</v>
      </c>
      <c r="V4352" t="s">
        <v>357</v>
      </c>
      <c r="W4352" t="s">
        <v>396</v>
      </c>
      <c r="X4352" t="s">
        <v>67</v>
      </c>
      <c r="Y4352" t="s">
        <v>388</v>
      </c>
      <c r="Z4352" t="s">
        <v>62</v>
      </c>
      <c r="AA4352" t="s">
        <v>64</v>
      </c>
      <c r="AB4352" t="s">
        <v>282</v>
      </c>
      <c r="AC4352" t="s">
        <v>66</v>
      </c>
      <c r="AD4352" t="s">
        <v>127</v>
      </c>
      <c r="AE4352" t="s">
        <v>5846</v>
      </c>
      <c r="AF4352" t="s">
        <v>77</v>
      </c>
      <c r="AG4352" t="s">
        <v>436</v>
      </c>
      <c r="AH4352" t="s">
        <v>780</v>
      </c>
      <c r="AI4352" t="s">
        <v>226</v>
      </c>
      <c r="AJ4352" t="s">
        <v>136</v>
      </c>
      <c r="AK4352" t="s">
        <v>73</v>
      </c>
      <c r="AL4352" t="s">
        <v>103</v>
      </c>
      <c r="AM4352" t="s">
        <v>103</v>
      </c>
      <c r="AN4352" t="s">
        <v>76</v>
      </c>
      <c r="AO4352" t="s">
        <v>338</v>
      </c>
      <c r="AP4352" t="s">
        <v>954</v>
      </c>
      <c r="AQ4352" t="s">
        <v>413</v>
      </c>
      <c r="AR4352" t="s">
        <v>74</v>
      </c>
      <c r="AS4352" t="s">
        <v>54</v>
      </c>
      <c r="AT4352" t="s">
        <v>73</v>
      </c>
      <c r="AU4352" t="s">
        <v>107</v>
      </c>
      <c r="AV4352" t="s">
        <v>20257</v>
      </c>
    </row>
    <row r="4353" spans="1:48" hidden="1" x14ac:dyDescent="0.3">
      <c r="A4353" t="s">
        <v>20258</v>
      </c>
      <c r="B4353" t="s">
        <v>20259</v>
      </c>
      <c r="C4353" s="1" t="str">
        <f t="shared" si="716"/>
        <v>21:0975</v>
      </c>
      <c r="D4353" s="1" t="str">
        <f t="shared" si="720"/>
        <v>21:0111</v>
      </c>
      <c r="E4353" t="s">
        <v>20260</v>
      </c>
      <c r="F4353" t="s">
        <v>20261</v>
      </c>
      <c r="H4353">
        <v>60.539665200000002</v>
      </c>
      <c r="I4353">
        <v>-100.65564449999999</v>
      </c>
      <c r="J4353" s="1" t="str">
        <f t="shared" si="721"/>
        <v>NGR lake sediment grab sample</v>
      </c>
      <c r="K4353" s="1" t="str">
        <f t="shared" si="722"/>
        <v>&lt;177 micron (NGR)</v>
      </c>
      <c r="L4353">
        <v>142</v>
      </c>
      <c r="M4353" t="s">
        <v>200</v>
      </c>
      <c r="N4353">
        <v>2767</v>
      </c>
      <c r="O4353" t="s">
        <v>355</v>
      </c>
      <c r="P4353" t="s">
        <v>54</v>
      </c>
      <c r="Q4353" t="s">
        <v>277</v>
      </c>
      <c r="R4353" t="s">
        <v>281</v>
      </c>
      <c r="S4353" t="s">
        <v>57</v>
      </c>
      <c r="T4353" t="s">
        <v>380</v>
      </c>
      <c r="U4353" t="s">
        <v>57</v>
      </c>
      <c r="V4353" t="s">
        <v>357</v>
      </c>
      <c r="W4353" t="s">
        <v>103</v>
      </c>
      <c r="X4353" t="s">
        <v>67</v>
      </c>
      <c r="Y4353" t="s">
        <v>74</v>
      </c>
      <c r="Z4353" t="s">
        <v>67</v>
      </c>
      <c r="AA4353" t="s">
        <v>64</v>
      </c>
      <c r="AB4353" t="s">
        <v>139</v>
      </c>
      <c r="AC4353" t="s">
        <v>66</v>
      </c>
      <c r="AD4353" t="s">
        <v>67</v>
      </c>
      <c r="AE4353" t="s">
        <v>15443</v>
      </c>
      <c r="AF4353" t="s">
        <v>76</v>
      </c>
      <c r="AG4353" t="s">
        <v>117</v>
      </c>
      <c r="AH4353" t="s">
        <v>780</v>
      </c>
      <c r="AI4353" t="s">
        <v>79</v>
      </c>
      <c r="AJ4353" t="s">
        <v>439</v>
      </c>
      <c r="AK4353" t="s">
        <v>73</v>
      </c>
      <c r="AL4353" t="s">
        <v>103</v>
      </c>
      <c r="AM4353" t="s">
        <v>177</v>
      </c>
      <c r="AN4353" t="s">
        <v>76</v>
      </c>
      <c r="AO4353" t="s">
        <v>306</v>
      </c>
      <c r="AP4353" t="s">
        <v>8164</v>
      </c>
      <c r="AQ4353" t="s">
        <v>72</v>
      </c>
      <c r="AR4353" t="s">
        <v>67</v>
      </c>
      <c r="AS4353" t="s">
        <v>54</v>
      </c>
      <c r="AT4353" t="s">
        <v>73</v>
      </c>
      <c r="AU4353" t="s">
        <v>107</v>
      </c>
      <c r="AV4353" t="s">
        <v>20262</v>
      </c>
    </row>
    <row r="4354" spans="1:48" hidden="1" x14ac:dyDescent="0.3">
      <c r="A4354" t="s">
        <v>20263</v>
      </c>
      <c r="B4354" t="s">
        <v>20264</v>
      </c>
      <c r="C4354" s="1" t="str">
        <f t="shared" si="716"/>
        <v>21:0975</v>
      </c>
      <c r="D4354" s="1" t="str">
        <f t="shared" si="720"/>
        <v>21:0111</v>
      </c>
      <c r="E4354" t="s">
        <v>20265</v>
      </c>
      <c r="F4354" t="s">
        <v>20266</v>
      </c>
      <c r="H4354">
        <v>60.543674699999997</v>
      </c>
      <c r="I4354">
        <v>-100.7255337</v>
      </c>
      <c r="J4354" s="1" t="str">
        <f t="shared" si="721"/>
        <v>NGR lake sediment grab sample</v>
      </c>
      <c r="K4354" s="1" t="str">
        <f t="shared" si="722"/>
        <v>&lt;177 micron (NGR)</v>
      </c>
      <c r="L4354">
        <v>142</v>
      </c>
      <c r="M4354" t="s">
        <v>217</v>
      </c>
      <c r="N4354">
        <v>2768</v>
      </c>
      <c r="O4354" t="s">
        <v>63</v>
      </c>
      <c r="P4354" t="s">
        <v>54</v>
      </c>
      <c r="Q4354" t="s">
        <v>437</v>
      </c>
      <c r="R4354" t="s">
        <v>550</v>
      </c>
      <c r="S4354" t="s">
        <v>57</v>
      </c>
      <c r="T4354" t="s">
        <v>698</v>
      </c>
      <c r="U4354" t="s">
        <v>203</v>
      </c>
      <c r="V4354" t="s">
        <v>151</v>
      </c>
      <c r="W4354" t="s">
        <v>74</v>
      </c>
      <c r="X4354" t="s">
        <v>74</v>
      </c>
      <c r="Y4354" t="s">
        <v>276</v>
      </c>
      <c r="Z4354" t="s">
        <v>74</v>
      </c>
      <c r="AA4354" t="s">
        <v>64</v>
      </c>
      <c r="AB4354" t="s">
        <v>356</v>
      </c>
      <c r="AC4354" t="s">
        <v>66</v>
      </c>
      <c r="AD4354" t="s">
        <v>67</v>
      </c>
      <c r="AE4354" t="s">
        <v>3832</v>
      </c>
      <c r="AF4354" t="s">
        <v>76</v>
      </c>
      <c r="AG4354" t="s">
        <v>104</v>
      </c>
      <c r="AH4354" t="s">
        <v>780</v>
      </c>
      <c r="AI4354" t="s">
        <v>205</v>
      </c>
      <c r="AJ4354" t="s">
        <v>233</v>
      </c>
      <c r="AK4354" t="s">
        <v>73</v>
      </c>
      <c r="AL4354" t="s">
        <v>103</v>
      </c>
      <c r="AM4354" t="s">
        <v>103</v>
      </c>
      <c r="AN4354" t="s">
        <v>76</v>
      </c>
      <c r="AO4354" t="s">
        <v>124</v>
      </c>
      <c r="AP4354" t="s">
        <v>8164</v>
      </c>
      <c r="AQ4354" t="s">
        <v>193</v>
      </c>
      <c r="AR4354" t="s">
        <v>67</v>
      </c>
      <c r="AS4354" t="s">
        <v>54</v>
      </c>
      <c r="AT4354" t="s">
        <v>73</v>
      </c>
      <c r="AU4354" t="s">
        <v>107</v>
      </c>
      <c r="AV4354" t="s">
        <v>20267</v>
      </c>
    </row>
    <row r="4355" spans="1:48" hidden="1" x14ac:dyDescent="0.3">
      <c r="A4355" t="s">
        <v>20268</v>
      </c>
      <c r="B4355" t="s">
        <v>20269</v>
      </c>
      <c r="C4355" s="1" t="str">
        <f t="shared" si="716"/>
        <v>21:0975</v>
      </c>
      <c r="D4355" s="1" t="str">
        <f t="shared" si="720"/>
        <v>21:0111</v>
      </c>
      <c r="E4355" t="s">
        <v>20270</v>
      </c>
      <c r="F4355" t="s">
        <v>20271</v>
      </c>
      <c r="H4355">
        <v>60.536986400000004</v>
      </c>
      <c r="I4355">
        <v>-100.7847864</v>
      </c>
      <c r="J4355" s="1" t="str">
        <f t="shared" si="721"/>
        <v>NGR lake sediment grab sample</v>
      </c>
      <c r="K4355" s="1" t="str">
        <f t="shared" si="722"/>
        <v>&lt;177 micron (NGR)</v>
      </c>
      <c r="L4355">
        <v>142</v>
      </c>
      <c r="M4355" t="s">
        <v>246</v>
      </c>
      <c r="N4355">
        <v>2769</v>
      </c>
      <c r="O4355" t="s">
        <v>75</v>
      </c>
      <c r="P4355" t="s">
        <v>54</v>
      </c>
      <c r="Q4355" t="s">
        <v>736</v>
      </c>
      <c r="R4355" t="s">
        <v>193</v>
      </c>
      <c r="S4355" t="s">
        <v>57</v>
      </c>
      <c r="T4355" t="s">
        <v>492</v>
      </c>
      <c r="U4355" t="s">
        <v>96</v>
      </c>
      <c r="V4355" t="s">
        <v>347</v>
      </c>
      <c r="W4355" t="s">
        <v>448</v>
      </c>
      <c r="X4355" t="s">
        <v>67</v>
      </c>
      <c r="Y4355" t="s">
        <v>68</v>
      </c>
      <c r="Z4355" t="s">
        <v>127</v>
      </c>
      <c r="AA4355" t="s">
        <v>64</v>
      </c>
      <c r="AB4355" t="s">
        <v>90</v>
      </c>
      <c r="AC4355" t="s">
        <v>66</v>
      </c>
      <c r="AD4355" t="s">
        <v>67</v>
      </c>
      <c r="AE4355" t="s">
        <v>878</v>
      </c>
      <c r="AF4355" t="s">
        <v>76</v>
      </c>
      <c r="AG4355" t="s">
        <v>152</v>
      </c>
      <c r="AH4355" t="s">
        <v>780</v>
      </c>
      <c r="AI4355" t="s">
        <v>127</v>
      </c>
      <c r="AJ4355" t="s">
        <v>94</v>
      </c>
      <c r="AK4355" t="s">
        <v>73</v>
      </c>
      <c r="AL4355" t="s">
        <v>103</v>
      </c>
      <c r="AM4355" t="s">
        <v>103</v>
      </c>
      <c r="AN4355" t="s">
        <v>76</v>
      </c>
      <c r="AO4355" t="s">
        <v>138</v>
      </c>
      <c r="AP4355" t="s">
        <v>2033</v>
      </c>
      <c r="AQ4355" t="s">
        <v>346</v>
      </c>
      <c r="AR4355" t="s">
        <v>67</v>
      </c>
      <c r="AS4355" t="s">
        <v>54</v>
      </c>
      <c r="AT4355" t="s">
        <v>73</v>
      </c>
      <c r="AU4355" t="s">
        <v>107</v>
      </c>
      <c r="AV4355" t="s">
        <v>20272</v>
      </c>
    </row>
    <row r="4356" spans="1:48" hidden="1" x14ac:dyDescent="0.3">
      <c r="A4356" t="s">
        <v>20273</v>
      </c>
      <c r="B4356" t="s">
        <v>20274</v>
      </c>
      <c r="C4356" s="1" t="str">
        <f t="shared" si="716"/>
        <v>21:0975</v>
      </c>
      <c r="D4356" s="1" t="str">
        <f t="shared" si="720"/>
        <v>21:0111</v>
      </c>
      <c r="E4356" t="s">
        <v>20275</v>
      </c>
      <c r="F4356" t="s">
        <v>20276</v>
      </c>
      <c r="H4356">
        <v>60.544803700000003</v>
      </c>
      <c r="I4356">
        <v>-100.8407204</v>
      </c>
      <c r="J4356" s="1" t="str">
        <f t="shared" si="721"/>
        <v>NGR lake sediment grab sample</v>
      </c>
      <c r="K4356" s="1" t="str">
        <f t="shared" si="722"/>
        <v>&lt;177 micron (NGR)</v>
      </c>
      <c r="L4356">
        <v>142</v>
      </c>
      <c r="M4356" t="s">
        <v>260</v>
      </c>
      <c r="N4356">
        <v>2770</v>
      </c>
      <c r="O4356" t="s">
        <v>448</v>
      </c>
      <c r="P4356" t="s">
        <v>54</v>
      </c>
      <c r="Q4356" t="s">
        <v>89</v>
      </c>
      <c r="R4356" t="s">
        <v>77</v>
      </c>
      <c r="S4356" t="s">
        <v>57</v>
      </c>
      <c r="T4356" t="s">
        <v>152</v>
      </c>
      <c r="U4356" t="s">
        <v>290</v>
      </c>
      <c r="V4356" t="s">
        <v>60</v>
      </c>
      <c r="W4356" t="s">
        <v>355</v>
      </c>
      <c r="X4356" t="s">
        <v>74</v>
      </c>
      <c r="Y4356" t="s">
        <v>106</v>
      </c>
      <c r="Z4356" t="s">
        <v>59</v>
      </c>
      <c r="AA4356" t="s">
        <v>64</v>
      </c>
      <c r="AB4356" t="s">
        <v>223</v>
      </c>
      <c r="AC4356" t="s">
        <v>155</v>
      </c>
      <c r="AD4356" t="s">
        <v>127</v>
      </c>
      <c r="AE4356" t="s">
        <v>5111</v>
      </c>
      <c r="AF4356" t="s">
        <v>436</v>
      </c>
      <c r="AG4356" t="s">
        <v>561</v>
      </c>
      <c r="AH4356" t="s">
        <v>472</v>
      </c>
      <c r="AI4356" t="s">
        <v>176</v>
      </c>
      <c r="AJ4356" t="s">
        <v>102</v>
      </c>
      <c r="AK4356" t="s">
        <v>73</v>
      </c>
      <c r="AL4356" t="s">
        <v>157</v>
      </c>
      <c r="AM4356" t="s">
        <v>125</v>
      </c>
      <c r="AN4356" t="s">
        <v>76</v>
      </c>
      <c r="AO4356" t="s">
        <v>104</v>
      </c>
      <c r="AP4356" t="s">
        <v>179</v>
      </c>
      <c r="AQ4356" t="s">
        <v>168</v>
      </c>
      <c r="AR4356" t="s">
        <v>62</v>
      </c>
      <c r="AS4356" t="s">
        <v>170</v>
      </c>
      <c r="AT4356" t="s">
        <v>152</v>
      </c>
      <c r="AU4356" t="s">
        <v>107</v>
      </c>
      <c r="AV4356" t="s">
        <v>20277</v>
      </c>
    </row>
    <row r="4357" spans="1:48" hidden="1" x14ac:dyDescent="0.3">
      <c r="A4357" t="s">
        <v>20278</v>
      </c>
      <c r="B4357" t="s">
        <v>20279</v>
      </c>
      <c r="C4357" s="1" t="str">
        <f t="shared" si="716"/>
        <v>21:0975</v>
      </c>
      <c r="D4357" s="1" t="str">
        <f t="shared" si="720"/>
        <v>21:0111</v>
      </c>
      <c r="E4357" t="s">
        <v>20280</v>
      </c>
      <c r="F4357" t="s">
        <v>20281</v>
      </c>
      <c r="H4357">
        <v>60.567554299999998</v>
      </c>
      <c r="I4357">
        <v>-100.8483822</v>
      </c>
      <c r="J4357" s="1" t="str">
        <f t="shared" si="721"/>
        <v>NGR lake sediment grab sample</v>
      </c>
      <c r="K4357" s="1" t="str">
        <f t="shared" si="722"/>
        <v>&lt;177 micron (NGR)</v>
      </c>
      <c r="L4357">
        <v>142</v>
      </c>
      <c r="M4357" t="s">
        <v>273</v>
      </c>
      <c r="N4357">
        <v>2771</v>
      </c>
      <c r="O4357" t="s">
        <v>421</v>
      </c>
      <c r="P4357" t="s">
        <v>54</v>
      </c>
      <c r="Q4357" t="s">
        <v>802</v>
      </c>
      <c r="R4357" t="s">
        <v>192</v>
      </c>
      <c r="S4357" t="s">
        <v>57</v>
      </c>
      <c r="T4357" t="s">
        <v>91</v>
      </c>
      <c r="U4357" t="s">
        <v>117</v>
      </c>
      <c r="V4357" t="s">
        <v>691</v>
      </c>
      <c r="W4357" t="s">
        <v>74</v>
      </c>
      <c r="X4357" t="s">
        <v>74</v>
      </c>
      <c r="Y4357" t="s">
        <v>62</v>
      </c>
      <c r="Z4357" t="s">
        <v>127</v>
      </c>
      <c r="AA4357" t="s">
        <v>64</v>
      </c>
      <c r="AB4357" t="s">
        <v>119</v>
      </c>
      <c r="AC4357" t="s">
        <v>173</v>
      </c>
      <c r="AD4357" t="s">
        <v>67</v>
      </c>
      <c r="AE4357" t="s">
        <v>1090</v>
      </c>
      <c r="AF4357" t="s">
        <v>134</v>
      </c>
      <c r="AG4357" t="s">
        <v>890</v>
      </c>
      <c r="AH4357" t="s">
        <v>472</v>
      </c>
      <c r="AI4357" t="s">
        <v>233</v>
      </c>
      <c r="AJ4357" t="s">
        <v>101</v>
      </c>
      <c r="AK4357" t="s">
        <v>73</v>
      </c>
      <c r="AL4357" t="s">
        <v>103</v>
      </c>
      <c r="AM4357" t="s">
        <v>75</v>
      </c>
      <c r="AN4357" t="s">
        <v>76</v>
      </c>
      <c r="AO4357" t="s">
        <v>168</v>
      </c>
      <c r="AP4357" t="s">
        <v>2033</v>
      </c>
      <c r="AQ4357" t="s">
        <v>263</v>
      </c>
      <c r="AR4357" t="s">
        <v>67</v>
      </c>
      <c r="AS4357" t="s">
        <v>62</v>
      </c>
      <c r="AT4357" t="s">
        <v>152</v>
      </c>
      <c r="AU4357" t="s">
        <v>107</v>
      </c>
      <c r="AV4357" t="s">
        <v>20282</v>
      </c>
    </row>
    <row r="4358" spans="1:48" hidden="1" x14ac:dyDescent="0.3">
      <c r="A4358" t="s">
        <v>20283</v>
      </c>
      <c r="B4358" t="s">
        <v>20284</v>
      </c>
      <c r="C4358" s="1" t="str">
        <f t="shared" si="716"/>
        <v>21:0975</v>
      </c>
      <c r="D4358" s="1" t="str">
        <f t="shared" si="720"/>
        <v>21:0111</v>
      </c>
      <c r="E4358" t="s">
        <v>20225</v>
      </c>
      <c r="F4358" t="s">
        <v>20285</v>
      </c>
      <c r="H4358">
        <v>60.6021128</v>
      </c>
      <c r="I4358">
        <v>-100.8549065</v>
      </c>
      <c r="J4358" s="1" t="str">
        <f t="shared" si="721"/>
        <v>NGR lake sediment grab sample</v>
      </c>
      <c r="K4358" s="1" t="str">
        <f t="shared" si="722"/>
        <v>&lt;177 micron (NGR)</v>
      </c>
      <c r="L4358">
        <v>142</v>
      </c>
      <c r="M4358" t="s">
        <v>345</v>
      </c>
      <c r="N4358">
        <v>2772</v>
      </c>
      <c r="O4358" t="s">
        <v>62</v>
      </c>
      <c r="P4358" t="s">
        <v>54</v>
      </c>
      <c r="Q4358" t="s">
        <v>489</v>
      </c>
      <c r="R4358" t="s">
        <v>616</v>
      </c>
      <c r="S4358" t="s">
        <v>57</v>
      </c>
      <c r="T4358" t="s">
        <v>58</v>
      </c>
      <c r="U4358" t="s">
        <v>168</v>
      </c>
      <c r="V4358" t="s">
        <v>890</v>
      </c>
      <c r="W4358" t="s">
        <v>206</v>
      </c>
      <c r="X4358" t="s">
        <v>67</v>
      </c>
      <c r="Y4358" t="s">
        <v>327</v>
      </c>
      <c r="Z4358" t="s">
        <v>170</v>
      </c>
      <c r="AA4358" t="s">
        <v>64</v>
      </c>
      <c r="AB4358" t="s">
        <v>189</v>
      </c>
      <c r="AC4358" t="s">
        <v>173</v>
      </c>
      <c r="AD4358" t="s">
        <v>67</v>
      </c>
      <c r="AE4358" t="s">
        <v>3236</v>
      </c>
      <c r="AF4358" t="s">
        <v>290</v>
      </c>
      <c r="AG4358" t="s">
        <v>550</v>
      </c>
      <c r="AH4358" t="s">
        <v>780</v>
      </c>
      <c r="AI4358" t="s">
        <v>193</v>
      </c>
      <c r="AJ4358" t="s">
        <v>429</v>
      </c>
      <c r="AK4358" t="s">
        <v>73</v>
      </c>
      <c r="AL4358" t="s">
        <v>103</v>
      </c>
      <c r="AM4358" t="s">
        <v>177</v>
      </c>
      <c r="AN4358" t="s">
        <v>76</v>
      </c>
      <c r="AO4358" t="s">
        <v>203</v>
      </c>
      <c r="AP4358" t="s">
        <v>2741</v>
      </c>
      <c r="AQ4358" t="s">
        <v>226</v>
      </c>
      <c r="AR4358" t="s">
        <v>67</v>
      </c>
      <c r="AS4358" t="s">
        <v>54</v>
      </c>
      <c r="AT4358" t="s">
        <v>58</v>
      </c>
      <c r="AU4358" t="s">
        <v>107</v>
      </c>
      <c r="AV4358" t="s">
        <v>13985</v>
      </c>
    </row>
    <row r="4359" spans="1:48" hidden="1" x14ac:dyDescent="0.3">
      <c r="A4359" t="s">
        <v>20286</v>
      </c>
      <c r="B4359" t="s">
        <v>20287</v>
      </c>
      <c r="C4359" s="1" t="str">
        <f t="shared" si="716"/>
        <v>21:0975</v>
      </c>
      <c r="D4359" s="1" t="str">
        <f t="shared" si="720"/>
        <v>21:0111</v>
      </c>
      <c r="E4359" t="s">
        <v>20288</v>
      </c>
      <c r="F4359" t="s">
        <v>20289</v>
      </c>
      <c r="H4359">
        <v>60.620614500000002</v>
      </c>
      <c r="I4359">
        <v>-100.8805881</v>
      </c>
      <c r="J4359" s="1" t="str">
        <f t="shared" si="721"/>
        <v>NGR lake sediment grab sample</v>
      </c>
      <c r="K4359" s="1" t="str">
        <f t="shared" si="722"/>
        <v>&lt;177 micron (NGR)</v>
      </c>
      <c r="L4359">
        <v>142</v>
      </c>
      <c r="M4359" t="s">
        <v>289</v>
      </c>
      <c r="N4359">
        <v>2773</v>
      </c>
      <c r="O4359" t="s">
        <v>421</v>
      </c>
      <c r="P4359" t="s">
        <v>54</v>
      </c>
      <c r="Q4359" t="s">
        <v>186</v>
      </c>
      <c r="R4359" t="s">
        <v>357</v>
      </c>
      <c r="S4359" t="s">
        <v>57</v>
      </c>
      <c r="T4359" t="s">
        <v>58</v>
      </c>
      <c r="U4359" t="s">
        <v>168</v>
      </c>
      <c r="V4359" t="s">
        <v>575</v>
      </c>
      <c r="W4359" t="s">
        <v>302</v>
      </c>
      <c r="X4359" t="s">
        <v>67</v>
      </c>
      <c r="Y4359" t="s">
        <v>220</v>
      </c>
      <c r="Z4359" t="s">
        <v>138</v>
      </c>
      <c r="AA4359" t="s">
        <v>64</v>
      </c>
      <c r="AB4359" t="s">
        <v>615</v>
      </c>
      <c r="AC4359" t="s">
        <v>155</v>
      </c>
      <c r="AD4359" t="s">
        <v>74</v>
      </c>
      <c r="AE4359" t="s">
        <v>421</v>
      </c>
      <c r="AF4359" t="s">
        <v>281</v>
      </c>
      <c r="AG4359" t="s">
        <v>291</v>
      </c>
      <c r="AH4359" t="s">
        <v>472</v>
      </c>
      <c r="AI4359" t="s">
        <v>124</v>
      </c>
      <c r="AJ4359" t="s">
        <v>72</v>
      </c>
      <c r="AK4359" t="s">
        <v>73</v>
      </c>
      <c r="AL4359" t="s">
        <v>75</v>
      </c>
      <c r="AM4359" t="s">
        <v>75</v>
      </c>
      <c r="AN4359" t="s">
        <v>76</v>
      </c>
      <c r="AO4359" t="s">
        <v>168</v>
      </c>
      <c r="AP4359" t="s">
        <v>105</v>
      </c>
      <c r="AQ4359" t="s">
        <v>226</v>
      </c>
      <c r="AR4359" t="s">
        <v>74</v>
      </c>
      <c r="AS4359" t="s">
        <v>62</v>
      </c>
      <c r="AT4359" t="s">
        <v>152</v>
      </c>
      <c r="AU4359" t="s">
        <v>107</v>
      </c>
      <c r="AV4359" t="s">
        <v>18107</v>
      </c>
    </row>
    <row r="4360" spans="1:48" hidden="1" x14ac:dyDescent="0.3">
      <c r="A4360" t="s">
        <v>20290</v>
      </c>
      <c r="B4360" t="s">
        <v>20291</v>
      </c>
      <c r="C4360" s="1" t="str">
        <f t="shared" si="716"/>
        <v>21:0975</v>
      </c>
      <c r="D4360" s="1" t="str">
        <f t="shared" si="720"/>
        <v>21:0111</v>
      </c>
      <c r="E4360" t="s">
        <v>20292</v>
      </c>
      <c r="F4360" t="s">
        <v>20293</v>
      </c>
      <c r="H4360">
        <v>60.665027100000003</v>
      </c>
      <c r="I4360">
        <v>-100.85929419999999</v>
      </c>
      <c r="J4360" s="1" t="str">
        <f t="shared" si="721"/>
        <v>NGR lake sediment grab sample</v>
      </c>
      <c r="K4360" s="1" t="str">
        <f t="shared" si="722"/>
        <v>&lt;177 micron (NGR)</v>
      </c>
      <c r="L4360">
        <v>142</v>
      </c>
      <c r="M4360" t="s">
        <v>301</v>
      </c>
      <c r="N4360">
        <v>2774</v>
      </c>
      <c r="O4360" t="s">
        <v>421</v>
      </c>
      <c r="P4360" t="s">
        <v>54</v>
      </c>
      <c r="Q4360" t="s">
        <v>2145</v>
      </c>
      <c r="R4360" t="s">
        <v>616</v>
      </c>
      <c r="S4360" t="s">
        <v>57</v>
      </c>
      <c r="T4360" t="s">
        <v>277</v>
      </c>
      <c r="U4360" t="s">
        <v>117</v>
      </c>
      <c r="V4360" t="s">
        <v>471</v>
      </c>
      <c r="W4360" t="s">
        <v>526</v>
      </c>
      <c r="X4360" t="s">
        <v>74</v>
      </c>
      <c r="Y4360" t="s">
        <v>79</v>
      </c>
      <c r="Z4360" t="s">
        <v>127</v>
      </c>
      <c r="AA4360" t="s">
        <v>64</v>
      </c>
      <c r="AB4360" t="s">
        <v>725</v>
      </c>
      <c r="AC4360" t="s">
        <v>155</v>
      </c>
      <c r="AD4360" t="s">
        <v>67</v>
      </c>
      <c r="AE4360" t="s">
        <v>125</v>
      </c>
      <c r="AF4360" t="s">
        <v>116</v>
      </c>
      <c r="AG4360" t="s">
        <v>575</v>
      </c>
      <c r="AH4360" t="s">
        <v>780</v>
      </c>
      <c r="AI4360" t="s">
        <v>159</v>
      </c>
      <c r="AJ4360" t="s">
        <v>514</v>
      </c>
      <c r="AK4360" t="s">
        <v>73</v>
      </c>
      <c r="AL4360" t="s">
        <v>103</v>
      </c>
      <c r="AM4360" t="s">
        <v>177</v>
      </c>
      <c r="AN4360" t="s">
        <v>76</v>
      </c>
      <c r="AO4360" t="s">
        <v>203</v>
      </c>
      <c r="AP4360" t="s">
        <v>2033</v>
      </c>
      <c r="AQ4360" t="s">
        <v>240</v>
      </c>
      <c r="AR4360" t="s">
        <v>67</v>
      </c>
      <c r="AS4360" t="s">
        <v>62</v>
      </c>
      <c r="AT4360" t="s">
        <v>73</v>
      </c>
      <c r="AU4360" t="s">
        <v>107</v>
      </c>
      <c r="AV4360" t="s">
        <v>12056</v>
      </c>
    </row>
    <row r="4361" spans="1:48" hidden="1" x14ac:dyDescent="0.3">
      <c r="A4361" t="s">
        <v>20294</v>
      </c>
      <c r="B4361" t="s">
        <v>20295</v>
      </c>
      <c r="C4361" s="1" t="str">
        <f t="shared" si="716"/>
        <v>21:0975</v>
      </c>
      <c r="D4361" s="1" t="str">
        <f t="shared" si="720"/>
        <v>21:0111</v>
      </c>
      <c r="E4361" t="s">
        <v>20296</v>
      </c>
      <c r="F4361" t="s">
        <v>20297</v>
      </c>
      <c r="H4361">
        <v>60.703036400000002</v>
      </c>
      <c r="I4361">
        <v>-100.84620700000001</v>
      </c>
      <c r="J4361" s="1" t="str">
        <f t="shared" si="721"/>
        <v>NGR lake sediment grab sample</v>
      </c>
      <c r="K4361" s="1" t="str">
        <f t="shared" si="722"/>
        <v>&lt;177 micron (NGR)</v>
      </c>
      <c r="L4361">
        <v>142</v>
      </c>
      <c r="M4361" t="s">
        <v>314</v>
      </c>
      <c r="N4361">
        <v>2775</v>
      </c>
      <c r="O4361" t="s">
        <v>157</v>
      </c>
      <c r="P4361" t="s">
        <v>54</v>
      </c>
      <c r="Q4361" t="s">
        <v>462</v>
      </c>
      <c r="R4361" t="s">
        <v>347</v>
      </c>
      <c r="S4361" t="s">
        <v>57</v>
      </c>
      <c r="T4361" t="s">
        <v>326</v>
      </c>
      <c r="U4361" t="s">
        <v>57</v>
      </c>
      <c r="V4361" t="s">
        <v>90</v>
      </c>
      <c r="W4361" t="s">
        <v>224</v>
      </c>
      <c r="X4361" t="s">
        <v>67</v>
      </c>
      <c r="Y4361" t="s">
        <v>125</v>
      </c>
      <c r="Z4361" t="s">
        <v>62</v>
      </c>
      <c r="AA4361" t="s">
        <v>64</v>
      </c>
      <c r="AB4361" t="s">
        <v>187</v>
      </c>
      <c r="AC4361" t="s">
        <v>70</v>
      </c>
      <c r="AD4361" t="s">
        <v>67</v>
      </c>
      <c r="AE4361" t="s">
        <v>10367</v>
      </c>
      <c r="AF4361" t="s">
        <v>178</v>
      </c>
      <c r="AG4361" t="s">
        <v>134</v>
      </c>
      <c r="AH4361" t="s">
        <v>780</v>
      </c>
      <c r="AI4361" t="s">
        <v>79</v>
      </c>
      <c r="AJ4361" t="s">
        <v>240</v>
      </c>
      <c r="AK4361" t="s">
        <v>73</v>
      </c>
      <c r="AL4361" t="s">
        <v>103</v>
      </c>
      <c r="AM4361" t="s">
        <v>103</v>
      </c>
      <c r="AN4361" t="s">
        <v>76</v>
      </c>
      <c r="AO4361" t="s">
        <v>692</v>
      </c>
      <c r="AP4361" t="s">
        <v>420</v>
      </c>
      <c r="AQ4361" t="s">
        <v>226</v>
      </c>
      <c r="AR4361" t="s">
        <v>67</v>
      </c>
      <c r="AS4361" t="s">
        <v>54</v>
      </c>
      <c r="AT4361" t="s">
        <v>73</v>
      </c>
      <c r="AU4361" t="s">
        <v>107</v>
      </c>
      <c r="AV4361" t="s">
        <v>13226</v>
      </c>
    </row>
    <row r="4362" spans="1:48" hidden="1" x14ac:dyDescent="0.3">
      <c r="A4362" t="s">
        <v>20298</v>
      </c>
      <c r="B4362" t="s">
        <v>20299</v>
      </c>
      <c r="C4362" s="1" t="str">
        <f t="shared" si="716"/>
        <v>21:0975</v>
      </c>
      <c r="D4362" s="1" t="str">
        <f t="shared" si="720"/>
        <v>21:0111</v>
      </c>
      <c r="E4362" t="s">
        <v>20300</v>
      </c>
      <c r="F4362" t="s">
        <v>20301</v>
      </c>
      <c r="H4362">
        <v>60.730650099999998</v>
      </c>
      <c r="I4362">
        <v>-100.85617329999999</v>
      </c>
      <c r="J4362" s="1" t="str">
        <f t="shared" si="721"/>
        <v>NGR lake sediment grab sample</v>
      </c>
      <c r="K4362" s="1" t="str">
        <f t="shared" si="722"/>
        <v>&lt;177 micron (NGR)</v>
      </c>
      <c r="L4362">
        <v>142</v>
      </c>
      <c r="M4362" t="s">
        <v>324</v>
      </c>
      <c r="N4362">
        <v>2776</v>
      </c>
      <c r="O4362" t="s">
        <v>238</v>
      </c>
      <c r="P4362" t="s">
        <v>54</v>
      </c>
      <c r="Q4362" t="s">
        <v>539</v>
      </c>
      <c r="R4362" t="s">
        <v>141</v>
      </c>
      <c r="S4362" t="s">
        <v>57</v>
      </c>
      <c r="T4362" t="s">
        <v>58</v>
      </c>
      <c r="U4362" t="s">
        <v>88</v>
      </c>
      <c r="V4362" t="s">
        <v>478</v>
      </c>
      <c r="W4362" t="s">
        <v>238</v>
      </c>
      <c r="X4362" t="s">
        <v>74</v>
      </c>
      <c r="Y4362" t="s">
        <v>421</v>
      </c>
      <c r="Z4362" t="s">
        <v>127</v>
      </c>
      <c r="AA4362" t="s">
        <v>64</v>
      </c>
      <c r="AB4362" t="s">
        <v>478</v>
      </c>
      <c r="AC4362" t="s">
        <v>70</v>
      </c>
      <c r="AD4362" t="s">
        <v>67</v>
      </c>
      <c r="AE4362" t="s">
        <v>68</v>
      </c>
      <c r="AF4362" t="s">
        <v>134</v>
      </c>
      <c r="AG4362" t="s">
        <v>172</v>
      </c>
      <c r="AH4362" t="s">
        <v>780</v>
      </c>
      <c r="AI4362" t="s">
        <v>159</v>
      </c>
      <c r="AJ4362" t="s">
        <v>156</v>
      </c>
      <c r="AK4362" t="s">
        <v>73</v>
      </c>
      <c r="AL4362" t="s">
        <v>75</v>
      </c>
      <c r="AM4362" t="s">
        <v>75</v>
      </c>
      <c r="AN4362" t="s">
        <v>76</v>
      </c>
      <c r="AO4362" t="s">
        <v>150</v>
      </c>
      <c r="AP4362" t="s">
        <v>656</v>
      </c>
      <c r="AQ4362" t="s">
        <v>143</v>
      </c>
      <c r="AR4362" t="s">
        <v>74</v>
      </c>
      <c r="AS4362" t="s">
        <v>62</v>
      </c>
      <c r="AT4362" t="s">
        <v>73</v>
      </c>
      <c r="AU4362" t="s">
        <v>107</v>
      </c>
      <c r="AV4362" t="s">
        <v>9385</v>
      </c>
    </row>
    <row r="4363" spans="1:48" hidden="1" x14ac:dyDescent="0.3">
      <c r="A4363" t="s">
        <v>20302</v>
      </c>
      <c r="B4363" t="s">
        <v>20303</v>
      </c>
      <c r="C4363" s="1" t="str">
        <f t="shared" si="716"/>
        <v>21:0975</v>
      </c>
      <c r="D4363" s="1" t="str">
        <f t="shared" si="720"/>
        <v>21:0111</v>
      </c>
      <c r="E4363" t="s">
        <v>20304</v>
      </c>
      <c r="F4363" t="s">
        <v>20305</v>
      </c>
      <c r="H4363">
        <v>60.766221799999997</v>
      </c>
      <c r="I4363">
        <v>-100.8608543</v>
      </c>
      <c r="J4363" s="1" t="str">
        <f t="shared" si="721"/>
        <v>NGR lake sediment grab sample</v>
      </c>
      <c r="K4363" s="1" t="str">
        <f t="shared" si="722"/>
        <v>&lt;177 micron (NGR)</v>
      </c>
      <c r="L4363">
        <v>142</v>
      </c>
      <c r="M4363" t="s">
        <v>335</v>
      </c>
      <c r="N4363">
        <v>2777</v>
      </c>
      <c r="O4363" t="s">
        <v>63</v>
      </c>
      <c r="P4363" t="s">
        <v>54</v>
      </c>
      <c r="Q4363" t="s">
        <v>539</v>
      </c>
      <c r="R4363" t="s">
        <v>192</v>
      </c>
      <c r="S4363" t="s">
        <v>57</v>
      </c>
      <c r="T4363" t="s">
        <v>91</v>
      </c>
      <c r="U4363" t="s">
        <v>178</v>
      </c>
      <c r="V4363" t="s">
        <v>139</v>
      </c>
      <c r="W4363" t="s">
        <v>206</v>
      </c>
      <c r="X4363" t="s">
        <v>74</v>
      </c>
      <c r="Y4363" t="s">
        <v>170</v>
      </c>
      <c r="Z4363" t="s">
        <v>96</v>
      </c>
      <c r="AA4363" t="s">
        <v>64</v>
      </c>
      <c r="AB4363" t="s">
        <v>223</v>
      </c>
      <c r="AC4363" t="s">
        <v>224</v>
      </c>
      <c r="AD4363" t="s">
        <v>127</v>
      </c>
      <c r="AE4363" t="s">
        <v>68</v>
      </c>
      <c r="AF4363" t="s">
        <v>282</v>
      </c>
      <c r="AG4363" t="s">
        <v>119</v>
      </c>
      <c r="AH4363" t="s">
        <v>472</v>
      </c>
      <c r="AI4363" t="s">
        <v>209</v>
      </c>
      <c r="AJ4363" t="s">
        <v>413</v>
      </c>
      <c r="AK4363" t="s">
        <v>73</v>
      </c>
      <c r="AL4363" t="s">
        <v>103</v>
      </c>
      <c r="AM4363" t="s">
        <v>125</v>
      </c>
      <c r="AN4363" t="s">
        <v>76</v>
      </c>
      <c r="AO4363" t="s">
        <v>92</v>
      </c>
      <c r="AP4363" t="s">
        <v>105</v>
      </c>
      <c r="AQ4363" t="s">
        <v>709</v>
      </c>
      <c r="AR4363" t="s">
        <v>74</v>
      </c>
      <c r="AS4363" t="s">
        <v>170</v>
      </c>
      <c r="AT4363" t="s">
        <v>152</v>
      </c>
      <c r="AU4363" t="s">
        <v>107</v>
      </c>
      <c r="AV4363" t="s">
        <v>2242</v>
      </c>
    </row>
    <row r="4364" spans="1:48" hidden="1" x14ac:dyDescent="0.3">
      <c r="A4364" t="s">
        <v>20306</v>
      </c>
      <c r="B4364" t="s">
        <v>20307</v>
      </c>
      <c r="C4364" s="1" t="str">
        <f t="shared" si="716"/>
        <v>21:0975</v>
      </c>
      <c r="D4364" s="1" t="str">
        <f t="shared" si="720"/>
        <v>21:0111</v>
      </c>
      <c r="E4364" t="s">
        <v>20308</v>
      </c>
      <c r="F4364" t="s">
        <v>20309</v>
      </c>
      <c r="H4364">
        <v>60.754785800000001</v>
      </c>
      <c r="I4364">
        <v>-100.918464</v>
      </c>
      <c r="J4364" s="1" t="str">
        <f t="shared" si="721"/>
        <v>NGR lake sediment grab sample</v>
      </c>
      <c r="K4364" s="1" t="str">
        <f t="shared" si="722"/>
        <v>&lt;177 micron (NGR)</v>
      </c>
      <c r="L4364">
        <v>142</v>
      </c>
      <c r="M4364" t="s">
        <v>354</v>
      </c>
      <c r="N4364">
        <v>2778</v>
      </c>
      <c r="O4364" t="s">
        <v>74</v>
      </c>
      <c r="P4364" t="s">
        <v>54</v>
      </c>
      <c r="Q4364" t="s">
        <v>635</v>
      </c>
      <c r="R4364" t="s">
        <v>151</v>
      </c>
      <c r="S4364" t="s">
        <v>57</v>
      </c>
      <c r="T4364" t="s">
        <v>725</v>
      </c>
      <c r="U4364" t="s">
        <v>57</v>
      </c>
      <c r="V4364" t="s">
        <v>69</v>
      </c>
      <c r="W4364" t="s">
        <v>103</v>
      </c>
      <c r="X4364" t="s">
        <v>67</v>
      </c>
      <c r="Y4364" t="s">
        <v>238</v>
      </c>
      <c r="Z4364" t="s">
        <v>62</v>
      </c>
      <c r="AA4364" t="s">
        <v>64</v>
      </c>
      <c r="AB4364" t="s">
        <v>616</v>
      </c>
      <c r="AC4364" t="s">
        <v>66</v>
      </c>
      <c r="AD4364" t="s">
        <v>67</v>
      </c>
      <c r="AE4364" t="s">
        <v>1658</v>
      </c>
      <c r="AF4364" t="s">
        <v>92</v>
      </c>
      <c r="AG4364" t="s">
        <v>90</v>
      </c>
      <c r="AH4364" t="s">
        <v>780</v>
      </c>
      <c r="AI4364" t="s">
        <v>220</v>
      </c>
      <c r="AJ4364" t="s">
        <v>226</v>
      </c>
      <c r="AK4364" t="s">
        <v>73</v>
      </c>
      <c r="AL4364" t="s">
        <v>103</v>
      </c>
      <c r="AM4364" t="s">
        <v>103</v>
      </c>
      <c r="AN4364" t="s">
        <v>76</v>
      </c>
      <c r="AO4364" t="s">
        <v>233</v>
      </c>
      <c r="AP4364" t="s">
        <v>274</v>
      </c>
      <c r="AQ4364" t="s">
        <v>205</v>
      </c>
      <c r="AR4364" t="s">
        <v>74</v>
      </c>
      <c r="AS4364" t="s">
        <v>54</v>
      </c>
      <c r="AT4364" t="s">
        <v>73</v>
      </c>
      <c r="AU4364" t="s">
        <v>107</v>
      </c>
      <c r="AV4364" t="s">
        <v>20310</v>
      </c>
    </row>
    <row r="4365" spans="1:48" hidden="1" x14ac:dyDescent="0.3">
      <c r="A4365" t="s">
        <v>20311</v>
      </c>
      <c r="B4365" t="s">
        <v>20312</v>
      </c>
      <c r="C4365" s="1" t="str">
        <f t="shared" si="716"/>
        <v>21:0975</v>
      </c>
      <c r="D4365" s="1" t="str">
        <f t="shared" si="720"/>
        <v>21:0111</v>
      </c>
      <c r="E4365" t="s">
        <v>20313</v>
      </c>
      <c r="F4365" t="s">
        <v>20314</v>
      </c>
      <c r="H4365">
        <v>60.929624099999998</v>
      </c>
      <c r="I4365">
        <v>-101.0012916</v>
      </c>
      <c r="J4365" s="1" t="str">
        <f t="shared" si="721"/>
        <v>NGR lake sediment grab sample</v>
      </c>
      <c r="K4365" s="1" t="str">
        <f t="shared" si="722"/>
        <v>&lt;177 micron (NGR)</v>
      </c>
      <c r="L4365">
        <v>143</v>
      </c>
      <c r="M4365" t="s">
        <v>52</v>
      </c>
      <c r="N4365">
        <v>2779</v>
      </c>
      <c r="O4365" t="s">
        <v>346</v>
      </c>
      <c r="P4365" t="s">
        <v>54</v>
      </c>
      <c r="Q4365" t="s">
        <v>863</v>
      </c>
      <c r="R4365" t="s">
        <v>347</v>
      </c>
      <c r="S4365" t="s">
        <v>57</v>
      </c>
      <c r="T4365" t="s">
        <v>91</v>
      </c>
      <c r="U4365" t="s">
        <v>92</v>
      </c>
      <c r="V4365" t="s">
        <v>189</v>
      </c>
      <c r="W4365" t="s">
        <v>137</v>
      </c>
      <c r="X4365" t="s">
        <v>62</v>
      </c>
      <c r="Y4365" t="s">
        <v>94</v>
      </c>
      <c r="Z4365" t="s">
        <v>138</v>
      </c>
      <c r="AA4365" t="s">
        <v>64</v>
      </c>
      <c r="AB4365" t="s">
        <v>93</v>
      </c>
      <c r="AC4365" t="s">
        <v>66</v>
      </c>
      <c r="AD4365" t="s">
        <v>67</v>
      </c>
      <c r="AE4365" t="s">
        <v>238</v>
      </c>
      <c r="AF4365" t="s">
        <v>357</v>
      </c>
      <c r="AG4365" t="s">
        <v>404</v>
      </c>
      <c r="AH4365" t="s">
        <v>780</v>
      </c>
      <c r="AI4365" t="s">
        <v>318</v>
      </c>
      <c r="AJ4365" t="s">
        <v>402</v>
      </c>
      <c r="AK4365" t="s">
        <v>73</v>
      </c>
      <c r="AL4365" t="s">
        <v>75</v>
      </c>
      <c r="AM4365" t="s">
        <v>75</v>
      </c>
      <c r="AN4365" t="s">
        <v>76</v>
      </c>
      <c r="AO4365" t="s">
        <v>203</v>
      </c>
      <c r="AP4365" t="s">
        <v>179</v>
      </c>
      <c r="AQ4365" t="s">
        <v>104</v>
      </c>
      <c r="AR4365" t="s">
        <v>74</v>
      </c>
      <c r="AS4365" t="s">
        <v>54</v>
      </c>
      <c r="AT4365" t="s">
        <v>152</v>
      </c>
      <c r="AU4365" t="s">
        <v>107</v>
      </c>
      <c r="AV4365" t="s">
        <v>7346</v>
      </c>
    </row>
    <row r="4366" spans="1:48" hidden="1" x14ac:dyDescent="0.3">
      <c r="A4366" t="s">
        <v>20315</v>
      </c>
      <c r="B4366" t="s">
        <v>20316</v>
      </c>
      <c r="C4366" s="1" t="str">
        <f t="shared" si="716"/>
        <v>21:0975</v>
      </c>
      <c r="D4366" s="1" t="str">
        <f t="shared" si="720"/>
        <v>21:0111</v>
      </c>
      <c r="E4366" t="s">
        <v>20317</v>
      </c>
      <c r="F4366" t="s">
        <v>20318</v>
      </c>
      <c r="H4366">
        <v>60.731751299999999</v>
      </c>
      <c r="I4366">
        <v>-100.93891480000001</v>
      </c>
      <c r="J4366" s="1" t="str">
        <f t="shared" si="721"/>
        <v>NGR lake sediment grab sample</v>
      </c>
      <c r="K4366" s="1" t="str">
        <f t="shared" si="722"/>
        <v>&lt;177 micron (NGR)</v>
      </c>
      <c r="L4366">
        <v>143</v>
      </c>
      <c r="M4366" t="s">
        <v>86</v>
      </c>
      <c r="N4366">
        <v>2780</v>
      </c>
      <c r="O4366" t="s">
        <v>224</v>
      </c>
      <c r="P4366" t="s">
        <v>54</v>
      </c>
      <c r="Q4366" t="s">
        <v>277</v>
      </c>
      <c r="R4366" t="s">
        <v>478</v>
      </c>
      <c r="S4366" t="s">
        <v>57</v>
      </c>
      <c r="T4366" t="s">
        <v>890</v>
      </c>
      <c r="U4366" t="s">
        <v>57</v>
      </c>
      <c r="V4366" t="s">
        <v>2740</v>
      </c>
      <c r="W4366" t="s">
        <v>103</v>
      </c>
      <c r="X4366" t="s">
        <v>67</v>
      </c>
      <c r="Y4366" t="s">
        <v>125</v>
      </c>
      <c r="Z4366" t="s">
        <v>74</v>
      </c>
      <c r="AA4366" t="s">
        <v>64</v>
      </c>
      <c r="AB4366" t="s">
        <v>90</v>
      </c>
      <c r="AC4366" t="s">
        <v>66</v>
      </c>
      <c r="AD4366" t="s">
        <v>67</v>
      </c>
      <c r="AE4366" t="s">
        <v>3822</v>
      </c>
      <c r="AF4366" t="s">
        <v>76</v>
      </c>
      <c r="AG4366" t="s">
        <v>88</v>
      </c>
      <c r="AH4366" t="s">
        <v>780</v>
      </c>
      <c r="AI4366" t="s">
        <v>421</v>
      </c>
      <c r="AJ4366" t="s">
        <v>205</v>
      </c>
      <c r="AK4366" t="s">
        <v>73</v>
      </c>
      <c r="AL4366" t="s">
        <v>103</v>
      </c>
      <c r="AM4366" t="s">
        <v>103</v>
      </c>
      <c r="AN4366" t="s">
        <v>76</v>
      </c>
      <c r="AO4366" t="s">
        <v>170</v>
      </c>
      <c r="AP4366" t="s">
        <v>8164</v>
      </c>
      <c r="AQ4366" t="s">
        <v>63</v>
      </c>
      <c r="AR4366" t="s">
        <v>67</v>
      </c>
      <c r="AS4366" t="s">
        <v>54</v>
      </c>
      <c r="AT4366" t="s">
        <v>73</v>
      </c>
      <c r="AU4366" t="s">
        <v>107</v>
      </c>
      <c r="AV4366" t="s">
        <v>20319</v>
      </c>
    </row>
    <row r="4367" spans="1:48" hidden="1" x14ac:dyDescent="0.3">
      <c r="A4367" t="s">
        <v>20320</v>
      </c>
      <c r="B4367" t="s">
        <v>20321</v>
      </c>
      <c r="C4367" s="1" t="str">
        <f t="shared" si="716"/>
        <v>21:0975</v>
      </c>
      <c r="D4367" s="1" t="str">
        <f t="shared" si="720"/>
        <v>21:0111</v>
      </c>
      <c r="E4367" t="s">
        <v>20322</v>
      </c>
      <c r="F4367" t="s">
        <v>20323</v>
      </c>
      <c r="H4367">
        <v>60.696377300000002</v>
      </c>
      <c r="I4367">
        <v>-100.91434219999999</v>
      </c>
      <c r="J4367" s="1" t="str">
        <f t="shared" si="721"/>
        <v>NGR lake sediment grab sample</v>
      </c>
      <c r="K4367" s="1" t="str">
        <f t="shared" si="722"/>
        <v>&lt;177 micron (NGR)</v>
      </c>
      <c r="L4367">
        <v>143</v>
      </c>
      <c r="M4367" t="s">
        <v>149</v>
      </c>
      <c r="N4367">
        <v>2781</v>
      </c>
      <c r="O4367" t="s">
        <v>62</v>
      </c>
      <c r="P4367" t="s">
        <v>54</v>
      </c>
      <c r="Q4367" t="s">
        <v>552</v>
      </c>
      <c r="R4367" t="s">
        <v>347</v>
      </c>
      <c r="S4367" t="s">
        <v>57</v>
      </c>
      <c r="T4367" t="s">
        <v>91</v>
      </c>
      <c r="U4367" t="s">
        <v>138</v>
      </c>
      <c r="V4367" t="s">
        <v>317</v>
      </c>
      <c r="W4367" t="s">
        <v>68</v>
      </c>
      <c r="X4367" t="s">
        <v>67</v>
      </c>
      <c r="Y4367" t="s">
        <v>421</v>
      </c>
      <c r="Z4367" t="s">
        <v>170</v>
      </c>
      <c r="AA4367" t="s">
        <v>64</v>
      </c>
      <c r="AB4367" t="s">
        <v>411</v>
      </c>
      <c r="AC4367" t="s">
        <v>173</v>
      </c>
      <c r="AD4367" t="s">
        <v>67</v>
      </c>
      <c r="AE4367" t="s">
        <v>2628</v>
      </c>
      <c r="AF4367" t="s">
        <v>290</v>
      </c>
      <c r="AG4367" t="s">
        <v>381</v>
      </c>
      <c r="AH4367" t="s">
        <v>472</v>
      </c>
      <c r="AI4367" t="s">
        <v>263</v>
      </c>
      <c r="AJ4367" t="s">
        <v>71</v>
      </c>
      <c r="AK4367" t="s">
        <v>73</v>
      </c>
      <c r="AL4367" t="s">
        <v>103</v>
      </c>
      <c r="AM4367" t="s">
        <v>75</v>
      </c>
      <c r="AN4367" t="s">
        <v>76</v>
      </c>
      <c r="AO4367" t="s">
        <v>168</v>
      </c>
      <c r="AP4367" t="s">
        <v>2741</v>
      </c>
      <c r="AQ4367" t="s">
        <v>292</v>
      </c>
      <c r="AR4367" t="s">
        <v>67</v>
      </c>
      <c r="AS4367" t="s">
        <v>170</v>
      </c>
      <c r="AT4367" t="s">
        <v>73</v>
      </c>
      <c r="AU4367" t="s">
        <v>107</v>
      </c>
      <c r="AV4367" t="s">
        <v>8246</v>
      </c>
    </row>
    <row r="4368" spans="1:48" hidden="1" x14ac:dyDescent="0.3">
      <c r="A4368" t="s">
        <v>20324</v>
      </c>
      <c r="B4368" t="s">
        <v>20325</v>
      </c>
      <c r="C4368" s="1" t="str">
        <f t="shared" si="716"/>
        <v>21:0975</v>
      </c>
      <c r="D4368" s="1" t="str">
        <f t="shared" si="720"/>
        <v>21:0111</v>
      </c>
      <c r="E4368" t="s">
        <v>20326</v>
      </c>
      <c r="F4368" t="s">
        <v>20327</v>
      </c>
      <c r="H4368">
        <v>60.695588000000001</v>
      </c>
      <c r="I4368">
        <v>-100.9858531</v>
      </c>
      <c r="J4368" s="1" t="str">
        <f t="shared" si="721"/>
        <v>NGR lake sediment grab sample</v>
      </c>
      <c r="K4368" s="1" t="str">
        <f t="shared" si="722"/>
        <v>&lt;177 micron (NGR)</v>
      </c>
      <c r="L4368">
        <v>143</v>
      </c>
      <c r="M4368" t="s">
        <v>113</v>
      </c>
      <c r="N4368">
        <v>2782</v>
      </c>
      <c r="O4368" t="s">
        <v>74</v>
      </c>
      <c r="P4368" t="s">
        <v>54</v>
      </c>
      <c r="Q4368" t="s">
        <v>80</v>
      </c>
      <c r="R4368" t="s">
        <v>189</v>
      </c>
      <c r="S4368" t="s">
        <v>57</v>
      </c>
      <c r="T4368" t="s">
        <v>135</v>
      </c>
      <c r="U4368" t="s">
        <v>88</v>
      </c>
      <c r="V4368" t="s">
        <v>187</v>
      </c>
      <c r="W4368" t="s">
        <v>157</v>
      </c>
      <c r="X4368" t="s">
        <v>74</v>
      </c>
      <c r="Y4368" t="s">
        <v>171</v>
      </c>
      <c r="Z4368" t="s">
        <v>170</v>
      </c>
      <c r="AA4368" t="s">
        <v>64</v>
      </c>
      <c r="AB4368" t="s">
        <v>478</v>
      </c>
      <c r="AC4368" t="s">
        <v>66</v>
      </c>
      <c r="AD4368" t="s">
        <v>67</v>
      </c>
      <c r="AE4368" t="s">
        <v>3908</v>
      </c>
      <c r="AF4368" t="s">
        <v>290</v>
      </c>
      <c r="AG4368" t="s">
        <v>69</v>
      </c>
      <c r="AH4368" t="s">
        <v>780</v>
      </c>
      <c r="AI4368" t="s">
        <v>106</v>
      </c>
      <c r="AJ4368" t="s">
        <v>388</v>
      </c>
      <c r="AK4368" t="s">
        <v>73</v>
      </c>
      <c r="AL4368" t="s">
        <v>103</v>
      </c>
      <c r="AM4368" t="s">
        <v>103</v>
      </c>
      <c r="AN4368" t="s">
        <v>76</v>
      </c>
      <c r="AO4368" t="s">
        <v>340</v>
      </c>
      <c r="AP4368" t="s">
        <v>954</v>
      </c>
      <c r="AQ4368" t="s">
        <v>61</v>
      </c>
      <c r="AR4368" t="s">
        <v>67</v>
      </c>
      <c r="AS4368" t="s">
        <v>54</v>
      </c>
      <c r="AT4368" t="s">
        <v>73</v>
      </c>
      <c r="AU4368" t="s">
        <v>107</v>
      </c>
      <c r="AV4368" t="s">
        <v>19780</v>
      </c>
    </row>
    <row r="4369" spans="1:48" hidden="1" x14ac:dyDescent="0.3">
      <c r="A4369" t="s">
        <v>20328</v>
      </c>
      <c r="B4369" t="s">
        <v>20329</v>
      </c>
      <c r="C4369" s="1" t="str">
        <f t="shared" si="716"/>
        <v>21:0975</v>
      </c>
      <c r="D4369" s="1" t="str">
        <f t="shared" si="720"/>
        <v>21:0111</v>
      </c>
      <c r="E4369" t="s">
        <v>20326</v>
      </c>
      <c r="F4369" t="s">
        <v>20330</v>
      </c>
      <c r="H4369">
        <v>60.695588000000001</v>
      </c>
      <c r="I4369">
        <v>-100.9858531</v>
      </c>
      <c r="J4369" s="1" t="str">
        <f t="shared" si="721"/>
        <v>NGR lake sediment grab sample</v>
      </c>
      <c r="K4369" s="1" t="str">
        <f t="shared" si="722"/>
        <v>&lt;177 micron (NGR)</v>
      </c>
      <c r="L4369">
        <v>143</v>
      </c>
      <c r="M4369" t="s">
        <v>132</v>
      </c>
      <c r="N4369">
        <v>2783</v>
      </c>
      <c r="O4369" t="s">
        <v>125</v>
      </c>
      <c r="P4369" t="s">
        <v>54</v>
      </c>
      <c r="Q4369" t="s">
        <v>437</v>
      </c>
      <c r="R4369" t="s">
        <v>190</v>
      </c>
      <c r="S4369" t="s">
        <v>57</v>
      </c>
      <c r="T4369" t="s">
        <v>454</v>
      </c>
      <c r="U4369" t="s">
        <v>88</v>
      </c>
      <c r="V4369" t="s">
        <v>347</v>
      </c>
      <c r="W4369" t="s">
        <v>75</v>
      </c>
      <c r="X4369" t="s">
        <v>67</v>
      </c>
      <c r="Y4369" t="s">
        <v>421</v>
      </c>
      <c r="Z4369" t="s">
        <v>170</v>
      </c>
      <c r="AA4369" t="s">
        <v>64</v>
      </c>
      <c r="AB4369" t="s">
        <v>691</v>
      </c>
      <c r="AC4369" t="s">
        <v>66</v>
      </c>
      <c r="AD4369" t="s">
        <v>67</v>
      </c>
      <c r="AE4369" t="s">
        <v>224</v>
      </c>
      <c r="AF4369" t="s">
        <v>77</v>
      </c>
      <c r="AG4369" t="s">
        <v>134</v>
      </c>
      <c r="AH4369" t="s">
        <v>780</v>
      </c>
      <c r="AI4369" t="s">
        <v>127</v>
      </c>
      <c r="AJ4369" t="s">
        <v>106</v>
      </c>
      <c r="AK4369" t="s">
        <v>73</v>
      </c>
      <c r="AL4369" t="s">
        <v>103</v>
      </c>
      <c r="AM4369" t="s">
        <v>103</v>
      </c>
      <c r="AN4369" t="s">
        <v>76</v>
      </c>
      <c r="AO4369" t="s">
        <v>340</v>
      </c>
      <c r="AP4369" t="s">
        <v>900</v>
      </c>
      <c r="AQ4369" t="s">
        <v>61</v>
      </c>
      <c r="AR4369" t="s">
        <v>62</v>
      </c>
      <c r="AS4369" t="s">
        <v>54</v>
      </c>
      <c r="AT4369" t="s">
        <v>73</v>
      </c>
      <c r="AU4369" t="s">
        <v>107</v>
      </c>
      <c r="AV4369" t="s">
        <v>10936</v>
      </c>
    </row>
    <row r="4370" spans="1:48" hidden="1" x14ac:dyDescent="0.3">
      <c r="A4370" t="s">
        <v>20331</v>
      </c>
      <c r="B4370" t="s">
        <v>20332</v>
      </c>
      <c r="C4370" s="1" t="str">
        <f t="shared" si="716"/>
        <v>21:0975</v>
      </c>
      <c r="D4370" s="1" t="str">
        <f t="shared" si="720"/>
        <v>21:0111</v>
      </c>
      <c r="E4370" t="s">
        <v>20333</v>
      </c>
      <c r="F4370" t="s">
        <v>20334</v>
      </c>
      <c r="H4370">
        <v>60.7281257</v>
      </c>
      <c r="I4370">
        <v>-101.03803670000001</v>
      </c>
      <c r="J4370" s="1" t="str">
        <f t="shared" si="721"/>
        <v>NGR lake sediment grab sample</v>
      </c>
      <c r="K4370" s="1" t="str">
        <f t="shared" si="722"/>
        <v>&lt;177 micron (NGR)</v>
      </c>
      <c r="L4370">
        <v>143</v>
      </c>
      <c r="M4370" t="s">
        <v>165</v>
      </c>
      <c r="N4370">
        <v>2784</v>
      </c>
      <c r="O4370" t="s">
        <v>346</v>
      </c>
      <c r="P4370" t="s">
        <v>54</v>
      </c>
      <c r="Q4370" t="s">
        <v>447</v>
      </c>
      <c r="R4370" t="s">
        <v>478</v>
      </c>
      <c r="S4370" t="s">
        <v>57</v>
      </c>
      <c r="T4370" t="s">
        <v>252</v>
      </c>
      <c r="U4370" t="s">
        <v>168</v>
      </c>
      <c r="V4370" t="s">
        <v>317</v>
      </c>
      <c r="W4370" t="s">
        <v>75</v>
      </c>
      <c r="X4370" t="s">
        <v>67</v>
      </c>
      <c r="Y4370" t="s">
        <v>68</v>
      </c>
      <c r="Z4370" t="s">
        <v>62</v>
      </c>
      <c r="AA4370" t="s">
        <v>64</v>
      </c>
      <c r="AB4370" t="s">
        <v>575</v>
      </c>
      <c r="AC4370" t="s">
        <v>66</v>
      </c>
      <c r="AD4370" t="s">
        <v>67</v>
      </c>
      <c r="AE4370" t="s">
        <v>8978</v>
      </c>
      <c r="AF4370" t="s">
        <v>77</v>
      </c>
      <c r="AG4370" t="s">
        <v>281</v>
      </c>
      <c r="AH4370" t="s">
        <v>780</v>
      </c>
      <c r="AI4370" t="s">
        <v>170</v>
      </c>
      <c r="AJ4370" t="s">
        <v>306</v>
      </c>
      <c r="AK4370" t="s">
        <v>73</v>
      </c>
      <c r="AL4370" t="s">
        <v>103</v>
      </c>
      <c r="AM4370" t="s">
        <v>103</v>
      </c>
      <c r="AN4370" t="s">
        <v>76</v>
      </c>
      <c r="AO4370" t="s">
        <v>329</v>
      </c>
      <c r="AP4370" t="s">
        <v>218</v>
      </c>
      <c r="AQ4370" t="s">
        <v>402</v>
      </c>
      <c r="AR4370" t="s">
        <v>67</v>
      </c>
      <c r="AS4370" t="s">
        <v>54</v>
      </c>
      <c r="AT4370" t="s">
        <v>73</v>
      </c>
      <c r="AU4370" t="s">
        <v>107</v>
      </c>
      <c r="AV4370" t="s">
        <v>11318</v>
      </c>
    </row>
    <row r="4371" spans="1:48" hidden="1" x14ac:dyDescent="0.3">
      <c r="A4371" t="s">
        <v>20335</v>
      </c>
      <c r="B4371" t="s">
        <v>20336</v>
      </c>
      <c r="C4371" s="1" t="str">
        <f t="shared" si="716"/>
        <v>21:0975</v>
      </c>
      <c r="D4371" s="1" t="str">
        <f t="shared" si="720"/>
        <v>21:0111</v>
      </c>
      <c r="E4371" t="s">
        <v>20337</v>
      </c>
      <c r="F4371" t="s">
        <v>20338</v>
      </c>
      <c r="H4371">
        <v>60.739092599999999</v>
      </c>
      <c r="I4371">
        <v>-101.02436779999999</v>
      </c>
      <c r="J4371" s="1" t="str">
        <f t="shared" si="721"/>
        <v>NGR lake sediment grab sample</v>
      </c>
      <c r="K4371" s="1" t="str">
        <f t="shared" si="722"/>
        <v>&lt;177 micron (NGR)</v>
      </c>
      <c r="L4371">
        <v>143</v>
      </c>
      <c r="M4371" t="s">
        <v>185</v>
      </c>
      <c r="N4371">
        <v>2785</v>
      </c>
      <c r="O4371" t="s">
        <v>62</v>
      </c>
      <c r="P4371" t="s">
        <v>54</v>
      </c>
      <c r="Q4371" t="s">
        <v>562</v>
      </c>
      <c r="R4371" t="s">
        <v>381</v>
      </c>
      <c r="S4371" t="s">
        <v>57</v>
      </c>
      <c r="T4371" t="s">
        <v>207</v>
      </c>
      <c r="U4371" t="s">
        <v>59</v>
      </c>
      <c r="V4371" t="s">
        <v>69</v>
      </c>
      <c r="W4371" t="s">
        <v>103</v>
      </c>
      <c r="X4371" t="s">
        <v>67</v>
      </c>
      <c r="Y4371" t="s">
        <v>74</v>
      </c>
      <c r="Z4371" t="s">
        <v>67</v>
      </c>
      <c r="AA4371" t="s">
        <v>64</v>
      </c>
      <c r="AB4371" t="s">
        <v>471</v>
      </c>
      <c r="AC4371" t="s">
        <v>66</v>
      </c>
      <c r="AD4371" t="s">
        <v>117</v>
      </c>
      <c r="AE4371" t="s">
        <v>9456</v>
      </c>
      <c r="AF4371" t="s">
        <v>290</v>
      </c>
      <c r="AG4371" t="s">
        <v>138</v>
      </c>
      <c r="AH4371" t="s">
        <v>472</v>
      </c>
      <c r="AI4371" t="s">
        <v>220</v>
      </c>
      <c r="AJ4371" t="s">
        <v>338</v>
      </c>
      <c r="AK4371" t="s">
        <v>73</v>
      </c>
      <c r="AL4371" t="s">
        <v>103</v>
      </c>
      <c r="AM4371" t="s">
        <v>103</v>
      </c>
      <c r="AN4371" t="s">
        <v>76</v>
      </c>
      <c r="AO4371" t="s">
        <v>340</v>
      </c>
      <c r="AP4371" t="s">
        <v>8164</v>
      </c>
      <c r="AQ4371" t="s">
        <v>11738</v>
      </c>
      <c r="AR4371" t="s">
        <v>67</v>
      </c>
      <c r="AS4371" t="s">
        <v>54</v>
      </c>
      <c r="AT4371" t="s">
        <v>73</v>
      </c>
      <c r="AU4371" t="s">
        <v>107</v>
      </c>
      <c r="AV4371" t="s">
        <v>20339</v>
      </c>
    </row>
    <row r="4372" spans="1:48" hidden="1" x14ac:dyDescent="0.3">
      <c r="A4372" t="s">
        <v>20340</v>
      </c>
      <c r="B4372" t="s">
        <v>20341</v>
      </c>
      <c r="C4372" s="1" t="str">
        <f t="shared" si="716"/>
        <v>21:0975</v>
      </c>
      <c r="D4372" s="1" t="str">
        <f t="shared" si="720"/>
        <v>21:0111</v>
      </c>
      <c r="E4372" t="s">
        <v>20342</v>
      </c>
      <c r="F4372" t="s">
        <v>20343</v>
      </c>
      <c r="H4372">
        <v>60.726245400000003</v>
      </c>
      <c r="I4372">
        <v>-101.13292730000001</v>
      </c>
      <c r="J4372" s="1" t="str">
        <f t="shared" si="721"/>
        <v>NGR lake sediment grab sample</v>
      </c>
      <c r="K4372" s="1" t="str">
        <f t="shared" si="722"/>
        <v>&lt;177 micron (NGR)</v>
      </c>
      <c r="L4372">
        <v>143</v>
      </c>
      <c r="M4372" t="s">
        <v>200</v>
      </c>
      <c r="N4372">
        <v>2786</v>
      </c>
      <c r="O4372" t="s">
        <v>137</v>
      </c>
      <c r="P4372" t="s">
        <v>54</v>
      </c>
      <c r="Q4372" t="s">
        <v>558</v>
      </c>
      <c r="R4372" t="s">
        <v>99</v>
      </c>
      <c r="S4372" t="s">
        <v>57</v>
      </c>
      <c r="T4372" t="s">
        <v>315</v>
      </c>
      <c r="U4372" t="s">
        <v>88</v>
      </c>
      <c r="V4372" t="s">
        <v>139</v>
      </c>
      <c r="W4372" t="s">
        <v>302</v>
      </c>
      <c r="X4372" t="s">
        <v>74</v>
      </c>
      <c r="Y4372" t="s">
        <v>211</v>
      </c>
      <c r="Z4372" t="s">
        <v>170</v>
      </c>
      <c r="AA4372" t="s">
        <v>64</v>
      </c>
      <c r="AB4372" t="s">
        <v>175</v>
      </c>
      <c r="AC4372" t="s">
        <v>224</v>
      </c>
      <c r="AD4372" t="s">
        <v>170</v>
      </c>
      <c r="AE4372" t="s">
        <v>120</v>
      </c>
      <c r="AF4372" t="s">
        <v>116</v>
      </c>
      <c r="AG4372" t="s">
        <v>139</v>
      </c>
      <c r="AH4372" t="s">
        <v>780</v>
      </c>
      <c r="AI4372" t="s">
        <v>209</v>
      </c>
      <c r="AJ4372" t="s">
        <v>1038</v>
      </c>
      <c r="AK4372" t="s">
        <v>73</v>
      </c>
      <c r="AL4372" t="s">
        <v>75</v>
      </c>
      <c r="AM4372" t="s">
        <v>74</v>
      </c>
      <c r="AN4372" t="s">
        <v>76</v>
      </c>
      <c r="AO4372" t="s">
        <v>290</v>
      </c>
      <c r="AP4372" t="s">
        <v>105</v>
      </c>
      <c r="AQ4372" t="s">
        <v>290</v>
      </c>
      <c r="AR4372" t="s">
        <v>74</v>
      </c>
      <c r="AS4372" t="s">
        <v>127</v>
      </c>
      <c r="AT4372" t="s">
        <v>248</v>
      </c>
      <c r="AU4372" t="s">
        <v>107</v>
      </c>
      <c r="AV4372" t="s">
        <v>20344</v>
      </c>
    </row>
    <row r="4373" spans="1:48" hidden="1" x14ac:dyDescent="0.3">
      <c r="A4373" t="s">
        <v>20345</v>
      </c>
      <c r="B4373" t="s">
        <v>20346</v>
      </c>
      <c r="C4373" s="1" t="str">
        <f t="shared" si="716"/>
        <v>21:0975</v>
      </c>
      <c r="D4373" s="1" t="str">
        <f t="shared" si="720"/>
        <v>21:0111</v>
      </c>
      <c r="E4373" t="s">
        <v>20347</v>
      </c>
      <c r="F4373" t="s">
        <v>20348</v>
      </c>
      <c r="H4373">
        <v>60.724895199999999</v>
      </c>
      <c r="I4373">
        <v>-101.1877229</v>
      </c>
      <c r="J4373" s="1" t="str">
        <f t="shared" si="721"/>
        <v>NGR lake sediment grab sample</v>
      </c>
      <c r="K4373" s="1" t="str">
        <f t="shared" si="722"/>
        <v>&lt;177 micron (NGR)</v>
      </c>
      <c r="L4373">
        <v>143</v>
      </c>
      <c r="M4373" t="s">
        <v>217</v>
      </c>
      <c r="N4373">
        <v>2787</v>
      </c>
      <c r="O4373" t="s">
        <v>526</v>
      </c>
      <c r="P4373" t="s">
        <v>54</v>
      </c>
      <c r="Q4373" t="s">
        <v>275</v>
      </c>
      <c r="R4373" t="s">
        <v>251</v>
      </c>
      <c r="S4373" t="s">
        <v>57</v>
      </c>
      <c r="T4373" t="s">
        <v>562</v>
      </c>
      <c r="U4373" t="s">
        <v>57</v>
      </c>
      <c r="V4373" t="s">
        <v>478</v>
      </c>
      <c r="W4373" t="s">
        <v>526</v>
      </c>
      <c r="X4373" t="s">
        <v>74</v>
      </c>
      <c r="Y4373" t="s">
        <v>171</v>
      </c>
      <c r="Z4373" t="s">
        <v>62</v>
      </c>
      <c r="AA4373" t="s">
        <v>64</v>
      </c>
      <c r="AB4373" t="s">
        <v>235</v>
      </c>
      <c r="AC4373" t="s">
        <v>224</v>
      </c>
      <c r="AD4373" t="s">
        <v>54</v>
      </c>
      <c r="AE4373" t="s">
        <v>3989</v>
      </c>
      <c r="AF4373" t="s">
        <v>92</v>
      </c>
      <c r="AG4373" t="s">
        <v>151</v>
      </c>
      <c r="AH4373" t="s">
        <v>780</v>
      </c>
      <c r="AI4373" t="s">
        <v>292</v>
      </c>
      <c r="AJ4373" t="s">
        <v>6415</v>
      </c>
      <c r="AK4373" t="s">
        <v>73</v>
      </c>
      <c r="AL4373" t="s">
        <v>103</v>
      </c>
      <c r="AM4373" t="s">
        <v>238</v>
      </c>
      <c r="AN4373" t="s">
        <v>76</v>
      </c>
      <c r="AO4373" t="s">
        <v>5856</v>
      </c>
      <c r="AP4373" t="s">
        <v>736</v>
      </c>
      <c r="AQ4373" t="s">
        <v>12056</v>
      </c>
      <c r="AR4373" t="s">
        <v>67</v>
      </c>
      <c r="AS4373" t="s">
        <v>96</v>
      </c>
      <c r="AT4373" t="s">
        <v>73</v>
      </c>
      <c r="AU4373" t="s">
        <v>107</v>
      </c>
      <c r="AV4373" t="s">
        <v>463</v>
      </c>
    </row>
    <row r="4374" spans="1:48" hidden="1" x14ac:dyDescent="0.3">
      <c r="A4374" t="s">
        <v>20349</v>
      </c>
      <c r="B4374" t="s">
        <v>20350</v>
      </c>
      <c r="C4374" s="1" t="str">
        <f t="shared" si="716"/>
        <v>21:0975</v>
      </c>
      <c r="D4374" s="1" t="str">
        <f t="shared" si="720"/>
        <v>21:0111</v>
      </c>
      <c r="E4374" t="s">
        <v>20351</v>
      </c>
      <c r="F4374" t="s">
        <v>20352</v>
      </c>
      <c r="H4374">
        <v>60.723713199999999</v>
      </c>
      <c r="I4374">
        <v>-101.25204410000001</v>
      </c>
      <c r="J4374" s="1" t="str">
        <f t="shared" si="721"/>
        <v>NGR lake sediment grab sample</v>
      </c>
      <c r="K4374" s="1" t="str">
        <f t="shared" si="722"/>
        <v>&lt;177 micron (NGR)</v>
      </c>
      <c r="L4374">
        <v>143</v>
      </c>
      <c r="M4374" t="s">
        <v>246</v>
      </c>
      <c r="N4374">
        <v>2788</v>
      </c>
      <c r="O4374" t="s">
        <v>62</v>
      </c>
      <c r="P4374" t="s">
        <v>54</v>
      </c>
      <c r="Q4374" t="s">
        <v>186</v>
      </c>
      <c r="R4374" t="s">
        <v>121</v>
      </c>
      <c r="S4374" t="s">
        <v>57</v>
      </c>
      <c r="T4374" t="s">
        <v>438</v>
      </c>
      <c r="U4374" t="s">
        <v>117</v>
      </c>
      <c r="V4374" t="s">
        <v>192</v>
      </c>
      <c r="W4374" t="s">
        <v>421</v>
      </c>
      <c r="X4374" t="s">
        <v>74</v>
      </c>
      <c r="Y4374" t="s">
        <v>171</v>
      </c>
      <c r="Z4374" t="s">
        <v>138</v>
      </c>
      <c r="AA4374" t="s">
        <v>64</v>
      </c>
      <c r="AB4374" t="s">
        <v>522</v>
      </c>
      <c r="AC4374" t="s">
        <v>70</v>
      </c>
      <c r="AD4374" t="s">
        <v>67</v>
      </c>
      <c r="AE4374" t="s">
        <v>396</v>
      </c>
      <c r="AF4374" t="s">
        <v>203</v>
      </c>
      <c r="AG4374" t="s">
        <v>169</v>
      </c>
      <c r="AH4374" t="s">
        <v>173</v>
      </c>
      <c r="AI4374" t="s">
        <v>209</v>
      </c>
      <c r="AJ4374" t="s">
        <v>340</v>
      </c>
      <c r="AK4374" t="s">
        <v>73</v>
      </c>
      <c r="AL4374" t="s">
        <v>103</v>
      </c>
      <c r="AM4374" t="s">
        <v>75</v>
      </c>
      <c r="AN4374" t="s">
        <v>76</v>
      </c>
      <c r="AO4374" t="s">
        <v>203</v>
      </c>
      <c r="AP4374" t="s">
        <v>656</v>
      </c>
      <c r="AQ4374" t="s">
        <v>117</v>
      </c>
      <c r="AR4374" t="s">
        <v>67</v>
      </c>
      <c r="AS4374" t="s">
        <v>170</v>
      </c>
      <c r="AT4374" t="s">
        <v>73</v>
      </c>
      <c r="AU4374" t="s">
        <v>107</v>
      </c>
      <c r="AV4374" t="s">
        <v>2885</v>
      </c>
    </row>
    <row r="4375" spans="1:48" hidden="1" x14ac:dyDescent="0.3">
      <c r="A4375" t="s">
        <v>20353</v>
      </c>
      <c r="B4375" t="s">
        <v>20354</v>
      </c>
      <c r="C4375" s="1" t="str">
        <f t="shared" si="716"/>
        <v>21:0975</v>
      </c>
      <c r="D4375" s="1" t="str">
        <f t="shared" si="720"/>
        <v>21:0111</v>
      </c>
      <c r="E4375" t="s">
        <v>20355</v>
      </c>
      <c r="F4375" t="s">
        <v>20356</v>
      </c>
      <c r="H4375">
        <v>60.752214299999999</v>
      </c>
      <c r="I4375">
        <v>-101.2065966</v>
      </c>
      <c r="J4375" s="1" t="str">
        <f t="shared" si="721"/>
        <v>NGR lake sediment grab sample</v>
      </c>
      <c r="K4375" s="1" t="str">
        <f t="shared" si="722"/>
        <v>&lt;177 micron (NGR)</v>
      </c>
      <c r="L4375">
        <v>143</v>
      </c>
      <c r="M4375" t="s">
        <v>260</v>
      </c>
      <c r="N4375">
        <v>2789</v>
      </c>
      <c r="O4375" t="s">
        <v>95</v>
      </c>
      <c r="P4375" t="s">
        <v>54</v>
      </c>
      <c r="Q4375" t="s">
        <v>435</v>
      </c>
      <c r="R4375" t="s">
        <v>116</v>
      </c>
      <c r="S4375" t="s">
        <v>57</v>
      </c>
      <c r="T4375" t="s">
        <v>454</v>
      </c>
      <c r="U4375" t="s">
        <v>117</v>
      </c>
      <c r="V4375" t="s">
        <v>236</v>
      </c>
      <c r="W4375" t="s">
        <v>396</v>
      </c>
      <c r="X4375" t="s">
        <v>74</v>
      </c>
      <c r="Y4375" t="s">
        <v>421</v>
      </c>
      <c r="Z4375" t="s">
        <v>127</v>
      </c>
      <c r="AA4375" t="s">
        <v>64</v>
      </c>
      <c r="AB4375" t="s">
        <v>890</v>
      </c>
      <c r="AC4375" t="s">
        <v>173</v>
      </c>
      <c r="AD4375" t="s">
        <v>67</v>
      </c>
      <c r="AE4375" t="s">
        <v>206</v>
      </c>
      <c r="AF4375" t="s">
        <v>178</v>
      </c>
      <c r="AG4375" t="s">
        <v>853</v>
      </c>
      <c r="AH4375" t="s">
        <v>173</v>
      </c>
      <c r="AI4375" t="s">
        <v>71</v>
      </c>
      <c r="AJ4375" t="s">
        <v>138</v>
      </c>
      <c r="AK4375" t="s">
        <v>73</v>
      </c>
      <c r="AL4375" t="s">
        <v>75</v>
      </c>
      <c r="AM4375" t="s">
        <v>103</v>
      </c>
      <c r="AN4375" t="s">
        <v>76</v>
      </c>
      <c r="AO4375" t="s">
        <v>168</v>
      </c>
      <c r="AP4375" t="s">
        <v>307</v>
      </c>
      <c r="AQ4375" t="s">
        <v>150</v>
      </c>
      <c r="AR4375" t="s">
        <v>74</v>
      </c>
      <c r="AS4375" t="s">
        <v>54</v>
      </c>
      <c r="AT4375" t="s">
        <v>73</v>
      </c>
      <c r="AU4375" t="s">
        <v>107</v>
      </c>
      <c r="AV4375" t="s">
        <v>20357</v>
      </c>
    </row>
    <row r="4376" spans="1:48" hidden="1" x14ac:dyDescent="0.3">
      <c r="A4376" t="s">
        <v>20358</v>
      </c>
      <c r="B4376" t="s">
        <v>20359</v>
      </c>
      <c r="C4376" s="1" t="str">
        <f t="shared" si="716"/>
        <v>21:0975</v>
      </c>
      <c r="D4376" s="1" t="str">
        <f t="shared" si="720"/>
        <v>21:0111</v>
      </c>
      <c r="E4376" t="s">
        <v>20360</v>
      </c>
      <c r="F4376" t="s">
        <v>20361</v>
      </c>
      <c r="H4376">
        <v>60.762608700000001</v>
      </c>
      <c r="I4376">
        <v>-101.13767300000001</v>
      </c>
      <c r="J4376" s="1" t="str">
        <f t="shared" si="721"/>
        <v>NGR lake sediment grab sample</v>
      </c>
      <c r="K4376" s="1" t="str">
        <f t="shared" si="722"/>
        <v>&lt;177 micron (NGR)</v>
      </c>
      <c r="L4376">
        <v>143</v>
      </c>
      <c r="M4376" t="s">
        <v>273</v>
      </c>
      <c r="N4376">
        <v>2790</v>
      </c>
      <c r="O4376" t="s">
        <v>396</v>
      </c>
      <c r="P4376" t="s">
        <v>54</v>
      </c>
      <c r="Q4376" t="s">
        <v>635</v>
      </c>
      <c r="R4376" t="s">
        <v>187</v>
      </c>
      <c r="S4376" t="s">
        <v>57</v>
      </c>
      <c r="T4376" t="s">
        <v>248</v>
      </c>
      <c r="U4376" t="s">
        <v>57</v>
      </c>
      <c r="V4376" t="s">
        <v>251</v>
      </c>
      <c r="W4376" t="s">
        <v>157</v>
      </c>
      <c r="X4376" t="s">
        <v>74</v>
      </c>
      <c r="Y4376" t="s">
        <v>74</v>
      </c>
      <c r="Z4376" t="s">
        <v>62</v>
      </c>
      <c r="AA4376" t="s">
        <v>64</v>
      </c>
      <c r="AB4376" t="s">
        <v>100</v>
      </c>
      <c r="AC4376" t="s">
        <v>70</v>
      </c>
      <c r="AD4376" t="s">
        <v>67</v>
      </c>
      <c r="AE4376" t="s">
        <v>2050</v>
      </c>
      <c r="AF4376" t="s">
        <v>290</v>
      </c>
      <c r="AG4376" t="s">
        <v>69</v>
      </c>
      <c r="AH4376" t="s">
        <v>472</v>
      </c>
      <c r="AI4376" t="s">
        <v>127</v>
      </c>
      <c r="AJ4376" t="s">
        <v>168</v>
      </c>
      <c r="AK4376" t="s">
        <v>73</v>
      </c>
      <c r="AL4376" t="s">
        <v>103</v>
      </c>
      <c r="AM4376" t="s">
        <v>157</v>
      </c>
      <c r="AN4376" t="s">
        <v>76</v>
      </c>
      <c r="AO4376" t="s">
        <v>104</v>
      </c>
      <c r="AP4376" t="s">
        <v>4241</v>
      </c>
      <c r="AQ4376" t="s">
        <v>104</v>
      </c>
      <c r="AR4376" t="s">
        <v>67</v>
      </c>
      <c r="AS4376" t="s">
        <v>127</v>
      </c>
      <c r="AT4376" t="s">
        <v>73</v>
      </c>
      <c r="AU4376" t="s">
        <v>107</v>
      </c>
      <c r="AV4376" t="s">
        <v>3773</v>
      </c>
    </row>
    <row r="4377" spans="1:48" hidden="1" x14ac:dyDescent="0.3">
      <c r="A4377" t="s">
        <v>20362</v>
      </c>
      <c r="B4377" t="s">
        <v>20363</v>
      </c>
      <c r="C4377" s="1" t="str">
        <f t="shared" si="716"/>
        <v>21:0975</v>
      </c>
      <c r="D4377" s="1" t="str">
        <f t="shared" si="720"/>
        <v>21:0111</v>
      </c>
      <c r="E4377" t="s">
        <v>20364</v>
      </c>
      <c r="F4377" t="s">
        <v>20365</v>
      </c>
      <c r="H4377">
        <v>60.767396099999999</v>
      </c>
      <c r="I4377">
        <v>-101.07414799999999</v>
      </c>
      <c r="J4377" s="1" t="str">
        <f t="shared" si="721"/>
        <v>NGR lake sediment grab sample</v>
      </c>
      <c r="K4377" s="1" t="str">
        <f t="shared" si="722"/>
        <v>&lt;177 micron (NGR)</v>
      </c>
      <c r="L4377">
        <v>143</v>
      </c>
      <c r="M4377" t="s">
        <v>289</v>
      </c>
      <c r="N4377">
        <v>2791</v>
      </c>
      <c r="O4377" t="s">
        <v>448</v>
      </c>
      <c r="P4377" t="s">
        <v>54</v>
      </c>
      <c r="Q4377" t="s">
        <v>802</v>
      </c>
      <c r="R4377" t="s">
        <v>616</v>
      </c>
      <c r="S4377" t="s">
        <v>57</v>
      </c>
      <c r="T4377" t="s">
        <v>635</v>
      </c>
      <c r="U4377" t="s">
        <v>88</v>
      </c>
      <c r="V4377" t="s">
        <v>189</v>
      </c>
      <c r="W4377" t="s">
        <v>68</v>
      </c>
      <c r="X4377" t="s">
        <v>62</v>
      </c>
      <c r="Y4377" t="s">
        <v>302</v>
      </c>
      <c r="Z4377" t="s">
        <v>170</v>
      </c>
      <c r="AA4377" t="s">
        <v>64</v>
      </c>
      <c r="AB4377" t="s">
        <v>91</v>
      </c>
      <c r="AC4377" t="s">
        <v>224</v>
      </c>
      <c r="AD4377" t="s">
        <v>92</v>
      </c>
      <c r="AE4377" t="s">
        <v>278</v>
      </c>
      <c r="AF4377" t="s">
        <v>168</v>
      </c>
      <c r="AG4377" t="s">
        <v>550</v>
      </c>
      <c r="AH4377" t="s">
        <v>472</v>
      </c>
      <c r="AI4377" t="s">
        <v>263</v>
      </c>
      <c r="AJ4377" t="s">
        <v>6723</v>
      </c>
      <c r="AK4377" t="s">
        <v>73</v>
      </c>
      <c r="AL4377" t="s">
        <v>103</v>
      </c>
      <c r="AM4377" t="s">
        <v>157</v>
      </c>
      <c r="AN4377" t="s">
        <v>76</v>
      </c>
      <c r="AO4377" t="s">
        <v>116</v>
      </c>
      <c r="AP4377" t="s">
        <v>4217</v>
      </c>
      <c r="AQ4377" t="s">
        <v>134</v>
      </c>
      <c r="AR4377" t="s">
        <v>67</v>
      </c>
      <c r="AS4377" t="s">
        <v>127</v>
      </c>
      <c r="AT4377" t="s">
        <v>562</v>
      </c>
      <c r="AU4377" t="s">
        <v>107</v>
      </c>
      <c r="AV4377" t="s">
        <v>11538</v>
      </c>
    </row>
    <row r="4378" spans="1:48" hidden="1" x14ac:dyDescent="0.3">
      <c r="A4378" t="s">
        <v>20366</v>
      </c>
      <c r="B4378" t="s">
        <v>20367</v>
      </c>
      <c r="C4378" s="1" t="str">
        <f t="shared" si="716"/>
        <v>21:0975</v>
      </c>
      <c r="D4378" s="1" t="str">
        <f t="shared" si="720"/>
        <v>21:0111</v>
      </c>
      <c r="E4378" t="s">
        <v>20368</v>
      </c>
      <c r="F4378" t="s">
        <v>20369</v>
      </c>
      <c r="H4378">
        <v>60.801847500000001</v>
      </c>
      <c r="I4378">
        <v>-101.01647149999999</v>
      </c>
      <c r="J4378" s="1" t="str">
        <f t="shared" si="721"/>
        <v>NGR lake sediment grab sample</v>
      </c>
      <c r="K4378" s="1" t="str">
        <f t="shared" si="722"/>
        <v>&lt;177 micron (NGR)</v>
      </c>
      <c r="L4378">
        <v>143</v>
      </c>
      <c r="M4378" t="s">
        <v>301</v>
      </c>
      <c r="N4378">
        <v>2792</v>
      </c>
      <c r="O4378" t="s">
        <v>238</v>
      </c>
      <c r="P4378" t="s">
        <v>54</v>
      </c>
      <c r="Q4378" t="s">
        <v>572</v>
      </c>
      <c r="R4378" t="s">
        <v>92</v>
      </c>
      <c r="S4378" t="s">
        <v>57</v>
      </c>
      <c r="T4378" t="s">
        <v>250</v>
      </c>
      <c r="U4378" t="s">
        <v>138</v>
      </c>
      <c r="V4378" t="s">
        <v>264</v>
      </c>
      <c r="W4378" t="s">
        <v>302</v>
      </c>
      <c r="X4378" t="s">
        <v>67</v>
      </c>
      <c r="Y4378" t="s">
        <v>396</v>
      </c>
      <c r="Z4378" t="s">
        <v>96</v>
      </c>
      <c r="AA4378" t="s">
        <v>64</v>
      </c>
      <c r="AB4378" t="s">
        <v>192</v>
      </c>
      <c r="AC4378" t="s">
        <v>173</v>
      </c>
      <c r="AD4378" t="s">
        <v>67</v>
      </c>
      <c r="AE4378" t="s">
        <v>421</v>
      </c>
      <c r="AF4378" t="s">
        <v>168</v>
      </c>
      <c r="AG4378" t="s">
        <v>219</v>
      </c>
      <c r="AH4378" t="s">
        <v>173</v>
      </c>
      <c r="AI4378" t="s">
        <v>209</v>
      </c>
      <c r="AJ4378" t="s">
        <v>336</v>
      </c>
      <c r="AK4378" t="s">
        <v>73</v>
      </c>
      <c r="AL4378" t="s">
        <v>125</v>
      </c>
      <c r="AM4378" t="s">
        <v>103</v>
      </c>
      <c r="AN4378" t="s">
        <v>76</v>
      </c>
      <c r="AO4378" t="s">
        <v>439</v>
      </c>
      <c r="AP4378" t="s">
        <v>126</v>
      </c>
      <c r="AQ4378" t="s">
        <v>136</v>
      </c>
      <c r="AR4378" t="s">
        <v>74</v>
      </c>
      <c r="AS4378" t="s">
        <v>54</v>
      </c>
      <c r="AT4378" t="s">
        <v>73</v>
      </c>
      <c r="AU4378" t="s">
        <v>107</v>
      </c>
      <c r="AV4378" t="s">
        <v>3720</v>
      </c>
    </row>
    <row r="4379" spans="1:48" hidden="1" x14ac:dyDescent="0.3">
      <c r="A4379" t="s">
        <v>20370</v>
      </c>
      <c r="B4379" t="s">
        <v>20371</v>
      </c>
      <c r="C4379" s="1" t="str">
        <f t="shared" si="716"/>
        <v>21:0975</v>
      </c>
      <c r="D4379" s="1" t="str">
        <f>HYPERLINK("https://geochem.nrcan.gc.ca/cdogs/content/svy/svy_e.htm", "")</f>
        <v/>
      </c>
      <c r="G4379" s="1" t="str">
        <f>HYPERLINK("https://geochem.nrcan.gc.ca/cdogs/content/cr_/cr_00128_e.htm", "128")</f>
        <v>128</v>
      </c>
      <c r="J4379" t="s">
        <v>230</v>
      </c>
      <c r="K4379" t="s">
        <v>231</v>
      </c>
      <c r="L4379">
        <v>143</v>
      </c>
      <c r="M4379" t="s">
        <v>232</v>
      </c>
      <c r="N4379">
        <v>2793</v>
      </c>
      <c r="O4379" t="s">
        <v>104</v>
      </c>
      <c r="P4379" t="s">
        <v>54</v>
      </c>
      <c r="Q4379" t="s">
        <v>489</v>
      </c>
      <c r="R4379" t="s">
        <v>139</v>
      </c>
      <c r="S4379" t="s">
        <v>57</v>
      </c>
      <c r="T4379" t="s">
        <v>725</v>
      </c>
      <c r="U4379" t="s">
        <v>104</v>
      </c>
      <c r="V4379" t="s">
        <v>575</v>
      </c>
      <c r="W4379" t="s">
        <v>421</v>
      </c>
      <c r="X4379" t="s">
        <v>74</v>
      </c>
      <c r="Y4379" t="s">
        <v>94</v>
      </c>
      <c r="Z4379" t="s">
        <v>170</v>
      </c>
      <c r="AA4379" t="s">
        <v>64</v>
      </c>
      <c r="AB4379" t="s">
        <v>347</v>
      </c>
      <c r="AC4379" t="s">
        <v>70</v>
      </c>
      <c r="AD4379" t="s">
        <v>758</v>
      </c>
      <c r="AE4379" t="s">
        <v>2716</v>
      </c>
      <c r="AF4379" t="s">
        <v>347</v>
      </c>
      <c r="AG4379" t="s">
        <v>116</v>
      </c>
      <c r="AH4379" t="s">
        <v>421</v>
      </c>
      <c r="AI4379" t="s">
        <v>439</v>
      </c>
      <c r="AJ4379" t="s">
        <v>263</v>
      </c>
      <c r="AK4379" t="s">
        <v>73</v>
      </c>
      <c r="AL4379" t="s">
        <v>103</v>
      </c>
      <c r="AM4379" t="s">
        <v>177</v>
      </c>
      <c r="AN4379" t="s">
        <v>76</v>
      </c>
      <c r="AO4379" t="s">
        <v>292</v>
      </c>
      <c r="AP4379" t="s">
        <v>414</v>
      </c>
      <c r="AQ4379" t="s">
        <v>1708</v>
      </c>
      <c r="AR4379" t="s">
        <v>67</v>
      </c>
      <c r="AS4379" t="s">
        <v>62</v>
      </c>
      <c r="AT4379" t="s">
        <v>479</v>
      </c>
      <c r="AU4379" t="s">
        <v>107</v>
      </c>
      <c r="AV4379" t="s">
        <v>9987</v>
      </c>
    </row>
    <row r="4380" spans="1:48" hidden="1" x14ac:dyDescent="0.3">
      <c r="A4380" t="s">
        <v>20372</v>
      </c>
      <c r="B4380" t="s">
        <v>20373</v>
      </c>
      <c r="C4380" s="1" t="str">
        <f t="shared" si="716"/>
        <v>21:0975</v>
      </c>
      <c r="D4380" s="1" t="str">
        <f t="shared" ref="D4380:D4390" si="723">HYPERLINK("https://geochem.nrcan.gc.ca/cdogs/content/svy/svy210111_e.htm", "21:0111")</f>
        <v>21:0111</v>
      </c>
      <c r="E4380" t="s">
        <v>20374</v>
      </c>
      <c r="F4380" t="s">
        <v>20375</v>
      </c>
      <c r="H4380">
        <v>60.831244900000002</v>
      </c>
      <c r="I4380">
        <v>-100.98682460000001</v>
      </c>
      <c r="J4380" s="1" t="str">
        <f t="shared" ref="J4380:J4390" si="724">HYPERLINK("https://geochem.nrcan.gc.ca/cdogs/content/kwd/kwd020027_e.htm", "NGR lake sediment grab sample")</f>
        <v>NGR lake sediment grab sample</v>
      </c>
      <c r="K4380" s="1" t="str">
        <f t="shared" ref="K4380:K4390" si="725">HYPERLINK("https://geochem.nrcan.gc.ca/cdogs/content/kwd/kwd080006_e.htm", "&lt;177 micron (NGR)")</f>
        <v>&lt;177 micron (NGR)</v>
      </c>
      <c r="L4380">
        <v>143</v>
      </c>
      <c r="M4380" t="s">
        <v>314</v>
      </c>
      <c r="N4380">
        <v>2794</v>
      </c>
      <c r="O4380" t="s">
        <v>74</v>
      </c>
      <c r="P4380" t="s">
        <v>54</v>
      </c>
      <c r="Q4380" t="s">
        <v>562</v>
      </c>
      <c r="R4380" t="s">
        <v>616</v>
      </c>
      <c r="S4380" t="s">
        <v>57</v>
      </c>
      <c r="T4380" t="s">
        <v>315</v>
      </c>
      <c r="U4380" t="s">
        <v>117</v>
      </c>
      <c r="V4380" t="s">
        <v>471</v>
      </c>
      <c r="W4380" t="s">
        <v>103</v>
      </c>
      <c r="X4380" t="s">
        <v>67</v>
      </c>
      <c r="Y4380" t="s">
        <v>75</v>
      </c>
      <c r="Z4380" t="s">
        <v>74</v>
      </c>
      <c r="AA4380" t="s">
        <v>64</v>
      </c>
      <c r="AB4380" t="s">
        <v>60</v>
      </c>
      <c r="AC4380" t="s">
        <v>70</v>
      </c>
      <c r="AD4380" t="s">
        <v>67</v>
      </c>
      <c r="AE4380" t="s">
        <v>70</v>
      </c>
      <c r="AF4380" t="s">
        <v>92</v>
      </c>
      <c r="AG4380" t="s">
        <v>104</v>
      </c>
      <c r="AH4380" t="s">
        <v>780</v>
      </c>
      <c r="AI4380" t="s">
        <v>136</v>
      </c>
      <c r="AJ4380" t="s">
        <v>440</v>
      </c>
      <c r="AK4380" t="s">
        <v>73</v>
      </c>
      <c r="AL4380" t="s">
        <v>103</v>
      </c>
      <c r="AM4380" t="s">
        <v>177</v>
      </c>
      <c r="AN4380" t="s">
        <v>76</v>
      </c>
      <c r="AO4380" t="s">
        <v>328</v>
      </c>
      <c r="AP4380" t="s">
        <v>8164</v>
      </c>
      <c r="AQ4380" t="s">
        <v>263</v>
      </c>
      <c r="AR4380" t="s">
        <v>67</v>
      </c>
      <c r="AS4380" t="s">
        <v>170</v>
      </c>
      <c r="AT4380" t="s">
        <v>277</v>
      </c>
      <c r="AU4380" t="s">
        <v>107</v>
      </c>
      <c r="AV4380" t="s">
        <v>16717</v>
      </c>
    </row>
    <row r="4381" spans="1:48" hidden="1" x14ac:dyDescent="0.3">
      <c r="A4381" t="s">
        <v>20376</v>
      </c>
      <c r="B4381" t="s">
        <v>20377</v>
      </c>
      <c r="C4381" s="1" t="str">
        <f t="shared" si="716"/>
        <v>21:0975</v>
      </c>
      <c r="D4381" s="1" t="str">
        <f t="shared" si="723"/>
        <v>21:0111</v>
      </c>
      <c r="E4381" t="s">
        <v>20378</v>
      </c>
      <c r="F4381" t="s">
        <v>20379</v>
      </c>
      <c r="H4381">
        <v>60.848899099999997</v>
      </c>
      <c r="I4381">
        <v>-101.0260985</v>
      </c>
      <c r="J4381" s="1" t="str">
        <f t="shared" si="724"/>
        <v>NGR lake sediment grab sample</v>
      </c>
      <c r="K4381" s="1" t="str">
        <f t="shared" si="725"/>
        <v>&lt;177 micron (NGR)</v>
      </c>
      <c r="L4381">
        <v>143</v>
      </c>
      <c r="M4381" t="s">
        <v>324</v>
      </c>
      <c r="N4381">
        <v>2795</v>
      </c>
      <c r="O4381" t="s">
        <v>421</v>
      </c>
      <c r="P4381" t="s">
        <v>54</v>
      </c>
      <c r="Q4381" t="s">
        <v>218</v>
      </c>
      <c r="R4381" t="s">
        <v>121</v>
      </c>
      <c r="S4381" t="s">
        <v>57</v>
      </c>
      <c r="T4381" t="s">
        <v>617</v>
      </c>
      <c r="U4381" t="s">
        <v>138</v>
      </c>
      <c r="V4381" t="s">
        <v>381</v>
      </c>
      <c r="W4381" t="s">
        <v>302</v>
      </c>
      <c r="X4381" t="s">
        <v>74</v>
      </c>
      <c r="Y4381" t="s">
        <v>68</v>
      </c>
      <c r="Z4381" t="s">
        <v>96</v>
      </c>
      <c r="AA4381" t="s">
        <v>64</v>
      </c>
      <c r="AB4381" t="s">
        <v>381</v>
      </c>
      <c r="AC4381" t="s">
        <v>66</v>
      </c>
      <c r="AD4381" t="s">
        <v>67</v>
      </c>
      <c r="AE4381" t="s">
        <v>238</v>
      </c>
      <c r="AF4381" t="s">
        <v>76</v>
      </c>
      <c r="AG4381" t="s">
        <v>142</v>
      </c>
      <c r="AH4381" t="s">
        <v>173</v>
      </c>
      <c r="AI4381" t="s">
        <v>233</v>
      </c>
      <c r="AJ4381" t="s">
        <v>138</v>
      </c>
      <c r="AK4381" t="s">
        <v>73</v>
      </c>
      <c r="AL4381" t="s">
        <v>177</v>
      </c>
      <c r="AM4381" t="s">
        <v>75</v>
      </c>
      <c r="AN4381" t="s">
        <v>76</v>
      </c>
      <c r="AO4381" t="s">
        <v>280</v>
      </c>
      <c r="AP4381" t="s">
        <v>307</v>
      </c>
      <c r="AQ4381" t="s">
        <v>336</v>
      </c>
      <c r="AR4381" t="s">
        <v>67</v>
      </c>
      <c r="AS4381" t="s">
        <v>54</v>
      </c>
      <c r="AT4381" t="s">
        <v>73</v>
      </c>
      <c r="AU4381" t="s">
        <v>107</v>
      </c>
      <c r="AV4381" t="s">
        <v>20380</v>
      </c>
    </row>
    <row r="4382" spans="1:48" hidden="1" x14ac:dyDescent="0.3">
      <c r="A4382" t="s">
        <v>20381</v>
      </c>
      <c r="B4382" t="s">
        <v>20382</v>
      </c>
      <c r="C4382" s="1" t="str">
        <f t="shared" si="716"/>
        <v>21:0975</v>
      </c>
      <c r="D4382" s="1" t="str">
        <f t="shared" si="723"/>
        <v>21:0111</v>
      </c>
      <c r="E4382" t="s">
        <v>20383</v>
      </c>
      <c r="F4382" t="s">
        <v>20384</v>
      </c>
      <c r="H4382">
        <v>60.891622099999999</v>
      </c>
      <c r="I4382">
        <v>-101.0189464</v>
      </c>
      <c r="J4382" s="1" t="str">
        <f t="shared" si="724"/>
        <v>NGR lake sediment grab sample</v>
      </c>
      <c r="K4382" s="1" t="str">
        <f t="shared" si="725"/>
        <v>&lt;177 micron (NGR)</v>
      </c>
      <c r="L4382">
        <v>143</v>
      </c>
      <c r="M4382" t="s">
        <v>335</v>
      </c>
      <c r="N4382">
        <v>2796</v>
      </c>
      <c r="O4382" t="s">
        <v>62</v>
      </c>
      <c r="P4382" t="s">
        <v>54</v>
      </c>
      <c r="Q4382" t="s">
        <v>274</v>
      </c>
      <c r="R4382" t="s">
        <v>203</v>
      </c>
      <c r="S4382" t="s">
        <v>57</v>
      </c>
      <c r="T4382" t="s">
        <v>380</v>
      </c>
      <c r="U4382" t="s">
        <v>59</v>
      </c>
      <c r="V4382" t="s">
        <v>251</v>
      </c>
      <c r="W4382" t="s">
        <v>137</v>
      </c>
      <c r="X4382" t="s">
        <v>74</v>
      </c>
      <c r="Y4382" t="s">
        <v>68</v>
      </c>
      <c r="Z4382" t="s">
        <v>138</v>
      </c>
      <c r="AA4382" t="s">
        <v>64</v>
      </c>
      <c r="AB4382" t="s">
        <v>550</v>
      </c>
      <c r="AC4382" t="s">
        <v>173</v>
      </c>
      <c r="AD4382" t="s">
        <v>67</v>
      </c>
      <c r="AE4382" t="s">
        <v>396</v>
      </c>
      <c r="AF4382" t="s">
        <v>116</v>
      </c>
      <c r="AG4382" t="s">
        <v>235</v>
      </c>
      <c r="AH4382" t="s">
        <v>173</v>
      </c>
      <c r="AI4382" t="s">
        <v>138</v>
      </c>
      <c r="AJ4382" t="s">
        <v>56</v>
      </c>
      <c r="AK4382" t="s">
        <v>73</v>
      </c>
      <c r="AL4382" t="s">
        <v>177</v>
      </c>
      <c r="AM4382" t="s">
        <v>224</v>
      </c>
      <c r="AN4382" t="s">
        <v>76</v>
      </c>
      <c r="AO4382" t="s">
        <v>102</v>
      </c>
      <c r="AP4382" t="s">
        <v>126</v>
      </c>
      <c r="AQ4382" t="s">
        <v>263</v>
      </c>
      <c r="AR4382" t="s">
        <v>67</v>
      </c>
      <c r="AS4382" t="s">
        <v>54</v>
      </c>
      <c r="AT4382" t="s">
        <v>73</v>
      </c>
      <c r="AU4382" t="s">
        <v>107</v>
      </c>
      <c r="AV4382" t="s">
        <v>20385</v>
      </c>
    </row>
    <row r="4383" spans="1:48" hidden="1" x14ac:dyDescent="0.3">
      <c r="A4383" t="s">
        <v>20386</v>
      </c>
      <c r="B4383" t="s">
        <v>20387</v>
      </c>
      <c r="C4383" s="1" t="str">
        <f t="shared" si="716"/>
        <v>21:0975</v>
      </c>
      <c r="D4383" s="1" t="str">
        <f t="shared" si="723"/>
        <v>21:0111</v>
      </c>
      <c r="E4383" t="s">
        <v>20313</v>
      </c>
      <c r="F4383" t="s">
        <v>20388</v>
      </c>
      <c r="H4383">
        <v>60.929624099999998</v>
      </c>
      <c r="I4383">
        <v>-101.0012916</v>
      </c>
      <c r="J4383" s="1" t="str">
        <f t="shared" si="724"/>
        <v>NGR lake sediment grab sample</v>
      </c>
      <c r="K4383" s="1" t="str">
        <f t="shared" si="725"/>
        <v>&lt;177 micron (NGR)</v>
      </c>
      <c r="L4383">
        <v>143</v>
      </c>
      <c r="M4383" t="s">
        <v>345</v>
      </c>
      <c r="N4383">
        <v>2797</v>
      </c>
      <c r="O4383" t="s">
        <v>233</v>
      </c>
      <c r="P4383" t="s">
        <v>54</v>
      </c>
      <c r="Q4383" t="s">
        <v>731</v>
      </c>
      <c r="R4383" t="s">
        <v>99</v>
      </c>
      <c r="S4383" t="s">
        <v>57</v>
      </c>
      <c r="T4383" t="s">
        <v>58</v>
      </c>
      <c r="U4383" t="s">
        <v>92</v>
      </c>
      <c r="V4383" t="s">
        <v>615</v>
      </c>
      <c r="W4383" t="s">
        <v>95</v>
      </c>
      <c r="X4383" t="s">
        <v>67</v>
      </c>
      <c r="Y4383" t="s">
        <v>170</v>
      </c>
      <c r="Z4383" t="s">
        <v>138</v>
      </c>
      <c r="AA4383" t="s">
        <v>64</v>
      </c>
      <c r="AB4383" t="s">
        <v>65</v>
      </c>
      <c r="AC4383" t="s">
        <v>66</v>
      </c>
      <c r="AD4383" t="s">
        <v>170</v>
      </c>
      <c r="AE4383" t="s">
        <v>526</v>
      </c>
      <c r="AF4383" t="s">
        <v>151</v>
      </c>
      <c r="AG4383" t="s">
        <v>204</v>
      </c>
      <c r="AH4383" t="s">
        <v>173</v>
      </c>
      <c r="AI4383" t="s">
        <v>156</v>
      </c>
      <c r="AJ4383" t="s">
        <v>382</v>
      </c>
      <c r="AK4383" t="s">
        <v>73</v>
      </c>
      <c r="AL4383" t="s">
        <v>177</v>
      </c>
      <c r="AM4383" t="s">
        <v>177</v>
      </c>
      <c r="AN4383" t="s">
        <v>76</v>
      </c>
      <c r="AO4383" t="s">
        <v>203</v>
      </c>
      <c r="AP4383" t="s">
        <v>179</v>
      </c>
      <c r="AQ4383" t="s">
        <v>281</v>
      </c>
      <c r="AR4383" t="s">
        <v>62</v>
      </c>
      <c r="AS4383" t="s">
        <v>62</v>
      </c>
      <c r="AT4383" t="s">
        <v>152</v>
      </c>
      <c r="AU4383" t="s">
        <v>107</v>
      </c>
      <c r="AV4383" t="s">
        <v>8969</v>
      </c>
    </row>
    <row r="4384" spans="1:48" hidden="1" x14ac:dyDescent="0.3">
      <c r="A4384" t="s">
        <v>20389</v>
      </c>
      <c r="B4384" t="s">
        <v>20390</v>
      </c>
      <c r="C4384" s="1" t="str">
        <f t="shared" si="716"/>
        <v>21:0975</v>
      </c>
      <c r="D4384" s="1" t="str">
        <f t="shared" si="723"/>
        <v>21:0111</v>
      </c>
      <c r="E4384" t="s">
        <v>20391</v>
      </c>
      <c r="F4384" t="s">
        <v>20392</v>
      </c>
      <c r="H4384">
        <v>60.882046099999997</v>
      </c>
      <c r="I4384">
        <v>-100.9328964</v>
      </c>
      <c r="J4384" s="1" t="str">
        <f t="shared" si="724"/>
        <v>NGR lake sediment grab sample</v>
      </c>
      <c r="K4384" s="1" t="str">
        <f t="shared" si="725"/>
        <v>&lt;177 micron (NGR)</v>
      </c>
      <c r="L4384">
        <v>143</v>
      </c>
      <c r="M4384" t="s">
        <v>354</v>
      </c>
      <c r="N4384">
        <v>2798</v>
      </c>
      <c r="O4384" t="s">
        <v>526</v>
      </c>
      <c r="P4384" t="s">
        <v>54</v>
      </c>
      <c r="Q4384" t="s">
        <v>1814</v>
      </c>
      <c r="R4384" t="s">
        <v>317</v>
      </c>
      <c r="S4384" t="s">
        <v>57</v>
      </c>
      <c r="T4384" t="s">
        <v>604</v>
      </c>
      <c r="U4384" t="s">
        <v>138</v>
      </c>
      <c r="V4384" t="s">
        <v>189</v>
      </c>
      <c r="W4384" t="s">
        <v>68</v>
      </c>
      <c r="X4384" t="s">
        <v>67</v>
      </c>
      <c r="Y4384" t="s">
        <v>125</v>
      </c>
      <c r="Z4384" t="s">
        <v>62</v>
      </c>
      <c r="AA4384" t="s">
        <v>64</v>
      </c>
      <c r="AB4384" t="s">
        <v>492</v>
      </c>
      <c r="AC4384" t="s">
        <v>66</v>
      </c>
      <c r="AD4384" t="s">
        <v>583</v>
      </c>
      <c r="AE4384" t="s">
        <v>2236</v>
      </c>
      <c r="AF4384" t="s">
        <v>281</v>
      </c>
      <c r="AG4384" t="s">
        <v>264</v>
      </c>
      <c r="AH4384" t="s">
        <v>780</v>
      </c>
      <c r="AI4384" t="s">
        <v>127</v>
      </c>
      <c r="AJ4384" t="s">
        <v>71</v>
      </c>
      <c r="AK4384" t="s">
        <v>73</v>
      </c>
      <c r="AL4384" t="s">
        <v>103</v>
      </c>
      <c r="AM4384" t="s">
        <v>75</v>
      </c>
      <c r="AN4384" t="s">
        <v>76</v>
      </c>
      <c r="AO4384" t="s">
        <v>514</v>
      </c>
      <c r="AP4384" t="s">
        <v>2741</v>
      </c>
      <c r="AQ4384" t="s">
        <v>250</v>
      </c>
      <c r="AR4384" t="s">
        <v>74</v>
      </c>
      <c r="AS4384" t="s">
        <v>62</v>
      </c>
      <c r="AT4384" t="s">
        <v>73</v>
      </c>
      <c r="AU4384" t="s">
        <v>107</v>
      </c>
      <c r="AV4384" t="s">
        <v>1595</v>
      </c>
    </row>
    <row r="4385" spans="1:48" hidden="1" x14ac:dyDescent="0.3">
      <c r="A4385" t="s">
        <v>20393</v>
      </c>
      <c r="B4385" t="s">
        <v>20394</v>
      </c>
      <c r="C4385" s="1" t="str">
        <f t="shared" si="716"/>
        <v>21:0975</v>
      </c>
      <c r="D4385" s="1" t="str">
        <f t="shared" si="723"/>
        <v>21:0111</v>
      </c>
      <c r="E4385" t="s">
        <v>20395</v>
      </c>
      <c r="F4385" t="s">
        <v>20396</v>
      </c>
      <c r="H4385">
        <v>60.805330499999997</v>
      </c>
      <c r="I4385">
        <v>-100.8044848</v>
      </c>
      <c r="J4385" s="1" t="str">
        <f t="shared" si="724"/>
        <v>NGR lake sediment grab sample</v>
      </c>
      <c r="K4385" s="1" t="str">
        <f t="shared" si="725"/>
        <v>&lt;177 micron (NGR)</v>
      </c>
      <c r="L4385">
        <v>144</v>
      </c>
      <c r="M4385" t="s">
        <v>52</v>
      </c>
      <c r="N4385">
        <v>2799</v>
      </c>
      <c r="O4385" t="s">
        <v>62</v>
      </c>
      <c r="P4385" t="s">
        <v>54</v>
      </c>
      <c r="Q4385" t="s">
        <v>560</v>
      </c>
      <c r="R4385" t="s">
        <v>282</v>
      </c>
      <c r="S4385" t="s">
        <v>57</v>
      </c>
      <c r="T4385" t="s">
        <v>188</v>
      </c>
      <c r="U4385" t="s">
        <v>88</v>
      </c>
      <c r="V4385" t="s">
        <v>151</v>
      </c>
      <c r="W4385" t="s">
        <v>157</v>
      </c>
      <c r="X4385" t="s">
        <v>67</v>
      </c>
      <c r="Y4385" t="s">
        <v>355</v>
      </c>
      <c r="Z4385" t="s">
        <v>62</v>
      </c>
      <c r="AA4385" t="s">
        <v>64</v>
      </c>
      <c r="AB4385" t="s">
        <v>550</v>
      </c>
      <c r="AC4385" t="s">
        <v>173</v>
      </c>
      <c r="AD4385" t="s">
        <v>67</v>
      </c>
      <c r="AE4385" t="s">
        <v>10367</v>
      </c>
      <c r="AF4385" t="s">
        <v>104</v>
      </c>
      <c r="AG4385" t="s">
        <v>436</v>
      </c>
      <c r="AH4385" t="s">
        <v>472</v>
      </c>
      <c r="AI4385" t="s">
        <v>94</v>
      </c>
      <c r="AJ4385" t="s">
        <v>56</v>
      </c>
      <c r="AK4385" t="s">
        <v>73</v>
      </c>
      <c r="AL4385" t="s">
        <v>103</v>
      </c>
      <c r="AM4385" t="s">
        <v>224</v>
      </c>
      <c r="AN4385" t="s">
        <v>76</v>
      </c>
      <c r="AO4385" t="s">
        <v>123</v>
      </c>
      <c r="AP4385" t="s">
        <v>247</v>
      </c>
      <c r="AQ4385" t="s">
        <v>308</v>
      </c>
      <c r="AR4385" t="s">
        <v>67</v>
      </c>
      <c r="AS4385" t="s">
        <v>54</v>
      </c>
      <c r="AT4385" t="s">
        <v>73</v>
      </c>
      <c r="AU4385" t="s">
        <v>107</v>
      </c>
      <c r="AV4385" t="s">
        <v>20397</v>
      </c>
    </row>
    <row r="4386" spans="1:48" hidden="1" x14ac:dyDescent="0.3">
      <c r="A4386" t="s">
        <v>20398</v>
      </c>
      <c r="B4386" t="s">
        <v>20399</v>
      </c>
      <c r="C4386" s="1" t="str">
        <f t="shared" si="716"/>
        <v>21:0975</v>
      </c>
      <c r="D4386" s="1" t="str">
        <f t="shared" si="723"/>
        <v>21:0111</v>
      </c>
      <c r="E4386" t="s">
        <v>20400</v>
      </c>
      <c r="F4386" t="s">
        <v>20401</v>
      </c>
      <c r="H4386">
        <v>60.853420700000001</v>
      </c>
      <c r="I4386">
        <v>-100.93687389999999</v>
      </c>
      <c r="J4386" s="1" t="str">
        <f t="shared" si="724"/>
        <v>NGR lake sediment grab sample</v>
      </c>
      <c r="K4386" s="1" t="str">
        <f t="shared" si="725"/>
        <v>&lt;177 micron (NGR)</v>
      </c>
      <c r="L4386">
        <v>144</v>
      </c>
      <c r="M4386" t="s">
        <v>113</v>
      </c>
      <c r="N4386">
        <v>2800</v>
      </c>
      <c r="O4386" t="s">
        <v>205</v>
      </c>
      <c r="P4386" t="s">
        <v>54</v>
      </c>
      <c r="Q4386" t="s">
        <v>603</v>
      </c>
      <c r="R4386" t="s">
        <v>436</v>
      </c>
      <c r="S4386" t="s">
        <v>57</v>
      </c>
      <c r="T4386" t="s">
        <v>315</v>
      </c>
      <c r="U4386" t="s">
        <v>88</v>
      </c>
      <c r="V4386" t="s">
        <v>236</v>
      </c>
      <c r="W4386" t="s">
        <v>421</v>
      </c>
      <c r="X4386" t="s">
        <v>74</v>
      </c>
      <c r="Y4386" t="s">
        <v>62</v>
      </c>
      <c r="Z4386" t="s">
        <v>96</v>
      </c>
      <c r="AA4386" t="s">
        <v>64</v>
      </c>
      <c r="AB4386" t="s">
        <v>153</v>
      </c>
      <c r="AC4386" t="s">
        <v>155</v>
      </c>
      <c r="AD4386" t="s">
        <v>138</v>
      </c>
      <c r="AE4386" t="s">
        <v>206</v>
      </c>
      <c r="AF4386" t="s">
        <v>116</v>
      </c>
      <c r="AG4386" t="s">
        <v>97</v>
      </c>
      <c r="AH4386" t="s">
        <v>472</v>
      </c>
      <c r="AI4386" t="s">
        <v>56</v>
      </c>
      <c r="AJ4386" t="s">
        <v>373</v>
      </c>
      <c r="AK4386" t="s">
        <v>73</v>
      </c>
      <c r="AL4386" t="s">
        <v>103</v>
      </c>
      <c r="AM4386" t="s">
        <v>125</v>
      </c>
      <c r="AN4386" t="s">
        <v>76</v>
      </c>
      <c r="AO4386" t="s">
        <v>203</v>
      </c>
      <c r="AP4386" t="s">
        <v>105</v>
      </c>
      <c r="AQ4386" t="s">
        <v>77</v>
      </c>
      <c r="AR4386" t="s">
        <v>62</v>
      </c>
      <c r="AS4386" t="s">
        <v>170</v>
      </c>
      <c r="AT4386" t="s">
        <v>152</v>
      </c>
      <c r="AU4386" t="s">
        <v>107</v>
      </c>
      <c r="AV4386" t="s">
        <v>20402</v>
      </c>
    </row>
    <row r="4387" spans="1:48" hidden="1" x14ac:dyDescent="0.3">
      <c r="A4387" t="s">
        <v>20403</v>
      </c>
      <c r="B4387" t="s">
        <v>20404</v>
      </c>
      <c r="C4387" s="1" t="str">
        <f t="shared" si="716"/>
        <v>21:0975</v>
      </c>
      <c r="D4387" s="1" t="str">
        <f t="shared" si="723"/>
        <v>21:0111</v>
      </c>
      <c r="E4387" t="s">
        <v>20400</v>
      </c>
      <c r="F4387" t="s">
        <v>20405</v>
      </c>
      <c r="H4387">
        <v>60.853420700000001</v>
      </c>
      <c r="I4387">
        <v>-100.93687389999999</v>
      </c>
      <c r="J4387" s="1" t="str">
        <f t="shared" si="724"/>
        <v>NGR lake sediment grab sample</v>
      </c>
      <c r="K4387" s="1" t="str">
        <f t="shared" si="725"/>
        <v>&lt;177 micron (NGR)</v>
      </c>
      <c r="L4387">
        <v>144</v>
      </c>
      <c r="M4387" t="s">
        <v>132</v>
      </c>
      <c r="N4387">
        <v>2801</v>
      </c>
      <c r="O4387" t="s">
        <v>170</v>
      </c>
      <c r="P4387" t="s">
        <v>54</v>
      </c>
      <c r="Q4387" t="s">
        <v>624</v>
      </c>
      <c r="R4387" t="s">
        <v>357</v>
      </c>
      <c r="S4387" t="s">
        <v>57</v>
      </c>
      <c r="T4387" t="s">
        <v>91</v>
      </c>
      <c r="U4387" t="s">
        <v>117</v>
      </c>
      <c r="V4387" t="s">
        <v>236</v>
      </c>
      <c r="W4387" t="s">
        <v>238</v>
      </c>
      <c r="X4387" t="s">
        <v>62</v>
      </c>
      <c r="Y4387" t="s">
        <v>62</v>
      </c>
      <c r="Z4387" t="s">
        <v>138</v>
      </c>
      <c r="AA4387" t="s">
        <v>64</v>
      </c>
      <c r="AB4387" t="s">
        <v>97</v>
      </c>
      <c r="AC4387" t="s">
        <v>155</v>
      </c>
      <c r="AD4387" t="s">
        <v>138</v>
      </c>
      <c r="AE4387" t="s">
        <v>526</v>
      </c>
      <c r="AF4387" t="s">
        <v>290</v>
      </c>
      <c r="AG4387" t="s">
        <v>97</v>
      </c>
      <c r="AH4387" t="s">
        <v>472</v>
      </c>
      <c r="AI4387" t="s">
        <v>138</v>
      </c>
      <c r="AJ4387" t="s">
        <v>208</v>
      </c>
      <c r="AK4387" t="s">
        <v>73</v>
      </c>
      <c r="AL4387" t="s">
        <v>177</v>
      </c>
      <c r="AM4387" t="s">
        <v>125</v>
      </c>
      <c r="AN4387" t="s">
        <v>76</v>
      </c>
      <c r="AO4387" t="s">
        <v>203</v>
      </c>
      <c r="AP4387" t="s">
        <v>566</v>
      </c>
      <c r="AQ4387" t="s">
        <v>290</v>
      </c>
      <c r="AR4387" t="s">
        <v>62</v>
      </c>
      <c r="AS4387" t="s">
        <v>127</v>
      </c>
      <c r="AT4387" t="s">
        <v>91</v>
      </c>
      <c r="AU4387" t="s">
        <v>107</v>
      </c>
      <c r="AV4387" t="s">
        <v>20406</v>
      </c>
    </row>
    <row r="4388" spans="1:48" hidden="1" x14ac:dyDescent="0.3">
      <c r="A4388" t="s">
        <v>20407</v>
      </c>
      <c r="B4388" t="s">
        <v>20408</v>
      </c>
      <c r="C4388" s="1" t="str">
        <f t="shared" si="716"/>
        <v>21:0975</v>
      </c>
      <c r="D4388" s="1" t="str">
        <f t="shared" si="723"/>
        <v>21:0111</v>
      </c>
      <c r="E4388" t="s">
        <v>20409</v>
      </c>
      <c r="F4388" t="s">
        <v>20410</v>
      </c>
      <c r="H4388">
        <v>60.823066699999998</v>
      </c>
      <c r="I4388">
        <v>-100.9392505</v>
      </c>
      <c r="J4388" s="1" t="str">
        <f t="shared" si="724"/>
        <v>NGR lake sediment grab sample</v>
      </c>
      <c r="K4388" s="1" t="str">
        <f t="shared" si="725"/>
        <v>&lt;177 micron (NGR)</v>
      </c>
      <c r="L4388">
        <v>144</v>
      </c>
      <c r="M4388" t="s">
        <v>86</v>
      </c>
      <c r="N4388">
        <v>2802</v>
      </c>
      <c r="O4388" t="s">
        <v>302</v>
      </c>
      <c r="P4388" t="s">
        <v>54</v>
      </c>
      <c r="Q4388" t="s">
        <v>775</v>
      </c>
      <c r="R4388" t="s">
        <v>151</v>
      </c>
      <c r="S4388" t="s">
        <v>57</v>
      </c>
      <c r="T4388" t="s">
        <v>91</v>
      </c>
      <c r="U4388" t="s">
        <v>59</v>
      </c>
      <c r="V4388" t="s">
        <v>192</v>
      </c>
      <c r="W4388" t="s">
        <v>206</v>
      </c>
      <c r="X4388" t="s">
        <v>74</v>
      </c>
      <c r="Y4388" t="s">
        <v>238</v>
      </c>
      <c r="Z4388" t="s">
        <v>96</v>
      </c>
      <c r="AA4388" t="s">
        <v>64</v>
      </c>
      <c r="AB4388" t="s">
        <v>411</v>
      </c>
      <c r="AC4388" t="s">
        <v>155</v>
      </c>
      <c r="AD4388" t="s">
        <v>67</v>
      </c>
      <c r="AE4388" t="s">
        <v>74</v>
      </c>
      <c r="AF4388" t="s">
        <v>290</v>
      </c>
      <c r="AG4388" t="s">
        <v>236</v>
      </c>
      <c r="AH4388" t="s">
        <v>780</v>
      </c>
      <c r="AI4388" t="s">
        <v>240</v>
      </c>
      <c r="AJ4388" t="s">
        <v>514</v>
      </c>
      <c r="AK4388" t="s">
        <v>73</v>
      </c>
      <c r="AL4388" t="s">
        <v>103</v>
      </c>
      <c r="AM4388" t="s">
        <v>177</v>
      </c>
      <c r="AN4388" t="s">
        <v>76</v>
      </c>
      <c r="AO4388" t="s">
        <v>168</v>
      </c>
      <c r="AP4388" t="s">
        <v>2741</v>
      </c>
      <c r="AQ4388" t="s">
        <v>156</v>
      </c>
      <c r="AR4388" t="s">
        <v>74</v>
      </c>
      <c r="AS4388" t="s">
        <v>170</v>
      </c>
      <c r="AT4388" t="s">
        <v>73</v>
      </c>
      <c r="AU4388" t="s">
        <v>107</v>
      </c>
      <c r="AV4388" t="s">
        <v>18624</v>
      </c>
    </row>
    <row r="4389" spans="1:48" hidden="1" x14ac:dyDescent="0.3">
      <c r="A4389" t="s">
        <v>20411</v>
      </c>
      <c r="B4389" t="s">
        <v>20412</v>
      </c>
      <c r="C4389" s="1" t="str">
        <f t="shared" si="716"/>
        <v>21:0975</v>
      </c>
      <c r="D4389" s="1" t="str">
        <f t="shared" si="723"/>
        <v>21:0111</v>
      </c>
      <c r="E4389" t="s">
        <v>20413</v>
      </c>
      <c r="F4389" t="s">
        <v>20414</v>
      </c>
      <c r="H4389">
        <v>60.786576699999998</v>
      </c>
      <c r="I4389">
        <v>-100.9342529</v>
      </c>
      <c r="J4389" s="1" t="str">
        <f t="shared" si="724"/>
        <v>NGR lake sediment grab sample</v>
      </c>
      <c r="K4389" s="1" t="str">
        <f t="shared" si="725"/>
        <v>&lt;177 micron (NGR)</v>
      </c>
      <c r="L4389">
        <v>144</v>
      </c>
      <c r="M4389" t="s">
        <v>149</v>
      </c>
      <c r="N4389">
        <v>2803</v>
      </c>
      <c r="O4389" t="s">
        <v>74</v>
      </c>
      <c r="P4389" t="s">
        <v>54</v>
      </c>
      <c r="Q4389" t="s">
        <v>1210</v>
      </c>
      <c r="R4389" t="s">
        <v>134</v>
      </c>
      <c r="S4389" t="s">
        <v>57</v>
      </c>
      <c r="T4389" t="s">
        <v>58</v>
      </c>
      <c r="U4389" t="s">
        <v>59</v>
      </c>
      <c r="V4389" t="s">
        <v>890</v>
      </c>
      <c r="W4389" t="s">
        <v>302</v>
      </c>
      <c r="X4389" t="s">
        <v>67</v>
      </c>
      <c r="Y4389" t="s">
        <v>137</v>
      </c>
      <c r="Z4389" t="s">
        <v>96</v>
      </c>
      <c r="AA4389" t="s">
        <v>64</v>
      </c>
      <c r="AB4389" t="s">
        <v>615</v>
      </c>
      <c r="AC4389" t="s">
        <v>70</v>
      </c>
      <c r="AD4389" t="s">
        <v>67</v>
      </c>
      <c r="AE4389" t="s">
        <v>68</v>
      </c>
      <c r="AF4389" t="s">
        <v>290</v>
      </c>
      <c r="AG4389" t="s">
        <v>316</v>
      </c>
      <c r="AH4389" t="s">
        <v>780</v>
      </c>
      <c r="AI4389" t="s">
        <v>709</v>
      </c>
      <c r="AJ4389" t="s">
        <v>318</v>
      </c>
      <c r="AK4389" t="s">
        <v>73</v>
      </c>
      <c r="AL4389" t="s">
        <v>75</v>
      </c>
      <c r="AM4389" t="s">
        <v>75</v>
      </c>
      <c r="AN4389" t="s">
        <v>76</v>
      </c>
      <c r="AO4389" t="s">
        <v>176</v>
      </c>
      <c r="AP4389" t="s">
        <v>225</v>
      </c>
      <c r="AQ4389" t="s">
        <v>87</v>
      </c>
      <c r="AR4389" t="s">
        <v>67</v>
      </c>
      <c r="AS4389" t="s">
        <v>62</v>
      </c>
      <c r="AT4389" t="s">
        <v>73</v>
      </c>
      <c r="AU4389" t="s">
        <v>107</v>
      </c>
      <c r="AV4389" t="s">
        <v>17050</v>
      </c>
    </row>
    <row r="4390" spans="1:48" hidden="1" x14ac:dyDescent="0.3">
      <c r="A4390" t="s">
        <v>20415</v>
      </c>
      <c r="B4390" t="s">
        <v>20416</v>
      </c>
      <c r="C4390" s="1" t="str">
        <f t="shared" si="716"/>
        <v>21:0975</v>
      </c>
      <c r="D4390" s="1" t="str">
        <f t="shared" si="723"/>
        <v>21:0111</v>
      </c>
      <c r="E4390" t="s">
        <v>20417</v>
      </c>
      <c r="F4390" t="s">
        <v>20418</v>
      </c>
      <c r="H4390">
        <v>60.790028499999998</v>
      </c>
      <c r="I4390">
        <v>-100.87324030000001</v>
      </c>
      <c r="J4390" s="1" t="str">
        <f t="shared" si="724"/>
        <v>NGR lake sediment grab sample</v>
      </c>
      <c r="K4390" s="1" t="str">
        <f t="shared" si="725"/>
        <v>&lt;177 micron (NGR)</v>
      </c>
      <c r="L4390">
        <v>144</v>
      </c>
      <c r="M4390" t="s">
        <v>165</v>
      </c>
      <c r="N4390">
        <v>2804</v>
      </c>
      <c r="O4390" t="s">
        <v>95</v>
      </c>
      <c r="P4390" t="s">
        <v>54</v>
      </c>
      <c r="Q4390" t="s">
        <v>2145</v>
      </c>
      <c r="R4390" t="s">
        <v>356</v>
      </c>
      <c r="S4390" t="s">
        <v>57</v>
      </c>
      <c r="T4390" t="s">
        <v>91</v>
      </c>
      <c r="U4390" t="s">
        <v>357</v>
      </c>
      <c r="V4390" t="s">
        <v>264</v>
      </c>
      <c r="W4390" t="s">
        <v>206</v>
      </c>
      <c r="X4390" t="s">
        <v>74</v>
      </c>
      <c r="Y4390" t="s">
        <v>178</v>
      </c>
      <c r="Z4390" t="s">
        <v>127</v>
      </c>
      <c r="AA4390" t="s">
        <v>64</v>
      </c>
      <c r="AB4390" t="s">
        <v>97</v>
      </c>
      <c r="AC4390" t="s">
        <v>75</v>
      </c>
      <c r="AD4390" t="s">
        <v>117</v>
      </c>
      <c r="AE4390" t="s">
        <v>2106</v>
      </c>
      <c r="AF4390" t="s">
        <v>290</v>
      </c>
      <c r="AG4390" t="s">
        <v>492</v>
      </c>
      <c r="AH4390" t="s">
        <v>780</v>
      </c>
      <c r="AI4390" t="s">
        <v>209</v>
      </c>
      <c r="AJ4390" t="s">
        <v>280</v>
      </c>
      <c r="AK4390" t="s">
        <v>73</v>
      </c>
      <c r="AL4390" t="s">
        <v>224</v>
      </c>
      <c r="AM4390" t="s">
        <v>157</v>
      </c>
      <c r="AN4390" t="s">
        <v>76</v>
      </c>
      <c r="AO4390" t="s">
        <v>203</v>
      </c>
      <c r="AP4390" t="s">
        <v>2033</v>
      </c>
      <c r="AQ4390" t="s">
        <v>201</v>
      </c>
      <c r="AR4390" t="s">
        <v>74</v>
      </c>
      <c r="AS4390" t="s">
        <v>170</v>
      </c>
      <c r="AT4390" t="s">
        <v>364</v>
      </c>
      <c r="AU4390" t="s">
        <v>107</v>
      </c>
      <c r="AV4390" t="s">
        <v>20419</v>
      </c>
    </row>
    <row r="4391" spans="1:48" hidden="1" x14ac:dyDescent="0.3">
      <c r="A4391" t="s">
        <v>20420</v>
      </c>
      <c r="B4391" t="s">
        <v>20421</v>
      </c>
      <c r="C4391" s="1" t="str">
        <f t="shared" si="716"/>
        <v>21:0975</v>
      </c>
      <c r="D4391" s="1" t="str">
        <f>HYPERLINK("https://geochem.nrcan.gc.ca/cdogs/content/svy/svy_e.htm", "")</f>
        <v/>
      </c>
      <c r="G4391" s="1" t="str">
        <f>HYPERLINK("https://geochem.nrcan.gc.ca/cdogs/content/cr_/cr_00161_e.htm", "161")</f>
        <v>161</v>
      </c>
      <c r="J4391" t="s">
        <v>230</v>
      </c>
      <c r="K4391" t="s">
        <v>231</v>
      </c>
      <c r="L4391">
        <v>144</v>
      </c>
      <c r="M4391" t="s">
        <v>232</v>
      </c>
      <c r="N4391">
        <v>2805</v>
      </c>
      <c r="O4391" t="s">
        <v>201</v>
      </c>
      <c r="P4391" t="s">
        <v>170</v>
      </c>
      <c r="Q4391" t="s">
        <v>105</v>
      </c>
      <c r="R4391" t="s">
        <v>75</v>
      </c>
      <c r="S4391" t="s">
        <v>57</v>
      </c>
      <c r="T4391" t="s">
        <v>219</v>
      </c>
      <c r="U4391" t="s">
        <v>168</v>
      </c>
      <c r="V4391" t="s">
        <v>1089</v>
      </c>
      <c r="W4391" t="s">
        <v>63</v>
      </c>
      <c r="X4391" t="s">
        <v>74</v>
      </c>
      <c r="Y4391" t="s">
        <v>211</v>
      </c>
      <c r="Z4391" t="s">
        <v>104</v>
      </c>
      <c r="AA4391" t="s">
        <v>64</v>
      </c>
      <c r="AB4391" t="s">
        <v>492</v>
      </c>
      <c r="AC4391" t="s">
        <v>75</v>
      </c>
      <c r="AD4391" t="s">
        <v>67</v>
      </c>
      <c r="AE4391" t="s">
        <v>8618</v>
      </c>
      <c r="AF4391" t="s">
        <v>104</v>
      </c>
      <c r="AG4391" t="s">
        <v>65</v>
      </c>
      <c r="AH4391" t="s">
        <v>125</v>
      </c>
      <c r="AI4391" t="s">
        <v>134</v>
      </c>
      <c r="AJ4391" t="s">
        <v>123</v>
      </c>
      <c r="AK4391" t="s">
        <v>73</v>
      </c>
      <c r="AL4391" t="s">
        <v>526</v>
      </c>
      <c r="AM4391" t="s">
        <v>125</v>
      </c>
      <c r="AN4391" t="s">
        <v>76</v>
      </c>
      <c r="AO4391" t="s">
        <v>92</v>
      </c>
      <c r="AP4391" t="s">
        <v>879</v>
      </c>
      <c r="AQ4391" t="s">
        <v>106</v>
      </c>
      <c r="AR4391" t="s">
        <v>62</v>
      </c>
      <c r="AS4391" t="s">
        <v>127</v>
      </c>
      <c r="AT4391" t="s">
        <v>73</v>
      </c>
      <c r="AU4391" t="s">
        <v>3299</v>
      </c>
      <c r="AV4391" t="s">
        <v>8807</v>
      </c>
    </row>
    <row r="4392" spans="1:48" hidden="1" x14ac:dyDescent="0.3">
      <c r="A4392" t="s">
        <v>20422</v>
      </c>
      <c r="B4392" t="s">
        <v>20423</v>
      </c>
      <c r="C4392" s="1" t="str">
        <f t="shared" si="716"/>
        <v>21:0975</v>
      </c>
      <c r="D4392" s="1" t="str">
        <f t="shared" ref="D4392:D4413" si="726">HYPERLINK("https://geochem.nrcan.gc.ca/cdogs/content/svy/svy210111_e.htm", "21:0111")</f>
        <v>21:0111</v>
      </c>
      <c r="E4392" t="s">
        <v>20424</v>
      </c>
      <c r="F4392" t="s">
        <v>20425</v>
      </c>
      <c r="H4392">
        <v>60.813871599999999</v>
      </c>
      <c r="I4392">
        <v>-100.8842497</v>
      </c>
      <c r="J4392" s="1" t="str">
        <f t="shared" ref="J4392:J4413" si="727">HYPERLINK("https://geochem.nrcan.gc.ca/cdogs/content/kwd/kwd020027_e.htm", "NGR lake sediment grab sample")</f>
        <v>NGR lake sediment grab sample</v>
      </c>
      <c r="K4392" s="1" t="str">
        <f t="shared" ref="K4392:K4413" si="728">HYPERLINK("https://geochem.nrcan.gc.ca/cdogs/content/kwd/kwd080006_e.htm", "&lt;177 micron (NGR)")</f>
        <v>&lt;177 micron (NGR)</v>
      </c>
      <c r="L4392">
        <v>144</v>
      </c>
      <c r="M4392" t="s">
        <v>185</v>
      </c>
      <c r="N4392">
        <v>2806</v>
      </c>
      <c r="O4392" t="s">
        <v>396</v>
      </c>
      <c r="P4392" t="s">
        <v>54</v>
      </c>
      <c r="Q4392" t="s">
        <v>1216</v>
      </c>
      <c r="R4392" t="s">
        <v>121</v>
      </c>
      <c r="S4392" t="s">
        <v>57</v>
      </c>
      <c r="T4392" t="s">
        <v>152</v>
      </c>
      <c r="U4392" t="s">
        <v>168</v>
      </c>
      <c r="V4392" t="s">
        <v>69</v>
      </c>
      <c r="W4392" t="s">
        <v>526</v>
      </c>
      <c r="X4392" t="s">
        <v>62</v>
      </c>
      <c r="Y4392" t="s">
        <v>171</v>
      </c>
      <c r="Z4392" t="s">
        <v>127</v>
      </c>
      <c r="AA4392" t="s">
        <v>64</v>
      </c>
      <c r="AB4392" t="s">
        <v>172</v>
      </c>
      <c r="AC4392" t="s">
        <v>70</v>
      </c>
      <c r="AD4392" t="s">
        <v>67</v>
      </c>
      <c r="AE4392" t="s">
        <v>421</v>
      </c>
      <c r="AF4392" t="s">
        <v>77</v>
      </c>
      <c r="AG4392" t="s">
        <v>412</v>
      </c>
      <c r="AH4392" t="s">
        <v>780</v>
      </c>
      <c r="AI4392" t="s">
        <v>159</v>
      </c>
      <c r="AJ4392" t="s">
        <v>328</v>
      </c>
      <c r="AK4392" t="s">
        <v>73</v>
      </c>
      <c r="AL4392" t="s">
        <v>75</v>
      </c>
      <c r="AM4392" t="s">
        <v>75</v>
      </c>
      <c r="AN4392" t="s">
        <v>76</v>
      </c>
      <c r="AO4392" t="s">
        <v>373</v>
      </c>
      <c r="AP4392" t="s">
        <v>566</v>
      </c>
      <c r="AQ4392" t="s">
        <v>240</v>
      </c>
      <c r="AR4392" t="s">
        <v>67</v>
      </c>
      <c r="AS4392" t="s">
        <v>170</v>
      </c>
      <c r="AT4392" t="s">
        <v>73</v>
      </c>
      <c r="AU4392" t="s">
        <v>107</v>
      </c>
      <c r="AV4392" t="s">
        <v>20426</v>
      </c>
    </row>
    <row r="4393" spans="1:48" hidden="1" x14ac:dyDescent="0.3">
      <c r="A4393" t="s">
        <v>20427</v>
      </c>
      <c r="B4393" t="s">
        <v>20428</v>
      </c>
      <c r="C4393" s="1" t="str">
        <f t="shared" si="716"/>
        <v>21:0975</v>
      </c>
      <c r="D4393" s="1" t="str">
        <f t="shared" si="726"/>
        <v>21:0111</v>
      </c>
      <c r="E4393" t="s">
        <v>20429</v>
      </c>
      <c r="F4393" t="s">
        <v>20430</v>
      </c>
      <c r="H4393">
        <v>60.848689499999999</v>
      </c>
      <c r="I4393">
        <v>-100.88431110000001</v>
      </c>
      <c r="J4393" s="1" t="str">
        <f t="shared" si="727"/>
        <v>NGR lake sediment grab sample</v>
      </c>
      <c r="K4393" s="1" t="str">
        <f t="shared" si="728"/>
        <v>&lt;177 micron (NGR)</v>
      </c>
      <c r="L4393">
        <v>144</v>
      </c>
      <c r="M4393" t="s">
        <v>200</v>
      </c>
      <c r="N4393">
        <v>2807</v>
      </c>
      <c r="O4393" t="s">
        <v>238</v>
      </c>
      <c r="P4393" t="s">
        <v>54</v>
      </c>
      <c r="Q4393" t="s">
        <v>489</v>
      </c>
      <c r="R4393" t="s">
        <v>691</v>
      </c>
      <c r="S4393" t="s">
        <v>57</v>
      </c>
      <c r="T4393" t="s">
        <v>562</v>
      </c>
      <c r="U4393" t="s">
        <v>92</v>
      </c>
      <c r="V4393" t="s">
        <v>616</v>
      </c>
      <c r="W4393" t="s">
        <v>157</v>
      </c>
      <c r="X4393" t="s">
        <v>62</v>
      </c>
      <c r="Y4393" t="s">
        <v>211</v>
      </c>
      <c r="Z4393" t="s">
        <v>170</v>
      </c>
      <c r="AA4393" t="s">
        <v>64</v>
      </c>
      <c r="AB4393" t="s">
        <v>169</v>
      </c>
      <c r="AC4393" t="s">
        <v>70</v>
      </c>
      <c r="AD4393" t="s">
        <v>59</v>
      </c>
      <c r="AE4393" t="s">
        <v>3778</v>
      </c>
      <c r="AF4393" t="s">
        <v>290</v>
      </c>
      <c r="AG4393" t="s">
        <v>141</v>
      </c>
      <c r="AH4393" t="s">
        <v>780</v>
      </c>
      <c r="AI4393" t="s">
        <v>106</v>
      </c>
      <c r="AJ4393" t="s">
        <v>4037</v>
      </c>
      <c r="AK4393" t="s">
        <v>73</v>
      </c>
      <c r="AL4393" t="s">
        <v>103</v>
      </c>
      <c r="AM4393" t="s">
        <v>74</v>
      </c>
      <c r="AN4393" t="s">
        <v>76</v>
      </c>
      <c r="AO4393" t="s">
        <v>178</v>
      </c>
      <c r="AP4393" t="s">
        <v>965</v>
      </c>
      <c r="AQ4393" t="s">
        <v>101</v>
      </c>
      <c r="AR4393" t="s">
        <v>62</v>
      </c>
      <c r="AS4393" t="s">
        <v>170</v>
      </c>
      <c r="AT4393" t="s">
        <v>91</v>
      </c>
      <c r="AU4393" t="s">
        <v>107</v>
      </c>
      <c r="AV4393" t="s">
        <v>15936</v>
      </c>
    </row>
    <row r="4394" spans="1:48" hidden="1" x14ac:dyDescent="0.3">
      <c r="A4394" t="s">
        <v>20431</v>
      </c>
      <c r="B4394" t="s">
        <v>20432</v>
      </c>
      <c r="C4394" s="1" t="str">
        <f t="shared" si="716"/>
        <v>21:0975</v>
      </c>
      <c r="D4394" s="1" t="str">
        <f t="shared" si="726"/>
        <v>21:0111</v>
      </c>
      <c r="E4394" t="s">
        <v>20433</v>
      </c>
      <c r="F4394" t="s">
        <v>20434</v>
      </c>
      <c r="H4394">
        <v>60.880074999999998</v>
      </c>
      <c r="I4394">
        <v>-100.8722503</v>
      </c>
      <c r="J4394" s="1" t="str">
        <f t="shared" si="727"/>
        <v>NGR lake sediment grab sample</v>
      </c>
      <c r="K4394" s="1" t="str">
        <f t="shared" si="728"/>
        <v>&lt;177 micron (NGR)</v>
      </c>
      <c r="L4394">
        <v>144</v>
      </c>
      <c r="M4394" t="s">
        <v>217</v>
      </c>
      <c r="N4394">
        <v>2808</v>
      </c>
      <c r="O4394" t="s">
        <v>74</v>
      </c>
      <c r="P4394" t="s">
        <v>54</v>
      </c>
      <c r="Q4394" t="s">
        <v>573</v>
      </c>
      <c r="R4394" t="s">
        <v>116</v>
      </c>
      <c r="S4394" t="s">
        <v>57</v>
      </c>
      <c r="T4394" t="s">
        <v>175</v>
      </c>
      <c r="U4394" t="s">
        <v>138</v>
      </c>
      <c r="V4394" t="s">
        <v>381</v>
      </c>
      <c r="W4394" t="s">
        <v>74</v>
      </c>
      <c r="X4394" t="s">
        <v>67</v>
      </c>
      <c r="Y4394" t="s">
        <v>206</v>
      </c>
      <c r="Z4394" t="s">
        <v>62</v>
      </c>
      <c r="AA4394" t="s">
        <v>64</v>
      </c>
      <c r="AB4394" t="s">
        <v>356</v>
      </c>
      <c r="AC4394" t="s">
        <v>66</v>
      </c>
      <c r="AD4394" t="s">
        <v>67</v>
      </c>
      <c r="AE4394" t="s">
        <v>5846</v>
      </c>
      <c r="AF4394" t="s">
        <v>281</v>
      </c>
      <c r="AG4394" t="s">
        <v>616</v>
      </c>
      <c r="AH4394" t="s">
        <v>780</v>
      </c>
      <c r="AI4394" t="s">
        <v>118</v>
      </c>
      <c r="AJ4394" t="s">
        <v>692</v>
      </c>
      <c r="AK4394" t="s">
        <v>73</v>
      </c>
      <c r="AL4394" t="s">
        <v>103</v>
      </c>
      <c r="AM4394" t="s">
        <v>103</v>
      </c>
      <c r="AN4394" t="s">
        <v>76</v>
      </c>
      <c r="AO4394" t="s">
        <v>402</v>
      </c>
      <c r="AP4394" t="s">
        <v>1980</v>
      </c>
      <c r="AQ4394" t="s">
        <v>327</v>
      </c>
      <c r="AR4394" t="s">
        <v>67</v>
      </c>
      <c r="AS4394" t="s">
        <v>54</v>
      </c>
      <c r="AT4394" t="s">
        <v>73</v>
      </c>
      <c r="AU4394" t="s">
        <v>107</v>
      </c>
      <c r="AV4394" t="s">
        <v>12136</v>
      </c>
    </row>
    <row r="4395" spans="1:48" hidden="1" x14ac:dyDescent="0.3">
      <c r="A4395" t="s">
        <v>20435</v>
      </c>
      <c r="B4395" t="s">
        <v>20436</v>
      </c>
      <c r="C4395" s="1" t="str">
        <f t="shared" si="716"/>
        <v>21:0975</v>
      </c>
      <c r="D4395" s="1" t="str">
        <f t="shared" si="726"/>
        <v>21:0111</v>
      </c>
      <c r="E4395" t="s">
        <v>20437</v>
      </c>
      <c r="F4395" t="s">
        <v>20438</v>
      </c>
      <c r="H4395">
        <v>60.921914700000002</v>
      </c>
      <c r="I4395">
        <v>-100.8606836</v>
      </c>
      <c r="J4395" s="1" t="str">
        <f t="shared" si="727"/>
        <v>NGR lake sediment grab sample</v>
      </c>
      <c r="K4395" s="1" t="str">
        <f t="shared" si="728"/>
        <v>&lt;177 micron (NGR)</v>
      </c>
      <c r="L4395">
        <v>144</v>
      </c>
      <c r="M4395" t="s">
        <v>246</v>
      </c>
      <c r="N4395">
        <v>2809</v>
      </c>
      <c r="O4395" t="s">
        <v>302</v>
      </c>
      <c r="P4395" t="s">
        <v>54</v>
      </c>
      <c r="Q4395" t="s">
        <v>1814</v>
      </c>
      <c r="R4395" t="s">
        <v>357</v>
      </c>
      <c r="S4395" t="s">
        <v>57</v>
      </c>
      <c r="T4395" t="s">
        <v>561</v>
      </c>
      <c r="U4395" t="s">
        <v>59</v>
      </c>
      <c r="V4395" t="s">
        <v>478</v>
      </c>
      <c r="W4395" t="s">
        <v>74</v>
      </c>
      <c r="X4395" t="s">
        <v>67</v>
      </c>
      <c r="Y4395" t="s">
        <v>74</v>
      </c>
      <c r="Z4395" t="s">
        <v>170</v>
      </c>
      <c r="AA4395" t="s">
        <v>64</v>
      </c>
      <c r="AB4395" t="s">
        <v>251</v>
      </c>
      <c r="AC4395" t="s">
        <v>66</v>
      </c>
      <c r="AD4395" t="s">
        <v>203</v>
      </c>
      <c r="AE4395" t="s">
        <v>98</v>
      </c>
      <c r="AF4395" t="s">
        <v>436</v>
      </c>
      <c r="AG4395" t="s">
        <v>99</v>
      </c>
      <c r="AH4395" t="s">
        <v>780</v>
      </c>
      <c r="AI4395" t="s">
        <v>118</v>
      </c>
      <c r="AJ4395" t="s">
        <v>96</v>
      </c>
      <c r="AK4395" t="s">
        <v>73</v>
      </c>
      <c r="AL4395" t="s">
        <v>103</v>
      </c>
      <c r="AM4395" t="s">
        <v>103</v>
      </c>
      <c r="AN4395" t="s">
        <v>76</v>
      </c>
      <c r="AO4395" t="s">
        <v>123</v>
      </c>
      <c r="AP4395" t="s">
        <v>836</v>
      </c>
      <c r="AQ4395" t="s">
        <v>1089</v>
      </c>
      <c r="AR4395" t="s">
        <v>67</v>
      </c>
      <c r="AS4395" t="s">
        <v>54</v>
      </c>
      <c r="AT4395" t="s">
        <v>73</v>
      </c>
      <c r="AU4395" t="s">
        <v>107</v>
      </c>
      <c r="AV4395" t="s">
        <v>266</v>
      </c>
    </row>
    <row r="4396" spans="1:48" hidden="1" x14ac:dyDescent="0.3">
      <c r="A4396" t="s">
        <v>20439</v>
      </c>
      <c r="B4396" t="s">
        <v>20440</v>
      </c>
      <c r="C4396" s="1" t="str">
        <f t="shared" si="716"/>
        <v>21:0975</v>
      </c>
      <c r="D4396" s="1" t="str">
        <f t="shared" si="726"/>
        <v>21:0111</v>
      </c>
      <c r="E4396" t="s">
        <v>20441</v>
      </c>
      <c r="F4396" t="s">
        <v>20442</v>
      </c>
      <c r="H4396">
        <v>60.923370200000001</v>
      </c>
      <c r="I4396">
        <v>-100.83182050000001</v>
      </c>
      <c r="J4396" s="1" t="str">
        <f t="shared" si="727"/>
        <v>NGR lake sediment grab sample</v>
      </c>
      <c r="K4396" s="1" t="str">
        <f t="shared" si="728"/>
        <v>&lt;177 micron (NGR)</v>
      </c>
      <c r="L4396">
        <v>144</v>
      </c>
      <c r="M4396" t="s">
        <v>260</v>
      </c>
      <c r="N4396">
        <v>2810</v>
      </c>
      <c r="O4396" t="s">
        <v>171</v>
      </c>
      <c r="P4396" t="s">
        <v>54</v>
      </c>
      <c r="Q4396" t="s">
        <v>549</v>
      </c>
      <c r="R4396" t="s">
        <v>356</v>
      </c>
      <c r="S4396" t="s">
        <v>57</v>
      </c>
      <c r="T4396" t="s">
        <v>58</v>
      </c>
      <c r="U4396" t="s">
        <v>117</v>
      </c>
      <c r="V4396" t="s">
        <v>381</v>
      </c>
      <c r="W4396" t="s">
        <v>206</v>
      </c>
      <c r="X4396" t="s">
        <v>74</v>
      </c>
      <c r="Y4396" t="s">
        <v>448</v>
      </c>
      <c r="Z4396" t="s">
        <v>170</v>
      </c>
      <c r="AA4396" t="s">
        <v>64</v>
      </c>
      <c r="AB4396" t="s">
        <v>236</v>
      </c>
      <c r="AC4396" t="s">
        <v>66</v>
      </c>
      <c r="AD4396" t="s">
        <v>170</v>
      </c>
      <c r="AE4396" t="s">
        <v>606</v>
      </c>
      <c r="AF4396" t="s">
        <v>290</v>
      </c>
      <c r="AG4396" t="s">
        <v>522</v>
      </c>
      <c r="AH4396" t="s">
        <v>472</v>
      </c>
      <c r="AI4396" t="s">
        <v>96</v>
      </c>
      <c r="AJ4396" t="s">
        <v>53</v>
      </c>
      <c r="AK4396" t="s">
        <v>73</v>
      </c>
      <c r="AL4396" t="s">
        <v>103</v>
      </c>
      <c r="AM4396" t="s">
        <v>75</v>
      </c>
      <c r="AN4396" t="s">
        <v>76</v>
      </c>
      <c r="AO4396" t="s">
        <v>176</v>
      </c>
      <c r="AP4396" t="s">
        <v>234</v>
      </c>
      <c r="AQ4396" t="s">
        <v>292</v>
      </c>
      <c r="AR4396" t="s">
        <v>67</v>
      </c>
      <c r="AS4396" t="s">
        <v>54</v>
      </c>
      <c r="AT4396" t="s">
        <v>73</v>
      </c>
      <c r="AU4396" t="s">
        <v>107</v>
      </c>
      <c r="AV4396" t="s">
        <v>2340</v>
      </c>
    </row>
    <row r="4397" spans="1:48" hidden="1" x14ac:dyDescent="0.3">
      <c r="A4397" t="s">
        <v>20443</v>
      </c>
      <c r="B4397" t="s">
        <v>20444</v>
      </c>
      <c r="C4397" s="1" t="str">
        <f t="shared" si="716"/>
        <v>21:0975</v>
      </c>
      <c r="D4397" s="1" t="str">
        <f t="shared" si="726"/>
        <v>21:0111</v>
      </c>
      <c r="E4397" t="s">
        <v>20445</v>
      </c>
      <c r="F4397" t="s">
        <v>20446</v>
      </c>
      <c r="H4397">
        <v>60.902948199999997</v>
      </c>
      <c r="I4397">
        <v>-100.83315639999999</v>
      </c>
      <c r="J4397" s="1" t="str">
        <f t="shared" si="727"/>
        <v>NGR lake sediment grab sample</v>
      </c>
      <c r="K4397" s="1" t="str">
        <f t="shared" si="728"/>
        <v>&lt;177 micron (NGR)</v>
      </c>
      <c r="L4397">
        <v>144</v>
      </c>
      <c r="M4397" t="s">
        <v>273</v>
      </c>
      <c r="N4397">
        <v>2811</v>
      </c>
      <c r="O4397" t="s">
        <v>103</v>
      </c>
      <c r="P4397" t="s">
        <v>54</v>
      </c>
      <c r="Q4397" t="s">
        <v>1583</v>
      </c>
      <c r="R4397" t="s">
        <v>436</v>
      </c>
      <c r="S4397" t="s">
        <v>57</v>
      </c>
      <c r="T4397" t="s">
        <v>152</v>
      </c>
      <c r="U4397" t="s">
        <v>92</v>
      </c>
      <c r="V4397" t="s">
        <v>478</v>
      </c>
      <c r="W4397" t="s">
        <v>526</v>
      </c>
      <c r="X4397" t="s">
        <v>62</v>
      </c>
      <c r="Y4397" t="s">
        <v>233</v>
      </c>
      <c r="Z4397" t="s">
        <v>127</v>
      </c>
      <c r="AA4397" t="s">
        <v>64</v>
      </c>
      <c r="AB4397" t="s">
        <v>172</v>
      </c>
      <c r="AC4397" t="s">
        <v>70</v>
      </c>
      <c r="AD4397" t="s">
        <v>168</v>
      </c>
      <c r="AE4397" t="s">
        <v>68</v>
      </c>
      <c r="AF4397" t="s">
        <v>121</v>
      </c>
      <c r="AG4397" t="s">
        <v>411</v>
      </c>
      <c r="AH4397" t="s">
        <v>780</v>
      </c>
      <c r="AI4397" t="s">
        <v>233</v>
      </c>
      <c r="AJ4397" t="s">
        <v>514</v>
      </c>
      <c r="AK4397" t="s">
        <v>73</v>
      </c>
      <c r="AL4397" t="s">
        <v>103</v>
      </c>
      <c r="AM4397" t="s">
        <v>74</v>
      </c>
      <c r="AN4397" t="s">
        <v>76</v>
      </c>
      <c r="AO4397" t="s">
        <v>168</v>
      </c>
      <c r="AP4397" t="s">
        <v>2033</v>
      </c>
      <c r="AQ4397" t="s">
        <v>692</v>
      </c>
      <c r="AR4397" t="s">
        <v>67</v>
      </c>
      <c r="AS4397" t="s">
        <v>170</v>
      </c>
      <c r="AT4397" t="s">
        <v>364</v>
      </c>
      <c r="AU4397" t="s">
        <v>107</v>
      </c>
      <c r="AV4397" t="s">
        <v>4528</v>
      </c>
    </row>
    <row r="4398" spans="1:48" hidden="1" x14ac:dyDescent="0.3">
      <c r="A4398" t="s">
        <v>20447</v>
      </c>
      <c r="B4398" t="s">
        <v>20448</v>
      </c>
      <c r="C4398" s="1" t="str">
        <f t="shared" si="716"/>
        <v>21:0975</v>
      </c>
      <c r="D4398" s="1" t="str">
        <f t="shared" si="726"/>
        <v>21:0111</v>
      </c>
      <c r="E4398" t="s">
        <v>20449</v>
      </c>
      <c r="F4398" t="s">
        <v>20450</v>
      </c>
      <c r="H4398">
        <v>60.8697005</v>
      </c>
      <c r="I4398">
        <v>-100.8033822</v>
      </c>
      <c r="J4398" s="1" t="str">
        <f t="shared" si="727"/>
        <v>NGR lake sediment grab sample</v>
      </c>
      <c r="K4398" s="1" t="str">
        <f t="shared" si="728"/>
        <v>&lt;177 micron (NGR)</v>
      </c>
      <c r="L4398">
        <v>144</v>
      </c>
      <c r="M4398" t="s">
        <v>289</v>
      </c>
      <c r="N4398">
        <v>2812</v>
      </c>
      <c r="O4398" t="s">
        <v>103</v>
      </c>
      <c r="P4398" t="s">
        <v>54</v>
      </c>
      <c r="Q4398" t="s">
        <v>1295</v>
      </c>
      <c r="R4398" t="s">
        <v>347</v>
      </c>
      <c r="S4398" t="s">
        <v>57</v>
      </c>
      <c r="T4398" t="s">
        <v>447</v>
      </c>
      <c r="U4398" t="s">
        <v>77</v>
      </c>
      <c r="V4398" t="s">
        <v>575</v>
      </c>
      <c r="W4398" t="s">
        <v>157</v>
      </c>
      <c r="X4398" t="s">
        <v>62</v>
      </c>
      <c r="Y4398" t="s">
        <v>329</v>
      </c>
      <c r="Z4398" t="s">
        <v>170</v>
      </c>
      <c r="AA4398" t="s">
        <v>64</v>
      </c>
      <c r="AB4398" t="s">
        <v>604</v>
      </c>
      <c r="AC4398" t="s">
        <v>75</v>
      </c>
      <c r="AD4398" t="s">
        <v>281</v>
      </c>
      <c r="AE4398" t="s">
        <v>75</v>
      </c>
      <c r="AF4398" t="s">
        <v>121</v>
      </c>
      <c r="AG4398" t="s">
        <v>99</v>
      </c>
      <c r="AH4398" t="s">
        <v>780</v>
      </c>
      <c r="AI4398" t="s">
        <v>124</v>
      </c>
      <c r="AJ4398" t="s">
        <v>1288</v>
      </c>
      <c r="AK4398" t="s">
        <v>73</v>
      </c>
      <c r="AL4398" t="s">
        <v>103</v>
      </c>
      <c r="AM4398" t="s">
        <v>526</v>
      </c>
      <c r="AN4398" t="s">
        <v>76</v>
      </c>
      <c r="AO4398" t="s">
        <v>104</v>
      </c>
      <c r="AP4398" t="s">
        <v>1980</v>
      </c>
      <c r="AQ4398" t="s">
        <v>59</v>
      </c>
      <c r="AR4398" t="s">
        <v>74</v>
      </c>
      <c r="AS4398" t="s">
        <v>127</v>
      </c>
      <c r="AT4398" t="s">
        <v>262</v>
      </c>
      <c r="AU4398" t="s">
        <v>107</v>
      </c>
      <c r="AV4398" t="s">
        <v>16954</v>
      </c>
    </row>
    <row r="4399" spans="1:48" hidden="1" x14ac:dyDescent="0.3">
      <c r="A4399" t="s">
        <v>20451</v>
      </c>
      <c r="B4399" t="s">
        <v>20452</v>
      </c>
      <c r="C4399" s="1" t="str">
        <f t="shared" si="716"/>
        <v>21:0975</v>
      </c>
      <c r="D4399" s="1" t="str">
        <f t="shared" si="726"/>
        <v>21:0111</v>
      </c>
      <c r="E4399" t="s">
        <v>20453</v>
      </c>
      <c r="F4399" t="s">
        <v>20454</v>
      </c>
      <c r="H4399">
        <v>60.835622700000002</v>
      </c>
      <c r="I4399">
        <v>-100.80245619999999</v>
      </c>
      <c r="J4399" s="1" t="str">
        <f t="shared" si="727"/>
        <v>NGR lake sediment grab sample</v>
      </c>
      <c r="K4399" s="1" t="str">
        <f t="shared" si="728"/>
        <v>&lt;177 micron (NGR)</v>
      </c>
      <c r="L4399">
        <v>144</v>
      </c>
      <c r="M4399" t="s">
        <v>301</v>
      </c>
      <c r="N4399">
        <v>2813</v>
      </c>
      <c r="O4399" t="s">
        <v>103</v>
      </c>
      <c r="P4399" t="s">
        <v>54</v>
      </c>
      <c r="Q4399" t="s">
        <v>652</v>
      </c>
      <c r="R4399" t="s">
        <v>121</v>
      </c>
      <c r="S4399" t="s">
        <v>57</v>
      </c>
      <c r="T4399" t="s">
        <v>122</v>
      </c>
      <c r="U4399" t="s">
        <v>88</v>
      </c>
      <c r="V4399" t="s">
        <v>90</v>
      </c>
      <c r="W4399" t="s">
        <v>526</v>
      </c>
      <c r="X4399" t="s">
        <v>67</v>
      </c>
      <c r="Y4399" t="s">
        <v>238</v>
      </c>
      <c r="Z4399" t="s">
        <v>170</v>
      </c>
      <c r="AA4399" t="s">
        <v>64</v>
      </c>
      <c r="AB4399" t="s">
        <v>550</v>
      </c>
      <c r="AC4399" t="s">
        <v>173</v>
      </c>
      <c r="AD4399" t="s">
        <v>67</v>
      </c>
      <c r="AE4399" t="s">
        <v>1547</v>
      </c>
      <c r="AF4399" t="s">
        <v>92</v>
      </c>
      <c r="AG4399" t="s">
        <v>471</v>
      </c>
      <c r="AH4399" t="s">
        <v>780</v>
      </c>
      <c r="AI4399" t="s">
        <v>143</v>
      </c>
      <c r="AJ4399" t="s">
        <v>138</v>
      </c>
      <c r="AK4399" t="s">
        <v>73</v>
      </c>
      <c r="AL4399" t="s">
        <v>103</v>
      </c>
      <c r="AM4399" t="s">
        <v>177</v>
      </c>
      <c r="AN4399" t="s">
        <v>76</v>
      </c>
      <c r="AO4399" t="s">
        <v>340</v>
      </c>
      <c r="AP4399" t="s">
        <v>2741</v>
      </c>
      <c r="AQ4399" t="s">
        <v>220</v>
      </c>
      <c r="AR4399" t="s">
        <v>67</v>
      </c>
      <c r="AS4399" t="s">
        <v>62</v>
      </c>
      <c r="AT4399" t="s">
        <v>73</v>
      </c>
      <c r="AU4399" t="s">
        <v>107</v>
      </c>
      <c r="AV4399" t="s">
        <v>17723</v>
      </c>
    </row>
    <row r="4400" spans="1:48" hidden="1" x14ac:dyDescent="0.3">
      <c r="A4400" t="s">
        <v>20455</v>
      </c>
      <c r="B4400" t="s">
        <v>20456</v>
      </c>
      <c r="C4400" s="1" t="str">
        <f t="shared" si="716"/>
        <v>21:0975</v>
      </c>
      <c r="D4400" s="1" t="str">
        <f t="shared" si="726"/>
        <v>21:0111</v>
      </c>
      <c r="E4400" t="s">
        <v>20395</v>
      </c>
      <c r="F4400" t="s">
        <v>20457</v>
      </c>
      <c r="H4400">
        <v>60.805330499999997</v>
      </c>
      <c r="I4400">
        <v>-100.8044848</v>
      </c>
      <c r="J4400" s="1" t="str">
        <f t="shared" si="727"/>
        <v>NGR lake sediment grab sample</v>
      </c>
      <c r="K4400" s="1" t="str">
        <f t="shared" si="728"/>
        <v>&lt;177 micron (NGR)</v>
      </c>
      <c r="L4400">
        <v>144</v>
      </c>
      <c r="M4400" t="s">
        <v>345</v>
      </c>
      <c r="N4400">
        <v>2814</v>
      </c>
      <c r="O4400" t="s">
        <v>103</v>
      </c>
      <c r="P4400" t="s">
        <v>54</v>
      </c>
      <c r="Q4400" t="s">
        <v>560</v>
      </c>
      <c r="R4400" t="s">
        <v>436</v>
      </c>
      <c r="S4400" t="s">
        <v>57</v>
      </c>
      <c r="T4400" t="s">
        <v>698</v>
      </c>
      <c r="U4400" t="s">
        <v>168</v>
      </c>
      <c r="V4400" t="s">
        <v>317</v>
      </c>
      <c r="W4400" t="s">
        <v>125</v>
      </c>
      <c r="X4400" t="s">
        <v>67</v>
      </c>
      <c r="Y4400" t="s">
        <v>346</v>
      </c>
      <c r="Z4400" t="s">
        <v>62</v>
      </c>
      <c r="AA4400" t="s">
        <v>64</v>
      </c>
      <c r="AB4400" t="s">
        <v>264</v>
      </c>
      <c r="AC4400" t="s">
        <v>66</v>
      </c>
      <c r="AD4400" t="s">
        <v>67</v>
      </c>
      <c r="AE4400" t="s">
        <v>10367</v>
      </c>
      <c r="AF4400" t="s">
        <v>104</v>
      </c>
      <c r="AG4400" t="s">
        <v>90</v>
      </c>
      <c r="AH4400" t="s">
        <v>780</v>
      </c>
      <c r="AI4400" t="s">
        <v>308</v>
      </c>
      <c r="AJ4400" t="s">
        <v>709</v>
      </c>
      <c r="AK4400" t="s">
        <v>73</v>
      </c>
      <c r="AL4400" t="s">
        <v>103</v>
      </c>
      <c r="AM4400" t="s">
        <v>75</v>
      </c>
      <c r="AN4400" t="s">
        <v>76</v>
      </c>
      <c r="AO4400" t="s">
        <v>329</v>
      </c>
      <c r="AP4400" t="s">
        <v>4543</v>
      </c>
      <c r="AQ4400" t="s">
        <v>94</v>
      </c>
      <c r="AR4400" t="s">
        <v>67</v>
      </c>
      <c r="AS4400" t="s">
        <v>54</v>
      </c>
      <c r="AT4400" t="s">
        <v>73</v>
      </c>
      <c r="AU4400" t="s">
        <v>107</v>
      </c>
      <c r="AV4400" t="s">
        <v>20458</v>
      </c>
    </row>
    <row r="4401" spans="1:48" hidden="1" x14ac:dyDescent="0.3">
      <c r="A4401" t="s">
        <v>20459</v>
      </c>
      <c r="B4401" t="s">
        <v>20460</v>
      </c>
      <c r="C4401" s="1" t="str">
        <f t="shared" si="716"/>
        <v>21:0975</v>
      </c>
      <c r="D4401" s="1" t="str">
        <f t="shared" si="726"/>
        <v>21:0111</v>
      </c>
      <c r="E4401" t="s">
        <v>20461</v>
      </c>
      <c r="F4401" t="s">
        <v>20462</v>
      </c>
      <c r="H4401">
        <v>60.807996799999998</v>
      </c>
      <c r="I4401">
        <v>-100.7364333</v>
      </c>
      <c r="J4401" s="1" t="str">
        <f t="shared" si="727"/>
        <v>NGR lake sediment grab sample</v>
      </c>
      <c r="K4401" s="1" t="str">
        <f t="shared" si="728"/>
        <v>&lt;177 micron (NGR)</v>
      </c>
      <c r="L4401">
        <v>144</v>
      </c>
      <c r="M4401" t="s">
        <v>314</v>
      </c>
      <c r="N4401">
        <v>2815</v>
      </c>
      <c r="O4401" t="s">
        <v>103</v>
      </c>
      <c r="P4401" t="s">
        <v>54</v>
      </c>
      <c r="Q4401" t="s">
        <v>489</v>
      </c>
      <c r="R4401" t="s">
        <v>282</v>
      </c>
      <c r="S4401" t="s">
        <v>57</v>
      </c>
      <c r="T4401" t="s">
        <v>853</v>
      </c>
      <c r="U4401" t="s">
        <v>117</v>
      </c>
      <c r="V4401" t="s">
        <v>151</v>
      </c>
      <c r="W4401" t="s">
        <v>74</v>
      </c>
      <c r="X4401" t="s">
        <v>67</v>
      </c>
      <c r="Y4401" t="s">
        <v>276</v>
      </c>
      <c r="Z4401" t="s">
        <v>170</v>
      </c>
      <c r="AA4401" t="s">
        <v>64</v>
      </c>
      <c r="AB4401" t="s">
        <v>187</v>
      </c>
      <c r="AC4401" t="s">
        <v>66</v>
      </c>
      <c r="AD4401" t="s">
        <v>67</v>
      </c>
      <c r="AE4401" t="s">
        <v>1658</v>
      </c>
      <c r="AF4401" t="s">
        <v>92</v>
      </c>
      <c r="AG4401" t="s">
        <v>347</v>
      </c>
      <c r="AH4401" t="s">
        <v>780</v>
      </c>
      <c r="AI4401" t="s">
        <v>61</v>
      </c>
      <c r="AJ4401" t="s">
        <v>388</v>
      </c>
      <c r="AK4401" t="s">
        <v>73</v>
      </c>
      <c r="AL4401" t="s">
        <v>103</v>
      </c>
      <c r="AM4401" t="s">
        <v>103</v>
      </c>
      <c r="AN4401" t="s">
        <v>76</v>
      </c>
      <c r="AO4401" t="s">
        <v>124</v>
      </c>
      <c r="AP4401" t="s">
        <v>2705</v>
      </c>
      <c r="AQ4401" t="s">
        <v>95</v>
      </c>
      <c r="AR4401" t="s">
        <v>67</v>
      </c>
      <c r="AS4401" t="s">
        <v>54</v>
      </c>
      <c r="AT4401" t="s">
        <v>73</v>
      </c>
      <c r="AU4401" t="s">
        <v>107</v>
      </c>
      <c r="AV4401" t="s">
        <v>12948</v>
      </c>
    </row>
    <row r="4402" spans="1:48" hidden="1" x14ac:dyDescent="0.3">
      <c r="A4402" t="s">
        <v>20463</v>
      </c>
      <c r="B4402" t="s">
        <v>20464</v>
      </c>
      <c r="C4402" s="1" t="str">
        <f t="shared" si="716"/>
        <v>21:0975</v>
      </c>
      <c r="D4402" s="1" t="str">
        <f t="shared" si="726"/>
        <v>21:0111</v>
      </c>
      <c r="E4402" t="s">
        <v>20465</v>
      </c>
      <c r="F4402" t="s">
        <v>20466</v>
      </c>
      <c r="H4402">
        <v>60.819642999999999</v>
      </c>
      <c r="I4402">
        <v>-100.7268028</v>
      </c>
      <c r="J4402" s="1" t="str">
        <f t="shared" si="727"/>
        <v>NGR lake sediment grab sample</v>
      </c>
      <c r="K4402" s="1" t="str">
        <f t="shared" si="728"/>
        <v>&lt;177 micron (NGR)</v>
      </c>
      <c r="L4402">
        <v>144</v>
      </c>
      <c r="M4402" t="s">
        <v>324</v>
      </c>
      <c r="N4402">
        <v>2816</v>
      </c>
      <c r="O4402" t="s">
        <v>103</v>
      </c>
      <c r="P4402" t="s">
        <v>54</v>
      </c>
      <c r="Q4402" t="s">
        <v>275</v>
      </c>
      <c r="R4402" t="s">
        <v>77</v>
      </c>
      <c r="S4402" t="s">
        <v>57</v>
      </c>
      <c r="T4402" t="s">
        <v>207</v>
      </c>
      <c r="U4402" t="s">
        <v>59</v>
      </c>
      <c r="V4402" t="s">
        <v>317</v>
      </c>
      <c r="W4402" t="s">
        <v>125</v>
      </c>
      <c r="X4402" t="s">
        <v>67</v>
      </c>
      <c r="Y4402" t="s">
        <v>94</v>
      </c>
      <c r="Z4402" t="s">
        <v>62</v>
      </c>
      <c r="AA4402" t="s">
        <v>64</v>
      </c>
      <c r="AB4402" t="s">
        <v>190</v>
      </c>
      <c r="AC4402" t="s">
        <v>66</v>
      </c>
      <c r="AD4402" t="s">
        <v>67</v>
      </c>
      <c r="AE4402" t="s">
        <v>8978</v>
      </c>
      <c r="AF4402" t="s">
        <v>178</v>
      </c>
      <c r="AG4402" t="s">
        <v>357</v>
      </c>
      <c r="AH4402" t="s">
        <v>780</v>
      </c>
      <c r="AI4402" t="s">
        <v>143</v>
      </c>
      <c r="AJ4402" t="s">
        <v>338</v>
      </c>
      <c r="AK4402" t="s">
        <v>73</v>
      </c>
      <c r="AL4402" t="s">
        <v>103</v>
      </c>
      <c r="AM4402" t="s">
        <v>75</v>
      </c>
      <c r="AN4402" t="s">
        <v>76</v>
      </c>
      <c r="AO4402" t="s">
        <v>71</v>
      </c>
      <c r="AP4402" t="s">
        <v>4217</v>
      </c>
      <c r="AQ4402" t="s">
        <v>220</v>
      </c>
      <c r="AR4402" t="s">
        <v>67</v>
      </c>
      <c r="AS4402" t="s">
        <v>54</v>
      </c>
      <c r="AT4402" t="s">
        <v>73</v>
      </c>
      <c r="AU4402" t="s">
        <v>107</v>
      </c>
      <c r="AV4402" t="s">
        <v>20467</v>
      </c>
    </row>
    <row r="4403" spans="1:48" hidden="1" x14ac:dyDescent="0.3">
      <c r="A4403" t="s">
        <v>20468</v>
      </c>
      <c r="B4403" t="s">
        <v>20469</v>
      </c>
      <c r="C4403" s="1" t="str">
        <f t="shared" ref="C4403:C4466" si="729">HYPERLINK("https://geochem.nrcan.gc.ca/cdogs/content/bdl/bdl210975_e.htm", "21:0975")</f>
        <v>21:0975</v>
      </c>
      <c r="D4403" s="1" t="str">
        <f t="shared" si="726"/>
        <v>21:0111</v>
      </c>
      <c r="E4403" t="s">
        <v>20470</v>
      </c>
      <c r="F4403" t="s">
        <v>20471</v>
      </c>
      <c r="H4403">
        <v>60.852733800000003</v>
      </c>
      <c r="I4403">
        <v>-100.72556899999999</v>
      </c>
      <c r="J4403" s="1" t="str">
        <f t="shared" si="727"/>
        <v>NGR lake sediment grab sample</v>
      </c>
      <c r="K4403" s="1" t="str">
        <f t="shared" si="728"/>
        <v>&lt;177 micron (NGR)</v>
      </c>
      <c r="L4403">
        <v>144</v>
      </c>
      <c r="M4403" t="s">
        <v>335</v>
      </c>
      <c r="N4403">
        <v>2817</v>
      </c>
      <c r="O4403" t="s">
        <v>103</v>
      </c>
      <c r="P4403" t="s">
        <v>54</v>
      </c>
      <c r="Q4403" t="s">
        <v>539</v>
      </c>
      <c r="R4403" t="s">
        <v>357</v>
      </c>
      <c r="S4403" t="s">
        <v>57</v>
      </c>
      <c r="T4403" t="s">
        <v>135</v>
      </c>
      <c r="U4403" t="s">
        <v>59</v>
      </c>
      <c r="V4403" t="s">
        <v>192</v>
      </c>
      <c r="W4403" t="s">
        <v>526</v>
      </c>
      <c r="X4403" t="s">
        <v>74</v>
      </c>
      <c r="Y4403" t="s">
        <v>62</v>
      </c>
      <c r="Z4403" t="s">
        <v>127</v>
      </c>
      <c r="AA4403" t="s">
        <v>64</v>
      </c>
      <c r="AB4403" t="s">
        <v>189</v>
      </c>
      <c r="AC4403" t="s">
        <v>173</v>
      </c>
      <c r="AD4403" t="s">
        <v>67</v>
      </c>
      <c r="AE4403" t="s">
        <v>206</v>
      </c>
      <c r="AF4403" t="s">
        <v>121</v>
      </c>
      <c r="AG4403" t="s">
        <v>725</v>
      </c>
      <c r="AH4403" t="s">
        <v>780</v>
      </c>
      <c r="AI4403" t="s">
        <v>336</v>
      </c>
      <c r="AJ4403" t="s">
        <v>156</v>
      </c>
      <c r="AK4403" t="s">
        <v>73</v>
      </c>
      <c r="AL4403" t="s">
        <v>103</v>
      </c>
      <c r="AM4403" t="s">
        <v>75</v>
      </c>
      <c r="AN4403" t="s">
        <v>76</v>
      </c>
      <c r="AO4403" t="s">
        <v>439</v>
      </c>
      <c r="AP4403" t="s">
        <v>105</v>
      </c>
      <c r="AQ4403" t="s">
        <v>205</v>
      </c>
      <c r="AR4403" t="s">
        <v>67</v>
      </c>
      <c r="AS4403" t="s">
        <v>62</v>
      </c>
      <c r="AT4403" t="s">
        <v>277</v>
      </c>
      <c r="AU4403" t="s">
        <v>107</v>
      </c>
      <c r="AV4403" t="s">
        <v>1570</v>
      </c>
    </row>
    <row r="4404" spans="1:48" hidden="1" x14ac:dyDescent="0.3">
      <c r="A4404" t="s">
        <v>20472</v>
      </c>
      <c r="B4404" t="s">
        <v>20473</v>
      </c>
      <c r="C4404" s="1" t="str">
        <f t="shared" si="729"/>
        <v>21:0975</v>
      </c>
      <c r="D4404" s="1" t="str">
        <f t="shared" si="726"/>
        <v>21:0111</v>
      </c>
      <c r="E4404" t="s">
        <v>20474</v>
      </c>
      <c r="F4404" t="s">
        <v>20475</v>
      </c>
      <c r="H4404">
        <v>60.918501200000001</v>
      </c>
      <c r="I4404">
        <v>-100.7287182</v>
      </c>
      <c r="J4404" s="1" t="str">
        <f t="shared" si="727"/>
        <v>NGR lake sediment grab sample</v>
      </c>
      <c r="K4404" s="1" t="str">
        <f t="shared" si="728"/>
        <v>&lt;177 micron (NGR)</v>
      </c>
      <c r="L4404">
        <v>144</v>
      </c>
      <c r="M4404" t="s">
        <v>354</v>
      </c>
      <c r="N4404">
        <v>2818</v>
      </c>
      <c r="O4404" t="s">
        <v>103</v>
      </c>
      <c r="P4404" t="s">
        <v>54</v>
      </c>
      <c r="Q4404" t="s">
        <v>560</v>
      </c>
      <c r="R4404" t="s">
        <v>116</v>
      </c>
      <c r="S4404" t="s">
        <v>57</v>
      </c>
      <c r="T4404" t="s">
        <v>250</v>
      </c>
      <c r="U4404" t="s">
        <v>59</v>
      </c>
      <c r="V4404" t="s">
        <v>317</v>
      </c>
      <c r="W4404" t="s">
        <v>125</v>
      </c>
      <c r="X4404" t="s">
        <v>67</v>
      </c>
      <c r="Y4404" t="s">
        <v>170</v>
      </c>
      <c r="Z4404" t="s">
        <v>62</v>
      </c>
      <c r="AA4404" t="s">
        <v>64</v>
      </c>
      <c r="AB4404" t="s">
        <v>691</v>
      </c>
      <c r="AC4404" t="s">
        <v>173</v>
      </c>
      <c r="AD4404" t="s">
        <v>178</v>
      </c>
      <c r="AE4404" t="s">
        <v>2050</v>
      </c>
      <c r="AF4404" t="s">
        <v>281</v>
      </c>
      <c r="AG4404" t="s">
        <v>151</v>
      </c>
      <c r="AH4404" t="s">
        <v>780</v>
      </c>
      <c r="AI4404" t="s">
        <v>136</v>
      </c>
      <c r="AJ4404" t="s">
        <v>429</v>
      </c>
      <c r="AK4404" t="s">
        <v>73</v>
      </c>
      <c r="AL4404" t="s">
        <v>103</v>
      </c>
      <c r="AM4404" t="s">
        <v>157</v>
      </c>
      <c r="AN4404" t="s">
        <v>76</v>
      </c>
      <c r="AO4404" t="s">
        <v>318</v>
      </c>
      <c r="AP4404" t="s">
        <v>387</v>
      </c>
      <c r="AQ4404" t="s">
        <v>388</v>
      </c>
      <c r="AR4404" t="s">
        <v>67</v>
      </c>
      <c r="AS4404" t="s">
        <v>62</v>
      </c>
      <c r="AT4404" t="s">
        <v>91</v>
      </c>
      <c r="AU4404" t="s">
        <v>107</v>
      </c>
      <c r="AV4404" t="s">
        <v>11394</v>
      </c>
    </row>
    <row r="4405" spans="1:48" hidden="1" x14ac:dyDescent="0.3">
      <c r="A4405" t="s">
        <v>20476</v>
      </c>
      <c r="B4405" t="s">
        <v>20477</v>
      </c>
      <c r="C4405" s="1" t="str">
        <f t="shared" si="729"/>
        <v>21:0975</v>
      </c>
      <c r="D4405" s="1" t="str">
        <f t="shared" si="726"/>
        <v>21:0111</v>
      </c>
      <c r="E4405" t="s">
        <v>20478</v>
      </c>
      <c r="F4405" t="s">
        <v>20479</v>
      </c>
      <c r="H4405">
        <v>60.797880599999999</v>
      </c>
      <c r="I4405">
        <v>-100.6469412</v>
      </c>
      <c r="J4405" s="1" t="str">
        <f t="shared" si="727"/>
        <v>NGR lake sediment grab sample</v>
      </c>
      <c r="K4405" s="1" t="str">
        <f t="shared" si="728"/>
        <v>&lt;177 micron (NGR)</v>
      </c>
      <c r="L4405">
        <v>145</v>
      </c>
      <c r="M4405" t="s">
        <v>1936</v>
      </c>
      <c r="N4405">
        <v>2819</v>
      </c>
      <c r="O4405" t="s">
        <v>206</v>
      </c>
      <c r="P4405" t="s">
        <v>54</v>
      </c>
      <c r="Q4405" t="s">
        <v>55</v>
      </c>
      <c r="R4405" t="s">
        <v>203</v>
      </c>
      <c r="S4405" t="s">
        <v>57</v>
      </c>
      <c r="T4405" t="s">
        <v>698</v>
      </c>
      <c r="U4405" t="s">
        <v>117</v>
      </c>
      <c r="V4405" t="s">
        <v>189</v>
      </c>
      <c r="W4405" t="s">
        <v>62</v>
      </c>
      <c r="X4405" t="s">
        <v>74</v>
      </c>
      <c r="Y4405" t="s">
        <v>62</v>
      </c>
      <c r="Z4405" t="s">
        <v>138</v>
      </c>
      <c r="AA4405" t="s">
        <v>64</v>
      </c>
      <c r="AB4405" t="s">
        <v>264</v>
      </c>
      <c r="AC4405" t="s">
        <v>66</v>
      </c>
      <c r="AD4405" t="s">
        <v>62</v>
      </c>
      <c r="AE4405" t="s">
        <v>421</v>
      </c>
      <c r="AF4405" t="s">
        <v>290</v>
      </c>
      <c r="AG4405" t="s">
        <v>449</v>
      </c>
      <c r="AH4405" t="s">
        <v>780</v>
      </c>
      <c r="AI4405" t="s">
        <v>156</v>
      </c>
      <c r="AJ4405" t="s">
        <v>159</v>
      </c>
      <c r="AK4405" t="s">
        <v>73</v>
      </c>
      <c r="AL4405" t="s">
        <v>177</v>
      </c>
      <c r="AM4405" t="s">
        <v>75</v>
      </c>
      <c r="AN4405" t="s">
        <v>76</v>
      </c>
      <c r="AO4405" t="s">
        <v>592</v>
      </c>
      <c r="AP4405" t="s">
        <v>210</v>
      </c>
      <c r="AQ4405" t="s">
        <v>136</v>
      </c>
      <c r="AR4405" t="s">
        <v>67</v>
      </c>
      <c r="AS4405" t="s">
        <v>54</v>
      </c>
      <c r="AT4405" t="s">
        <v>73</v>
      </c>
      <c r="AU4405" t="s">
        <v>3299</v>
      </c>
      <c r="AV4405" t="s">
        <v>11281</v>
      </c>
    </row>
    <row r="4406" spans="1:48" hidden="1" x14ac:dyDescent="0.3">
      <c r="A4406" t="s">
        <v>20480</v>
      </c>
      <c r="B4406" t="s">
        <v>20481</v>
      </c>
      <c r="C4406" s="1" t="str">
        <f t="shared" si="729"/>
        <v>21:0975</v>
      </c>
      <c r="D4406" s="1" t="str">
        <f t="shared" si="726"/>
        <v>21:0111</v>
      </c>
      <c r="E4406" t="s">
        <v>20482</v>
      </c>
      <c r="F4406" t="s">
        <v>20483</v>
      </c>
      <c r="H4406">
        <v>60.920685300000002</v>
      </c>
      <c r="I4406">
        <v>-100.6817764</v>
      </c>
      <c r="J4406" s="1" t="str">
        <f t="shared" si="727"/>
        <v>NGR lake sediment grab sample</v>
      </c>
      <c r="K4406" s="1" t="str">
        <f t="shared" si="728"/>
        <v>&lt;177 micron (NGR)</v>
      </c>
      <c r="L4406">
        <v>145</v>
      </c>
      <c r="M4406" t="s">
        <v>86</v>
      </c>
      <c r="N4406">
        <v>2820</v>
      </c>
      <c r="O4406" t="s">
        <v>103</v>
      </c>
      <c r="P4406" t="s">
        <v>54</v>
      </c>
      <c r="Q4406" t="s">
        <v>643</v>
      </c>
      <c r="R4406" t="s">
        <v>69</v>
      </c>
      <c r="S4406" t="s">
        <v>57</v>
      </c>
      <c r="T4406" t="s">
        <v>204</v>
      </c>
      <c r="U4406" t="s">
        <v>117</v>
      </c>
      <c r="V4406" t="s">
        <v>187</v>
      </c>
      <c r="W4406" t="s">
        <v>157</v>
      </c>
      <c r="X4406" t="s">
        <v>74</v>
      </c>
      <c r="Y4406" t="s">
        <v>68</v>
      </c>
      <c r="Z4406" t="s">
        <v>62</v>
      </c>
      <c r="AA4406" t="s">
        <v>64</v>
      </c>
      <c r="AB4406" t="s">
        <v>691</v>
      </c>
      <c r="AC4406" t="s">
        <v>66</v>
      </c>
      <c r="AD4406" t="s">
        <v>96</v>
      </c>
      <c r="AE4406" t="s">
        <v>2078</v>
      </c>
      <c r="AF4406" t="s">
        <v>357</v>
      </c>
      <c r="AG4406" t="s">
        <v>151</v>
      </c>
      <c r="AH4406" t="s">
        <v>780</v>
      </c>
      <c r="AI4406" t="s">
        <v>118</v>
      </c>
      <c r="AJ4406" t="s">
        <v>96</v>
      </c>
      <c r="AK4406" t="s">
        <v>73</v>
      </c>
      <c r="AL4406" t="s">
        <v>103</v>
      </c>
      <c r="AM4406" t="s">
        <v>103</v>
      </c>
      <c r="AN4406" t="s">
        <v>76</v>
      </c>
      <c r="AO4406" t="s">
        <v>123</v>
      </c>
      <c r="AP4406" t="s">
        <v>830</v>
      </c>
      <c r="AQ4406" t="s">
        <v>127</v>
      </c>
      <c r="AR4406" t="s">
        <v>67</v>
      </c>
      <c r="AS4406" t="s">
        <v>54</v>
      </c>
      <c r="AT4406" t="s">
        <v>73</v>
      </c>
      <c r="AU4406" t="s">
        <v>107</v>
      </c>
      <c r="AV4406" t="s">
        <v>12430</v>
      </c>
    </row>
    <row r="4407" spans="1:48" hidden="1" x14ac:dyDescent="0.3">
      <c r="A4407" t="s">
        <v>20484</v>
      </c>
      <c r="B4407" t="s">
        <v>20485</v>
      </c>
      <c r="C4407" s="1" t="str">
        <f t="shared" si="729"/>
        <v>21:0975</v>
      </c>
      <c r="D4407" s="1" t="str">
        <f t="shared" si="726"/>
        <v>21:0111</v>
      </c>
      <c r="E4407" t="s">
        <v>20486</v>
      </c>
      <c r="F4407" t="s">
        <v>20487</v>
      </c>
      <c r="H4407">
        <v>60.8948988</v>
      </c>
      <c r="I4407">
        <v>-100.665525</v>
      </c>
      <c r="J4407" s="1" t="str">
        <f t="shared" si="727"/>
        <v>NGR lake sediment grab sample</v>
      </c>
      <c r="K4407" s="1" t="str">
        <f t="shared" si="728"/>
        <v>&lt;177 micron (NGR)</v>
      </c>
      <c r="L4407">
        <v>145</v>
      </c>
      <c r="M4407" t="s">
        <v>149</v>
      </c>
      <c r="N4407">
        <v>2821</v>
      </c>
      <c r="O4407" t="s">
        <v>103</v>
      </c>
      <c r="P4407" t="s">
        <v>54</v>
      </c>
      <c r="Q4407" t="s">
        <v>635</v>
      </c>
      <c r="R4407" t="s">
        <v>141</v>
      </c>
      <c r="S4407" t="s">
        <v>57</v>
      </c>
      <c r="T4407" t="s">
        <v>58</v>
      </c>
      <c r="U4407" t="s">
        <v>59</v>
      </c>
      <c r="V4407" t="s">
        <v>616</v>
      </c>
      <c r="W4407" t="s">
        <v>125</v>
      </c>
      <c r="X4407" t="s">
        <v>67</v>
      </c>
      <c r="Y4407" t="s">
        <v>526</v>
      </c>
      <c r="Z4407" t="s">
        <v>62</v>
      </c>
      <c r="AA4407" t="s">
        <v>64</v>
      </c>
      <c r="AB4407" t="s">
        <v>190</v>
      </c>
      <c r="AC4407" t="s">
        <v>173</v>
      </c>
      <c r="AD4407" t="s">
        <v>62</v>
      </c>
      <c r="AE4407" t="s">
        <v>3989</v>
      </c>
      <c r="AF4407" t="s">
        <v>92</v>
      </c>
      <c r="AG4407" t="s">
        <v>121</v>
      </c>
      <c r="AH4407" t="s">
        <v>780</v>
      </c>
      <c r="AI4407" t="s">
        <v>363</v>
      </c>
      <c r="AJ4407" t="s">
        <v>124</v>
      </c>
      <c r="AK4407" t="s">
        <v>73</v>
      </c>
      <c r="AL4407" t="s">
        <v>103</v>
      </c>
      <c r="AM4407" t="s">
        <v>177</v>
      </c>
      <c r="AN4407" t="s">
        <v>76</v>
      </c>
      <c r="AO4407" t="s">
        <v>72</v>
      </c>
      <c r="AP4407" t="s">
        <v>166</v>
      </c>
      <c r="AQ4407" t="s">
        <v>170</v>
      </c>
      <c r="AR4407" t="s">
        <v>67</v>
      </c>
      <c r="AS4407" t="s">
        <v>54</v>
      </c>
      <c r="AT4407" t="s">
        <v>152</v>
      </c>
      <c r="AU4407" t="s">
        <v>107</v>
      </c>
      <c r="AV4407" t="s">
        <v>11545</v>
      </c>
    </row>
    <row r="4408" spans="1:48" hidden="1" x14ac:dyDescent="0.3">
      <c r="A4408" t="s">
        <v>20488</v>
      </c>
      <c r="B4408" t="s">
        <v>20489</v>
      </c>
      <c r="C4408" s="1" t="str">
        <f t="shared" si="729"/>
        <v>21:0975</v>
      </c>
      <c r="D4408" s="1" t="str">
        <f t="shared" si="726"/>
        <v>21:0111</v>
      </c>
      <c r="E4408" t="s">
        <v>20490</v>
      </c>
      <c r="F4408" t="s">
        <v>20491</v>
      </c>
      <c r="H4408">
        <v>60.866222999999998</v>
      </c>
      <c r="I4408">
        <v>-100.6887275</v>
      </c>
      <c r="J4408" s="1" t="str">
        <f t="shared" si="727"/>
        <v>NGR lake sediment grab sample</v>
      </c>
      <c r="K4408" s="1" t="str">
        <f t="shared" si="728"/>
        <v>&lt;177 micron (NGR)</v>
      </c>
      <c r="L4408">
        <v>145</v>
      </c>
      <c r="M4408" t="s">
        <v>165</v>
      </c>
      <c r="N4408">
        <v>2822</v>
      </c>
      <c r="O4408" t="s">
        <v>103</v>
      </c>
      <c r="P4408" t="s">
        <v>54</v>
      </c>
      <c r="Q4408" t="s">
        <v>462</v>
      </c>
      <c r="R4408" t="s">
        <v>69</v>
      </c>
      <c r="S4408" t="s">
        <v>57</v>
      </c>
      <c r="T4408" t="s">
        <v>91</v>
      </c>
      <c r="U4408" t="s">
        <v>117</v>
      </c>
      <c r="V4408" t="s">
        <v>575</v>
      </c>
      <c r="W4408" t="s">
        <v>526</v>
      </c>
      <c r="X4408" t="s">
        <v>67</v>
      </c>
      <c r="Y4408" t="s">
        <v>205</v>
      </c>
      <c r="Z4408" t="s">
        <v>62</v>
      </c>
      <c r="AA4408" t="s">
        <v>64</v>
      </c>
      <c r="AB4408" t="s">
        <v>303</v>
      </c>
      <c r="AC4408" t="s">
        <v>173</v>
      </c>
      <c r="AD4408" t="s">
        <v>67</v>
      </c>
      <c r="AE4408" t="s">
        <v>3844</v>
      </c>
      <c r="AF4408" t="s">
        <v>134</v>
      </c>
      <c r="AG4408" t="s">
        <v>436</v>
      </c>
      <c r="AH4408" t="s">
        <v>780</v>
      </c>
      <c r="AI4408" t="s">
        <v>96</v>
      </c>
      <c r="AJ4408" t="s">
        <v>114</v>
      </c>
      <c r="AK4408" t="s">
        <v>73</v>
      </c>
      <c r="AL4408" t="s">
        <v>103</v>
      </c>
      <c r="AM4408" t="s">
        <v>177</v>
      </c>
      <c r="AN4408" t="s">
        <v>76</v>
      </c>
      <c r="AO4408" t="s">
        <v>208</v>
      </c>
      <c r="AP4408" t="s">
        <v>194</v>
      </c>
      <c r="AQ4408" t="s">
        <v>79</v>
      </c>
      <c r="AR4408" t="s">
        <v>67</v>
      </c>
      <c r="AS4408" t="s">
        <v>54</v>
      </c>
      <c r="AT4408" t="s">
        <v>73</v>
      </c>
      <c r="AU4408" t="s">
        <v>107</v>
      </c>
      <c r="AV4408" t="s">
        <v>2826</v>
      </c>
    </row>
    <row r="4409" spans="1:48" hidden="1" x14ac:dyDescent="0.3">
      <c r="A4409" t="s">
        <v>20492</v>
      </c>
      <c r="B4409" t="s">
        <v>20493</v>
      </c>
      <c r="C4409" s="1" t="str">
        <f t="shared" si="729"/>
        <v>21:0975</v>
      </c>
      <c r="D4409" s="1" t="str">
        <f t="shared" si="726"/>
        <v>21:0111</v>
      </c>
      <c r="E4409" t="s">
        <v>20494</v>
      </c>
      <c r="F4409" t="s">
        <v>20495</v>
      </c>
      <c r="H4409">
        <v>60.821984100000002</v>
      </c>
      <c r="I4409">
        <v>-100.6888782</v>
      </c>
      <c r="J4409" s="1" t="str">
        <f t="shared" si="727"/>
        <v>NGR lake sediment grab sample</v>
      </c>
      <c r="K4409" s="1" t="str">
        <f t="shared" si="728"/>
        <v>&lt;177 micron (NGR)</v>
      </c>
      <c r="L4409">
        <v>145</v>
      </c>
      <c r="M4409" t="s">
        <v>185</v>
      </c>
      <c r="N4409">
        <v>2823</v>
      </c>
      <c r="O4409" t="s">
        <v>103</v>
      </c>
      <c r="P4409" t="s">
        <v>54</v>
      </c>
      <c r="Q4409" t="s">
        <v>624</v>
      </c>
      <c r="R4409" t="s">
        <v>134</v>
      </c>
      <c r="S4409" t="s">
        <v>57</v>
      </c>
      <c r="T4409" t="s">
        <v>262</v>
      </c>
      <c r="U4409" t="s">
        <v>59</v>
      </c>
      <c r="V4409" t="s">
        <v>119</v>
      </c>
      <c r="W4409" t="s">
        <v>448</v>
      </c>
      <c r="X4409" t="s">
        <v>62</v>
      </c>
      <c r="Y4409" t="s">
        <v>302</v>
      </c>
      <c r="Z4409" t="s">
        <v>96</v>
      </c>
      <c r="AA4409" t="s">
        <v>64</v>
      </c>
      <c r="AB4409" t="s">
        <v>380</v>
      </c>
      <c r="AC4409" t="s">
        <v>70</v>
      </c>
      <c r="AD4409" t="s">
        <v>170</v>
      </c>
      <c r="AE4409" t="s">
        <v>238</v>
      </c>
      <c r="AF4409" t="s">
        <v>282</v>
      </c>
      <c r="AG4409" t="s">
        <v>169</v>
      </c>
      <c r="AH4409" t="s">
        <v>780</v>
      </c>
      <c r="AI4409" t="s">
        <v>117</v>
      </c>
      <c r="AJ4409" t="s">
        <v>168</v>
      </c>
      <c r="AK4409" t="s">
        <v>73</v>
      </c>
      <c r="AL4409" t="s">
        <v>177</v>
      </c>
      <c r="AM4409" t="s">
        <v>74</v>
      </c>
      <c r="AN4409" t="s">
        <v>76</v>
      </c>
      <c r="AO4409" t="s">
        <v>104</v>
      </c>
      <c r="AP4409" t="s">
        <v>414</v>
      </c>
      <c r="AQ4409" t="s">
        <v>209</v>
      </c>
      <c r="AR4409" t="s">
        <v>74</v>
      </c>
      <c r="AS4409" t="s">
        <v>170</v>
      </c>
      <c r="AT4409" t="s">
        <v>447</v>
      </c>
      <c r="AU4409" t="s">
        <v>107</v>
      </c>
      <c r="AV4409" t="s">
        <v>2006</v>
      </c>
    </row>
    <row r="4410" spans="1:48" hidden="1" x14ac:dyDescent="0.3">
      <c r="A4410" t="s">
        <v>20496</v>
      </c>
      <c r="B4410" t="s">
        <v>20497</v>
      </c>
      <c r="C4410" s="1" t="str">
        <f t="shared" si="729"/>
        <v>21:0975</v>
      </c>
      <c r="D4410" s="1" t="str">
        <f t="shared" si="726"/>
        <v>21:0111</v>
      </c>
      <c r="E4410" t="s">
        <v>20478</v>
      </c>
      <c r="F4410" t="s">
        <v>20498</v>
      </c>
      <c r="H4410">
        <v>60.797880599999999</v>
      </c>
      <c r="I4410">
        <v>-100.6469412</v>
      </c>
      <c r="J4410" s="1" t="str">
        <f t="shared" si="727"/>
        <v>NGR lake sediment grab sample</v>
      </c>
      <c r="K4410" s="1" t="str">
        <f t="shared" si="728"/>
        <v>&lt;177 micron (NGR)</v>
      </c>
      <c r="L4410">
        <v>145</v>
      </c>
      <c r="M4410" t="s">
        <v>1969</v>
      </c>
      <c r="N4410">
        <v>2824</v>
      </c>
      <c r="O4410" t="s">
        <v>206</v>
      </c>
      <c r="P4410" t="s">
        <v>54</v>
      </c>
      <c r="Q4410" t="s">
        <v>539</v>
      </c>
      <c r="R4410" t="s">
        <v>116</v>
      </c>
      <c r="S4410" t="s">
        <v>57</v>
      </c>
      <c r="T4410" t="s">
        <v>188</v>
      </c>
      <c r="U4410" t="s">
        <v>92</v>
      </c>
      <c r="V4410" t="s">
        <v>190</v>
      </c>
      <c r="W4410" t="s">
        <v>421</v>
      </c>
      <c r="X4410" t="s">
        <v>74</v>
      </c>
      <c r="Y4410" t="s">
        <v>355</v>
      </c>
      <c r="Z4410" t="s">
        <v>127</v>
      </c>
      <c r="AA4410" t="s">
        <v>64</v>
      </c>
      <c r="AB4410" t="s">
        <v>691</v>
      </c>
      <c r="AC4410" t="s">
        <v>66</v>
      </c>
      <c r="AD4410" t="s">
        <v>170</v>
      </c>
      <c r="AE4410" t="s">
        <v>68</v>
      </c>
      <c r="AF4410" t="s">
        <v>141</v>
      </c>
      <c r="AG4410" t="s">
        <v>139</v>
      </c>
      <c r="AH4410" t="s">
        <v>780</v>
      </c>
      <c r="AI4410" t="s">
        <v>709</v>
      </c>
      <c r="AJ4410" t="s">
        <v>233</v>
      </c>
      <c r="AK4410" t="s">
        <v>73</v>
      </c>
      <c r="AL4410" t="s">
        <v>75</v>
      </c>
      <c r="AM4410" t="s">
        <v>75</v>
      </c>
      <c r="AN4410" t="s">
        <v>76</v>
      </c>
      <c r="AO4410" t="s">
        <v>102</v>
      </c>
      <c r="AP4410" t="s">
        <v>105</v>
      </c>
      <c r="AQ4410" t="s">
        <v>79</v>
      </c>
      <c r="AR4410" t="s">
        <v>67</v>
      </c>
      <c r="AS4410" t="s">
        <v>54</v>
      </c>
      <c r="AT4410" t="s">
        <v>152</v>
      </c>
      <c r="AU4410" t="s">
        <v>107</v>
      </c>
      <c r="AV4410" t="s">
        <v>20499</v>
      </c>
    </row>
    <row r="4411" spans="1:48" hidden="1" x14ac:dyDescent="0.3">
      <c r="A4411" t="s">
        <v>20500</v>
      </c>
      <c r="B4411" t="s">
        <v>20501</v>
      </c>
      <c r="C4411" s="1" t="str">
        <f t="shared" si="729"/>
        <v>21:0975</v>
      </c>
      <c r="D4411" s="1" t="str">
        <f t="shared" si="726"/>
        <v>21:0111</v>
      </c>
      <c r="E4411" t="s">
        <v>20478</v>
      </c>
      <c r="F4411" t="s">
        <v>20502</v>
      </c>
      <c r="H4411">
        <v>60.797880599999999</v>
      </c>
      <c r="I4411">
        <v>-100.6469412</v>
      </c>
      <c r="J4411" s="1" t="str">
        <f t="shared" si="727"/>
        <v>NGR lake sediment grab sample</v>
      </c>
      <c r="K4411" s="1" t="str">
        <f t="shared" si="728"/>
        <v>&lt;177 micron (NGR)</v>
      </c>
      <c r="L4411">
        <v>145</v>
      </c>
      <c r="M4411" t="s">
        <v>1961</v>
      </c>
      <c r="N4411">
        <v>2825</v>
      </c>
      <c r="O4411" t="s">
        <v>75</v>
      </c>
      <c r="P4411" t="s">
        <v>54</v>
      </c>
      <c r="Q4411" t="s">
        <v>572</v>
      </c>
      <c r="R4411" t="s">
        <v>203</v>
      </c>
      <c r="S4411" t="s">
        <v>57</v>
      </c>
      <c r="T4411" t="s">
        <v>122</v>
      </c>
      <c r="U4411" t="s">
        <v>88</v>
      </c>
      <c r="V4411" t="s">
        <v>478</v>
      </c>
      <c r="W4411" t="s">
        <v>137</v>
      </c>
      <c r="X4411" t="s">
        <v>74</v>
      </c>
      <c r="Y4411" t="s">
        <v>95</v>
      </c>
      <c r="Z4411" t="s">
        <v>96</v>
      </c>
      <c r="AA4411" t="s">
        <v>64</v>
      </c>
      <c r="AB4411" t="s">
        <v>251</v>
      </c>
      <c r="AC4411" t="s">
        <v>66</v>
      </c>
      <c r="AD4411" t="s">
        <v>67</v>
      </c>
      <c r="AE4411" t="s">
        <v>421</v>
      </c>
      <c r="AF4411" t="s">
        <v>116</v>
      </c>
      <c r="AG4411" t="s">
        <v>188</v>
      </c>
      <c r="AH4411" t="s">
        <v>780</v>
      </c>
      <c r="AI4411" t="s">
        <v>71</v>
      </c>
      <c r="AJ4411" t="s">
        <v>159</v>
      </c>
      <c r="AK4411" t="s">
        <v>73</v>
      </c>
      <c r="AL4411" t="s">
        <v>177</v>
      </c>
      <c r="AM4411" t="s">
        <v>224</v>
      </c>
      <c r="AN4411" t="s">
        <v>76</v>
      </c>
      <c r="AO4411" t="s">
        <v>88</v>
      </c>
      <c r="AP4411" t="s">
        <v>210</v>
      </c>
      <c r="AQ4411" t="s">
        <v>94</v>
      </c>
      <c r="AR4411" t="s">
        <v>74</v>
      </c>
      <c r="AS4411" t="s">
        <v>54</v>
      </c>
      <c r="AT4411" t="s">
        <v>91</v>
      </c>
      <c r="AU4411" t="s">
        <v>107</v>
      </c>
      <c r="AV4411" t="s">
        <v>20503</v>
      </c>
    </row>
    <row r="4412" spans="1:48" hidden="1" x14ac:dyDescent="0.3">
      <c r="A4412" t="s">
        <v>20504</v>
      </c>
      <c r="B4412" t="s">
        <v>20505</v>
      </c>
      <c r="C4412" s="1" t="str">
        <f t="shared" si="729"/>
        <v>21:0975</v>
      </c>
      <c r="D4412" s="1" t="str">
        <f t="shared" si="726"/>
        <v>21:0111</v>
      </c>
      <c r="E4412" t="s">
        <v>20506</v>
      </c>
      <c r="F4412" t="s">
        <v>20507</v>
      </c>
      <c r="H4412">
        <v>60.8067469</v>
      </c>
      <c r="I4412">
        <v>-100.6231142</v>
      </c>
      <c r="J4412" s="1" t="str">
        <f t="shared" si="727"/>
        <v>NGR lake sediment grab sample</v>
      </c>
      <c r="K4412" s="1" t="str">
        <f t="shared" si="728"/>
        <v>&lt;177 micron (NGR)</v>
      </c>
      <c r="L4412">
        <v>145</v>
      </c>
      <c r="M4412" t="s">
        <v>200</v>
      </c>
      <c r="N4412">
        <v>2826</v>
      </c>
      <c r="O4412" t="s">
        <v>157</v>
      </c>
      <c r="P4412" t="s">
        <v>54</v>
      </c>
      <c r="Q4412" t="s">
        <v>830</v>
      </c>
      <c r="R4412" t="s">
        <v>92</v>
      </c>
      <c r="S4412" t="s">
        <v>57</v>
      </c>
      <c r="T4412" t="s">
        <v>604</v>
      </c>
      <c r="U4412" t="s">
        <v>88</v>
      </c>
      <c r="V4412" t="s">
        <v>172</v>
      </c>
      <c r="W4412" t="s">
        <v>63</v>
      </c>
      <c r="X4412" t="s">
        <v>74</v>
      </c>
      <c r="Y4412" t="s">
        <v>220</v>
      </c>
      <c r="Z4412" t="s">
        <v>59</v>
      </c>
      <c r="AA4412" t="s">
        <v>64</v>
      </c>
      <c r="AB4412" t="s">
        <v>478</v>
      </c>
      <c r="AC4412" t="s">
        <v>66</v>
      </c>
      <c r="AD4412" t="s">
        <v>62</v>
      </c>
      <c r="AE4412" t="s">
        <v>62</v>
      </c>
      <c r="AF4412" t="s">
        <v>116</v>
      </c>
      <c r="AG4412" t="s">
        <v>152</v>
      </c>
      <c r="AH4412" t="s">
        <v>780</v>
      </c>
      <c r="AI4412" t="s">
        <v>117</v>
      </c>
      <c r="AJ4412" t="s">
        <v>305</v>
      </c>
      <c r="AK4412" t="s">
        <v>73</v>
      </c>
      <c r="AL4412" t="s">
        <v>157</v>
      </c>
      <c r="AM4412" t="s">
        <v>125</v>
      </c>
      <c r="AN4412" t="s">
        <v>76</v>
      </c>
      <c r="AO4412" t="s">
        <v>203</v>
      </c>
      <c r="AP4412" t="s">
        <v>267</v>
      </c>
      <c r="AQ4412" t="s">
        <v>96</v>
      </c>
      <c r="AR4412" t="s">
        <v>74</v>
      </c>
      <c r="AS4412" t="s">
        <v>62</v>
      </c>
      <c r="AT4412" t="s">
        <v>73</v>
      </c>
      <c r="AU4412" t="s">
        <v>560</v>
      </c>
      <c r="AV4412" t="s">
        <v>960</v>
      </c>
    </row>
    <row r="4413" spans="1:48" hidden="1" x14ac:dyDescent="0.3">
      <c r="A4413" t="s">
        <v>20508</v>
      </c>
      <c r="B4413" t="s">
        <v>20509</v>
      </c>
      <c r="C4413" s="1" t="str">
        <f t="shared" si="729"/>
        <v>21:0975</v>
      </c>
      <c r="D4413" s="1" t="str">
        <f t="shared" si="726"/>
        <v>21:0111</v>
      </c>
      <c r="E4413" t="s">
        <v>20510</v>
      </c>
      <c r="F4413" t="s">
        <v>20511</v>
      </c>
      <c r="H4413">
        <v>60.831026000000001</v>
      </c>
      <c r="I4413">
        <v>-100.62785770000001</v>
      </c>
      <c r="J4413" s="1" t="str">
        <f t="shared" si="727"/>
        <v>NGR lake sediment grab sample</v>
      </c>
      <c r="K4413" s="1" t="str">
        <f t="shared" si="728"/>
        <v>&lt;177 micron (NGR)</v>
      </c>
      <c r="L4413">
        <v>145</v>
      </c>
      <c r="M4413" t="s">
        <v>217</v>
      </c>
      <c r="N4413">
        <v>2827</v>
      </c>
      <c r="O4413" t="s">
        <v>103</v>
      </c>
      <c r="P4413" t="s">
        <v>54</v>
      </c>
      <c r="Q4413" t="s">
        <v>1583</v>
      </c>
      <c r="R4413" t="s">
        <v>192</v>
      </c>
      <c r="S4413" t="s">
        <v>57</v>
      </c>
      <c r="T4413" t="s">
        <v>277</v>
      </c>
      <c r="U4413" t="s">
        <v>104</v>
      </c>
      <c r="V4413" t="s">
        <v>575</v>
      </c>
      <c r="W4413" t="s">
        <v>95</v>
      </c>
      <c r="X4413" t="s">
        <v>62</v>
      </c>
      <c r="Y4413" t="s">
        <v>203</v>
      </c>
      <c r="Z4413" t="s">
        <v>127</v>
      </c>
      <c r="AA4413" t="s">
        <v>64</v>
      </c>
      <c r="AB4413" t="s">
        <v>339</v>
      </c>
      <c r="AC4413" t="s">
        <v>70</v>
      </c>
      <c r="AD4413" t="s">
        <v>59</v>
      </c>
      <c r="AE4413" t="s">
        <v>1340</v>
      </c>
      <c r="AF4413" t="s">
        <v>357</v>
      </c>
      <c r="AG4413" t="s">
        <v>93</v>
      </c>
      <c r="AH4413" t="s">
        <v>780</v>
      </c>
      <c r="AI4413" t="s">
        <v>305</v>
      </c>
      <c r="AJ4413" t="s">
        <v>117</v>
      </c>
      <c r="AK4413" t="s">
        <v>73</v>
      </c>
      <c r="AL4413" t="s">
        <v>177</v>
      </c>
      <c r="AM4413" t="s">
        <v>177</v>
      </c>
      <c r="AN4413" t="s">
        <v>76</v>
      </c>
      <c r="AO4413" t="s">
        <v>92</v>
      </c>
      <c r="AP4413" t="s">
        <v>234</v>
      </c>
      <c r="AQ4413" t="s">
        <v>240</v>
      </c>
      <c r="AR4413" t="s">
        <v>170</v>
      </c>
      <c r="AS4413" t="s">
        <v>54</v>
      </c>
      <c r="AT4413" t="s">
        <v>248</v>
      </c>
      <c r="AU4413" t="s">
        <v>107</v>
      </c>
      <c r="AV4413" t="s">
        <v>20512</v>
      </c>
    </row>
    <row r="4414" spans="1:48" hidden="1" x14ac:dyDescent="0.3">
      <c r="A4414" t="s">
        <v>20513</v>
      </c>
      <c r="B4414" t="s">
        <v>20514</v>
      </c>
      <c r="C4414" s="1" t="str">
        <f t="shared" si="729"/>
        <v>21:0975</v>
      </c>
      <c r="D4414" s="1" t="str">
        <f>HYPERLINK("https://geochem.nrcan.gc.ca/cdogs/content/svy/svy_e.htm", "")</f>
        <v/>
      </c>
      <c r="G4414" s="1" t="str">
        <f>HYPERLINK("https://geochem.nrcan.gc.ca/cdogs/content/cr_/cr_00161_e.htm", "161")</f>
        <v>161</v>
      </c>
      <c r="J4414" t="s">
        <v>230</v>
      </c>
      <c r="K4414" t="s">
        <v>231</v>
      </c>
      <c r="L4414">
        <v>145</v>
      </c>
      <c r="M4414" t="s">
        <v>232</v>
      </c>
      <c r="N4414">
        <v>2828</v>
      </c>
      <c r="O4414" t="s">
        <v>306</v>
      </c>
      <c r="P4414" t="s">
        <v>54</v>
      </c>
      <c r="Q4414" t="s">
        <v>105</v>
      </c>
      <c r="R4414" t="s">
        <v>103</v>
      </c>
      <c r="S4414" t="s">
        <v>57</v>
      </c>
      <c r="T4414" t="s">
        <v>188</v>
      </c>
      <c r="U4414" t="s">
        <v>88</v>
      </c>
      <c r="V4414" t="s">
        <v>58</v>
      </c>
      <c r="W4414" t="s">
        <v>276</v>
      </c>
      <c r="X4414" t="s">
        <v>62</v>
      </c>
      <c r="Y4414" t="s">
        <v>136</v>
      </c>
      <c r="Z4414" t="s">
        <v>281</v>
      </c>
      <c r="AA4414" t="s">
        <v>64</v>
      </c>
      <c r="AB4414" t="s">
        <v>236</v>
      </c>
      <c r="AC4414" t="s">
        <v>224</v>
      </c>
      <c r="AD4414" t="s">
        <v>67</v>
      </c>
      <c r="AE4414" t="s">
        <v>20515</v>
      </c>
      <c r="AF4414" t="s">
        <v>550</v>
      </c>
      <c r="AG4414" t="s">
        <v>725</v>
      </c>
      <c r="AH4414" t="s">
        <v>125</v>
      </c>
      <c r="AI4414" t="s">
        <v>116</v>
      </c>
      <c r="AJ4414" t="s">
        <v>402</v>
      </c>
      <c r="AK4414" t="s">
        <v>73</v>
      </c>
      <c r="AL4414" t="s">
        <v>238</v>
      </c>
      <c r="AM4414" t="s">
        <v>526</v>
      </c>
      <c r="AN4414" t="s">
        <v>76</v>
      </c>
      <c r="AO4414" t="s">
        <v>92</v>
      </c>
      <c r="AP4414" t="s">
        <v>13278</v>
      </c>
      <c r="AQ4414" t="s">
        <v>254</v>
      </c>
      <c r="AR4414" t="s">
        <v>170</v>
      </c>
      <c r="AS4414" t="s">
        <v>127</v>
      </c>
      <c r="AT4414" t="s">
        <v>58</v>
      </c>
      <c r="AU4414" t="s">
        <v>107</v>
      </c>
      <c r="AV4414" t="s">
        <v>586</v>
      </c>
    </row>
    <row r="4415" spans="1:48" hidden="1" x14ac:dyDescent="0.3">
      <c r="A4415" t="s">
        <v>20516</v>
      </c>
      <c r="B4415" t="s">
        <v>20517</v>
      </c>
      <c r="C4415" s="1" t="str">
        <f t="shared" si="729"/>
        <v>21:0975</v>
      </c>
      <c r="D4415" s="1" t="str">
        <f t="shared" ref="D4415:D4439" si="730">HYPERLINK("https://geochem.nrcan.gc.ca/cdogs/content/svy/svy210111_e.htm", "21:0111")</f>
        <v>21:0111</v>
      </c>
      <c r="E4415" t="s">
        <v>20518</v>
      </c>
      <c r="F4415" t="s">
        <v>20519</v>
      </c>
      <c r="H4415">
        <v>60.865546999999999</v>
      </c>
      <c r="I4415">
        <v>-100.6173312</v>
      </c>
      <c r="J4415" s="1" t="str">
        <f t="shared" ref="J4415:J4439" si="731">HYPERLINK("https://geochem.nrcan.gc.ca/cdogs/content/kwd/kwd020027_e.htm", "NGR lake sediment grab sample")</f>
        <v>NGR lake sediment grab sample</v>
      </c>
      <c r="K4415" s="1" t="str">
        <f t="shared" ref="K4415:K4439" si="732">HYPERLINK("https://geochem.nrcan.gc.ca/cdogs/content/kwd/kwd080006_e.htm", "&lt;177 micron (NGR)")</f>
        <v>&lt;177 micron (NGR)</v>
      </c>
      <c r="L4415">
        <v>145</v>
      </c>
      <c r="M4415" t="s">
        <v>246</v>
      </c>
      <c r="N4415">
        <v>2829</v>
      </c>
      <c r="O4415" t="s">
        <v>103</v>
      </c>
      <c r="P4415" t="s">
        <v>54</v>
      </c>
      <c r="Q4415" t="s">
        <v>603</v>
      </c>
      <c r="R4415" t="s">
        <v>290</v>
      </c>
      <c r="S4415" t="s">
        <v>57</v>
      </c>
      <c r="T4415" t="s">
        <v>604</v>
      </c>
      <c r="U4415" t="s">
        <v>117</v>
      </c>
      <c r="V4415" t="s">
        <v>172</v>
      </c>
      <c r="W4415" t="s">
        <v>421</v>
      </c>
      <c r="X4415" t="s">
        <v>67</v>
      </c>
      <c r="Y4415" t="s">
        <v>355</v>
      </c>
      <c r="Z4415" t="s">
        <v>170</v>
      </c>
      <c r="AA4415" t="s">
        <v>64</v>
      </c>
      <c r="AB4415" t="s">
        <v>190</v>
      </c>
      <c r="AC4415" t="s">
        <v>66</v>
      </c>
      <c r="AD4415" t="s">
        <v>758</v>
      </c>
      <c r="AE4415" t="s">
        <v>68</v>
      </c>
      <c r="AF4415" t="s">
        <v>357</v>
      </c>
      <c r="AG4415" t="s">
        <v>221</v>
      </c>
      <c r="AH4415" t="s">
        <v>780</v>
      </c>
      <c r="AI4415" t="s">
        <v>53</v>
      </c>
      <c r="AJ4415" t="s">
        <v>709</v>
      </c>
      <c r="AK4415" t="s">
        <v>73</v>
      </c>
      <c r="AL4415" t="s">
        <v>103</v>
      </c>
      <c r="AM4415" t="s">
        <v>75</v>
      </c>
      <c r="AN4415" t="s">
        <v>76</v>
      </c>
      <c r="AO4415" t="s">
        <v>265</v>
      </c>
      <c r="AP4415" t="s">
        <v>414</v>
      </c>
      <c r="AQ4415" t="s">
        <v>61</v>
      </c>
      <c r="AR4415" t="s">
        <v>67</v>
      </c>
      <c r="AS4415" t="s">
        <v>54</v>
      </c>
      <c r="AT4415" t="s">
        <v>152</v>
      </c>
      <c r="AU4415" t="s">
        <v>107</v>
      </c>
      <c r="AV4415" t="s">
        <v>8788</v>
      </c>
    </row>
    <row r="4416" spans="1:48" hidden="1" x14ac:dyDescent="0.3">
      <c r="A4416" t="s">
        <v>20520</v>
      </c>
      <c r="B4416" t="s">
        <v>20521</v>
      </c>
      <c r="C4416" s="1" t="str">
        <f t="shared" si="729"/>
        <v>21:0975</v>
      </c>
      <c r="D4416" s="1" t="str">
        <f t="shared" si="730"/>
        <v>21:0111</v>
      </c>
      <c r="E4416" t="s">
        <v>20522</v>
      </c>
      <c r="F4416" t="s">
        <v>20523</v>
      </c>
      <c r="H4416">
        <v>60.894814500000003</v>
      </c>
      <c r="I4416">
        <v>-100.6067212</v>
      </c>
      <c r="J4416" s="1" t="str">
        <f t="shared" si="731"/>
        <v>NGR lake sediment grab sample</v>
      </c>
      <c r="K4416" s="1" t="str">
        <f t="shared" si="732"/>
        <v>&lt;177 micron (NGR)</v>
      </c>
      <c r="L4416">
        <v>145</v>
      </c>
      <c r="M4416" t="s">
        <v>260</v>
      </c>
      <c r="N4416">
        <v>2830</v>
      </c>
      <c r="O4416" t="s">
        <v>103</v>
      </c>
      <c r="P4416" t="s">
        <v>54</v>
      </c>
      <c r="Q4416" t="s">
        <v>3299</v>
      </c>
      <c r="R4416" t="s">
        <v>317</v>
      </c>
      <c r="S4416" t="s">
        <v>57</v>
      </c>
      <c r="T4416" t="s">
        <v>316</v>
      </c>
      <c r="U4416" t="s">
        <v>59</v>
      </c>
      <c r="V4416" t="s">
        <v>99</v>
      </c>
      <c r="W4416" t="s">
        <v>526</v>
      </c>
      <c r="X4416" t="s">
        <v>67</v>
      </c>
      <c r="Y4416" t="s">
        <v>396</v>
      </c>
      <c r="Z4416" t="s">
        <v>62</v>
      </c>
      <c r="AA4416" t="s">
        <v>64</v>
      </c>
      <c r="AB4416" t="s">
        <v>99</v>
      </c>
      <c r="AC4416" t="s">
        <v>66</v>
      </c>
      <c r="AD4416" t="s">
        <v>67</v>
      </c>
      <c r="AE4416" t="s">
        <v>1658</v>
      </c>
      <c r="AF4416" t="s">
        <v>77</v>
      </c>
      <c r="AG4416" t="s">
        <v>99</v>
      </c>
      <c r="AH4416" t="s">
        <v>780</v>
      </c>
      <c r="AI4416" t="s">
        <v>363</v>
      </c>
      <c r="AJ4416" t="s">
        <v>159</v>
      </c>
      <c r="AK4416" t="s">
        <v>73</v>
      </c>
      <c r="AL4416" t="s">
        <v>103</v>
      </c>
      <c r="AM4416" t="s">
        <v>75</v>
      </c>
      <c r="AN4416" t="s">
        <v>76</v>
      </c>
      <c r="AO4416" t="s">
        <v>514</v>
      </c>
      <c r="AP4416" t="s">
        <v>1980</v>
      </c>
      <c r="AQ4416" t="s">
        <v>211</v>
      </c>
      <c r="AR4416" t="s">
        <v>67</v>
      </c>
      <c r="AS4416" t="s">
        <v>54</v>
      </c>
      <c r="AT4416" t="s">
        <v>73</v>
      </c>
      <c r="AU4416" t="s">
        <v>107</v>
      </c>
      <c r="AV4416" t="s">
        <v>8132</v>
      </c>
    </row>
    <row r="4417" spans="1:48" hidden="1" x14ac:dyDescent="0.3">
      <c r="A4417" t="s">
        <v>20524</v>
      </c>
      <c r="B4417" t="s">
        <v>20525</v>
      </c>
      <c r="C4417" s="1" t="str">
        <f t="shared" si="729"/>
        <v>21:0975</v>
      </c>
      <c r="D4417" s="1" t="str">
        <f t="shared" si="730"/>
        <v>21:0111</v>
      </c>
      <c r="E4417" t="s">
        <v>20526</v>
      </c>
      <c r="F4417" t="s">
        <v>20527</v>
      </c>
      <c r="H4417">
        <v>60.927693699999999</v>
      </c>
      <c r="I4417">
        <v>-100.6154437</v>
      </c>
      <c r="J4417" s="1" t="str">
        <f t="shared" si="731"/>
        <v>NGR lake sediment grab sample</v>
      </c>
      <c r="K4417" s="1" t="str">
        <f t="shared" si="732"/>
        <v>&lt;177 micron (NGR)</v>
      </c>
      <c r="L4417">
        <v>145</v>
      </c>
      <c r="M4417" t="s">
        <v>273</v>
      </c>
      <c r="N4417">
        <v>2831</v>
      </c>
      <c r="O4417" t="s">
        <v>103</v>
      </c>
      <c r="P4417" t="s">
        <v>54</v>
      </c>
      <c r="Q4417" t="s">
        <v>470</v>
      </c>
      <c r="R4417" t="s">
        <v>77</v>
      </c>
      <c r="S4417" t="s">
        <v>57</v>
      </c>
      <c r="T4417" t="s">
        <v>291</v>
      </c>
      <c r="U4417" t="s">
        <v>203</v>
      </c>
      <c r="V4417" t="s">
        <v>251</v>
      </c>
      <c r="W4417" t="s">
        <v>171</v>
      </c>
      <c r="X4417" t="s">
        <v>74</v>
      </c>
      <c r="Y4417" t="s">
        <v>448</v>
      </c>
      <c r="Z4417" t="s">
        <v>96</v>
      </c>
      <c r="AA4417" t="s">
        <v>64</v>
      </c>
      <c r="AB4417" t="s">
        <v>264</v>
      </c>
      <c r="AC4417" t="s">
        <v>66</v>
      </c>
      <c r="AD4417" t="s">
        <v>170</v>
      </c>
      <c r="AE4417" t="s">
        <v>396</v>
      </c>
      <c r="AF4417" t="s">
        <v>104</v>
      </c>
      <c r="AG4417" t="s">
        <v>380</v>
      </c>
      <c r="AH4417" t="s">
        <v>780</v>
      </c>
      <c r="AI4417" t="s">
        <v>709</v>
      </c>
      <c r="AJ4417" t="s">
        <v>56</v>
      </c>
      <c r="AK4417" t="s">
        <v>73</v>
      </c>
      <c r="AL4417" t="s">
        <v>75</v>
      </c>
      <c r="AM4417" t="s">
        <v>75</v>
      </c>
      <c r="AN4417" t="s">
        <v>76</v>
      </c>
      <c r="AO4417" t="s">
        <v>1073</v>
      </c>
      <c r="AP4417" t="s">
        <v>414</v>
      </c>
      <c r="AQ4417" t="s">
        <v>143</v>
      </c>
      <c r="AR4417" t="s">
        <v>74</v>
      </c>
      <c r="AS4417" t="s">
        <v>54</v>
      </c>
      <c r="AT4417" t="s">
        <v>73</v>
      </c>
      <c r="AU4417" t="s">
        <v>107</v>
      </c>
      <c r="AV4417" t="s">
        <v>3893</v>
      </c>
    </row>
    <row r="4418" spans="1:48" hidden="1" x14ac:dyDescent="0.3">
      <c r="A4418" t="s">
        <v>20528</v>
      </c>
      <c r="B4418" t="s">
        <v>20529</v>
      </c>
      <c r="C4418" s="1" t="str">
        <f t="shared" si="729"/>
        <v>21:0975</v>
      </c>
      <c r="D4418" s="1" t="str">
        <f t="shared" si="730"/>
        <v>21:0111</v>
      </c>
      <c r="E4418" t="s">
        <v>20530</v>
      </c>
      <c r="F4418" t="s">
        <v>20531</v>
      </c>
      <c r="H4418">
        <v>60.938746500000001</v>
      </c>
      <c r="I4418">
        <v>-100.5365255</v>
      </c>
      <c r="J4418" s="1" t="str">
        <f t="shared" si="731"/>
        <v>NGR lake sediment grab sample</v>
      </c>
      <c r="K4418" s="1" t="str">
        <f t="shared" si="732"/>
        <v>&lt;177 micron (NGR)</v>
      </c>
      <c r="L4418">
        <v>145</v>
      </c>
      <c r="M4418" t="s">
        <v>289</v>
      </c>
      <c r="N4418">
        <v>2832</v>
      </c>
      <c r="O4418" t="s">
        <v>526</v>
      </c>
      <c r="P4418" t="s">
        <v>54</v>
      </c>
      <c r="Q4418" t="s">
        <v>830</v>
      </c>
      <c r="R4418" t="s">
        <v>514</v>
      </c>
      <c r="S4418" t="s">
        <v>57</v>
      </c>
      <c r="T4418" t="s">
        <v>293</v>
      </c>
      <c r="U4418" t="s">
        <v>168</v>
      </c>
      <c r="V4418" t="s">
        <v>119</v>
      </c>
      <c r="W4418" t="s">
        <v>220</v>
      </c>
      <c r="X4418" t="s">
        <v>67</v>
      </c>
      <c r="Y4418" t="s">
        <v>95</v>
      </c>
      <c r="Z4418" t="s">
        <v>59</v>
      </c>
      <c r="AA4418" t="s">
        <v>64</v>
      </c>
      <c r="AB4418" t="s">
        <v>236</v>
      </c>
      <c r="AC4418" t="s">
        <v>66</v>
      </c>
      <c r="AD4418" t="s">
        <v>127</v>
      </c>
      <c r="AE4418" t="s">
        <v>448</v>
      </c>
      <c r="AF4418" t="s">
        <v>616</v>
      </c>
      <c r="AG4418" t="s">
        <v>152</v>
      </c>
      <c r="AH4418" t="s">
        <v>472</v>
      </c>
      <c r="AI4418" t="s">
        <v>382</v>
      </c>
      <c r="AJ4418" t="s">
        <v>72</v>
      </c>
      <c r="AK4418" t="s">
        <v>73</v>
      </c>
      <c r="AL4418" t="s">
        <v>74</v>
      </c>
      <c r="AM4418" t="s">
        <v>177</v>
      </c>
      <c r="AN4418" t="s">
        <v>76</v>
      </c>
      <c r="AO4418" t="s">
        <v>92</v>
      </c>
      <c r="AP4418" t="s">
        <v>596</v>
      </c>
      <c r="AQ4418" t="s">
        <v>59</v>
      </c>
      <c r="AR4418" t="s">
        <v>67</v>
      </c>
      <c r="AS4418" t="s">
        <v>54</v>
      </c>
      <c r="AT4418" t="s">
        <v>73</v>
      </c>
      <c r="AU4418" t="s">
        <v>107</v>
      </c>
      <c r="AV4418" t="s">
        <v>4456</v>
      </c>
    </row>
    <row r="4419" spans="1:48" hidden="1" x14ac:dyDescent="0.3">
      <c r="A4419" t="s">
        <v>20532</v>
      </c>
      <c r="B4419" t="s">
        <v>20533</v>
      </c>
      <c r="C4419" s="1" t="str">
        <f t="shared" si="729"/>
        <v>21:0975</v>
      </c>
      <c r="D4419" s="1" t="str">
        <f t="shared" si="730"/>
        <v>21:0111</v>
      </c>
      <c r="E4419" t="s">
        <v>20534</v>
      </c>
      <c r="F4419" t="s">
        <v>20535</v>
      </c>
      <c r="H4419">
        <v>60.896288499999997</v>
      </c>
      <c r="I4419">
        <v>-100.545266</v>
      </c>
      <c r="J4419" s="1" t="str">
        <f t="shared" si="731"/>
        <v>NGR lake sediment grab sample</v>
      </c>
      <c r="K4419" s="1" t="str">
        <f t="shared" si="732"/>
        <v>&lt;177 micron (NGR)</v>
      </c>
      <c r="L4419">
        <v>145</v>
      </c>
      <c r="M4419" t="s">
        <v>301</v>
      </c>
      <c r="N4419">
        <v>2833</v>
      </c>
      <c r="O4419" t="s">
        <v>103</v>
      </c>
      <c r="P4419" t="s">
        <v>54</v>
      </c>
      <c r="Q4419" t="s">
        <v>1295</v>
      </c>
      <c r="R4419" t="s">
        <v>890</v>
      </c>
      <c r="S4419" t="s">
        <v>57</v>
      </c>
      <c r="T4419" t="s">
        <v>91</v>
      </c>
      <c r="U4419" t="s">
        <v>282</v>
      </c>
      <c r="V4419" t="s">
        <v>236</v>
      </c>
      <c r="W4419" t="s">
        <v>137</v>
      </c>
      <c r="X4419" t="s">
        <v>74</v>
      </c>
      <c r="Y4419" t="s">
        <v>134</v>
      </c>
      <c r="Z4419" t="s">
        <v>170</v>
      </c>
      <c r="AA4419" t="s">
        <v>64</v>
      </c>
      <c r="AB4419" t="s">
        <v>339</v>
      </c>
      <c r="AC4419" t="s">
        <v>70</v>
      </c>
      <c r="AD4419" t="s">
        <v>90</v>
      </c>
      <c r="AE4419" t="s">
        <v>2628</v>
      </c>
      <c r="AF4419" t="s">
        <v>121</v>
      </c>
      <c r="AG4419" t="s">
        <v>575</v>
      </c>
      <c r="AH4419" t="s">
        <v>780</v>
      </c>
      <c r="AI4419" t="s">
        <v>101</v>
      </c>
      <c r="AJ4419" t="s">
        <v>514</v>
      </c>
      <c r="AK4419" t="s">
        <v>73</v>
      </c>
      <c r="AL4419" t="s">
        <v>224</v>
      </c>
      <c r="AM4419" t="s">
        <v>125</v>
      </c>
      <c r="AN4419" t="s">
        <v>76</v>
      </c>
      <c r="AO4419" t="s">
        <v>178</v>
      </c>
      <c r="AP4419" t="s">
        <v>105</v>
      </c>
      <c r="AQ4419" t="s">
        <v>56</v>
      </c>
      <c r="AR4419" t="s">
        <v>74</v>
      </c>
      <c r="AS4419" t="s">
        <v>62</v>
      </c>
      <c r="AT4419" t="s">
        <v>462</v>
      </c>
      <c r="AU4419" t="s">
        <v>107</v>
      </c>
      <c r="AV4419" t="s">
        <v>20536</v>
      </c>
    </row>
    <row r="4420" spans="1:48" hidden="1" x14ac:dyDescent="0.3">
      <c r="A4420" t="s">
        <v>20537</v>
      </c>
      <c r="B4420" t="s">
        <v>20538</v>
      </c>
      <c r="C4420" s="1" t="str">
        <f t="shared" si="729"/>
        <v>21:0975</v>
      </c>
      <c r="D4420" s="1" t="str">
        <f t="shared" si="730"/>
        <v>21:0111</v>
      </c>
      <c r="E4420" t="s">
        <v>20539</v>
      </c>
      <c r="F4420" t="s">
        <v>20540</v>
      </c>
      <c r="H4420">
        <v>60.860141300000002</v>
      </c>
      <c r="I4420">
        <v>-100.5266542</v>
      </c>
      <c r="J4420" s="1" t="str">
        <f t="shared" si="731"/>
        <v>NGR lake sediment grab sample</v>
      </c>
      <c r="K4420" s="1" t="str">
        <f t="shared" si="732"/>
        <v>&lt;177 micron (NGR)</v>
      </c>
      <c r="L4420">
        <v>145</v>
      </c>
      <c r="M4420" t="s">
        <v>314</v>
      </c>
      <c r="N4420">
        <v>2834</v>
      </c>
      <c r="O4420" t="s">
        <v>103</v>
      </c>
      <c r="P4420" t="s">
        <v>54</v>
      </c>
      <c r="Q4420" t="s">
        <v>2145</v>
      </c>
      <c r="R4420" t="s">
        <v>151</v>
      </c>
      <c r="S4420" t="s">
        <v>57</v>
      </c>
      <c r="T4420" t="s">
        <v>561</v>
      </c>
      <c r="U4420" t="s">
        <v>92</v>
      </c>
      <c r="V4420" t="s">
        <v>550</v>
      </c>
      <c r="W4420" t="s">
        <v>396</v>
      </c>
      <c r="X4420" t="s">
        <v>74</v>
      </c>
      <c r="Y4420" t="s">
        <v>308</v>
      </c>
      <c r="Z4420" t="s">
        <v>127</v>
      </c>
      <c r="AA4420" t="s">
        <v>64</v>
      </c>
      <c r="AB4420" t="s">
        <v>890</v>
      </c>
      <c r="AC4420" t="s">
        <v>66</v>
      </c>
      <c r="AD4420" t="s">
        <v>59</v>
      </c>
      <c r="AE4420" t="s">
        <v>278</v>
      </c>
      <c r="AF4420" t="s">
        <v>203</v>
      </c>
      <c r="AG4420" t="s">
        <v>471</v>
      </c>
      <c r="AH4420" t="s">
        <v>780</v>
      </c>
      <c r="AI4420" t="s">
        <v>87</v>
      </c>
      <c r="AJ4420" t="s">
        <v>338</v>
      </c>
      <c r="AK4420" t="s">
        <v>73</v>
      </c>
      <c r="AL4420" t="s">
        <v>103</v>
      </c>
      <c r="AM4420" t="s">
        <v>75</v>
      </c>
      <c r="AN4420" t="s">
        <v>76</v>
      </c>
      <c r="AO4420" t="s">
        <v>280</v>
      </c>
      <c r="AP4420" t="s">
        <v>2741</v>
      </c>
      <c r="AQ4420" t="s">
        <v>94</v>
      </c>
      <c r="AR4420" t="s">
        <v>67</v>
      </c>
      <c r="AS4420" t="s">
        <v>54</v>
      </c>
      <c r="AT4420" t="s">
        <v>73</v>
      </c>
      <c r="AU4420" t="s">
        <v>107</v>
      </c>
      <c r="AV4420" t="s">
        <v>4559</v>
      </c>
    </row>
    <row r="4421" spans="1:48" hidden="1" x14ac:dyDescent="0.3">
      <c r="A4421" t="s">
        <v>20541</v>
      </c>
      <c r="B4421" t="s">
        <v>20542</v>
      </c>
      <c r="C4421" s="1" t="str">
        <f t="shared" si="729"/>
        <v>21:0975</v>
      </c>
      <c r="D4421" s="1" t="str">
        <f t="shared" si="730"/>
        <v>21:0111</v>
      </c>
      <c r="E4421" t="s">
        <v>20543</v>
      </c>
      <c r="F4421" t="s">
        <v>20544</v>
      </c>
      <c r="H4421">
        <v>60.8332646</v>
      </c>
      <c r="I4421">
        <v>-100.5195044</v>
      </c>
      <c r="J4421" s="1" t="str">
        <f t="shared" si="731"/>
        <v>NGR lake sediment grab sample</v>
      </c>
      <c r="K4421" s="1" t="str">
        <f t="shared" si="732"/>
        <v>&lt;177 micron (NGR)</v>
      </c>
      <c r="L4421">
        <v>145</v>
      </c>
      <c r="M4421" t="s">
        <v>324</v>
      </c>
      <c r="N4421">
        <v>2835</v>
      </c>
      <c r="O4421" t="s">
        <v>103</v>
      </c>
      <c r="P4421" t="s">
        <v>54</v>
      </c>
      <c r="Q4421" t="s">
        <v>558</v>
      </c>
      <c r="R4421" t="s">
        <v>357</v>
      </c>
      <c r="S4421" t="s">
        <v>57</v>
      </c>
      <c r="T4421" t="s">
        <v>412</v>
      </c>
      <c r="U4421" t="s">
        <v>96</v>
      </c>
      <c r="V4421" t="s">
        <v>471</v>
      </c>
      <c r="W4421" t="s">
        <v>526</v>
      </c>
      <c r="X4421" t="s">
        <v>67</v>
      </c>
      <c r="Y4421" t="s">
        <v>171</v>
      </c>
      <c r="Z4421" t="s">
        <v>127</v>
      </c>
      <c r="AA4421" t="s">
        <v>64</v>
      </c>
      <c r="AB4421" t="s">
        <v>264</v>
      </c>
      <c r="AC4421" t="s">
        <v>66</v>
      </c>
      <c r="AD4421" t="s">
        <v>67</v>
      </c>
      <c r="AE4421" t="s">
        <v>74</v>
      </c>
      <c r="AF4421" t="s">
        <v>76</v>
      </c>
      <c r="AG4421" t="s">
        <v>303</v>
      </c>
      <c r="AH4421" t="s">
        <v>780</v>
      </c>
      <c r="AI4421" t="s">
        <v>201</v>
      </c>
      <c r="AJ4421" t="s">
        <v>263</v>
      </c>
      <c r="AK4421" t="s">
        <v>73</v>
      </c>
      <c r="AL4421" t="s">
        <v>103</v>
      </c>
      <c r="AM4421" t="s">
        <v>103</v>
      </c>
      <c r="AN4421" t="s">
        <v>76</v>
      </c>
      <c r="AO4421" t="s">
        <v>514</v>
      </c>
      <c r="AP4421" t="s">
        <v>656</v>
      </c>
      <c r="AQ4421" t="s">
        <v>127</v>
      </c>
      <c r="AR4421" t="s">
        <v>67</v>
      </c>
      <c r="AS4421" t="s">
        <v>54</v>
      </c>
      <c r="AT4421" t="s">
        <v>73</v>
      </c>
      <c r="AU4421" t="s">
        <v>107</v>
      </c>
      <c r="AV4421" t="s">
        <v>2073</v>
      </c>
    </row>
    <row r="4422" spans="1:48" hidden="1" x14ac:dyDescent="0.3">
      <c r="A4422" t="s">
        <v>20545</v>
      </c>
      <c r="B4422" t="s">
        <v>20546</v>
      </c>
      <c r="C4422" s="1" t="str">
        <f t="shared" si="729"/>
        <v>21:0975</v>
      </c>
      <c r="D4422" s="1" t="str">
        <f t="shared" si="730"/>
        <v>21:0111</v>
      </c>
      <c r="E4422" t="s">
        <v>20547</v>
      </c>
      <c r="F4422" t="s">
        <v>20548</v>
      </c>
      <c r="H4422">
        <v>60.809988699999998</v>
      </c>
      <c r="I4422">
        <v>-100.5059378</v>
      </c>
      <c r="J4422" s="1" t="str">
        <f t="shared" si="731"/>
        <v>NGR lake sediment grab sample</v>
      </c>
      <c r="K4422" s="1" t="str">
        <f t="shared" si="732"/>
        <v>&lt;177 micron (NGR)</v>
      </c>
      <c r="L4422">
        <v>145</v>
      </c>
      <c r="M4422" t="s">
        <v>335</v>
      </c>
      <c r="N4422">
        <v>2836</v>
      </c>
      <c r="O4422" t="s">
        <v>103</v>
      </c>
      <c r="P4422" t="s">
        <v>54</v>
      </c>
      <c r="Q4422" t="s">
        <v>523</v>
      </c>
      <c r="R4422" t="s">
        <v>90</v>
      </c>
      <c r="S4422" t="s">
        <v>57</v>
      </c>
      <c r="T4422" t="s">
        <v>142</v>
      </c>
      <c r="U4422" t="s">
        <v>178</v>
      </c>
      <c r="V4422" t="s">
        <v>251</v>
      </c>
      <c r="W4422" t="s">
        <v>448</v>
      </c>
      <c r="X4422" t="s">
        <v>67</v>
      </c>
      <c r="Y4422" t="s">
        <v>168</v>
      </c>
      <c r="Z4422" t="s">
        <v>127</v>
      </c>
      <c r="AA4422" t="s">
        <v>64</v>
      </c>
      <c r="AB4422" t="s">
        <v>575</v>
      </c>
      <c r="AC4422" t="s">
        <v>173</v>
      </c>
      <c r="AD4422" t="s">
        <v>67</v>
      </c>
      <c r="AE4422" t="s">
        <v>74</v>
      </c>
      <c r="AF4422" t="s">
        <v>104</v>
      </c>
      <c r="AG4422" t="s">
        <v>172</v>
      </c>
      <c r="AH4422" t="s">
        <v>780</v>
      </c>
      <c r="AI4422" t="s">
        <v>209</v>
      </c>
      <c r="AJ4422" t="s">
        <v>56</v>
      </c>
      <c r="AK4422" t="s">
        <v>73</v>
      </c>
      <c r="AL4422" t="s">
        <v>103</v>
      </c>
      <c r="AM4422" t="s">
        <v>75</v>
      </c>
      <c r="AN4422" t="s">
        <v>76</v>
      </c>
      <c r="AO4422" t="s">
        <v>1125</v>
      </c>
      <c r="AP4422" t="s">
        <v>234</v>
      </c>
      <c r="AQ4422" t="s">
        <v>308</v>
      </c>
      <c r="AR4422" t="s">
        <v>67</v>
      </c>
      <c r="AS4422" t="s">
        <v>54</v>
      </c>
      <c r="AT4422" t="s">
        <v>73</v>
      </c>
      <c r="AU4422" t="s">
        <v>107</v>
      </c>
      <c r="AV4422" t="s">
        <v>2051</v>
      </c>
    </row>
    <row r="4423" spans="1:48" hidden="1" x14ac:dyDescent="0.3">
      <c r="A4423" t="s">
        <v>20549</v>
      </c>
      <c r="B4423" t="s">
        <v>20550</v>
      </c>
      <c r="C4423" s="1" t="str">
        <f t="shared" si="729"/>
        <v>21:0975</v>
      </c>
      <c r="D4423" s="1" t="str">
        <f t="shared" si="730"/>
        <v>21:0111</v>
      </c>
      <c r="E4423" t="s">
        <v>20551</v>
      </c>
      <c r="F4423" t="s">
        <v>20552</v>
      </c>
      <c r="H4423">
        <v>60.812780400000001</v>
      </c>
      <c r="I4423">
        <v>-100.4588574</v>
      </c>
      <c r="J4423" s="1" t="str">
        <f t="shared" si="731"/>
        <v>NGR lake sediment grab sample</v>
      </c>
      <c r="K4423" s="1" t="str">
        <f t="shared" si="732"/>
        <v>&lt;177 micron (NGR)</v>
      </c>
      <c r="L4423">
        <v>145</v>
      </c>
      <c r="M4423" t="s">
        <v>354</v>
      </c>
      <c r="N4423">
        <v>2837</v>
      </c>
      <c r="O4423" t="s">
        <v>103</v>
      </c>
      <c r="P4423" t="s">
        <v>54</v>
      </c>
      <c r="Q4423" t="s">
        <v>624</v>
      </c>
      <c r="R4423" t="s">
        <v>77</v>
      </c>
      <c r="S4423" t="s">
        <v>57</v>
      </c>
      <c r="T4423" t="s">
        <v>122</v>
      </c>
      <c r="U4423" t="s">
        <v>96</v>
      </c>
      <c r="V4423" t="s">
        <v>251</v>
      </c>
      <c r="W4423" t="s">
        <v>302</v>
      </c>
      <c r="X4423" t="s">
        <v>74</v>
      </c>
      <c r="Y4423" t="s">
        <v>171</v>
      </c>
      <c r="Z4423" t="s">
        <v>138</v>
      </c>
      <c r="AA4423" t="s">
        <v>64</v>
      </c>
      <c r="AB4423" t="s">
        <v>251</v>
      </c>
      <c r="AC4423" t="s">
        <v>66</v>
      </c>
      <c r="AD4423" t="s">
        <v>67</v>
      </c>
      <c r="AE4423" t="s">
        <v>396</v>
      </c>
      <c r="AF4423" t="s">
        <v>76</v>
      </c>
      <c r="AG4423" t="s">
        <v>412</v>
      </c>
      <c r="AH4423" t="s">
        <v>780</v>
      </c>
      <c r="AI4423" t="s">
        <v>338</v>
      </c>
      <c r="AJ4423" t="s">
        <v>338</v>
      </c>
      <c r="AK4423" t="s">
        <v>73</v>
      </c>
      <c r="AL4423" t="s">
        <v>75</v>
      </c>
      <c r="AM4423" t="s">
        <v>75</v>
      </c>
      <c r="AN4423" t="s">
        <v>76</v>
      </c>
      <c r="AO4423" t="s">
        <v>168</v>
      </c>
      <c r="AP4423" t="s">
        <v>656</v>
      </c>
      <c r="AQ4423" t="s">
        <v>439</v>
      </c>
      <c r="AR4423" t="s">
        <v>67</v>
      </c>
      <c r="AS4423" t="s">
        <v>54</v>
      </c>
      <c r="AT4423" t="s">
        <v>73</v>
      </c>
      <c r="AU4423" t="s">
        <v>80</v>
      </c>
      <c r="AV4423" t="s">
        <v>18624</v>
      </c>
    </row>
    <row r="4424" spans="1:48" hidden="1" x14ac:dyDescent="0.3">
      <c r="A4424" t="s">
        <v>20553</v>
      </c>
      <c r="B4424" t="s">
        <v>20554</v>
      </c>
      <c r="C4424" s="1" t="str">
        <f t="shared" si="729"/>
        <v>21:0975</v>
      </c>
      <c r="D4424" s="1" t="str">
        <f t="shared" si="730"/>
        <v>21:0111</v>
      </c>
      <c r="E4424" t="s">
        <v>20555</v>
      </c>
      <c r="F4424" t="s">
        <v>20556</v>
      </c>
      <c r="H4424">
        <v>60.839620400000001</v>
      </c>
      <c r="I4424">
        <v>-100.4605765</v>
      </c>
      <c r="J4424" s="1" t="str">
        <f t="shared" si="731"/>
        <v>NGR lake sediment grab sample</v>
      </c>
      <c r="K4424" s="1" t="str">
        <f t="shared" si="732"/>
        <v>&lt;177 micron (NGR)</v>
      </c>
      <c r="L4424">
        <v>145</v>
      </c>
      <c r="M4424" t="s">
        <v>2031</v>
      </c>
      <c r="N4424">
        <v>2838</v>
      </c>
      <c r="O4424" t="s">
        <v>103</v>
      </c>
      <c r="P4424" t="s">
        <v>54</v>
      </c>
      <c r="Q4424" t="s">
        <v>1216</v>
      </c>
      <c r="R4424" t="s">
        <v>141</v>
      </c>
      <c r="S4424" t="s">
        <v>57</v>
      </c>
      <c r="T4424" t="s">
        <v>235</v>
      </c>
      <c r="U4424" t="s">
        <v>88</v>
      </c>
      <c r="V4424" t="s">
        <v>139</v>
      </c>
      <c r="W4424" t="s">
        <v>63</v>
      </c>
      <c r="X4424" t="s">
        <v>67</v>
      </c>
      <c r="Y4424" t="s">
        <v>448</v>
      </c>
      <c r="Z4424" t="s">
        <v>96</v>
      </c>
      <c r="AA4424" t="s">
        <v>64</v>
      </c>
      <c r="AB4424" t="s">
        <v>890</v>
      </c>
      <c r="AC4424" t="s">
        <v>66</v>
      </c>
      <c r="AD4424" t="s">
        <v>62</v>
      </c>
      <c r="AE4424" t="s">
        <v>206</v>
      </c>
      <c r="AF4424" t="s">
        <v>281</v>
      </c>
      <c r="AG4424" t="s">
        <v>291</v>
      </c>
      <c r="AH4424" t="s">
        <v>780</v>
      </c>
      <c r="AI4424" t="s">
        <v>156</v>
      </c>
      <c r="AJ4424" t="s">
        <v>338</v>
      </c>
      <c r="AK4424" t="s">
        <v>73</v>
      </c>
      <c r="AL4424" t="s">
        <v>177</v>
      </c>
      <c r="AM4424" t="s">
        <v>177</v>
      </c>
      <c r="AN4424" t="s">
        <v>76</v>
      </c>
      <c r="AO4424" t="s">
        <v>203</v>
      </c>
      <c r="AP4424" t="s">
        <v>126</v>
      </c>
      <c r="AQ4424" t="s">
        <v>327</v>
      </c>
      <c r="AR4424" t="s">
        <v>74</v>
      </c>
      <c r="AS4424" t="s">
        <v>54</v>
      </c>
      <c r="AT4424" t="s">
        <v>73</v>
      </c>
      <c r="AU4424" t="s">
        <v>462</v>
      </c>
      <c r="AV4424" t="s">
        <v>20557</v>
      </c>
    </row>
    <row r="4425" spans="1:48" hidden="1" x14ac:dyDescent="0.3">
      <c r="A4425" t="s">
        <v>20558</v>
      </c>
      <c r="B4425" t="s">
        <v>20559</v>
      </c>
      <c r="C4425" s="1" t="str">
        <f t="shared" si="729"/>
        <v>21:0975</v>
      </c>
      <c r="D4425" s="1" t="str">
        <f t="shared" si="730"/>
        <v>21:0111</v>
      </c>
      <c r="E4425" t="s">
        <v>20560</v>
      </c>
      <c r="F4425" t="s">
        <v>20561</v>
      </c>
      <c r="H4425">
        <v>60.864732400000001</v>
      </c>
      <c r="I4425">
        <v>-100.33311930000001</v>
      </c>
      <c r="J4425" s="1" t="str">
        <f t="shared" si="731"/>
        <v>NGR lake sediment grab sample</v>
      </c>
      <c r="K4425" s="1" t="str">
        <f t="shared" si="732"/>
        <v>&lt;177 micron (NGR)</v>
      </c>
      <c r="L4425">
        <v>146</v>
      </c>
      <c r="M4425" t="s">
        <v>52</v>
      </c>
      <c r="N4425">
        <v>2839</v>
      </c>
      <c r="O4425" t="s">
        <v>103</v>
      </c>
      <c r="P4425" t="s">
        <v>54</v>
      </c>
      <c r="Q4425" t="s">
        <v>652</v>
      </c>
      <c r="R4425" t="s">
        <v>90</v>
      </c>
      <c r="S4425" t="s">
        <v>57</v>
      </c>
      <c r="T4425" t="s">
        <v>152</v>
      </c>
      <c r="U4425" t="s">
        <v>88</v>
      </c>
      <c r="V4425" t="s">
        <v>236</v>
      </c>
      <c r="W4425" t="s">
        <v>79</v>
      </c>
      <c r="X4425" t="s">
        <v>67</v>
      </c>
      <c r="Y4425" t="s">
        <v>302</v>
      </c>
      <c r="Z4425" t="s">
        <v>170</v>
      </c>
      <c r="AA4425" t="s">
        <v>64</v>
      </c>
      <c r="AB4425" t="s">
        <v>236</v>
      </c>
      <c r="AC4425" t="s">
        <v>66</v>
      </c>
      <c r="AD4425" t="s">
        <v>203</v>
      </c>
      <c r="AE4425" t="s">
        <v>2628</v>
      </c>
      <c r="AF4425" t="s">
        <v>116</v>
      </c>
      <c r="AG4425" t="s">
        <v>236</v>
      </c>
      <c r="AH4425" t="s">
        <v>780</v>
      </c>
      <c r="AI4425" t="s">
        <v>201</v>
      </c>
      <c r="AJ4425" t="s">
        <v>305</v>
      </c>
      <c r="AK4425" t="s">
        <v>73</v>
      </c>
      <c r="AL4425" t="s">
        <v>103</v>
      </c>
      <c r="AM4425" t="s">
        <v>75</v>
      </c>
      <c r="AN4425" t="s">
        <v>76</v>
      </c>
      <c r="AO4425" t="s">
        <v>203</v>
      </c>
      <c r="AP4425" t="s">
        <v>234</v>
      </c>
      <c r="AQ4425" t="s">
        <v>11220</v>
      </c>
      <c r="AR4425" t="s">
        <v>67</v>
      </c>
      <c r="AS4425" t="s">
        <v>54</v>
      </c>
      <c r="AT4425" t="s">
        <v>73</v>
      </c>
      <c r="AU4425" t="s">
        <v>107</v>
      </c>
      <c r="AV4425" t="s">
        <v>1073</v>
      </c>
    </row>
    <row r="4426" spans="1:48" hidden="1" x14ac:dyDescent="0.3">
      <c r="A4426" t="s">
        <v>20562</v>
      </c>
      <c r="B4426" t="s">
        <v>20563</v>
      </c>
      <c r="C4426" s="1" t="str">
        <f t="shared" si="729"/>
        <v>21:0975</v>
      </c>
      <c r="D4426" s="1" t="str">
        <f t="shared" si="730"/>
        <v>21:0111</v>
      </c>
      <c r="E4426" t="s">
        <v>20564</v>
      </c>
      <c r="F4426" t="s">
        <v>20565</v>
      </c>
      <c r="H4426">
        <v>60.8588448</v>
      </c>
      <c r="I4426">
        <v>-100.4590422</v>
      </c>
      <c r="J4426" s="1" t="str">
        <f t="shared" si="731"/>
        <v>NGR lake sediment grab sample</v>
      </c>
      <c r="K4426" s="1" t="str">
        <f t="shared" si="732"/>
        <v>&lt;177 micron (NGR)</v>
      </c>
      <c r="L4426">
        <v>146</v>
      </c>
      <c r="M4426" t="s">
        <v>113</v>
      </c>
      <c r="N4426">
        <v>2840</v>
      </c>
      <c r="O4426" t="s">
        <v>103</v>
      </c>
      <c r="P4426" t="s">
        <v>54</v>
      </c>
      <c r="Q4426" t="s">
        <v>395</v>
      </c>
      <c r="R4426" t="s">
        <v>121</v>
      </c>
      <c r="S4426" t="s">
        <v>57</v>
      </c>
      <c r="T4426" t="s">
        <v>252</v>
      </c>
      <c r="U4426" t="s">
        <v>168</v>
      </c>
      <c r="V4426" t="s">
        <v>172</v>
      </c>
      <c r="W4426" t="s">
        <v>63</v>
      </c>
      <c r="X4426" t="s">
        <v>74</v>
      </c>
      <c r="Y4426" t="s">
        <v>137</v>
      </c>
      <c r="Z4426" t="s">
        <v>138</v>
      </c>
      <c r="AA4426" t="s">
        <v>64</v>
      </c>
      <c r="AB4426" t="s">
        <v>478</v>
      </c>
      <c r="AC4426" t="s">
        <v>66</v>
      </c>
      <c r="AD4426" t="s">
        <v>67</v>
      </c>
      <c r="AE4426" t="s">
        <v>302</v>
      </c>
      <c r="AF4426" t="s">
        <v>290</v>
      </c>
      <c r="AG4426" t="s">
        <v>1089</v>
      </c>
      <c r="AH4426" t="s">
        <v>780</v>
      </c>
      <c r="AI4426" t="s">
        <v>402</v>
      </c>
      <c r="AJ4426" t="s">
        <v>124</v>
      </c>
      <c r="AK4426" t="s">
        <v>73</v>
      </c>
      <c r="AL4426" t="s">
        <v>157</v>
      </c>
      <c r="AM4426" t="s">
        <v>75</v>
      </c>
      <c r="AN4426" t="s">
        <v>76</v>
      </c>
      <c r="AO4426" t="s">
        <v>203</v>
      </c>
      <c r="AP4426" t="s">
        <v>267</v>
      </c>
      <c r="AQ4426" t="s">
        <v>388</v>
      </c>
      <c r="AR4426" t="s">
        <v>74</v>
      </c>
      <c r="AS4426" t="s">
        <v>54</v>
      </c>
      <c r="AT4426" t="s">
        <v>73</v>
      </c>
      <c r="AU4426" t="s">
        <v>107</v>
      </c>
      <c r="AV4426" t="s">
        <v>20566</v>
      </c>
    </row>
    <row r="4427" spans="1:48" hidden="1" x14ac:dyDescent="0.3">
      <c r="A4427" t="s">
        <v>20567</v>
      </c>
      <c r="B4427" t="s">
        <v>20568</v>
      </c>
      <c r="C4427" s="1" t="str">
        <f t="shared" si="729"/>
        <v>21:0975</v>
      </c>
      <c r="D4427" s="1" t="str">
        <f t="shared" si="730"/>
        <v>21:0111</v>
      </c>
      <c r="E4427" t="s">
        <v>20564</v>
      </c>
      <c r="F4427" t="s">
        <v>20569</v>
      </c>
      <c r="H4427">
        <v>60.8588448</v>
      </c>
      <c r="I4427">
        <v>-100.4590422</v>
      </c>
      <c r="J4427" s="1" t="str">
        <f t="shared" si="731"/>
        <v>NGR lake sediment grab sample</v>
      </c>
      <c r="K4427" s="1" t="str">
        <f t="shared" si="732"/>
        <v>&lt;177 micron (NGR)</v>
      </c>
      <c r="L4427">
        <v>146</v>
      </c>
      <c r="M4427" t="s">
        <v>132</v>
      </c>
      <c r="N4427">
        <v>2841</v>
      </c>
      <c r="O4427" t="s">
        <v>103</v>
      </c>
      <c r="P4427" t="s">
        <v>54</v>
      </c>
      <c r="Q4427" t="s">
        <v>202</v>
      </c>
      <c r="R4427" t="s">
        <v>471</v>
      </c>
      <c r="S4427" t="s">
        <v>57</v>
      </c>
      <c r="T4427" t="s">
        <v>561</v>
      </c>
      <c r="U4427" t="s">
        <v>168</v>
      </c>
      <c r="V4427" t="s">
        <v>172</v>
      </c>
      <c r="W4427" t="s">
        <v>346</v>
      </c>
      <c r="X4427" t="s">
        <v>74</v>
      </c>
      <c r="Y4427" t="s">
        <v>62</v>
      </c>
      <c r="Z4427" t="s">
        <v>138</v>
      </c>
      <c r="AA4427" t="s">
        <v>64</v>
      </c>
      <c r="AB4427" t="s">
        <v>190</v>
      </c>
      <c r="AC4427" t="s">
        <v>66</v>
      </c>
      <c r="AD4427" t="s">
        <v>67</v>
      </c>
      <c r="AE4427" t="s">
        <v>421</v>
      </c>
      <c r="AF4427" t="s">
        <v>436</v>
      </c>
      <c r="AG4427" t="s">
        <v>293</v>
      </c>
      <c r="AH4427" t="s">
        <v>780</v>
      </c>
      <c r="AI4427" t="s">
        <v>72</v>
      </c>
      <c r="AJ4427" t="s">
        <v>114</v>
      </c>
      <c r="AK4427" t="s">
        <v>73</v>
      </c>
      <c r="AL4427" t="s">
        <v>125</v>
      </c>
      <c r="AM4427" t="s">
        <v>177</v>
      </c>
      <c r="AN4427" t="s">
        <v>76</v>
      </c>
      <c r="AO4427" t="s">
        <v>92</v>
      </c>
      <c r="AP4427" t="s">
        <v>283</v>
      </c>
      <c r="AQ4427" t="s">
        <v>56</v>
      </c>
      <c r="AR4427" t="s">
        <v>67</v>
      </c>
      <c r="AS4427" t="s">
        <v>54</v>
      </c>
      <c r="AT4427" t="s">
        <v>73</v>
      </c>
      <c r="AU4427" t="s">
        <v>107</v>
      </c>
      <c r="AV4427" t="s">
        <v>14647</v>
      </c>
    </row>
    <row r="4428" spans="1:48" hidden="1" x14ac:dyDescent="0.3">
      <c r="A4428" t="s">
        <v>20570</v>
      </c>
      <c r="B4428" t="s">
        <v>20571</v>
      </c>
      <c r="C4428" s="1" t="str">
        <f t="shared" si="729"/>
        <v>21:0975</v>
      </c>
      <c r="D4428" s="1" t="str">
        <f t="shared" si="730"/>
        <v>21:0111</v>
      </c>
      <c r="E4428" t="s">
        <v>20572</v>
      </c>
      <c r="F4428" t="s">
        <v>20573</v>
      </c>
      <c r="H4428">
        <v>60.901934599999997</v>
      </c>
      <c r="I4428">
        <v>-100.4815847</v>
      </c>
      <c r="J4428" s="1" t="str">
        <f t="shared" si="731"/>
        <v>NGR lake sediment grab sample</v>
      </c>
      <c r="K4428" s="1" t="str">
        <f t="shared" si="732"/>
        <v>&lt;177 micron (NGR)</v>
      </c>
      <c r="L4428">
        <v>146</v>
      </c>
      <c r="M4428" t="s">
        <v>86</v>
      </c>
      <c r="N4428">
        <v>2842</v>
      </c>
      <c r="O4428" t="s">
        <v>103</v>
      </c>
      <c r="P4428" t="s">
        <v>54</v>
      </c>
      <c r="Q4428" t="s">
        <v>1134</v>
      </c>
      <c r="R4428" t="s">
        <v>178</v>
      </c>
      <c r="S4428" t="s">
        <v>57</v>
      </c>
      <c r="T4428" t="s">
        <v>291</v>
      </c>
      <c r="U4428" t="s">
        <v>117</v>
      </c>
      <c r="V4428" t="s">
        <v>251</v>
      </c>
      <c r="W4428" t="s">
        <v>63</v>
      </c>
      <c r="X4428" t="s">
        <v>67</v>
      </c>
      <c r="Y4428" t="s">
        <v>63</v>
      </c>
      <c r="Z4428" t="s">
        <v>96</v>
      </c>
      <c r="AA4428" t="s">
        <v>64</v>
      </c>
      <c r="AB4428" t="s">
        <v>550</v>
      </c>
      <c r="AC4428" t="s">
        <v>66</v>
      </c>
      <c r="AD4428" t="s">
        <v>67</v>
      </c>
      <c r="AE4428" t="s">
        <v>526</v>
      </c>
      <c r="AF4428" t="s">
        <v>281</v>
      </c>
      <c r="AG4428" t="s">
        <v>380</v>
      </c>
      <c r="AH4428" t="s">
        <v>780</v>
      </c>
      <c r="AI4428" t="s">
        <v>138</v>
      </c>
      <c r="AJ4428" t="s">
        <v>159</v>
      </c>
      <c r="AK4428" t="s">
        <v>73</v>
      </c>
      <c r="AL4428" t="s">
        <v>75</v>
      </c>
      <c r="AM4428" t="s">
        <v>75</v>
      </c>
      <c r="AN4428" t="s">
        <v>76</v>
      </c>
      <c r="AO4428" t="s">
        <v>168</v>
      </c>
      <c r="AP4428" t="s">
        <v>307</v>
      </c>
      <c r="AQ4428" t="s">
        <v>263</v>
      </c>
      <c r="AR4428" t="s">
        <v>67</v>
      </c>
      <c r="AS4428" t="s">
        <v>54</v>
      </c>
      <c r="AT4428" t="s">
        <v>73</v>
      </c>
      <c r="AU4428" t="s">
        <v>107</v>
      </c>
      <c r="AV4428" t="s">
        <v>20574</v>
      </c>
    </row>
    <row r="4429" spans="1:48" hidden="1" x14ac:dyDescent="0.3">
      <c r="A4429" t="s">
        <v>20575</v>
      </c>
      <c r="B4429" t="s">
        <v>20576</v>
      </c>
      <c r="C4429" s="1" t="str">
        <f t="shared" si="729"/>
        <v>21:0975</v>
      </c>
      <c r="D4429" s="1" t="str">
        <f t="shared" si="730"/>
        <v>21:0111</v>
      </c>
      <c r="E4429" t="s">
        <v>20577</v>
      </c>
      <c r="F4429" t="s">
        <v>20578</v>
      </c>
      <c r="H4429">
        <v>60.937131700000002</v>
      </c>
      <c r="I4429">
        <v>-100.46384070000001</v>
      </c>
      <c r="J4429" s="1" t="str">
        <f t="shared" si="731"/>
        <v>NGR lake sediment grab sample</v>
      </c>
      <c r="K4429" s="1" t="str">
        <f t="shared" si="732"/>
        <v>&lt;177 micron (NGR)</v>
      </c>
      <c r="L4429">
        <v>146</v>
      </c>
      <c r="M4429" t="s">
        <v>149</v>
      </c>
      <c r="N4429">
        <v>2843</v>
      </c>
      <c r="O4429" t="s">
        <v>103</v>
      </c>
      <c r="P4429" t="s">
        <v>54</v>
      </c>
      <c r="Q4429" t="s">
        <v>2374</v>
      </c>
      <c r="R4429" t="s">
        <v>77</v>
      </c>
      <c r="S4429" t="s">
        <v>57</v>
      </c>
      <c r="T4429" t="s">
        <v>100</v>
      </c>
      <c r="U4429" t="s">
        <v>59</v>
      </c>
      <c r="V4429" t="s">
        <v>347</v>
      </c>
      <c r="W4429" t="s">
        <v>396</v>
      </c>
      <c r="X4429" t="s">
        <v>74</v>
      </c>
      <c r="Y4429" t="s">
        <v>396</v>
      </c>
      <c r="Z4429" t="s">
        <v>170</v>
      </c>
      <c r="AA4429" t="s">
        <v>64</v>
      </c>
      <c r="AB4429" t="s">
        <v>192</v>
      </c>
      <c r="AC4429" t="s">
        <v>66</v>
      </c>
      <c r="AD4429" t="s">
        <v>170</v>
      </c>
      <c r="AE4429" t="s">
        <v>1547</v>
      </c>
      <c r="AF4429" t="s">
        <v>281</v>
      </c>
      <c r="AG4429" t="s">
        <v>615</v>
      </c>
      <c r="AH4429" t="s">
        <v>780</v>
      </c>
      <c r="AI4429" t="s">
        <v>254</v>
      </c>
      <c r="AJ4429" t="s">
        <v>96</v>
      </c>
      <c r="AK4429" t="s">
        <v>73</v>
      </c>
      <c r="AL4429" t="s">
        <v>103</v>
      </c>
      <c r="AM4429" t="s">
        <v>224</v>
      </c>
      <c r="AN4429" t="s">
        <v>76</v>
      </c>
      <c r="AO4429" t="s">
        <v>102</v>
      </c>
      <c r="AP4429" t="s">
        <v>2033</v>
      </c>
      <c r="AQ4429" t="s">
        <v>338</v>
      </c>
      <c r="AR4429" t="s">
        <v>67</v>
      </c>
      <c r="AS4429" t="s">
        <v>54</v>
      </c>
      <c r="AT4429" t="s">
        <v>73</v>
      </c>
      <c r="AU4429" t="s">
        <v>107</v>
      </c>
      <c r="AV4429" t="s">
        <v>12807</v>
      </c>
    </row>
    <row r="4430" spans="1:48" hidden="1" x14ac:dyDescent="0.3">
      <c r="A4430" t="s">
        <v>20579</v>
      </c>
      <c r="B4430" t="s">
        <v>20580</v>
      </c>
      <c r="C4430" s="1" t="str">
        <f t="shared" si="729"/>
        <v>21:0975</v>
      </c>
      <c r="D4430" s="1" t="str">
        <f t="shared" si="730"/>
        <v>21:0111</v>
      </c>
      <c r="E4430" t="s">
        <v>20581</v>
      </c>
      <c r="F4430" t="s">
        <v>20582</v>
      </c>
      <c r="H4430">
        <v>60.930614800000001</v>
      </c>
      <c r="I4430">
        <v>-100.4114878</v>
      </c>
      <c r="J4430" s="1" t="str">
        <f t="shared" si="731"/>
        <v>NGR lake sediment grab sample</v>
      </c>
      <c r="K4430" s="1" t="str">
        <f t="shared" si="732"/>
        <v>&lt;177 micron (NGR)</v>
      </c>
      <c r="L4430">
        <v>146</v>
      </c>
      <c r="M4430" t="s">
        <v>165</v>
      </c>
      <c r="N4430">
        <v>2844</v>
      </c>
      <c r="O4430" t="s">
        <v>103</v>
      </c>
      <c r="P4430" t="s">
        <v>54</v>
      </c>
      <c r="Q4430" t="s">
        <v>1158</v>
      </c>
      <c r="R4430" t="s">
        <v>356</v>
      </c>
      <c r="S4430" t="s">
        <v>57</v>
      </c>
      <c r="T4430" t="s">
        <v>91</v>
      </c>
      <c r="U4430" t="s">
        <v>282</v>
      </c>
      <c r="V4430" t="s">
        <v>119</v>
      </c>
      <c r="W4430" t="s">
        <v>137</v>
      </c>
      <c r="X4430" t="s">
        <v>62</v>
      </c>
      <c r="Y4430" t="s">
        <v>281</v>
      </c>
      <c r="Z4430" t="s">
        <v>127</v>
      </c>
      <c r="AA4430" t="s">
        <v>64</v>
      </c>
      <c r="AB4430" t="s">
        <v>153</v>
      </c>
      <c r="AC4430" t="s">
        <v>66</v>
      </c>
      <c r="AD4430" t="s">
        <v>290</v>
      </c>
      <c r="AE4430" t="s">
        <v>74</v>
      </c>
      <c r="AF4430" t="s">
        <v>141</v>
      </c>
      <c r="AG4430" t="s">
        <v>221</v>
      </c>
      <c r="AH4430" t="s">
        <v>780</v>
      </c>
      <c r="AI4430" t="s">
        <v>348</v>
      </c>
      <c r="AJ4430" t="s">
        <v>514</v>
      </c>
      <c r="AK4430" t="s">
        <v>73</v>
      </c>
      <c r="AL4430" t="s">
        <v>75</v>
      </c>
      <c r="AM4430" t="s">
        <v>157</v>
      </c>
      <c r="AN4430" t="s">
        <v>76</v>
      </c>
      <c r="AO4430" t="s">
        <v>104</v>
      </c>
      <c r="AP4430" t="s">
        <v>105</v>
      </c>
      <c r="AQ4430" t="s">
        <v>203</v>
      </c>
      <c r="AR4430" t="s">
        <v>74</v>
      </c>
      <c r="AS4430" t="s">
        <v>62</v>
      </c>
      <c r="AT4430" t="s">
        <v>248</v>
      </c>
      <c r="AU4430" t="s">
        <v>593</v>
      </c>
      <c r="AV4430" t="s">
        <v>20583</v>
      </c>
    </row>
    <row r="4431" spans="1:48" hidden="1" x14ac:dyDescent="0.3">
      <c r="A4431" t="s">
        <v>20584</v>
      </c>
      <c r="B4431" t="s">
        <v>20585</v>
      </c>
      <c r="C4431" s="1" t="str">
        <f t="shared" si="729"/>
        <v>21:0975</v>
      </c>
      <c r="D4431" s="1" t="str">
        <f t="shared" si="730"/>
        <v>21:0111</v>
      </c>
      <c r="E4431" t="s">
        <v>20586</v>
      </c>
      <c r="F4431" t="s">
        <v>20587</v>
      </c>
      <c r="H4431">
        <v>60.910346599999997</v>
      </c>
      <c r="I4431">
        <v>-100.4107576</v>
      </c>
      <c r="J4431" s="1" t="str">
        <f t="shared" si="731"/>
        <v>NGR lake sediment grab sample</v>
      </c>
      <c r="K4431" s="1" t="str">
        <f t="shared" si="732"/>
        <v>&lt;177 micron (NGR)</v>
      </c>
      <c r="L4431">
        <v>146</v>
      </c>
      <c r="M4431" t="s">
        <v>185</v>
      </c>
      <c r="N4431">
        <v>2845</v>
      </c>
      <c r="O4431" t="s">
        <v>103</v>
      </c>
      <c r="P4431" t="s">
        <v>54</v>
      </c>
      <c r="Q4431" t="s">
        <v>3299</v>
      </c>
      <c r="R4431" t="s">
        <v>121</v>
      </c>
      <c r="S4431" t="s">
        <v>57</v>
      </c>
      <c r="T4431" t="s">
        <v>339</v>
      </c>
      <c r="U4431" t="s">
        <v>57</v>
      </c>
      <c r="V4431" t="s">
        <v>347</v>
      </c>
      <c r="W4431" t="s">
        <v>206</v>
      </c>
      <c r="X4431" t="s">
        <v>67</v>
      </c>
      <c r="Y4431" t="s">
        <v>526</v>
      </c>
      <c r="Z4431" t="s">
        <v>62</v>
      </c>
      <c r="AA4431" t="s">
        <v>64</v>
      </c>
      <c r="AB4431" t="s">
        <v>317</v>
      </c>
      <c r="AC4431" t="s">
        <v>66</v>
      </c>
      <c r="AD4431" t="s">
        <v>67</v>
      </c>
      <c r="AE4431" t="s">
        <v>1658</v>
      </c>
      <c r="AF4431" t="s">
        <v>76</v>
      </c>
      <c r="AG4431" t="s">
        <v>616</v>
      </c>
      <c r="AH4431" t="s">
        <v>780</v>
      </c>
      <c r="AI4431" t="s">
        <v>61</v>
      </c>
      <c r="AJ4431" t="s">
        <v>61</v>
      </c>
      <c r="AK4431" t="s">
        <v>73</v>
      </c>
      <c r="AL4431" t="s">
        <v>103</v>
      </c>
      <c r="AM4431" t="s">
        <v>103</v>
      </c>
      <c r="AN4431" t="s">
        <v>76</v>
      </c>
      <c r="AO4431" t="s">
        <v>123</v>
      </c>
      <c r="AP4431" t="s">
        <v>403</v>
      </c>
      <c r="AQ4431" t="s">
        <v>138</v>
      </c>
      <c r="AR4431" t="s">
        <v>67</v>
      </c>
      <c r="AS4431" t="s">
        <v>54</v>
      </c>
      <c r="AT4431" t="s">
        <v>73</v>
      </c>
      <c r="AU4431" t="s">
        <v>107</v>
      </c>
      <c r="AV4431" t="s">
        <v>8964</v>
      </c>
    </row>
    <row r="4432" spans="1:48" hidden="1" x14ac:dyDescent="0.3">
      <c r="A4432" t="s">
        <v>20588</v>
      </c>
      <c r="B4432" t="s">
        <v>20589</v>
      </c>
      <c r="C4432" s="1" t="str">
        <f t="shared" si="729"/>
        <v>21:0975</v>
      </c>
      <c r="D4432" s="1" t="str">
        <f t="shared" si="730"/>
        <v>21:0111</v>
      </c>
      <c r="E4432" t="s">
        <v>20590</v>
      </c>
      <c r="F4432" t="s">
        <v>20591</v>
      </c>
      <c r="H4432">
        <v>60.8674362</v>
      </c>
      <c r="I4432">
        <v>-100.4044447</v>
      </c>
      <c r="J4432" s="1" t="str">
        <f t="shared" si="731"/>
        <v>NGR lake sediment grab sample</v>
      </c>
      <c r="K4432" s="1" t="str">
        <f t="shared" si="732"/>
        <v>&lt;177 micron (NGR)</v>
      </c>
      <c r="L4432">
        <v>146</v>
      </c>
      <c r="M4432" t="s">
        <v>200</v>
      </c>
      <c r="N4432">
        <v>2846</v>
      </c>
      <c r="O4432" t="s">
        <v>103</v>
      </c>
      <c r="P4432" t="s">
        <v>54</v>
      </c>
      <c r="Q4432" t="s">
        <v>80</v>
      </c>
      <c r="R4432" t="s">
        <v>264</v>
      </c>
      <c r="S4432" t="s">
        <v>57</v>
      </c>
      <c r="T4432" t="s">
        <v>316</v>
      </c>
      <c r="U4432" t="s">
        <v>59</v>
      </c>
      <c r="V4432" t="s">
        <v>357</v>
      </c>
      <c r="W4432" t="s">
        <v>238</v>
      </c>
      <c r="X4432" t="s">
        <v>67</v>
      </c>
      <c r="Y4432" t="s">
        <v>125</v>
      </c>
      <c r="Z4432" t="s">
        <v>74</v>
      </c>
      <c r="AA4432" t="s">
        <v>64</v>
      </c>
      <c r="AB4432" t="s">
        <v>99</v>
      </c>
      <c r="AC4432" t="s">
        <v>66</v>
      </c>
      <c r="AD4432" t="s">
        <v>138</v>
      </c>
      <c r="AE4432" t="s">
        <v>70</v>
      </c>
      <c r="AF4432" t="s">
        <v>104</v>
      </c>
      <c r="AG4432" t="s">
        <v>90</v>
      </c>
      <c r="AH4432" t="s">
        <v>780</v>
      </c>
      <c r="AI4432" t="s">
        <v>220</v>
      </c>
      <c r="AJ4432" t="s">
        <v>327</v>
      </c>
      <c r="AK4432" t="s">
        <v>73</v>
      </c>
      <c r="AL4432" t="s">
        <v>103</v>
      </c>
      <c r="AM4432" t="s">
        <v>103</v>
      </c>
      <c r="AN4432" t="s">
        <v>76</v>
      </c>
      <c r="AO4432" t="s">
        <v>53</v>
      </c>
      <c r="AP4432" t="s">
        <v>1134</v>
      </c>
      <c r="AQ4432" t="s">
        <v>3530</v>
      </c>
      <c r="AR4432" t="s">
        <v>67</v>
      </c>
      <c r="AS4432" t="s">
        <v>54</v>
      </c>
      <c r="AT4432" t="s">
        <v>73</v>
      </c>
      <c r="AU4432" t="s">
        <v>107</v>
      </c>
      <c r="AV4432" t="s">
        <v>20592</v>
      </c>
    </row>
    <row r="4433" spans="1:48" hidden="1" x14ac:dyDescent="0.3">
      <c r="A4433" t="s">
        <v>20593</v>
      </c>
      <c r="B4433" t="s">
        <v>20594</v>
      </c>
      <c r="C4433" s="1" t="str">
        <f t="shared" si="729"/>
        <v>21:0975</v>
      </c>
      <c r="D4433" s="1" t="str">
        <f t="shared" si="730"/>
        <v>21:0111</v>
      </c>
      <c r="E4433" t="s">
        <v>20595</v>
      </c>
      <c r="F4433" t="s">
        <v>20596</v>
      </c>
      <c r="H4433">
        <v>60.829388000000002</v>
      </c>
      <c r="I4433">
        <v>-100.4148426</v>
      </c>
      <c r="J4433" s="1" t="str">
        <f t="shared" si="731"/>
        <v>NGR lake sediment grab sample</v>
      </c>
      <c r="K4433" s="1" t="str">
        <f t="shared" si="732"/>
        <v>&lt;177 micron (NGR)</v>
      </c>
      <c r="L4433">
        <v>146</v>
      </c>
      <c r="M4433" t="s">
        <v>217</v>
      </c>
      <c r="N4433">
        <v>2847</v>
      </c>
      <c r="O4433" t="s">
        <v>103</v>
      </c>
      <c r="P4433" t="s">
        <v>54</v>
      </c>
      <c r="Q4433" t="s">
        <v>635</v>
      </c>
      <c r="R4433" t="s">
        <v>141</v>
      </c>
      <c r="S4433" t="s">
        <v>57</v>
      </c>
      <c r="T4433" t="s">
        <v>604</v>
      </c>
      <c r="U4433" t="s">
        <v>57</v>
      </c>
      <c r="V4433" t="s">
        <v>436</v>
      </c>
      <c r="W4433" t="s">
        <v>177</v>
      </c>
      <c r="X4433" t="s">
        <v>67</v>
      </c>
      <c r="Y4433" t="s">
        <v>302</v>
      </c>
      <c r="Z4433" t="s">
        <v>62</v>
      </c>
      <c r="AA4433" t="s">
        <v>64</v>
      </c>
      <c r="AB4433" t="s">
        <v>890</v>
      </c>
      <c r="AC4433" t="s">
        <v>66</v>
      </c>
      <c r="AD4433" t="s">
        <v>67</v>
      </c>
      <c r="AE4433" t="s">
        <v>983</v>
      </c>
      <c r="AF4433" t="s">
        <v>76</v>
      </c>
      <c r="AG4433" t="s">
        <v>77</v>
      </c>
      <c r="AH4433" t="s">
        <v>780</v>
      </c>
      <c r="AI4433" t="s">
        <v>61</v>
      </c>
      <c r="AJ4433" t="s">
        <v>201</v>
      </c>
      <c r="AK4433" t="s">
        <v>73</v>
      </c>
      <c r="AL4433" t="s">
        <v>103</v>
      </c>
      <c r="AM4433" t="s">
        <v>103</v>
      </c>
      <c r="AN4433" t="s">
        <v>76</v>
      </c>
      <c r="AO4433" t="s">
        <v>429</v>
      </c>
      <c r="AP4433" t="s">
        <v>446</v>
      </c>
      <c r="AQ4433" t="s">
        <v>101</v>
      </c>
      <c r="AR4433" t="s">
        <v>67</v>
      </c>
      <c r="AS4433" t="s">
        <v>54</v>
      </c>
      <c r="AT4433" t="s">
        <v>73</v>
      </c>
      <c r="AU4433" t="s">
        <v>107</v>
      </c>
      <c r="AV4433" t="s">
        <v>20597</v>
      </c>
    </row>
    <row r="4434" spans="1:48" hidden="1" x14ac:dyDescent="0.3">
      <c r="A4434" t="s">
        <v>20598</v>
      </c>
      <c r="B4434" t="s">
        <v>20599</v>
      </c>
      <c r="C4434" s="1" t="str">
        <f t="shared" si="729"/>
        <v>21:0975</v>
      </c>
      <c r="D4434" s="1" t="str">
        <f t="shared" si="730"/>
        <v>21:0111</v>
      </c>
      <c r="E4434" t="s">
        <v>20560</v>
      </c>
      <c r="F4434" t="s">
        <v>20600</v>
      </c>
      <c r="H4434">
        <v>60.864732400000001</v>
      </c>
      <c r="I4434">
        <v>-100.33311930000001</v>
      </c>
      <c r="J4434" s="1" t="str">
        <f t="shared" si="731"/>
        <v>NGR lake sediment grab sample</v>
      </c>
      <c r="K4434" s="1" t="str">
        <f t="shared" si="732"/>
        <v>&lt;177 micron (NGR)</v>
      </c>
      <c r="L4434">
        <v>146</v>
      </c>
      <c r="M4434" t="s">
        <v>345</v>
      </c>
      <c r="N4434">
        <v>2848</v>
      </c>
      <c r="O4434" t="s">
        <v>103</v>
      </c>
      <c r="P4434" t="s">
        <v>54</v>
      </c>
      <c r="Q4434" t="s">
        <v>652</v>
      </c>
      <c r="R4434" t="s">
        <v>90</v>
      </c>
      <c r="S4434" t="s">
        <v>57</v>
      </c>
      <c r="T4434" t="s">
        <v>438</v>
      </c>
      <c r="U4434" t="s">
        <v>59</v>
      </c>
      <c r="V4434" t="s">
        <v>575</v>
      </c>
      <c r="W4434" t="s">
        <v>211</v>
      </c>
      <c r="X4434" t="s">
        <v>67</v>
      </c>
      <c r="Y4434" t="s">
        <v>302</v>
      </c>
      <c r="Z4434" t="s">
        <v>170</v>
      </c>
      <c r="AA4434" t="s">
        <v>64</v>
      </c>
      <c r="AB4434" t="s">
        <v>522</v>
      </c>
      <c r="AC4434" t="s">
        <v>66</v>
      </c>
      <c r="AD4434" t="s">
        <v>59</v>
      </c>
      <c r="AE4434" t="s">
        <v>779</v>
      </c>
      <c r="AF4434" t="s">
        <v>121</v>
      </c>
      <c r="AG4434" t="s">
        <v>139</v>
      </c>
      <c r="AH4434" t="s">
        <v>780</v>
      </c>
      <c r="AI4434" t="s">
        <v>336</v>
      </c>
      <c r="AJ4434" t="s">
        <v>71</v>
      </c>
      <c r="AK4434" t="s">
        <v>73</v>
      </c>
      <c r="AL4434" t="s">
        <v>75</v>
      </c>
      <c r="AM4434" t="s">
        <v>177</v>
      </c>
      <c r="AN4434" t="s">
        <v>76</v>
      </c>
      <c r="AO4434" t="s">
        <v>92</v>
      </c>
      <c r="AP4434" t="s">
        <v>2033</v>
      </c>
      <c r="AQ4434" t="s">
        <v>2363</v>
      </c>
      <c r="AR4434" t="s">
        <v>67</v>
      </c>
      <c r="AS4434" t="s">
        <v>54</v>
      </c>
      <c r="AT4434" t="s">
        <v>73</v>
      </c>
      <c r="AU4434" t="s">
        <v>107</v>
      </c>
      <c r="AV4434" t="s">
        <v>20601</v>
      </c>
    </row>
    <row r="4435" spans="1:48" hidden="1" x14ac:dyDescent="0.3">
      <c r="A4435" t="s">
        <v>20602</v>
      </c>
      <c r="B4435" t="s">
        <v>20603</v>
      </c>
      <c r="C4435" s="1" t="str">
        <f t="shared" si="729"/>
        <v>21:0975</v>
      </c>
      <c r="D4435" s="1" t="str">
        <f t="shared" si="730"/>
        <v>21:0111</v>
      </c>
      <c r="E4435" t="s">
        <v>20604</v>
      </c>
      <c r="F4435" t="s">
        <v>20605</v>
      </c>
      <c r="H4435">
        <v>60.8964523</v>
      </c>
      <c r="I4435">
        <v>-100.32448960000001</v>
      </c>
      <c r="J4435" s="1" t="str">
        <f t="shared" si="731"/>
        <v>NGR lake sediment grab sample</v>
      </c>
      <c r="K4435" s="1" t="str">
        <f t="shared" si="732"/>
        <v>&lt;177 micron (NGR)</v>
      </c>
      <c r="L4435">
        <v>146</v>
      </c>
      <c r="M4435" t="s">
        <v>246</v>
      </c>
      <c r="N4435">
        <v>2849</v>
      </c>
      <c r="O4435" t="s">
        <v>103</v>
      </c>
      <c r="P4435" t="s">
        <v>54</v>
      </c>
      <c r="Q4435" t="s">
        <v>802</v>
      </c>
      <c r="R4435" t="s">
        <v>134</v>
      </c>
      <c r="S4435" t="s">
        <v>57</v>
      </c>
      <c r="T4435" t="s">
        <v>698</v>
      </c>
      <c r="U4435" t="s">
        <v>59</v>
      </c>
      <c r="V4435" t="s">
        <v>187</v>
      </c>
      <c r="W4435" t="s">
        <v>206</v>
      </c>
      <c r="X4435" t="s">
        <v>67</v>
      </c>
      <c r="Y4435" t="s">
        <v>125</v>
      </c>
      <c r="Z4435" t="s">
        <v>170</v>
      </c>
      <c r="AA4435" t="s">
        <v>64</v>
      </c>
      <c r="AB4435" t="s">
        <v>264</v>
      </c>
      <c r="AC4435" t="s">
        <v>66</v>
      </c>
      <c r="AD4435" t="s">
        <v>67</v>
      </c>
      <c r="AE4435" t="s">
        <v>222</v>
      </c>
      <c r="AF4435" t="s">
        <v>116</v>
      </c>
      <c r="AG4435" t="s">
        <v>575</v>
      </c>
      <c r="AH4435" t="s">
        <v>780</v>
      </c>
      <c r="AI4435" t="s">
        <v>327</v>
      </c>
      <c r="AJ4435" t="s">
        <v>240</v>
      </c>
      <c r="AK4435" t="s">
        <v>73</v>
      </c>
      <c r="AL4435" t="s">
        <v>103</v>
      </c>
      <c r="AM4435" t="s">
        <v>103</v>
      </c>
      <c r="AN4435" t="s">
        <v>76</v>
      </c>
      <c r="AO4435" t="s">
        <v>328</v>
      </c>
      <c r="AP4435" t="s">
        <v>194</v>
      </c>
      <c r="AQ4435" t="s">
        <v>127</v>
      </c>
      <c r="AR4435" t="s">
        <v>67</v>
      </c>
      <c r="AS4435" t="s">
        <v>54</v>
      </c>
      <c r="AT4435" t="s">
        <v>73</v>
      </c>
      <c r="AU4435" t="s">
        <v>107</v>
      </c>
      <c r="AV4435" t="s">
        <v>20606</v>
      </c>
    </row>
    <row r="4436" spans="1:48" hidden="1" x14ac:dyDescent="0.3">
      <c r="A4436" t="s">
        <v>20607</v>
      </c>
      <c r="B4436" t="s">
        <v>20608</v>
      </c>
      <c r="C4436" s="1" t="str">
        <f t="shared" si="729"/>
        <v>21:0975</v>
      </c>
      <c r="D4436" s="1" t="str">
        <f t="shared" si="730"/>
        <v>21:0111</v>
      </c>
      <c r="E4436" t="s">
        <v>20609</v>
      </c>
      <c r="F4436" t="s">
        <v>20610</v>
      </c>
      <c r="H4436">
        <v>60.932326799999998</v>
      </c>
      <c r="I4436">
        <v>-100.3215687</v>
      </c>
      <c r="J4436" s="1" t="str">
        <f t="shared" si="731"/>
        <v>NGR lake sediment grab sample</v>
      </c>
      <c r="K4436" s="1" t="str">
        <f t="shared" si="732"/>
        <v>&lt;177 micron (NGR)</v>
      </c>
      <c r="L4436">
        <v>146</v>
      </c>
      <c r="M4436" t="s">
        <v>260</v>
      </c>
      <c r="N4436">
        <v>2850</v>
      </c>
      <c r="O4436" t="s">
        <v>103</v>
      </c>
      <c r="P4436" t="s">
        <v>54</v>
      </c>
      <c r="Q4436" t="s">
        <v>603</v>
      </c>
      <c r="R4436" t="s">
        <v>190</v>
      </c>
      <c r="S4436" t="s">
        <v>57</v>
      </c>
      <c r="T4436" t="s">
        <v>262</v>
      </c>
      <c r="U4436" t="s">
        <v>381</v>
      </c>
      <c r="V4436" t="s">
        <v>617</v>
      </c>
      <c r="W4436" t="s">
        <v>355</v>
      </c>
      <c r="X4436" t="s">
        <v>62</v>
      </c>
      <c r="Y4436" t="s">
        <v>178</v>
      </c>
      <c r="Z4436" t="s">
        <v>127</v>
      </c>
      <c r="AA4436" t="s">
        <v>64</v>
      </c>
      <c r="AB4436" t="s">
        <v>204</v>
      </c>
      <c r="AC4436" t="s">
        <v>66</v>
      </c>
      <c r="AD4436" t="s">
        <v>281</v>
      </c>
      <c r="AE4436" t="s">
        <v>864</v>
      </c>
      <c r="AF4436" t="s">
        <v>99</v>
      </c>
      <c r="AG4436" t="s">
        <v>223</v>
      </c>
      <c r="AH4436" t="s">
        <v>780</v>
      </c>
      <c r="AI4436" t="s">
        <v>413</v>
      </c>
      <c r="AJ4436" t="s">
        <v>294</v>
      </c>
      <c r="AK4436" t="s">
        <v>73</v>
      </c>
      <c r="AL4436" t="s">
        <v>103</v>
      </c>
      <c r="AM4436" t="s">
        <v>74</v>
      </c>
      <c r="AN4436" t="s">
        <v>76</v>
      </c>
      <c r="AO4436" t="s">
        <v>134</v>
      </c>
      <c r="AP4436" t="s">
        <v>234</v>
      </c>
      <c r="AQ4436" t="s">
        <v>5364</v>
      </c>
      <c r="AR4436" t="s">
        <v>74</v>
      </c>
      <c r="AS4436" t="s">
        <v>62</v>
      </c>
      <c r="AT4436" t="s">
        <v>437</v>
      </c>
      <c r="AU4436" t="s">
        <v>107</v>
      </c>
      <c r="AV4436" t="s">
        <v>20611</v>
      </c>
    </row>
    <row r="4437" spans="1:48" hidden="1" x14ac:dyDescent="0.3">
      <c r="A4437" t="s">
        <v>20612</v>
      </c>
      <c r="B4437" t="s">
        <v>20613</v>
      </c>
      <c r="C4437" s="1" t="str">
        <f t="shared" si="729"/>
        <v>21:0975</v>
      </c>
      <c r="D4437" s="1" t="str">
        <f t="shared" si="730"/>
        <v>21:0111</v>
      </c>
      <c r="E4437" t="s">
        <v>20614</v>
      </c>
      <c r="F4437" t="s">
        <v>20615</v>
      </c>
      <c r="H4437">
        <v>60.937493500000002</v>
      </c>
      <c r="I4437">
        <v>-100.2793722</v>
      </c>
      <c r="J4437" s="1" t="str">
        <f t="shared" si="731"/>
        <v>NGR lake sediment grab sample</v>
      </c>
      <c r="K4437" s="1" t="str">
        <f t="shared" si="732"/>
        <v>&lt;177 micron (NGR)</v>
      </c>
      <c r="L4437">
        <v>146</v>
      </c>
      <c r="M4437" t="s">
        <v>273</v>
      </c>
      <c r="N4437">
        <v>2851</v>
      </c>
      <c r="O4437" t="s">
        <v>157</v>
      </c>
      <c r="P4437" t="s">
        <v>54</v>
      </c>
      <c r="Q4437" t="s">
        <v>4217</v>
      </c>
      <c r="R4437" t="s">
        <v>280</v>
      </c>
      <c r="S4437" t="s">
        <v>57</v>
      </c>
      <c r="T4437" t="s">
        <v>428</v>
      </c>
      <c r="U4437" t="s">
        <v>88</v>
      </c>
      <c r="V4437" t="s">
        <v>691</v>
      </c>
      <c r="W4437" t="s">
        <v>276</v>
      </c>
      <c r="X4437" t="s">
        <v>74</v>
      </c>
      <c r="Y4437" t="s">
        <v>193</v>
      </c>
      <c r="Z4437" t="s">
        <v>96</v>
      </c>
      <c r="AA4437" t="s">
        <v>64</v>
      </c>
      <c r="AB4437" t="s">
        <v>381</v>
      </c>
      <c r="AC4437" t="s">
        <v>66</v>
      </c>
      <c r="AD4437" t="s">
        <v>67</v>
      </c>
      <c r="AE4437" t="s">
        <v>448</v>
      </c>
      <c r="AF4437" t="s">
        <v>357</v>
      </c>
      <c r="AG4437" t="s">
        <v>152</v>
      </c>
      <c r="AH4437" t="s">
        <v>780</v>
      </c>
      <c r="AI4437" t="s">
        <v>306</v>
      </c>
      <c r="AJ4437" t="s">
        <v>263</v>
      </c>
      <c r="AK4437" t="s">
        <v>73</v>
      </c>
      <c r="AL4437" t="s">
        <v>177</v>
      </c>
      <c r="AM4437" t="s">
        <v>75</v>
      </c>
      <c r="AN4437" t="s">
        <v>76</v>
      </c>
      <c r="AO4437" t="s">
        <v>168</v>
      </c>
      <c r="AP4437" t="s">
        <v>126</v>
      </c>
      <c r="AQ4437" t="s">
        <v>327</v>
      </c>
      <c r="AR4437" t="s">
        <v>74</v>
      </c>
      <c r="AS4437" t="s">
        <v>54</v>
      </c>
      <c r="AT4437" t="s">
        <v>73</v>
      </c>
      <c r="AU4437" t="s">
        <v>107</v>
      </c>
      <c r="AV4437" t="s">
        <v>20616</v>
      </c>
    </row>
    <row r="4438" spans="1:48" hidden="1" x14ac:dyDescent="0.3">
      <c r="A4438" t="s">
        <v>20617</v>
      </c>
      <c r="B4438" t="s">
        <v>20618</v>
      </c>
      <c r="C4438" s="1" t="str">
        <f t="shared" si="729"/>
        <v>21:0975</v>
      </c>
      <c r="D4438" s="1" t="str">
        <f t="shared" si="730"/>
        <v>21:0111</v>
      </c>
      <c r="E4438" t="s">
        <v>20619</v>
      </c>
      <c r="F4438" t="s">
        <v>20620</v>
      </c>
      <c r="H4438">
        <v>60.940402200000001</v>
      </c>
      <c r="I4438">
        <v>-100.2283261</v>
      </c>
      <c r="J4438" s="1" t="str">
        <f t="shared" si="731"/>
        <v>NGR lake sediment grab sample</v>
      </c>
      <c r="K4438" s="1" t="str">
        <f t="shared" si="732"/>
        <v>&lt;177 micron (NGR)</v>
      </c>
      <c r="L4438">
        <v>146</v>
      </c>
      <c r="M4438" t="s">
        <v>289</v>
      </c>
      <c r="N4438">
        <v>2852</v>
      </c>
      <c r="O4438" t="s">
        <v>103</v>
      </c>
      <c r="P4438" t="s">
        <v>54</v>
      </c>
      <c r="Q4438" t="s">
        <v>1477</v>
      </c>
      <c r="R4438" t="s">
        <v>168</v>
      </c>
      <c r="S4438" t="s">
        <v>57</v>
      </c>
      <c r="T4438" t="s">
        <v>100</v>
      </c>
      <c r="U4438" t="s">
        <v>59</v>
      </c>
      <c r="V4438" t="s">
        <v>691</v>
      </c>
      <c r="W4438" t="s">
        <v>448</v>
      </c>
      <c r="X4438" t="s">
        <v>67</v>
      </c>
      <c r="Y4438" t="s">
        <v>421</v>
      </c>
      <c r="Z4438" t="s">
        <v>96</v>
      </c>
      <c r="AA4438" t="s">
        <v>64</v>
      </c>
      <c r="AB4438" t="s">
        <v>187</v>
      </c>
      <c r="AC4438" t="s">
        <v>66</v>
      </c>
      <c r="AD4438" t="s">
        <v>67</v>
      </c>
      <c r="AE4438" t="s">
        <v>238</v>
      </c>
      <c r="AF4438" t="s">
        <v>104</v>
      </c>
      <c r="AG4438" t="s">
        <v>326</v>
      </c>
      <c r="AH4438" t="s">
        <v>780</v>
      </c>
      <c r="AI4438" t="s">
        <v>338</v>
      </c>
      <c r="AJ4438" t="s">
        <v>240</v>
      </c>
      <c r="AK4438" t="s">
        <v>73</v>
      </c>
      <c r="AL4438" t="s">
        <v>103</v>
      </c>
      <c r="AM4438" t="s">
        <v>103</v>
      </c>
      <c r="AN4438" t="s">
        <v>76</v>
      </c>
      <c r="AO4438" t="s">
        <v>102</v>
      </c>
      <c r="AP4438" t="s">
        <v>225</v>
      </c>
      <c r="AQ4438" t="s">
        <v>170</v>
      </c>
      <c r="AR4438" t="s">
        <v>67</v>
      </c>
      <c r="AS4438" t="s">
        <v>54</v>
      </c>
      <c r="AT4438" t="s">
        <v>73</v>
      </c>
      <c r="AU4438" t="s">
        <v>107</v>
      </c>
      <c r="AV4438" t="s">
        <v>20621</v>
      </c>
    </row>
    <row r="4439" spans="1:48" hidden="1" x14ac:dyDescent="0.3">
      <c r="A4439" t="s">
        <v>20622</v>
      </c>
      <c r="B4439" t="s">
        <v>20623</v>
      </c>
      <c r="C4439" s="1" t="str">
        <f t="shared" si="729"/>
        <v>21:0975</v>
      </c>
      <c r="D4439" s="1" t="str">
        <f t="shared" si="730"/>
        <v>21:0111</v>
      </c>
      <c r="E4439" t="s">
        <v>20624</v>
      </c>
      <c r="F4439" t="s">
        <v>20625</v>
      </c>
      <c r="H4439">
        <v>60.927339199999999</v>
      </c>
      <c r="I4439">
        <v>-100.14672059999999</v>
      </c>
      <c r="J4439" s="1" t="str">
        <f t="shared" si="731"/>
        <v>NGR lake sediment grab sample</v>
      </c>
      <c r="K4439" s="1" t="str">
        <f t="shared" si="732"/>
        <v>&lt;177 micron (NGR)</v>
      </c>
      <c r="L4439">
        <v>146</v>
      </c>
      <c r="M4439" t="s">
        <v>301</v>
      </c>
      <c r="N4439">
        <v>2853</v>
      </c>
      <c r="O4439" t="s">
        <v>103</v>
      </c>
      <c r="P4439" t="s">
        <v>54</v>
      </c>
      <c r="Q4439" t="s">
        <v>539</v>
      </c>
      <c r="R4439" t="s">
        <v>317</v>
      </c>
      <c r="S4439" t="s">
        <v>57</v>
      </c>
      <c r="T4439" t="s">
        <v>204</v>
      </c>
      <c r="U4439" t="s">
        <v>168</v>
      </c>
      <c r="V4439" t="s">
        <v>139</v>
      </c>
      <c r="W4439" t="s">
        <v>421</v>
      </c>
      <c r="X4439" t="s">
        <v>67</v>
      </c>
      <c r="Y4439" t="s">
        <v>355</v>
      </c>
      <c r="Z4439" t="s">
        <v>170</v>
      </c>
      <c r="AA4439" t="s">
        <v>64</v>
      </c>
      <c r="AB4439" t="s">
        <v>471</v>
      </c>
      <c r="AC4439" t="s">
        <v>66</v>
      </c>
      <c r="AD4439" t="s">
        <v>67</v>
      </c>
      <c r="AE4439" t="s">
        <v>3374</v>
      </c>
      <c r="AF4439" t="s">
        <v>134</v>
      </c>
      <c r="AG4439" t="s">
        <v>303</v>
      </c>
      <c r="AH4439" t="s">
        <v>780</v>
      </c>
      <c r="AI4439" t="s">
        <v>96</v>
      </c>
      <c r="AJ4439" t="s">
        <v>306</v>
      </c>
      <c r="AK4439" t="s">
        <v>73</v>
      </c>
      <c r="AL4439" t="s">
        <v>224</v>
      </c>
      <c r="AM4439" t="s">
        <v>103</v>
      </c>
      <c r="AN4439" t="s">
        <v>76</v>
      </c>
      <c r="AO4439" t="s">
        <v>168</v>
      </c>
      <c r="AP4439" t="s">
        <v>566</v>
      </c>
      <c r="AQ4439" t="s">
        <v>240</v>
      </c>
      <c r="AR4439" t="s">
        <v>67</v>
      </c>
      <c r="AS4439" t="s">
        <v>54</v>
      </c>
      <c r="AT4439" t="s">
        <v>73</v>
      </c>
      <c r="AU4439" t="s">
        <v>107</v>
      </c>
      <c r="AV4439" t="s">
        <v>20626</v>
      </c>
    </row>
    <row r="4440" spans="1:48" hidden="1" x14ac:dyDescent="0.3">
      <c r="A4440" t="s">
        <v>20627</v>
      </c>
      <c r="B4440" t="s">
        <v>20628</v>
      </c>
      <c r="C4440" s="1" t="str">
        <f t="shared" si="729"/>
        <v>21:0975</v>
      </c>
      <c r="D4440" s="1" t="str">
        <f>HYPERLINK("https://geochem.nrcan.gc.ca/cdogs/content/svy/svy_e.htm", "")</f>
        <v/>
      </c>
      <c r="G4440" s="1" t="str">
        <f>HYPERLINK("https://geochem.nrcan.gc.ca/cdogs/content/cr_/cr_00160_e.htm", "160")</f>
        <v>160</v>
      </c>
      <c r="J4440" t="s">
        <v>230</v>
      </c>
      <c r="K4440" t="s">
        <v>231</v>
      </c>
      <c r="L4440">
        <v>146</v>
      </c>
      <c r="M4440" t="s">
        <v>232</v>
      </c>
      <c r="N4440">
        <v>2854</v>
      </c>
      <c r="O4440" t="s">
        <v>168</v>
      </c>
      <c r="P4440" t="s">
        <v>170</v>
      </c>
      <c r="Q4440" t="s">
        <v>566</v>
      </c>
      <c r="R4440" t="s">
        <v>75</v>
      </c>
      <c r="S4440" t="s">
        <v>57</v>
      </c>
      <c r="T4440" t="s">
        <v>291</v>
      </c>
      <c r="U4440" t="s">
        <v>88</v>
      </c>
      <c r="V4440" t="s">
        <v>291</v>
      </c>
      <c r="W4440" t="s">
        <v>355</v>
      </c>
      <c r="X4440" t="s">
        <v>74</v>
      </c>
      <c r="Y4440" t="s">
        <v>205</v>
      </c>
      <c r="Z4440" t="s">
        <v>88</v>
      </c>
      <c r="AA4440" t="s">
        <v>64</v>
      </c>
      <c r="AB4440" t="s">
        <v>691</v>
      </c>
      <c r="AC4440" t="s">
        <v>173</v>
      </c>
      <c r="AD4440" t="s">
        <v>67</v>
      </c>
      <c r="AE4440" t="s">
        <v>448</v>
      </c>
      <c r="AF4440" t="s">
        <v>357</v>
      </c>
      <c r="AG4440" t="s">
        <v>617</v>
      </c>
      <c r="AH4440" t="s">
        <v>68</v>
      </c>
      <c r="AI4440" t="s">
        <v>104</v>
      </c>
      <c r="AJ4440" t="s">
        <v>59</v>
      </c>
      <c r="AK4440" t="s">
        <v>73</v>
      </c>
      <c r="AL4440" t="s">
        <v>74</v>
      </c>
      <c r="AM4440" t="s">
        <v>125</v>
      </c>
      <c r="AN4440" t="s">
        <v>76</v>
      </c>
      <c r="AO4440" t="s">
        <v>203</v>
      </c>
      <c r="AP4440" t="s">
        <v>879</v>
      </c>
      <c r="AQ4440" t="s">
        <v>240</v>
      </c>
      <c r="AR4440" t="s">
        <v>62</v>
      </c>
      <c r="AS4440" t="s">
        <v>170</v>
      </c>
      <c r="AT4440" t="s">
        <v>73</v>
      </c>
      <c r="AU4440" t="s">
        <v>275</v>
      </c>
      <c r="AV4440" t="s">
        <v>10301</v>
      </c>
    </row>
    <row r="4441" spans="1:48" hidden="1" x14ac:dyDescent="0.3">
      <c r="A4441" t="s">
        <v>20629</v>
      </c>
      <c r="B4441" t="s">
        <v>20630</v>
      </c>
      <c r="C4441" s="1" t="str">
        <f t="shared" si="729"/>
        <v>21:0975</v>
      </c>
      <c r="D4441" s="1" t="str">
        <f t="shared" ref="D4441:D4447" si="733">HYPERLINK("https://geochem.nrcan.gc.ca/cdogs/content/svy/svy210111_e.htm", "21:0111")</f>
        <v>21:0111</v>
      </c>
      <c r="E4441" t="s">
        <v>20631</v>
      </c>
      <c r="F4441" t="s">
        <v>20632</v>
      </c>
      <c r="H4441">
        <v>60.933805300000003</v>
      </c>
      <c r="I4441">
        <v>-100.0645439</v>
      </c>
      <c r="J4441" s="1" t="str">
        <f t="shared" ref="J4441:J4447" si="734">HYPERLINK("https://geochem.nrcan.gc.ca/cdogs/content/kwd/kwd020027_e.htm", "NGR lake sediment grab sample")</f>
        <v>NGR lake sediment grab sample</v>
      </c>
      <c r="K4441" s="1" t="str">
        <f t="shared" ref="K4441:K4447" si="735">HYPERLINK("https://geochem.nrcan.gc.ca/cdogs/content/kwd/kwd080006_e.htm", "&lt;177 micron (NGR)")</f>
        <v>&lt;177 micron (NGR)</v>
      </c>
      <c r="L4441">
        <v>146</v>
      </c>
      <c r="M4441" t="s">
        <v>314</v>
      </c>
      <c r="N4441">
        <v>2855</v>
      </c>
      <c r="O4441" t="s">
        <v>103</v>
      </c>
      <c r="P4441" t="s">
        <v>54</v>
      </c>
      <c r="Q4441" t="s">
        <v>1216</v>
      </c>
      <c r="R4441" t="s">
        <v>90</v>
      </c>
      <c r="S4441" t="s">
        <v>57</v>
      </c>
      <c r="T4441" t="s">
        <v>152</v>
      </c>
      <c r="U4441" t="s">
        <v>178</v>
      </c>
      <c r="V4441" t="s">
        <v>223</v>
      </c>
      <c r="W4441" t="s">
        <v>171</v>
      </c>
      <c r="X4441" t="s">
        <v>74</v>
      </c>
      <c r="Y4441" t="s">
        <v>72</v>
      </c>
      <c r="Z4441" t="s">
        <v>96</v>
      </c>
      <c r="AA4441" t="s">
        <v>64</v>
      </c>
      <c r="AB4441" t="s">
        <v>119</v>
      </c>
      <c r="AC4441" t="s">
        <v>173</v>
      </c>
      <c r="AD4441" t="s">
        <v>62</v>
      </c>
      <c r="AE4441" t="s">
        <v>526</v>
      </c>
      <c r="AF4441" t="s">
        <v>357</v>
      </c>
      <c r="AG4441" t="s">
        <v>316</v>
      </c>
      <c r="AH4441" t="s">
        <v>780</v>
      </c>
      <c r="AI4441" t="s">
        <v>71</v>
      </c>
      <c r="AJ4441" t="s">
        <v>328</v>
      </c>
      <c r="AK4441" t="s">
        <v>73</v>
      </c>
      <c r="AL4441" t="s">
        <v>224</v>
      </c>
      <c r="AM4441" t="s">
        <v>125</v>
      </c>
      <c r="AN4441" t="s">
        <v>76</v>
      </c>
      <c r="AO4441" t="s">
        <v>178</v>
      </c>
      <c r="AP4441" t="s">
        <v>656</v>
      </c>
      <c r="AQ4441" t="s">
        <v>106</v>
      </c>
      <c r="AR4441" t="s">
        <v>67</v>
      </c>
      <c r="AS4441" t="s">
        <v>54</v>
      </c>
      <c r="AT4441" t="s">
        <v>315</v>
      </c>
      <c r="AU4441" t="s">
        <v>107</v>
      </c>
      <c r="AV4441" t="s">
        <v>20633</v>
      </c>
    </row>
    <row r="4442" spans="1:48" hidden="1" x14ac:dyDescent="0.3">
      <c r="A4442" t="s">
        <v>20634</v>
      </c>
      <c r="B4442" t="s">
        <v>20635</v>
      </c>
      <c r="C4442" s="1" t="str">
        <f t="shared" si="729"/>
        <v>21:0975</v>
      </c>
      <c r="D4442" s="1" t="str">
        <f t="shared" si="733"/>
        <v>21:0111</v>
      </c>
      <c r="E4442" t="s">
        <v>20636</v>
      </c>
      <c r="F4442" t="s">
        <v>20637</v>
      </c>
      <c r="H4442">
        <v>60.929520799999999</v>
      </c>
      <c r="I4442">
        <v>-100.01593320000001</v>
      </c>
      <c r="J4442" s="1" t="str">
        <f t="shared" si="734"/>
        <v>NGR lake sediment grab sample</v>
      </c>
      <c r="K4442" s="1" t="str">
        <f t="shared" si="735"/>
        <v>&lt;177 micron (NGR)</v>
      </c>
      <c r="L4442">
        <v>146</v>
      </c>
      <c r="M4442" t="s">
        <v>324</v>
      </c>
      <c r="N4442">
        <v>2856</v>
      </c>
      <c r="O4442" t="s">
        <v>103</v>
      </c>
      <c r="P4442" t="s">
        <v>54</v>
      </c>
      <c r="Q4442" t="s">
        <v>562</v>
      </c>
      <c r="R4442" t="s">
        <v>264</v>
      </c>
      <c r="S4442" t="s">
        <v>57</v>
      </c>
      <c r="T4442" t="s">
        <v>152</v>
      </c>
      <c r="U4442" t="s">
        <v>168</v>
      </c>
      <c r="V4442" t="s">
        <v>190</v>
      </c>
      <c r="W4442" t="s">
        <v>206</v>
      </c>
      <c r="X4442" t="s">
        <v>62</v>
      </c>
      <c r="Y4442" t="s">
        <v>276</v>
      </c>
      <c r="Z4442" t="s">
        <v>74</v>
      </c>
      <c r="AA4442" t="s">
        <v>64</v>
      </c>
      <c r="AB4442" t="s">
        <v>65</v>
      </c>
      <c r="AC4442" t="s">
        <v>66</v>
      </c>
      <c r="AD4442" t="s">
        <v>67</v>
      </c>
      <c r="AE4442" t="s">
        <v>173</v>
      </c>
      <c r="AF4442" t="s">
        <v>141</v>
      </c>
      <c r="AG4442" t="s">
        <v>134</v>
      </c>
      <c r="AH4442" t="s">
        <v>780</v>
      </c>
      <c r="AI4442" t="s">
        <v>240</v>
      </c>
      <c r="AJ4442" t="s">
        <v>440</v>
      </c>
      <c r="AK4442" t="s">
        <v>73</v>
      </c>
      <c r="AL4442" t="s">
        <v>103</v>
      </c>
      <c r="AM4442" t="s">
        <v>177</v>
      </c>
      <c r="AN4442" t="s">
        <v>76</v>
      </c>
      <c r="AO4442" t="s">
        <v>168</v>
      </c>
      <c r="AP4442" t="s">
        <v>218</v>
      </c>
      <c r="AQ4442" t="s">
        <v>692</v>
      </c>
      <c r="AR4442" t="s">
        <v>67</v>
      </c>
      <c r="AS4442" t="s">
        <v>54</v>
      </c>
      <c r="AT4442" t="s">
        <v>73</v>
      </c>
      <c r="AU4442" t="s">
        <v>107</v>
      </c>
      <c r="AV4442" t="s">
        <v>12461</v>
      </c>
    </row>
    <row r="4443" spans="1:48" hidden="1" x14ac:dyDescent="0.3">
      <c r="A4443" t="s">
        <v>20638</v>
      </c>
      <c r="B4443" t="s">
        <v>20639</v>
      </c>
      <c r="C4443" s="1" t="str">
        <f t="shared" si="729"/>
        <v>21:0975</v>
      </c>
      <c r="D4443" s="1" t="str">
        <f t="shared" si="733"/>
        <v>21:0111</v>
      </c>
      <c r="E4443" t="s">
        <v>20640</v>
      </c>
      <c r="F4443" t="s">
        <v>20641</v>
      </c>
      <c r="H4443">
        <v>60.899647600000002</v>
      </c>
      <c r="I4443">
        <v>-100.0301898</v>
      </c>
      <c r="J4443" s="1" t="str">
        <f t="shared" si="734"/>
        <v>NGR lake sediment grab sample</v>
      </c>
      <c r="K4443" s="1" t="str">
        <f t="shared" si="735"/>
        <v>&lt;177 micron (NGR)</v>
      </c>
      <c r="L4443">
        <v>146</v>
      </c>
      <c r="M4443" t="s">
        <v>335</v>
      </c>
      <c r="N4443">
        <v>2857</v>
      </c>
      <c r="O4443" t="s">
        <v>103</v>
      </c>
      <c r="P4443" t="s">
        <v>54</v>
      </c>
      <c r="Q4443" t="s">
        <v>202</v>
      </c>
      <c r="R4443" t="s">
        <v>102</v>
      </c>
      <c r="S4443" t="s">
        <v>57</v>
      </c>
      <c r="T4443" t="s">
        <v>428</v>
      </c>
      <c r="U4443" t="s">
        <v>92</v>
      </c>
      <c r="V4443" t="s">
        <v>478</v>
      </c>
      <c r="W4443" t="s">
        <v>137</v>
      </c>
      <c r="X4443" t="s">
        <v>67</v>
      </c>
      <c r="Y4443" t="s">
        <v>355</v>
      </c>
      <c r="Z4443" t="s">
        <v>127</v>
      </c>
      <c r="AA4443" t="s">
        <v>64</v>
      </c>
      <c r="AB4443" t="s">
        <v>356</v>
      </c>
      <c r="AC4443" t="s">
        <v>66</v>
      </c>
      <c r="AD4443" t="s">
        <v>67</v>
      </c>
      <c r="AE4443" t="s">
        <v>448</v>
      </c>
      <c r="AF4443" t="s">
        <v>357</v>
      </c>
      <c r="AG4443" t="s">
        <v>249</v>
      </c>
      <c r="AH4443" t="s">
        <v>780</v>
      </c>
      <c r="AI4443" t="s">
        <v>692</v>
      </c>
      <c r="AJ4443" t="s">
        <v>263</v>
      </c>
      <c r="AK4443" t="s">
        <v>73</v>
      </c>
      <c r="AL4443" t="s">
        <v>103</v>
      </c>
      <c r="AM4443" t="s">
        <v>103</v>
      </c>
      <c r="AN4443" t="s">
        <v>76</v>
      </c>
      <c r="AO4443" t="s">
        <v>373</v>
      </c>
      <c r="AP4443" t="s">
        <v>105</v>
      </c>
      <c r="AQ4443" t="s">
        <v>308</v>
      </c>
      <c r="AR4443" t="s">
        <v>67</v>
      </c>
      <c r="AS4443" t="s">
        <v>54</v>
      </c>
      <c r="AT4443" t="s">
        <v>73</v>
      </c>
      <c r="AU4443" t="s">
        <v>107</v>
      </c>
      <c r="AV4443" t="s">
        <v>20642</v>
      </c>
    </row>
    <row r="4444" spans="1:48" hidden="1" x14ac:dyDescent="0.3">
      <c r="A4444" t="s">
        <v>20643</v>
      </c>
      <c r="B4444" t="s">
        <v>20644</v>
      </c>
      <c r="C4444" s="1" t="str">
        <f t="shared" si="729"/>
        <v>21:0975</v>
      </c>
      <c r="D4444" s="1" t="str">
        <f t="shared" si="733"/>
        <v>21:0111</v>
      </c>
      <c r="E4444" t="s">
        <v>20645</v>
      </c>
      <c r="F4444" t="s">
        <v>20646</v>
      </c>
      <c r="H4444">
        <v>60.890257499999997</v>
      </c>
      <c r="I4444">
        <v>-100.0758446</v>
      </c>
      <c r="J4444" s="1" t="str">
        <f t="shared" si="734"/>
        <v>NGR lake sediment grab sample</v>
      </c>
      <c r="K4444" s="1" t="str">
        <f t="shared" si="735"/>
        <v>&lt;177 micron (NGR)</v>
      </c>
      <c r="L4444">
        <v>146</v>
      </c>
      <c r="M4444" t="s">
        <v>354</v>
      </c>
      <c r="N4444">
        <v>2858</v>
      </c>
      <c r="O4444" t="s">
        <v>157</v>
      </c>
      <c r="P4444" t="s">
        <v>54</v>
      </c>
      <c r="Q4444" t="s">
        <v>1158</v>
      </c>
      <c r="R4444" t="s">
        <v>281</v>
      </c>
      <c r="S4444" t="s">
        <v>57</v>
      </c>
      <c r="T4444" t="s">
        <v>152</v>
      </c>
      <c r="U4444" t="s">
        <v>471</v>
      </c>
      <c r="V4444" t="s">
        <v>236</v>
      </c>
      <c r="W4444" t="s">
        <v>355</v>
      </c>
      <c r="X4444" t="s">
        <v>74</v>
      </c>
      <c r="Y4444" t="s">
        <v>1150</v>
      </c>
      <c r="Z4444" t="s">
        <v>127</v>
      </c>
      <c r="AA4444" t="s">
        <v>64</v>
      </c>
      <c r="AB4444" t="s">
        <v>93</v>
      </c>
      <c r="AC4444" t="s">
        <v>66</v>
      </c>
      <c r="AD4444" t="s">
        <v>92</v>
      </c>
      <c r="AE4444" t="s">
        <v>992</v>
      </c>
      <c r="AF4444" t="s">
        <v>282</v>
      </c>
      <c r="AG4444" t="s">
        <v>119</v>
      </c>
      <c r="AH4444" t="s">
        <v>780</v>
      </c>
      <c r="AI4444" t="s">
        <v>101</v>
      </c>
      <c r="AJ4444" t="s">
        <v>328</v>
      </c>
      <c r="AK4444" t="s">
        <v>73</v>
      </c>
      <c r="AL4444" t="s">
        <v>177</v>
      </c>
      <c r="AM4444" t="s">
        <v>125</v>
      </c>
      <c r="AN4444" t="s">
        <v>76</v>
      </c>
      <c r="AO4444" t="s">
        <v>104</v>
      </c>
      <c r="AP4444" t="s">
        <v>2033</v>
      </c>
      <c r="AQ4444" t="s">
        <v>159</v>
      </c>
      <c r="AR4444" t="s">
        <v>62</v>
      </c>
      <c r="AS4444" t="s">
        <v>54</v>
      </c>
      <c r="AT4444" t="s">
        <v>560</v>
      </c>
      <c r="AU4444" t="s">
        <v>107</v>
      </c>
      <c r="AV4444" t="s">
        <v>7131</v>
      </c>
    </row>
    <row r="4445" spans="1:48" hidden="1" x14ac:dyDescent="0.3">
      <c r="A4445" t="s">
        <v>20647</v>
      </c>
      <c r="B4445" t="s">
        <v>20648</v>
      </c>
      <c r="C4445" s="1" t="str">
        <f t="shared" si="729"/>
        <v>21:0975</v>
      </c>
      <c r="D4445" s="1" t="str">
        <f t="shared" si="733"/>
        <v>21:0111</v>
      </c>
      <c r="E4445" t="s">
        <v>20649</v>
      </c>
      <c r="F4445" t="s">
        <v>20650</v>
      </c>
      <c r="H4445">
        <v>60.858832</v>
      </c>
      <c r="I4445">
        <v>-100.2663763</v>
      </c>
      <c r="J4445" s="1" t="str">
        <f t="shared" si="734"/>
        <v>NGR lake sediment grab sample</v>
      </c>
      <c r="K4445" s="1" t="str">
        <f t="shared" si="735"/>
        <v>&lt;177 micron (NGR)</v>
      </c>
      <c r="L4445">
        <v>147</v>
      </c>
      <c r="M4445" t="s">
        <v>52</v>
      </c>
      <c r="N4445">
        <v>2859</v>
      </c>
      <c r="O4445" t="s">
        <v>103</v>
      </c>
      <c r="P4445" t="s">
        <v>54</v>
      </c>
      <c r="Q4445" t="s">
        <v>1295</v>
      </c>
      <c r="R4445" t="s">
        <v>178</v>
      </c>
      <c r="S4445" t="s">
        <v>57</v>
      </c>
      <c r="T4445" t="s">
        <v>169</v>
      </c>
      <c r="U4445" t="s">
        <v>138</v>
      </c>
      <c r="V4445" t="s">
        <v>317</v>
      </c>
      <c r="W4445" t="s">
        <v>62</v>
      </c>
      <c r="X4445" t="s">
        <v>67</v>
      </c>
      <c r="Y4445" t="s">
        <v>526</v>
      </c>
      <c r="Z4445" t="s">
        <v>170</v>
      </c>
      <c r="AA4445" t="s">
        <v>64</v>
      </c>
      <c r="AB4445" t="s">
        <v>550</v>
      </c>
      <c r="AC4445" t="s">
        <v>66</v>
      </c>
      <c r="AD4445" t="s">
        <v>758</v>
      </c>
      <c r="AE4445" t="s">
        <v>606</v>
      </c>
      <c r="AF4445" t="s">
        <v>178</v>
      </c>
      <c r="AG4445" t="s">
        <v>492</v>
      </c>
      <c r="AH4445" t="s">
        <v>780</v>
      </c>
      <c r="AI4445" t="s">
        <v>226</v>
      </c>
      <c r="AJ4445" t="s">
        <v>201</v>
      </c>
      <c r="AK4445" t="s">
        <v>73</v>
      </c>
      <c r="AL4445" t="s">
        <v>103</v>
      </c>
      <c r="AM4445" t="s">
        <v>75</v>
      </c>
      <c r="AN4445" t="s">
        <v>76</v>
      </c>
      <c r="AO4445" t="s">
        <v>168</v>
      </c>
      <c r="AP4445" t="s">
        <v>1980</v>
      </c>
      <c r="AQ4445" t="s">
        <v>134</v>
      </c>
      <c r="AR4445" t="s">
        <v>67</v>
      </c>
      <c r="AS4445" t="s">
        <v>54</v>
      </c>
      <c r="AT4445" t="s">
        <v>73</v>
      </c>
      <c r="AU4445" t="s">
        <v>107</v>
      </c>
      <c r="AV4445" t="s">
        <v>15839</v>
      </c>
    </row>
    <row r="4446" spans="1:48" hidden="1" x14ac:dyDescent="0.3">
      <c r="A4446" t="s">
        <v>20651</v>
      </c>
      <c r="B4446" t="s">
        <v>20652</v>
      </c>
      <c r="C4446" s="1" t="str">
        <f t="shared" si="729"/>
        <v>21:0975</v>
      </c>
      <c r="D4446" s="1" t="str">
        <f t="shared" si="733"/>
        <v>21:0111</v>
      </c>
      <c r="E4446" t="s">
        <v>20653</v>
      </c>
      <c r="F4446" t="s">
        <v>20654</v>
      </c>
      <c r="H4446">
        <v>60.900425499999997</v>
      </c>
      <c r="I4446">
        <v>-100.1492382</v>
      </c>
      <c r="J4446" s="1" t="str">
        <f t="shared" si="734"/>
        <v>NGR lake sediment grab sample</v>
      </c>
      <c r="K4446" s="1" t="str">
        <f t="shared" si="735"/>
        <v>&lt;177 micron (NGR)</v>
      </c>
      <c r="L4446">
        <v>147</v>
      </c>
      <c r="M4446" t="s">
        <v>113</v>
      </c>
      <c r="N4446">
        <v>2860</v>
      </c>
      <c r="O4446" t="s">
        <v>103</v>
      </c>
      <c r="P4446" t="s">
        <v>54</v>
      </c>
      <c r="Q4446" t="s">
        <v>410</v>
      </c>
      <c r="R4446" t="s">
        <v>436</v>
      </c>
      <c r="S4446" t="s">
        <v>57</v>
      </c>
      <c r="T4446" t="s">
        <v>279</v>
      </c>
      <c r="U4446" t="s">
        <v>92</v>
      </c>
      <c r="V4446" t="s">
        <v>139</v>
      </c>
      <c r="W4446" t="s">
        <v>346</v>
      </c>
      <c r="X4446" t="s">
        <v>67</v>
      </c>
      <c r="Y4446" t="s">
        <v>118</v>
      </c>
      <c r="Z4446" t="s">
        <v>96</v>
      </c>
      <c r="AA4446" t="s">
        <v>64</v>
      </c>
      <c r="AB4446" t="s">
        <v>471</v>
      </c>
      <c r="AC4446" t="s">
        <v>66</v>
      </c>
      <c r="AD4446" t="s">
        <v>62</v>
      </c>
      <c r="AE4446" t="s">
        <v>396</v>
      </c>
      <c r="AF4446" t="s">
        <v>77</v>
      </c>
      <c r="AG4446" t="s">
        <v>404</v>
      </c>
      <c r="AH4446" t="s">
        <v>780</v>
      </c>
      <c r="AI4446" t="s">
        <v>71</v>
      </c>
      <c r="AJ4446" t="s">
        <v>338</v>
      </c>
      <c r="AK4446" t="s">
        <v>73</v>
      </c>
      <c r="AL4446" t="s">
        <v>177</v>
      </c>
      <c r="AM4446" t="s">
        <v>75</v>
      </c>
      <c r="AN4446" t="s">
        <v>76</v>
      </c>
      <c r="AO4446" t="s">
        <v>203</v>
      </c>
      <c r="AP4446" t="s">
        <v>414</v>
      </c>
      <c r="AQ4446" t="s">
        <v>159</v>
      </c>
      <c r="AR4446" t="s">
        <v>74</v>
      </c>
      <c r="AS4446" t="s">
        <v>54</v>
      </c>
      <c r="AT4446" t="s">
        <v>73</v>
      </c>
      <c r="AU4446" t="s">
        <v>107</v>
      </c>
      <c r="AV4446" t="s">
        <v>737</v>
      </c>
    </row>
    <row r="4447" spans="1:48" hidden="1" x14ac:dyDescent="0.3">
      <c r="A4447" t="s">
        <v>20655</v>
      </c>
      <c r="B4447" t="s">
        <v>20656</v>
      </c>
      <c r="C4447" s="1" t="str">
        <f t="shared" si="729"/>
        <v>21:0975</v>
      </c>
      <c r="D4447" s="1" t="str">
        <f t="shared" si="733"/>
        <v>21:0111</v>
      </c>
      <c r="E4447" t="s">
        <v>20653</v>
      </c>
      <c r="F4447" t="s">
        <v>20657</v>
      </c>
      <c r="H4447">
        <v>60.900425499999997</v>
      </c>
      <c r="I4447">
        <v>-100.1492382</v>
      </c>
      <c r="J4447" s="1" t="str">
        <f t="shared" si="734"/>
        <v>NGR lake sediment grab sample</v>
      </c>
      <c r="K4447" s="1" t="str">
        <f t="shared" si="735"/>
        <v>&lt;177 micron (NGR)</v>
      </c>
      <c r="L4447">
        <v>147</v>
      </c>
      <c r="M4447" t="s">
        <v>132</v>
      </c>
      <c r="N4447">
        <v>2861</v>
      </c>
      <c r="O4447" t="s">
        <v>103</v>
      </c>
      <c r="P4447" t="s">
        <v>54</v>
      </c>
      <c r="Q4447" t="s">
        <v>470</v>
      </c>
      <c r="R4447" t="s">
        <v>347</v>
      </c>
      <c r="S4447" t="s">
        <v>57</v>
      </c>
      <c r="T4447" t="s">
        <v>449</v>
      </c>
      <c r="U4447" t="s">
        <v>178</v>
      </c>
      <c r="V4447" t="s">
        <v>172</v>
      </c>
      <c r="W4447" t="s">
        <v>137</v>
      </c>
      <c r="X4447" t="s">
        <v>74</v>
      </c>
      <c r="Y4447" t="s">
        <v>143</v>
      </c>
      <c r="Z4447" t="s">
        <v>96</v>
      </c>
      <c r="AA4447" t="s">
        <v>64</v>
      </c>
      <c r="AB4447" t="s">
        <v>575</v>
      </c>
      <c r="AC4447" t="s">
        <v>66</v>
      </c>
      <c r="AD4447" t="s">
        <v>67</v>
      </c>
      <c r="AE4447" t="s">
        <v>238</v>
      </c>
      <c r="AF4447" t="s">
        <v>90</v>
      </c>
      <c r="AG4447" t="s">
        <v>122</v>
      </c>
      <c r="AH4447" t="s">
        <v>780</v>
      </c>
      <c r="AI4447" t="s">
        <v>340</v>
      </c>
      <c r="AJ4447" t="s">
        <v>338</v>
      </c>
      <c r="AK4447" t="s">
        <v>73</v>
      </c>
      <c r="AL4447" t="s">
        <v>177</v>
      </c>
      <c r="AM4447" t="s">
        <v>224</v>
      </c>
      <c r="AN4447" t="s">
        <v>76</v>
      </c>
      <c r="AO4447" t="s">
        <v>203</v>
      </c>
      <c r="AP4447" t="s">
        <v>225</v>
      </c>
      <c r="AQ4447" t="s">
        <v>56</v>
      </c>
      <c r="AR4447" t="s">
        <v>67</v>
      </c>
      <c r="AS4447" t="s">
        <v>54</v>
      </c>
      <c r="AT4447" t="s">
        <v>73</v>
      </c>
      <c r="AU4447" t="s">
        <v>107</v>
      </c>
      <c r="AV4447" t="s">
        <v>5876</v>
      </c>
    </row>
    <row r="4448" spans="1:48" hidden="1" x14ac:dyDescent="0.3">
      <c r="A4448" t="s">
        <v>20658</v>
      </c>
      <c r="B4448" t="s">
        <v>20659</v>
      </c>
      <c r="C4448" s="1" t="str">
        <f t="shared" si="729"/>
        <v>21:0975</v>
      </c>
      <c r="D4448" s="1" t="str">
        <f>HYPERLINK("https://geochem.nrcan.gc.ca/cdogs/content/svy/svy_e.htm", "")</f>
        <v/>
      </c>
      <c r="G4448" s="1" t="str">
        <f>HYPERLINK("https://geochem.nrcan.gc.ca/cdogs/content/cr_/cr_00161_e.htm", "161")</f>
        <v>161</v>
      </c>
      <c r="J4448" t="s">
        <v>230</v>
      </c>
      <c r="K4448" t="s">
        <v>231</v>
      </c>
      <c r="L4448">
        <v>147</v>
      </c>
      <c r="M4448" t="s">
        <v>232</v>
      </c>
      <c r="N4448">
        <v>2862</v>
      </c>
      <c r="O4448" t="s">
        <v>692</v>
      </c>
      <c r="P4448" t="s">
        <v>54</v>
      </c>
      <c r="Q4448" t="s">
        <v>656</v>
      </c>
      <c r="R4448" t="s">
        <v>125</v>
      </c>
      <c r="S4448" t="s">
        <v>57</v>
      </c>
      <c r="T4448" t="s">
        <v>561</v>
      </c>
      <c r="U4448" t="s">
        <v>88</v>
      </c>
      <c r="V4448" t="s">
        <v>293</v>
      </c>
      <c r="W4448" t="s">
        <v>170</v>
      </c>
      <c r="X4448" t="s">
        <v>62</v>
      </c>
      <c r="Y4448" t="s">
        <v>94</v>
      </c>
      <c r="Z4448" t="s">
        <v>104</v>
      </c>
      <c r="AA4448" t="s">
        <v>64</v>
      </c>
      <c r="AB4448" t="s">
        <v>189</v>
      </c>
      <c r="AC4448" t="s">
        <v>155</v>
      </c>
      <c r="AD4448" t="s">
        <v>67</v>
      </c>
      <c r="AE4448" t="s">
        <v>8618</v>
      </c>
      <c r="AF4448" t="s">
        <v>616</v>
      </c>
      <c r="AG4448" t="s">
        <v>221</v>
      </c>
      <c r="AH4448" t="s">
        <v>125</v>
      </c>
      <c r="AI4448" t="s">
        <v>134</v>
      </c>
      <c r="AJ4448" t="s">
        <v>117</v>
      </c>
      <c r="AK4448" t="s">
        <v>73</v>
      </c>
      <c r="AL4448" t="s">
        <v>206</v>
      </c>
      <c r="AM4448" t="s">
        <v>68</v>
      </c>
      <c r="AN4448" t="s">
        <v>76</v>
      </c>
      <c r="AO4448" t="s">
        <v>92</v>
      </c>
      <c r="AP4448" t="s">
        <v>9322</v>
      </c>
      <c r="AQ4448" t="s">
        <v>388</v>
      </c>
      <c r="AR4448" t="s">
        <v>62</v>
      </c>
      <c r="AS4448" t="s">
        <v>127</v>
      </c>
      <c r="AT4448" t="s">
        <v>152</v>
      </c>
      <c r="AU4448" t="s">
        <v>107</v>
      </c>
      <c r="AV4448" t="s">
        <v>8232</v>
      </c>
    </row>
    <row r="4449" spans="1:48" hidden="1" x14ac:dyDescent="0.3">
      <c r="A4449" t="s">
        <v>20660</v>
      </c>
      <c r="B4449" t="s">
        <v>20661</v>
      </c>
      <c r="C4449" s="1" t="str">
        <f t="shared" si="729"/>
        <v>21:0975</v>
      </c>
      <c r="D4449" s="1" t="str">
        <f t="shared" ref="D4449:D4466" si="736">HYPERLINK("https://geochem.nrcan.gc.ca/cdogs/content/svy/svy210111_e.htm", "21:0111")</f>
        <v>21:0111</v>
      </c>
      <c r="E4449" t="s">
        <v>20662</v>
      </c>
      <c r="F4449" t="s">
        <v>20663</v>
      </c>
      <c r="H4449">
        <v>60.896417800000002</v>
      </c>
      <c r="I4449">
        <v>-100.20097800000001</v>
      </c>
      <c r="J4449" s="1" t="str">
        <f t="shared" ref="J4449:J4466" si="737">HYPERLINK("https://geochem.nrcan.gc.ca/cdogs/content/kwd/kwd020027_e.htm", "NGR lake sediment grab sample")</f>
        <v>NGR lake sediment grab sample</v>
      </c>
      <c r="K4449" s="1" t="str">
        <f t="shared" ref="K4449:K4466" si="738">HYPERLINK("https://geochem.nrcan.gc.ca/cdogs/content/kwd/kwd080006_e.htm", "&lt;177 micron (NGR)")</f>
        <v>&lt;177 micron (NGR)</v>
      </c>
      <c r="L4449">
        <v>147</v>
      </c>
      <c r="M4449" t="s">
        <v>86</v>
      </c>
      <c r="N4449">
        <v>2863</v>
      </c>
      <c r="O4449" t="s">
        <v>103</v>
      </c>
      <c r="P4449" t="s">
        <v>54</v>
      </c>
      <c r="Q4449" t="s">
        <v>552</v>
      </c>
      <c r="R4449" t="s">
        <v>317</v>
      </c>
      <c r="S4449" t="s">
        <v>57</v>
      </c>
      <c r="T4449" t="s">
        <v>204</v>
      </c>
      <c r="U4449" t="s">
        <v>203</v>
      </c>
      <c r="V4449" t="s">
        <v>223</v>
      </c>
      <c r="W4449" t="s">
        <v>79</v>
      </c>
      <c r="X4449" t="s">
        <v>74</v>
      </c>
      <c r="Y4449" t="s">
        <v>63</v>
      </c>
      <c r="Z4449" t="s">
        <v>62</v>
      </c>
      <c r="AA4449" t="s">
        <v>64</v>
      </c>
      <c r="AB4449" t="s">
        <v>890</v>
      </c>
      <c r="AC4449" t="s">
        <v>66</v>
      </c>
      <c r="AD4449" t="s">
        <v>138</v>
      </c>
      <c r="AE4449" t="s">
        <v>98</v>
      </c>
      <c r="AF4449" t="s">
        <v>347</v>
      </c>
      <c r="AG4449" t="s">
        <v>890</v>
      </c>
      <c r="AH4449" t="s">
        <v>780</v>
      </c>
      <c r="AI4449" t="s">
        <v>96</v>
      </c>
      <c r="AJ4449" t="s">
        <v>124</v>
      </c>
      <c r="AK4449" t="s">
        <v>73</v>
      </c>
      <c r="AL4449" t="s">
        <v>103</v>
      </c>
      <c r="AM4449" t="s">
        <v>75</v>
      </c>
      <c r="AN4449" t="s">
        <v>76</v>
      </c>
      <c r="AO4449" t="s">
        <v>203</v>
      </c>
      <c r="AP4449" t="s">
        <v>234</v>
      </c>
      <c r="AQ4449" t="s">
        <v>3076</v>
      </c>
      <c r="AR4449" t="s">
        <v>67</v>
      </c>
      <c r="AS4449" t="s">
        <v>54</v>
      </c>
      <c r="AT4449" t="s">
        <v>73</v>
      </c>
      <c r="AU4449" t="s">
        <v>107</v>
      </c>
      <c r="AV4449" t="s">
        <v>4594</v>
      </c>
    </row>
    <row r="4450" spans="1:48" hidden="1" x14ac:dyDescent="0.3">
      <c r="A4450" t="s">
        <v>20664</v>
      </c>
      <c r="B4450" t="s">
        <v>20665</v>
      </c>
      <c r="C4450" s="1" t="str">
        <f t="shared" si="729"/>
        <v>21:0975</v>
      </c>
      <c r="D4450" s="1" t="str">
        <f t="shared" si="736"/>
        <v>21:0111</v>
      </c>
      <c r="E4450" t="s">
        <v>20666</v>
      </c>
      <c r="F4450" t="s">
        <v>20667</v>
      </c>
      <c r="H4450">
        <v>60.908209100000001</v>
      </c>
      <c r="I4450">
        <v>-100.266398</v>
      </c>
      <c r="J4450" s="1" t="str">
        <f t="shared" si="737"/>
        <v>NGR lake sediment grab sample</v>
      </c>
      <c r="K4450" s="1" t="str">
        <f t="shared" si="738"/>
        <v>&lt;177 micron (NGR)</v>
      </c>
      <c r="L4450">
        <v>147</v>
      </c>
      <c r="M4450" t="s">
        <v>149</v>
      </c>
      <c r="N4450">
        <v>2864</v>
      </c>
      <c r="O4450" t="s">
        <v>103</v>
      </c>
      <c r="P4450" t="s">
        <v>54</v>
      </c>
      <c r="Q4450" t="s">
        <v>1477</v>
      </c>
      <c r="R4450" t="s">
        <v>616</v>
      </c>
      <c r="S4450" t="s">
        <v>57</v>
      </c>
      <c r="T4450" t="s">
        <v>152</v>
      </c>
      <c r="U4450" t="s">
        <v>281</v>
      </c>
      <c r="V4450" t="s">
        <v>428</v>
      </c>
      <c r="W4450" t="s">
        <v>170</v>
      </c>
      <c r="X4450" t="s">
        <v>67</v>
      </c>
      <c r="Y4450" t="s">
        <v>61</v>
      </c>
      <c r="Z4450" t="s">
        <v>127</v>
      </c>
      <c r="AA4450" t="s">
        <v>64</v>
      </c>
      <c r="AB4450" t="s">
        <v>65</v>
      </c>
      <c r="AC4450" t="s">
        <v>66</v>
      </c>
      <c r="AD4450" t="s">
        <v>170</v>
      </c>
      <c r="AE4450" t="s">
        <v>68</v>
      </c>
      <c r="AF4450" t="s">
        <v>616</v>
      </c>
      <c r="AG4450" t="s">
        <v>428</v>
      </c>
      <c r="AH4450" t="s">
        <v>780</v>
      </c>
      <c r="AI4450" t="s">
        <v>71</v>
      </c>
      <c r="AJ4450" t="s">
        <v>348</v>
      </c>
      <c r="AK4450" t="s">
        <v>73</v>
      </c>
      <c r="AL4450" t="s">
        <v>103</v>
      </c>
      <c r="AM4450" t="s">
        <v>75</v>
      </c>
      <c r="AN4450" t="s">
        <v>76</v>
      </c>
      <c r="AO4450" t="s">
        <v>281</v>
      </c>
      <c r="AP4450" t="s">
        <v>225</v>
      </c>
      <c r="AQ4450" t="s">
        <v>692</v>
      </c>
      <c r="AR4450" t="s">
        <v>74</v>
      </c>
      <c r="AS4450" t="s">
        <v>54</v>
      </c>
      <c r="AT4450" t="s">
        <v>277</v>
      </c>
      <c r="AU4450" t="s">
        <v>107</v>
      </c>
      <c r="AV4450" t="s">
        <v>13406</v>
      </c>
    </row>
    <row r="4451" spans="1:48" hidden="1" x14ac:dyDescent="0.3">
      <c r="A4451" t="s">
        <v>20668</v>
      </c>
      <c r="B4451" t="s">
        <v>20669</v>
      </c>
      <c r="C4451" s="1" t="str">
        <f t="shared" si="729"/>
        <v>21:0975</v>
      </c>
      <c r="D4451" s="1" t="str">
        <f t="shared" si="736"/>
        <v>21:0111</v>
      </c>
      <c r="E4451" t="s">
        <v>20649</v>
      </c>
      <c r="F4451" t="s">
        <v>20670</v>
      </c>
      <c r="H4451">
        <v>60.858832</v>
      </c>
      <c r="I4451">
        <v>-100.2663763</v>
      </c>
      <c r="J4451" s="1" t="str">
        <f t="shared" si="737"/>
        <v>NGR lake sediment grab sample</v>
      </c>
      <c r="K4451" s="1" t="str">
        <f t="shared" si="738"/>
        <v>&lt;177 micron (NGR)</v>
      </c>
      <c r="L4451">
        <v>147</v>
      </c>
      <c r="M4451" t="s">
        <v>345</v>
      </c>
      <c r="N4451">
        <v>2865</v>
      </c>
      <c r="O4451" t="s">
        <v>103</v>
      </c>
      <c r="P4451" t="s">
        <v>54</v>
      </c>
      <c r="Q4451" t="s">
        <v>652</v>
      </c>
      <c r="R4451" t="s">
        <v>178</v>
      </c>
      <c r="S4451" t="s">
        <v>57</v>
      </c>
      <c r="T4451" t="s">
        <v>142</v>
      </c>
      <c r="U4451" t="s">
        <v>59</v>
      </c>
      <c r="V4451" t="s">
        <v>550</v>
      </c>
      <c r="W4451" t="s">
        <v>346</v>
      </c>
      <c r="X4451" t="s">
        <v>67</v>
      </c>
      <c r="Y4451" t="s">
        <v>238</v>
      </c>
      <c r="Z4451" t="s">
        <v>170</v>
      </c>
      <c r="AA4451" t="s">
        <v>64</v>
      </c>
      <c r="AB4451" t="s">
        <v>550</v>
      </c>
      <c r="AC4451" t="s">
        <v>66</v>
      </c>
      <c r="AD4451" t="s">
        <v>170</v>
      </c>
      <c r="AE4451" t="s">
        <v>278</v>
      </c>
      <c r="AF4451" t="s">
        <v>116</v>
      </c>
      <c r="AG4451" t="s">
        <v>236</v>
      </c>
      <c r="AH4451" t="s">
        <v>780</v>
      </c>
      <c r="AI4451" t="s">
        <v>193</v>
      </c>
      <c r="AJ4451" t="s">
        <v>692</v>
      </c>
      <c r="AK4451" t="s">
        <v>73</v>
      </c>
      <c r="AL4451" t="s">
        <v>103</v>
      </c>
      <c r="AM4451" t="s">
        <v>75</v>
      </c>
      <c r="AN4451" t="s">
        <v>76</v>
      </c>
      <c r="AO4451" t="s">
        <v>168</v>
      </c>
      <c r="AP4451" t="s">
        <v>1980</v>
      </c>
      <c r="AQ4451" t="s">
        <v>134</v>
      </c>
      <c r="AR4451" t="s">
        <v>67</v>
      </c>
      <c r="AS4451" t="s">
        <v>54</v>
      </c>
      <c r="AT4451" t="s">
        <v>73</v>
      </c>
      <c r="AU4451" t="s">
        <v>107</v>
      </c>
      <c r="AV4451" t="s">
        <v>18443</v>
      </c>
    </row>
    <row r="4452" spans="1:48" hidden="1" x14ac:dyDescent="0.3">
      <c r="A4452" t="s">
        <v>20671</v>
      </c>
      <c r="B4452" t="s">
        <v>20672</v>
      </c>
      <c r="C4452" s="1" t="str">
        <f t="shared" si="729"/>
        <v>21:0975</v>
      </c>
      <c r="D4452" s="1" t="str">
        <f t="shared" si="736"/>
        <v>21:0111</v>
      </c>
      <c r="E4452" t="s">
        <v>20673</v>
      </c>
      <c r="F4452" t="s">
        <v>20674</v>
      </c>
      <c r="H4452">
        <v>60.839494999999999</v>
      </c>
      <c r="I4452">
        <v>-100.2678009</v>
      </c>
      <c r="J4452" s="1" t="str">
        <f t="shared" si="737"/>
        <v>NGR lake sediment grab sample</v>
      </c>
      <c r="K4452" s="1" t="str">
        <f t="shared" si="738"/>
        <v>&lt;177 micron (NGR)</v>
      </c>
      <c r="L4452">
        <v>147</v>
      </c>
      <c r="M4452" t="s">
        <v>165</v>
      </c>
      <c r="N4452">
        <v>2866</v>
      </c>
      <c r="O4452" t="s">
        <v>103</v>
      </c>
      <c r="P4452" t="s">
        <v>54</v>
      </c>
      <c r="Q4452" t="s">
        <v>80</v>
      </c>
      <c r="R4452" t="s">
        <v>203</v>
      </c>
      <c r="S4452" t="s">
        <v>57</v>
      </c>
      <c r="T4452" t="s">
        <v>427</v>
      </c>
      <c r="U4452" t="s">
        <v>57</v>
      </c>
      <c r="V4452" t="s">
        <v>691</v>
      </c>
      <c r="W4452" t="s">
        <v>62</v>
      </c>
      <c r="X4452" t="s">
        <v>67</v>
      </c>
      <c r="Y4452" t="s">
        <v>125</v>
      </c>
      <c r="Z4452" t="s">
        <v>62</v>
      </c>
      <c r="AA4452" t="s">
        <v>64</v>
      </c>
      <c r="AB4452" t="s">
        <v>251</v>
      </c>
      <c r="AC4452" t="s">
        <v>66</v>
      </c>
      <c r="AD4452" t="s">
        <v>203</v>
      </c>
      <c r="AE4452" t="s">
        <v>3844</v>
      </c>
      <c r="AF4452" t="s">
        <v>76</v>
      </c>
      <c r="AG4452" t="s">
        <v>187</v>
      </c>
      <c r="AH4452" t="s">
        <v>780</v>
      </c>
      <c r="AI4452" t="s">
        <v>94</v>
      </c>
      <c r="AJ4452" t="s">
        <v>340</v>
      </c>
      <c r="AK4452" t="s">
        <v>73</v>
      </c>
      <c r="AL4452" t="s">
        <v>103</v>
      </c>
      <c r="AM4452" t="s">
        <v>75</v>
      </c>
      <c r="AN4452" t="s">
        <v>76</v>
      </c>
      <c r="AO4452" t="s">
        <v>117</v>
      </c>
      <c r="AP4452" t="s">
        <v>325</v>
      </c>
      <c r="AQ4452" t="s">
        <v>20675</v>
      </c>
      <c r="AR4452" t="s">
        <v>67</v>
      </c>
      <c r="AS4452" t="s">
        <v>54</v>
      </c>
      <c r="AT4452" t="s">
        <v>73</v>
      </c>
      <c r="AU4452" t="s">
        <v>107</v>
      </c>
      <c r="AV4452" t="s">
        <v>13912</v>
      </c>
    </row>
    <row r="4453" spans="1:48" hidden="1" x14ac:dyDescent="0.3">
      <c r="A4453" t="s">
        <v>20676</v>
      </c>
      <c r="B4453" t="s">
        <v>20677</v>
      </c>
      <c r="C4453" s="1" t="str">
        <f t="shared" si="729"/>
        <v>21:0975</v>
      </c>
      <c r="D4453" s="1" t="str">
        <f t="shared" si="736"/>
        <v>21:0111</v>
      </c>
      <c r="E4453" t="s">
        <v>20678</v>
      </c>
      <c r="F4453" t="s">
        <v>20679</v>
      </c>
      <c r="H4453">
        <v>60.827418899999998</v>
      </c>
      <c r="I4453">
        <v>-100.315271</v>
      </c>
      <c r="J4453" s="1" t="str">
        <f t="shared" si="737"/>
        <v>NGR lake sediment grab sample</v>
      </c>
      <c r="K4453" s="1" t="str">
        <f t="shared" si="738"/>
        <v>&lt;177 micron (NGR)</v>
      </c>
      <c r="L4453">
        <v>147</v>
      </c>
      <c r="M4453" t="s">
        <v>185</v>
      </c>
      <c r="N4453">
        <v>2867</v>
      </c>
      <c r="O4453" t="s">
        <v>103</v>
      </c>
      <c r="P4453" t="s">
        <v>54</v>
      </c>
      <c r="Q4453" t="s">
        <v>275</v>
      </c>
      <c r="R4453" t="s">
        <v>104</v>
      </c>
      <c r="S4453" t="s">
        <v>57</v>
      </c>
      <c r="T4453" t="s">
        <v>316</v>
      </c>
      <c r="U4453" t="s">
        <v>138</v>
      </c>
      <c r="V4453" t="s">
        <v>69</v>
      </c>
      <c r="W4453" t="s">
        <v>421</v>
      </c>
      <c r="X4453" t="s">
        <v>67</v>
      </c>
      <c r="Y4453" t="s">
        <v>396</v>
      </c>
      <c r="Z4453" t="s">
        <v>170</v>
      </c>
      <c r="AA4453" t="s">
        <v>64</v>
      </c>
      <c r="AB4453" t="s">
        <v>356</v>
      </c>
      <c r="AC4453" t="s">
        <v>66</v>
      </c>
      <c r="AD4453" t="s">
        <v>92</v>
      </c>
      <c r="AE4453" t="s">
        <v>943</v>
      </c>
      <c r="AF4453" t="s">
        <v>92</v>
      </c>
      <c r="AG4453" t="s">
        <v>251</v>
      </c>
      <c r="AH4453" t="s">
        <v>780</v>
      </c>
      <c r="AI4453" t="s">
        <v>363</v>
      </c>
      <c r="AJ4453" t="s">
        <v>226</v>
      </c>
      <c r="AK4453" t="s">
        <v>73</v>
      </c>
      <c r="AL4453" t="s">
        <v>103</v>
      </c>
      <c r="AM4453" t="s">
        <v>103</v>
      </c>
      <c r="AN4453" t="s">
        <v>76</v>
      </c>
      <c r="AO4453" t="s">
        <v>280</v>
      </c>
      <c r="AP4453" t="s">
        <v>830</v>
      </c>
      <c r="AQ4453" t="s">
        <v>5271</v>
      </c>
      <c r="AR4453" t="s">
        <v>74</v>
      </c>
      <c r="AS4453" t="s">
        <v>54</v>
      </c>
      <c r="AT4453" t="s">
        <v>73</v>
      </c>
      <c r="AU4453" t="s">
        <v>107</v>
      </c>
      <c r="AV4453" t="s">
        <v>7649</v>
      </c>
    </row>
    <row r="4454" spans="1:48" hidden="1" x14ac:dyDescent="0.3">
      <c r="A4454" t="s">
        <v>20680</v>
      </c>
      <c r="B4454" t="s">
        <v>20681</v>
      </c>
      <c r="C4454" s="1" t="str">
        <f t="shared" si="729"/>
        <v>21:0975</v>
      </c>
      <c r="D4454" s="1" t="str">
        <f t="shared" si="736"/>
        <v>21:0111</v>
      </c>
      <c r="E4454" t="s">
        <v>20682</v>
      </c>
      <c r="F4454" t="s">
        <v>20683</v>
      </c>
      <c r="H4454">
        <v>60.815890400000001</v>
      </c>
      <c r="I4454">
        <v>-100.3619757</v>
      </c>
      <c r="J4454" s="1" t="str">
        <f t="shared" si="737"/>
        <v>NGR lake sediment grab sample</v>
      </c>
      <c r="K4454" s="1" t="str">
        <f t="shared" si="738"/>
        <v>&lt;177 micron (NGR)</v>
      </c>
      <c r="L4454">
        <v>147</v>
      </c>
      <c r="M4454" t="s">
        <v>200</v>
      </c>
      <c r="N4454">
        <v>2868</v>
      </c>
      <c r="O4454" t="s">
        <v>103</v>
      </c>
      <c r="P4454" t="s">
        <v>54</v>
      </c>
      <c r="Q4454" t="s">
        <v>2374</v>
      </c>
      <c r="R4454" t="s">
        <v>317</v>
      </c>
      <c r="S4454" t="s">
        <v>57</v>
      </c>
      <c r="T4454" t="s">
        <v>560</v>
      </c>
      <c r="U4454" t="s">
        <v>141</v>
      </c>
      <c r="V4454" t="s">
        <v>236</v>
      </c>
      <c r="W4454" t="s">
        <v>171</v>
      </c>
      <c r="X4454" t="s">
        <v>62</v>
      </c>
      <c r="Y4454" t="s">
        <v>151</v>
      </c>
      <c r="Z4454" t="s">
        <v>170</v>
      </c>
      <c r="AA4454" t="s">
        <v>64</v>
      </c>
      <c r="AB4454" t="s">
        <v>277</v>
      </c>
      <c r="AC4454" t="s">
        <v>173</v>
      </c>
      <c r="AD4454" t="s">
        <v>616</v>
      </c>
      <c r="AE4454" t="s">
        <v>2050</v>
      </c>
      <c r="AF4454" t="s">
        <v>282</v>
      </c>
      <c r="AG4454" t="s">
        <v>356</v>
      </c>
      <c r="AH4454" t="s">
        <v>780</v>
      </c>
      <c r="AI4454" t="s">
        <v>280</v>
      </c>
      <c r="AJ4454" t="s">
        <v>14251</v>
      </c>
      <c r="AK4454" t="s">
        <v>73</v>
      </c>
      <c r="AL4454" t="s">
        <v>103</v>
      </c>
      <c r="AM4454" t="s">
        <v>302</v>
      </c>
      <c r="AN4454" t="s">
        <v>76</v>
      </c>
      <c r="AO4454" t="s">
        <v>1753</v>
      </c>
      <c r="AP4454" t="s">
        <v>1477</v>
      </c>
      <c r="AQ4454" t="s">
        <v>116</v>
      </c>
      <c r="AR4454" t="s">
        <v>74</v>
      </c>
      <c r="AS4454" t="s">
        <v>96</v>
      </c>
      <c r="AT4454" t="s">
        <v>364</v>
      </c>
      <c r="AU4454" t="s">
        <v>107</v>
      </c>
      <c r="AV4454" t="s">
        <v>2780</v>
      </c>
    </row>
    <row r="4455" spans="1:48" hidden="1" x14ac:dyDescent="0.3">
      <c r="A4455" t="s">
        <v>20684</v>
      </c>
      <c r="B4455" t="s">
        <v>20685</v>
      </c>
      <c r="C4455" s="1" t="str">
        <f t="shared" si="729"/>
        <v>21:0975</v>
      </c>
      <c r="D4455" s="1" t="str">
        <f t="shared" si="736"/>
        <v>21:0111</v>
      </c>
      <c r="E4455" t="s">
        <v>20686</v>
      </c>
      <c r="F4455" t="s">
        <v>20687</v>
      </c>
      <c r="H4455">
        <v>60.808959899999998</v>
      </c>
      <c r="I4455">
        <v>-100.38723229999999</v>
      </c>
      <c r="J4455" s="1" t="str">
        <f t="shared" si="737"/>
        <v>NGR lake sediment grab sample</v>
      </c>
      <c r="K4455" s="1" t="str">
        <f t="shared" si="738"/>
        <v>&lt;177 micron (NGR)</v>
      </c>
      <c r="L4455">
        <v>147</v>
      </c>
      <c r="M4455" t="s">
        <v>217</v>
      </c>
      <c r="N4455">
        <v>2869</v>
      </c>
      <c r="O4455" t="s">
        <v>103</v>
      </c>
      <c r="P4455" t="s">
        <v>54</v>
      </c>
      <c r="Q4455" t="s">
        <v>541</v>
      </c>
      <c r="R4455" t="s">
        <v>357</v>
      </c>
      <c r="S4455" t="s">
        <v>57</v>
      </c>
      <c r="T4455" t="s">
        <v>142</v>
      </c>
      <c r="U4455" t="s">
        <v>138</v>
      </c>
      <c r="V4455" t="s">
        <v>69</v>
      </c>
      <c r="W4455" t="s">
        <v>68</v>
      </c>
      <c r="X4455" t="s">
        <v>67</v>
      </c>
      <c r="Y4455" t="s">
        <v>302</v>
      </c>
      <c r="Z4455" t="s">
        <v>62</v>
      </c>
      <c r="AA4455" t="s">
        <v>64</v>
      </c>
      <c r="AB4455" t="s">
        <v>550</v>
      </c>
      <c r="AC4455" t="s">
        <v>66</v>
      </c>
      <c r="AD4455" t="s">
        <v>67</v>
      </c>
      <c r="AE4455" t="s">
        <v>222</v>
      </c>
      <c r="AF4455" t="s">
        <v>76</v>
      </c>
      <c r="AG4455" t="s">
        <v>691</v>
      </c>
      <c r="AH4455" t="s">
        <v>780</v>
      </c>
      <c r="AI4455" t="s">
        <v>226</v>
      </c>
      <c r="AJ4455" t="s">
        <v>201</v>
      </c>
      <c r="AK4455" t="s">
        <v>73</v>
      </c>
      <c r="AL4455" t="s">
        <v>103</v>
      </c>
      <c r="AM4455" t="s">
        <v>103</v>
      </c>
      <c r="AN4455" t="s">
        <v>76</v>
      </c>
      <c r="AO4455" t="s">
        <v>429</v>
      </c>
      <c r="AP4455" t="s">
        <v>920</v>
      </c>
      <c r="AQ4455" t="s">
        <v>308</v>
      </c>
      <c r="AR4455" t="s">
        <v>67</v>
      </c>
      <c r="AS4455" t="s">
        <v>54</v>
      </c>
      <c r="AT4455" t="s">
        <v>73</v>
      </c>
      <c r="AU4455" t="s">
        <v>107</v>
      </c>
      <c r="AV4455" t="s">
        <v>10203</v>
      </c>
    </row>
    <row r="4456" spans="1:48" hidden="1" x14ac:dyDescent="0.3">
      <c r="A4456" t="s">
        <v>20688</v>
      </c>
      <c r="B4456" t="s">
        <v>20689</v>
      </c>
      <c r="C4456" s="1" t="str">
        <f t="shared" si="729"/>
        <v>21:0975</v>
      </c>
      <c r="D4456" s="1" t="str">
        <f t="shared" si="736"/>
        <v>21:0111</v>
      </c>
      <c r="E4456" t="s">
        <v>20690</v>
      </c>
      <c r="F4456" t="s">
        <v>20691</v>
      </c>
      <c r="H4456">
        <v>60.768003399999998</v>
      </c>
      <c r="I4456">
        <v>-100.4044829</v>
      </c>
      <c r="J4456" s="1" t="str">
        <f t="shared" si="737"/>
        <v>NGR lake sediment grab sample</v>
      </c>
      <c r="K4456" s="1" t="str">
        <f t="shared" si="738"/>
        <v>&lt;177 micron (NGR)</v>
      </c>
      <c r="L4456">
        <v>147</v>
      </c>
      <c r="M4456" t="s">
        <v>246</v>
      </c>
      <c r="N4456">
        <v>2870</v>
      </c>
      <c r="O4456" t="s">
        <v>103</v>
      </c>
      <c r="P4456" t="s">
        <v>54</v>
      </c>
      <c r="Q4456" t="s">
        <v>593</v>
      </c>
      <c r="R4456" t="s">
        <v>317</v>
      </c>
      <c r="S4456" t="s">
        <v>57</v>
      </c>
      <c r="T4456" t="s">
        <v>304</v>
      </c>
      <c r="U4456" t="s">
        <v>178</v>
      </c>
      <c r="V4456" t="s">
        <v>141</v>
      </c>
      <c r="W4456" t="s">
        <v>125</v>
      </c>
      <c r="X4456" t="s">
        <v>67</v>
      </c>
      <c r="Y4456" t="s">
        <v>159</v>
      </c>
      <c r="Z4456" t="s">
        <v>62</v>
      </c>
      <c r="AA4456" t="s">
        <v>64</v>
      </c>
      <c r="AB4456" t="s">
        <v>575</v>
      </c>
      <c r="AC4456" t="s">
        <v>66</v>
      </c>
      <c r="AD4456" t="s">
        <v>104</v>
      </c>
      <c r="AE4456" t="s">
        <v>10367</v>
      </c>
      <c r="AF4456" t="s">
        <v>134</v>
      </c>
      <c r="AG4456" t="s">
        <v>134</v>
      </c>
      <c r="AH4456" t="s">
        <v>780</v>
      </c>
      <c r="AI4456" t="s">
        <v>94</v>
      </c>
      <c r="AJ4456" t="s">
        <v>709</v>
      </c>
      <c r="AK4456" t="s">
        <v>73</v>
      </c>
      <c r="AL4456" t="s">
        <v>103</v>
      </c>
      <c r="AM4456" t="s">
        <v>224</v>
      </c>
      <c r="AN4456" t="s">
        <v>76</v>
      </c>
      <c r="AO4456" t="s">
        <v>72</v>
      </c>
      <c r="AP4456" t="s">
        <v>1134</v>
      </c>
      <c r="AQ4456" t="s">
        <v>143</v>
      </c>
      <c r="AR4456" t="s">
        <v>74</v>
      </c>
      <c r="AS4456" t="s">
        <v>54</v>
      </c>
      <c r="AT4456" t="s">
        <v>73</v>
      </c>
      <c r="AU4456" t="s">
        <v>107</v>
      </c>
      <c r="AV4456" t="s">
        <v>13382</v>
      </c>
    </row>
    <row r="4457" spans="1:48" hidden="1" x14ac:dyDescent="0.3">
      <c r="A4457" t="s">
        <v>20692</v>
      </c>
      <c r="B4457" t="s">
        <v>20693</v>
      </c>
      <c r="C4457" s="1" t="str">
        <f t="shared" si="729"/>
        <v>21:0975</v>
      </c>
      <c r="D4457" s="1" t="str">
        <f t="shared" si="736"/>
        <v>21:0111</v>
      </c>
      <c r="E4457" t="s">
        <v>20694</v>
      </c>
      <c r="F4457" t="s">
        <v>20695</v>
      </c>
      <c r="H4457">
        <v>60.7667079</v>
      </c>
      <c r="I4457">
        <v>-100.4502845</v>
      </c>
      <c r="J4457" s="1" t="str">
        <f t="shared" si="737"/>
        <v>NGR lake sediment grab sample</v>
      </c>
      <c r="K4457" s="1" t="str">
        <f t="shared" si="738"/>
        <v>&lt;177 micron (NGR)</v>
      </c>
      <c r="L4457">
        <v>147</v>
      </c>
      <c r="M4457" t="s">
        <v>260</v>
      </c>
      <c r="N4457">
        <v>2871</v>
      </c>
      <c r="O4457" t="s">
        <v>103</v>
      </c>
      <c r="P4457" t="s">
        <v>54</v>
      </c>
      <c r="Q4457" t="s">
        <v>479</v>
      </c>
      <c r="R4457" t="s">
        <v>151</v>
      </c>
      <c r="S4457" t="s">
        <v>57</v>
      </c>
      <c r="T4457" t="s">
        <v>304</v>
      </c>
      <c r="U4457" t="s">
        <v>59</v>
      </c>
      <c r="V4457" t="s">
        <v>90</v>
      </c>
      <c r="W4457" t="s">
        <v>157</v>
      </c>
      <c r="X4457" t="s">
        <v>67</v>
      </c>
      <c r="Y4457" t="s">
        <v>75</v>
      </c>
      <c r="Z4457" t="s">
        <v>62</v>
      </c>
      <c r="AA4457" t="s">
        <v>64</v>
      </c>
      <c r="AB4457" t="s">
        <v>691</v>
      </c>
      <c r="AC4457" t="s">
        <v>66</v>
      </c>
      <c r="AD4457" t="s">
        <v>67</v>
      </c>
      <c r="AE4457" t="s">
        <v>2032</v>
      </c>
      <c r="AF4457" t="s">
        <v>134</v>
      </c>
      <c r="AG4457" t="s">
        <v>436</v>
      </c>
      <c r="AH4457" t="s">
        <v>780</v>
      </c>
      <c r="AI4457" t="s">
        <v>308</v>
      </c>
      <c r="AJ4457" t="s">
        <v>233</v>
      </c>
      <c r="AK4457" t="s">
        <v>73</v>
      </c>
      <c r="AL4457" t="s">
        <v>103</v>
      </c>
      <c r="AM4457" t="s">
        <v>103</v>
      </c>
      <c r="AN4457" t="s">
        <v>76</v>
      </c>
      <c r="AO4457" t="s">
        <v>318</v>
      </c>
      <c r="AP4457" t="s">
        <v>676</v>
      </c>
      <c r="AQ4457" t="s">
        <v>211</v>
      </c>
      <c r="AR4457" t="s">
        <v>67</v>
      </c>
      <c r="AS4457" t="s">
        <v>54</v>
      </c>
      <c r="AT4457" t="s">
        <v>73</v>
      </c>
      <c r="AU4457" t="s">
        <v>107</v>
      </c>
      <c r="AV4457" t="s">
        <v>20696</v>
      </c>
    </row>
    <row r="4458" spans="1:48" hidden="1" x14ac:dyDescent="0.3">
      <c r="A4458" t="s">
        <v>20697</v>
      </c>
      <c r="B4458" t="s">
        <v>20698</v>
      </c>
      <c r="C4458" s="1" t="str">
        <f t="shared" si="729"/>
        <v>21:0975</v>
      </c>
      <c r="D4458" s="1" t="str">
        <f t="shared" si="736"/>
        <v>21:0111</v>
      </c>
      <c r="E4458" t="s">
        <v>20699</v>
      </c>
      <c r="F4458" t="s">
        <v>20700</v>
      </c>
      <c r="H4458">
        <v>60.767282999999999</v>
      </c>
      <c r="I4458">
        <v>-100.53499840000001</v>
      </c>
      <c r="J4458" s="1" t="str">
        <f t="shared" si="737"/>
        <v>NGR lake sediment grab sample</v>
      </c>
      <c r="K4458" s="1" t="str">
        <f t="shared" si="738"/>
        <v>&lt;177 micron (NGR)</v>
      </c>
      <c r="L4458">
        <v>147</v>
      </c>
      <c r="M4458" t="s">
        <v>273</v>
      </c>
      <c r="N4458">
        <v>2872</v>
      </c>
      <c r="O4458" t="s">
        <v>103</v>
      </c>
      <c r="P4458" t="s">
        <v>54</v>
      </c>
      <c r="Q4458" t="s">
        <v>2374</v>
      </c>
      <c r="R4458" t="s">
        <v>290</v>
      </c>
      <c r="S4458" t="s">
        <v>57</v>
      </c>
      <c r="T4458" t="s">
        <v>279</v>
      </c>
      <c r="U4458" t="s">
        <v>138</v>
      </c>
      <c r="V4458" t="s">
        <v>251</v>
      </c>
      <c r="W4458" t="s">
        <v>396</v>
      </c>
      <c r="X4458" t="s">
        <v>67</v>
      </c>
      <c r="Y4458" t="s">
        <v>206</v>
      </c>
      <c r="Z4458" t="s">
        <v>127</v>
      </c>
      <c r="AA4458" t="s">
        <v>64</v>
      </c>
      <c r="AB4458" t="s">
        <v>575</v>
      </c>
      <c r="AC4458" t="s">
        <v>66</v>
      </c>
      <c r="AD4458" t="s">
        <v>67</v>
      </c>
      <c r="AE4458" t="s">
        <v>206</v>
      </c>
      <c r="AF4458" t="s">
        <v>178</v>
      </c>
      <c r="AG4458" t="s">
        <v>65</v>
      </c>
      <c r="AH4458" t="s">
        <v>780</v>
      </c>
      <c r="AI4458" t="s">
        <v>263</v>
      </c>
      <c r="AJ4458" t="s">
        <v>233</v>
      </c>
      <c r="AK4458" t="s">
        <v>73</v>
      </c>
      <c r="AL4458" t="s">
        <v>103</v>
      </c>
      <c r="AM4458" t="s">
        <v>224</v>
      </c>
      <c r="AN4458" t="s">
        <v>76</v>
      </c>
      <c r="AO4458" t="s">
        <v>429</v>
      </c>
      <c r="AP4458" t="s">
        <v>2033</v>
      </c>
      <c r="AQ4458" t="s">
        <v>355</v>
      </c>
      <c r="AR4458" t="s">
        <v>67</v>
      </c>
      <c r="AS4458" t="s">
        <v>54</v>
      </c>
      <c r="AT4458" t="s">
        <v>73</v>
      </c>
      <c r="AU4458" t="s">
        <v>107</v>
      </c>
      <c r="AV4458" t="s">
        <v>20701</v>
      </c>
    </row>
    <row r="4459" spans="1:48" hidden="1" x14ac:dyDescent="0.3">
      <c r="A4459" t="s">
        <v>20702</v>
      </c>
      <c r="B4459" t="s">
        <v>20703</v>
      </c>
      <c r="C4459" s="1" t="str">
        <f t="shared" si="729"/>
        <v>21:0975</v>
      </c>
      <c r="D4459" s="1" t="str">
        <f t="shared" si="736"/>
        <v>21:0111</v>
      </c>
      <c r="E4459" t="s">
        <v>20704</v>
      </c>
      <c r="F4459" t="s">
        <v>20705</v>
      </c>
      <c r="H4459">
        <v>60.7621234</v>
      </c>
      <c r="I4459">
        <v>-100.59092080000001</v>
      </c>
      <c r="J4459" s="1" t="str">
        <f t="shared" si="737"/>
        <v>NGR lake sediment grab sample</v>
      </c>
      <c r="K4459" s="1" t="str">
        <f t="shared" si="738"/>
        <v>&lt;177 micron (NGR)</v>
      </c>
      <c r="L4459">
        <v>147</v>
      </c>
      <c r="M4459" t="s">
        <v>289</v>
      </c>
      <c r="N4459">
        <v>2873</v>
      </c>
      <c r="O4459" t="s">
        <v>103</v>
      </c>
      <c r="P4459" t="s">
        <v>54</v>
      </c>
      <c r="Q4459" t="s">
        <v>420</v>
      </c>
      <c r="R4459" t="s">
        <v>168</v>
      </c>
      <c r="S4459" t="s">
        <v>57</v>
      </c>
      <c r="T4459" t="s">
        <v>172</v>
      </c>
      <c r="U4459" t="s">
        <v>57</v>
      </c>
      <c r="V4459" t="s">
        <v>90</v>
      </c>
      <c r="W4459" t="s">
        <v>526</v>
      </c>
      <c r="X4459" t="s">
        <v>74</v>
      </c>
      <c r="Y4459" t="s">
        <v>526</v>
      </c>
      <c r="Z4459" t="s">
        <v>127</v>
      </c>
      <c r="AA4459" t="s">
        <v>64</v>
      </c>
      <c r="AB4459" t="s">
        <v>141</v>
      </c>
      <c r="AC4459" t="s">
        <v>66</v>
      </c>
      <c r="AD4459" t="s">
        <v>67</v>
      </c>
      <c r="AE4459" t="s">
        <v>526</v>
      </c>
      <c r="AF4459" t="s">
        <v>76</v>
      </c>
      <c r="AG4459" t="s">
        <v>221</v>
      </c>
      <c r="AH4459" t="s">
        <v>780</v>
      </c>
      <c r="AI4459" t="s">
        <v>226</v>
      </c>
      <c r="AJ4459" t="s">
        <v>118</v>
      </c>
      <c r="AK4459" t="s">
        <v>73</v>
      </c>
      <c r="AL4459" t="s">
        <v>103</v>
      </c>
      <c r="AM4459" t="s">
        <v>103</v>
      </c>
      <c r="AN4459" t="s">
        <v>76</v>
      </c>
      <c r="AO4459" t="s">
        <v>692</v>
      </c>
      <c r="AP4459" t="s">
        <v>2741</v>
      </c>
      <c r="AQ4459" t="s">
        <v>95</v>
      </c>
      <c r="AR4459" t="s">
        <v>67</v>
      </c>
      <c r="AS4459" t="s">
        <v>54</v>
      </c>
      <c r="AT4459" t="s">
        <v>73</v>
      </c>
      <c r="AU4459" t="s">
        <v>107</v>
      </c>
      <c r="AV4459" t="s">
        <v>8776</v>
      </c>
    </row>
    <row r="4460" spans="1:48" hidden="1" x14ac:dyDescent="0.3">
      <c r="A4460" t="s">
        <v>20706</v>
      </c>
      <c r="B4460" t="s">
        <v>20707</v>
      </c>
      <c r="C4460" s="1" t="str">
        <f t="shared" si="729"/>
        <v>21:0975</v>
      </c>
      <c r="D4460" s="1" t="str">
        <f t="shared" si="736"/>
        <v>21:0111</v>
      </c>
      <c r="E4460" t="s">
        <v>20708</v>
      </c>
      <c r="F4460" t="s">
        <v>20709</v>
      </c>
      <c r="H4460">
        <v>60.760261499999999</v>
      </c>
      <c r="I4460">
        <v>-100.6738119</v>
      </c>
      <c r="J4460" s="1" t="str">
        <f t="shared" si="737"/>
        <v>NGR lake sediment grab sample</v>
      </c>
      <c r="K4460" s="1" t="str">
        <f t="shared" si="738"/>
        <v>&lt;177 micron (NGR)</v>
      </c>
      <c r="L4460">
        <v>147</v>
      </c>
      <c r="M4460" t="s">
        <v>301</v>
      </c>
      <c r="N4460">
        <v>2874</v>
      </c>
      <c r="O4460" t="s">
        <v>103</v>
      </c>
      <c r="P4460" t="s">
        <v>54</v>
      </c>
      <c r="Q4460" t="s">
        <v>836</v>
      </c>
      <c r="R4460" t="s">
        <v>203</v>
      </c>
      <c r="S4460" t="s">
        <v>57</v>
      </c>
      <c r="T4460" t="s">
        <v>169</v>
      </c>
      <c r="U4460" t="s">
        <v>59</v>
      </c>
      <c r="V4460" t="s">
        <v>575</v>
      </c>
      <c r="W4460" t="s">
        <v>346</v>
      </c>
      <c r="X4460" t="s">
        <v>67</v>
      </c>
      <c r="Y4460" t="s">
        <v>137</v>
      </c>
      <c r="Z4460" t="s">
        <v>138</v>
      </c>
      <c r="AA4460" t="s">
        <v>64</v>
      </c>
      <c r="AB4460" t="s">
        <v>251</v>
      </c>
      <c r="AC4460" t="s">
        <v>66</v>
      </c>
      <c r="AD4460" t="s">
        <v>67</v>
      </c>
      <c r="AE4460" t="s">
        <v>4168</v>
      </c>
      <c r="AF4460" t="s">
        <v>77</v>
      </c>
      <c r="AG4460" t="s">
        <v>1089</v>
      </c>
      <c r="AH4460" t="s">
        <v>780</v>
      </c>
      <c r="AI4460" t="s">
        <v>71</v>
      </c>
      <c r="AJ4460" t="s">
        <v>692</v>
      </c>
      <c r="AK4460" t="s">
        <v>73</v>
      </c>
      <c r="AL4460" t="s">
        <v>75</v>
      </c>
      <c r="AM4460" t="s">
        <v>224</v>
      </c>
      <c r="AN4460" t="s">
        <v>76</v>
      </c>
      <c r="AO4460" t="s">
        <v>1073</v>
      </c>
      <c r="AP4460" t="s">
        <v>210</v>
      </c>
      <c r="AQ4460" t="s">
        <v>170</v>
      </c>
      <c r="AR4460" t="s">
        <v>74</v>
      </c>
      <c r="AS4460" t="s">
        <v>54</v>
      </c>
      <c r="AT4460" t="s">
        <v>73</v>
      </c>
      <c r="AU4460" t="s">
        <v>107</v>
      </c>
      <c r="AV4460" t="s">
        <v>1418</v>
      </c>
    </row>
    <row r="4461" spans="1:48" hidden="1" x14ac:dyDescent="0.3">
      <c r="A4461" t="s">
        <v>20710</v>
      </c>
      <c r="B4461" t="s">
        <v>20711</v>
      </c>
      <c r="C4461" s="1" t="str">
        <f t="shared" si="729"/>
        <v>21:0975</v>
      </c>
      <c r="D4461" s="1" t="str">
        <f t="shared" si="736"/>
        <v>21:0111</v>
      </c>
      <c r="E4461" t="s">
        <v>20712</v>
      </c>
      <c r="F4461" t="s">
        <v>20713</v>
      </c>
      <c r="H4461">
        <v>60.7628597</v>
      </c>
      <c r="I4461">
        <v>-100.7281371</v>
      </c>
      <c r="J4461" s="1" t="str">
        <f t="shared" si="737"/>
        <v>NGR lake sediment grab sample</v>
      </c>
      <c r="K4461" s="1" t="str">
        <f t="shared" si="738"/>
        <v>&lt;177 micron (NGR)</v>
      </c>
      <c r="L4461">
        <v>147</v>
      </c>
      <c r="M4461" t="s">
        <v>314</v>
      </c>
      <c r="N4461">
        <v>2875</v>
      </c>
      <c r="O4461" t="s">
        <v>103</v>
      </c>
      <c r="P4461" t="s">
        <v>54</v>
      </c>
      <c r="Q4461" t="s">
        <v>420</v>
      </c>
      <c r="R4461" t="s">
        <v>121</v>
      </c>
      <c r="S4461" t="s">
        <v>57</v>
      </c>
      <c r="T4461" t="s">
        <v>135</v>
      </c>
      <c r="U4461" t="s">
        <v>168</v>
      </c>
      <c r="V4461" t="s">
        <v>264</v>
      </c>
      <c r="W4461" t="s">
        <v>302</v>
      </c>
      <c r="X4461" t="s">
        <v>67</v>
      </c>
      <c r="Y4461" t="s">
        <v>63</v>
      </c>
      <c r="Z4461" t="s">
        <v>96</v>
      </c>
      <c r="AA4461" t="s">
        <v>64</v>
      </c>
      <c r="AB4461" t="s">
        <v>492</v>
      </c>
      <c r="AC4461" t="s">
        <v>66</v>
      </c>
      <c r="AD4461" t="s">
        <v>67</v>
      </c>
      <c r="AE4461" t="s">
        <v>526</v>
      </c>
      <c r="AF4461" t="s">
        <v>290</v>
      </c>
      <c r="AG4461" t="s">
        <v>221</v>
      </c>
      <c r="AH4461" t="s">
        <v>780</v>
      </c>
      <c r="AI4461" t="s">
        <v>124</v>
      </c>
      <c r="AJ4461" t="s">
        <v>53</v>
      </c>
      <c r="AK4461" t="s">
        <v>73</v>
      </c>
      <c r="AL4461" t="s">
        <v>75</v>
      </c>
      <c r="AM4461" t="s">
        <v>75</v>
      </c>
      <c r="AN4461" t="s">
        <v>76</v>
      </c>
      <c r="AO4461" t="s">
        <v>208</v>
      </c>
      <c r="AP4461" t="s">
        <v>225</v>
      </c>
      <c r="AQ4461" t="s">
        <v>94</v>
      </c>
      <c r="AR4461" t="s">
        <v>74</v>
      </c>
      <c r="AS4461" t="s">
        <v>54</v>
      </c>
      <c r="AT4461" t="s">
        <v>73</v>
      </c>
      <c r="AU4461" t="s">
        <v>107</v>
      </c>
      <c r="AV4461" t="s">
        <v>5570</v>
      </c>
    </row>
    <row r="4462" spans="1:48" hidden="1" x14ac:dyDescent="0.3">
      <c r="A4462" t="s">
        <v>20714</v>
      </c>
      <c r="B4462" t="s">
        <v>20715</v>
      </c>
      <c r="C4462" s="1" t="str">
        <f t="shared" si="729"/>
        <v>21:0975</v>
      </c>
      <c r="D4462" s="1" t="str">
        <f t="shared" si="736"/>
        <v>21:0111</v>
      </c>
      <c r="E4462" t="s">
        <v>20716</v>
      </c>
      <c r="F4462" t="s">
        <v>20717</v>
      </c>
      <c r="H4462">
        <v>60.7677233</v>
      </c>
      <c r="I4462">
        <v>-100.8055111</v>
      </c>
      <c r="J4462" s="1" t="str">
        <f t="shared" si="737"/>
        <v>NGR lake sediment grab sample</v>
      </c>
      <c r="K4462" s="1" t="str">
        <f t="shared" si="738"/>
        <v>&lt;177 micron (NGR)</v>
      </c>
      <c r="L4462">
        <v>147</v>
      </c>
      <c r="M4462" t="s">
        <v>324</v>
      </c>
      <c r="N4462">
        <v>2876</v>
      </c>
      <c r="O4462" t="s">
        <v>103</v>
      </c>
      <c r="P4462" t="s">
        <v>54</v>
      </c>
      <c r="Q4462" t="s">
        <v>1295</v>
      </c>
      <c r="R4462" t="s">
        <v>436</v>
      </c>
      <c r="S4462" t="s">
        <v>57</v>
      </c>
      <c r="T4462" t="s">
        <v>152</v>
      </c>
      <c r="U4462" t="s">
        <v>59</v>
      </c>
      <c r="V4462" t="s">
        <v>478</v>
      </c>
      <c r="W4462" t="s">
        <v>68</v>
      </c>
      <c r="X4462" t="s">
        <v>67</v>
      </c>
      <c r="Y4462" t="s">
        <v>238</v>
      </c>
      <c r="Z4462" t="s">
        <v>170</v>
      </c>
      <c r="AA4462" t="s">
        <v>64</v>
      </c>
      <c r="AB4462" t="s">
        <v>139</v>
      </c>
      <c r="AC4462" t="s">
        <v>66</v>
      </c>
      <c r="AD4462" t="s">
        <v>67</v>
      </c>
      <c r="AE4462" t="s">
        <v>1872</v>
      </c>
      <c r="AF4462" t="s">
        <v>104</v>
      </c>
      <c r="AG4462" t="s">
        <v>264</v>
      </c>
      <c r="AH4462" t="s">
        <v>780</v>
      </c>
      <c r="AI4462" t="s">
        <v>240</v>
      </c>
      <c r="AJ4462" t="s">
        <v>329</v>
      </c>
      <c r="AK4462" t="s">
        <v>73</v>
      </c>
      <c r="AL4462" t="s">
        <v>103</v>
      </c>
      <c r="AM4462" t="s">
        <v>177</v>
      </c>
      <c r="AN4462" t="s">
        <v>76</v>
      </c>
      <c r="AO4462" t="s">
        <v>373</v>
      </c>
      <c r="AP4462" t="s">
        <v>1980</v>
      </c>
      <c r="AQ4462" t="s">
        <v>71</v>
      </c>
      <c r="AR4462" t="s">
        <v>67</v>
      </c>
      <c r="AS4462" t="s">
        <v>54</v>
      </c>
      <c r="AT4462" t="s">
        <v>73</v>
      </c>
      <c r="AU4462" t="s">
        <v>107</v>
      </c>
      <c r="AV4462" t="s">
        <v>4022</v>
      </c>
    </row>
    <row r="4463" spans="1:48" hidden="1" x14ac:dyDescent="0.3">
      <c r="A4463" t="s">
        <v>20718</v>
      </c>
      <c r="B4463" t="s">
        <v>20719</v>
      </c>
      <c r="C4463" s="1" t="str">
        <f t="shared" si="729"/>
        <v>21:0975</v>
      </c>
      <c r="D4463" s="1" t="str">
        <f t="shared" si="736"/>
        <v>21:0111</v>
      </c>
      <c r="E4463" t="s">
        <v>20720</v>
      </c>
      <c r="F4463" t="s">
        <v>20721</v>
      </c>
      <c r="H4463">
        <v>60.739582900000002</v>
      </c>
      <c r="I4463">
        <v>-100.8037655</v>
      </c>
      <c r="J4463" s="1" t="str">
        <f t="shared" si="737"/>
        <v>NGR lake sediment grab sample</v>
      </c>
      <c r="K4463" s="1" t="str">
        <f t="shared" si="738"/>
        <v>&lt;177 micron (NGR)</v>
      </c>
      <c r="L4463">
        <v>147</v>
      </c>
      <c r="M4463" t="s">
        <v>335</v>
      </c>
      <c r="N4463">
        <v>2877</v>
      </c>
      <c r="O4463" t="s">
        <v>103</v>
      </c>
      <c r="P4463" t="s">
        <v>54</v>
      </c>
      <c r="Q4463" t="s">
        <v>643</v>
      </c>
      <c r="R4463" t="s">
        <v>436</v>
      </c>
      <c r="S4463" t="s">
        <v>57</v>
      </c>
      <c r="T4463" t="s">
        <v>1089</v>
      </c>
      <c r="U4463" t="s">
        <v>59</v>
      </c>
      <c r="V4463" t="s">
        <v>282</v>
      </c>
      <c r="W4463" t="s">
        <v>75</v>
      </c>
      <c r="X4463" t="s">
        <v>67</v>
      </c>
      <c r="Y4463" t="s">
        <v>396</v>
      </c>
      <c r="Z4463" t="s">
        <v>62</v>
      </c>
      <c r="AA4463" t="s">
        <v>64</v>
      </c>
      <c r="AB4463" t="s">
        <v>189</v>
      </c>
      <c r="AC4463" t="s">
        <v>66</v>
      </c>
      <c r="AD4463" t="s">
        <v>67</v>
      </c>
      <c r="AE4463" t="s">
        <v>5744</v>
      </c>
      <c r="AF4463" t="s">
        <v>104</v>
      </c>
      <c r="AG4463" t="s">
        <v>134</v>
      </c>
      <c r="AH4463" t="s">
        <v>780</v>
      </c>
      <c r="AI4463" t="s">
        <v>308</v>
      </c>
      <c r="AJ4463" t="s">
        <v>124</v>
      </c>
      <c r="AK4463" t="s">
        <v>73</v>
      </c>
      <c r="AL4463" t="s">
        <v>103</v>
      </c>
      <c r="AM4463" t="s">
        <v>177</v>
      </c>
      <c r="AN4463" t="s">
        <v>76</v>
      </c>
      <c r="AO4463" t="s">
        <v>71</v>
      </c>
      <c r="AP4463" t="s">
        <v>274</v>
      </c>
      <c r="AQ4463" t="s">
        <v>388</v>
      </c>
      <c r="AR4463" t="s">
        <v>67</v>
      </c>
      <c r="AS4463" t="s">
        <v>54</v>
      </c>
      <c r="AT4463" t="s">
        <v>73</v>
      </c>
      <c r="AU4463" t="s">
        <v>107</v>
      </c>
      <c r="AV4463" t="s">
        <v>14771</v>
      </c>
    </row>
    <row r="4464" spans="1:48" hidden="1" x14ac:dyDescent="0.3">
      <c r="A4464" t="s">
        <v>20722</v>
      </c>
      <c r="B4464" t="s">
        <v>20723</v>
      </c>
      <c r="C4464" s="1" t="str">
        <f t="shared" si="729"/>
        <v>21:0975</v>
      </c>
      <c r="D4464" s="1" t="str">
        <f t="shared" si="736"/>
        <v>21:0111</v>
      </c>
      <c r="E4464" t="s">
        <v>20724</v>
      </c>
      <c r="F4464" t="s">
        <v>20725</v>
      </c>
      <c r="H4464">
        <v>60.694772200000003</v>
      </c>
      <c r="I4464">
        <v>-100.79141799999999</v>
      </c>
      <c r="J4464" s="1" t="str">
        <f t="shared" si="737"/>
        <v>NGR lake sediment grab sample</v>
      </c>
      <c r="K4464" s="1" t="str">
        <f t="shared" si="738"/>
        <v>&lt;177 micron (NGR)</v>
      </c>
      <c r="L4464">
        <v>147</v>
      </c>
      <c r="M4464" t="s">
        <v>354</v>
      </c>
      <c r="N4464">
        <v>2878</v>
      </c>
      <c r="O4464" t="s">
        <v>103</v>
      </c>
      <c r="P4464" t="s">
        <v>54</v>
      </c>
      <c r="Q4464" t="s">
        <v>643</v>
      </c>
      <c r="R4464" t="s">
        <v>90</v>
      </c>
      <c r="S4464" t="s">
        <v>57</v>
      </c>
      <c r="T4464" t="s">
        <v>454</v>
      </c>
      <c r="U4464" t="s">
        <v>57</v>
      </c>
      <c r="V4464" t="s">
        <v>141</v>
      </c>
      <c r="W4464" t="s">
        <v>75</v>
      </c>
      <c r="X4464" t="s">
        <v>67</v>
      </c>
      <c r="Y4464" t="s">
        <v>526</v>
      </c>
      <c r="Z4464" t="s">
        <v>62</v>
      </c>
      <c r="AA4464" t="s">
        <v>64</v>
      </c>
      <c r="AB4464" t="s">
        <v>890</v>
      </c>
      <c r="AC4464" t="s">
        <v>66</v>
      </c>
      <c r="AD4464" t="s">
        <v>67</v>
      </c>
      <c r="AE4464" t="s">
        <v>3832</v>
      </c>
      <c r="AF4464" t="s">
        <v>76</v>
      </c>
      <c r="AG4464" t="s">
        <v>77</v>
      </c>
      <c r="AH4464" t="s">
        <v>780</v>
      </c>
      <c r="AI4464" t="s">
        <v>170</v>
      </c>
      <c r="AJ4464" t="s">
        <v>56</v>
      </c>
      <c r="AK4464" t="s">
        <v>73</v>
      </c>
      <c r="AL4464" t="s">
        <v>103</v>
      </c>
      <c r="AM4464" t="s">
        <v>103</v>
      </c>
      <c r="AN4464" t="s">
        <v>76</v>
      </c>
      <c r="AO4464" t="s">
        <v>71</v>
      </c>
      <c r="AP4464" t="s">
        <v>572</v>
      </c>
      <c r="AQ4464" t="s">
        <v>79</v>
      </c>
      <c r="AR4464" t="s">
        <v>67</v>
      </c>
      <c r="AS4464" t="s">
        <v>54</v>
      </c>
      <c r="AT4464" t="s">
        <v>73</v>
      </c>
      <c r="AU4464" t="s">
        <v>107</v>
      </c>
      <c r="AV4464" t="s">
        <v>15302</v>
      </c>
    </row>
    <row r="4465" spans="1:48" hidden="1" x14ac:dyDescent="0.3">
      <c r="A4465" t="s">
        <v>20726</v>
      </c>
      <c r="B4465" t="s">
        <v>20727</v>
      </c>
      <c r="C4465" s="1" t="str">
        <f t="shared" si="729"/>
        <v>21:0975</v>
      </c>
      <c r="D4465" s="1" t="str">
        <f t="shared" si="736"/>
        <v>21:0111</v>
      </c>
      <c r="E4465" t="s">
        <v>20728</v>
      </c>
      <c r="F4465" t="s">
        <v>20729</v>
      </c>
      <c r="H4465">
        <v>60.569426700000001</v>
      </c>
      <c r="I4465">
        <v>-100.71681580000001</v>
      </c>
      <c r="J4465" s="1" t="str">
        <f t="shared" si="737"/>
        <v>NGR lake sediment grab sample</v>
      </c>
      <c r="K4465" s="1" t="str">
        <f t="shared" si="738"/>
        <v>&lt;177 micron (NGR)</v>
      </c>
      <c r="L4465">
        <v>148</v>
      </c>
      <c r="M4465" t="s">
        <v>52</v>
      </c>
      <c r="N4465">
        <v>2879</v>
      </c>
      <c r="O4465" t="s">
        <v>103</v>
      </c>
      <c r="P4465" t="s">
        <v>54</v>
      </c>
      <c r="Q4465" t="s">
        <v>593</v>
      </c>
      <c r="R4465" t="s">
        <v>616</v>
      </c>
      <c r="S4465" t="s">
        <v>57</v>
      </c>
      <c r="T4465" t="s">
        <v>438</v>
      </c>
      <c r="U4465" t="s">
        <v>117</v>
      </c>
      <c r="V4465" t="s">
        <v>347</v>
      </c>
      <c r="W4465" t="s">
        <v>125</v>
      </c>
      <c r="X4465" t="s">
        <v>67</v>
      </c>
      <c r="Y4465" t="s">
        <v>62</v>
      </c>
      <c r="Z4465" t="s">
        <v>62</v>
      </c>
      <c r="AA4465" t="s">
        <v>64</v>
      </c>
      <c r="AB4465" t="s">
        <v>478</v>
      </c>
      <c r="AC4465" t="s">
        <v>66</v>
      </c>
      <c r="AD4465" t="s">
        <v>54</v>
      </c>
      <c r="AE4465" t="s">
        <v>2050</v>
      </c>
      <c r="AF4465" t="s">
        <v>178</v>
      </c>
      <c r="AG4465" t="s">
        <v>151</v>
      </c>
      <c r="AH4465" t="s">
        <v>780</v>
      </c>
      <c r="AI4465" t="s">
        <v>118</v>
      </c>
      <c r="AJ4465" t="s">
        <v>348</v>
      </c>
      <c r="AK4465" t="s">
        <v>73</v>
      </c>
      <c r="AL4465" t="s">
        <v>103</v>
      </c>
      <c r="AM4465" t="s">
        <v>177</v>
      </c>
      <c r="AN4465" t="s">
        <v>76</v>
      </c>
      <c r="AO4465" t="s">
        <v>123</v>
      </c>
      <c r="AP4465" t="s">
        <v>410</v>
      </c>
      <c r="AQ4465" t="s">
        <v>168</v>
      </c>
      <c r="AR4465" t="s">
        <v>67</v>
      </c>
      <c r="AS4465" t="s">
        <v>54</v>
      </c>
      <c r="AT4465" t="s">
        <v>73</v>
      </c>
      <c r="AU4465" t="s">
        <v>107</v>
      </c>
      <c r="AV4465" t="s">
        <v>10043</v>
      </c>
    </row>
    <row r="4466" spans="1:48" hidden="1" x14ac:dyDescent="0.3">
      <c r="A4466" t="s">
        <v>20730</v>
      </c>
      <c r="B4466" t="s">
        <v>20731</v>
      </c>
      <c r="C4466" s="1" t="str">
        <f t="shared" si="729"/>
        <v>21:0975</v>
      </c>
      <c r="D4466" s="1" t="str">
        <f t="shared" si="736"/>
        <v>21:0111</v>
      </c>
      <c r="E4466" t="s">
        <v>20732</v>
      </c>
      <c r="F4466" t="s">
        <v>20733</v>
      </c>
      <c r="H4466">
        <v>60.669230900000002</v>
      </c>
      <c r="I4466">
        <v>-100.7752089</v>
      </c>
      <c r="J4466" s="1" t="str">
        <f t="shared" si="737"/>
        <v>NGR lake sediment grab sample</v>
      </c>
      <c r="K4466" s="1" t="str">
        <f t="shared" si="738"/>
        <v>&lt;177 micron (NGR)</v>
      </c>
      <c r="L4466">
        <v>148</v>
      </c>
      <c r="M4466" t="s">
        <v>86</v>
      </c>
      <c r="N4466">
        <v>2880</v>
      </c>
      <c r="O4466" t="s">
        <v>103</v>
      </c>
      <c r="P4466" t="s">
        <v>54</v>
      </c>
      <c r="Q4466" t="s">
        <v>1158</v>
      </c>
      <c r="R4466" t="s">
        <v>178</v>
      </c>
      <c r="S4466" t="s">
        <v>57</v>
      </c>
      <c r="T4466" t="s">
        <v>380</v>
      </c>
      <c r="U4466" t="s">
        <v>59</v>
      </c>
      <c r="V4466" t="s">
        <v>347</v>
      </c>
      <c r="W4466" t="s">
        <v>302</v>
      </c>
      <c r="X4466" t="s">
        <v>67</v>
      </c>
      <c r="Y4466" t="s">
        <v>68</v>
      </c>
      <c r="Z4466" t="s">
        <v>127</v>
      </c>
      <c r="AA4466" t="s">
        <v>64</v>
      </c>
      <c r="AB4466" t="s">
        <v>356</v>
      </c>
      <c r="AC4466" t="s">
        <v>66</v>
      </c>
      <c r="AD4466" t="s">
        <v>67</v>
      </c>
      <c r="AE4466" t="s">
        <v>68</v>
      </c>
      <c r="AF4466" t="s">
        <v>92</v>
      </c>
      <c r="AG4466" t="s">
        <v>339</v>
      </c>
      <c r="AH4466" t="s">
        <v>780</v>
      </c>
      <c r="AI4466" t="s">
        <v>127</v>
      </c>
      <c r="AJ4466" t="s">
        <v>233</v>
      </c>
      <c r="AK4466" t="s">
        <v>73</v>
      </c>
      <c r="AL4466" t="s">
        <v>103</v>
      </c>
      <c r="AM4466" t="s">
        <v>103</v>
      </c>
      <c r="AN4466" t="s">
        <v>76</v>
      </c>
      <c r="AO4466" t="s">
        <v>382</v>
      </c>
      <c r="AP4466" t="s">
        <v>234</v>
      </c>
      <c r="AQ4466" t="s">
        <v>308</v>
      </c>
      <c r="AR4466" t="s">
        <v>67</v>
      </c>
      <c r="AS4466" t="s">
        <v>54</v>
      </c>
      <c r="AT4466" t="s">
        <v>73</v>
      </c>
      <c r="AU4466" t="s">
        <v>107</v>
      </c>
      <c r="AV4466" t="s">
        <v>8523</v>
      </c>
    </row>
    <row r="4467" spans="1:48" hidden="1" x14ac:dyDescent="0.3">
      <c r="A4467" t="s">
        <v>20734</v>
      </c>
      <c r="B4467" t="s">
        <v>20735</v>
      </c>
      <c r="C4467" s="1" t="str">
        <f t="shared" ref="C4467:C4530" si="739">HYPERLINK("https://geochem.nrcan.gc.ca/cdogs/content/bdl/bdl210975_e.htm", "21:0975")</f>
        <v>21:0975</v>
      </c>
      <c r="D4467" s="1" t="str">
        <f>HYPERLINK("https://geochem.nrcan.gc.ca/cdogs/content/svy/svy_e.htm", "")</f>
        <v/>
      </c>
      <c r="G4467" s="1" t="str">
        <f>HYPERLINK("https://geochem.nrcan.gc.ca/cdogs/content/cr_/cr_00160_e.htm", "160")</f>
        <v>160</v>
      </c>
      <c r="J4467" t="s">
        <v>230</v>
      </c>
      <c r="K4467" t="s">
        <v>231</v>
      </c>
      <c r="L4467">
        <v>148</v>
      </c>
      <c r="M4467" t="s">
        <v>232</v>
      </c>
      <c r="N4467">
        <v>2881</v>
      </c>
      <c r="O4467" t="s">
        <v>168</v>
      </c>
      <c r="P4467" t="s">
        <v>170</v>
      </c>
      <c r="Q4467" t="s">
        <v>656</v>
      </c>
      <c r="R4467" t="s">
        <v>75</v>
      </c>
      <c r="S4467" t="s">
        <v>57</v>
      </c>
      <c r="T4467" t="s">
        <v>142</v>
      </c>
      <c r="U4467" t="s">
        <v>117</v>
      </c>
      <c r="V4467" t="s">
        <v>100</v>
      </c>
      <c r="W4467" t="s">
        <v>355</v>
      </c>
      <c r="X4467" t="s">
        <v>67</v>
      </c>
      <c r="Y4467" t="s">
        <v>346</v>
      </c>
      <c r="Z4467" t="s">
        <v>88</v>
      </c>
      <c r="AA4467" t="s">
        <v>64</v>
      </c>
      <c r="AB4467" t="s">
        <v>251</v>
      </c>
      <c r="AC4467" t="s">
        <v>70</v>
      </c>
      <c r="AD4467" t="s">
        <v>67</v>
      </c>
      <c r="AE4467" t="s">
        <v>171</v>
      </c>
      <c r="AF4467" t="s">
        <v>290</v>
      </c>
      <c r="AG4467" t="s">
        <v>97</v>
      </c>
      <c r="AH4467" t="s">
        <v>74</v>
      </c>
      <c r="AI4467" t="s">
        <v>178</v>
      </c>
      <c r="AJ4467" t="s">
        <v>340</v>
      </c>
      <c r="AK4467" t="s">
        <v>73</v>
      </c>
      <c r="AL4467" t="s">
        <v>74</v>
      </c>
      <c r="AM4467" t="s">
        <v>125</v>
      </c>
      <c r="AN4467" t="s">
        <v>76</v>
      </c>
      <c r="AO4467" t="s">
        <v>203</v>
      </c>
      <c r="AP4467" t="s">
        <v>1127</v>
      </c>
      <c r="AQ4467" t="s">
        <v>226</v>
      </c>
      <c r="AR4467" t="s">
        <v>62</v>
      </c>
      <c r="AS4467" t="s">
        <v>170</v>
      </c>
      <c r="AT4467" t="s">
        <v>73</v>
      </c>
      <c r="AU4467" t="s">
        <v>447</v>
      </c>
      <c r="AV4467" t="s">
        <v>9865</v>
      </c>
    </row>
    <row r="4468" spans="1:48" hidden="1" x14ac:dyDescent="0.3">
      <c r="A4468" t="s">
        <v>20736</v>
      </c>
      <c r="B4468" t="s">
        <v>20737</v>
      </c>
      <c r="C4468" s="1" t="str">
        <f t="shared" si="739"/>
        <v>21:0975</v>
      </c>
      <c r="D4468" s="1" t="str">
        <f t="shared" ref="D4468:D4501" si="740">HYPERLINK("https://geochem.nrcan.gc.ca/cdogs/content/svy/svy210111_e.htm", "21:0111")</f>
        <v>21:0111</v>
      </c>
      <c r="E4468" t="s">
        <v>20738</v>
      </c>
      <c r="F4468" t="s">
        <v>20739</v>
      </c>
      <c r="H4468">
        <v>60.628087899999997</v>
      </c>
      <c r="I4468">
        <v>-100.79886860000001</v>
      </c>
      <c r="J4468" s="1" t="str">
        <f t="shared" ref="J4468:J4501" si="741">HYPERLINK("https://geochem.nrcan.gc.ca/cdogs/content/kwd/kwd020027_e.htm", "NGR lake sediment grab sample")</f>
        <v>NGR lake sediment grab sample</v>
      </c>
      <c r="K4468" s="1" t="str">
        <f t="shared" ref="K4468:K4501" si="742">HYPERLINK("https://geochem.nrcan.gc.ca/cdogs/content/kwd/kwd080006_e.htm", "&lt;177 micron (NGR)")</f>
        <v>&lt;177 micron (NGR)</v>
      </c>
      <c r="L4468">
        <v>148</v>
      </c>
      <c r="M4468" t="s">
        <v>113</v>
      </c>
      <c r="N4468">
        <v>2882</v>
      </c>
      <c r="O4468" t="s">
        <v>103</v>
      </c>
      <c r="P4468" t="s">
        <v>54</v>
      </c>
      <c r="Q4468" t="s">
        <v>3719</v>
      </c>
      <c r="R4468" t="s">
        <v>356</v>
      </c>
      <c r="S4468" t="s">
        <v>57</v>
      </c>
      <c r="T4468" t="s">
        <v>91</v>
      </c>
      <c r="U4468" t="s">
        <v>88</v>
      </c>
      <c r="V4468" t="s">
        <v>471</v>
      </c>
      <c r="W4468" t="s">
        <v>396</v>
      </c>
      <c r="X4468" t="s">
        <v>67</v>
      </c>
      <c r="Y4468" t="s">
        <v>62</v>
      </c>
      <c r="Z4468" t="s">
        <v>127</v>
      </c>
      <c r="AA4468" t="s">
        <v>64</v>
      </c>
      <c r="AB4468" t="s">
        <v>93</v>
      </c>
      <c r="AC4468" t="s">
        <v>66</v>
      </c>
      <c r="AD4468" t="s">
        <v>170</v>
      </c>
      <c r="AE4468" t="s">
        <v>74</v>
      </c>
      <c r="AF4468" t="s">
        <v>290</v>
      </c>
      <c r="AG4468" t="s">
        <v>139</v>
      </c>
      <c r="AH4468" t="s">
        <v>780</v>
      </c>
      <c r="AI4468" t="s">
        <v>692</v>
      </c>
      <c r="AJ4468" t="s">
        <v>117</v>
      </c>
      <c r="AK4468" t="s">
        <v>73</v>
      </c>
      <c r="AL4468" t="s">
        <v>103</v>
      </c>
      <c r="AM4468" t="s">
        <v>125</v>
      </c>
      <c r="AN4468" t="s">
        <v>76</v>
      </c>
      <c r="AO4468" t="s">
        <v>168</v>
      </c>
      <c r="AP4468" t="s">
        <v>105</v>
      </c>
      <c r="AQ4468" t="s">
        <v>193</v>
      </c>
      <c r="AR4468" t="s">
        <v>67</v>
      </c>
      <c r="AS4468" t="s">
        <v>54</v>
      </c>
      <c r="AT4468" t="s">
        <v>73</v>
      </c>
      <c r="AU4468" t="s">
        <v>107</v>
      </c>
      <c r="AV4468" t="s">
        <v>347</v>
      </c>
    </row>
    <row r="4469" spans="1:48" hidden="1" x14ac:dyDescent="0.3">
      <c r="A4469" t="s">
        <v>20740</v>
      </c>
      <c r="B4469" t="s">
        <v>20741</v>
      </c>
      <c r="C4469" s="1" t="str">
        <f t="shared" si="739"/>
        <v>21:0975</v>
      </c>
      <c r="D4469" s="1" t="str">
        <f t="shared" si="740"/>
        <v>21:0111</v>
      </c>
      <c r="E4469" t="s">
        <v>20738</v>
      </c>
      <c r="F4469" t="s">
        <v>20742</v>
      </c>
      <c r="H4469">
        <v>60.628087899999997</v>
      </c>
      <c r="I4469">
        <v>-100.79886860000001</v>
      </c>
      <c r="J4469" s="1" t="str">
        <f t="shared" si="741"/>
        <v>NGR lake sediment grab sample</v>
      </c>
      <c r="K4469" s="1" t="str">
        <f t="shared" si="742"/>
        <v>&lt;177 micron (NGR)</v>
      </c>
      <c r="L4469">
        <v>148</v>
      </c>
      <c r="M4469" t="s">
        <v>132</v>
      </c>
      <c r="N4469">
        <v>2883</v>
      </c>
      <c r="O4469" t="s">
        <v>103</v>
      </c>
      <c r="P4469" t="s">
        <v>54</v>
      </c>
      <c r="Q4469" t="s">
        <v>775</v>
      </c>
      <c r="R4469" t="s">
        <v>381</v>
      </c>
      <c r="S4469" t="s">
        <v>57</v>
      </c>
      <c r="T4469" t="s">
        <v>277</v>
      </c>
      <c r="U4469" t="s">
        <v>203</v>
      </c>
      <c r="V4469" t="s">
        <v>189</v>
      </c>
      <c r="W4469" t="s">
        <v>238</v>
      </c>
      <c r="X4469" t="s">
        <v>67</v>
      </c>
      <c r="Y4469" t="s">
        <v>137</v>
      </c>
      <c r="Z4469" t="s">
        <v>127</v>
      </c>
      <c r="AA4469" t="s">
        <v>64</v>
      </c>
      <c r="AB4469" t="s">
        <v>725</v>
      </c>
      <c r="AC4469" t="s">
        <v>66</v>
      </c>
      <c r="AD4469" t="s">
        <v>67</v>
      </c>
      <c r="AE4469" t="s">
        <v>74</v>
      </c>
      <c r="AF4469" t="s">
        <v>357</v>
      </c>
      <c r="AG4469" t="s">
        <v>139</v>
      </c>
      <c r="AH4469" t="s">
        <v>780</v>
      </c>
      <c r="AI4469" t="s">
        <v>138</v>
      </c>
      <c r="AJ4469" t="s">
        <v>413</v>
      </c>
      <c r="AK4469" t="s">
        <v>73</v>
      </c>
      <c r="AL4469" t="s">
        <v>103</v>
      </c>
      <c r="AM4469" t="s">
        <v>125</v>
      </c>
      <c r="AN4469" t="s">
        <v>76</v>
      </c>
      <c r="AO4469" t="s">
        <v>203</v>
      </c>
      <c r="AP4469" t="s">
        <v>234</v>
      </c>
      <c r="AQ4469" t="s">
        <v>292</v>
      </c>
      <c r="AR4469" t="s">
        <v>67</v>
      </c>
      <c r="AS4469" t="s">
        <v>170</v>
      </c>
      <c r="AT4469" t="s">
        <v>73</v>
      </c>
      <c r="AU4469" t="s">
        <v>107</v>
      </c>
      <c r="AV4469" t="s">
        <v>11622</v>
      </c>
    </row>
    <row r="4470" spans="1:48" hidden="1" x14ac:dyDescent="0.3">
      <c r="A4470" t="s">
        <v>20743</v>
      </c>
      <c r="B4470" t="s">
        <v>20744</v>
      </c>
      <c r="C4470" s="1" t="str">
        <f t="shared" si="739"/>
        <v>21:0975</v>
      </c>
      <c r="D4470" s="1" t="str">
        <f t="shared" si="740"/>
        <v>21:0111</v>
      </c>
      <c r="E4470" t="s">
        <v>20745</v>
      </c>
      <c r="F4470" t="s">
        <v>20746</v>
      </c>
      <c r="H4470">
        <v>60.603060499999998</v>
      </c>
      <c r="I4470">
        <v>-100.7926715</v>
      </c>
      <c r="J4470" s="1" t="str">
        <f t="shared" si="741"/>
        <v>NGR lake sediment grab sample</v>
      </c>
      <c r="K4470" s="1" t="str">
        <f t="shared" si="742"/>
        <v>&lt;177 micron (NGR)</v>
      </c>
      <c r="L4470">
        <v>148</v>
      </c>
      <c r="M4470" t="s">
        <v>149</v>
      </c>
      <c r="N4470">
        <v>2884</v>
      </c>
      <c r="O4470" t="s">
        <v>103</v>
      </c>
      <c r="P4470" t="s">
        <v>54</v>
      </c>
      <c r="Q4470" t="s">
        <v>1295</v>
      </c>
      <c r="R4470" t="s">
        <v>141</v>
      </c>
      <c r="S4470" t="s">
        <v>57</v>
      </c>
      <c r="T4470" t="s">
        <v>167</v>
      </c>
      <c r="U4470" t="s">
        <v>88</v>
      </c>
      <c r="V4470" t="s">
        <v>192</v>
      </c>
      <c r="W4470" t="s">
        <v>74</v>
      </c>
      <c r="X4470" t="s">
        <v>67</v>
      </c>
      <c r="Y4470" t="s">
        <v>421</v>
      </c>
      <c r="Z4470" t="s">
        <v>170</v>
      </c>
      <c r="AA4470" t="s">
        <v>64</v>
      </c>
      <c r="AB4470" t="s">
        <v>890</v>
      </c>
      <c r="AC4470" t="s">
        <v>66</v>
      </c>
      <c r="AD4470" t="s">
        <v>67</v>
      </c>
      <c r="AE4470" t="s">
        <v>1872</v>
      </c>
      <c r="AF4470" t="s">
        <v>281</v>
      </c>
      <c r="AG4470" t="s">
        <v>251</v>
      </c>
      <c r="AH4470" t="s">
        <v>780</v>
      </c>
      <c r="AI4470" t="s">
        <v>193</v>
      </c>
      <c r="AJ4470" t="s">
        <v>53</v>
      </c>
      <c r="AK4470" t="s">
        <v>73</v>
      </c>
      <c r="AL4470" t="s">
        <v>103</v>
      </c>
      <c r="AM4470" t="s">
        <v>75</v>
      </c>
      <c r="AN4470" t="s">
        <v>76</v>
      </c>
      <c r="AO4470" t="s">
        <v>280</v>
      </c>
      <c r="AP4470" t="s">
        <v>2741</v>
      </c>
      <c r="AQ4470" t="s">
        <v>211</v>
      </c>
      <c r="AR4470" t="s">
        <v>67</v>
      </c>
      <c r="AS4470" t="s">
        <v>54</v>
      </c>
      <c r="AT4470" t="s">
        <v>73</v>
      </c>
      <c r="AU4470" t="s">
        <v>107</v>
      </c>
      <c r="AV4470" t="s">
        <v>12180</v>
      </c>
    </row>
    <row r="4471" spans="1:48" hidden="1" x14ac:dyDescent="0.3">
      <c r="A4471" t="s">
        <v>20747</v>
      </c>
      <c r="B4471" t="s">
        <v>20748</v>
      </c>
      <c r="C4471" s="1" t="str">
        <f t="shared" si="739"/>
        <v>21:0975</v>
      </c>
      <c r="D4471" s="1" t="str">
        <f t="shared" si="740"/>
        <v>21:0111</v>
      </c>
      <c r="E4471" t="s">
        <v>20749</v>
      </c>
      <c r="F4471" t="s">
        <v>20750</v>
      </c>
      <c r="H4471">
        <v>60.572330899999997</v>
      </c>
      <c r="I4471">
        <v>-100.7884325</v>
      </c>
      <c r="J4471" s="1" t="str">
        <f t="shared" si="741"/>
        <v>NGR lake sediment grab sample</v>
      </c>
      <c r="K4471" s="1" t="str">
        <f t="shared" si="742"/>
        <v>&lt;177 micron (NGR)</v>
      </c>
      <c r="L4471">
        <v>148</v>
      </c>
      <c r="M4471" t="s">
        <v>165</v>
      </c>
      <c r="N4471">
        <v>2885</v>
      </c>
      <c r="O4471" t="s">
        <v>103</v>
      </c>
      <c r="P4471" t="s">
        <v>54</v>
      </c>
      <c r="Q4471" t="s">
        <v>624</v>
      </c>
      <c r="R4471" t="s">
        <v>373</v>
      </c>
      <c r="S4471" t="s">
        <v>57</v>
      </c>
      <c r="T4471" t="s">
        <v>122</v>
      </c>
      <c r="U4471" t="s">
        <v>59</v>
      </c>
      <c r="V4471" t="s">
        <v>251</v>
      </c>
      <c r="W4471" t="s">
        <v>62</v>
      </c>
      <c r="X4471" t="s">
        <v>74</v>
      </c>
      <c r="Y4471" t="s">
        <v>421</v>
      </c>
      <c r="Z4471" t="s">
        <v>96</v>
      </c>
      <c r="AA4471" t="s">
        <v>64</v>
      </c>
      <c r="AB4471" t="s">
        <v>471</v>
      </c>
      <c r="AC4471" t="s">
        <v>66</v>
      </c>
      <c r="AD4471" t="s">
        <v>67</v>
      </c>
      <c r="AE4471" t="s">
        <v>526</v>
      </c>
      <c r="AF4471" t="s">
        <v>134</v>
      </c>
      <c r="AG4471" t="s">
        <v>365</v>
      </c>
      <c r="AH4471" t="s">
        <v>780</v>
      </c>
      <c r="AI4471" t="s">
        <v>138</v>
      </c>
      <c r="AJ4471" t="s">
        <v>53</v>
      </c>
      <c r="AK4471" t="s">
        <v>73</v>
      </c>
      <c r="AL4471" t="s">
        <v>75</v>
      </c>
      <c r="AM4471" t="s">
        <v>75</v>
      </c>
      <c r="AN4471" t="s">
        <v>76</v>
      </c>
      <c r="AO4471" t="s">
        <v>168</v>
      </c>
      <c r="AP4471" t="s">
        <v>126</v>
      </c>
      <c r="AQ4471" t="s">
        <v>56</v>
      </c>
      <c r="AR4471" t="s">
        <v>67</v>
      </c>
      <c r="AS4471" t="s">
        <v>54</v>
      </c>
      <c r="AT4471" t="s">
        <v>73</v>
      </c>
      <c r="AU4471" t="s">
        <v>107</v>
      </c>
      <c r="AV4471" t="s">
        <v>20751</v>
      </c>
    </row>
    <row r="4472" spans="1:48" hidden="1" x14ac:dyDescent="0.3">
      <c r="A4472" t="s">
        <v>20752</v>
      </c>
      <c r="B4472" t="s">
        <v>20753</v>
      </c>
      <c r="C4472" s="1" t="str">
        <f t="shared" si="739"/>
        <v>21:0975</v>
      </c>
      <c r="D4472" s="1" t="str">
        <f t="shared" si="740"/>
        <v>21:0111</v>
      </c>
      <c r="E4472" t="s">
        <v>20728</v>
      </c>
      <c r="F4472" t="s">
        <v>20754</v>
      </c>
      <c r="H4472">
        <v>60.569426700000001</v>
      </c>
      <c r="I4472">
        <v>-100.71681580000001</v>
      </c>
      <c r="J4472" s="1" t="str">
        <f t="shared" si="741"/>
        <v>NGR lake sediment grab sample</v>
      </c>
      <c r="K4472" s="1" t="str">
        <f t="shared" si="742"/>
        <v>&lt;177 micron (NGR)</v>
      </c>
      <c r="L4472">
        <v>148</v>
      </c>
      <c r="M4472" t="s">
        <v>345</v>
      </c>
      <c r="N4472">
        <v>2886</v>
      </c>
      <c r="O4472" t="s">
        <v>103</v>
      </c>
      <c r="P4472" t="s">
        <v>54</v>
      </c>
      <c r="Q4472" t="s">
        <v>447</v>
      </c>
      <c r="R4472" t="s">
        <v>347</v>
      </c>
      <c r="S4472" t="s">
        <v>57</v>
      </c>
      <c r="T4472" t="s">
        <v>449</v>
      </c>
      <c r="U4472" t="s">
        <v>59</v>
      </c>
      <c r="V4472" t="s">
        <v>347</v>
      </c>
      <c r="W4472" t="s">
        <v>103</v>
      </c>
      <c r="X4472" t="s">
        <v>67</v>
      </c>
      <c r="Y4472" t="s">
        <v>448</v>
      </c>
      <c r="Z4472" t="s">
        <v>62</v>
      </c>
      <c r="AA4472" t="s">
        <v>64</v>
      </c>
      <c r="AB4472" t="s">
        <v>575</v>
      </c>
      <c r="AC4472" t="s">
        <v>66</v>
      </c>
      <c r="AD4472" t="s">
        <v>67</v>
      </c>
      <c r="AE4472" t="s">
        <v>1023</v>
      </c>
      <c r="AF4472" t="s">
        <v>92</v>
      </c>
      <c r="AG4472" t="s">
        <v>151</v>
      </c>
      <c r="AH4472" t="s">
        <v>780</v>
      </c>
      <c r="AI4472" t="s">
        <v>136</v>
      </c>
      <c r="AJ4472" t="s">
        <v>59</v>
      </c>
      <c r="AK4472" t="s">
        <v>73</v>
      </c>
      <c r="AL4472" t="s">
        <v>103</v>
      </c>
      <c r="AM4472" t="s">
        <v>125</v>
      </c>
      <c r="AN4472" t="s">
        <v>76</v>
      </c>
      <c r="AO4472" t="s">
        <v>59</v>
      </c>
      <c r="AP4472" t="s">
        <v>863</v>
      </c>
      <c r="AQ4472" t="s">
        <v>168</v>
      </c>
      <c r="AR4472" t="s">
        <v>67</v>
      </c>
      <c r="AS4472" t="s">
        <v>54</v>
      </c>
      <c r="AT4472" t="s">
        <v>73</v>
      </c>
      <c r="AU4472" t="s">
        <v>107</v>
      </c>
      <c r="AV4472" t="s">
        <v>11159</v>
      </c>
    </row>
    <row r="4473" spans="1:48" hidden="1" x14ac:dyDescent="0.3">
      <c r="A4473" t="s">
        <v>20755</v>
      </c>
      <c r="B4473" t="s">
        <v>20756</v>
      </c>
      <c r="C4473" s="1" t="str">
        <f t="shared" si="739"/>
        <v>21:0975</v>
      </c>
      <c r="D4473" s="1" t="str">
        <f t="shared" si="740"/>
        <v>21:0111</v>
      </c>
      <c r="E4473" t="s">
        <v>20757</v>
      </c>
      <c r="F4473" t="s">
        <v>20758</v>
      </c>
      <c r="H4473">
        <v>60.596173200000003</v>
      </c>
      <c r="I4473">
        <v>-100.72292899999999</v>
      </c>
      <c r="J4473" s="1" t="str">
        <f t="shared" si="741"/>
        <v>NGR lake sediment grab sample</v>
      </c>
      <c r="K4473" s="1" t="str">
        <f t="shared" si="742"/>
        <v>&lt;177 micron (NGR)</v>
      </c>
      <c r="L4473">
        <v>148</v>
      </c>
      <c r="M4473" t="s">
        <v>185</v>
      </c>
      <c r="N4473">
        <v>2887</v>
      </c>
      <c r="O4473" t="s">
        <v>103</v>
      </c>
      <c r="P4473" t="s">
        <v>54</v>
      </c>
      <c r="Q4473" t="s">
        <v>1210</v>
      </c>
      <c r="R4473" t="s">
        <v>178</v>
      </c>
      <c r="S4473" t="s">
        <v>57</v>
      </c>
      <c r="T4473" t="s">
        <v>449</v>
      </c>
      <c r="U4473" t="s">
        <v>59</v>
      </c>
      <c r="V4473" t="s">
        <v>187</v>
      </c>
      <c r="W4473" t="s">
        <v>396</v>
      </c>
      <c r="X4473" t="s">
        <v>74</v>
      </c>
      <c r="Y4473" t="s">
        <v>448</v>
      </c>
      <c r="Z4473" t="s">
        <v>127</v>
      </c>
      <c r="AA4473" t="s">
        <v>64</v>
      </c>
      <c r="AB4473" t="s">
        <v>264</v>
      </c>
      <c r="AC4473" t="s">
        <v>66</v>
      </c>
      <c r="AD4473" t="s">
        <v>67</v>
      </c>
      <c r="AE4473" t="s">
        <v>526</v>
      </c>
      <c r="AF4473" t="s">
        <v>77</v>
      </c>
      <c r="AG4473" t="s">
        <v>411</v>
      </c>
      <c r="AH4473" t="s">
        <v>780</v>
      </c>
      <c r="AI4473" t="s">
        <v>692</v>
      </c>
      <c r="AJ4473" t="s">
        <v>56</v>
      </c>
      <c r="AK4473" t="s">
        <v>73</v>
      </c>
      <c r="AL4473" t="s">
        <v>224</v>
      </c>
      <c r="AM4473" t="s">
        <v>103</v>
      </c>
      <c r="AN4473" t="s">
        <v>76</v>
      </c>
      <c r="AO4473" t="s">
        <v>439</v>
      </c>
      <c r="AP4473" t="s">
        <v>566</v>
      </c>
      <c r="AQ4473" t="s">
        <v>292</v>
      </c>
      <c r="AR4473" t="s">
        <v>67</v>
      </c>
      <c r="AS4473" t="s">
        <v>54</v>
      </c>
      <c r="AT4473" t="s">
        <v>73</v>
      </c>
      <c r="AU4473" t="s">
        <v>107</v>
      </c>
      <c r="AV4473" t="s">
        <v>9696</v>
      </c>
    </row>
    <row r="4474" spans="1:48" hidden="1" x14ac:dyDescent="0.3">
      <c r="A4474" t="s">
        <v>20759</v>
      </c>
      <c r="B4474" t="s">
        <v>20760</v>
      </c>
      <c r="C4474" s="1" t="str">
        <f t="shared" si="739"/>
        <v>21:0975</v>
      </c>
      <c r="D4474" s="1" t="str">
        <f t="shared" si="740"/>
        <v>21:0111</v>
      </c>
      <c r="E4474" t="s">
        <v>20761</v>
      </c>
      <c r="F4474" t="s">
        <v>20762</v>
      </c>
      <c r="H4474">
        <v>60.669088500000001</v>
      </c>
      <c r="I4474">
        <v>-100.71866060000001</v>
      </c>
      <c r="J4474" s="1" t="str">
        <f t="shared" si="741"/>
        <v>NGR lake sediment grab sample</v>
      </c>
      <c r="K4474" s="1" t="str">
        <f t="shared" si="742"/>
        <v>&lt;177 micron (NGR)</v>
      </c>
      <c r="L4474">
        <v>148</v>
      </c>
      <c r="M4474" t="s">
        <v>200</v>
      </c>
      <c r="N4474">
        <v>2888</v>
      </c>
      <c r="O4474" t="s">
        <v>103</v>
      </c>
      <c r="P4474" t="s">
        <v>54</v>
      </c>
      <c r="Q4474" t="s">
        <v>1158</v>
      </c>
      <c r="R4474" t="s">
        <v>290</v>
      </c>
      <c r="S4474" t="s">
        <v>57</v>
      </c>
      <c r="T4474" t="s">
        <v>188</v>
      </c>
      <c r="U4474" t="s">
        <v>92</v>
      </c>
      <c r="V4474" t="s">
        <v>317</v>
      </c>
      <c r="W4474" t="s">
        <v>238</v>
      </c>
      <c r="X4474" t="s">
        <v>67</v>
      </c>
      <c r="Y4474" t="s">
        <v>206</v>
      </c>
      <c r="Z4474" t="s">
        <v>170</v>
      </c>
      <c r="AA4474" t="s">
        <v>64</v>
      </c>
      <c r="AB4474" t="s">
        <v>251</v>
      </c>
      <c r="AC4474" t="s">
        <v>66</v>
      </c>
      <c r="AD4474" t="s">
        <v>67</v>
      </c>
      <c r="AE4474" t="s">
        <v>206</v>
      </c>
      <c r="AF4474" t="s">
        <v>290</v>
      </c>
      <c r="AG4474" t="s">
        <v>223</v>
      </c>
      <c r="AH4474" t="s">
        <v>780</v>
      </c>
      <c r="AI4474" t="s">
        <v>193</v>
      </c>
      <c r="AJ4474" t="s">
        <v>159</v>
      </c>
      <c r="AK4474" t="s">
        <v>73</v>
      </c>
      <c r="AL4474" t="s">
        <v>103</v>
      </c>
      <c r="AM4474" t="s">
        <v>75</v>
      </c>
      <c r="AN4474" t="s">
        <v>76</v>
      </c>
      <c r="AO4474" t="s">
        <v>514</v>
      </c>
      <c r="AP4474" t="s">
        <v>2741</v>
      </c>
      <c r="AQ4474" t="s">
        <v>79</v>
      </c>
      <c r="AR4474" t="s">
        <v>67</v>
      </c>
      <c r="AS4474" t="s">
        <v>54</v>
      </c>
      <c r="AT4474" t="s">
        <v>73</v>
      </c>
      <c r="AU4474" t="s">
        <v>107</v>
      </c>
      <c r="AV4474" t="s">
        <v>5867</v>
      </c>
    </row>
    <row r="4475" spans="1:48" hidden="1" x14ac:dyDescent="0.3">
      <c r="A4475" t="s">
        <v>20763</v>
      </c>
      <c r="B4475" t="s">
        <v>20764</v>
      </c>
      <c r="C4475" s="1" t="str">
        <f t="shared" si="739"/>
        <v>21:0975</v>
      </c>
      <c r="D4475" s="1" t="str">
        <f t="shared" si="740"/>
        <v>21:0111</v>
      </c>
      <c r="E4475" t="s">
        <v>20765</v>
      </c>
      <c r="F4475" t="s">
        <v>20766</v>
      </c>
      <c r="H4475">
        <v>60.701124800000002</v>
      </c>
      <c r="I4475">
        <v>-100.7016089</v>
      </c>
      <c r="J4475" s="1" t="str">
        <f t="shared" si="741"/>
        <v>NGR lake sediment grab sample</v>
      </c>
      <c r="K4475" s="1" t="str">
        <f t="shared" si="742"/>
        <v>&lt;177 micron (NGR)</v>
      </c>
      <c r="L4475">
        <v>148</v>
      </c>
      <c r="M4475" t="s">
        <v>217</v>
      </c>
      <c r="N4475">
        <v>2889</v>
      </c>
      <c r="O4475" t="s">
        <v>103</v>
      </c>
      <c r="P4475" t="s">
        <v>54</v>
      </c>
      <c r="Q4475" t="s">
        <v>549</v>
      </c>
      <c r="R4475" t="s">
        <v>141</v>
      </c>
      <c r="S4475" t="s">
        <v>57</v>
      </c>
      <c r="T4475" t="s">
        <v>91</v>
      </c>
      <c r="U4475" t="s">
        <v>59</v>
      </c>
      <c r="V4475" t="s">
        <v>691</v>
      </c>
      <c r="W4475" t="s">
        <v>206</v>
      </c>
      <c r="X4475" t="s">
        <v>74</v>
      </c>
      <c r="Y4475" t="s">
        <v>396</v>
      </c>
      <c r="Z4475" t="s">
        <v>170</v>
      </c>
      <c r="AA4475" t="s">
        <v>64</v>
      </c>
      <c r="AB4475" t="s">
        <v>65</v>
      </c>
      <c r="AC4475" t="s">
        <v>173</v>
      </c>
      <c r="AD4475" t="s">
        <v>67</v>
      </c>
      <c r="AE4475" t="s">
        <v>140</v>
      </c>
      <c r="AF4475" t="s">
        <v>77</v>
      </c>
      <c r="AG4475" t="s">
        <v>251</v>
      </c>
      <c r="AH4475" t="s">
        <v>780</v>
      </c>
      <c r="AI4475" t="s">
        <v>201</v>
      </c>
      <c r="AJ4475" t="s">
        <v>71</v>
      </c>
      <c r="AK4475" t="s">
        <v>73</v>
      </c>
      <c r="AL4475" t="s">
        <v>103</v>
      </c>
      <c r="AM4475" t="s">
        <v>75</v>
      </c>
      <c r="AN4475" t="s">
        <v>76</v>
      </c>
      <c r="AO4475" t="s">
        <v>592</v>
      </c>
      <c r="AP4475" t="s">
        <v>2741</v>
      </c>
      <c r="AQ4475" t="s">
        <v>170</v>
      </c>
      <c r="AR4475" t="s">
        <v>67</v>
      </c>
      <c r="AS4475" t="s">
        <v>54</v>
      </c>
      <c r="AT4475" t="s">
        <v>73</v>
      </c>
      <c r="AU4475" t="s">
        <v>107</v>
      </c>
      <c r="AV4475" t="s">
        <v>12347</v>
      </c>
    </row>
    <row r="4476" spans="1:48" hidden="1" x14ac:dyDescent="0.3">
      <c r="A4476" t="s">
        <v>20767</v>
      </c>
      <c r="B4476" t="s">
        <v>20768</v>
      </c>
      <c r="C4476" s="1" t="str">
        <f t="shared" si="739"/>
        <v>21:0975</v>
      </c>
      <c r="D4476" s="1" t="str">
        <f t="shared" si="740"/>
        <v>21:0111</v>
      </c>
      <c r="E4476" t="s">
        <v>20769</v>
      </c>
      <c r="F4476" t="s">
        <v>20770</v>
      </c>
      <c r="H4476">
        <v>60.731343299999999</v>
      </c>
      <c r="I4476">
        <v>-100.71580659999999</v>
      </c>
      <c r="J4476" s="1" t="str">
        <f t="shared" si="741"/>
        <v>NGR lake sediment grab sample</v>
      </c>
      <c r="K4476" s="1" t="str">
        <f t="shared" si="742"/>
        <v>&lt;177 micron (NGR)</v>
      </c>
      <c r="L4476">
        <v>148</v>
      </c>
      <c r="M4476" t="s">
        <v>246</v>
      </c>
      <c r="N4476">
        <v>2890</v>
      </c>
      <c r="O4476" t="s">
        <v>103</v>
      </c>
      <c r="P4476" t="s">
        <v>54</v>
      </c>
      <c r="Q4476" t="s">
        <v>775</v>
      </c>
      <c r="R4476" t="s">
        <v>282</v>
      </c>
      <c r="S4476" t="s">
        <v>57</v>
      </c>
      <c r="T4476" t="s">
        <v>91</v>
      </c>
      <c r="U4476" t="s">
        <v>203</v>
      </c>
      <c r="V4476" t="s">
        <v>890</v>
      </c>
      <c r="W4476" t="s">
        <v>238</v>
      </c>
      <c r="X4476" t="s">
        <v>74</v>
      </c>
      <c r="Y4476" t="s">
        <v>118</v>
      </c>
      <c r="Z4476" t="s">
        <v>127</v>
      </c>
      <c r="AA4476" t="s">
        <v>64</v>
      </c>
      <c r="AB4476" t="s">
        <v>65</v>
      </c>
      <c r="AC4476" t="s">
        <v>173</v>
      </c>
      <c r="AD4476" t="s">
        <v>96</v>
      </c>
      <c r="AE4476" t="s">
        <v>74</v>
      </c>
      <c r="AF4476" t="s">
        <v>134</v>
      </c>
      <c r="AG4476" t="s">
        <v>478</v>
      </c>
      <c r="AH4476" t="s">
        <v>780</v>
      </c>
      <c r="AI4476" t="s">
        <v>209</v>
      </c>
      <c r="AJ4476" t="s">
        <v>114</v>
      </c>
      <c r="AK4476" t="s">
        <v>73</v>
      </c>
      <c r="AL4476" t="s">
        <v>103</v>
      </c>
      <c r="AM4476" t="s">
        <v>177</v>
      </c>
      <c r="AN4476" t="s">
        <v>76</v>
      </c>
      <c r="AO4476" t="s">
        <v>1073</v>
      </c>
      <c r="AP4476" t="s">
        <v>2033</v>
      </c>
      <c r="AQ4476" t="s">
        <v>118</v>
      </c>
      <c r="AR4476" t="s">
        <v>74</v>
      </c>
      <c r="AS4476" t="s">
        <v>62</v>
      </c>
      <c r="AT4476" t="s">
        <v>73</v>
      </c>
      <c r="AU4476" t="s">
        <v>107</v>
      </c>
      <c r="AV4476" t="s">
        <v>17887</v>
      </c>
    </row>
    <row r="4477" spans="1:48" hidden="1" x14ac:dyDescent="0.3">
      <c r="A4477" t="s">
        <v>20771</v>
      </c>
      <c r="B4477" t="s">
        <v>20772</v>
      </c>
      <c r="C4477" s="1" t="str">
        <f t="shared" si="739"/>
        <v>21:0975</v>
      </c>
      <c r="D4477" s="1" t="str">
        <f t="shared" si="740"/>
        <v>21:0111</v>
      </c>
      <c r="E4477" t="s">
        <v>20773</v>
      </c>
      <c r="F4477" t="s">
        <v>20774</v>
      </c>
      <c r="H4477">
        <v>60.730678699999999</v>
      </c>
      <c r="I4477">
        <v>-100.68107449999999</v>
      </c>
      <c r="J4477" s="1" t="str">
        <f t="shared" si="741"/>
        <v>NGR lake sediment grab sample</v>
      </c>
      <c r="K4477" s="1" t="str">
        <f t="shared" si="742"/>
        <v>&lt;177 micron (NGR)</v>
      </c>
      <c r="L4477">
        <v>148</v>
      </c>
      <c r="M4477" t="s">
        <v>260</v>
      </c>
      <c r="N4477">
        <v>2891</v>
      </c>
      <c r="O4477" t="s">
        <v>103</v>
      </c>
      <c r="P4477" t="s">
        <v>54</v>
      </c>
      <c r="Q4477" t="s">
        <v>2374</v>
      </c>
      <c r="R4477" t="s">
        <v>141</v>
      </c>
      <c r="S4477" t="s">
        <v>57</v>
      </c>
      <c r="T4477" t="s">
        <v>152</v>
      </c>
      <c r="U4477" t="s">
        <v>203</v>
      </c>
      <c r="V4477" t="s">
        <v>550</v>
      </c>
      <c r="W4477" t="s">
        <v>396</v>
      </c>
      <c r="X4477" t="s">
        <v>74</v>
      </c>
      <c r="Y4477" t="s">
        <v>127</v>
      </c>
      <c r="Z4477" t="s">
        <v>127</v>
      </c>
      <c r="AA4477" t="s">
        <v>64</v>
      </c>
      <c r="AB4477" t="s">
        <v>615</v>
      </c>
      <c r="AC4477" t="s">
        <v>70</v>
      </c>
      <c r="AD4477" t="s">
        <v>127</v>
      </c>
      <c r="AE4477" t="s">
        <v>74</v>
      </c>
      <c r="AF4477" t="s">
        <v>104</v>
      </c>
      <c r="AG4477" t="s">
        <v>522</v>
      </c>
      <c r="AH4477" t="s">
        <v>780</v>
      </c>
      <c r="AI4477" t="s">
        <v>338</v>
      </c>
      <c r="AJ4477" t="s">
        <v>305</v>
      </c>
      <c r="AK4477" t="s">
        <v>73</v>
      </c>
      <c r="AL4477" t="s">
        <v>103</v>
      </c>
      <c r="AM4477" t="s">
        <v>177</v>
      </c>
      <c r="AN4477" t="s">
        <v>76</v>
      </c>
      <c r="AO4477" t="s">
        <v>176</v>
      </c>
      <c r="AP4477" t="s">
        <v>2033</v>
      </c>
      <c r="AQ4477" t="s">
        <v>79</v>
      </c>
      <c r="AR4477" t="s">
        <v>67</v>
      </c>
      <c r="AS4477" t="s">
        <v>62</v>
      </c>
      <c r="AT4477" t="s">
        <v>152</v>
      </c>
      <c r="AU4477" t="s">
        <v>107</v>
      </c>
      <c r="AV4477" t="s">
        <v>10285</v>
      </c>
    </row>
    <row r="4478" spans="1:48" hidden="1" x14ac:dyDescent="0.3">
      <c r="A4478" t="s">
        <v>20775</v>
      </c>
      <c r="B4478" t="s">
        <v>20776</v>
      </c>
      <c r="C4478" s="1" t="str">
        <f t="shared" si="739"/>
        <v>21:0975</v>
      </c>
      <c r="D4478" s="1" t="str">
        <f t="shared" si="740"/>
        <v>21:0111</v>
      </c>
      <c r="E4478" t="s">
        <v>20777</v>
      </c>
      <c r="F4478" t="s">
        <v>20778</v>
      </c>
      <c r="H4478">
        <v>60.708624299999997</v>
      </c>
      <c r="I4478">
        <v>-100.65785820000001</v>
      </c>
      <c r="J4478" s="1" t="str">
        <f t="shared" si="741"/>
        <v>NGR lake sediment grab sample</v>
      </c>
      <c r="K4478" s="1" t="str">
        <f t="shared" si="742"/>
        <v>&lt;177 micron (NGR)</v>
      </c>
      <c r="L4478">
        <v>148</v>
      </c>
      <c r="M4478" t="s">
        <v>273</v>
      </c>
      <c r="N4478">
        <v>2892</v>
      </c>
      <c r="O4478" t="s">
        <v>103</v>
      </c>
      <c r="P4478" t="s">
        <v>54</v>
      </c>
      <c r="Q4478" t="s">
        <v>635</v>
      </c>
      <c r="R4478" t="s">
        <v>436</v>
      </c>
      <c r="S4478" t="s">
        <v>57</v>
      </c>
      <c r="T4478" t="s">
        <v>235</v>
      </c>
      <c r="U4478" t="s">
        <v>96</v>
      </c>
      <c r="V4478" t="s">
        <v>69</v>
      </c>
      <c r="W4478" t="s">
        <v>125</v>
      </c>
      <c r="X4478" t="s">
        <v>67</v>
      </c>
      <c r="Y4478" t="s">
        <v>238</v>
      </c>
      <c r="Z4478" t="s">
        <v>62</v>
      </c>
      <c r="AA4478" t="s">
        <v>64</v>
      </c>
      <c r="AB4478" t="s">
        <v>471</v>
      </c>
      <c r="AC4478" t="s">
        <v>66</v>
      </c>
      <c r="AD4478" t="s">
        <v>67</v>
      </c>
      <c r="AE4478" t="s">
        <v>2933</v>
      </c>
      <c r="AF4478" t="s">
        <v>76</v>
      </c>
      <c r="AG4478" t="s">
        <v>90</v>
      </c>
      <c r="AH4478" t="s">
        <v>780</v>
      </c>
      <c r="AI4478" t="s">
        <v>61</v>
      </c>
      <c r="AJ4478" t="s">
        <v>388</v>
      </c>
      <c r="AK4478" t="s">
        <v>73</v>
      </c>
      <c r="AL4478" t="s">
        <v>103</v>
      </c>
      <c r="AM4478" t="s">
        <v>103</v>
      </c>
      <c r="AN4478" t="s">
        <v>76</v>
      </c>
      <c r="AO4478" t="s">
        <v>114</v>
      </c>
      <c r="AP4478" t="s">
        <v>642</v>
      </c>
      <c r="AQ4478" t="s">
        <v>79</v>
      </c>
      <c r="AR4478" t="s">
        <v>67</v>
      </c>
      <c r="AS4478" t="s">
        <v>54</v>
      </c>
      <c r="AT4478" t="s">
        <v>73</v>
      </c>
      <c r="AU4478" t="s">
        <v>107</v>
      </c>
      <c r="AV4478" t="s">
        <v>12098</v>
      </c>
    </row>
    <row r="4479" spans="1:48" hidden="1" x14ac:dyDescent="0.3">
      <c r="A4479" t="s">
        <v>20779</v>
      </c>
      <c r="B4479" t="s">
        <v>20780</v>
      </c>
      <c r="C4479" s="1" t="str">
        <f t="shared" si="739"/>
        <v>21:0975</v>
      </c>
      <c r="D4479" s="1" t="str">
        <f t="shared" si="740"/>
        <v>21:0111</v>
      </c>
      <c r="E4479" t="s">
        <v>20781</v>
      </c>
      <c r="F4479" t="s">
        <v>20782</v>
      </c>
      <c r="H4479">
        <v>60.630278400000002</v>
      </c>
      <c r="I4479">
        <v>-100.66217090000001</v>
      </c>
      <c r="J4479" s="1" t="str">
        <f t="shared" si="741"/>
        <v>NGR lake sediment grab sample</v>
      </c>
      <c r="K4479" s="1" t="str">
        <f t="shared" si="742"/>
        <v>&lt;177 micron (NGR)</v>
      </c>
      <c r="L4479">
        <v>148</v>
      </c>
      <c r="M4479" t="s">
        <v>289</v>
      </c>
      <c r="N4479">
        <v>2893</v>
      </c>
      <c r="O4479" t="s">
        <v>103</v>
      </c>
      <c r="P4479" t="s">
        <v>54</v>
      </c>
      <c r="Q4479" t="s">
        <v>624</v>
      </c>
      <c r="R4479" t="s">
        <v>134</v>
      </c>
      <c r="S4479" t="s">
        <v>57</v>
      </c>
      <c r="T4479" t="s">
        <v>617</v>
      </c>
      <c r="U4479" t="s">
        <v>117</v>
      </c>
      <c r="V4479" t="s">
        <v>550</v>
      </c>
      <c r="W4479" t="s">
        <v>421</v>
      </c>
      <c r="X4479" t="s">
        <v>67</v>
      </c>
      <c r="Y4479" t="s">
        <v>396</v>
      </c>
      <c r="Z4479" t="s">
        <v>127</v>
      </c>
      <c r="AA4479" t="s">
        <v>64</v>
      </c>
      <c r="AB4479" t="s">
        <v>356</v>
      </c>
      <c r="AC4479" t="s">
        <v>66</v>
      </c>
      <c r="AD4479" t="s">
        <v>67</v>
      </c>
      <c r="AE4479" t="s">
        <v>238</v>
      </c>
      <c r="AF4479" t="s">
        <v>168</v>
      </c>
      <c r="AG4479" t="s">
        <v>326</v>
      </c>
      <c r="AH4479" t="s">
        <v>780</v>
      </c>
      <c r="AI4479" t="s">
        <v>201</v>
      </c>
      <c r="AJ4479" t="s">
        <v>96</v>
      </c>
      <c r="AK4479" t="s">
        <v>73</v>
      </c>
      <c r="AL4479" t="s">
        <v>75</v>
      </c>
      <c r="AM4479" t="s">
        <v>103</v>
      </c>
      <c r="AN4479" t="s">
        <v>76</v>
      </c>
      <c r="AO4479" t="s">
        <v>440</v>
      </c>
      <c r="AP4479" t="s">
        <v>105</v>
      </c>
      <c r="AQ4479" t="s">
        <v>118</v>
      </c>
      <c r="AR4479" t="s">
        <v>67</v>
      </c>
      <c r="AS4479" t="s">
        <v>54</v>
      </c>
      <c r="AT4479" t="s">
        <v>73</v>
      </c>
      <c r="AU4479" t="s">
        <v>107</v>
      </c>
      <c r="AV4479" t="s">
        <v>2841</v>
      </c>
    </row>
    <row r="4480" spans="1:48" hidden="1" x14ac:dyDescent="0.3">
      <c r="A4480" t="s">
        <v>20783</v>
      </c>
      <c r="B4480" t="s">
        <v>20784</v>
      </c>
      <c r="C4480" s="1" t="str">
        <f t="shared" si="739"/>
        <v>21:0975</v>
      </c>
      <c r="D4480" s="1" t="str">
        <f t="shared" si="740"/>
        <v>21:0111</v>
      </c>
      <c r="E4480" t="s">
        <v>20785</v>
      </c>
      <c r="F4480" t="s">
        <v>20786</v>
      </c>
      <c r="H4480">
        <v>60.593533100000002</v>
      </c>
      <c r="I4480">
        <v>-100.662638</v>
      </c>
      <c r="J4480" s="1" t="str">
        <f t="shared" si="741"/>
        <v>NGR lake sediment grab sample</v>
      </c>
      <c r="K4480" s="1" t="str">
        <f t="shared" si="742"/>
        <v>&lt;177 micron (NGR)</v>
      </c>
      <c r="L4480">
        <v>148</v>
      </c>
      <c r="M4480" t="s">
        <v>301</v>
      </c>
      <c r="N4480">
        <v>2894</v>
      </c>
      <c r="O4480" t="s">
        <v>103</v>
      </c>
      <c r="P4480" t="s">
        <v>54</v>
      </c>
      <c r="Q4480" t="s">
        <v>337</v>
      </c>
      <c r="R4480" t="s">
        <v>72</v>
      </c>
      <c r="S4480" t="s">
        <v>57</v>
      </c>
      <c r="T4480" t="s">
        <v>97</v>
      </c>
      <c r="U4480" t="s">
        <v>59</v>
      </c>
      <c r="V4480" t="s">
        <v>99</v>
      </c>
      <c r="W4480" t="s">
        <v>62</v>
      </c>
      <c r="X4480" t="s">
        <v>74</v>
      </c>
      <c r="Y4480" t="s">
        <v>238</v>
      </c>
      <c r="Z4480" t="s">
        <v>138</v>
      </c>
      <c r="AA4480" t="s">
        <v>64</v>
      </c>
      <c r="AB4480" t="s">
        <v>99</v>
      </c>
      <c r="AC4480" t="s">
        <v>66</v>
      </c>
      <c r="AD4480" t="s">
        <v>67</v>
      </c>
      <c r="AE4480" t="s">
        <v>9478</v>
      </c>
      <c r="AF4480" t="s">
        <v>92</v>
      </c>
      <c r="AG4480" t="s">
        <v>135</v>
      </c>
      <c r="AH4480" t="s">
        <v>780</v>
      </c>
      <c r="AI4480" t="s">
        <v>53</v>
      </c>
      <c r="AJ4480" t="s">
        <v>87</v>
      </c>
      <c r="AK4480" t="s">
        <v>73</v>
      </c>
      <c r="AL4480" t="s">
        <v>75</v>
      </c>
      <c r="AM4480" t="s">
        <v>103</v>
      </c>
      <c r="AN4480" t="s">
        <v>76</v>
      </c>
      <c r="AO4480" t="s">
        <v>117</v>
      </c>
      <c r="AP4480" t="s">
        <v>307</v>
      </c>
      <c r="AQ4480" t="s">
        <v>220</v>
      </c>
      <c r="AR4480" t="s">
        <v>67</v>
      </c>
      <c r="AS4480" t="s">
        <v>54</v>
      </c>
      <c r="AT4480" t="s">
        <v>73</v>
      </c>
      <c r="AU4480" t="s">
        <v>107</v>
      </c>
      <c r="AV4480" t="s">
        <v>20787</v>
      </c>
    </row>
    <row r="4481" spans="1:48" hidden="1" x14ac:dyDescent="0.3">
      <c r="A4481" t="s">
        <v>20788</v>
      </c>
      <c r="B4481" t="s">
        <v>20789</v>
      </c>
      <c r="C4481" s="1" t="str">
        <f t="shared" si="739"/>
        <v>21:0975</v>
      </c>
      <c r="D4481" s="1" t="str">
        <f t="shared" si="740"/>
        <v>21:0111</v>
      </c>
      <c r="E4481" t="s">
        <v>20790</v>
      </c>
      <c r="F4481" t="s">
        <v>20791</v>
      </c>
      <c r="H4481">
        <v>60.567483699999997</v>
      </c>
      <c r="I4481">
        <v>-100.6681605</v>
      </c>
      <c r="J4481" s="1" t="str">
        <f t="shared" si="741"/>
        <v>NGR lake sediment grab sample</v>
      </c>
      <c r="K4481" s="1" t="str">
        <f t="shared" si="742"/>
        <v>&lt;177 micron (NGR)</v>
      </c>
      <c r="L4481">
        <v>148</v>
      </c>
      <c r="M4481" t="s">
        <v>314</v>
      </c>
      <c r="N4481">
        <v>2895</v>
      </c>
      <c r="O4481" t="s">
        <v>103</v>
      </c>
      <c r="P4481" t="s">
        <v>54</v>
      </c>
      <c r="Q4481" t="s">
        <v>80</v>
      </c>
      <c r="R4481" t="s">
        <v>116</v>
      </c>
      <c r="S4481" t="s">
        <v>57</v>
      </c>
      <c r="T4481" t="s">
        <v>204</v>
      </c>
      <c r="U4481" t="s">
        <v>57</v>
      </c>
      <c r="V4481" t="s">
        <v>90</v>
      </c>
      <c r="W4481" t="s">
        <v>74</v>
      </c>
      <c r="X4481" t="s">
        <v>67</v>
      </c>
      <c r="Y4481" t="s">
        <v>74</v>
      </c>
      <c r="Z4481" t="s">
        <v>74</v>
      </c>
      <c r="AA4481" t="s">
        <v>64</v>
      </c>
      <c r="AB4481" t="s">
        <v>550</v>
      </c>
      <c r="AC4481" t="s">
        <v>66</v>
      </c>
      <c r="AD4481" t="s">
        <v>67</v>
      </c>
      <c r="AE4481" t="s">
        <v>983</v>
      </c>
      <c r="AF4481" t="s">
        <v>92</v>
      </c>
      <c r="AG4481" t="s">
        <v>134</v>
      </c>
      <c r="AH4481" t="s">
        <v>780</v>
      </c>
      <c r="AI4481" t="s">
        <v>94</v>
      </c>
      <c r="AJ4481" t="s">
        <v>96</v>
      </c>
      <c r="AK4481" t="s">
        <v>73</v>
      </c>
      <c r="AL4481" t="s">
        <v>103</v>
      </c>
      <c r="AM4481" t="s">
        <v>103</v>
      </c>
      <c r="AN4481" t="s">
        <v>76</v>
      </c>
      <c r="AO4481" t="s">
        <v>156</v>
      </c>
      <c r="AP4481" t="s">
        <v>642</v>
      </c>
      <c r="AQ4481" t="s">
        <v>136</v>
      </c>
      <c r="AR4481" t="s">
        <v>67</v>
      </c>
      <c r="AS4481" t="s">
        <v>54</v>
      </c>
      <c r="AT4481" t="s">
        <v>73</v>
      </c>
      <c r="AU4481" t="s">
        <v>107</v>
      </c>
      <c r="AV4481" t="s">
        <v>20792</v>
      </c>
    </row>
    <row r="4482" spans="1:48" hidden="1" x14ac:dyDescent="0.3">
      <c r="A4482" t="s">
        <v>20793</v>
      </c>
      <c r="B4482" t="s">
        <v>20794</v>
      </c>
      <c r="C4482" s="1" t="str">
        <f t="shared" si="739"/>
        <v>21:0975</v>
      </c>
      <c r="D4482" s="1" t="str">
        <f t="shared" si="740"/>
        <v>21:0111</v>
      </c>
      <c r="E4482" t="s">
        <v>20795</v>
      </c>
      <c r="F4482" t="s">
        <v>20796</v>
      </c>
      <c r="H4482">
        <v>60.558140999999999</v>
      </c>
      <c r="I4482">
        <v>-100.6009012</v>
      </c>
      <c r="J4482" s="1" t="str">
        <f t="shared" si="741"/>
        <v>NGR lake sediment grab sample</v>
      </c>
      <c r="K4482" s="1" t="str">
        <f t="shared" si="742"/>
        <v>&lt;177 micron (NGR)</v>
      </c>
      <c r="L4482">
        <v>148</v>
      </c>
      <c r="M4482" t="s">
        <v>324</v>
      </c>
      <c r="N4482">
        <v>2896</v>
      </c>
      <c r="O4482" t="s">
        <v>103</v>
      </c>
      <c r="P4482" t="s">
        <v>54</v>
      </c>
      <c r="Q4482" t="s">
        <v>635</v>
      </c>
      <c r="R4482" t="s">
        <v>141</v>
      </c>
      <c r="S4482" t="s">
        <v>57</v>
      </c>
      <c r="T4482" t="s">
        <v>172</v>
      </c>
      <c r="U4482" t="s">
        <v>117</v>
      </c>
      <c r="V4482" t="s">
        <v>69</v>
      </c>
      <c r="W4482" t="s">
        <v>157</v>
      </c>
      <c r="X4482" t="s">
        <v>67</v>
      </c>
      <c r="Y4482" t="s">
        <v>206</v>
      </c>
      <c r="Z4482" t="s">
        <v>170</v>
      </c>
      <c r="AA4482" t="s">
        <v>64</v>
      </c>
      <c r="AB4482" t="s">
        <v>347</v>
      </c>
      <c r="AC4482" t="s">
        <v>66</v>
      </c>
      <c r="AD4482" t="s">
        <v>67</v>
      </c>
      <c r="AE4482" t="s">
        <v>222</v>
      </c>
      <c r="AF4482" t="s">
        <v>281</v>
      </c>
      <c r="AG4482" t="s">
        <v>90</v>
      </c>
      <c r="AH4482" t="s">
        <v>780</v>
      </c>
      <c r="AI4482" t="s">
        <v>327</v>
      </c>
      <c r="AJ4482" t="s">
        <v>136</v>
      </c>
      <c r="AK4482" t="s">
        <v>73</v>
      </c>
      <c r="AL4482" t="s">
        <v>103</v>
      </c>
      <c r="AM4482" t="s">
        <v>103</v>
      </c>
      <c r="AN4482" t="s">
        <v>76</v>
      </c>
      <c r="AO4482" t="s">
        <v>336</v>
      </c>
      <c r="AP4482" t="s">
        <v>4543</v>
      </c>
      <c r="AQ4482" t="s">
        <v>95</v>
      </c>
      <c r="AR4482" t="s">
        <v>67</v>
      </c>
      <c r="AS4482" t="s">
        <v>54</v>
      </c>
      <c r="AT4482" t="s">
        <v>73</v>
      </c>
      <c r="AU4482" t="s">
        <v>107</v>
      </c>
      <c r="AV4482" t="s">
        <v>20797</v>
      </c>
    </row>
    <row r="4483" spans="1:48" hidden="1" x14ac:dyDescent="0.3">
      <c r="A4483" t="s">
        <v>20798</v>
      </c>
      <c r="B4483" t="s">
        <v>20799</v>
      </c>
      <c r="C4483" s="1" t="str">
        <f t="shared" si="739"/>
        <v>21:0975</v>
      </c>
      <c r="D4483" s="1" t="str">
        <f t="shared" si="740"/>
        <v>21:0111</v>
      </c>
      <c r="E4483" t="s">
        <v>20800</v>
      </c>
      <c r="F4483" t="s">
        <v>20801</v>
      </c>
      <c r="H4483">
        <v>60.631507900000003</v>
      </c>
      <c r="I4483">
        <v>-100.5958894</v>
      </c>
      <c r="J4483" s="1" t="str">
        <f t="shared" si="741"/>
        <v>NGR lake sediment grab sample</v>
      </c>
      <c r="K4483" s="1" t="str">
        <f t="shared" si="742"/>
        <v>&lt;177 micron (NGR)</v>
      </c>
      <c r="L4483">
        <v>148</v>
      </c>
      <c r="M4483" t="s">
        <v>335</v>
      </c>
      <c r="N4483">
        <v>2897</v>
      </c>
      <c r="O4483" t="s">
        <v>103</v>
      </c>
      <c r="P4483" t="s">
        <v>54</v>
      </c>
      <c r="Q4483" t="s">
        <v>479</v>
      </c>
      <c r="R4483" t="s">
        <v>357</v>
      </c>
      <c r="S4483" t="s">
        <v>57</v>
      </c>
      <c r="T4483" t="s">
        <v>293</v>
      </c>
      <c r="U4483" t="s">
        <v>178</v>
      </c>
      <c r="V4483" t="s">
        <v>550</v>
      </c>
      <c r="W4483" t="s">
        <v>68</v>
      </c>
      <c r="X4483" t="s">
        <v>67</v>
      </c>
      <c r="Y4483" t="s">
        <v>136</v>
      </c>
      <c r="Z4483" t="s">
        <v>170</v>
      </c>
      <c r="AA4483" t="s">
        <v>64</v>
      </c>
      <c r="AB4483" t="s">
        <v>575</v>
      </c>
      <c r="AC4483" t="s">
        <v>66</v>
      </c>
      <c r="AD4483" t="s">
        <v>54</v>
      </c>
      <c r="AE4483" t="s">
        <v>5846</v>
      </c>
      <c r="AF4483" t="s">
        <v>290</v>
      </c>
      <c r="AG4483" t="s">
        <v>116</v>
      </c>
      <c r="AH4483" t="s">
        <v>780</v>
      </c>
      <c r="AI4483" t="s">
        <v>193</v>
      </c>
      <c r="AJ4483" t="s">
        <v>305</v>
      </c>
      <c r="AK4483" t="s">
        <v>73</v>
      </c>
      <c r="AL4483" t="s">
        <v>103</v>
      </c>
      <c r="AM4483" t="s">
        <v>75</v>
      </c>
      <c r="AN4483" t="s">
        <v>76</v>
      </c>
      <c r="AO4483" t="s">
        <v>340</v>
      </c>
      <c r="AP4483" t="s">
        <v>747</v>
      </c>
      <c r="AQ4483" t="s">
        <v>96</v>
      </c>
      <c r="AR4483" t="s">
        <v>67</v>
      </c>
      <c r="AS4483" t="s">
        <v>54</v>
      </c>
      <c r="AT4483" t="s">
        <v>73</v>
      </c>
      <c r="AU4483" t="s">
        <v>107</v>
      </c>
      <c r="AV4483" t="s">
        <v>4815</v>
      </c>
    </row>
    <row r="4484" spans="1:48" hidden="1" x14ac:dyDescent="0.3">
      <c r="A4484" t="s">
        <v>20802</v>
      </c>
      <c r="B4484" t="s">
        <v>20803</v>
      </c>
      <c r="C4484" s="1" t="str">
        <f t="shared" si="739"/>
        <v>21:0975</v>
      </c>
      <c r="D4484" s="1" t="str">
        <f t="shared" si="740"/>
        <v>21:0111</v>
      </c>
      <c r="E4484" t="s">
        <v>20804</v>
      </c>
      <c r="F4484" t="s">
        <v>20805</v>
      </c>
      <c r="H4484">
        <v>60.675978299999997</v>
      </c>
      <c r="I4484">
        <v>-100.5883877</v>
      </c>
      <c r="J4484" s="1" t="str">
        <f t="shared" si="741"/>
        <v>NGR lake sediment grab sample</v>
      </c>
      <c r="K4484" s="1" t="str">
        <f t="shared" si="742"/>
        <v>&lt;177 micron (NGR)</v>
      </c>
      <c r="L4484">
        <v>148</v>
      </c>
      <c r="M4484" t="s">
        <v>354</v>
      </c>
      <c r="N4484">
        <v>2898</v>
      </c>
      <c r="O4484" t="s">
        <v>103</v>
      </c>
      <c r="P4484" t="s">
        <v>54</v>
      </c>
      <c r="Q4484" t="s">
        <v>447</v>
      </c>
      <c r="R4484" t="s">
        <v>121</v>
      </c>
      <c r="S4484" t="s">
        <v>57</v>
      </c>
      <c r="T4484" t="s">
        <v>135</v>
      </c>
      <c r="U4484" t="s">
        <v>88</v>
      </c>
      <c r="V4484" t="s">
        <v>2740</v>
      </c>
      <c r="W4484" t="s">
        <v>224</v>
      </c>
      <c r="X4484" t="s">
        <v>67</v>
      </c>
      <c r="Y4484" t="s">
        <v>276</v>
      </c>
      <c r="Z4484" t="s">
        <v>74</v>
      </c>
      <c r="AA4484" t="s">
        <v>64</v>
      </c>
      <c r="AB4484" t="s">
        <v>575</v>
      </c>
      <c r="AC4484" t="s">
        <v>66</v>
      </c>
      <c r="AD4484" t="s">
        <v>67</v>
      </c>
      <c r="AE4484" t="s">
        <v>6996</v>
      </c>
      <c r="AF4484" t="s">
        <v>92</v>
      </c>
      <c r="AG4484" t="s">
        <v>203</v>
      </c>
      <c r="AH4484" t="s">
        <v>780</v>
      </c>
      <c r="AI4484" t="s">
        <v>220</v>
      </c>
      <c r="AJ4484" t="s">
        <v>709</v>
      </c>
      <c r="AK4484" t="s">
        <v>73</v>
      </c>
      <c r="AL4484" t="s">
        <v>103</v>
      </c>
      <c r="AM4484" t="s">
        <v>224</v>
      </c>
      <c r="AN4484" t="s">
        <v>76</v>
      </c>
      <c r="AO4484" t="s">
        <v>53</v>
      </c>
      <c r="AP4484" t="s">
        <v>8164</v>
      </c>
      <c r="AQ4484" t="s">
        <v>220</v>
      </c>
      <c r="AR4484" t="s">
        <v>67</v>
      </c>
      <c r="AS4484" t="s">
        <v>54</v>
      </c>
      <c r="AT4484" t="s">
        <v>73</v>
      </c>
      <c r="AU4484" t="s">
        <v>107</v>
      </c>
      <c r="AV4484" t="s">
        <v>814</v>
      </c>
    </row>
    <row r="4485" spans="1:48" hidden="1" x14ac:dyDescent="0.3">
      <c r="A4485" t="s">
        <v>20806</v>
      </c>
      <c r="B4485" t="s">
        <v>20807</v>
      </c>
      <c r="C4485" s="1" t="str">
        <f t="shared" si="739"/>
        <v>21:0975</v>
      </c>
      <c r="D4485" s="1" t="str">
        <f t="shared" si="740"/>
        <v>21:0111</v>
      </c>
      <c r="E4485" t="s">
        <v>20808</v>
      </c>
      <c r="F4485" t="s">
        <v>20809</v>
      </c>
      <c r="H4485">
        <v>60.608657700000002</v>
      </c>
      <c r="I4485">
        <v>-100.519166</v>
      </c>
      <c r="J4485" s="1" t="str">
        <f t="shared" si="741"/>
        <v>NGR lake sediment grab sample</v>
      </c>
      <c r="K4485" s="1" t="str">
        <f t="shared" si="742"/>
        <v>&lt;177 micron (NGR)</v>
      </c>
      <c r="L4485">
        <v>149</v>
      </c>
      <c r="M4485" t="s">
        <v>52</v>
      </c>
      <c r="N4485">
        <v>2899</v>
      </c>
      <c r="O4485" t="s">
        <v>103</v>
      </c>
      <c r="P4485" t="s">
        <v>54</v>
      </c>
      <c r="Q4485" t="s">
        <v>275</v>
      </c>
      <c r="R4485" t="s">
        <v>357</v>
      </c>
      <c r="S4485" t="s">
        <v>57</v>
      </c>
      <c r="T4485" t="s">
        <v>264</v>
      </c>
      <c r="U4485" t="s">
        <v>88</v>
      </c>
      <c r="V4485" t="s">
        <v>151</v>
      </c>
      <c r="W4485" t="s">
        <v>157</v>
      </c>
      <c r="X4485" t="s">
        <v>67</v>
      </c>
      <c r="Y4485" t="s">
        <v>118</v>
      </c>
      <c r="Z4485" t="s">
        <v>62</v>
      </c>
      <c r="AA4485" t="s">
        <v>64</v>
      </c>
      <c r="AB4485" t="s">
        <v>357</v>
      </c>
      <c r="AC4485" t="s">
        <v>66</v>
      </c>
      <c r="AD4485" t="s">
        <v>67</v>
      </c>
      <c r="AE4485" t="s">
        <v>1911</v>
      </c>
      <c r="AF4485" t="s">
        <v>104</v>
      </c>
      <c r="AG4485" t="s">
        <v>356</v>
      </c>
      <c r="AH4485" t="s">
        <v>780</v>
      </c>
      <c r="AI4485" t="s">
        <v>276</v>
      </c>
      <c r="AJ4485" t="s">
        <v>308</v>
      </c>
      <c r="AK4485" t="s">
        <v>73</v>
      </c>
      <c r="AL4485" t="s">
        <v>103</v>
      </c>
      <c r="AM4485" t="s">
        <v>103</v>
      </c>
      <c r="AN4485" t="s">
        <v>76</v>
      </c>
      <c r="AO4485" t="s">
        <v>233</v>
      </c>
      <c r="AP4485" t="s">
        <v>403</v>
      </c>
      <c r="AQ4485" t="s">
        <v>170</v>
      </c>
      <c r="AR4485" t="s">
        <v>67</v>
      </c>
      <c r="AS4485" t="s">
        <v>54</v>
      </c>
      <c r="AT4485" t="s">
        <v>73</v>
      </c>
      <c r="AU4485" t="s">
        <v>107</v>
      </c>
      <c r="AV4485" t="s">
        <v>20810</v>
      </c>
    </row>
    <row r="4486" spans="1:48" hidden="1" x14ac:dyDescent="0.3">
      <c r="A4486" t="s">
        <v>20811</v>
      </c>
      <c r="B4486" t="s">
        <v>20812</v>
      </c>
      <c r="C4486" s="1" t="str">
        <f t="shared" si="739"/>
        <v>21:0975</v>
      </c>
      <c r="D4486" s="1" t="str">
        <f t="shared" si="740"/>
        <v>21:0111</v>
      </c>
      <c r="E4486" t="s">
        <v>20813</v>
      </c>
      <c r="F4486" t="s">
        <v>20814</v>
      </c>
      <c r="H4486">
        <v>60.691915399999999</v>
      </c>
      <c r="I4486">
        <v>-100.6238275</v>
      </c>
      <c r="J4486" s="1" t="str">
        <f t="shared" si="741"/>
        <v>NGR lake sediment grab sample</v>
      </c>
      <c r="K4486" s="1" t="str">
        <f t="shared" si="742"/>
        <v>&lt;177 micron (NGR)</v>
      </c>
      <c r="L4486">
        <v>149</v>
      </c>
      <c r="M4486" t="s">
        <v>86</v>
      </c>
      <c r="N4486">
        <v>2900</v>
      </c>
      <c r="O4486" t="s">
        <v>103</v>
      </c>
      <c r="P4486" t="s">
        <v>54</v>
      </c>
      <c r="Q4486" t="s">
        <v>624</v>
      </c>
      <c r="R4486" t="s">
        <v>116</v>
      </c>
      <c r="S4486" t="s">
        <v>57</v>
      </c>
      <c r="T4486" t="s">
        <v>277</v>
      </c>
      <c r="U4486" t="s">
        <v>57</v>
      </c>
      <c r="V4486" t="s">
        <v>492</v>
      </c>
      <c r="W4486" t="s">
        <v>448</v>
      </c>
      <c r="X4486" t="s">
        <v>67</v>
      </c>
      <c r="Y4486" t="s">
        <v>526</v>
      </c>
      <c r="Z4486" t="s">
        <v>127</v>
      </c>
      <c r="AA4486" t="s">
        <v>64</v>
      </c>
      <c r="AB4486" t="s">
        <v>223</v>
      </c>
      <c r="AC4486" t="s">
        <v>66</v>
      </c>
      <c r="AD4486" t="s">
        <v>67</v>
      </c>
      <c r="AE4486" t="s">
        <v>206</v>
      </c>
      <c r="AF4486" t="s">
        <v>77</v>
      </c>
      <c r="AG4486" t="s">
        <v>365</v>
      </c>
      <c r="AH4486" t="s">
        <v>780</v>
      </c>
      <c r="AI4486" t="s">
        <v>72</v>
      </c>
      <c r="AJ4486" t="s">
        <v>439</v>
      </c>
      <c r="AK4486" t="s">
        <v>73</v>
      </c>
      <c r="AL4486" t="s">
        <v>177</v>
      </c>
      <c r="AM4486" t="s">
        <v>157</v>
      </c>
      <c r="AN4486" t="s">
        <v>76</v>
      </c>
      <c r="AO4486" t="s">
        <v>92</v>
      </c>
      <c r="AP4486" t="s">
        <v>307</v>
      </c>
      <c r="AQ4486" t="s">
        <v>106</v>
      </c>
      <c r="AR4486" t="s">
        <v>67</v>
      </c>
      <c r="AS4486" t="s">
        <v>54</v>
      </c>
      <c r="AT4486" t="s">
        <v>73</v>
      </c>
      <c r="AU4486" t="s">
        <v>107</v>
      </c>
      <c r="AV4486" t="s">
        <v>14914</v>
      </c>
    </row>
    <row r="4487" spans="1:48" hidden="1" x14ac:dyDescent="0.3">
      <c r="A4487" t="s">
        <v>20815</v>
      </c>
      <c r="B4487" t="s">
        <v>20816</v>
      </c>
      <c r="C4487" s="1" t="str">
        <f t="shared" si="739"/>
        <v>21:0975</v>
      </c>
      <c r="D4487" s="1" t="str">
        <f t="shared" si="740"/>
        <v>21:0111</v>
      </c>
      <c r="E4487" t="s">
        <v>20817</v>
      </c>
      <c r="F4487" t="s">
        <v>20818</v>
      </c>
      <c r="H4487">
        <v>60.726737200000002</v>
      </c>
      <c r="I4487">
        <v>-100.6070477</v>
      </c>
      <c r="J4487" s="1" t="str">
        <f t="shared" si="741"/>
        <v>NGR lake sediment grab sample</v>
      </c>
      <c r="K4487" s="1" t="str">
        <f t="shared" si="742"/>
        <v>&lt;177 micron (NGR)</v>
      </c>
      <c r="L4487">
        <v>149</v>
      </c>
      <c r="M4487" t="s">
        <v>113</v>
      </c>
      <c r="N4487">
        <v>2901</v>
      </c>
      <c r="O4487" t="s">
        <v>103</v>
      </c>
      <c r="P4487" t="s">
        <v>54</v>
      </c>
      <c r="Q4487" t="s">
        <v>624</v>
      </c>
      <c r="R4487" t="s">
        <v>436</v>
      </c>
      <c r="S4487" t="s">
        <v>57</v>
      </c>
      <c r="T4487" t="s">
        <v>235</v>
      </c>
      <c r="U4487" t="s">
        <v>168</v>
      </c>
      <c r="V4487" t="s">
        <v>471</v>
      </c>
      <c r="W4487" t="s">
        <v>396</v>
      </c>
      <c r="X4487" t="s">
        <v>74</v>
      </c>
      <c r="Y4487" t="s">
        <v>94</v>
      </c>
      <c r="Z4487" t="s">
        <v>127</v>
      </c>
      <c r="AA4487" t="s">
        <v>64</v>
      </c>
      <c r="AB4487" t="s">
        <v>190</v>
      </c>
      <c r="AC4487" t="s">
        <v>173</v>
      </c>
      <c r="AD4487" t="s">
        <v>67</v>
      </c>
      <c r="AE4487" t="s">
        <v>74</v>
      </c>
      <c r="AF4487" t="s">
        <v>116</v>
      </c>
      <c r="AG4487" t="s">
        <v>411</v>
      </c>
      <c r="AH4487" t="s">
        <v>780</v>
      </c>
      <c r="AI4487" t="s">
        <v>336</v>
      </c>
      <c r="AJ4487" t="s">
        <v>138</v>
      </c>
      <c r="AK4487" t="s">
        <v>73</v>
      </c>
      <c r="AL4487" t="s">
        <v>103</v>
      </c>
      <c r="AM4487" t="s">
        <v>75</v>
      </c>
      <c r="AN4487" t="s">
        <v>76</v>
      </c>
      <c r="AO4487" t="s">
        <v>265</v>
      </c>
      <c r="AP4487" t="s">
        <v>234</v>
      </c>
      <c r="AQ4487" t="s">
        <v>170</v>
      </c>
      <c r="AR4487" t="s">
        <v>74</v>
      </c>
      <c r="AS4487" t="s">
        <v>54</v>
      </c>
      <c r="AT4487" t="s">
        <v>58</v>
      </c>
      <c r="AU4487" t="s">
        <v>107</v>
      </c>
      <c r="AV4487" t="s">
        <v>6679</v>
      </c>
    </row>
    <row r="4488" spans="1:48" hidden="1" x14ac:dyDescent="0.3">
      <c r="A4488" t="s">
        <v>20819</v>
      </c>
      <c r="B4488" t="s">
        <v>20820</v>
      </c>
      <c r="C4488" s="1" t="str">
        <f t="shared" si="739"/>
        <v>21:0975</v>
      </c>
      <c r="D4488" s="1" t="str">
        <f t="shared" si="740"/>
        <v>21:0111</v>
      </c>
      <c r="E4488" t="s">
        <v>20817</v>
      </c>
      <c r="F4488" t="s">
        <v>20821</v>
      </c>
      <c r="H4488">
        <v>60.726737200000002</v>
      </c>
      <c r="I4488">
        <v>-100.6070477</v>
      </c>
      <c r="J4488" s="1" t="str">
        <f t="shared" si="741"/>
        <v>NGR lake sediment grab sample</v>
      </c>
      <c r="K4488" s="1" t="str">
        <f t="shared" si="742"/>
        <v>&lt;177 micron (NGR)</v>
      </c>
      <c r="L4488">
        <v>149</v>
      </c>
      <c r="M4488" t="s">
        <v>132</v>
      </c>
      <c r="N4488">
        <v>2902</v>
      </c>
      <c r="O4488" t="s">
        <v>103</v>
      </c>
      <c r="P4488" t="s">
        <v>54</v>
      </c>
      <c r="Q4488" t="s">
        <v>1210</v>
      </c>
      <c r="R4488" t="s">
        <v>357</v>
      </c>
      <c r="S4488" t="s">
        <v>57</v>
      </c>
      <c r="T4488" t="s">
        <v>404</v>
      </c>
      <c r="U4488" t="s">
        <v>168</v>
      </c>
      <c r="V4488" t="s">
        <v>356</v>
      </c>
      <c r="W4488" t="s">
        <v>238</v>
      </c>
      <c r="X4488" t="s">
        <v>67</v>
      </c>
      <c r="Y4488" t="s">
        <v>170</v>
      </c>
      <c r="Z4488" t="s">
        <v>127</v>
      </c>
      <c r="AA4488" t="s">
        <v>64</v>
      </c>
      <c r="AB4488" t="s">
        <v>251</v>
      </c>
      <c r="AC4488" t="s">
        <v>66</v>
      </c>
      <c r="AD4488" t="s">
        <v>67</v>
      </c>
      <c r="AE4488" t="s">
        <v>74</v>
      </c>
      <c r="AF4488" t="s">
        <v>134</v>
      </c>
      <c r="AG4488" t="s">
        <v>139</v>
      </c>
      <c r="AH4488" t="s">
        <v>780</v>
      </c>
      <c r="AI4488" t="s">
        <v>87</v>
      </c>
      <c r="AJ4488" t="s">
        <v>159</v>
      </c>
      <c r="AK4488" t="s">
        <v>73</v>
      </c>
      <c r="AL4488" t="s">
        <v>75</v>
      </c>
      <c r="AM4488" t="s">
        <v>224</v>
      </c>
      <c r="AN4488" t="s">
        <v>76</v>
      </c>
      <c r="AO4488" t="s">
        <v>439</v>
      </c>
      <c r="AP4488" t="s">
        <v>234</v>
      </c>
      <c r="AQ4488" t="s">
        <v>220</v>
      </c>
      <c r="AR4488" t="s">
        <v>67</v>
      </c>
      <c r="AS4488" t="s">
        <v>54</v>
      </c>
      <c r="AT4488" t="s">
        <v>73</v>
      </c>
      <c r="AU4488" t="s">
        <v>107</v>
      </c>
      <c r="AV4488" t="s">
        <v>6032</v>
      </c>
    </row>
    <row r="4489" spans="1:48" hidden="1" x14ac:dyDescent="0.3">
      <c r="A4489" t="s">
        <v>20822</v>
      </c>
      <c r="B4489" t="s">
        <v>20823</v>
      </c>
      <c r="C4489" s="1" t="str">
        <f t="shared" si="739"/>
        <v>21:0975</v>
      </c>
      <c r="D4489" s="1" t="str">
        <f t="shared" si="740"/>
        <v>21:0111</v>
      </c>
      <c r="E4489" t="s">
        <v>20824</v>
      </c>
      <c r="F4489" t="s">
        <v>20825</v>
      </c>
      <c r="H4489">
        <v>60.725211700000003</v>
      </c>
      <c r="I4489">
        <v>-100.5590626</v>
      </c>
      <c r="J4489" s="1" t="str">
        <f t="shared" si="741"/>
        <v>NGR lake sediment grab sample</v>
      </c>
      <c r="K4489" s="1" t="str">
        <f t="shared" si="742"/>
        <v>&lt;177 micron (NGR)</v>
      </c>
      <c r="L4489">
        <v>149</v>
      </c>
      <c r="M4489" t="s">
        <v>149</v>
      </c>
      <c r="N4489">
        <v>2903</v>
      </c>
      <c r="O4489" t="s">
        <v>103</v>
      </c>
      <c r="P4489" t="s">
        <v>54</v>
      </c>
      <c r="Q4489" t="s">
        <v>1128</v>
      </c>
      <c r="R4489" t="s">
        <v>77</v>
      </c>
      <c r="S4489" t="s">
        <v>57</v>
      </c>
      <c r="T4489" t="s">
        <v>93</v>
      </c>
      <c r="U4489" t="s">
        <v>138</v>
      </c>
      <c r="V4489" t="s">
        <v>141</v>
      </c>
      <c r="W4489" t="s">
        <v>74</v>
      </c>
      <c r="X4489" t="s">
        <v>67</v>
      </c>
      <c r="Y4489" t="s">
        <v>206</v>
      </c>
      <c r="Z4489" t="s">
        <v>62</v>
      </c>
      <c r="AA4489" t="s">
        <v>64</v>
      </c>
      <c r="AB4489" t="s">
        <v>347</v>
      </c>
      <c r="AC4489" t="s">
        <v>66</v>
      </c>
      <c r="AD4489" t="s">
        <v>67</v>
      </c>
      <c r="AE4489" t="s">
        <v>2236</v>
      </c>
      <c r="AF4489" t="s">
        <v>92</v>
      </c>
      <c r="AG4489" t="s">
        <v>317</v>
      </c>
      <c r="AH4489" t="s">
        <v>780</v>
      </c>
      <c r="AI4489" t="s">
        <v>211</v>
      </c>
      <c r="AJ4489" t="s">
        <v>143</v>
      </c>
      <c r="AK4489" t="s">
        <v>73</v>
      </c>
      <c r="AL4489" t="s">
        <v>103</v>
      </c>
      <c r="AM4489" t="s">
        <v>103</v>
      </c>
      <c r="AN4489" t="s">
        <v>76</v>
      </c>
      <c r="AO4489" t="s">
        <v>338</v>
      </c>
      <c r="AP4489" t="s">
        <v>830</v>
      </c>
      <c r="AQ4489" t="s">
        <v>137</v>
      </c>
      <c r="AR4489" t="s">
        <v>67</v>
      </c>
      <c r="AS4489" t="s">
        <v>54</v>
      </c>
      <c r="AT4489" t="s">
        <v>73</v>
      </c>
      <c r="AU4489" t="s">
        <v>107</v>
      </c>
      <c r="AV4489" t="s">
        <v>6775</v>
      </c>
    </row>
    <row r="4490" spans="1:48" hidden="1" x14ac:dyDescent="0.3">
      <c r="A4490" t="s">
        <v>20826</v>
      </c>
      <c r="B4490" t="s">
        <v>20827</v>
      </c>
      <c r="C4490" s="1" t="str">
        <f t="shared" si="739"/>
        <v>21:0975</v>
      </c>
      <c r="D4490" s="1" t="str">
        <f t="shared" si="740"/>
        <v>21:0111</v>
      </c>
      <c r="E4490" t="s">
        <v>20828</v>
      </c>
      <c r="F4490" t="s">
        <v>20829</v>
      </c>
      <c r="H4490">
        <v>60.6920322</v>
      </c>
      <c r="I4490">
        <v>-100.540221</v>
      </c>
      <c r="J4490" s="1" t="str">
        <f t="shared" si="741"/>
        <v>NGR lake sediment grab sample</v>
      </c>
      <c r="K4490" s="1" t="str">
        <f t="shared" si="742"/>
        <v>&lt;177 micron (NGR)</v>
      </c>
      <c r="L4490">
        <v>149</v>
      </c>
      <c r="M4490" t="s">
        <v>165</v>
      </c>
      <c r="N4490">
        <v>2904</v>
      </c>
      <c r="O4490" t="s">
        <v>103</v>
      </c>
      <c r="P4490" t="s">
        <v>54</v>
      </c>
      <c r="Q4490" t="s">
        <v>642</v>
      </c>
      <c r="R4490" t="s">
        <v>150</v>
      </c>
      <c r="S4490" t="s">
        <v>57</v>
      </c>
      <c r="T4490" t="s">
        <v>60</v>
      </c>
      <c r="U4490" t="s">
        <v>96</v>
      </c>
      <c r="V4490" t="s">
        <v>550</v>
      </c>
      <c r="W4490" t="s">
        <v>302</v>
      </c>
      <c r="X4490" t="s">
        <v>67</v>
      </c>
      <c r="Y4490" t="s">
        <v>238</v>
      </c>
      <c r="Z4490" t="s">
        <v>96</v>
      </c>
      <c r="AA4490" t="s">
        <v>64</v>
      </c>
      <c r="AB4490" t="s">
        <v>317</v>
      </c>
      <c r="AC4490" t="s">
        <v>66</v>
      </c>
      <c r="AD4490" t="s">
        <v>67</v>
      </c>
      <c r="AE4490" t="s">
        <v>396</v>
      </c>
      <c r="AF4490" t="s">
        <v>178</v>
      </c>
      <c r="AG4490" t="s">
        <v>365</v>
      </c>
      <c r="AH4490" t="s">
        <v>780</v>
      </c>
      <c r="AI4490" t="s">
        <v>233</v>
      </c>
      <c r="AJ4490" t="s">
        <v>292</v>
      </c>
      <c r="AK4490" t="s">
        <v>73</v>
      </c>
      <c r="AL4490" t="s">
        <v>75</v>
      </c>
      <c r="AM4490" t="s">
        <v>224</v>
      </c>
      <c r="AN4490" t="s">
        <v>76</v>
      </c>
      <c r="AO4490" t="s">
        <v>123</v>
      </c>
      <c r="AP4490" t="s">
        <v>656</v>
      </c>
      <c r="AQ4490" t="s">
        <v>63</v>
      </c>
      <c r="AR4490" t="s">
        <v>67</v>
      </c>
      <c r="AS4490" t="s">
        <v>54</v>
      </c>
      <c r="AT4490" t="s">
        <v>73</v>
      </c>
      <c r="AU4490" t="s">
        <v>107</v>
      </c>
      <c r="AV4490" t="s">
        <v>20830</v>
      </c>
    </row>
    <row r="4491" spans="1:48" hidden="1" x14ac:dyDescent="0.3">
      <c r="A4491" t="s">
        <v>20831</v>
      </c>
      <c r="B4491" t="s">
        <v>20832</v>
      </c>
      <c r="C4491" s="1" t="str">
        <f t="shared" si="739"/>
        <v>21:0975</v>
      </c>
      <c r="D4491" s="1" t="str">
        <f t="shared" si="740"/>
        <v>21:0111</v>
      </c>
      <c r="E4491" t="s">
        <v>20833</v>
      </c>
      <c r="F4491" t="s">
        <v>20834</v>
      </c>
      <c r="H4491">
        <v>60.672607599999999</v>
      </c>
      <c r="I4491">
        <v>-100.5300672</v>
      </c>
      <c r="J4491" s="1" t="str">
        <f t="shared" si="741"/>
        <v>NGR lake sediment grab sample</v>
      </c>
      <c r="K4491" s="1" t="str">
        <f t="shared" si="742"/>
        <v>&lt;177 micron (NGR)</v>
      </c>
      <c r="L4491">
        <v>149</v>
      </c>
      <c r="M4491" t="s">
        <v>185</v>
      </c>
      <c r="N4491">
        <v>2905</v>
      </c>
      <c r="O4491" t="s">
        <v>103</v>
      </c>
      <c r="P4491" t="s">
        <v>54</v>
      </c>
      <c r="Q4491" t="s">
        <v>541</v>
      </c>
      <c r="R4491" t="s">
        <v>151</v>
      </c>
      <c r="S4491" t="s">
        <v>57</v>
      </c>
      <c r="T4491" t="s">
        <v>175</v>
      </c>
      <c r="U4491" t="s">
        <v>88</v>
      </c>
      <c r="V4491" t="s">
        <v>616</v>
      </c>
      <c r="W4491" t="s">
        <v>206</v>
      </c>
      <c r="X4491" t="s">
        <v>67</v>
      </c>
      <c r="Y4491" t="s">
        <v>136</v>
      </c>
      <c r="Z4491" t="s">
        <v>170</v>
      </c>
      <c r="AA4491" t="s">
        <v>64</v>
      </c>
      <c r="AB4491" t="s">
        <v>264</v>
      </c>
      <c r="AC4491" t="s">
        <v>66</v>
      </c>
      <c r="AD4491" t="s">
        <v>67</v>
      </c>
      <c r="AE4491" t="s">
        <v>177</v>
      </c>
      <c r="AF4491" t="s">
        <v>178</v>
      </c>
      <c r="AG4491" t="s">
        <v>251</v>
      </c>
      <c r="AH4491" t="s">
        <v>780</v>
      </c>
      <c r="AI4491" t="s">
        <v>226</v>
      </c>
      <c r="AJ4491" t="s">
        <v>692</v>
      </c>
      <c r="AK4491" t="s">
        <v>73</v>
      </c>
      <c r="AL4491" t="s">
        <v>103</v>
      </c>
      <c r="AM4491" t="s">
        <v>75</v>
      </c>
      <c r="AN4491" t="s">
        <v>76</v>
      </c>
      <c r="AO4491" t="s">
        <v>102</v>
      </c>
      <c r="AP4491" t="s">
        <v>2741</v>
      </c>
      <c r="AQ4491" t="s">
        <v>220</v>
      </c>
      <c r="AR4491" t="s">
        <v>67</v>
      </c>
      <c r="AS4491" t="s">
        <v>54</v>
      </c>
      <c r="AT4491" t="s">
        <v>73</v>
      </c>
      <c r="AU4491" t="s">
        <v>107</v>
      </c>
      <c r="AV4491" t="s">
        <v>1175</v>
      </c>
    </row>
    <row r="4492" spans="1:48" hidden="1" x14ac:dyDescent="0.3">
      <c r="A4492" t="s">
        <v>20835</v>
      </c>
      <c r="B4492" t="s">
        <v>20836</v>
      </c>
      <c r="C4492" s="1" t="str">
        <f t="shared" si="739"/>
        <v>21:0975</v>
      </c>
      <c r="D4492" s="1" t="str">
        <f t="shared" si="740"/>
        <v>21:0111</v>
      </c>
      <c r="E4492" t="s">
        <v>20837</v>
      </c>
      <c r="F4492" t="s">
        <v>20838</v>
      </c>
      <c r="H4492">
        <v>60.646692899999998</v>
      </c>
      <c r="I4492">
        <v>-100.5219981</v>
      </c>
      <c r="J4492" s="1" t="str">
        <f t="shared" si="741"/>
        <v>NGR lake sediment grab sample</v>
      </c>
      <c r="K4492" s="1" t="str">
        <f t="shared" si="742"/>
        <v>&lt;177 micron (NGR)</v>
      </c>
      <c r="L4492">
        <v>149</v>
      </c>
      <c r="M4492" t="s">
        <v>200</v>
      </c>
      <c r="N4492">
        <v>2906</v>
      </c>
      <c r="O4492" t="s">
        <v>526</v>
      </c>
      <c r="P4492" t="s">
        <v>54</v>
      </c>
      <c r="Q4492" t="s">
        <v>521</v>
      </c>
      <c r="R4492" t="s">
        <v>178</v>
      </c>
      <c r="S4492" t="s">
        <v>57</v>
      </c>
      <c r="T4492" t="s">
        <v>152</v>
      </c>
      <c r="U4492" t="s">
        <v>151</v>
      </c>
      <c r="V4492" t="s">
        <v>282</v>
      </c>
      <c r="W4492" t="s">
        <v>171</v>
      </c>
      <c r="X4492" t="s">
        <v>74</v>
      </c>
      <c r="Y4492" t="s">
        <v>77</v>
      </c>
      <c r="Z4492" t="s">
        <v>127</v>
      </c>
      <c r="AA4492" t="s">
        <v>64</v>
      </c>
      <c r="AB4492" t="s">
        <v>411</v>
      </c>
      <c r="AC4492" t="s">
        <v>70</v>
      </c>
      <c r="AD4492" t="s">
        <v>170</v>
      </c>
      <c r="AE4492" t="s">
        <v>421</v>
      </c>
      <c r="AF4492" t="s">
        <v>104</v>
      </c>
      <c r="AG4492" t="s">
        <v>725</v>
      </c>
      <c r="AH4492" t="s">
        <v>780</v>
      </c>
      <c r="AI4492" t="s">
        <v>156</v>
      </c>
      <c r="AJ4492" t="s">
        <v>429</v>
      </c>
      <c r="AK4492" t="s">
        <v>73</v>
      </c>
      <c r="AL4492" t="s">
        <v>224</v>
      </c>
      <c r="AM4492" t="s">
        <v>125</v>
      </c>
      <c r="AN4492" t="s">
        <v>76</v>
      </c>
      <c r="AO4492" t="s">
        <v>168</v>
      </c>
      <c r="AP4492" t="s">
        <v>2033</v>
      </c>
      <c r="AQ4492" t="s">
        <v>193</v>
      </c>
      <c r="AR4492" t="s">
        <v>74</v>
      </c>
      <c r="AS4492" t="s">
        <v>170</v>
      </c>
      <c r="AT4492" t="s">
        <v>315</v>
      </c>
      <c r="AU4492" t="s">
        <v>107</v>
      </c>
      <c r="AV4492" t="s">
        <v>20839</v>
      </c>
    </row>
    <row r="4493" spans="1:48" hidden="1" x14ac:dyDescent="0.3">
      <c r="A4493" t="s">
        <v>20840</v>
      </c>
      <c r="B4493" t="s">
        <v>20841</v>
      </c>
      <c r="C4493" s="1" t="str">
        <f t="shared" si="739"/>
        <v>21:0975</v>
      </c>
      <c r="D4493" s="1" t="str">
        <f t="shared" si="740"/>
        <v>21:0111</v>
      </c>
      <c r="E4493" t="s">
        <v>20808</v>
      </c>
      <c r="F4493" t="s">
        <v>20842</v>
      </c>
      <c r="H4493">
        <v>60.608657700000002</v>
      </c>
      <c r="I4493">
        <v>-100.519166</v>
      </c>
      <c r="J4493" s="1" t="str">
        <f t="shared" si="741"/>
        <v>NGR lake sediment grab sample</v>
      </c>
      <c r="K4493" s="1" t="str">
        <f t="shared" si="742"/>
        <v>&lt;177 micron (NGR)</v>
      </c>
      <c r="L4493">
        <v>149</v>
      </c>
      <c r="M4493" t="s">
        <v>345</v>
      </c>
      <c r="N4493">
        <v>2907</v>
      </c>
      <c r="O4493" t="s">
        <v>103</v>
      </c>
      <c r="P4493" t="s">
        <v>54</v>
      </c>
      <c r="Q4493" t="s">
        <v>3299</v>
      </c>
      <c r="R4493" t="s">
        <v>436</v>
      </c>
      <c r="S4493" t="s">
        <v>57</v>
      </c>
      <c r="T4493" t="s">
        <v>698</v>
      </c>
      <c r="U4493" t="s">
        <v>203</v>
      </c>
      <c r="V4493" t="s">
        <v>99</v>
      </c>
      <c r="W4493" t="s">
        <v>157</v>
      </c>
      <c r="X4493" t="s">
        <v>67</v>
      </c>
      <c r="Y4493" t="s">
        <v>305</v>
      </c>
      <c r="Z4493" t="s">
        <v>170</v>
      </c>
      <c r="AA4493" t="s">
        <v>64</v>
      </c>
      <c r="AB4493" t="s">
        <v>192</v>
      </c>
      <c r="AC4493" t="s">
        <v>66</v>
      </c>
      <c r="AD4493" t="s">
        <v>170</v>
      </c>
      <c r="AE4493" t="s">
        <v>606</v>
      </c>
      <c r="AF4493" t="s">
        <v>104</v>
      </c>
      <c r="AG4493" t="s">
        <v>317</v>
      </c>
      <c r="AH4493" t="s">
        <v>780</v>
      </c>
      <c r="AI4493" t="s">
        <v>193</v>
      </c>
      <c r="AJ4493" t="s">
        <v>388</v>
      </c>
      <c r="AK4493" t="s">
        <v>73</v>
      </c>
      <c r="AL4493" t="s">
        <v>103</v>
      </c>
      <c r="AM4493" t="s">
        <v>103</v>
      </c>
      <c r="AN4493" t="s">
        <v>76</v>
      </c>
      <c r="AO4493" t="s">
        <v>72</v>
      </c>
      <c r="AP4493" t="s">
        <v>387</v>
      </c>
      <c r="AQ4493" t="s">
        <v>136</v>
      </c>
      <c r="AR4493" t="s">
        <v>67</v>
      </c>
      <c r="AS4493" t="s">
        <v>54</v>
      </c>
      <c r="AT4493" t="s">
        <v>73</v>
      </c>
      <c r="AU4493" t="s">
        <v>107</v>
      </c>
      <c r="AV4493" t="s">
        <v>10987</v>
      </c>
    </row>
    <row r="4494" spans="1:48" hidden="1" x14ac:dyDescent="0.3">
      <c r="A4494" t="s">
        <v>20843</v>
      </c>
      <c r="B4494" t="s">
        <v>20844</v>
      </c>
      <c r="C4494" s="1" t="str">
        <f t="shared" si="739"/>
        <v>21:0975</v>
      </c>
      <c r="D4494" s="1" t="str">
        <f t="shared" si="740"/>
        <v>21:0111</v>
      </c>
      <c r="E4494" t="s">
        <v>20845</v>
      </c>
      <c r="F4494" t="s">
        <v>20846</v>
      </c>
      <c r="H4494">
        <v>60.570898700000001</v>
      </c>
      <c r="I4494">
        <v>-100.514949</v>
      </c>
      <c r="J4494" s="1" t="str">
        <f t="shared" si="741"/>
        <v>NGR lake sediment grab sample</v>
      </c>
      <c r="K4494" s="1" t="str">
        <f t="shared" si="742"/>
        <v>&lt;177 micron (NGR)</v>
      </c>
      <c r="L4494">
        <v>149</v>
      </c>
      <c r="M4494" t="s">
        <v>217</v>
      </c>
      <c r="N4494">
        <v>2908</v>
      </c>
      <c r="O4494" t="s">
        <v>103</v>
      </c>
      <c r="P4494" t="s">
        <v>54</v>
      </c>
      <c r="Q4494" t="s">
        <v>152</v>
      </c>
      <c r="R4494" t="s">
        <v>347</v>
      </c>
      <c r="S4494" t="s">
        <v>57</v>
      </c>
      <c r="T4494" t="s">
        <v>357</v>
      </c>
      <c r="U4494" t="s">
        <v>57</v>
      </c>
      <c r="V4494" t="s">
        <v>2740</v>
      </c>
      <c r="W4494" t="s">
        <v>103</v>
      </c>
      <c r="X4494" t="s">
        <v>67</v>
      </c>
      <c r="Y4494" t="s">
        <v>238</v>
      </c>
      <c r="Z4494" t="s">
        <v>74</v>
      </c>
      <c r="AA4494" t="s">
        <v>64</v>
      </c>
      <c r="AB4494" t="s">
        <v>88</v>
      </c>
      <c r="AC4494" t="s">
        <v>66</v>
      </c>
      <c r="AD4494" t="s">
        <v>67</v>
      </c>
      <c r="AE4494" t="s">
        <v>7472</v>
      </c>
      <c r="AF4494" t="s">
        <v>76</v>
      </c>
      <c r="AG4494" t="s">
        <v>57</v>
      </c>
      <c r="AH4494" t="s">
        <v>780</v>
      </c>
      <c r="AI4494" t="s">
        <v>206</v>
      </c>
      <c r="AJ4494" t="s">
        <v>68</v>
      </c>
      <c r="AK4494" t="s">
        <v>73</v>
      </c>
      <c r="AL4494" t="s">
        <v>103</v>
      </c>
      <c r="AM4494" t="s">
        <v>103</v>
      </c>
      <c r="AN4494" t="s">
        <v>76</v>
      </c>
      <c r="AO4494" t="s">
        <v>62</v>
      </c>
      <c r="AP4494" t="s">
        <v>8164</v>
      </c>
      <c r="AQ4494" t="s">
        <v>220</v>
      </c>
      <c r="AR4494" t="s">
        <v>67</v>
      </c>
      <c r="AS4494" t="s">
        <v>54</v>
      </c>
      <c r="AT4494" t="s">
        <v>73</v>
      </c>
      <c r="AU4494" t="s">
        <v>107</v>
      </c>
      <c r="AV4494" t="s">
        <v>20847</v>
      </c>
    </row>
    <row r="4495" spans="1:48" hidden="1" x14ac:dyDescent="0.3">
      <c r="A4495" t="s">
        <v>20848</v>
      </c>
      <c r="B4495" t="s">
        <v>20849</v>
      </c>
      <c r="C4495" s="1" t="str">
        <f t="shared" si="739"/>
        <v>21:0975</v>
      </c>
      <c r="D4495" s="1" t="str">
        <f t="shared" si="740"/>
        <v>21:0111</v>
      </c>
      <c r="E4495" t="s">
        <v>20850</v>
      </c>
      <c r="F4495" t="s">
        <v>20851</v>
      </c>
      <c r="H4495">
        <v>60.569934699999997</v>
      </c>
      <c r="I4495">
        <v>-100.45465419999999</v>
      </c>
      <c r="J4495" s="1" t="str">
        <f t="shared" si="741"/>
        <v>NGR lake sediment grab sample</v>
      </c>
      <c r="K4495" s="1" t="str">
        <f t="shared" si="742"/>
        <v>&lt;177 micron (NGR)</v>
      </c>
      <c r="L4495">
        <v>149</v>
      </c>
      <c r="M4495" t="s">
        <v>246</v>
      </c>
      <c r="N4495">
        <v>2909</v>
      </c>
      <c r="O4495" t="s">
        <v>709</v>
      </c>
      <c r="P4495" t="s">
        <v>54</v>
      </c>
      <c r="Q4495" t="s">
        <v>1210</v>
      </c>
      <c r="R4495" t="s">
        <v>116</v>
      </c>
      <c r="S4495" t="s">
        <v>57</v>
      </c>
      <c r="T4495" t="s">
        <v>251</v>
      </c>
      <c r="U4495" t="s">
        <v>96</v>
      </c>
      <c r="V4495" t="s">
        <v>347</v>
      </c>
      <c r="W4495" t="s">
        <v>526</v>
      </c>
      <c r="X4495" t="s">
        <v>67</v>
      </c>
      <c r="Y4495" t="s">
        <v>68</v>
      </c>
      <c r="Z4495" t="s">
        <v>170</v>
      </c>
      <c r="AA4495" t="s">
        <v>64</v>
      </c>
      <c r="AB4495" t="s">
        <v>116</v>
      </c>
      <c r="AC4495" t="s">
        <v>66</v>
      </c>
      <c r="AD4495" t="s">
        <v>62</v>
      </c>
      <c r="AE4495" t="s">
        <v>1126</v>
      </c>
      <c r="AF4495" t="s">
        <v>76</v>
      </c>
      <c r="AG4495" t="s">
        <v>617</v>
      </c>
      <c r="AH4495" t="s">
        <v>780</v>
      </c>
      <c r="AI4495" t="s">
        <v>106</v>
      </c>
      <c r="AJ4495" t="s">
        <v>276</v>
      </c>
      <c r="AK4495" t="s">
        <v>73</v>
      </c>
      <c r="AL4495" t="s">
        <v>103</v>
      </c>
      <c r="AM4495" t="s">
        <v>103</v>
      </c>
      <c r="AN4495" t="s">
        <v>76</v>
      </c>
      <c r="AO4495" t="s">
        <v>292</v>
      </c>
      <c r="AP4495" t="s">
        <v>194</v>
      </c>
      <c r="AQ4495" t="s">
        <v>193</v>
      </c>
      <c r="AR4495" t="s">
        <v>74</v>
      </c>
      <c r="AS4495" t="s">
        <v>54</v>
      </c>
      <c r="AT4495" t="s">
        <v>73</v>
      </c>
      <c r="AU4495" t="s">
        <v>107</v>
      </c>
      <c r="AV4495" t="s">
        <v>20852</v>
      </c>
    </row>
    <row r="4496" spans="1:48" hidden="1" x14ac:dyDescent="0.3">
      <c r="A4496" t="s">
        <v>20853</v>
      </c>
      <c r="B4496" t="s">
        <v>20854</v>
      </c>
      <c r="C4496" s="1" t="str">
        <f t="shared" si="739"/>
        <v>21:0975</v>
      </c>
      <c r="D4496" s="1" t="str">
        <f t="shared" si="740"/>
        <v>21:0111</v>
      </c>
      <c r="E4496" t="s">
        <v>20855</v>
      </c>
      <c r="F4496" t="s">
        <v>20856</v>
      </c>
      <c r="H4496">
        <v>60.602095900000002</v>
      </c>
      <c r="I4496">
        <v>-100.4650321</v>
      </c>
      <c r="J4496" s="1" t="str">
        <f t="shared" si="741"/>
        <v>NGR lake sediment grab sample</v>
      </c>
      <c r="K4496" s="1" t="str">
        <f t="shared" si="742"/>
        <v>&lt;177 micron (NGR)</v>
      </c>
      <c r="L4496">
        <v>149</v>
      </c>
      <c r="M4496" t="s">
        <v>260</v>
      </c>
      <c r="N4496">
        <v>2910</v>
      </c>
      <c r="O4496" t="s">
        <v>103</v>
      </c>
      <c r="P4496" t="s">
        <v>54</v>
      </c>
      <c r="Q4496" t="s">
        <v>539</v>
      </c>
      <c r="R4496" t="s">
        <v>77</v>
      </c>
      <c r="S4496" t="s">
        <v>57</v>
      </c>
      <c r="T4496" t="s">
        <v>192</v>
      </c>
      <c r="U4496" t="s">
        <v>57</v>
      </c>
      <c r="V4496" t="s">
        <v>2740</v>
      </c>
      <c r="W4496" t="s">
        <v>68</v>
      </c>
      <c r="X4496" t="s">
        <v>67</v>
      </c>
      <c r="Y4496" t="s">
        <v>125</v>
      </c>
      <c r="Z4496" t="s">
        <v>170</v>
      </c>
      <c r="AA4496" t="s">
        <v>64</v>
      </c>
      <c r="AB4496" t="s">
        <v>104</v>
      </c>
      <c r="AC4496" t="s">
        <v>66</v>
      </c>
      <c r="AD4496" t="s">
        <v>67</v>
      </c>
      <c r="AE4496" t="s">
        <v>526</v>
      </c>
      <c r="AF4496" t="s">
        <v>76</v>
      </c>
      <c r="AG4496" t="s">
        <v>522</v>
      </c>
      <c r="AH4496" t="s">
        <v>780</v>
      </c>
      <c r="AI4496" t="s">
        <v>94</v>
      </c>
      <c r="AJ4496" t="s">
        <v>62</v>
      </c>
      <c r="AK4496" t="s">
        <v>73</v>
      </c>
      <c r="AL4496" t="s">
        <v>103</v>
      </c>
      <c r="AM4496" t="s">
        <v>103</v>
      </c>
      <c r="AN4496" t="s">
        <v>76</v>
      </c>
      <c r="AO4496" t="s">
        <v>263</v>
      </c>
      <c r="AP4496" t="s">
        <v>4543</v>
      </c>
      <c r="AQ4496" t="s">
        <v>302</v>
      </c>
      <c r="AR4496" t="s">
        <v>67</v>
      </c>
      <c r="AS4496" t="s">
        <v>54</v>
      </c>
      <c r="AT4496" t="s">
        <v>73</v>
      </c>
      <c r="AU4496" t="s">
        <v>107</v>
      </c>
      <c r="AV4496" t="s">
        <v>5928</v>
      </c>
    </row>
    <row r="4497" spans="1:48" hidden="1" x14ac:dyDescent="0.3">
      <c r="A4497" t="s">
        <v>20857</v>
      </c>
      <c r="B4497" t="s">
        <v>20858</v>
      </c>
      <c r="C4497" s="1" t="str">
        <f t="shared" si="739"/>
        <v>21:0975</v>
      </c>
      <c r="D4497" s="1" t="str">
        <f t="shared" si="740"/>
        <v>21:0111</v>
      </c>
      <c r="E4497" t="s">
        <v>20859</v>
      </c>
      <c r="F4497" t="s">
        <v>20860</v>
      </c>
      <c r="H4497">
        <v>60.634750500000003</v>
      </c>
      <c r="I4497">
        <v>-100.4737715</v>
      </c>
      <c r="J4497" s="1" t="str">
        <f t="shared" si="741"/>
        <v>NGR lake sediment grab sample</v>
      </c>
      <c r="K4497" s="1" t="str">
        <f t="shared" si="742"/>
        <v>&lt;177 micron (NGR)</v>
      </c>
      <c r="L4497">
        <v>149</v>
      </c>
      <c r="M4497" t="s">
        <v>273</v>
      </c>
      <c r="N4497">
        <v>2911</v>
      </c>
      <c r="O4497" t="s">
        <v>103</v>
      </c>
      <c r="P4497" t="s">
        <v>54</v>
      </c>
      <c r="Q4497" t="s">
        <v>1814</v>
      </c>
      <c r="R4497" t="s">
        <v>90</v>
      </c>
      <c r="S4497" t="s">
        <v>57</v>
      </c>
      <c r="T4497" t="s">
        <v>698</v>
      </c>
      <c r="U4497" t="s">
        <v>57</v>
      </c>
      <c r="V4497" t="s">
        <v>282</v>
      </c>
      <c r="W4497" t="s">
        <v>206</v>
      </c>
      <c r="X4497" t="s">
        <v>67</v>
      </c>
      <c r="Y4497" t="s">
        <v>157</v>
      </c>
      <c r="Z4497" t="s">
        <v>170</v>
      </c>
      <c r="AA4497" t="s">
        <v>64</v>
      </c>
      <c r="AB4497" t="s">
        <v>187</v>
      </c>
      <c r="AC4497" t="s">
        <v>66</v>
      </c>
      <c r="AD4497" t="s">
        <v>67</v>
      </c>
      <c r="AE4497" t="s">
        <v>606</v>
      </c>
      <c r="AF4497" t="s">
        <v>76</v>
      </c>
      <c r="AG4497" t="s">
        <v>356</v>
      </c>
      <c r="AH4497" t="s">
        <v>780</v>
      </c>
      <c r="AI4497" t="s">
        <v>327</v>
      </c>
      <c r="AJ4497" t="s">
        <v>263</v>
      </c>
      <c r="AK4497" t="s">
        <v>73</v>
      </c>
      <c r="AL4497" t="s">
        <v>103</v>
      </c>
      <c r="AM4497" t="s">
        <v>103</v>
      </c>
      <c r="AN4497" t="s">
        <v>76</v>
      </c>
      <c r="AO4497" t="s">
        <v>71</v>
      </c>
      <c r="AP4497" t="s">
        <v>1980</v>
      </c>
      <c r="AQ4497" t="s">
        <v>363</v>
      </c>
      <c r="AR4497" t="s">
        <v>67</v>
      </c>
      <c r="AS4497" t="s">
        <v>54</v>
      </c>
      <c r="AT4497" t="s">
        <v>73</v>
      </c>
      <c r="AU4497" t="s">
        <v>107</v>
      </c>
      <c r="AV4497" t="s">
        <v>4659</v>
      </c>
    </row>
    <row r="4498" spans="1:48" hidden="1" x14ac:dyDescent="0.3">
      <c r="A4498" t="s">
        <v>20861</v>
      </c>
      <c r="B4498" t="s">
        <v>20862</v>
      </c>
      <c r="C4498" s="1" t="str">
        <f t="shared" si="739"/>
        <v>21:0975</v>
      </c>
      <c r="D4498" s="1" t="str">
        <f t="shared" si="740"/>
        <v>21:0111</v>
      </c>
      <c r="E4498" t="s">
        <v>20863</v>
      </c>
      <c r="F4498" t="s">
        <v>20864</v>
      </c>
      <c r="H4498">
        <v>60.681227</v>
      </c>
      <c r="I4498">
        <v>-100.46765689999999</v>
      </c>
      <c r="J4498" s="1" t="str">
        <f t="shared" si="741"/>
        <v>NGR lake sediment grab sample</v>
      </c>
      <c r="K4498" s="1" t="str">
        <f t="shared" si="742"/>
        <v>&lt;177 micron (NGR)</v>
      </c>
      <c r="L4498">
        <v>149</v>
      </c>
      <c r="M4498" t="s">
        <v>289</v>
      </c>
      <c r="N4498">
        <v>2912</v>
      </c>
      <c r="O4498" t="s">
        <v>103</v>
      </c>
      <c r="P4498" t="s">
        <v>54</v>
      </c>
      <c r="Q4498" t="s">
        <v>80</v>
      </c>
      <c r="R4498" t="s">
        <v>436</v>
      </c>
      <c r="S4498" t="s">
        <v>57</v>
      </c>
      <c r="T4498" t="s">
        <v>380</v>
      </c>
      <c r="U4498" t="s">
        <v>57</v>
      </c>
      <c r="V4498" t="s">
        <v>357</v>
      </c>
      <c r="W4498" t="s">
        <v>75</v>
      </c>
      <c r="X4498" t="s">
        <v>67</v>
      </c>
      <c r="Y4498" t="s">
        <v>396</v>
      </c>
      <c r="Z4498" t="s">
        <v>67</v>
      </c>
      <c r="AA4498" t="s">
        <v>64</v>
      </c>
      <c r="AB4498" t="s">
        <v>192</v>
      </c>
      <c r="AC4498" t="s">
        <v>66</v>
      </c>
      <c r="AD4498" t="s">
        <v>67</v>
      </c>
      <c r="AE4498" t="s">
        <v>4301</v>
      </c>
      <c r="AF4498" t="s">
        <v>76</v>
      </c>
      <c r="AG4498" t="s">
        <v>92</v>
      </c>
      <c r="AH4498" t="s">
        <v>780</v>
      </c>
      <c r="AI4498" t="s">
        <v>220</v>
      </c>
      <c r="AJ4498" t="s">
        <v>388</v>
      </c>
      <c r="AK4498" t="s">
        <v>73</v>
      </c>
      <c r="AL4498" t="s">
        <v>103</v>
      </c>
      <c r="AM4498" t="s">
        <v>103</v>
      </c>
      <c r="AN4498" t="s">
        <v>76</v>
      </c>
      <c r="AO4498" t="s">
        <v>124</v>
      </c>
      <c r="AP4498" t="s">
        <v>8164</v>
      </c>
      <c r="AQ4498" t="s">
        <v>143</v>
      </c>
      <c r="AR4498" t="s">
        <v>67</v>
      </c>
      <c r="AS4498" t="s">
        <v>54</v>
      </c>
      <c r="AT4498" t="s">
        <v>73</v>
      </c>
      <c r="AU4498" t="s">
        <v>107</v>
      </c>
      <c r="AV4498" t="s">
        <v>104</v>
      </c>
    </row>
    <row r="4499" spans="1:48" hidden="1" x14ac:dyDescent="0.3">
      <c r="A4499" t="s">
        <v>20865</v>
      </c>
      <c r="B4499" t="s">
        <v>20866</v>
      </c>
      <c r="C4499" s="1" t="str">
        <f t="shared" si="739"/>
        <v>21:0975</v>
      </c>
      <c r="D4499" s="1" t="str">
        <f t="shared" si="740"/>
        <v>21:0111</v>
      </c>
      <c r="E4499" t="s">
        <v>20867</v>
      </c>
      <c r="F4499" t="s">
        <v>20868</v>
      </c>
      <c r="H4499">
        <v>60.7411502</v>
      </c>
      <c r="I4499">
        <v>-100.45202999999999</v>
      </c>
      <c r="J4499" s="1" t="str">
        <f t="shared" si="741"/>
        <v>NGR lake sediment grab sample</v>
      </c>
      <c r="K4499" s="1" t="str">
        <f t="shared" si="742"/>
        <v>&lt;177 micron (NGR)</v>
      </c>
      <c r="L4499">
        <v>149</v>
      </c>
      <c r="M4499" t="s">
        <v>301</v>
      </c>
      <c r="N4499">
        <v>2913</v>
      </c>
      <c r="O4499" t="s">
        <v>103</v>
      </c>
      <c r="P4499" t="s">
        <v>54</v>
      </c>
      <c r="Q4499" t="s">
        <v>1134</v>
      </c>
      <c r="R4499" t="s">
        <v>92</v>
      </c>
      <c r="S4499" t="s">
        <v>57</v>
      </c>
      <c r="T4499" t="s">
        <v>561</v>
      </c>
      <c r="U4499" t="s">
        <v>117</v>
      </c>
      <c r="V4499" t="s">
        <v>615</v>
      </c>
      <c r="W4499" t="s">
        <v>63</v>
      </c>
      <c r="X4499" t="s">
        <v>74</v>
      </c>
      <c r="Y4499" t="s">
        <v>448</v>
      </c>
      <c r="Z4499" t="s">
        <v>127</v>
      </c>
      <c r="AA4499" t="s">
        <v>64</v>
      </c>
      <c r="AB4499" t="s">
        <v>478</v>
      </c>
      <c r="AC4499" t="s">
        <v>66</v>
      </c>
      <c r="AD4499" t="s">
        <v>67</v>
      </c>
      <c r="AE4499" t="s">
        <v>206</v>
      </c>
      <c r="AF4499" t="s">
        <v>77</v>
      </c>
      <c r="AG4499" t="s">
        <v>169</v>
      </c>
      <c r="AH4499" t="s">
        <v>780</v>
      </c>
      <c r="AI4499" t="s">
        <v>71</v>
      </c>
      <c r="AJ4499" t="s">
        <v>138</v>
      </c>
      <c r="AK4499" t="s">
        <v>73</v>
      </c>
      <c r="AL4499" t="s">
        <v>177</v>
      </c>
      <c r="AM4499" t="s">
        <v>75</v>
      </c>
      <c r="AN4499" t="s">
        <v>76</v>
      </c>
      <c r="AO4499" t="s">
        <v>203</v>
      </c>
      <c r="AP4499" t="s">
        <v>179</v>
      </c>
      <c r="AQ4499" t="s">
        <v>240</v>
      </c>
      <c r="AR4499" t="s">
        <v>67</v>
      </c>
      <c r="AS4499" t="s">
        <v>54</v>
      </c>
      <c r="AT4499" t="s">
        <v>73</v>
      </c>
      <c r="AU4499" t="s">
        <v>107</v>
      </c>
      <c r="AV4499" t="s">
        <v>1585</v>
      </c>
    </row>
    <row r="4500" spans="1:48" hidden="1" x14ac:dyDescent="0.3">
      <c r="A4500" t="s">
        <v>20869</v>
      </c>
      <c r="B4500" t="s">
        <v>20870</v>
      </c>
      <c r="C4500" s="1" t="str">
        <f t="shared" si="739"/>
        <v>21:0975</v>
      </c>
      <c r="D4500" s="1" t="str">
        <f t="shared" si="740"/>
        <v>21:0111</v>
      </c>
      <c r="E4500" t="s">
        <v>20871</v>
      </c>
      <c r="F4500" t="s">
        <v>20872</v>
      </c>
      <c r="H4500">
        <v>60.748386199999999</v>
      </c>
      <c r="I4500">
        <v>-100.3860123</v>
      </c>
      <c r="J4500" s="1" t="str">
        <f t="shared" si="741"/>
        <v>NGR lake sediment grab sample</v>
      </c>
      <c r="K4500" s="1" t="str">
        <f t="shared" si="742"/>
        <v>&lt;177 micron (NGR)</v>
      </c>
      <c r="L4500">
        <v>149</v>
      </c>
      <c r="M4500" t="s">
        <v>314</v>
      </c>
      <c r="N4500">
        <v>2914</v>
      </c>
      <c r="O4500" t="s">
        <v>103</v>
      </c>
      <c r="P4500" t="s">
        <v>54</v>
      </c>
      <c r="Q4500" t="s">
        <v>1227</v>
      </c>
      <c r="R4500" t="s">
        <v>121</v>
      </c>
      <c r="S4500" t="s">
        <v>57</v>
      </c>
      <c r="T4500" t="s">
        <v>167</v>
      </c>
      <c r="U4500" t="s">
        <v>203</v>
      </c>
      <c r="V4500" t="s">
        <v>190</v>
      </c>
      <c r="W4500" t="s">
        <v>302</v>
      </c>
      <c r="X4500" t="s">
        <v>74</v>
      </c>
      <c r="Y4500" t="s">
        <v>205</v>
      </c>
      <c r="Z4500" t="s">
        <v>127</v>
      </c>
      <c r="AA4500" t="s">
        <v>64</v>
      </c>
      <c r="AB4500" t="s">
        <v>478</v>
      </c>
      <c r="AC4500" t="s">
        <v>66</v>
      </c>
      <c r="AD4500" t="s">
        <v>170</v>
      </c>
      <c r="AE4500" t="s">
        <v>526</v>
      </c>
      <c r="AF4500" t="s">
        <v>104</v>
      </c>
      <c r="AG4500" t="s">
        <v>93</v>
      </c>
      <c r="AH4500" t="s">
        <v>780</v>
      </c>
      <c r="AI4500" t="s">
        <v>56</v>
      </c>
      <c r="AJ4500" t="s">
        <v>209</v>
      </c>
      <c r="AK4500" t="s">
        <v>73</v>
      </c>
      <c r="AL4500" t="s">
        <v>224</v>
      </c>
      <c r="AM4500" t="s">
        <v>75</v>
      </c>
      <c r="AN4500" t="s">
        <v>76</v>
      </c>
      <c r="AO4500" t="s">
        <v>168</v>
      </c>
      <c r="AP4500" t="s">
        <v>656</v>
      </c>
      <c r="AQ4500" t="s">
        <v>127</v>
      </c>
      <c r="AR4500" t="s">
        <v>67</v>
      </c>
      <c r="AS4500" t="s">
        <v>54</v>
      </c>
      <c r="AT4500" t="s">
        <v>277</v>
      </c>
      <c r="AU4500" t="s">
        <v>107</v>
      </c>
      <c r="AV4500" t="s">
        <v>13169</v>
      </c>
    </row>
    <row r="4501" spans="1:48" hidden="1" x14ac:dyDescent="0.3">
      <c r="A4501" t="s">
        <v>20873</v>
      </c>
      <c r="B4501" t="s">
        <v>20874</v>
      </c>
      <c r="C4501" s="1" t="str">
        <f t="shared" si="739"/>
        <v>21:0975</v>
      </c>
      <c r="D4501" s="1" t="str">
        <f t="shared" si="740"/>
        <v>21:0111</v>
      </c>
      <c r="E4501" t="s">
        <v>20875</v>
      </c>
      <c r="F4501" t="s">
        <v>20876</v>
      </c>
      <c r="H4501">
        <v>60.714655999999998</v>
      </c>
      <c r="I4501">
        <v>-100.38620950000001</v>
      </c>
      <c r="J4501" s="1" t="str">
        <f t="shared" si="741"/>
        <v>NGR lake sediment grab sample</v>
      </c>
      <c r="K4501" s="1" t="str">
        <f t="shared" si="742"/>
        <v>&lt;177 micron (NGR)</v>
      </c>
      <c r="L4501">
        <v>149</v>
      </c>
      <c r="M4501" t="s">
        <v>324</v>
      </c>
      <c r="N4501">
        <v>2915</v>
      </c>
      <c r="O4501" t="s">
        <v>103</v>
      </c>
      <c r="P4501" t="s">
        <v>54</v>
      </c>
      <c r="Q4501" t="s">
        <v>2374</v>
      </c>
      <c r="R4501" t="s">
        <v>290</v>
      </c>
      <c r="S4501" t="s">
        <v>57</v>
      </c>
      <c r="T4501" t="s">
        <v>153</v>
      </c>
      <c r="U4501" t="s">
        <v>138</v>
      </c>
      <c r="V4501" t="s">
        <v>616</v>
      </c>
      <c r="W4501" t="s">
        <v>396</v>
      </c>
      <c r="X4501" t="s">
        <v>67</v>
      </c>
      <c r="Y4501" t="s">
        <v>206</v>
      </c>
      <c r="Z4501" t="s">
        <v>127</v>
      </c>
      <c r="AA4501" t="s">
        <v>64</v>
      </c>
      <c r="AB4501" t="s">
        <v>69</v>
      </c>
      <c r="AC4501" t="s">
        <v>66</v>
      </c>
      <c r="AD4501" t="s">
        <v>67</v>
      </c>
      <c r="AE4501" t="s">
        <v>157</v>
      </c>
      <c r="AF4501" t="s">
        <v>203</v>
      </c>
      <c r="AG4501" t="s">
        <v>236</v>
      </c>
      <c r="AH4501" t="s">
        <v>780</v>
      </c>
      <c r="AI4501" t="s">
        <v>143</v>
      </c>
      <c r="AJ4501" t="s">
        <v>240</v>
      </c>
      <c r="AK4501" t="s">
        <v>73</v>
      </c>
      <c r="AL4501" t="s">
        <v>224</v>
      </c>
      <c r="AM4501" t="s">
        <v>103</v>
      </c>
      <c r="AN4501" t="s">
        <v>76</v>
      </c>
      <c r="AO4501" t="s">
        <v>318</v>
      </c>
      <c r="AP4501" t="s">
        <v>2741</v>
      </c>
      <c r="AQ4501" t="s">
        <v>211</v>
      </c>
      <c r="AR4501" t="s">
        <v>67</v>
      </c>
      <c r="AS4501" t="s">
        <v>54</v>
      </c>
      <c r="AT4501" t="s">
        <v>73</v>
      </c>
      <c r="AU4501" t="s">
        <v>107</v>
      </c>
      <c r="AV4501" t="s">
        <v>11779</v>
      </c>
    </row>
    <row r="4502" spans="1:48" hidden="1" x14ac:dyDescent="0.3">
      <c r="A4502" t="s">
        <v>20877</v>
      </c>
      <c r="B4502" t="s">
        <v>20878</v>
      </c>
      <c r="C4502" s="1" t="str">
        <f t="shared" si="739"/>
        <v>21:0975</v>
      </c>
      <c r="D4502" s="1" t="str">
        <f>HYPERLINK("https://geochem.nrcan.gc.ca/cdogs/content/svy/svy_e.htm", "")</f>
        <v/>
      </c>
      <c r="G4502" s="1" t="str">
        <f>HYPERLINK("https://geochem.nrcan.gc.ca/cdogs/content/cr_/cr_00160_e.htm", "160")</f>
        <v>160</v>
      </c>
      <c r="J4502" t="s">
        <v>230</v>
      </c>
      <c r="K4502" t="s">
        <v>231</v>
      </c>
      <c r="L4502">
        <v>149</v>
      </c>
      <c r="M4502" t="s">
        <v>232</v>
      </c>
      <c r="N4502">
        <v>2916</v>
      </c>
      <c r="O4502" t="s">
        <v>168</v>
      </c>
      <c r="P4502" t="s">
        <v>54</v>
      </c>
      <c r="Q4502" t="s">
        <v>656</v>
      </c>
      <c r="R4502" t="s">
        <v>103</v>
      </c>
      <c r="S4502" t="s">
        <v>57</v>
      </c>
      <c r="T4502" t="s">
        <v>169</v>
      </c>
      <c r="U4502" t="s">
        <v>88</v>
      </c>
      <c r="V4502" t="s">
        <v>291</v>
      </c>
      <c r="W4502" t="s">
        <v>205</v>
      </c>
      <c r="X4502" t="s">
        <v>74</v>
      </c>
      <c r="Y4502" t="s">
        <v>276</v>
      </c>
      <c r="Z4502" t="s">
        <v>168</v>
      </c>
      <c r="AA4502" t="s">
        <v>64</v>
      </c>
      <c r="AB4502" t="s">
        <v>691</v>
      </c>
      <c r="AC4502" t="s">
        <v>173</v>
      </c>
      <c r="AD4502" t="s">
        <v>67</v>
      </c>
      <c r="AE4502" t="s">
        <v>448</v>
      </c>
      <c r="AF4502" t="s">
        <v>77</v>
      </c>
      <c r="AG4502" t="s">
        <v>698</v>
      </c>
      <c r="AH4502" t="s">
        <v>74</v>
      </c>
      <c r="AI4502" t="s">
        <v>104</v>
      </c>
      <c r="AJ4502" t="s">
        <v>340</v>
      </c>
      <c r="AK4502" t="s">
        <v>73</v>
      </c>
      <c r="AL4502" t="s">
        <v>206</v>
      </c>
      <c r="AM4502" t="s">
        <v>157</v>
      </c>
      <c r="AN4502" t="s">
        <v>76</v>
      </c>
      <c r="AO4502" t="s">
        <v>203</v>
      </c>
      <c r="AP4502" t="s">
        <v>3146</v>
      </c>
      <c r="AQ4502" t="s">
        <v>226</v>
      </c>
      <c r="AR4502" t="s">
        <v>62</v>
      </c>
      <c r="AS4502" t="s">
        <v>170</v>
      </c>
      <c r="AT4502" t="s">
        <v>73</v>
      </c>
      <c r="AU4502" t="s">
        <v>635</v>
      </c>
      <c r="AV4502" t="s">
        <v>12802</v>
      </c>
    </row>
    <row r="4503" spans="1:48" hidden="1" x14ac:dyDescent="0.3">
      <c r="A4503" t="s">
        <v>20879</v>
      </c>
      <c r="B4503" t="s">
        <v>20880</v>
      </c>
      <c r="C4503" s="1" t="str">
        <f t="shared" si="739"/>
        <v>21:0975</v>
      </c>
      <c r="D4503" s="1" t="str">
        <f t="shared" ref="D4503:D4512" si="743">HYPERLINK("https://geochem.nrcan.gc.ca/cdogs/content/svy/svy210111_e.htm", "21:0111")</f>
        <v>21:0111</v>
      </c>
      <c r="E4503" t="s">
        <v>20881</v>
      </c>
      <c r="F4503" t="s">
        <v>20882</v>
      </c>
      <c r="H4503">
        <v>60.680035799999999</v>
      </c>
      <c r="I4503">
        <v>-100.39599870000001</v>
      </c>
      <c r="J4503" s="1" t="str">
        <f t="shared" ref="J4503:J4512" si="744">HYPERLINK("https://geochem.nrcan.gc.ca/cdogs/content/kwd/kwd020027_e.htm", "NGR lake sediment grab sample")</f>
        <v>NGR lake sediment grab sample</v>
      </c>
      <c r="K4503" s="1" t="str">
        <f t="shared" ref="K4503:K4512" si="745">HYPERLINK("https://geochem.nrcan.gc.ca/cdogs/content/kwd/kwd080006_e.htm", "&lt;177 micron (NGR)")</f>
        <v>&lt;177 micron (NGR)</v>
      </c>
      <c r="L4503">
        <v>149</v>
      </c>
      <c r="M4503" t="s">
        <v>335</v>
      </c>
      <c r="N4503">
        <v>2917</v>
      </c>
      <c r="O4503" t="s">
        <v>103</v>
      </c>
      <c r="P4503" t="s">
        <v>54</v>
      </c>
      <c r="Q4503" t="s">
        <v>488</v>
      </c>
      <c r="R4503" t="s">
        <v>347</v>
      </c>
      <c r="S4503" t="s">
        <v>57</v>
      </c>
      <c r="T4503" t="s">
        <v>58</v>
      </c>
      <c r="U4503" t="s">
        <v>168</v>
      </c>
      <c r="V4503" t="s">
        <v>264</v>
      </c>
      <c r="W4503" t="s">
        <v>302</v>
      </c>
      <c r="X4503" t="s">
        <v>74</v>
      </c>
      <c r="Y4503" t="s">
        <v>170</v>
      </c>
      <c r="Z4503" t="s">
        <v>170</v>
      </c>
      <c r="AA4503" t="s">
        <v>64</v>
      </c>
      <c r="AB4503" t="s">
        <v>522</v>
      </c>
      <c r="AC4503" t="s">
        <v>66</v>
      </c>
      <c r="AD4503" t="s">
        <v>127</v>
      </c>
      <c r="AE4503" t="s">
        <v>68</v>
      </c>
      <c r="AF4503" t="s">
        <v>290</v>
      </c>
      <c r="AG4503" t="s">
        <v>60</v>
      </c>
      <c r="AH4503" t="s">
        <v>780</v>
      </c>
      <c r="AI4503" t="s">
        <v>692</v>
      </c>
      <c r="AJ4503" t="s">
        <v>156</v>
      </c>
      <c r="AK4503" t="s">
        <v>73</v>
      </c>
      <c r="AL4503" t="s">
        <v>103</v>
      </c>
      <c r="AM4503" t="s">
        <v>177</v>
      </c>
      <c r="AN4503" t="s">
        <v>76</v>
      </c>
      <c r="AO4503" t="s">
        <v>168</v>
      </c>
      <c r="AP4503" t="s">
        <v>105</v>
      </c>
      <c r="AQ4503" t="s">
        <v>263</v>
      </c>
      <c r="AR4503" t="s">
        <v>74</v>
      </c>
      <c r="AS4503" t="s">
        <v>54</v>
      </c>
      <c r="AT4503" t="s">
        <v>58</v>
      </c>
      <c r="AU4503" t="s">
        <v>107</v>
      </c>
      <c r="AV4503" t="s">
        <v>4248</v>
      </c>
    </row>
    <row r="4504" spans="1:48" hidden="1" x14ac:dyDescent="0.3">
      <c r="A4504" t="s">
        <v>20883</v>
      </c>
      <c r="B4504" t="s">
        <v>20884</v>
      </c>
      <c r="C4504" s="1" t="str">
        <f t="shared" si="739"/>
        <v>21:0975</v>
      </c>
      <c r="D4504" s="1" t="str">
        <f t="shared" si="743"/>
        <v>21:0111</v>
      </c>
      <c r="E4504" t="s">
        <v>20885</v>
      </c>
      <c r="F4504" t="s">
        <v>20886</v>
      </c>
      <c r="H4504">
        <v>60.641381899999999</v>
      </c>
      <c r="I4504">
        <v>-100.4024095</v>
      </c>
      <c r="J4504" s="1" t="str">
        <f t="shared" si="744"/>
        <v>NGR lake sediment grab sample</v>
      </c>
      <c r="K4504" s="1" t="str">
        <f t="shared" si="745"/>
        <v>&lt;177 micron (NGR)</v>
      </c>
      <c r="L4504">
        <v>149</v>
      </c>
      <c r="M4504" t="s">
        <v>354</v>
      </c>
      <c r="N4504">
        <v>2918</v>
      </c>
      <c r="O4504" t="s">
        <v>103</v>
      </c>
      <c r="P4504" t="s">
        <v>54</v>
      </c>
      <c r="Q4504" t="s">
        <v>523</v>
      </c>
      <c r="R4504" t="s">
        <v>99</v>
      </c>
      <c r="S4504" t="s">
        <v>57</v>
      </c>
      <c r="T4504" t="s">
        <v>58</v>
      </c>
      <c r="U4504" t="s">
        <v>92</v>
      </c>
      <c r="V4504" t="s">
        <v>119</v>
      </c>
      <c r="W4504" t="s">
        <v>171</v>
      </c>
      <c r="X4504" t="s">
        <v>62</v>
      </c>
      <c r="Y4504" t="s">
        <v>240</v>
      </c>
      <c r="Z4504" t="s">
        <v>127</v>
      </c>
      <c r="AA4504" t="s">
        <v>64</v>
      </c>
      <c r="AB4504" t="s">
        <v>65</v>
      </c>
      <c r="AC4504" t="s">
        <v>66</v>
      </c>
      <c r="AD4504" t="s">
        <v>138</v>
      </c>
      <c r="AE4504" t="s">
        <v>68</v>
      </c>
      <c r="AF4504" t="s">
        <v>357</v>
      </c>
      <c r="AG4504" t="s">
        <v>615</v>
      </c>
      <c r="AH4504" t="s">
        <v>780</v>
      </c>
      <c r="AI4504" t="s">
        <v>209</v>
      </c>
      <c r="AJ4504" t="s">
        <v>101</v>
      </c>
      <c r="AK4504" t="s">
        <v>73</v>
      </c>
      <c r="AL4504" t="s">
        <v>103</v>
      </c>
      <c r="AM4504" t="s">
        <v>177</v>
      </c>
      <c r="AN4504" t="s">
        <v>76</v>
      </c>
      <c r="AO4504" t="s">
        <v>203</v>
      </c>
      <c r="AP4504" t="s">
        <v>2033</v>
      </c>
      <c r="AQ4504" t="s">
        <v>402</v>
      </c>
      <c r="AR4504" t="s">
        <v>67</v>
      </c>
      <c r="AS4504" t="s">
        <v>54</v>
      </c>
      <c r="AT4504" t="s">
        <v>91</v>
      </c>
      <c r="AU4504" t="s">
        <v>107</v>
      </c>
      <c r="AV4504" t="s">
        <v>10194</v>
      </c>
    </row>
    <row r="4505" spans="1:48" hidden="1" x14ac:dyDescent="0.3">
      <c r="A4505" t="s">
        <v>20887</v>
      </c>
      <c r="B4505" t="s">
        <v>20888</v>
      </c>
      <c r="C4505" s="1" t="str">
        <f t="shared" si="739"/>
        <v>21:0975</v>
      </c>
      <c r="D4505" s="1" t="str">
        <f t="shared" si="743"/>
        <v>21:0111</v>
      </c>
      <c r="E4505" t="s">
        <v>20889</v>
      </c>
      <c r="F4505" t="s">
        <v>20890</v>
      </c>
      <c r="H4505">
        <v>60.762535900000003</v>
      </c>
      <c r="I4505">
        <v>-100.0627178</v>
      </c>
      <c r="J4505" s="1" t="str">
        <f t="shared" si="744"/>
        <v>NGR lake sediment grab sample</v>
      </c>
      <c r="K4505" s="1" t="str">
        <f t="shared" si="745"/>
        <v>&lt;177 micron (NGR)</v>
      </c>
      <c r="L4505">
        <v>150</v>
      </c>
      <c r="M4505" t="s">
        <v>52</v>
      </c>
      <c r="N4505">
        <v>2919</v>
      </c>
      <c r="O4505" t="s">
        <v>103</v>
      </c>
      <c r="P4505" t="s">
        <v>54</v>
      </c>
      <c r="Q4505" t="s">
        <v>437</v>
      </c>
      <c r="R4505" t="s">
        <v>187</v>
      </c>
      <c r="S4505" t="s">
        <v>57</v>
      </c>
      <c r="T4505" t="s">
        <v>315</v>
      </c>
      <c r="U4505" t="s">
        <v>168</v>
      </c>
      <c r="V4505" t="s">
        <v>189</v>
      </c>
      <c r="W4505" t="s">
        <v>448</v>
      </c>
      <c r="X4505" t="s">
        <v>67</v>
      </c>
      <c r="Y4505" t="s">
        <v>526</v>
      </c>
      <c r="Z4505" t="s">
        <v>74</v>
      </c>
      <c r="AA4505" t="s">
        <v>64</v>
      </c>
      <c r="AB4505" t="s">
        <v>412</v>
      </c>
      <c r="AC4505" t="s">
        <v>66</v>
      </c>
      <c r="AD4505" t="s">
        <v>76</v>
      </c>
      <c r="AE4505" t="s">
        <v>5744</v>
      </c>
      <c r="AF4505" t="s">
        <v>76</v>
      </c>
      <c r="AG4505" t="s">
        <v>99</v>
      </c>
      <c r="AH4505" t="s">
        <v>780</v>
      </c>
      <c r="AI4505" t="s">
        <v>240</v>
      </c>
      <c r="AJ4505" t="s">
        <v>1440</v>
      </c>
      <c r="AK4505" t="s">
        <v>73</v>
      </c>
      <c r="AL4505" t="s">
        <v>103</v>
      </c>
      <c r="AM4505" t="s">
        <v>125</v>
      </c>
      <c r="AN4505" t="s">
        <v>10145</v>
      </c>
      <c r="AO4505" t="s">
        <v>104</v>
      </c>
      <c r="AP4505" t="s">
        <v>1477</v>
      </c>
      <c r="AQ4505" t="s">
        <v>10705</v>
      </c>
      <c r="AR4505" t="s">
        <v>67</v>
      </c>
      <c r="AS4505" t="s">
        <v>54</v>
      </c>
      <c r="AT4505" t="s">
        <v>73</v>
      </c>
      <c r="AU4505" t="s">
        <v>107</v>
      </c>
      <c r="AV4505" t="s">
        <v>20891</v>
      </c>
    </row>
    <row r="4506" spans="1:48" hidden="1" x14ac:dyDescent="0.3">
      <c r="A4506" t="s">
        <v>20892</v>
      </c>
      <c r="B4506" t="s">
        <v>20893</v>
      </c>
      <c r="C4506" s="1" t="str">
        <f t="shared" si="739"/>
        <v>21:0975</v>
      </c>
      <c r="D4506" s="1" t="str">
        <f t="shared" si="743"/>
        <v>21:0111</v>
      </c>
      <c r="E4506" t="s">
        <v>20894</v>
      </c>
      <c r="F4506" t="s">
        <v>20895</v>
      </c>
      <c r="H4506">
        <v>60.612421900000001</v>
      </c>
      <c r="I4506">
        <v>-100.3929129</v>
      </c>
      <c r="J4506" s="1" t="str">
        <f t="shared" si="744"/>
        <v>NGR lake sediment grab sample</v>
      </c>
      <c r="K4506" s="1" t="str">
        <f t="shared" si="745"/>
        <v>&lt;177 micron (NGR)</v>
      </c>
      <c r="L4506">
        <v>150</v>
      </c>
      <c r="M4506" t="s">
        <v>86</v>
      </c>
      <c r="N4506">
        <v>2920</v>
      </c>
      <c r="O4506" t="s">
        <v>103</v>
      </c>
      <c r="P4506" t="s">
        <v>54</v>
      </c>
      <c r="Q4506" t="s">
        <v>479</v>
      </c>
      <c r="R4506" t="s">
        <v>69</v>
      </c>
      <c r="S4506" t="s">
        <v>57</v>
      </c>
      <c r="T4506" t="s">
        <v>187</v>
      </c>
      <c r="U4506" t="s">
        <v>138</v>
      </c>
      <c r="V4506" t="s">
        <v>2740</v>
      </c>
      <c r="W4506" t="s">
        <v>75</v>
      </c>
      <c r="X4506" t="s">
        <v>67</v>
      </c>
      <c r="Y4506" t="s">
        <v>157</v>
      </c>
      <c r="Z4506" t="s">
        <v>74</v>
      </c>
      <c r="AA4506" t="s">
        <v>64</v>
      </c>
      <c r="AB4506" t="s">
        <v>104</v>
      </c>
      <c r="AC4506" t="s">
        <v>66</v>
      </c>
      <c r="AD4506" t="s">
        <v>67</v>
      </c>
      <c r="AE4506" t="s">
        <v>3832</v>
      </c>
      <c r="AF4506" t="s">
        <v>76</v>
      </c>
      <c r="AG4506" t="s">
        <v>104</v>
      </c>
      <c r="AH4506" t="s">
        <v>780</v>
      </c>
      <c r="AI4506" t="s">
        <v>346</v>
      </c>
      <c r="AJ4506" t="s">
        <v>302</v>
      </c>
      <c r="AK4506" t="s">
        <v>73</v>
      </c>
      <c r="AL4506" t="s">
        <v>103</v>
      </c>
      <c r="AM4506" t="s">
        <v>103</v>
      </c>
      <c r="AN4506" t="s">
        <v>76</v>
      </c>
      <c r="AO4506" t="s">
        <v>308</v>
      </c>
      <c r="AP4506" t="s">
        <v>8164</v>
      </c>
      <c r="AQ4506" t="s">
        <v>53</v>
      </c>
      <c r="AR4506" t="s">
        <v>74</v>
      </c>
      <c r="AS4506" t="s">
        <v>54</v>
      </c>
      <c r="AT4506" t="s">
        <v>73</v>
      </c>
      <c r="AU4506" t="s">
        <v>107</v>
      </c>
      <c r="AV4506" t="s">
        <v>10964</v>
      </c>
    </row>
    <row r="4507" spans="1:48" hidden="1" x14ac:dyDescent="0.3">
      <c r="A4507" t="s">
        <v>20896</v>
      </c>
      <c r="B4507" t="s">
        <v>20897</v>
      </c>
      <c r="C4507" s="1" t="str">
        <f t="shared" si="739"/>
        <v>21:0975</v>
      </c>
      <c r="D4507" s="1" t="str">
        <f t="shared" si="743"/>
        <v>21:0111</v>
      </c>
      <c r="E4507" t="s">
        <v>20898</v>
      </c>
      <c r="F4507" t="s">
        <v>20899</v>
      </c>
      <c r="H4507">
        <v>60.576664200000003</v>
      </c>
      <c r="I4507">
        <v>-100.3971406</v>
      </c>
      <c r="J4507" s="1" t="str">
        <f t="shared" si="744"/>
        <v>NGR lake sediment grab sample</v>
      </c>
      <c r="K4507" s="1" t="str">
        <f t="shared" si="745"/>
        <v>&lt;177 micron (NGR)</v>
      </c>
      <c r="L4507">
        <v>150</v>
      </c>
      <c r="M4507" t="s">
        <v>113</v>
      </c>
      <c r="N4507">
        <v>2921</v>
      </c>
      <c r="O4507" t="s">
        <v>103</v>
      </c>
      <c r="P4507" t="s">
        <v>54</v>
      </c>
      <c r="Q4507" t="s">
        <v>364</v>
      </c>
      <c r="R4507" t="s">
        <v>69</v>
      </c>
      <c r="S4507" t="s">
        <v>57</v>
      </c>
      <c r="T4507" t="s">
        <v>58</v>
      </c>
      <c r="U4507" t="s">
        <v>96</v>
      </c>
      <c r="V4507" t="s">
        <v>121</v>
      </c>
      <c r="W4507" t="s">
        <v>103</v>
      </c>
      <c r="X4507" t="s">
        <v>67</v>
      </c>
      <c r="Y4507" t="s">
        <v>75</v>
      </c>
      <c r="Z4507" t="s">
        <v>67</v>
      </c>
      <c r="AA4507" t="s">
        <v>64</v>
      </c>
      <c r="AB4507" t="s">
        <v>478</v>
      </c>
      <c r="AC4507" t="s">
        <v>66</v>
      </c>
      <c r="AD4507" t="s">
        <v>67</v>
      </c>
      <c r="AE4507" t="s">
        <v>8614</v>
      </c>
      <c r="AF4507" t="s">
        <v>76</v>
      </c>
      <c r="AG4507" t="s">
        <v>168</v>
      </c>
      <c r="AH4507" t="s">
        <v>780</v>
      </c>
      <c r="AI4507" t="s">
        <v>118</v>
      </c>
      <c r="AJ4507" t="s">
        <v>87</v>
      </c>
      <c r="AK4507" t="s">
        <v>73</v>
      </c>
      <c r="AL4507" t="s">
        <v>103</v>
      </c>
      <c r="AM4507" t="s">
        <v>75</v>
      </c>
      <c r="AN4507" t="s">
        <v>76</v>
      </c>
      <c r="AO4507" t="s">
        <v>101</v>
      </c>
      <c r="AP4507" t="s">
        <v>1227</v>
      </c>
      <c r="AQ4507" t="s">
        <v>292</v>
      </c>
      <c r="AR4507" t="s">
        <v>67</v>
      </c>
      <c r="AS4507" t="s">
        <v>54</v>
      </c>
      <c r="AT4507" t="s">
        <v>73</v>
      </c>
      <c r="AU4507" t="s">
        <v>107</v>
      </c>
      <c r="AV4507" t="s">
        <v>16256</v>
      </c>
    </row>
    <row r="4508" spans="1:48" hidden="1" x14ac:dyDescent="0.3">
      <c r="A4508" t="s">
        <v>20900</v>
      </c>
      <c r="B4508" t="s">
        <v>20901</v>
      </c>
      <c r="C4508" s="1" t="str">
        <f t="shared" si="739"/>
        <v>21:0975</v>
      </c>
      <c r="D4508" s="1" t="str">
        <f t="shared" si="743"/>
        <v>21:0111</v>
      </c>
      <c r="E4508" t="s">
        <v>20898</v>
      </c>
      <c r="F4508" t="s">
        <v>20902</v>
      </c>
      <c r="H4508">
        <v>60.576664200000003</v>
      </c>
      <c r="I4508">
        <v>-100.3971406</v>
      </c>
      <c r="J4508" s="1" t="str">
        <f t="shared" si="744"/>
        <v>NGR lake sediment grab sample</v>
      </c>
      <c r="K4508" s="1" t="str">
        <f t="shared" si="745"/>
        <v>&lt;177 micron (NGR)</v>
      </c>
      <c r="L4508">
        <v>150</v>
      </c>
      <c r="M4508" t="s">
        <v>132</v>
      </c>
      <c r="N4508">
        <v>2922</v>
      </c>
      <c r="O4508" t="s">
        <v>103</v>
      </c>
      <c r="P4508" t="s">
        <v>54</v>
      </c>
      <c r="Q4508" t="s">
        <v>447</v>
      </c>
      <c r="R4508" t="s">
        <v>317</v>
      </c>
      <c r="S4508" t="s">
        <v>57</v>
      </c>
      <c r="T4508" t="s">
        <v>135</v>
      </c>
      <c r="U4508" t="s">
        <v>57</v>
      </c>
      <c r="V4508" t="s">
        <v>282</v>
      </c>
      <c r="W4508" t="s">
        <v>75</v>
      </c>
      <c r="X4508" t="s">
        <v>67</v>
      </c>
      <c r="Y4508" t="s">
        <v>75</v>
      </c>
      <c r="Z4508" t="s">
        <v>74</v>
      </c>
      <c r="AA4508" t="s">
        <v>64</v>
      </c>
      <c r="AB4508" t="s">
        <v>492</v>
      </c>
      <c r="AC4508" t="s">
        <v>66</v>
      </c>
      <c r="AD4508" t="s">
        <v>67</v>
      </c>
      <c r="AE4508" t="s">
        <v>3492</v>
      </c>
      <c r="AF4508" t="s">
        <v>76</v>
      </c>
      <c r="AG4508" t="s">
        <v>203</v>
      </c>
      <c r="AH4508" t="s">
        <v>780</v>
      </c>
      <c r="AI4508" t="s">
        <v>118</v>
      </c>
      <c r="AJ4508" t="s">
        <v>159</v>
      </c>
      <c r="AK4508" t="s">
        <v>73</v>
      </c>
      <c r="AL4508" t="s">
        <v>103</v>
      </c>
      <c r="AM4508" t="s">
        <v>224</v>
      </c>
      <c r="AN4508" t="s">
        <v>76</v>
      </c>
      <c r="AO4508" t="s">
        <v>440</v>
      </c>
      <c r="AP4508" t="s">
        <v>1210</v>
      </c>
      <c r="AQ4508" t="s">
        <v>692</v>
      </c>
      <c r="AR4508" t="s">
        <v>67</v>
      </c>
      <c r="AS4508" t="s">
        <v>54</v>
      </c>
      <c r="AT4508" t="s">
        <v>73</v>
      </c>
      <c r="AU4508" t="s">
        <v>107</v>
      </c>
      <c r="AV4508" t="s">
        <v>10301</v>
      </c>
    </row>
    <row r="4509" spans="1:48" hidden="1" x14ac:dyDescent="0.3">
      <c r="A4509" t="s">
        <v>20903</v>
      </c>
      <c r="B4509" t="s">
        <v>20904</v>
      </c>
      <c r="C4509" s="1" t="str">
        <f t="shared" si="739"/>
        <v>21:0975</v>
      </c>
      <c r="D4509" s="1" t="str">
        <f t="shared" si="743"/>
        <v>21:0111</v>
      </c>
      <c r="E4509" t="s">
        <v>20905</v>
      </c>
      <c r="F4509" t="s">
        <v>20906</v>
      </c>
      <c r="H4509">
        <v>60.605512500000003</v>
      </c>
      <c r="I4509">
        <v>-100.3243918</v>
      </c>
      <c r="J4509" s="1" t="str">
        <f t="shared" si="744"/>
        <v>NGR lake sediment grab sample</v>
      </c>
      <c r="K4509" s="1" t="str">
        <f t="shared" si="745"/>
        <v>&lt;177 micron (NGR)</v>
      </c>
      <c r="L4509">
        <v>150</v>
      </c>
      <c r="M4509" t="s">
        <v>149</v>
      </c>
      <c r="N4509">
        <v>2923</v>
      </c>
      <c r="O4509" t="s">
        <v>206</v>
      </c>
      <c r="P4509" t="s">
        <v>54</v>
      </c>
      <c r="Q4509" t="s">
        <v>1477</v>
      </c>
      <c r="R4509" t="s">
        <v>168</v>
      </c>
      <c r="S4509" t="s">
        <v>57</v>
      </c>
      <c r="T4509" t="s">
        <v>428</v>
      </c>
      <c r="U4509" t="s">
        <v>138</v>
      </c>
      <c r="V4509" t="s">
        <v>187</v>
      </c>
      <c r="W4509" t="s">
        <v>62</v>
      </c>
      <c r="X4509" t="s">
        <v>67</v>
      </c>
      <c r="Y4509" t="s">
        <v>238</v>
      </c>
      <c r="Z4509" t="s">
        <v>138</v>
      </c>
      <c r="AA4509" t="s">
        <v>64</v>
      </c>
      <c r="AB4509" t="s">
        <v>187</v>
      </c>
      <c r="AC4509" t="s">
        <v>66</v>
      </c>
      <c r="AD4509" t="s">
        <v>67</v>
      </c>
      <c r="AE4509" t="s">
        <v>302</v>
      </c>
      <c r="AF4509" t="s">
        <v>76</v>
      </c>
      <c r="AG4509" t="s">
        <v>175</v>
      </c>
      <c r="AH4509" t="s">
        <v>780</v>
      </c>
      <c r="AI4509" t="s">
        <v>138</v>
      </c>
      <c r="AJ4509" t="s">
        <v>254</v>
      </c>
      <c r="AK4509" t="s">
        <v>73</v>
      </c>
      <c r="AL4509" t="s">
        <v>75</v>
      </c>
      <c r="AM4509" t="s">
        <v>103</v>
      </c>
      <c r="AN4509" t="s">
        <v>76</v>
      </c>
      <c r="AO4509" t="s">
        <v>150</v>
      </c>
      <c r="AP4509" t="s">
        <v>566</v>
      </c>
      <c r="AQ4509" t="s">
        <v>72</v>
      </c>
      <c r="AR4509" t="s">
        <v>74</v>
      </c>
      <c r="AS4509" t="s">
        <v>54</v>
      </c>
      <c r="AT4509" t="s">
        <v>73</v>
      </c>
      <c r="AU4509" t="s">
        <v>107</v>
      </c>
      <c r="AV4509" t="s">
        <v>2221</v>
      </c>
    </row>
    <row r="4510" spans="1:48" hidden="1" x14ac:dyDescent="0.3">
      <c r="A4510" t="s">
        <v>20907</v>
      </c>
      <c r="B4510" t="s">
        <v>20908</v>
      </c>
      <c r="C4510" s="1" t="str">
        <f t="shared" si="739"/>
        <v>21:0975</v>
      </c>
      <c r="D4510" s="1" t="str">
        <f t="shared" si="743"/>
        <v>21:0111</v>
      </c>
      <c r="E4510" t="s">
        <v>20909</v>
      </c>
      <c r="F4510" t="s">
        <v>20910</v>
      </c>
      <c r="H4510">
        <v>60.6344256</v>
      </c>
      <c r="I4510">
        <v>-100.33453609999999</v>
      </c>
      <c r="J4510" s="1" t="str">
        <f t="shared" si="744"/>
        <v>NGR lake sediment grab sample</v>
      </c>
      <c r="K4510" s="1" t="str">
        <f t="shared" si="745"/>
        <v>&lt;177 micron (NGR)</v>
      </c>
      <c r="L4510">
        <v>150</v>
      </c>
      <c r="M4510" t="s">
        <v>165</v>
      </c>
      <c r="N4510">
        <v>2924</v>
      </c>
      <c r="O4510" t="s">
        <v>125</v>
      </c>
      <c r="P4510" t="s">
        <v>54</v>
      </c>
      <c r="Q4510" t="s">
        <v>541</v>
      </c>
      <c r="R4510" t="s">
        <v>116</v>
      </c>
      <c r="S4510" t="s">
        <v>57</v>
      </c>
      <c r="T4510" t="s">
        <v>223</v>
      </c>
      <c r="U4510" t="s">
        <v>59</v>
      </c>
      <c r="V4510" t="s">
        <v>141</v>
      </c>
      <c r="W4510" t="s">
        <v>238</v>
      </c>
      <c r="X4510" t="s">
        <v>67</v>
      </c>
      <c r="Y4510" t="s">
        <v>157</v>
      </c>
      <c r="Z4510" t="s">
        <v>170</v>
      </c>
      <c r="AA4510" t="s">
        <v>64</v>
      </c>
      <c r="AB4510" t="s">
        <v>347</v>
      </c>
      <c r="AC4510" t="s">
        <v>66</v>
      </c>
      <c r="AD4510" t="s">
        <v>170</v>
      </c>
      <c r="AE4510" t="s">
        <v>174</v>
      </c>
      <c r="AF4510" t="s">
        <v>281</v>
      </c>
      <c r="AG4510" t="s">
        <v>890</v>
      </c>
      <c r="AH4510" t="s">
        <v>780</v>
      </c>
      <c r="AI4510" t="s">
        <v>143</v>
      </c>
      <c r="AJ4510" t="s">
        <v>118</v>
      </c>
      <c r="AK4510" t="s">
        <v>73</v>
      </c>
      <c r="AL4510" t="s">
        <v>103</v>
      </c>
      <c r="AM4510" t="s">
        <v>103</v>
      </c>
      <c r="AN4510" t="s">
        <v>76</v>
      </c>
      <c r="AO4510" t="s">
        <v>124</v>
      </c>
      <c r="AP4510" t="s">
        <v>2705</v>
      </c>
      <c r="AQ4510" t="s">
        <v>203</v>
      </c>
      <c r="AR4510" t="s">
        <v>74</v>
      </c>
      <c r="AS4510" t="s">
        <v>54</v>
      </c>
      <c r="AT4510" t="s">
        <v>73</v>
      </c>
      <c r="AU4510" t="s">
        <v>107</v>
      </c>
      <c r="AV4510" t="s">
        <v>18523</v>
      </c>
    </row>
    <row r="4511" spans="1:48" hidden="1" x14ac:dyDescent="0.3">
      <c r="A4511" t="s">
        <v>20911</v>
      </c>
      <c r="B4511" t="s">
        <v>20912</v>
      </c>
      <c r="C4511" s="1" t="str">
        <f t="shared" si="739"/>
        <v>21:0975</v>
      </c>
      <c r="D4511" s="1" t="str">
        <f t="shared" si="743"/>
        <v>21:0111</v>
      </c>
      <c r="E4511" t="s">
        <v>20913</v>
      </c>
      <c r="F4511" t="s">
        <v>20914</v>
      </c>
      <c r="H4511">
        <v>60.660178500000001</v>
      </c>
      <c r="I4511">
        <v>-100.3101142</v>
      </c>
      <c r="J4511" s="1" t="str">
        <f t="shared" si="744"/>
        <v>NGR lake sediment grab sample</v>
      </c>
      <c r="K4511" s="1" t="str">
        <f t="shared" si="745"/>
        <v>&lt;177 micron (NGR)</v>
      </c>
      <c r="L4511">
        <v>150</v>
      </c>
      <c r="M4511" t="s">
        <v>185</v>
      </c>
      <c r="N4511">
        <v>2925</v>
      </c>
      <c r="O4511" t="s">
        <v>103</v>
      </c>
      <c r="P4511" t="s">
        <v>54</v>
      </c>
      <c r="Q4511" t="s">
        <v>218</v>
      </c>
      <c r="R4511" t="s">
        <v>203</v>
      </c>
      <c r="S4511" t="s">
        <v>57</v>
      </c>
      <c r="T4511" t="s">
        <v>100</v>
      </c>
      <c r="U4511" t="s">
        <v>59</v>
      </c>
      <c r="V4511" t="s">
        <v>381</v>
      </c>
      <c r="W4511" t="s">
        <v>448</v>
      </c>
      <c r="X4511" t="s">
        <v>67</v>
      </c>
      <c r="Y4511" t="s">
        <v>136</v>
      </c>
      <c r="Z4511" t="s">
        <v>96</v>
      </c>
      <c r="AA4511" t="s">
        <v>64</v>
      </c>
      <c r="AB4511" t="s">
        <v>356</v>
      </c>
      <c r="AC4511" t="s">
        <v>66</v>
      </c>
      <c r="AD4511" t="s">
        <v>117</v>
      </c>
      <c r="AE4511" t="s">
        <v>302</v>
      </c>
      <c r="AF4511" t="s">
        <v>178</v>
      </c>
      <c r="AG4511" t="s">
        <v>404</v>
      </c>
      <c r="AH4511" t="s">
        <v>780</v>
      </c>
      <c r="AI4511" t="s">
        <v>159</v>
      </c>
      <c r="AJ4511" t="s">
        <v>388</v>
      </c>
      <c r="AK4511" t="s">
        <v>73</v>
      </c>
      <c r="AL4511" t="s">
        <v>177</v>
      </c>
      <c r="AM4511" t="s">
        <v>224</v>
      </c>
      <c r="AN4511" t="s">
        <v>76</v>
      </c>
      <c r="AO4511" t="s">
        <v>102</v>
      </c>
      <c r="AP4511" t="s">
        <v>566</v>
      </c>
      <c r="AQ4511" t="s">
        <v>240</v>
      </c>
      <c r="AR4511" t="s">
        <v>67</v>
      </c>
      <c r="AS4511" t="s">
        <v>54</v>
      </c>
      <c r="AT4511" t="s">
        <v>73</v>
      </c>
      <c r="AU4511" t="s">
        <v>107</v>
      </c>
      <c r="AV4511" t="s">
        <v>15697</v>
      </c>
    </row>
    <row r="4512" spans="1:48" hidden="1" x14ac:dyDescent="0.3">
      <c r="A4512" t="s">
        <v>20915</v>
      </c>
      <c r="B4512" t="s">
        <v>20916</v>
      </c>
      <c r="C4512" s="1" t="str">
        <f t="shared" si="739"/>
        <v>21:0975</v>
      </c>
      <c r="D4512" s="1" t="str">
        <f t="shared" si="743"/>
        <v>21:0111</v>
      </c>
      <c r="E4512" t="s">
        <v>20917</v>
      </c>
      <c r="F4512" t="s">
        <v>20918</v>
      </c>
      <c r="H4512">
        <v>60.710380899999997</v>
      </c>
      <c r="I4512">
        <v>-100.3591053</v>
      </c>
      <c r="J4512" s="1" t="str">
        <f t="shared" si="744"/>
        <v>NGR lake sediment grab sample</v>
      </c>
      <c r="K4512" s="1" t="str">
        <f t="shared" si="745"/>
        <v>&lt;177 micron (NGR)</v>
      </c>
      <c r="L4512">
        <v>150</v>
      </c>
      <c r="M4512" t="s">
        <v>200</v>
      </c>
      <c r="N4512">
        <v>2926</v>
      </c>
      <c r="O4512" t="s">
        <v>103</v>
      </c>
      <c r="P4512" t="s">
        <v>54</v>
      </c>
      <c r="Q4512" t="s">
        <v>802</v>
      </c>
      <c r="R4512" t="s">
        <v>134</v>
      </c>
      <c r="S4512" t="s">
        <v>57</v>
      </c>
      <c r="T4512" t="s">
        <v>142</v>
      </c>
      <c r="U4512" t="s">
        <v>96</v>
      </c>
      <c r="V4512" t="s">
        <v>187</v>
      </c>
      <c r="W4512" t="s">
        <v>238</v>
      </c>
      <c r="X4512" t="s">
        <v>67</v>
      </c>
      <c r="Y4512" t="s">
        <v>68</v>
      </c>
      <c r="Z4512" t="s">
        <v>62</v>
      </c>
      <c r="AA4512" t="s">
        <v>64</v>
      </c>
      <c r="AB4512" t="s">
        <v>251</v>
      </c>
      <c r="AC4512" t="s">
        <v>66</v>
      </c>
      <c r="AD4512" t="s">
        <v>67</v>
      </c>
      <c r="AE4512" t="s">
        <v>177</v>
      </c>
      <c r="AF4512" t="s">
        <v>76</v>
      </c>
      <c r="AG4512" t="s">
        <v>251</v>
      </c>
      <c r="AH4512" t="s">
        <v>780</v>
      </c>
      <c r="AI4512" t="s">
        <v>193</v>
      </c>
      <c r="AJ4512" t="s">
        <v>201</v>
      </c>
      <c r="AK4512" t="s">
        <v>73</v>
      </c>
      <c r="AL4512" t="s">
        <v>103</v>
      </c>
      <c r="AM4512" t="s">
        <v>103</v>
      </c>
      <c r="AN4512" t="s">
        <v>76</v>
      </c>
      <c r="AO4512" t="s">
        <v>280</v>
      </c>
      <c r="AP4512" t="s">
        <v>4241</v>
      </c>
      <c r="AQ4512" t="s">
        <v>338</v>
      </c>
      <c r="AR4512" t="s">
        <v>67</v>
      </c>
      <c r="AS4512" t="s">
        <v>54</v>
      </c>
      <c r="AT4512" t="s">
        <v>73</v>
      </c>
      <c r="AU4512" t="s">
        <v>107</v>
      </c>
      <c r="AV4512" t="s">
        <v>6684</v>
      </c>
    </row>
    <row r="4513" spans="1:48" hidden="1" x14ac:dyDescent="0.3">
      <c r="A4513" t="s">
        <v>20919</v>
      </c>
      <c r="B4513" t="s">
        <v>20920</v>
      </c>
      <c r="C4513" s="1" t="str">
        <f t="shared" si="739"/>
        <v>21:0975</v>
      </c>
      <c r="D4513" s="1" t="str">
        <f>HYPERLINK("https://geochem.nrcan.gc.ca/cdogs/content/svy/svy_e.htm", "")</f>
        <v/>
      </c>
      <c r="G4513" s="1" t="str">
        <f>HYPERLINK("https://geochem.nrcan.gc.ca/cdogs/content/cr_/cr_00160_e.htm", "160")</f>
        <v>160</v>
      </c>
      <c r="J4513" t="s">
        <v>230</v>
      </c>
      <c r="K4513" t="s">
        <v>231</v>
      </c>
      <c r="L4513">
        <v>150</v>
      </c>
      <c r="M4513" t="s">
        <v>232</v>
      </c>
      <c r="N4513">
        <v>2927</v>
      </c>
      <c r="O4513" t="s">
        <v>168</v>
      </c>
      <c r="P4513" t="s">
        <v>54</v>
      </c>
      <c r="Q4513" t="s">
        <v>656</v>
      </c>
      <c r="R4513" t="s">
        <v>224</v>
      </c>
      <c r="S4513" t="s">
        <v>57</v>
      </c>
      <c r="T4513" t="s">
        <v>175</v>
      </c>
      <c r="U4513" t="s">
        <v>59</v>
      </c>
      <c r="V4513" t="s">
        <v>142</v>
      </c>
      <c r="W4513" t="s">
        <v>355</v>
      </c>
      <c r="X4513" t="s">
        <v>74</v>
      </c>
      <c r="Y4513" t="s">
        <v>276</v>
      </c>
      <c r="Z4513" t="s">
        <v>168</v>
      </c>
      <c r="AA4513" t="s">
        <v>64</v>
      </c>
      <c r="AB4513" t="s">
        <v>691</v>
      </c>
      <c r="AC4513" t="s">
        <v>70</v>
      </c>
      <c r="AD4513" t="s">
        <v>67</v>
      </c>
      <c r="AE4513" t="s">
        <v>448</v>
      </c>
      <c r="AF4513" t="s">
        <v>77</v>
      </c>
      <c r="AG4513" t="s">
        <v>725</v>
      </c>
      <c r="AH4513" t="s">
        <v>68</v>
      </c>
      <c r="AI4513" t="s">
        <v>104</v>
      </c>
      <c r="AJ4513" t="s">
        <v>114</v>
      </c>
      <c r="AK4513" t="s">
        <v>73</v>
      </c>
      <c r="AL4513" t="s">
        <v>74</v>
      </c>
      <c r="AM4513" t="s">
        <v>74</v>
      </c>
      <c r="AN4513" t="s">
        <v>76</v>
      </c>
      <c r="AO4513" t="s">
        <v>203</v>
      </c>
      <c r="AP4513" t="s">
        <v>3146</v>
      </c>
      <c r="AQ4513" t="s">
        <v>226</v>
      </c>
      <c r="AR4513" t="s">
        <v>62</v>
      </c>
      <c r="AS4513" t="s">
        <v>62</v>
      </c>
      <c r="AT4513" t="s">
        <v>73</v>
      </c>
      <c r="AU4513" t="s">
        <v>462</v>
      </c>
      <c r="AV4513" t="s">
        <v>11849</v>
      </c>
    </row>
    <row r="4514" spans="1:48" hidden="1" x14ac:dyDescent="0.3">
      <c r="A4514" t="s">
        <v>20921</v>
      </c>
      <c r="B4514" t="s">
        <v>20922</v>
      </c>
      <c r="C4514" s="1" t="str">
        <f t="shared" si="739"/>
        <v>21:0975</v>
      </c>
      <c r="D4514" s="1" t="str">
        <f t="shared" ref="D4514:D4534" si="746">HYPERLINK("https://geochem.nrcan.gc.ca/cdogs/content/svy/svy210111_e.htm", "21:0111")</f>
        <v>21:0111</v>
      </c>
      <c r="E4514" t="s">
        <v>20923</v>
      </c>
      <c r="F4514" t="s">
        <v>20924</v>
      </c>
      <c r="H4514">
        <v>60.723539299999999</v>
      </c>
      <c r="I4514">
        <v>-100.336488</v>
      </c>
      <c r="J4514" s="1" t="str">
        <f t="shared" ref="J4514:J4534" si="747">HYPERLINK("https://geochem.nrcan.gc.ca/cdogs/content/kwd/kwd020027_e.htm", "NGR lake sediment grab sample")</f>
        <v>NGR lake sediment grab sample</v>
      </c>
      <c r="K4514" s="1" t="str">
        <f t="shared" ref="K4514:K4534" si="748">HYPERLINK("https://geochem.nrcan.gc.ca/cdogs/content/kwd/kwd080006_e.htm", "&lt;177 micron (NGR)")</f>
        <v>&lt;177 micron (NGR)</v>
      </c>
      <c r="L4514">
        <v>150</v>
      </c>
      <c r="M4514" t="s">
        <v>217</v>
      </c>
      <c r="N4514">
        <v>2928</v>
      </c>
      <c r="O4514" t="s">
        <v>103</v>
      </c>
      <c r="P4514" t="s">
        <v>54</v>
      </c>
      <c r="Q4514" t="s">
        <v>1128</v>
      </c>
      <c r="R4514" t="s">
        <v>116</v>
      </c>
      <c r="S4514" t="s">
        <v>57</v>
      </c>
      <c r="T4514" t="s">
        <v>617</v>
      </c>
      <c r="U4514" t="s">
        <v>59</v>
      </c>
      <c r="V4514" t="s">
        <v>2740</v>
      </c>
      <c r="W4514" t="s">
        <v>68</v>
      </c>
      <c r="X4514" t="s">
        <v>67</v>
      </c>
      <c r="Y4514" t="s">
        <v>526</v>
      </c>
      <c r="Z4514" t="s">
        <v>62</v>
      </c>
      <c r="AA4514" t="s">
        <v>64</v>
      </c>
      <c r="AB4514" t="s">
        <v>356</v>
      </c>
      <c r="AC4514" t="s">
        <v>66</v>
      </c>
      <c r="AD4514" t="s">
        <v>67</v>
      </c>
      <c r="AE4514" t="s">
        <v>1159</v>
      </c>
      <c r="AF4514" t="s">
        <v>104</v>
      </c>
      <c r="AG4514" t="s">
        <v>381</v>
      </c>
      <c r="AH4514" t="s">
        <v>780</v>
      </c>
      <c r="AI4514" t="s">
        <v>136</v>
      </c>
      <c r="AJ4514" t="s">
        <v>201</v>
      </c>
      <c r="AK4514" t="s">
        <v>73</v>
      </c>
      <c r="AL4514" t="s">
        <v>103</v>
      </c>
      <c r="AM4514" t="s">
        <v>103</v>
      </c>
      <c r="AN4514" t="s">
        <v>76</v>
      </c>
      <c r="AO4514" t="s">
        <v>514</v>
      </c>
      <c r="AP4514" t="s">
        <v>247</v>
      </c>
      <c r="AQ4514" t="s">
        <v>292</v>
      </c>
      <c r="AR4514" t="s">
        <v>67</v>
      </c>
      <c r="AS4514" t="s">
        <v>54</v>
      </c>
      <c r="AT4514" t="s">
        <v>73</v>
      </c>
      <c r="AU4514" t="s">
        <v>107</v>
      </c>
      <c r="AV4514" t="s">
        <v>11515</v>
      </c>
    </row>
    <row r="4515" spans="1:48" hidden="1" x14ac:dyDescent="0.3">
      <c r="A4515" t="s">
        <v>20925</v>
      </c>
      <c r="B4515" t="s">
        <v>20926</v>
      </c>
      <c r="C4515" s="1" t="str">
        <f t="shared" si="739"/>
        <v>21:0975</v>
      </c>
      <c r="D4515" s="1" t="str">
        <f t="shared" si="746"/>
        <v>21:0111</v>
      </c>
      <c r="E4515" t="s">
        <v>20927</v>
      </c>
      <c r="F4515" t="s">
        <v>20928</v>
      </c>
      <c r="H4515">
        <v>60.739271299999999</v>
      </c>
      <c r="I4515">
        <v>-100.28136430000001</v>
      </c>
      <c r="J4515" s="1" t="str">
        <f t="shared" si="747"/>
        <v>NGR lake sediment grab sample</v>
      </c>
      <c r="K4515" s="1" t="str">
        <f t="shared" si="748"/>
        <v>&lt;177 micron (NGR)</v>
      </c>
      <c r="L4515">
        <v>150</v>
      </c>
      <c r="M4515" t="s">
        <v>246</v>
      </c>
      <c r="N4515">
        <v>2929</v>
      </c>
      <c r="O4515" t="s">
        <v>103</v>
      </c>
      <c r="P4515" t="s">
        <v>54</v>
      </c>
      <c r="Q4515" t="s">
        <v>560</v>
      </c>
      <c r="R4515" t="s">
        <v>90</v>
      </c>
      <c r="S4515" t="s">
        <v>57</v>
      </c>
      <c r="T4515" t="s">
        <v>235</v>
      </c>
      <c r="U4515" t="s">
        <v>96</v>
      </c>
      <c r="V4515" t="s">
        <v>99</v>
      </c>
      <c r="W4515" t="s">
        <v>206</v>
      </c>
      <c r="X4515" t="s">
        <v>67</v>
      </c>
      <c r="Y4515" t="s">
        <v>63</v>
      </c>
      <c r="Z4515" t="s">
        <v>170</v>
      </c>
      <c r="AA4515" t="s">
        <v>64</v>
      </c>
      <c r="AB4515" t="s">
        <v>190</v>
      </c>
      <c r="AC4515" t="s">
        <v>66</v>
      </c>
      <c r="AD4515" t="s">
        <v>67</v>
      </c>
      <c r="AE4515" t="s">
        <v>3162</v>
      </c>
      <c r="AF4515" t="s">
        <v>76</v>
      </c>
      <c r="AG4515" t="s">
        <v>187</v>
      </c>
      <c r="AH4515" t="s">
        <v>780</v>
      </c>
      <c r="AI4515" t="s">
        <v>327</v>
      </c>
      <c r="AJ4515" t="s">
        <v>138</v>
      </c>
      <c r="AK4515" t="s">
        <v>73</v>
      </c>
      <c r="AL4515" t="s">
        <v>103</v>
      </c>
      <c r="AM4515" t="s">
        <v>224</v>
      </c>
      <c r="AN4515" t="s">
        <v>76</v>
      </c>
      <c r="AO4515" t="s">
        <v>592</v>
      </c>
      <c r="AP4515" t="s">
        <v>274</v>
      </c>
      <c r="AQ4515" t="s">
        <v>348</v>
      </c>
      <c r="AR4515" t="s">
        <v>67</v>
      </c>
      <c r="AS4515" t="s">
        <v>54</v>
      </c>
      <c r="AT4515" t="s">
        <v>73</v>
      </c>
      <c r="AU4515" t="s">
        <v>107</v>
      </c>
      <c r="AV4515" t="s">
        <v>515</v>
      </c>
    </row>
    <row r="4516" spans="1:48" hidden="1" x14ac:dyDescent="0.3">
      <c r="A4516" t="s">
        <v>20929</v>
      </c>
      <c r="B4516" t="s">
        <v>20930</v>
      </c>
      <c r="C4516" s="1" t="str">
        <f t="shared" si="739"/>
        <v>21:0975</v>
      </c>
      <c r="D4516" s="1" t="str">
        <f t="shared" si="746"/>
        <v>21:0111</v>
      </c>
      <c r="E4516" t="s">
        <v>20931</v>
      </c>
      <c r="F4516" t="s">
        <v>20932</v>
      </c>
      <c r="H4516">
        <v>60.759271200000001</v>
      </c>
      <c r="I4516">
        <v>-100.25261329999999</v>
      </c>
      <c r="J4516" s="1" t="str">
        <f t="shared" si="747"/>
        <v>NGR lake sediment grab sample</v>
      </c>
      <c r="K4516" s="1" t="str">
        <f t="shared" si="748"/>
        <v>&lt;177 micron (NGR)</v>
      </c>
      <c r="L4516">
        <v>150</v>
      </c>
      <c r="M4516" t="s">
        <v>260</v>
      </c>
      <c r="N4516">
        <v>2930</v>
      </c>
      <c r="O4516" t="s">
        <v>103</v>
      </c>
      <c r="P4516" t="s">
        <v>54</v>
      </c>
      <c r="Q4516" t="s">
        <v>262</v>
      </c>
      <c r="R4516" t="s">
        <v>121</v>
      </c>
      <c r="S4516" t="s">
        <v>57</v>
      </c>
      <c r="T4516" t="s">
        <v>279</v>
      </c>
      <c r="U4516" t="s">
        <v>59</v>
      </c>
      <c r="V4516" t="s">
        <v>90</v>
      </c>
      <c r="W4516" t="s">
        <v>157</v>
      </c>
      <c r="X4516" t="s">
        <v>67</v>
      </c>
      <c r="Y4516" t="s">
        <v>308</v>
      </c>
      <c r="Z4516" t="s">
        <v>74</v>
      </c>
      <c r="AA4516" t="s">
        <v>64</v>
      </c>
      <c r="AB4516" t="s">
        <v>890</v>
      </c>
      <c r="AC4516" t="s">
        <v>66</v>
      </c>
      <c r="AD4516" t="s">
        <v>54</v>
      </c>
      <c r="AE4516" t="s">
        <v>2032</v>
      </c>
      <c r="AF4516" t="s">
        <v>168</v>
      </c>
      <c r="AG4516" t="s">
        <v>90</v>
      </c>
      <c r="AH4516" t="s">
        <v>780</v>
      </c>
      <c r="AI4516" t="s">
        <v>136</v>
      </c>
      <c r="AJ4516" t="s">
        <v>156</v>
      </c>
      <c r="AK4516" t="s">
        <v>73</v>
      </c>
      <c r="AL4516" t="s">
        <v>103</v>
      </c>
      <c r="AM4516" t="s">
        <v>75</v>
      </c>
      <c r="AN4516" t="s">
        <v>76</v>
      </c>
      <c r="AO4516" t="s">
        <v>413</v>
      </c>
      <c r="AP4516" t="s">
        <v>1583</v>
      </c>
      <c r="AQ4516" t="s">
        <v>92</v>
      </c>
      <c r="AR4516" t="s">
        <v>67</v>
      </c>
      <c r="AS4516" t="s">
        <v>54</v>
      </c>
      <c r="AT4516" t="s">
        <v>152</v>
      </c>
      <c r="AU4516" t="s">
        <v>107</v>
      </c>
      <c r="AV4516" t="s">
        <v>20933</v>
      </c>
    </row>
    <row r="4517" spans="1:48" hidden="1" x14ac:dyDescent="0.3">
      <c r="A4517" t="s">
        <v>20934</v>
      </c>
      <c r="B4517" t="s">
        <v>20935</v>
      </c>
      <c r="C4517" s="1" t="str">
        <f t="shared" si="739"/>
        <v>21:0975</v>
      </c>
      <c r="D4517" s="1" t="str">
        <f t="shared" si="746"/>
        <v>21:0111</v>
      </c>
      <c r="E4517" t="s">
        <v>20936</v>
      </c>
      <c r="F4517" t="s">
        <v>20937</v>
      </c>
      <c r="H4517">
        <v>60.7727498</v>
      </c>
      <c r="I4517">
        <v>-100.3172362</v>
      </c>
      <c r="J4517" s="1" t="str">
        <f t="shared" si="747"/>
        <v>NGR lake sediment grab sample</v>
      </c>
      <c r="K4517" s="1" t="str">
        <f t="shared" si="748"/>
        <v>&lt;177 micron (NGR)</v>
      </c>
      <c r="L4517">
        <v>150</v>
      </c>
      <c r="M4517" t="s">
        <v>273</v>
      </c>
      <c r="N4517">
        <v>2931</v>
      </c>
      <c r="O4517" t="s">
        <v>103</v>
      </c>
      <c r="P4517" t="s">
        <v>54</v>
      </c>
      <c r="Q4517" t="s">
        <v>558</v>
      </c>
      <c r="R4517" t="s">
        <v>134</v>
      </c>
      <c r="S4517" t="s">
        <v>57</v>
      </c>
      <c r="T4517" t="s">
        <v>411</v>
      </c>
      <c r="U4517" t="s">
        <v>88</v>
      </c>
      <c r="V4517" t="s">
        <v>151</v>
      </c>
      <c r="W4517" t="s">
        <v>171</v>
      </c>
      <c r="X4517" t="s">
        <v>67</v>
      </c>
      <c r="Y4517" t="s">
        <v>63</v>
      </c>
      <c r="Z4517" t="s">
        <v>170</v>
      </c>
      <c r="AA4517" t="s">
        <v>64</v>
      </c>
      <c r="AB4517" t="s">
        <v>616</v>
      </c>
      <c r="AC4517" t="s">
        <v>66</v>
      </c>
      <c r="AD4517" t="s">
        <v>67</v>
      </c>
      <c r="AE4517" t="s">
        <v>526</v>
      </c>
      <c r="AF4517" t="s">
        <v>77</v>
      </c>
      <c r="AG4517" t="s">
        <v>100</v>
      </c>
      <c r="AH4517" t="s">
        <v>780</v>
      </c>
      <c r="AI4517" t="s">
        <v>193</v>
      </c>
      <c r="AJ4517" t="s">
        <v>388</v>
      </c>
      <c r="AK4517" t="s">
        <v>73</v>
      </c>
      <c r="AL4517" t="s">
        <v>103</v>
      </c>
      <c r="AM4517" t="s">
        <v>103</v>
      </c>
      <c r="AN4517" t="s">
        <v>76</v>
      </c>
      <c r="AO4517" t="s">
        <v>413</v>
      </c>
      <c r="AP4517" t="s">
        <v>194</v>
      </c>
      <c r="AQ4517" t="s">
        <v>203</v>
      </c>
      <c r="AR4517" t="s">
        <v>74</v>
      </c>
      <c r="AS4517" t="s">
        <v>54</v>
      </c>
      <c r="AT4517" t="s">
        <v>73</v>
      </c>
      <c r="AU4517" t="s">
        <v>107</v>
      </c>
      <c r="AV4517" t="s">
        <v>671</v>
      </c>
    </row>
    <row r="4518" spans="1:48" hidden="1" x14ac:dyDescent="0.3">
      <c r="A4518" t="s">
        <v>20938</v>
      </c>
      <c r="B4518" t="s">
        <v>20939</v>
      </c>
      <c r="C4518" s="1" t="str">
        <f t="shared" si="739"/>
        <v>21:0975</v>
      </c>
      <c r="D4518" s="1" t="str">
        <f t="shared" si="746"/>
        <v>21:0111</v>
      </c>
      <c r="E4518" t="s">
        <v>20940</v>
      </c>
      <c r="F4518" t="s">
        <v>20941</v>
      </c>
      <c r="H4518">
        <v>60.801213199999999</v>
      </c>
      <c r="I4518">
        <v>-100.2699446</v>
      </c>
      <c r="J4518" s="1" t="str">
        <f t="shared" si="747"/>
        <v>NGR lake sediment grab sample</v>
      </c>
      <c r="K4518" s="1" t="str">
        <f t="shared" si="748"/>
        <v>&lt;177 micron (NGR)</v>
      </c>
      <c r="L4518">
        <v>150</v>
      </c>
      <c r="M4518" t="s">
        <v>289</v>
      </c>
      <c r="N4518">
        <v>2932</v>
      </c>
      <c r="O4518" t="s">
        <v>103</v>
      </c>
      <c r="P4518" t="s">
        <v>54</v>
      </c>
      <c r="Q4518" t="s">
        <v>635</v>
      </c>
      <c r="R4518" t="s">
        <v>20942</v>
      </c>
      <c r="S4518" t="s">
        <v>57</v>
      </c>
      <c r="T4518" t="s">
        <v>188</v>
      </c>
      <c r="U4518" t="s">
        <v>117</v>
      </c>
      <c r="V4518" t="s">
        <v>357</v>
      </c>
      <c r="W4518" t="s">
        <v>171</v>
      </c>
      <c r="X4518" t="s">
        <v>67</v>
      </c>
      <c r="Y4518" t="s">
        <v>206</v>
      </c>
      <c r="Z4518" t="s">
        <v>62</v>
      </c>
      <c r="AA4518" t="s">
        <v>64</v>
      </c>
      <c r="AB4518" t="s">
        <v>471</v>
      </c>
      <c r="AC4518" t="s">
        <v>66</v>
      </c>
      <c r="AD4518" t="s">
        <v>758</v>
      </c>
      <c r="AE4518" t="s">
        <v>3844</v>
      </c>
      <c r="AF4518" t="s">
        <v>134</v>
      </c>
      <c r="AG4518" t="s">
        <v>356</v>
      </c>
      <c r="AH4518" t="s">
        <v>780</v>
      </c>
      <c r="AI4518" t="s">
        <v>363</v>
      </c>
      <c r="AJ4518" t="s">
        <v>53</v>
      </c>
      <c r="AK4518" t="s">
        <v>73</v>
      </c>
      <c r="AL4518" t="s">
        <v>103</v>
      </c>
      <c r="AM4518" t="s">
        <v>75</v>
      </c>
      <c r="AN4518" t="s">
        <v>76</v>
      </c>
      <c r="AO4518" t="s">
        <v>203</v>
      </c>
      <c r="AP4518" t="s">
        <v>325</v>
      </c>
      <c r="AQ4518" t="s">
        <v>116</v>
      </c>
      <c r="AR4518" t="s">
        <v>67</v>
      </c>
      <c r="AS4518" t="s">
        <v>54</v>
      </c>
      <c r="AT4518" t="s">
        <v>73</v>
      </c>
      <c r="AU4518" t="s">
        <v>107</v>
      </c>
      <c r="AV4518" t="s">
        <v>7531</v>
      </c>
    </row>
    <row r="4519" spans="1:48" hidden="1" x14ac:dyDescent="0.3">
      <c r="A4519" t="s">
        <v>20943</v>
      </c>
      <c r="B4519" t="s">
        <v>20944</v>
      </c>
      <c r="C4519" s="1" t="str">
        <f t="shared" si="739"/>
        <v>21:0975</v>
      </c>
      <c r="D4519" s="1" t="str">
        <f t="shared" si="746"/>
        <v>21:0111</v>
      </c>
      <c r="E4519" t="s">
        <v>20945</v>
      </c>
      <c r="F4519" t="s">
        <v>20946</v>
      </c>
      <c r="H4519">
        <v>60.804621699999998</v>
      </c>
      <c r="I4519">
        <v>-100.2249413</v>
      </c>
      <c r="J4519" s="1" t="str">
        <f t="shared" si="747"/>
        <v>NGR lake sediment grab sample</v>
      </c>
      <c r="K4519" s="1" t="str">
        <f t="shared" si="748"/>
        <v>&lt;177 micron (NGR)</v>
      </c>
      <c r="L4519">
        <v>150</v>
      </c>
      <c r="M4519" t="s">
        <v>301</v>
      </c>
      <c r="N4519">
        <v>2933</v>
      </c>
      <c r="O4519" t="s">
        <v>103</v>
      </c>
      <c r="P4519" t="s">
        <v>54</v>
      </c>
      <c r="Q4519" t="s">
        <v>593</v>
      </c>
      <c r="R4519" t="s">
        <v>347</v>
      </c>
      <c r="S4519" t="s">
        <v>57</v>
      </c>
      <c r="T4519" t="s">
        <v>169</v>
      </c>
      <c r="U4519" t="s">
        <v>203</v>
      </c>
      <c r="V4519" t="s">
        <v>347</v>
      </c>
      <c r="W4519" t="s">
        <v>396</v>
      </c>
      <c r="X4519" t="s">
        <v>67</v>
      </c>
      <c r="Y4519" t="s">
        <v>137</v>
      </c>
      <c r="Z4519" t="s">
        <v>62</v>
      </c>
      <c r="AA4519" t="s">
        <v>64</v>
      </c>
      <c r="AB4519" t="s">
        <v>381</v>
      </c>
      <c r="AC4519" t="s">
        <v>66</v>
      </c>
      <c r="AD4519" t="s">
        <v>116</v>
      </c>
      <c r="AE4519" t="s">
        <v>2078</v>
      </c>
      <c r="AF4519" t="s">
        <v>77</v>
      </c>
      <c r="AG4519" t="s">
        <v>616</v>
      </c>
      <c r="AH4519" t="s">
        <v>780</v>
      </c>
      <c r="AI4519" t="s">
        <v>363</v>
      </c>
      <c r="AJ4519" t="s">
        <v>263</v>
      </c>
      <c r="AK4519" t="s">
        <v>73</v>
      </c>
      <c r="AL4519" t="s">
        <v>103</v>
      </c>
      <c r="AM4519" t="s">
        <v>224</v>
      </c>
      <c r="AN4519" t="s">
        <v>76</v>
      </c>
      <c r="AO4519" t="s">
        <v>102</v>
      </c>
      <c r="AP4519" t="s">
        <v>4187</v>
      </c>
      <c r="AQ4519" t="s">
        <v>20947</v>
      </c>
      <c r="AR4519" t="s">
        <v>62</v>
      </c>
      <c r="AS4519" t="s">
        <v>54</v>
      </c>
      <c r="AT4519" t="s">
        <v>73</v>
      </c>
      <c r="AU4519" t="s">
        <v>107</v>
      </c>
      <c r="AV4519" t="s">
        <v>20792</v>
      </c>
    </row>
    <row r="4520" spans="1:48" hidden="1" x14ac:dyDescent="0.3">
      <c r="A4520" t="s">
        <v>20948</v>
      </c>
      <c r="B4520" t="s">
        <v>20949</v>
      </c>
      <c r="C4520" s="1" t="str">
        <f t="shared" si="739"/>
        <v>21:0975</v>
      </c>
      <c r="D4520" s="1" t="str">
        <f t="shared" si="746"/>
        <v>21:0111</v>
      </c>
      <c r="E4520" t="s">
        <v>20950</v>
      </c>
      <c r="F4520" t="s">
        <v>20951</v>
      </c>
      <c r="H4520">
        <v>60.782249</v>
      </c>
      <c r="I4520">
        <v>-100.2185777</v>
      </c>
      <c r="J4520" s="1" t="str">
        <f t="shared" si="747"/>
        <v>NGR lake sediment grab sample</v>
      </c>
      <c r="K4520" s="1" t="str">
        <f t="shared" si="748"/>
        <v>&lt;177 micron (NGR)</v>
      </c>
      <c r="L4520">
        <v>150</v>
      </c>
      <c r="M4520" t="s">
        <v>314</v>
      </c>
      <c r="N4520">
        <v>2934</v>
      </c>
      <c r="O4520" t="s">
        <v>103</v>
      </c>
      <c r="P4520" t="s">
        <v>54</v>
      </c>
      <c r="Q4520" t="s">
        <v>462</v>
      </c>
      <c r="R4520" t="s">
        <v>282</v>
      </c>
      <c r="S4520" t="s">
        <v>57</v>
      </c>
      <c r="T4520" t="s">
        <v>58</v>
      </c>
      <c r="U4520" t="s">
        <v>59</v>
      </c>
      <c r="V4520" t="s">
        <v>69</v>
      </c>
      <c r="W4520" t="s">
        <v>421</v>
      </c>
      <c r="X4520" t="s">
        <v>74</v>
      </c>
      <c r="Y4520" t="s">
        <v>355</v>
      </c>
      <c r="Z4520" t="s">
        <v>170</v>
      </c>
      <c r="AA4520" t="s">
        <v>64</v>
      </c>
      <c r="AB4520" t="s">
        <v>615</v>
      </c>
      <c r="AC4520" t="s">
        <v>66</v>
      </c>
      <c r="AD4520" t="s">
        <v>59</v>
      </c>
      <c r="AE4520" t="s">
        <v>98</v>
      </c>
      <c r="AF4520" t="s">
        <v>290</v>
      </c>
      <c r="AG4520" t="s">
        <v>381</v>
      </c>
      <c r="AH4520" t="s">
        <v>780</v>
      </c>
      <c r="AI4520" t="s">
        <v>106</v>
      </c>
      <c r="AJ4520" t="s">
        <v>348</v>
      </c>
      <c r="AK4520" t="s">
        <v>73</v>
      </c>
      <c r="AL4520" t="s">
        <v>103</v>
      </c>
      <c r="AM4520" t="s">
        <v>125</v>
      </c>
      <c r="AN4520" t="s">
        <v>76</v>
      </c>
      <c r="AO4520" t="s">
        <v>178</v>
      </c>
      <c r="AP4520" t="s">
        <v>202</v>
      </c>
      <c r="AQ4520" t="s">
        <v>7610</v>
      </c>
      <c r="AR4520" t="s">
        <v>67</v>
      </c>
      <c r="AS4520" t="s">
        <v>54</v>
      </c>
      <c r="AT4520" t="s">
        <v>73</v>
      </c>
      <c r="AU4520" t="s">
        <v>107</v>
      </c>
      <c r="AV4520" t="s">
        <v>16256</v>
      </c>
    </row>
    <row r="4521" spans="1:48" hidden="1" x14ac:dyDescent="0.3">
      <c r="A4521" t="s">
        <v>20952</v>
      </c>
      <c r="B4521" t="s">
        <v>20953</v>
      </c>
      <c r="C4521" s="1" t="str">
        <f t="shared" si="739"/>
        <v>21:0975</v>
      </c>
      <c r="D4521" s="1" t="str">
        <f t="shared" si="746"/>
        <v>21:0111</v>
      </c>
      <c r="E4521" t="s">
        <v>20954</v>
      </c>
      <c r="F4521" t="s">
        <v>20955</v>
      </c>
      <c r="H4521">
        <v>60.775727400000001</v>
      </c>
      <c r="I4521">
        <v>-100.12962349999999</v>
      </c>
      <c r="J4521" s="1" t="str">
        <f t="shared" si="747"/>
        <v>NGR lake sediment grab sample</v>
      </c>
      <c r="K4521" s="1" t="str">
        <f t="shared" si="748"/>
        <v>&lt;177 micron (NGR)</v>
      </c>
      <c r="L4521">
        <v>150</v>
      </c>
      <c r="M4521" t="s">
        <v>324</v>
      </c>
      <c r="N4521">
        <v>2935</v>
      </c>
      <c r="O4521" t="s">
        <v>103</v>
      </c>
      <c r="P4521" t="s">
        <v>54</v>
      </c>
      <c r="Q4521" t="s">
        <v>479</v>
      </c>
      <c r="R4521" t="s">
        <v>691</v>
      </c>
      <c r="S4521" t="s">
        <v>57</v>
      </c>
      <c r="T4521" t="s">
        <v>262</v>
      </c>
      <c r="U4521" t="s">
        <v>57</v>
      </c>
      <c r="V4521" t="s">
        <v>550</v>
      </c>
      <c r="W4521" t="s">
        <v>302</v>
      </c>
      <c r="X4521" t="s">
        <v>74</v>
      </c>
      <c r="Y4521" t="s">
        <v>155</v>
      </c>
      <c r="Z4521" t="s">
        <v>62</v>
      </c>
      <c r="AA4521" t="s">
        <v>64</v>
      </c>
      <c r="AB4521" t="s">
        <v>169</v>
      </c>
      <c r="AC4521" t="s">
        <v>66</v>
      </c>
      <c r="AD4521" t="s">
        <v>67</v>
      </c>
      <c r="AE4521" t="s">
        <v>5585</v>
      </c>
      <c r="AF4521" t="s">
        <v>281</v>
      </c>
      <c r="AG4521" t="s">
        <v>141</v>
      </c>
      <c r="AH4521" t="s">
        <v>780</v>
      </c>
      <c r="AI4521" t="s">
        <v>106</v>
      </c>
      <c r="AJ4521" t="s">
        <v>280</v>
      </c>
      <c r="AK4521" t="s">
        <v>73</v>
      </c>
      <c r="AL4521" t="s">
        <v>103</v>
      </c>
      <c r="AM4521" t="s">
        <v>125</v>
      </c>
      <c r="AN4521" t="s">
        <v>76</v>
      </c>
      <c r="AO4521" t="s">
        <v>77</v>
      </c>
      <c r="AP4521" t="s">
        <v>89</v>
      </c>
      <c r="AQ4521" t="s">
        <v>134</v>
      </c>
      <c r="AR4521" t="s">
        <v>67</v>
      </c>
      <c r="AS4521" t="s">
        <v>54</v>
      </c>
      <c r="AT4521" t="s">
        <v>73</v>
      </c>
      <c r="AU4521" t="s">
        <v>107</v>
      </c>
      <c r="AV4521" t="s">
        <v>10276</v>
      </c>
    </row>
    <row r="4522" spans="1:48" hidden="1" x14ac:dyDescent="0.3">
      <c r="A4522" t="s">
        <v>20956</v>
      </c>
      <c r="B4522" t="s">
        <v>20957</v>
      </c>
      <c r="C4522" s="1" t="str">
        <f t="shared" si="739"/>
        <v>21:0975</v>
      </c>
      <c r="D4522" s="1" t="str">
        <f t="shared" si="746"/>
        <v>21:0111</v>
      </c>
      <c r="E4522" t="s">
        <v>20889</v>
      </c>
      <c r="F4522" t="s">
        <v>20958</v>
      </c>
      <c r="H4522">
        <v>60.762535900000003</v>
      </c>
      <c r="I4522">
        <v>-100.0627178</v>
      </c>
      <c r="J4522" s="1" t="str">
        <f t="shared" si="747"/>
        <v>NGR lake sediment grab sample</v>
      </c>
      <c r="K4522" s="1" t="str">
        <f t="shared" si="748"/>
        <v>&lt;177 micron (NGR)</v>
      </c>
      <c r="L4522">
        <v>150</v>
      </c>
      <c r="M4522" t="s">
        <v>345</v>
      </c>
      <c r="N4522">
        <v>2936</v>
      </c>
      <c r="O4522" t="s">
        <v>103</v>
      </c>
      <c r="P4522" t="s">
        <v>54</v>
      </c>
      <c r="Q4522" t="s">
        <v>437</v>
      </c>
      <c r="R4522" t="s">
        <v>356</v>
      </c>
      <c r="S4522" t="s">
        <v>57</v>
      </c>
      <c r="T4522" t="s">
        <v>262</v>
      </c>
      <c r="U4522" t="s">
        <v>138</v>
      </c>
      <c r="V4522" t="s">
        <v>381</v>
      </c>
      <c r="W4522" t="s">
        <v>62</v>
      </c>
      <c r="X4522" t="s">
        <v>62</v>
      </c>
      <c r="Y4522" t="s">
        <v>526</v>
      </c>
      <c r="Z4522" t="s">
        <v>62</v>
      </c>
      <c r="AA4522" t="s">
        <v>64</v>
      </c>
      <c r="AB4522" t="s">
        <v>365</v>
      </c>
      <c r="AC4522" t="s">
        <v>66</v>
      </c>
      <c r="AD4522" t="s">
        <v>92</v>
      </c>
      <c r="AE4522" t="s">
        <v>3989</v>
      </c>
      <c r="AF4522" t="s">
        <v>76</v>
      </c>
      <c r="AG4522" t="s">
        <v>69</v>
      </c>
      <c r="AH4522" t="s">
        <v>780</v>
      </c>
      <c r="AI4522" t="s">
        <v>240</v>
      </c>
      <c r="AJ4522" t="s">
        <v>4773</v>
      </c>
      <c r="AK4522" t="s">
        <v>73</v>
      </c>
      <c r="AL4522" t="s">
        <v>103</v>
      </c>
      <c r="AM4522" t="s">
        <v>68</v>
      </c>
      <c r="AN4522" t="s">
        <v>76</v>
      </c>
      <c r="AO4522" t="s">
        <v>104</v>
      </c>
      <c r="AP4522" t="s">
        <v>1477</v>
      </c>
      <c r="AQ4522" t="s">
        <v>152</v>
      </c>
      <c r="AR4522" t="s">
        <v>67</v>
      </c>
      <c r="AS4522" t="s">
        <v>54</v>
      </c>
      <c r="AT4522" t="s">
        <v>73</v>
      </c>
      <c r="AU4522" t="s">
        <v>107</v>
      </c>
      <c r="AV4522" t="s">
        <v>1809</v>
      </c>
    </row>
    <row r="4523" spans="1:48" hidden="1" x14ac:dyDescent="0.3">
      <c r="A4523" t="s">
        <v>20959</v>
      </c>
      <c r="B4523" t="s">
        <v>20960</v>
      </c>
      <c r="C4523" s="1" t="str">
        <f t="shared" si="739"/>
        <v>21:0975</v>
      </c>
      <c r="D4523" s="1" t="str">
        <f t="shared" si="746"/>
        <v>21:0111</v>
      </c>
      <c r="E4523" t="s">
        <v>20961</v>
      </c>
      <c r="F4523" t="s">
        <v>20962</v>
      </c>
      <c r="H4523">
        <v>60.744767400000001</v>
      </c>
      <c r="I4523">
        <v>-100.11668539999999</v>
      </c>
      <c r="J4523" s="1" t="str">
        <f t="shared" si="747"/>
        <v>NGR lake sediment grab sample</v>
      </c>
      <c r="K4523" s="1" t="str">
        <f t="shared" si="748"/>
        <v>&lt;177 micron (NGR)</v>
      </c>
      <c r="L4523">
        <v>150</v>
      </c>
      <c r="M4523" t="s">
        <v>335</v>
      </c>
      <c r="N4523">
        <v>2937</v>
      </c>
      <c r="O4523" t="s">
        <v>103</v>
      </c>
      <c r="P4523" t="s">
        <v>54</v>
      </c>
      <c r="Q4523" t="s">
        <v>435</v>
      </c>
      <c r="R4523" t="s">
        <v>168</v>
      </c>
      <c r="S4523" t="s">
        <v>57</v>
      </c>
      <c r="T4523" t="s">
        <v>291</v>
      </c>
      <c r="U4523" t="s">
        <v>57</v>
      </c>
      <c r="V4523" t="s">
        <v>550</v>
      </c>
      <c r="W4523" t="s">
        <v>355</v>
      </c>
      <c r="X4523" t="s">
        <v>67</v>
      </c>
      <c r="Y4523" t="s">
        <v>68</v>
      </c>
      <c r="Z4523" t="s">
        <v>127</v>
      </c>
      <c r="AA4523" t="s">
        <v>64</v>
      </c>
      <c r="AB4523" t="s">
        <v>264</v>
      </c>
      <c r="AC4523" t="s">
        <v>66</v>
      </c>
      <c r="AD4523" t="s">
        <v>67</v>
      </c>
      <c r="AE4523" t="s">
        <v>238</v>
      </c>
      <c r="AF4523" t="s">
        <v>281</v>
      </c>
      <c r="AG4523" t="s">
        <v>250</v>
      </c>
      <c r="AH4523" t="s">
        <v>780</v>
      </c>
      <c r="AI4523" t="s">
        <v>87</v>
      </c>
      <c r="AJ4523" t="s">
        <v>159</v>
      </c>
      <c r="AK4523" t="s">
        <v>73</v>
      </c>
      <c r="AL4523" t="s">
        <v>75</v>
      </c>
      <c r="AM4523" t="s">
        <v>75</v>
      </c>
      <c r="AN4523" t="s">
        <v>76</v>
      </c>
      <c r="AO4523" t="s">
        <v>203</v>
      </c>
      <c r="AP4523" t="s">
        <v>105</v>
      </c>
      <c r="AQ4523" t="s">
        <v>4247</v>
      </c>
      <c r="AR4523" t="s">
        <v>67</v>
      </c>
      <c r="AS4523" t="s">
        <v>54</v>
      </c>
      <c r="AT4523" t="s">
        <v>73</v>
      </c>
      <c r="AU4523" t="s">
        <v>107</v>
      </c>
      <c r="AV4523" t="s">
        <v>2547</v>
      </c>
    </row>
    <row r="4524" spans="1:48" hidden="1" x14ac:dyDescent="0.3">
      <c r="A4524" t="s">
        <v>20963</v>
      </c>
      <c r="B4524" t="s">
        <v>20964</v>
      </c>
      <c r="C4524" s="1" t="str">
        <f t="shared" si="739"/>
        <v>21:0975</v>
      </c>
      <c r="D4524" s="1" t="str">
        <f t="shared" si="746"/>
        <v>21:0111</v>
      </c>
      <c r="E4524" t="s">
        <v>20965</v>
      </c>
      <c r="F4524" t="s">
        <v>20966</v>
      </c>
      <c r="H4524">
        <v>60.740077499999998</v>
      </c>
      <c r="I4524">
        <v>-100.208102</v>
      </c>
      <c r="J4524" s="1" t="str">
        <f t="shared" si="747"/>
        <v>NGR lake sediment grab sample</v>
      </c>
      <c r="K4524" s="1" t="str">
        <f t="shared" si="748"/>
        <v>&lt;177 micron (NGR)</v>
      </c>
      <c r="L4524">
        <v>150</v>
      </c>
      <c r="M4524" t="s">
        <v>354</v>
      </c>
      <c r="N4524">
        <v>2938</v>
      </c>
      <c r="O4524" t="s">
        <v>103</v>
      </c>
      <c r="P4524" t="s">
        <v>54</v>
      </c>
      <c r="Q4524" t="s">
        <v>552</v>
      </c>
      <c r="R4524" t="s">
        <v>317</v>
      </c>
      <c r="S4524" t="s">
        <v>57</v>
      </c>
      <c r="T4524" t="s">
        <v>91</v>
      </c>
      <c r="U4524" t="s">
        <v>117</v>
      </c>
      <c r="V4524" t="s">
        <v>192</v>
      </c>
      <c r="W4524" t="s">
        <v>68</v>
      </c>
      <c r="X4524" t="s">
        <v>62</v>
      </c>
      <c r="Y4524" t="s">
        <v>355</v>
      </c>
      <c r="Z4524" t="s">
        <v>170</v>
      </c>
      <c r="AA4524" t="s">
        <v>64</v>
      </c>
      <c r="AB4524" t="s">
        <v>60</v>
      </c>
      <c r="AC4524" t="s">
        <v>66</v>
      </c>
      <c r="AD4524" t="s">
        <v>117</v>
      </c>
      <c r="AE4524" t="s">
        <v>177</v>
      </c>
      <c r="AF4524" t="s">
        <v>168</v>
      </c>
      <c r="AG4524" t="s">
        <v>381</v>
      </c>
      <c r="AH4524" t="s">
        <v>780</v>
      </c>
      <c r="AI4524" t="s">
        <v>263</v>
      </c>
      <c r="AJ4524" t="s">
        <v>280</v>
      </c>
      <c r="AK4524" t="s">
        <v>73</v>
      </c>
      <c r="AL4524" t="s">
        <v>103</v>
      </c>
      <c r="AM4524" t="s">
        <v>177</v>
      </c>
      <c r="AN4524" t="s">
        <v>76</v>
      </c>
      <c r="AO4524" t="s">
        <v>203</v>
      </c>
      <c r="AP4524" t="s">
        <v>4187</v>
      </c>
      <c r="AQ4524" t="s">
        <v>116</v>
      </c>
      <c r="AR4524" t="s">
        <v>62</v>
      </c>
      <c r="AS4524" t="s">
        <v>54</v>
      </c>
      <c r="AT4524" t="s">
        <v>73</v>
      </c>
      <c r="AU4524" t="s">
        <v>107</v>
      </c>
      <c r="AV4524" t="s">
        <v>13804</v>
      </c>
    </row>
    <row r="4525" spans="1:48" hidden="1" x14ac:dyDescent="0.3">
      <c r="A4525" t="s">
        <v>20967</v>
      </c>
      <c r="B4525" t="s">
        <v>20968</v>
      </c>
      <c r="C4525" s="1" t="str">
        <f t="shared" si="739"/>
        <v>21:0975</v>
      </c>
      <c r="D4525" s="1" t="str">
        <f t="shared" si="746"/>
        <v>21:0111</v>
      </c>
      <c r="E4525" t="s">
        <v>20969</v>
      </c>
      <c r="F4525" t="s">
        <v>20970</v>
      </c>
      <c r="H4525">
        <v>60.648901899999998</v>
      </c>
      <c r="I4525">
        <v>-100.2372635</v>
      </c>
      <c r="J4525" s="1" t="str">
        <f t="shared" si="747"/>
        <v>NGR lake sediment grab sample</v>
      </c>
      <c r="K4525" s="1" t="str">
        <f t="shared" si="748"/>
        <v>&lt;177 micron (NGR)</v>
      </c>
      <c r="L4525">
        <v>151</v>
      </c>
      <c r="M4525" t="s">
        <v>52</v>
      </c>
      <c r="N4525">
        <v>2939</v>
      </c>
      <c r="O4525" t="s">
        <v>103</v>
      </c>
      <c r="P4525" t="s">
        <v>54</v>
      </c>
      <c r="Q4525" t="s">
        <v>652</v>
      </c>
      <c r="R4525" t="s">
        <v>116</v>
      </c>
      <c r="S4525" t="s">
        <v>57</v>
      </c>
      <c r="T4525" t="s">
        <v>188</v>
      </c>
      <c r="U4525" t="s">
        <v>117</v>
      </c>
      <c r="V4525" t="s">
        <v>550</v>
      </c>
      <c r="W4525" t="s">
        <v>68</v>
      </c>
      <c r="X4525" t="s">
        <v>67</v>
      </c>
      <c r="Y4525" t="s">
        <v>346</v>
      </c>
      <c r="Z4525" t="s">
        <v>170</v>
      </c>
      <c r="AA4525" t="s">
        <v>64</v>
      </c>
      <c r="AB4525" t="s">
        <v>251</v>
      </c>
      <c r="AC4525" t="s">
        <v>66</v>
      </c>
      <c r="AD4525" t="s">
        <v>67</v>
      </c>
      <c r="AE4525" t="s">
        <v>490</v>
      </c>
      <c r="AF4525" t="s">
        <v>92</v>
      </c>
      <c r="AG4525" t="s">
        <v>119</v>
      </c>
      <c r="AH4525" t="s">
        <v>780</v>
      </c>
      <c r="AI4525" t="s">
        <v>254</v>
      </c>
      <c r="AJ4525" t="s">
        <v>138</v>
      </c>
      <c r="AK4525" t="s">
        <v>73</v>
      </c>
      <c r="AL4525" t="s">
        <v>103</v>
      </c>
      <c r="AM4525" t="s">
        <v>224</v>
      </c>
      <c r="AN4525" t="s">
        <v>76</v>
      </c>
      <c r="AO4525" t="s">
        <v>592</v>
      </c>
      <c r="AP4525" t="s">
        <v>2033</v>
      </c>
      <c r="AQ4525" t="s">
        <v>159</v>
      </c>
      <c r="AR4525" t="s">
        <v>67</v>
      </c>
      <c r="AS4525" t="s">
        <v>54</v>
      </c>
      <c r="AT4525" t="s">
        <v>73</v>
      </c>
      <c r="AU4525" t="s">
        <v>107</v>
      </c>
      <c r="AV4525" t="s">
        <v>20971</v>
      </c>
    </row>
    <row r="4526" spans="1:48" hidden="1" x14ac:dyDescent="0.3">
      <c r="A4526" t="s">
        <v>20972</v>
      </c>
      <c r="B4526" t="s">
        <v>20973</v>
      </c>
      <c r="C4526" s="1" t="str">
        <f t="shared" si="739"/>
        <v>21:0975</v>
      </c>
      <c r="D4526" s="1" t="str">
        <f t="shared" si="746"/>
        <v>21:0111</v>
      </c>
      <c r="E4526" t="s">
        <v>20974</v>
      </c>
      <c r="F4526" t="s">
        <v>20975</v>
      </c>
      <c r="H4526">
        <v>60.707599899999998</v>
      </c>
      <c r="I4526">
        <v>-100.26343</v>
      </c>
      <c r="J4526" s="1" t="str">
        <f t="shared" si="747"/>
        <v>NGR lake sediment grab sample</v>
      </c>
      <c r="K4526" s="1" t="str">
        <f t="shared" si="748"/>
        <v>&lt;177 micron (NGR)</v>
      </c>
      <c r="L4526">
        <v>151</v>
      </c>
      <c r="M4526" t="s">
        <v>86</v>
      </c>
      <c r="N4526">
        <v>2940</v>
      </c>
      <c r="O4526" t="s">
        <v>103</v>
      </c>
      <c r="P4526" t="s">
        <v>54</v>
      </c>
      <c r="Q4526" t="s">
        <v>186</v>
      </c>
      <c r="R4526" t="s">
        <v>178</v>
      </c>
      <c r="S4526" t="s">
        <v>57</v>
      </c>
      <c r="T4526" t="s">
        <v>428</v>
      </c>
      <c r="U4526" t="s">
        <v>57</v>
      </c>
      <c r="V4526" t="s">
        <v>264</v>
      </c>
      <c r="W4526" t="s">
        <v>421</v>
      </c>
      <c r="X4526" t="s">
        <v>67</v>
      </c>
      <c r="Y4526" t="s">
        <v>526</v>
      </c>
      <c r="Z4526" t="s">
        <v>127</v>
      </c>
      <c r="AA4526" t="s">
        <v>64</v>
      </c>
      <c r="AB4526" t="s">
        <v>99</v>
      </c>
      <c r="AC4526" t="s">
        <v>66</v>
      </c>
      <c r="AD4526" t="s">
        <v>170</v>
      </c>
      <c r="AE4526" t="s">
        <v>171</v>
      </c>
      <c r="AF4526" t="s">
        <v>92</v>
      </c>
      <c r="AG4526" t="s">
        <v>169</v>
      </c>
      <c r="AH4526" t="s">
        <v>780</v>
      </c>
      <c r="AI4526" t="s">
        <v>263</v>
      </c>
      <c r="AJ4526" t="s">
        <v>240</v>
      </c>
      <c r="AK4526" t="s">
        <v>73</v>
      </c>
      <c r="AL4526" t="s">
        <v>103</v>
      </c>
      <c r="AM4526" t="s">
        <v>103</v>
      </c>
      <c r="AN4526" t="s">
        <v>76</v>
      </c>
      <c r="AO4526" t="s">
        <v>328</v>
      </c>
      <c r="AP4526" t="s">
        <v>2741</v>
      </c>
      <c r="AQ4526" t="s">
        <v>363</v>
      </c>
      <c r="AR4526" t="s">
        <v>67</v>
      </c>
      <c r="AS4526" t="s">
        <v>54</v>
      </c>
      <c r="AT4526" t="s">
        <v>73</v>
      </c>
      <c r="AU4526" t="s">
        <v>107</v>
      </c>
      <c r="AV4526" t="s">
        <v>20976</v>
      </c>
    </row>
    <row r="4527" spans="1:48" hidden="1" x14ac:dyDescent="0.3">
      <c r="A4527" t="s">
        <v>20977</v>
      </c>
      <c r="B4527" t="s">
        <v>20978</v>
      </c>
      <c r="C4527" s="1" t="str">
        <f t="shared" si="739"/>
        <v>21:0975</v>
      </c>
      <c r="D4527" s="1" t="str">
        <f t="shared" si="746"/>
        <v>21:0111</v>
      </c>
      <c r="E4527" t="s">
        <v>20979</v>
      </c>
      <c r="F4527" t="s">
        <v>20980</v>
      </c>
      <c r="H4527">
        <v>60.697092400000002</v>
      </c>
      <c r="I4527">
        <v>-100.17274999999999</v>
      </c>
      <c r="J4527" s="1" t="str">
        <f t="shared" si="747"/>
        <v>NGR lake sediment grab sample</v>
      </c>
      <c r="K4527" s="1" t="str">
        <f t="shared" si="748"/>
        <v>&lt;177 micron (NGR)</v>
      </c>
      <c r="L4527">
        <v>151</v>
      </c>
      <c r="M4527" t="s">
        <v>149</v>
      </c>
      <c r="N4527">
        <v>2941</v>
      </c>
      <c r="O4527" t="s">
        <v>103</v>
      </c>
      <c r="P4527" t="s">
        <v>54</v>
      </c>
      <c r="Q4527" t="s">
        <v>420</v>
      </c>
      <c r="R4527" t="s">
        <v>203</v>
      </c>
      <c r="S4527" t="s">
        <v>57</v>
      </c>
      <c r="T4527" t="s">
        <v>339</v>
      </c>
      <c r="U4527" t="s">
        <v>59</v>
      </c>
      <c r="V4527" t="s">
        <v>616</v>
      </c>
      <c r="W4527" t="s">
        <v>238</v>
      </c>
      <c r="X4527" t="s">
        <v>67</v>
      </c>
      <c r="Y4527" t="s">
        <v>526</v>
      </c>
      <c r="Z4527" t="s">
        <v>127</v>
      </c>
      <c r="AA4527" t="s">
        <v>64</v>
      </c>
      <c r="AB4527" t="s">
        <v>69</v>
      </c>
      <c r="AC4527" t="s">
        <v>66</v>
      </c>
      <c r="AD4527" t="s">
        <v>67</v>
      </c>
      <c r="AE4527" t="s">
        <v>421</v>
      </c>
      <c r="AF4527" t="s">
        <v>92</v>
      </c>
      <c r="AG4527" t="s">
        <v>365</v>
      </c>
      <c r="AH4527" t="s">
        <v>780</v>
      </c>
      <c r="AI4527" t="s">
        <v>240</v>
      </c>
      <c r="AJ4527" t="s">
        <v>226</v>
      </c>
      <c r="AK4527" t="s">
        <v>73</v>
      </c>
      <c r="AL4527" t="s">
        <v>103</v>
      </c>
      <c r="AM4527" t="s">
        <v>103</v>
      </c>
      <c r="AN4527" t="s">
        <v>76</v>
      </c>
      <c r="AO4527" t="s">
        <v>117</v>
      </c>
      <c r="AP4527" t="s">
        <v>2741</v>
      </c>
      <c r="AQ4527" t="s">
        <v>692</v>
      </c>
      <c r="AR4527" t="s">
        <v>67</v>
      </c>
      <c r="AS4527" t="s">
        <v>54</v>
      </c>
      <c r="AT4527" t="s">
        <v>73</v>
      </c>
      <c r="AU4527" t="s">
        <v>107</v>
      </c>
      <c r="AV4527" t="s">
        <v>20981</v>
      </c>
    </row>
    <row r="4528" spans="1:48" hidden="1" x14ac:dyDescent="0.3">
      <c r="A4528" t="s">
        <v>20982</v>
      </c>
      <c r="B4528" t="s">
        <v>20983</v>
      </c>
      <c r="C4528" s="1" t="str">
        <f t="shared" si="739"/>
        <v>21:0975</v>
      </c>
      <c r="D4528" s="1" t="str">
        <f t="shared" si="746"/>
        <v>21:0111</v>
      </c>
      <c r="E4528" t="s">
        <v>20984</v>
      </c>
      <c r="F4528" t="s">
        <v>20985</v>
      </c>
      <c r="H4528">
        <v>60.702091699999997</v>
      </c>
      <c r="I4528">
        <v>-100.1355044</v>
      </c>
      <c r="J4528" s="1" t="str">
        <f t="shared" si="747"/>
        <v>NGR lake sediment grab sample</v>
      </c>
      <c r="K4528" s="1" t="str">
        <f t="shared" si="748"/>
        <v>&lt;177 micron (NGR)</v>
      </c>
      <c r="L4528">
        <v>151</v>
      </c>
      <c r="M4528" t="s">
        <v>165</v>
      </c>
      <c r="N4528">
        <v>2942</v>
      </c>
      <c r="O4528" t="s">
        <v>103</v>
      </c>
      <c r="P4528" t="s">
        <v>54</v>
      </c>
      <c r="Q4528" t="s">
        <v>1814</v>
      </c>
      <c r="R4528" t="s">
        <v>317</v>
      </c>
      <c r="S4528" t="s">
        <v>57</v>
      </c>
      <c r="T4528" t="s">
        <v>219</v>
      </c>
      <c r="U4528" t="s">
        <v>88</v>
      </c>
      <c r="V4528" t="s">
        <v>356</v>
      </c>
      <c r="W4528" t="s">
        <v>238</v>
      </c>
      <c r="X4528" t="s">
        <v>67</v>
      </c>
      <c r="Y4528" t="s">
        <v>421</v>
      </c>
      <c r="Z4528" t="s">
        <v>62</v>
      </c>
      <c r="AA4528" t="s">
        <v>64</v>
      </c>
      <c r="AB4528" t="s">
        <v>471</v>
      </c>
      <c r="AC4528" t="s">
        <v>66</v>
      </c>
      <c r="AD4528" t="s">
        <v>62</v>
      </c>
      <c r="AE4528" t="s">
        <v>1854</v>
      </c>
      <c r="AF4528" t="s">
        <v>92</v>
      </c>
      <c r="AG4528" t="s">
        <v>69</v>
      </c>
      <c r="AH4528" t="s">
        <v>780</v>
      </c>
      <c r="AI4528" t="s">
        <v>118</v>
      </c>
      <c r="AJ4528" t="s">
        <v>201</v>
      </c>
      <c r="AK4528" t="s">
        <v>73</v>
      </c>
      <c r="AL4528" t="s">
        <v>103</v>
      </c>
      <c r="AM4528" t="s">
        <v>103</v>
      </c>
      <c r="AN4528" t="s">
        <v>76</v>
      </c>
      <c r="AO4528" t="s">
        <v>373</v>
      </c>
      <c r="AP4528" t="s">
        <v>202</v>
      </c>
      <c r="AQ4528" t="s">
        <v>104</v>
      </c>
      <c r="AR4528" t="s">
        <v>62</v>
      </c>
      <c r="AS4528" t="s">
        <v>54</v>
      </c>
      <c r="AT4528" t="s">
        <v>73</v>
      </c>
      <c r="AU4528" t="s">
        <v>107</v>
      </c>
      <c r="AV4528" t="s">
        <v>2771</v>
      </c>
    </row>
    <row r="4529" spans="1:48" hidden="1" x14ac:dyDescent="0.3">
      <c r="A4529" t="s">
        <v>20986</v>
      </c>
      <c r="B4529" t="s">
        <v>20987</v>
      </c>
      <c r="C4529" s="1" t="str">
        <f t="shared" si="739"/>
        <v>21:0975</v>
      </c>
      <c r="D4529" s="1" t="str">
        <f t="shared" si="746"/>
        <v>21:0111</v>
      </c>
      <c r="E4529" t="s">
        <v>20988</v>
      </c>
      <c r="F4529" t="s">
        <v>20989</v>
      </c>
      <c r="H4529">
        <v>60.670980700000001</v>
      </c>
      <c r="I4529">
        <v>-100.0753484</v>
      </c>
      <c r="J4529" s="1" t="str">
        <f t="shared" si="747"/>
        <v>NGR lake sediment grab sample</v>
      </c>
      <c r="K4529" s="1" t="str">
        <f t="shared" si="748"/>
        <v>&lt;177 micron (NGR)</v>
      </c>
      <c r="L4529">
        <v>151</v>
      </c>
      <c r="M4529" t="s">
        <v>185</v>
      </c>
      <c r="N4529">
        <v>2943</v>
      </c>
      <c r="O4529" t="s">
        <v>103</v>
      </c>
      <c r="P4529" t="s">
        <v>54</v>
      </c>
      <c r="Q4529" t="s">
        <v>275</v>
      </c>
      <c r="R4529" t="s">
        <v>436</v>
      </c>
      <c r="S4529" t="s">
        <v>57</v>
      </c>
      <c r="T4529" t="s">
        <v>365</v>
      </c>
      <c r="U4529" t="s">
        <v>57</v>
      </c>
      <c r="V4529" t="s">
        <v>69</v>
      </c>
      <c r="W4529" t="s">
        <v>68</v>
      </c>
      <c r="X4529" t="s">
        <v>67</v>
      </c>
      <c r="Y4529" t="s">
        <v>74</v>
      </c>
      <c r="Z4529" t="s">
        <v>62</v>
      </c>
      <c r="AA4529" t="s">
        <v>64</v>
      </c>
      <c r="AB4529" t="s">
        <v>99</v>
      </c>
      <c r="AC4529" t="s">
        <v>66</v>
      </c>
      <c r="AD4529" t="s">
        <v>67</v>
      </c>
      <c r="AE4529" t="s">
        <v>2716</v>
      </c>
      <c r="AF4529" t="s">
        <v>76</v>
      </c>
      <c r="AG4529" t="s">
        <v>347</v>
      </c>
      <c r="AH4529" t="s">
        <v>780</v>
      </c>
      <c r="AI4529" t="s">
        <v>363</v>
      </c>
      <c r="AJ4529" t="s">
        <v>363</v>
      </c>
      <c r="AK4529" t="s">
        <v>73</v>
      </c>
      <c r="AL4529" t="s">
        <v>103</v>
      </c>
      <c r="AM4529" t="s">
        <v>103</v>
      </c>
      <c r="AN4529" t="s">
        <v>76</v>
      </c>
      <c r="AO4529" t="s">
        <v>156</v>
      </c>
      <c r="AP4529" t="s">
        <v>736</v>
      </c>
      <c r="AQ4529" t="s">
        <v>168</v>
      </c>
      <c r="AR4529" t="s">
        <v>67</v>
      </c>
      <c r="AS4529" t="s">
        <v>54</v>
      </c>
      <c r="AT4529" t="s">
        <v>73</v>
      </c>
      <c r="AU4529" t="s">
        <v>107</v>
      </c>
      <c r="AV4529" t="s">
        <v>20990</v>
      </c>
    </row>
    <row r="4530" spans="1:48" hidden="1" x14ac:dyDescent="0.3">
      <c r="A4530" t="s">
        <v>20991</v>
      </c>
      <c r="B4530" t="s">
        <v>20992</v>
      </c>
      <c r="C4530" s="1" t="str">
        <f t="shared" si="739"/>
        <v>21:0975</v>
      </c>
      <c r="D4530" s="1" t="str">
        <f t="shared" si="746"/>
        <v>21:0111</v>
      </c>
      <c r="E4530" t="s">
        <v>20993</v>
      </c>
      <c r="F4530" t="s">
        <v>20994</v>
      </c>
      <c r="H4530">
        <v>60.678347899999999</v>
      </c>
      <c r="I4530">
        <v>-100.14208240000001</v>
      </c>
      <c r="J4530" s="1" t="str">
        <f t="shared" si="747"/>
        <v>NGR lake sediment grab sample</v>
      </c>
      <c r="K4530" s="1" t="str">
        <f t="shared" si="748"/>
        <v>&lt;177 micron (NGR)</v>
      </c>
      <c r="L4530">
        <v>151</v>
      </c>
      <c r="M4530" t="s">
        <v>113</v>
      </c>
      <c r="N4530">
        <v>2944</v>
      </c>
      <c r="O4530" t="s">
        <v>103</v>
      </c>
      <c r="P4530" t="s">
        <v>54</v>
      </c>
      <c r="Q4530" t="s">
        <v>489</v>
      </c>
      <c r="R4530" t="s">
        <v>99</v>
      </c>
      <c r="S4530" t="s">
        <v>57</v>
      </c>
      <c r="T4530" t="s">
        <v>428</v>
      </c>
      <c r="U4530" t="s">
        <v>59</v>
      </c>
      <c r="V4530" t="s">
        <v>282</v>
      </c>
      <c r="W4530" t="s">
        <v>157</v>
      </c>
      <c r="X4530" t="s">
        <v>67</v>
      </c>
      <c r="Y4530" t="s">
        <v>238</v>
      </c>
      <c r="Z4530" t="s">
        <v>170</v>
      </c>
      <c r="AA4530" t="s">
        <v>64</v>
      </c>
      <c r="AB4530" t="s">
        <v>317</v>
      </c>
      <c r="AC4530" t="s">
        <v>66</v>
      </c>
      <c r="AD4530" t="s">
        <v>67</v>
      </c>
      <c r="AE4530" t="s">
        <v>584</v>
      </c>
      <c r="AF4530" t="s">
        <v>104</v>
      </c>
      <c r="AG4530" t="s">
        <v>99</v>
      </c>
      <c r="AH4530" t="s">
        <v>780</v>
      </c>
      <c r="AI4530" t="s">
        <v>136</v>
      </c>
      <c r="AJ4530" t="s">
        <v>106</v>
      </c>
      <c r="AK4530" t="s">
        <v>73</v>
      </c>
      <c r="AL4530" t="s">
        <v>103</v>
      </c>
      <c r="AM4530" t="s">
        <v>103</v>
      </c>
      <c r="AN4530" t="s">
        <v>76</v>
      </c>
      <c r="AO4530" t="s">
        <v>439</v>
      </c>
      <c r="AP4530" t="s">
        <v>747</v>
      </c>
      <c r="AQ4530" t="s">
        <v>402</v>
      </c>
      <c r="AR4530" t="s">
        <v>74</v>
      </c>
      <c r="AS4530" t="s">
        <v>54</v>
      </c>
      <c r="AT4530" t="s">
        <v>73</v>
      </c>
      <c r="AU4530" t="s">
        <v>107</v>
      </c>
      <c r="AV4530" t="s">
        <v>20995</v>
      </c>
    </row>
    <row r="4531" spans="1:48" hidden="1" x14ac:dyDescent="0.3">
      <c r="A4531" t="s">
        <v>20996</v>
      </c>
      <c r="B4531" t="s">
        <v>20997</v>
      </c>
      <c r="C4531" s="1" t="str">
        <f t="shared" ref="C4531:C4568" si="749">HYPERLINK("https://geochem.nrcan.gc.ca/cdogs/content/bdl/bdl210975_e.htm", "21:0975")</f>
        <v>21:0975</v>
      </c>
      <c r="D4531" s="1" t="str">
        <f t="shared" si="746"/>
        <v>21:0111</v>
      </c>
      <c r="E4531" t="s">
        <v>20993</v>
      </c>
      <c r="F4531" t="s">
        <v>20998</v>
      </c>
      <c r="H4531">
        <v>60.678347899999999</v>
      </c>
      <c r="I4531">
        <v>-100.14208240000001</v>
      </c>
      <c r="J4531" s="1" t="str">
        <f t="shared" si="747"/>
        <v>NGR lake sediment grab sample</v>
      </c>
      <c r="K4531" s="1" t="str">
        <f t="shared" si="748"/>
        <v>&lt;177 micron (NGR)</v>
      </c>
      <c r="L4531">
        <v>151</v>
      </c>
      <c r="M4531" t="s">
        <v>132</v>
      </c>
      <c r="N4531">
        <v>2945</v>
      </c>
      <c r="O4531" t="s">
        <v>103</v>
      </c>
      <c r="P4531" t="s">
        <v>54</v>
      </c>
      <c r="Q4531" t="s">
        <v>3299</v>
      </c>
      <c r="R4531" t="s">
        <v>381</v>
      </c>
      <c r="S4531" t="s">
        <v>57</v>
      </c>
      <c r="T4531" t="s">
        <v>380</v>
      </c>
      <c r="U4531" t="s">
        <v>117</v>
      </c>
      <c r="V4531" t="s">
        <v>69</v>
      </c>
      <c r="W4531" t="s">
        <v>206</v>
      </c>
      <c r="X4531" t="s">
        <v>67</v>
      </c>
      <c r="Y4531" t="s">
        <v>396</v>
      </c>
      <c r="Z4531" t="s">
        <v>170</v>
      </c>
      <c r="AA4531" t="s">
        <v>64</v>
      </c>
      <c r="AB4531" t="s">
        <v>356</v>
      </c>
      <c r="AC4531" t="s">
        <v>66</v>
      </c>
      <c r="AD4531" t="s">
        <v>67</v>
      </c>
      <c r="AE4531" t="s">
        <v>563</v>
      </c>
      <c r="AF4531" t="s">
        <v>76</v>
      </c>
      <c r="AG4531" t="s">
        <v>347</v>
      </c>
      <c r="AH4531" t="s">
        <v>780</v>
      </c>
      <c r="AI4531" t="s">
        <v>363</v>
      </c>
      <c r="AJ4531" t="s">
        <v>263</v>
      </c>
      <c r="AK4531" t="s">
        <v>73</v>
      </c>
      <c r="AL4531" t="s">
        <v>103</v>
      </c>
      <c r="AM4531" t="s">
        <v>103</v>
      </c>
      <c r="AN4531" t="s">
        <v>76</v>
      </c>
      <c r="AO4531" t="s">
        <v>1073</v>
      </c>
      <c r="AP4531" t="s">
        <v>4543</v>
      </c>
      <c r="AQ4531" t="s">
        <v>102</v>
      </c>
      <c r="AR4531" t="s">
        <v>74</v>
      </c>
      <c r="AS4531" t="s">
        <v>54</v>
      </c>
      <c r="AT4531" t="s">
        <v>73</v>
      </c>
      <c r="AU4531" t="s">
        <v>107</v>
      </c>
      <c r="AV4531" t="s">
        <v>20999</v>
      </c>
    </row>
    <row r="4532" spans="1:48" hidden="1" x14ac:dyDescent="0.3">
      <c r="A4532" t="s">
        <v>21000</v>
      </c>
      <c r="B4532" t="s">
        <v>21001</v>
      </c>
      <c r="C4532" s="1" t="str">
        <f t="shared" si="749"/>
        <v>21:0975</v>
      </c>
      <c r="D4532" s="1" t="str">
        <f t="shared" si="746"/>
        <v>21:0111</v>
      </c>
      <c r="E4532" t="s">
        <v>21002</v>
      </c>
      <c r="F4532" t="s">
        <v>21003</v>
      </c>
      <c r="H4532">
        <v>60.660590999999997</v>
      </c>
      <c r="I4532">
        <v>-100.20005740000001</v>
      </c>
      <c r="J4532" s="1" t="str">
        <f t="shared" si="747"/>
        <v>NGR lake sediment grab sample</v>
      </c>
      <c r="K4532" s="1" t="str">
        <f t="shared" si="748"/>
        <v>&lt;177 micron (NGR)</v>
      </c>
      <c r="L4532">
        <v>151</v>
      </c>
      <c r="M4532" t="s">
        <v>200</v>
      </c>
      <c r="N4532">
        <v>2946</v>
      </c>
      <c r="O4532" t="s">
        <v>103</v>
      </c>
      <c r="P4532" t="s">
        <v>54</v>
      </c>
      <c r="Q4532" t="s">
        <v>1477</v>
      </c>
      <c r="R4532" t="s">
        <v>104</v>
      </c>
      <c r="S4532" t="s">
        <v>57</v>
      </c>
      <c r="T4532" t="s">
        <v>291</v>
      </c>
      <c r="U4532" t="s">
        <v>88</v>
      </c>
      <c r="V4532" t="s">
        <v>251</v>
      </c>
      <c r="W4532" t="s">
        <v>95</v>
      </c>
      <c r="X4532" t="s">
        <v>67</v>
      </c>
      <c r="Y4532" t="s">
        <v>396</v>
      </c>
      <c r="Z4532" t="s">
        <v>127</v>
      </c>
      <c r="AA4532" t="s">
        <v>64</v>
      </c>
      <c r="AB4532" t="s">
        <v>192</v>
      </c>
      <c r="AC4532" t="s">
        <v>66</v>
      </c>
      <c r="AD4532" t="s">
        <v>67</v>
      </c>
      <c r="AE4532" t="s">
        <v>171</v>
      </c>
      <c r="AF4532" t="s">
        <v>104</v>
      </c>
      <c r="AG4532" t="s">
        <v>449</v>
      </c>
      <c r="AH4532" t="s">
        <v>780</v>
      </c>
      <c r="AI4532" t="s">
        <v>336</v>
      </c>
      <c r="AJ4532" t="s">
        <v>87</v>
      </c>
      <c r="AK4532" t="s">
        <v>73</v>
      </c>
      <c r="AL4532" t="s">
        <v>75</v>
      </c>
      <c r="AM4532" t="s">
        <v>224</v>
      </c>
      <c r="AN4532" t="s">
        <v>76</v>
      </c>
      <c r="AO4532" t="s">
        <v>592</v>
      </c>
      <c r="AP4532" t="s">
        <v>105</v>
      </c>
      <c r="AQ4532" t="s">
        <v>388</v>
      </c>
      <c r="AR4532" t="s">
        <v>67</v>
      </c>
      <c r="AS4532" t="s">
        <v>54</v>
      </c>
      <c r="AT4532" t="s">
        <v>73</v>
      </c>
      <c r="AU4532" t="s">
        <v>107</v>
      </c>
      <c r="AV4532" t="s">
        <v>21004</v>
      </c>
    </row>
    <row r="4533" spans="1:48" hidden="1" x14ac:dyDescent="0.3">
      <c r="A4533" t="s">
        <v>21005</v>
      </c>
      <c r="B4533" t="s">
        <v>21006</v>
      </c>
      <c r="C4533" s="1" t="str">
        <f t="shared" si="749"/>
        <v>21:0975</v>
      </c>
      <c r="D4533" s="1" t="str">
        <f t="shared" si="746"/>
        <v>21:0111</v>
      </c>
      <c r="E4533" t="s">
        <v>20969</v>
      </c>
      <c r="F4533" t="s">
        <v>21007</v>
      </c>
      <c r="H4533">
        <v>60.648901899999998</v>
      </c>
      <c r="I4533">
        <v>-100.2372635</v>
      </c>
      <c r="J4533" s="1" t="str">
        <f t="shared" si="747"/>
        <v>NGR lake sediment grab sample</v>
      </c>
      <c r="K4533" s="1" t="str">
        <f t="shared" si="748"/>
        <v>&lt;177 micron (NGR)</v>
      </c>
      <c r="L4533">
        <v>151</v>
      </c>
      <c r="M4533" t="s">
        <v>345</v>
      </c>
      <c r="N4533">
        <v>2947</v>
      </c>
      <c r="O4533" t="s">
        <v>103</v>
      </c>
      <c r="P4533" t="s">
        <v>54</v>
      </c>
      <c r="Q4533" t="s">
        <v>549</v>
      </c>
      <c r="R4533" t="s">
        <v>121</v>
      </c>
      <c r="S4533" t="s">
        <v>57</v>
      </c>
      <c r="T4533" t="s">
        <v>122</v>
      </c>
      <c r="U4533" t="s">
        <v>117</v>
      </c>
      <c r="V4533" t="s">
        <v>251</v>
      </c>
      <c r="W4533" t="s">
        <v>171</v>
      </c>
      <c r="X4533" t="s">
        <v>74</v>
      </c>
      <c r="Y4533" t="s">
        <v>355</v>
      </c>
      <c r="Z4533" t="s">
        <v>170</v>
      </c>
      <c r="AA4533" t="s">
        <v>64</v>
      </c>
      <c r="AB4533" t="s">
        <v>471</v>
      </c>
      <c r="AC4533" t="s">
        <v>66</v>
      </c>
      <c r="AD4533" t="s">
        <v>67</v>
      </c>
      <c r="AE4533" t="s">
        <v>1238</v>
      </c>
      <c r="AF4533" t="s">
        <v>134</v>
      </c>
      <c r="AG4533" t="s">
        <v>189</v>
      </c>
      <c r="AH4533" t="s">
        <v>780</v>
      </c>
      <c r="AI4533" t="s">
        <v>388</v>
      </c>
      <c r="AJ4533" t="s">
        <v>306</v>
      </c>
      <c r="AK4533" t="s">
        <v>73</v>
      </c>
      <c r="AL4533" t="s">
        <v>103</v>
      </c>
      <c r="AM4533" t="s">
        <v>224</v>
      </c>
      <c r="AN4533" t="s">
        <v>76</v>
      </c>
      <c r="AO4533" t="s">
        <v>265</v>
      </c>
      <c r="AP4533" t="s">
        <v>2033</v>
      </c>
      <c r="AQ4533" t="s">
        <v>709</v>
      </c>
      <c r="AR4533" t="s">
        <v>67</v>
      </c>
      <c r="AS4533" t="s">
        <v>54</v>
      </c>
      <c r="AT4533" t="s">
        <v>73</v>
      </c>
      <c r="AU4533" t="s">
        <v>107</v>
      </c>
      <c r="AV4533" t="s">
        <v>15675</v>
      </c>
    </row>
    <row r="4534" spans="1:48" hidden="1" x14ac:dyDescent="0.3">
      <c r="A4534" t="s">
        <v>21008</v>
      </c>
      <c r="B4534" t="s">
        <v>21009</v>
      </c>
      <c r="C4534" s="1" t="str">
        <f t="shared" si="749"/>
        <v>21:0975</v>
      </c>
      <c r="D4534" s="1" t="str">
        <f t="shared" si="746"/>
        <v>21:0111</v>
      </c>
      <c r="E4534" t="s">
        <v>21010</v>
      </c>
      <c r="F4534" t="s">
        <v>21011</v>
      </c>
      <c r="H4534">
        <v>60.627082700000003</v>
      </c>
      <c r="I4534">
        <v>-100.21160639999999</v>
      </c>
      <c r="J4534" s="1" t="str">
        <f t="shared" si="747"/>
        <v>NGR lake sediment grab sample</v>
      </c>
      <c r="K4534" s="1" t="str">
        <f t="shared" si="748"/>
        <v>&lt;177 micron (NGR)</v>
      </c>
      <c r="L4534">
        <v>151</v>
      </c>
      <c r="M4534" t="s">
        <v>217</v>
      </c>
      <c r="N4534">
        <v>2948</v>
      </c>
      <c r="O4534" t="s">
        <v>103</v>
      </c>
      <c r="P4534" t="s">
        <v>54</v>
      </c>
      <c r="Q4534" t="s">
        <v>1216</v>
      </c>
      <c r="R4534" t="s">
        <v>90</v>
      </c>
      <c r="S4534" t="s">
        <v>57</v>
      </c>
      <c r="T4534" t="s">
        <v>291</v>
      </c>
      <c r="U4534" t="s">
        <v>59</v>
      </c>
      <c r="V4534" t="s">
        <v>264</v>
      </c>
      <c r="W4534" t="s">
        <v>421</v>
      </c>
      <c r="X4534" t="s">
        <v>74</v>
      </c>
      <c r="Y4534" t="s">
        <v>302</v>
      </c>
      <c r="Z4534" t="s">
        <v>96</v>
      </c>
      <c r="AA4534" t="s">
        <v>64</v>
      </c>
      <c r="AB4534" t="s">
        <v>471</v>
      </c>
      <c r="AC4534" t="s">
        <v>66</v>
      </c>
      <c r="AD4534" t="s">
        <v>127</v>
      </c>
      <c r="AE4534" t="s">
        <v>396</v>
      </c>
      <c r="AF4534" t="s">
        <v>178</v>
      </c>
      <c r="AG4534" t="s">
        <v>412</v>
      </c>
      <c r="AH4534" t="s">
        <v>780</v>
      </c>
      <c r="AI4534" t="s">
        <v>709</v>
      </c>
      <c r="AJ4534" t="s">
        <v>56</v>
      </c>
      <c r="AK4534" t="s">
        <v>73</v>
      </c>
      <c r="AL4534" t="s">
        <v>103</v>
      </c>
      <c r="AM4534" t="s">
        <v>224</v>
      </c>
      <c r="AN4534" t="s">
        <v>76</v>
      </c>
      <c r="AO4534" t="s">
        <v>150</v>
      </c>
      <c r="AP4534" t="s">
        <v>105</v>
      </c>
      <c r="AQ4534" t="s">
        <v>178</v>
      </c>
      <c r="AR4534" t="s">
        <v>67</v>
      </c>
      <c r="AS4534" t="s">
        <v>54</v>
      </c>
      <c r="AT4534" t="s">
        <v>73</v>
      </c>
      <c r="AU4534" t="s">
        <v>107</v>
      </c>
      <c r="AV4534" t="s">
        <v>21012</v>
      </c>
    </row>
    <row r="4535" spans="1:48" hidden="1" x14ac:dyDescent="0.3">
      <c r="A4535" t="s">
        <v>21013</v>
      </c>
      <c r="B4535" t="s">
        <v>21014</v>
      </c>
      <c r="C4535" s="1" t="str">
        <f t="shared" si="749"/>
        <v>21:0975</v>
      </c>
      <c r="D4535" s="1" t="str">
        <f>HYPERLINK("https://geochem.nrcan.gc.ca/cdogs/content/svy/svy_e.htm", "")</f>
        <v/>
      </c>
      <c r="G4535" s="1" t="str">
        <f>HYPERLINK("https://geochem.nrcan.gc.ca/cdogs/content/cr_/cr_00161_e.htm", "161")</f>
        <v>161</v>
      </c>
      <c r="J4535" t="s">
        <v>230</v>
      </c>
      <c r="K4535" t="s">
        <v>231</v>
      </c>
      <c r="L4535">
        <v>151</v>
      </c>
      <c r="M4535" t="s">
        <v>232</v>
      </c>
      <c r="N4535">
        <v>2949</v>
      </c>
      <c r="O4535" t="s">
        <v>709</v>
      </c>
      <c r="P4535" t="s">
        <v>54</v>
      </c>
      <c r="Q4535" t="s">
        <v>656</v>
      </c>
      <c r="R4535" t="s">
        <v>75</v>
      </c>
      <c r="S4535" t="s">
        <v>57</v>
      </c>
      <c r="T4535" t="s">
        <v>235</v>
      </c>
      <c r="U4535" t="s">
        <v>88</v>
      </c>
      <c r="V4535" t="s">
        <v>438</v>
      </c>
      <c r="W4535" t="s">
        <v>95</v>
      </c>
      <c r="X4535" t="s">
        <v>62</v>
      </c>
      <c r="Y4535" t="s">
        <v>94</v>
      </c>
      <c r="Z4535" t="s">
        <v>178</v>
      </c>
      <c r="AA4535" t="s">
        <v>64</v>
      </c>
      <c r="AB4535" t="s">
        <v>492</v>
      </c>
      <c r="AC4535" t="s">
        <v>224</v>
      </c>
      <c r="AD4535" t="s">
        <v>67</v>
      </c>
      <c r="AE4535" t="s">
        <v>10487</v>
      </c>
      <c r="AF4535" t="s">
        <v>436</v>
      </c>
      <c r="AG4535" t="s">
        <v>725</v>
      </c>
      <c r="AH4535" t="s">
        <v>157</v>
      </c>
      <c r="AI4535" t="s">
        <v>116</v>
      </c>
      <c r="AJ4535" t="s">
        <v>429</v>
      </c>
      <c r="AK4535" t="s">
        <v>73</v>
      </c>
      <c r="AL4535" t="s">
        <v>74</v>
      </c>
      <c r="AM4535" t="s">
        <v>68</v>
      </c>
      <c r="AN4535" t="s">
        <v>76</v>
      </c>
      <c r="AO4535" t="s">
        <v>92</v>
      </c>
      <c r="AP4535" t="s">
        <v>239</v>
      </c>
      <c r="AQ4535" t="s">
        <v>254</v>
      </c>
      <c r="AR4535" t="s">
        <v>62</v>
      </c>
      <c r="AS4535" t="s">
        <v>127</v>
      </c>
      <c r="AT4535" t="s">
        <v>73</v>
      </c>
      <c r="AU4535" t="s">
        <v>2374</v>
      </c>
      <c r="AV4535" t="s">
        <v>21015</v>
      </c>
    </row>
    <row r="4536" spans="1:48" hidden="1" x14ac:dyDescent="0.3">
      <c r="A4536" t="s">
        <v>21016</v>
      </c>
      <c r="B4536" t="s">
        <v>21017</v>
      </c>
      <c r="C4536" s="1" t="str">
        <f t="shared" si="749"/>
        <v>21:0975</v>
      </c>
      <c r="D4536" s="1" t="str">
        <f t="shared" ref="D4536:D4561" si="750">HYPERLINK("https://geochem.nrcan.gc.ca/cdogs/content/svy/svy210111_e.htm", "21:0111")</f>
        <v>21:0111</v>
      </c>
      <c r="E4536" t="s">
        <v>21018</v>
      </c>
      <c r="F4536" t="s">
        <v>21019</v>
      </c>
      <c r="H4536">
        <v>60.632152599999998</v>
      </c>
      <c r="I4536">
        <v>-100.1181832</v>
      </c>
      <c r="J4536" s="1" t="str">
        <f t="shared" ref="J4536:J4561" si="751">HYPERLINK("https://geochem.nrcan.gc.ca/cdogs/content/kwd/kwd020027_e.htm", "NGR lake sediment grab sample")</f>
        <v>NGR lake sediment grab sample</v>
      </c>
      <c r="K4536" s="1" t="str">
        <f t="shared" ref="K4536:K4561" si="752">HYPERLINK("https://geochem.nrcan.gc.ca/cdogs/content/kwd/kwd080006_e.htm", "&lt;177 micron (NGR)")</f>
        <v>&lt;177 micron (NGR)</v>
      </c>
      <c r="L4536">
        <v>151</v>
      </c>
      <c r="M4536" t="s">
        <v>246</v>
      </c>
      <c r="N4536">
        <v>2950</v>
      </c>
      <c r="O4536" t="s">
        <v>103</v>
      </c>
      <c r="P4536" t="s">
        <v>54</v>
      </c>
      <c r="Q4536" t="s">
        <v>186</v>
      </c>
      <c r="R4536" t="s">
        <v>168</v>
      </c>
      <c r="S4536" t="s">
        <v>57</v>
      </c>
      <c r="T4536" t="s">
        <v>428</v>
      </c>
      <c r="U4536" t="s">
        <v>117</v>
      </c>
      <c r="V4536" t="s">
        <v>192</v>
      </c>
      <c r="W4536" t="s">
        <v>62</v>
      </c>
      <c r="X4536" t="s">
        <v>67</v>
      </c>
      <c r="Y4536" t="s">
        <v>526</v>
      </c>
      <c r="Z4536" t="s">
        <v>127</v>
      </c>
      <c r="AA4536" t="s">
        <v>64</v>
      </c>
      <c r="AB4536" t="s">
        <v>356</v>
      </c>
      <c r="AC4536" t="s">
        <v>66</v>
      </c>
      <c r="AD4536" t="s">
        <v>67</v>
      </c>
      <c r="AE4536" t="s">
        <v>171</v>
      </c>
      <c r="AF4536" t="s">
        <v>281</v>
      </c>
      <c r="AG4536" t="s">
        <v>404</v>
      </c>
      <c r="AH4536" t="s">
        <v>780</v>
      </c>
      <c r="AI4536" t="s">
        <v>96</v>
      </c>
      <c r="AJ4536" t="s">
        <v>388</v>
      </c>
      <c r="AK4536" t="s">
        <v>73</v>
      </c>
      <c r="AL4536" t="s">
        <v>103</v>
      </c>
      <c r="AM4536" t="s">
        <v>103</v>
      </c>
      <c r="AN4536" t="s">
        <v>76</v>
      </c>
      <c r="AO4536" t="s">
        <v>439</v>
      </c>
      <c r="AP4536" t="s">
        <v>2033</v>
      </c>
      <c r="AQ4536" t="s">
        <v>363</v>
      </c>
      <c r="AR4536" t="s">
        <v>74</v>
      </c>
      <c r="AS4536" t="s">
        <v>54</v>
      </c>
      <c r="AT4536" t="s">
        <v>73</v>
      </c>
      <c r="AU4536" t="s">
        <v>107</v>
      </c>
      <c r="AV4536" t="s">
        <v>21020</v>
      </c>
    </row>
    <row r="4537" spans="1:48" hidden="1" x14ac:dyDescent="0.3">
      <c r="A4537" t="s">
        <v>21021</v>
      </c>
      <c r="B4537" t="s">
        <v>21022</v>
      </c>
      <c r="C4537" s="1" t="str">
        <f t="shared" si="749"/>
        <v>21:0975</v>
      </c>
      <c r="D4537" s="1" t="str">
        <f t="shared" si="750"/>
        <v>21:0111</v>
      </c>
      <c r="E4537" t="s">
        <v>21023</v>
      </c>
      <c r="F4537" t="s">
        <v>21024</v>
      </c>
      <c r="H4537">
        <v>60.634582000000002</v>
      </c>
      <c r="I4537">
        <v>-100.06135740000001</v>
      </c>
      <c r="J4537" s="1" t="str">
        <f t="shared" si="751"/>
        <v>NGR lake sediment grab sample</v>
      </c>
      <c r="K4537" s="1" t="str">
        <f t="shared" si="752"/>
        <v>&lt;177 micron (NGR)</v>
      </c>
      <c r="L4537">
        <v>151</v>
      </c>
      <c r="M4537" t="s">
        <v>260</v>
      </c>
      <c r="N4537">
        <v>2951</v>
      </c>
      <c r="O4537" t="s">
        <v>103</v>
      </c>
      <c r="P4537" t="s">
        <v>54</v>
      </c>
      <c r="Q4537" t="s">
        <v>643</v>
      </c>
      <c r="R4537" t="s">
        <v>139</v>
      </c>
      <c r="S4537" t="s">
        <v>57</v>
      </c>
      <c r="T4537" t="s">
        <v>427</v>
      </c>
      <c r="U4537" t="s">
        <v>88</v>
      </c>
      <c r="V4537" t="s">
        <v>264</v>
      </c>
      <c r="W4537" t="s">
        <v>206</v>
      </c>
      <c r="X4537" t="s">
        <v>74</v>
      </c>
      <c r="Y4537" t="s">
        <v>396</v>
      </c>
      <c r="Z4537" t="s">
        <v>62</v>
      </c>
      <c r="AA4537" t="s">
        <v>64</v>
      </c>
      <c r="AB4537" t="s">
        <v>356</v>
      </c>
      <c r="AC4537" t="s">
        <v>66</v>
      </c>
      <c r="AD4537" t="s">
        <v>67</v>
      </c>
      <c r="AE4537" t="s">
        <v>1023</v>
      </c>
      <c r="AF4537" t="s">
        <v>178</v>
      </c>
      <c r="AG4537" t="s">
        <v>134</v>
      </c>
      <c r="AH4537" t="s">
        <v>780</v>
      </c>
      <c r="AI4537" t="s">
        <v>240</v>
      </c>
      <c r="AJ4537" t="s">
        <v>327</v>
      </c>
      <c r="AK4537" t="s">
        <v>73</v>
      </c>
      <c r="AL4537" t="s">
        <v>103</v>
      </c>
      <c r="AM4537" t="s">
        <v>103</v>
      </c>
      <c r="AN4537" t="s">
        <v>76</v>
      </c>
      <c r="AO4537" t="s">
        <v>72</v>
      </c>
      <c r="AP4537" t="s">
        <v>247</v>
      </c>
      <c r="AQ4537" t="s">
        <v>59</v>
      </c>
      <c r="AR4537" t="s">
        <v>67</v>
      </c>
      <c r="AS4537" t="s">
        <v>54</v>
      </c>
      <c r="AT4537" t="s">
        <v>73</v>
      </c>
      <c r="AU4537" t="s">
        <v>107</v>
      </c>
      <c r="AV4537" t="s">
        <v>4022</v>
      </c>
    </row>
    <row r="4538" spans="1:48" hidden="1" x14ac:dyDescent="0.3">
      <c r="A4538" t="s">
        <v>21025</v>
      </c>
      <c r="B4538" t="s">
        <v>21026</v>
      </c>
      <c r="C4538" s="1" t="str">
        <f t="shared" si="749"/>
        <v>21:0975</v>
      </c>
      <c r="D4538" s="1" t="str">
        <f t="shared" si="750"/>
        <v>21:0111</v>
      </c>
      <c r="E4538" t="s">
        <v>21027</v>
      </c>
      <c r="F4538" t="s">
        <v>21028</v>
      </c>
      <c r="H4538">
        <v>60.597522599999998</v>
      </c>
      <c r="I4538">
        <v>-100.0926991</v>
      </c>
      <c r="J4538" s="1" t="str">
        <f t="shared" si="751"/>
        <v>NGR lake sediment grab sample</v>
      </c>
      <c r="K4538" s="1" t="str">
        <f t="shared" si="752"/>
        <v>&lt;177 micron (NGR)</v>
      </c>
      <c r="L4538">
        <v>151</v>
      </c>
      <c r="M4538" t="s">
        <v>273</v>
      </c>
      <c r="N4538">
        <v>2952</v>
      </c>
      <c r="O4538" t="s">
        <v>103</v>
      </c>
      <c r="P4538" t="s">
        <v>54</v>
      </c>
      <c r="Q4538" t="s">
        <v>489</v>
      </c>
      <c r="R4538" t="s">
        <v>616</v>
      </c>
      <c r="S4538" t="s">
        <v>57</v>
      </c>
      <c r="T4538" t="s">
        <v>890</v>
      </c>
      <c r="U4538" t="s">
        <v>59</v>
      </c>
      <c r="V4538" t="s">
        <v>187</v>
      </c>
      <c r="W4538" t="s">
        <v>68</v>
      </c>
      <c r="X4538" t="s">
        <v>67</v>
      </c>
      <c r="Y4538" t="s">
        <v>74</v>
      </c>
      <c r="Z4538" t="s">
        <v>62</v>
      </c>
      <c r="AA4538" t="s">
        <v>64</v>
      </c>
      <c r="AB4538" t="s">
        <v>282</v>
      </c>
      <c r="AC4538" t="s">
        <v>66</v>
      </c>
      <c r="AD4538" t="s">
        <v>67</v>
      </c>
      <c r="AE4538" t="s">
        <v>574</v>
      </c>
      <c r="AF4538" t="s">
        <v>178</v>
      </c>
      <c r="AG4538" t="s">
        <v>347</v>
      </c>
      <c r="AH4538" t="s">
        <v>780</v>
      </c>
      <c r="AI4538" t="s">
        <v>363</v>
      </c>
      <c r="AJ4538" t="s">
        <v>79</v>
      </c>
      <c r="AK4538" t="s">
        <v>73</v>
      </c>
      <c r="AL4538" t="s">
        <v>103</v>
      </c>
      <c r="AM4538" t="s">
        <v>103</v>
      </c>
      <c r="AN4538" t="s">
        <v>76</v>
      </c>
      <c r="AO4538" t="s">
        <v>53</v>
      </c>
      <c r="AP4538" t="s">
        <v>247</v>
      </c>
      <c r="AQ4538" t="s">
        <v>305</v>
      </c>
      <c r="AR4538" t="s">
        <v>67</v>
      </c>
      <c r="AS4538" t="s">
        <v>54</v>
      </c>
      <c r="AT4538" t="s">
        <v>73</v>
      </c>
      <c r="AU4538" t="s">
        <v>107</v>
      </c>
      <c r="AV4538" t="s">
        <v>8875</v>
      </c>
    </row>
    <row r="4539" spans="1:48" hidden="1" x14ac:dyDescent="0.3">
      <c r="A4539" t="s">
        <v>21029</v>
      </c>
      <c r="B4539" t="s">
        <v>21030</v>
      </c>
      <c r="C4539" s="1" t="str">
        <f t="shared" si="749"/>
        <v>21:0975</v>
      </c>
      <c r="D4539" s="1" t="str">
        <f t="shared" si="750"/>
        <v>21:0111</v>
      </c>
      <c r="E4539" t="s">
        <v>21031</v>
      </c>
      <c r="F4539" t="s">
        <v>21032</v>
      </c>
      <c r="H4539">
        <v>60.597650899999998</v>
      </c>
      <c r="I4539">
        <v>-100.1386653</v>
      </c>
      <c r="J4539" s="1" t="str">
        <f t="shared" si="751"/>
        <v>NGR lake sediment grab sample</v>
      </c>
      <c r="K4539" s="1" t="str">
        <f t="shared" si="752"/>
        <v>&lt;177 micron (NGR)</v>
      </c>
      <c r="L4539">
        <v>151</v>
      </c>
      <c r="M4539" t="s">
        <v>289</v>
      </c>
      <c r="N4539">
        <v>2953</v>
      </c>
      <c r="O4539" t="s">
        <v>103</v>
      </c>
      <c r="P4539" t="s">
        <v>54</v>
      </c>
      <c r="Q4539" t="s">
        <v>573</v>
      </c>
      <c r="R4539" t="s">
        <v>121</v>
      </c>
      <c r="S4539" t="s">
        <v>57</v>
      </c>
      <c r="T4539" t="s">
        <v>65</v>
      </c>
      <c r="U4539" t="s">
        <v>138</v>
      </c>
      <c r="V4539" t="s">
        <v>317</v>
      </c>
      <c r="W4539" t="s">
        <v>206</v>
      </c>
      <c r="X4539" t="s">
        <v>67</v>
      </c>
      <c r="Y4539" t="s">
        <v>74</v>
      </c>
      <c r="Z4539" t="s">
        <v>62</v>
      </c>
      <c r="AA4539" t="s">
        <v>64</v>
      </c>
      <c r="AB4539" t="s">
        <v>282</v>
      </c>
      <c r="AC4539" t="s">
        <v>66</v>
      </c>
      <c r="AD4539" t="s">
        <v>67</v>
      </c>
      <c r="AE4539" t="s">
        <v>1872</v>
      </c>
      <c r="AF4539" t="s">
        <v>178</v>
      </c>
      <c r="AG4539" t="s">
        <v>192</v>
      </c>
      <c r="AH4539" t="s">
        <v>780</v>
      </c>
      <c r="AI4539" t="s">
        <v>226</v>
      </c>
      <c r="AJ4539" t="s">
        <v>94</v>
      </c>
      <c r="AK4539" t="s">
        <v>73</v>
      </c>
      <c r="AL4539" t="s">
        <v>103</v>
      </c>
      <c r="AM4539" t="s">
        <v>103</v>
      </c>
      <c r="AN4539" t="s">
        <v>76</v>
      </c>
      <c r="AO4539" t="s">
        <v>305</v>
      </c>
      <c r="AP4539" t="s">
        <v>900</v>
      </c>
      <c r="AQ4539" t="s">
        <v>413</v>
      </c>
      <c r="AR4539" t="s">
        <v>67</v>
      </c>
      <c r="AS4539" t="s">
        <v>54</v>
      </c>
      <c r="AT4539" t="s">
        <v>73</v>
      </c>
      <c r="AU4539" t="s">
        <v>107</v>
      </c>
      <c r="AV4539" t="s">
        <v>578</v>
      </c>
    </row>
    <row r="4540" spans="1:48" hidden="1" x14ac:dyDescent="0.3">
      <c r="A4540" t="s">
        <v>21033</v>
      </c>
      <c r="B4540" t="s">
        <v>21034</v>
      </c>
      <c r="C4540" s="1" t="str">
        <f t="shared" si="749"/>
        <v>21:0975</v>
      </c>
      <c r="D4540" s="1" t="str">
        <f t="shared" si="750"/>
        <v>21:0111</v>
      </c>
      <c r="E4540" t="s">
        <v>21035</v>
      </c>
      <c r="F4540" t="s">
        <v>21036</v>
      </c>
      <c r="H4540">
        <v>60.595492800000002</v>
      </c>
      <c r="I4540">
        <v>-100.1793993</v>
      </c>
      <c r="J4540" s="1" t="str">
        <f t="shared" si="751"/>
        <v>NGR lake sediment grab sample</v>
      </c>
      <c r="K4540" s="1" t="str">
        <f t="shared" si="752"/>
        <v>&lt;177 micron (NGR)</v>
      </c>
      <c r="L4540">
        <v>151</v>
      </c>
      <c r="M4540" t="s">
        <v>301</v>
      </c>
      <c r="N4540">
        <v>2954</v>
      </c>
      <c r="O4540" t="s">
        <v>103</v>
      </c>
      <c r="P4540" t="s">
        <v>54</v>
      </c>
      <c r="Q4540" t="s">
        <v>262</v>
      </c>
      <c r="R4540" t="s">
        <v>187</v>
      </c>
      <c r="S4540" t="s">
        <v>57</v>
      </c>
      <c r="T4540" t="s">
        <v>192</v>
      </c>
      <c r="U4540" t="s">
        <v>59</v>
      </c>
      <c r="V4540" t="s">
        <v>282</v>
      </c>
      <c r="W4540" t="s">
        <v>75</v>
      </c>
      <c r="X4540" t="s">
        <v>67</v>
      </c>
      <c r="Y4540" t="s">
        <v>75</v>
      </c>
      <c r="Z4540" t="s">
        <v>74</v>
      </c>
      <c r="AA4540" t="s">
        <v>64</v>
      </c>
      <c r="AB4540" t="s">
        <v>290</v>
      </c>
      <c r="AC4540" t="s">
        <v>66</v>
      </c>
      <c r="AD4540" t="s">
        <v>67</v>
      </c>
      <c r="AE4540" t="s">
        <v>3832</v>
      </c>
      <c r="AF4540" t="s">
        <v>203</v>
      </c>
      <c r="AG4540" t="s">
        <v>92</v>
      </c>
      <c r="AH4540" t="s">
        <v>780</v>
      </c>
      <c r="AI4540" t="s">
        <v>220</v>
      </c>
      <c r="AJ4540" t="s">
        <v>448</v>
      </c>
      <c r="AK4540" t="s">
        <v>73</v>
      </c>
      <c r="AL4540" t="s">
        <v>103</v>
      </c>
      <c r="AM4540" t="s">
        <v>103</v>
      </c>
      <c r="AN4540" t="s">
        <v>76</v>
      </c>
      <c r="AO4540" t="s">
        <v>143</v>
      </c>
      <c r="AP4540" t="s">
        <v>8164</v>
      </c>
      <c r="AQ4540" t="s">
        <v>92</v>
      </c>
      <c r="AR4540" t="s">
        <v>67</v>
      </c>
      <c r="AS4540" t="s">
        <v>54</v>
      </c>
      <c r="AT4540" t="s">
        <v>73</v>
      </c>
      <c r="AU4540" t="s">
        <v>107</v>
      </c>
      <c r="AV4540" t="s">
        <v>4594</v>
      </c>
    </row>
    <row r="4541" spans="1:48" hidden="1" x14ac:dyDescent="0.3">
      <c r="A4541" t="s">
        <v>21037</v>
      </c>
      <c r="B4541" t="s">
        <v>21038</v>
      </c>
      <c r="C4541" s="1" t="str">
        <f t="shared" si="749"/>
        <v>21:0975</v>
      </c>
      <c r="D4541" s="1" t="str">
        <f t="shared" si="750"/>
        <v>21:0111</v>
      </c>
      <c r="E4541" t="s">
        <v>21039</v>
      </c>
      <c r="F4541" t="s">
        <v>21040</v>
      </c>
      <c r="H4541">
        <v>60.600301100000003</v>
      </c>
      <c r="I4541">
        <v>-100.26537209999999</v>
      </c>
      <c r="J4541" s="1" t="str">
        <f t="shared" si="751"/>
        <v>NGR lake sediment grab sample</v>
      </c>
      <c r="K4541" s="1" t="str">
        <f t="shared" si="752"/>
        <v>&lt;177 micron (NGR)</v>
      </c>
      <c r="L4541">
        <v>151</v>
      </c>
      <c r="M4541" t="s">
        <v>314</v>
      </c>
      <c r="N4541">
        <v>2955</v>
      </c>
      <c r="O4541" t="s">
        <v>526</v>
      </c>
      <c r="P4541" t="s">
        <v>54</v>
      </c>
      <c r="Q4541" t="s">
        <v>603</v>
      </c>
      <c r="R4541" t="s">
        <v>121</v>
      </c>
      <c r="S4541" t="s">
        <v>57</v>
      </c>
      <c r="T4541" t="s">
        <v>615</v>
      </c>
      <c r="U4541" t="s">
        <v>59</v>
      </c>
      <c r="V4541" t="s">
        <v>550</v>
      </c>
      <c r="W4541" t="s">
        <v>526</v>
      </c>
      <c r="X4541" t="s">
        <v>67</v>
      </c>
      <c r="Y4541" t="s">
        <v>526</v>
      </c>
      <c r="Z4541" t="s">
        <v>127</v>
      </c>
      <c r="AA4541" t="s">
        <v>64</v>
      </c>
      <c r="AB4541" t="s">
        <v>357</v>
      </c>
      <c r="AC4541" t="s">
        <v>66</v>
      </c>
      <c r="AD4541" t="s">
        <v>54</v>
      </c>
      <c r="AE4541" t="s">
        <v>396</v>
      </c>
      <c r="AF4541" t="s">
        <v>76</v>
      </c>
      <c r="AG4541" t="s">
        <v>339</v>
      </c>
      <c r="AH4541" t="s">
        <v>780</v>
      </c>
      <c r="AI4541" t="s">
        <v>292</v>
      </c>
      <c r="AJ4541" t="s">
        <v>276</v>
      </c>
      <c r="AK4541" t="s">
        <v>73</v>
      </c>
      <c r="AL4541" t="s">
        <v>103</v>
      </c>
      <c r="AM4541" t="s">
        <v>103</v>
      </c>
      <c r="AN4541" t="s">
        <v>76</v>
      </c>
      <c r="AO4541" t="s">
        <v>709</v>
      </c>
      <c r="AP4541" t="s">
        <v>2741</v>
      </c>
      <c r="AQ4541" t="s">
        <v>92</v>
      </c>
      <c r="AR4541" t="s">
        <v>62</v>
      </c>
      <c r="AS4541" t="s">
        <v>54</v>
      </c>
      <c r="AT4541" t="s">
        <v>73</v>
      </c>
      <c r="AU4541" t="s">
        <v>107</v>
      </c>
      <c r="AV4541" t="s">
        <v>15114</v>
      </c>
    </row>
    <row r="4542" spans="1:48" hidden="1" x14ac:dyDescent="0.3">
      <c r="A4542" t="s">
        <v>21041</v>
      </c>
      <c r="B4542" t="s">
        <v>21042</v>
      </c>
      <c r="C4542" s="1" t="str">
        <f t="shared" si="749"/>
        <v>21:0975</v>
      </c>
      <c r="D4542" s="1" t="str">
        <f t="shared" si="750"/>
        <v>21:0111</v>
      </c>
      <c r="E4542" t="s">
        <v>21043</v>
      </c>
      <c r="F4542" t="s">
        <v>21044</v>
      </c>
      <c r="H4542">
        <v>60.580537399999997</v>
      </c>
      <c r="I4542">
        <v>-100.239412</v>
      </c>
      <c r="J4542" s="1" t="str">
        <f t="shared" si="751"/>
        <v>NGR lake sediment grab sample</v>
      </c>
      <c r="K4542" s="1" t="str">
        <f t="shared" si="752"/>
        <v>&lt;177 micron (NGR)</v>
      </c>
      <c r="L4542">
        <v>151</v>
      </c>
      <c r="M4542" t="s">
        <v>324</v>
      </c>
      <c r="N4542">
        <v>2956</v>
      </c>
      <c r="O4542" t="s">
        <v>103</v>
      </c>
      <c r="P4542" t="s">
        <v>54</v>
      </c>
      <c r="Q4542" t="s">
        <v>80</v>
      </c>
      <c r="R4542" t="s">
        <v>69</v>
      </c>
      <c r="S4542" t="s">
        <v>57</v>
      </c>
      <c r="T4542" t="s">
        <v>167</v>
      </c>
      <c r="U4542" t="s">
        <v>138</v>
      </c>
      <c r="V4542" t="s">
        <v>2740</v>
      </c>
      <c r="W4542" t="s">
        <v>177</v>
      </c>
      <c r="X4542" t="s">
        <v>67</v>
      </c>
      <c r="Y4542" t="s">
        <v>224</v>
      </c>
      <c r="Z4542" t="s">
        <v>62</v>
      </c>
      <c r="AA4542" t="s">
        <v>64</v>
      </c>
      <c r="AB4542" t="s">
        <v>190</v>
      </c>
      <c r="AC4542" t="s">
        <v>66</v>
      </c>
      <c r="AD4542" t="s">
        <v>67</v>
      </c>
      <c r="AE4542" t="s">
        <v>5744</v>
      </c>
      <c r="AF4542" t="s">
        <v>92</v>
      </c>
      <c r="AG4542" t="s">
        <v>290</v>
      </c>
      <c r="AH4542" t="s">
        <v>780</v>
      </c>
      <c r="AI4542" t="s">
        <v>118</v>
      </c>
      <c r="AJ4542" t="s">
        <v>692</v>
      </c>
      <c r="AK4542" t="s">
        <v>73</v>
      </c>
      <c r="AL4542" t="s">
        <v>103</v>
      </c>
      <c r="AM4542" t="s">
        <v>103</v>
      </c>
      <c r="AN4542" t="s">
        <v>76</v>
      </c>
      <c r="AO4542" t="s">
        <v>429</v>
      </c>
      <c r="AP4542" t="s">
        <v>642</v>
      </c>
      <c r="AQ4542" t="s">
        <v>143</v>
      </c>
      <c r="AR4542" t="s">
        <v>67</v>
      </c>
      <c r="AS4542" t="s">
        <v>54</v>
      </c>
      <c r="AT4542" t="s">
        <v>73</v>
      </c>
      <c r="AU4542" t="s">
        <v>107</v>
      </c>
      <c r="AV4542" t="s">
        <v>9318</v>
      </c>
    </row>
    <row r="4543" spans="1:48" hidden="1" x14ac:dyDescent="0.3">
      <c r="A4543" t="s">
        <v>21045</v>
      </c>
      <c r="B4543" t="s">
        <v>21046</v>
      </c>
      <c r="C4543" s="1" t="str">
        <f t="shared" si="749"/>
        <v>21:0975</v>
      </c>
      <c r="D4543" s="1" t="str">
        <f t="shared" si="750"/>
        <v>21:0111</v>
      </c>
      <c r="E4543" t="s">
        <v>21047</v>
      </c>
      <c r="F4543" t="s">
        <v>21048</v>
      </c>
      <c r="H4543">
        <v>60.581694400000003</v>
      </c>
      <c r="I4543">
        <v>-100.18714610000001</v>
      </c>
      <c r="J4543" s="1" t="str">
        <f t="shared" si="751"/>
        <v>NGR lake sediment grab sample</v>
      </c>
      <c r="K4543" s="1" t="str">
        <f t="shared" si="752"/>
        <v>&lt;177 micron (NGR)</v>
      </c>
      <c r="L4543">
        <v>151</v>
      </c>
      <c r="M4543" t="s">
        <v>335</v>
      </c>
      <c r="N4543">
        <v>2957</v>
      </c>
      <c r="O4543" t="s">
        <v>103</v>
      </c>
      <c r="P4543" t="s">
        <v>54</v>
      </c>
      <c r="Q4543" t="s">
        <v>479</v>
      </c>
      <c r="R4543" t="s">
        <v>356</v>
      </c>
      <c r="S4543" t="s">
        <v>57</v>
      </c>
      <c r="T4543" t="s">
        <v>141</v>
      </c>
      <c r="U4543" t="s">
        <v>138</v>
      </c>
      <c r="V4543" t="s">
        <v>357</v>
      </c>
      <c r="W4543" t="s">
        <v>224</v>
      </c>
      <c r="X4543" t="s">
        <v>67</v>
      </c>
      <c r="Y4543" t="s">
        <v>74</v>
      </c>
      <c r="Z4543" t="s">
        <v>62</v>
      </c>
      <c r="AA4543" t="s">
        <v>64</v>
      </c>
      <c r="AB4543" t="s">
        <v>104</v>
      </c>
      <c r="AC4543" t="s">
        <v>66</v>
      </c>
      <c r="AD4543" t="s">
        <v>96</v>
      </c>
      <c r="AE4543" t="s">
        <v>2050</v>
      </c>
      <c r="AF4543" t="s">
        <v>76</v>
      </c>
      <c r="AG4543" t="s">
        <v>290</v>
      </c>
      <c r="AH4543" t="s">
        <v>780</v>
      </c>
      <c r="AI4543" t="s">
        <v>95</v>
      </c>
      <c r="AJ4543" t="s">
        <v>396</v>
      </c>
      <c r="AK4543" t="s">
        <v>73</v>
      </c>
      <c r="AL4543" t="s">
        <v>103</v>
      </c>
      <c r="AM4543" t="s">
        <v>103</v>
      </c>
      <c r="AN4543" t="s">
        <v>76</v>
      </c>
      <c r="AO4543" t="s">
        <v>118</v>
      </c>
      <c r="AP4543" t="s">
        <v>1227</v>
      </c>
      <c r="AQ4543" t="s">
        <v>178</v>
      </c>
      <c r="AR4543" t="s">
        <v>74</v>
      </c>
      <c r="AS4543" t="s">
        <v>54</v>
      </c>
      <c r="AT4543" t="s">
        <v>73</v>
      </c>
      <c r="AU4543" t="s">
        <v>107</v>
      </c>
      <c r="AV4543" t="s">
        <v>17375</v>
      </c>
    </row>
    <row r="4544" spans="1:48" hidden="1" x14ac:dyDescent="0.3">
      <c r="A4544" t="s">
        <v>21049</v>
      </c>
      <c r="B4544" t="s">
        <v>21050</v>
      </c>
      <c r="C4544" s="1" t="str">
        <f t="shared" si="749"/>
        <v>21:0975</v>
      </c>
      <c r="D4544" s="1" t="str">
        <f t="shared" si="750"/>
        <v>21:0111</v>
      </c>
      <c r="E4544" t="s">
        <v>21051</v>
      </c>
      <c r="F4544" t="s">
        <v>21052</v>
      </c>
      <c r="H4544">
        <v>60.574728</v>
      </c>
      <c r="I4544">
        <v>-100.1020204</v>
      </c>
      <c r="J4544" s="1" t="str">
        <f t="shared" si="751"/>
        <v>NGR lake sediment grab sample</v>
      </c>
      <c r="K4544" s="1" t="str">
        <f t="shared" si="752"/>
        <v>&lt;177 micron (NGR)</v>
      </c>
      <c r="L4544">
        <v>151</v>
      </c>
      <c r="M4544" t="s">
        <v>354</v>
      </c>
      <c r="N4544">
        <v>2958</v>
      </c>
      <c r="O4544" t="s">
        <v>125</v>
      </c>
      <c r="P4544" t="s">
        <v>54</v>
      </c>
      <c r="Q4544" t="s">
        <v>562</v>
      </c>
      <c r="R4544" t="s">
        <v>478</v>
      </c>
      <c r="S4544" t="s">
        <v>57</v>
      </c>
      <c r="T4544" t="s">
        <v>264</v>
      </c>
      <c r="U4544" t="s">
        <v>59</v>
      </c>
      <c r="V4544" t="s">
        <v>2740</v>
      </c>
      <c r="W4544" t="s">
        <v>75</v>
      </c>
      <c r="X4544" t="s">
        <v>67</v>
      </c>
      <c r="Y4544" t="s">
        <v>125</v>
      </c>
      <c r="Z4544" t="s">
        <v>67</v>
      </c>
      <c r="AA4544" t="s">
        <v>64</v>
      </c>
      <c r="AB4544" t="s">
        <v>77</v>
      </c>
      <c r="AC4544" t="s">
        <v>66</v>
      </c>
      <c r="AD4544" t="s">
        <v>59</v>
      </c>
      <c r="AE4544" t="s">
        <v>3838</v>
      </c>
      <c r="AF4544" t="s">
        <v>76</v>
      </c>
      <c r="AG4544" t="s">
        <v>117</v>
      </c>
      <c r="AH4544" t="s">
        <v>70</v>
      </c>
      <c r="AI4544" t="s">
        <v>211</v>
      </c>
      <c r="AJ4544" t="s">
        <v>62</v>
      </c>
      <c r="AK4544" t="s">
        <v>73</v>
      </c>
      <c r="AL4544" t="s">
        <v>103</v>
      </c>
      <c r="AM4544" t="s">
        <v>103</v>
      </c>
      <c r="AN4544" t="s">
        <v>76</v>
      </c>
      <c r="AO4544" t="s">
        <v>327</v>
      </c>
      <c r="AP4544" t="s">
        <v>1583</v>
      </c>
      <c r="AQ4544" t="s">
        <v>116</v>
      </c>
      <c r="AR4544" t="s">
        <v>67</v>
      </c>
      <c r="AS4544" t="s">
        <v>54</v>
      </c>
      <c r="AT4544" t="s">
        <v>73</v>
      </c>
      <c r="AU4544" t="s">
        <v>107</v>
      </c>
      <c r="AV4544" t="s">
        <v>9361</v>
      </c>
    </row>
    <row r="4545" spans="1:48" hidden="1" x14ac:dyDescent="0.3">
      <c r="A4545" t="s">
        <v>21053</v>
      </c>
      <c r="B4545" t="s">
        <v>21054</v>
      </c>
      <c r="C4545" s="1" t="str">
        <f t="shared" si="749"/>
        <v>21:0975</v>
      </c>
      <c r="D4545" s="1" t="str">
        <f t="shared" si="750"/>
        <v>21:0111</v>
      </c>
      <c r="E4545" t="s">
        <v>21055</v>
      </c>
      <c r="F4545" t="s">
        <v>21056</v>
      </c>
      <c r="H4545">
        <v>60.673201499999998</v>
      </c>
      <c r="I4545">
        <v>-100.00565090000001</v>
      </c>
      <c r="J4545" s="1" t="str">
        <f t="shared" si="751"/>
        <v>NGR lake sediment grab sample</v>
      </c>
      <c r="K4545" s="1" t="str">
        <f t="shared" si="752"/>
        <v>&lt;177 micron (NGR)</v>
      </c>
      <c r="L4545">
        <v>152</v>
      </c>
      <c r="M4545" t="s">
        <v>52</v>
      </c>
      <c r="N4545">
        <v>2959</v>
      </c>
      <c r="O4545" t="s">
        <v>103</v>
      </c>
      <c r="P4545" t="s">
        <v>54</v>
      </c>
      <c r="Q4545" t="s">
        <v>652</v>
      </c>
      <c r="R4545" t="s">
        <v>281</v>
      </c>
      <c r="S4545" t="s">
        <v>57</v>
      </c>
      <c r="T4545" t="s">
        <v>172</v>
      </c>
      <c r="U4545" t="s">
        <v>138</v>
      </c>
      <c r="V4545" t="s">
        <v>347</v>
      </c>
      <c r="W4545" t="s">
        <v>302</v>
      </c>
      <c r="X4545" t="s">
        <v>67</v>
      </c>
      <c r="Y4545" t="s">
        <v>206</v>
      </c>
      <c r="Z4545" t="s">
        <v>62</v>
      </c>
      <c r="AA4545" t="s">
        <v>64</v>
      </c>
      <c r="AB4545" t="s">
        <v>69</v>
      </c>
      <c r="AC4545" t="s">
        <v>66</v>
      </c>
      <c r="AD4545" t="s">
        <v>67</v>
      </c>
      <c r="AE4545" t="s">
        <v>1340</v>
      </c>
      <c r="AF4545" t="s">
        <v>76</v>
      </c>
      <c r="AG4545" t="s">
        <v>615</v>
      </c>
      <c r="AH4545" t="s">
        <v>780</v>
      </c>
      <c r="AI4545" t="s">
        <v>193</v>
      </c>
      <c r="AJ4545" t="s">
        <v>118</v>
      </c>
      <c r="AK4545" t="s">
        <v>73</v>
      </c>
      <c r="AL4545" t="s">
        <v>75</v>
      </c>
      <c r="AM4545" t="s">
        <v>103</v>
      </c>
      <c r="AN4545" t="s">
        <v>76</v>
      </c>
      <c r="AO4545" t="s">
        <v>373</v>
      </c>
      <c r="AP4545" t="s">
        <v>2741</v>
      </c>
      <c r="AQ4545" t="s">
        <v>150</v>
      </c>
      <c r="AR4545" t="s">
        <v>74</v>
      </c>
      <c r="AS4545" t="s">
        <v>54</v>
      </c>
      <c r="AT4545" t="s">
        <v>73</v>
      </c>
      <c r="AU4545" t="s">
        <v>107</v>
      </c>
      <c r="AV4545" t="s">
        <v>21057</v>
      </c>
    </row>
    <row r="4546" spans="1:48" hidden="1" x14ac:dyDescent="0.3">
      <c r="A4546" t="s">
        <v>21058</v>
      </c>
      <c r="B4546" t="s">
        <v>21059</v>
      </c>
      <c r="C4546" s="1" t="str">
        <f t="shared" si="749"/>
        <v>21:0975</v>
      </c>
      <c r="D4546" s="1" t="str">
        <f t="shared" si="750"/>
        <v>21:0111</v>
      </c>
      <c r="E4546" t="s">
        <v>21060</v>
      </c>
      <c r="F4546" t="s">
        <v>21061</v>
      </c>
      <c r="H4546">
        <v>60.574590600000001</v>
      </c>
      <c r="I4546">
        <v>-100.0781298</v>
      </c>
      <c r="J4546" s="1" t="str">
        <f t="shared" si="751"/>
        <v>NGR lake sediment grab sample</v>
      </c>
      <c r="K4546" s="1" t="str">
        <f t="shared" si="752"/>
        <v>&lt;177 micron (NGR)</v>
      </c>
      <c r="L4546">
        <v>152</v>
      </c>
      <c r="M4546" t="s">
        <v>113</v>
      </c>
      <c r="N4546">
        <v>2960</v>
      </c>
      <c r="O4546" t="s">
        <v>103</v>
      </c>
      <c r="P4546" t="s">
        <v>54</v>
      </c>
      <c r="Q4546" t="s">
        <v>446</v>
      </c>
      <c r="R4546" t="s">
        <v>77</v>
      </c>
      <c r="S4546" t="s">
        <v>57</v>
      </c>
      <c r="T4546" t="s">
        <v>172</v>
      </c>
      <c r="U4546" t="s">
        <v>57</v>
      </c>
      <c r="V4546" t="s">
        <v>381</v>
      </c>
      <c r="W4546" t="s">
        <v>171</v>
      </c>
      <c r="X4546" t="s">
        <v>67</v>
      </c>
      <c r="Y4546" t="s">
        <v>68</v>
      </c>
      <c r="Z4546" t="s">
        <v>96</v>
      </c>
      <c r="AA4546" t="s">
        <v>64</v>
      </c>
      <c r="AB4546" t="s">
        <v>69</v>
      </c>
      <c r="AC4546" t="s">
        <v>66</v>
      </c>
      <c r="AD4546" t="s">
        <v>67</v>
      </c>
      <c r="AE4546" t="s">
        <v>302</v>
      </c>
      <c r="AF4546" t="s">
        <v>168</v>
      </c>
      <c r="AG4546" t="s">
        <v>188</v>
      </c>
      <c r="AH4546" t="s">
        <v>780</v>
      </c>
      <c r="AI4546" t="s">
        <v>336</v>
      </c>
      <c r="AJ4546" t="s">
        <v>292</v>
      </c>
      <c r="AK4546" t="s">
        <v>73</v>
      </c>
      <c r="AL4546" t="s">
        <v>103</v>
      </c>
      <c r="AM4546" t="s">
        <v>103</v>
      </c>
      <c r="AN4546" t="s">
        <v>76</v>
      </c>
      <c r="AO4546" t="s">
        <v>382</v>
      </c>
      <c r="AP4546" t="s">
        <v>105</v>
      </c>
      <c r="AQ4546" t="s">
        <v>178</v>
      </c>
      <c r="AR4546" t="s">
        <v>67</v>
      </c>
      <c r="AS4546" t="s">
        <v>54</v>
      </c>
      <c r="AT4546" t="s">
        <v>73</v>
      </c>
      <c r="AU4546" t="s">
        <v>107</v>
      </c>
      <c r="AV4546" t="s">
        <v>2865</v>
      </c>
    </row>
    <row r="4547" spans="1:48" hidden="1" x14ac:dyDescent="0.3">
      <c r="A4547" t="s">
        <v>21062</v>
      </c>
      <c r="B4547" t="s">
        <v>21063</v>
      </c>
      <c r="C4547" s="1" t="str">
        <f t="shared" si="749"/>
        <v>21:0975</v>
      </c>
      <c r="D4547" s="1" t="str">
        <f t="shared" si="750"/>
        <v>21:0111</v>
      </c>
      <c r="E4547" t="s">
        <v>21060</v>
      </c>
      <c r="F4547" t="s">
        <v>21064</v>
      </c>
      <c r="H4547">
        <v>60.574590600000001</v>
      </c>
      <c r="I4547">
        <v>-100.0781298</v>
      </c>
      <c r="J4547" s="1" t="str">
        <f t="shared" si="751"/>
        <v>NGR lake sediment grab sample</v>
      </c>
      <c r="K4547" s="1" t="str">
        <f t="shared" si="752"/>
        <v>&lt;177 micron (NGR)</v>
      </c>
      <c r="L4547">
        <v>152</v>
      </c>
      <c r="M4547" t="s">
        <v>132</v>
      </c>
      <c r="N4547">
        <v>2961</v>
      </c>
      <c r="O4547" t="s">
        <v>103</v>
      </c>
      <c r="P4547" t="s">
        <v>54</v>
      </c>
      <c r="Q4547" t="s">
        <v>218</v>
      </c>
      <c r="R4547" t="s">
        <v>92</v>
      </c>
      <c r="S4547" t="s">
        <v>57</v>
      </c>
      <c r="T4547" t="s">
        <v>119</v>
      </c>
      <c r="U4547" t="s">
        <v>96</v>
      </c>
      <c r="V4547" t="s">
        <v>356</v>
      </c>
      <c r="W4547" t="s">
        <v>448</v>
      </c>
      <c r="X4547" t="s">
        <v>67</v>
      </c>
      <c r="Y4547" t="s">
        <v>74</v>
      </c>
      <c r="Z4547" t="s">
        <v>127</v>
      </c>
      <c r="AA4547" t="s">
        <v>64</v>
      </c>
      <c r="AB4547" t="s">
        <v>282</v>
      </c>
      <c r="AC4547" t="s">
        <v>66</v>
      </c>
      <c r="AD4547" t="s">
        <v>67</v>
      </c>
      <c r="AE4547" t="s">
        <v>171</v>
      </c>
      <c r="AF4547" t="s">
        <v>203</v>
      </c>
      <c r="AG4547" t="s">
        <v>188</v>
      </c>
      <c r="AH4547" t="s">
        <v>780</v>
      </c>
      <c r="AI4547" t="s">
        <v>96</v>
      </c>
      <c r="AJ4547" t="s">
        <v>143</v>
      </c>
      <c r="AK4547" t="s">
        <v>73</v>
      </c>
      <c r="AL4547" t="s">
        <v>103</v>
      </c>
      <c r="AM4547" t="s">
        <v>103</v>
      </c>
      <c r="AN4547" t="s">
        <v>76</v>
      </c>
      <c r="AO4547" t="s">
        <v>71</v>
      </c>
      <c r="AP4547" t="s">
        <v>2033</v>
      </c>
      <c r="AQ4547" t="s">
        <v>168</v>
      </c>
      <c r="AR4547" t="s">
        <v>67</v>
      </c>
      <c r="AS4547" t="s">
        <v>54</v>
      </c>
      <c r="AT4547" t="s">
        <v>73</v>
      </c>
      <c r="AU4547" t="s">
        <v>107</v>
      </c>
      <c r="AV4547" t="s">
        <v>2679</v>
      </c>
    </row>
    <row r="4548" spans="1:48" hidden="1" x14ac:dyDescent="0.3">
      <c r="A4548" t="s">
        <v>21065</v>
      </c>
      <c r="B4548" t="s">
        <v>21066</v>
      </c>
      <c r="C4548" s="1" t="str">
        <f t="shared" si="749"/>
        <v>21:0975</v>
      </c>
      <c r="D4548" s="1" t="str">
        <f t="shared" si="750"/>
        <v>21:0111</v>
      </c>
      <c r="E4548" t="s">
        <v>21067</v>
      </c>
      <c r="F4548" t="s">
        <v>21068</v>
      </c>
      <c r="H4548">
        <v>60.583989699999997</v>
      </c>
      <c r="I4548">
        <v>-100.02828479999999</v>
      </c>
      <c r="J4548" s="1" t="str">
        <f t="shared" si="751"/>
        <v>NGR lake sediment grab sample</v>
      </c>
      <c r="K4548" s="1" t="str">
        <f t="shared" si="752"/>
        <v>&lt;177 micron (NGR)</v>
      </c>
      <c r="L4548">
        <v>152</v>
      </c>
      <c r="M4548" t="s">
        <v>86</v>
      </c>
      <c r="N4548">
        <v>2962</v>
      </c>
      <c r="O4548" t="s">
        <v>103</v>
      </c>
      <c r="P4548" t="s">
        <v>54</v>
      </c>
      <c r="Q4548" t="s">
        <v>365</v>
      </c>
      <c r="R4548" t="s">
        <v>575</v>
      </c>
      <c r="S4548" t="s">
        <v>57</v>
      </c>
      <c r="T4548" t="s">
        <v>315</v>
      </c>
      <c r="U4548" t="s">
        <v>57</v>
      </c>
      <c r="V4548" t="s">
        <v>282</v>
      </c>
      <c r="W4548" t="s">
        <v>177</v>
      </c>
      <c r="X4548" t="s">
        <v>74</v>
      </c>
      <c r="Y4548" t="s">
        <v>173</v>
      </c>
      <c r="Z4548" t="s">
        <v>67</v>
      </c>
      <c r="AA4548" t="s">
        <v>64</v>
      </c>
      <c r="AB4548" t="s">
        <v>380</v>
      </c>
      <c r="AC4548" t="s">
        <v>66</v>
      </c>
      <c r="AD4548" t="s">
        <v>96</v>
      </c>
      <c r="AE4548" t="s">
        <v>8540</v>
      </c>
      <c r="AF4548" t="s">
        <v>76</v>
      </c>
      <c r="AG4548" t="s">
        <v>57</v>
      </c>
      <c r="AH4548" t="s">
        <v>780</v>
      </c>
      <c r="AI4548" t="s">
        <v>94</v>
      </c>
      <c r="AJ4548" t="s">
        <v>759</v>
      </c>
      <c r="AK4548" t="s">
        <v>73</v>
      </c>
      <c r="AL4548" t="s">
        <v>103</v>
      </c>
      <c r="AM4548" t="s">
        <v>95</v>
      </c>
      <c r="AN4548" t="s">
        <v>76</v>
      </c>
      <c r="AO4548" t="s">
        <v>1091</v>
      </c>
      <c r="AP4548" t="s">
        <v>8164</v>
      </c>
      <c r="AQ4548" t="s">
        <v>18187</v>
      </c>
      <c r="AR4548" t="s">
        <v>67</v>
      </c>
      <c r="AS4548" t="s">
        <v>88</v>
      </c>
      <c r="AT4548" t="s">
        <v>73</v>
      </c>
      <c r="AU4548" t="s">
        <v>107</v>
      </c>
      <c r="AV4548" t="s">
        <v>12696</v>
      </c>
    </row>
    <row r="4549" spans="1:48" hidden="1" x14ac:dyDescent="0.3">
      <c r="A4549" t="s">
        <v>21069</v>
      </c>
      <c r="B4549" t="s">
        <v>21070</v>
      </c>
      <c r="C4549" s="1" t="str">
        <f t="shared" si="749"/>
        <v>21:0975</v>
      </c>
      <c r="D4549" s="1" t="str">
        <f t="shared" si="750"/>
        <v>21:0111</v>
      </c>
      <c r="E4549" t="s">
        <v>21071</v>
      </c>
      <c r="F4549" t="s">
        <v>21072</v>
      </c>
      <c r="H4549">
        <v>60.622663000000003</v>
      </c>
      <c r="I4549">
        <v>-100.0095781</v>
      </c>
      <c r="J4549" s="1" t="str">
        <f t="shared" si="751"/>
        <v>NGR lake sediment grab sample</v>
      </c>
      <c r="K4549" s="1" t="str">
        <f t="shared" si="752"/>
        <v>&lt;177 micron (NGR)</v>
      </c>
      <c r="L4549">
        <v>152</v>
      </c>
      <c r="M4549" t="s">
        <v>149</v>
      </c>
      <c r="N4549">
        <v>2963</v>
      </c>
      <c r="O4549" t="s">
        <v>103</v>
      </c>
      <c r="P4549" t="s">
        <v>54</v>
      </c>
      <c r="Q4549" t="s">
        <v>573</v>
      </c>
      <c r="R4549" t="s">
        <v>99</v>
      </c>
      <c r="S4549" t="s">
        <v>57</v>
      </c>
      <c r="T4549" t="s">
        <v>339</v>
      </c>
      <c r="U4549" t="s">
        <v>168</v>
      </c>
      <c r="V4549" t="s">
        <v>264</v>
      </c>
      <c r="W4549" t="s">
        <v>526</v>
      </c>
      <c r="X4549" t="s">
        <v>67</v>
      </c>
      <c r="Y4549" t="s">
        <v>68</v>
      </c>
      <c r="Z4549" t="s">
        <v>62</v>
      </c>
      <c r="AA4549" t="s">
        <v>64</v>
      </c>
      <c r="AB4549" t="s">
        <v>187</v>
      </c>
      <c r="AC4549" t="s">
        <v>66</v>
      </c>
      <c r="AD4549" t="s">
        <v>67</v>
      </c>
      <c r="AE4549" t="s">
        <v>4330</v>
      </c>
      <c r="AF4549" t="s">
        <v>134</v>
      </c>
      <c r="AG4549" t="s">
        <v>187</v>
      </c>
      <c r="AH4549" t="s">
        <v>780</v>
      </c>
      <c r="AI4549" t="s">
        <v>127</v>
      </c>
      <c r="AJ4549" t="s">
        <v>193</v>
      </c>
      <c r="AK4549" t="s">
        <v>73</v>
      </c>
      <c r="AL4549" t="s">
        <v>103</v>
      </c>
      <c r="AM4549" t="s">
        <v>103</v>
      </c>
      <c r="AN4549" t="s">
        <v>76</v>
      </c>
      <c r="AO4549" t="s">
        <v>123</v>
      </c>
      <c r="AP4549" t="s">
        <v>954</v>
      </c>
      <c r="AQ4549" t="s">
        <v>306</v>
      </c>
      <c r="AR4549" t="s">
        <v>67</v>
      </c>
      <c r="AS4549" t="s">
        <v>54</v>
      </c>
      <c r="AT4549" t="s">
        <v>573</v>
      </c>
      <c r="AU4549" t="s">
        <v>107</v>
      </c>
      <c r="AV4549" t="s">
        <v>11727</v>
      </c>
    </row>
    <row r="4550" spans="1:48" hidden="1" x14ac:dyDescent="0.3">
      <c r="A4550" t="s">
        <v>21073</v>
      </c>
      <c r="B4550" t="s">
        <v>21074</v>
      </c>
      <c r="C4550" s="1" t="str">
        <f t="shared" si="749"/>
        <v>21:0975</v>
      </c>
      <c r="D4550" s="1" t="str">
        <f t="shared" si="750"/>
        <v>21:0111</v>
      </c>
      <c r="E4550" t="s">
        <v>21075</v>
      </c>
      <c r="F4550" t="s">
        <v>21076</v>
      </c>
      <c r="H4550">
        <v>60.636669699999999</v>
      </c>
      <c r="I4550">
        <v>-100.0168536</v>
      </c>
      <c r="J4550" s="1" t="str">
        <f t="shared" si="751"/>
        <v>NGR lake sediment grab sample</v>
      </c>
      <c r="K4550" s="1" t="str">
        <f t="shared" si="752"/>
        <v>&lt;177 micron (NGR)</v>
      </c>
      <c r="L4550">
        <v>152</v>
      </c>
      <c r="M4550" t="s">
        <v>165</v>
      </c>
      <c r="N4550">
        <v>2964</v>
      </c>
      <c r="O4550" t="s">
        <v>103</v>
      </c>
      <c r="P4550" t="s">
        <v>54</v>
      </c>
      <c r="Q4550" t="s">
        <v>1477</v>
      </c>
      <c r="R4550" t="s">
        <v>357</v>
      </c>
      <c r="S4550" t="s">
        <v>57</v>
      </c>
      <c r="T4550" t="s">
        <v>100</v>
      </c>
      <c r="U4550" t="s">
        <v>88</v>
      </c>
      <c r="V4550" t="s">
        <v>172</v>
      </c>
      <c r="W4550" t="s">
        <v>79</v>
      </c>
      <c r="X4550" t="s">
        <v>67</v>
      </c>
      <c r="Y4550" t="s">
        <v>448</v>
      </c>
      <c r="Z4550" t="s">
        <v>127</v>
      </c>
      <c r="AA4550" t="s">
        <v>64</v>
      </c>
      <c r="AB4550" t="s">
        <v>381</v>
      </c>
      <c r="AC4550" t="s">
        <v>66</v>
      </c>
      <c r="AD4550" t="s">
        <v>67</v>
      </c>
      <c r="AE4550" t="s">
        <v>421</v>
      </c>
      <c r="AF4550" t="s">
        <v>281</v>
      </c>
      <c r="AG4550" t="s">
        <v>604</v>
      </c>
      <c r="AH4550" t="s">
        <v>780</v>
      </c>
      <c r="AI4550" t="s">
        <v>59</v>
      </c>
      <c r="AJ4550" t="s">
        <v>106</v>
      </c>
      <c r="AK4550" t="s">
        <v>73</v>
      </c>
      <c r="AL4550" t="s">
        <v>125</v>
      </c>
      <c r="AM4550" t="s">
        <v>103</v>
      </c>
      <c r="AN4550" t="s">
        <v>76</v>
      </c>
      <c r="AO4550" t="s">
        <v>168</v>
      </c>
      <c r="AP4550" t="s">
        <v>126</v>
      </c>
      <c r="AQ4550" t="s">
        <v>429</v>
      </c>
      <c r="AR4550" t="s">
        <v>67</v>
      </c>
      <c r="AS4550" t="s">
        <v>54</v>
      </c>
      <c r="AT4550" t="s">
        <v>73</v>
      </c>
      <c r="AU4550" t="s">
        <v>107</v>
      </c>
      <c r="AV4550" t="s">
        <v>10835</v>
      </c>
    </row>
    <row r="4551" spans="1:48" hidden="1" x14ac:dyDescent="0.3">
      <c r="A4551" t="s">
        <v>21077</v>
      </c>
      <c r="B4551" t="s">
        <v>21078</v>
      </c>
      <c r="C4551" s="1" t="str">
        <f t="shared" si="749"/>
        <v>21:0975</v>
      </c>
      <c r="D4551" s="1" t="str">
        <f t="shared" si="750"/>
        <v>21:0111</v>
      </c>
      <c r="E4551" t="s">
        <v>21055</v>
      </c>
      <c r="F4551" t="s">
        <v>21079</v>
      </c>
      <c r="H4551">
        <v>60.673201499999998</v>
      </c>
      <c r="I4551">
        <v>-100.00565090000001</v>
      </c>
      <c r="J4551" s="1" t="str">
        <f t="shared" si="751"/>
        <v>NGR lake sediment grab sample</v>
      </c>
      <c r="K4551" s="1" t="str">
        <f t="shared" si="752"/>
        <v>&lt;177 micron (NGR)</v>
      </c>
      <c r="L4551">
        <v>152</v>
      </c>
      <c r="M4551" t="s">
        <v>345</v>
      </c>
      <c r="N4551">
        <v>2965</v>
      </c>
      <c r="O4551" t="s">
        <v>103</v>
      </c>
      <c r="P4551" t="s">
        <v>54</v>
      </c>
      <c r="Q4551" t="s">
        <v>802</v>
      </c>
      <c r="R4551" t="s">
        <v>77</v>
      </c>
      <c r="S4551" t="s">
        <v>57</v>
      </c>
      <c r="T4551" t="s">
        <v>60</v>
      </c>
      <c r="U4551" t="s">
        <v>57</v>
      </c>
      <c r="V4551" t="s">
        <v>192</v>
      </c>
      <c r="W4551" t="s">
        <v>396</v>
      </c>
      <c r="X4551" t="s">
        <v>67</v>
      </c>
      <c r="Y4551" t="s">
        <v>206</v>
      </c>
      <c r="Z4551" t="s">
        <v>62</v>
      </c>
      <c r="AA4551" t="s">
        <v>64</v>
      </c>
      <c r="AB4551" t="s">
        <v>616</v>
      </c>
      <c r="AC4551" t="s">
        <v>66</v>
      </c>
      <c r="AD4551" t="s">
        <v>67</v>
      </c>
      <c r="AE4551" t="s">
        <v>2187</v>
      </c>
      <c r="AF4551" t="s">
        <v>76</v>
      </c>
      <c r="AG4551" t="s">
        <v>236</v>
      </c>
      <c r="AH4551" t="s">
        <v>780</v>
      </c>
      <c r="AI4551" t="s">
        <v>292</v>
      </c>
      <c r="AJ4551" t="s">
        <v>118</v>
      </c>
      <c r="AK4551" t="s">
        <v>73</v>
      </c>
      <c r="AL4551" t="s">
        <v>103</v>
      </c>
      <c r="AM4551" t="s">
        <v>103</v>
      </c>
      <c r="AN4551" t="s">
        <v>76</v>
      </c>
      <c r="AO4551" t="s">
        <v>102</v>
      </c>
      <c r="AP4551" t="s">
        <v>2741</v>
      </c>
      <c r="AQ4551" t="s">
        <v>514</v>
      </c>
      <c r="AR4551" t="s">
        <v>67</v>
      </c>
      <c r="AS4551" t="s">
        <v>54</v>
      </c>
      <c r="AT4551" t="s">
        <v>73</v>
      </c>
      <c r="AU4551" t="s">
        <v>107</v>
      </c>
      <c r="AV4551" t="s">
        <v>13415</v>
      </c>
    </row>
    <row r="4552" spans="1:48" hidden="1" x14ac:dyDescent="0.3">
      <c r="A4552" t="s">
        <v>21080</v>
      </c>
      <c r="B4552" t="s">
        <v>21081</v>
      </c>
      <c r="C4552" s="1" t="str">
        <f t="shared" si="749"/>
        <v>21:0975</v>
      </c>
      <c r="D4552" s="1" t="str">
        <f t="shared" si="750"/>
        <v>21:0111</v>
      </c>
      <c r="E4552" t="s">
        <v>21082</v>
      </c>
      <c r="F4552" t="s">
        <v>21083</v>
      </c>
      <c r="H4552">
        <v>60.696481200000001</v>
      </c>
      <c r="I4552">
        <v>-100.0097109</v>
      </c>
      <c r="J4552" s="1" t="str">
        <f t="shared" si="751"/>
        <v>NGR lake sediment grab sample</v>
      </c>
      <c r="K4552" s="1" t="str">
        <f t="shared" si="752"/>
        <v>&lt;177 micron (NGR)</v>
      </c>
      <c r="L4552">
        <v>152</v>
      </c>
      <c r="M4552" t="s">
        <v>185</v>
      </c>
      <c r="N4552">
        <v>2966</v>
      </c>
      <c r="O4552" t="s">
        <v>103</v>
      </c>
      <c r="P4552" t="s">
        <v>54</v>
      </c>
      <c r="Q4552" t="s">
        <v>1128</v>
      </c>
      <c r="R4552" t="s">
        <v>381</v>
      </c>
      <c r="S4552" t="s">
        <v>57</v>
      </c>
      <c r="T4552" t="s">
        <v>412</v>
      </c>
      <c r="U4552" t="s">
        <v>59</v>
      </c>
      <c r="V4552" t="s">
        <v>187</v>
      </c>
      <c r="W4552" t="s">
        <v>206</v>
      </c>
      <c r="X4552" t="s">
        <v>67</v>
      </c>
      <c r="Y4552" t="s">
        <v>125</v>
      </c>
      <c r="Z4552" t="s">
        <v>62</v>
      </c>
      <c r="AA4552" t="s">
        <v>64</v>
      </c>
      <c r="AB4552" t="s">
        <v>317</v>
      </c>
      <c r="AC4552" t="s">
        <v>66</v>
      </c>
      <c r="AD4552" t="s">
        <v>96</v>
      </c>
      <c r="AE4552" t="s">
        <v>2628</v>
      </c>
      <c r="AF4552" t="s">
        <v>168</v>
      </c>
      <c r="AG4552" t="s">
        <v>356</v>
      </c>
      <c r="AH4552" t="s">
        <v>780</v>
      </c>
      <c r="AI4552" t="s">
        <v>136</v>
      </c>
      <c r="AJ4552" t="s">
        <v>118</v>
      </c>
      <c r="AK4552" t="s">
        <v>73</v>
      </c>
      <c r="AL4552" t="s">
        <v>103</v>
      </c>
      <c r="AM4552" t="s">
        <v>103</v>
      </c>
      <c r="AN4552" t="s">
        <v>76</v>
      </c>
      <c r="AO4552" t="s">
        <v>123</v>
      </c>
      <c r="AP4552" t="s">
        <v>261</v>
      </c>
      <c r="AQ4552" t="s">
        <v>187</v>
      </c>
      <c r="AR4552" t="s">
        <v>74</v>
      </c>
      <c r="AS4552" t="s">
        <v>54</v>
      </c>
      <c r="AT4552" t="s">
        <v>73</v>
      </c>
      <c r="AU4552" t="s">
        <v>107</v>
      </c>
      <c r="AV4552" t="s">
        <v>18102</v>
      </c>
    </row>
    <row r="4553" spans="1:48" hidden="1" x14ac:dyDescent="0.3">
      <c r="A4553" t="s">
        <v>21084</v>
      </c>
      <c r="B4553" t="s">
        <v>21085</v>
      </c>
      <c r="C4553" s="1" t="str">
        <f t="shared" si="749"/>
        <v>21:0975</v>
      </c>
      <c r="D4553" s="1" t="str">
        <f t="shared" si="750"/>
        <v>21:0111</v>
      </c>
      <c r="E4553" t="s">
        <v>21086</v>
      </c>
      <c r="F4553" t="s">
        <v>21087</v>
      </c>
      <c r="H4553">
        <v>60.725960100000002</v>
      </c>
      <c r="I4553">
        <v>-100.0121022</v>
      </c>
      <c r="J4553" s="1" t="str">
        <f t="shared" si="751"/>
        <v>NGR lake sediment grab sample</v>
      </c>
      <c r="K4553" s="1" t="str">
        <f t="shared" si="752"/>
        <v>&lt;177 micron (NGR)</v>
      </c>
      <c r="L4553">
        <v>152</v>
      </c>
      <c r="M4553" t="s">
        <v>200</v>
      </c>
      <c r="N4553">
        <v>2967</v>
      </c>
      <c r="O4553" t="s">
        <v>103</v>
      </c>
      <c r="P4553" t="s">
        <v>54</v>
      </c>
      <c r="Q4553" t="s">
        <v>802</v>
      </c>
      <c r="R4553" t="s">
        <v>77</v>
      </c>
      <c r="S4553" t="s">
        <v>57</v>
      </c>
      <c r="T4553" t="s">
        <v>135</v>
      </c>
      <c r="U4553" t="s">
        <v>138</v>
      </c>
      <c r="V4553" t="s">
        <v>317</v>
      </c>
      <c r="W4553" t="s">
        <v>171</v>
      </c>
      <c r="X4553" t="s">
        <v>62</v>
      </c>
      <c r="Y4553" t="s">
        <v>68</v>
      </c>
      <c r="Z4553" t="s">
        <v>170</v>
      </c>
      <c r="AA4553" t="s">
        <v>64</v>
      </c>
      <c r="AB4553" t="s">
        <v>522</v>
      </c>
      <c r="AC4553" t="s">
        <v>66</v>
      </c>
      <c r="AD4553" t="s">
        <v>758</v>
      </c>
      <c r="AE4553" t="s">
        <v>1238</v>
      </c>
      <c r="AF4553" t="s">
        <v>281</v>
      </c>
      <c r="AG4553" t="s">
        <v>119</v>
      </c>
      <c r="AH4553" t="s">
        <v>780</v>
      </c>
      <c r="AI4553" t="s">
        <v>87</v>
      </c>
      <c r="AJ4553" t="s">
        <v>72</v>
      </c>
      <c r="AK4553" t="s">
        <v>73</v>
      </c>
      <c r="AL4553" t="s">
        <v>103</v>
      </c>
      <c r="AM4553" t="s">
        <v>75</v>
      </c>
      <c r="AN4553" t="s">
        <v>76</v>
      </c>
      <c r="AO4553" t="s">
        <v>168</v>
      </c>
      <c r="AP4553" t="s">
        <v>1980</v>
      </c>
      <c r="AQ4553" t="s">
        <v>21088</v>
      </c>
      <c r="AR4553" t="s">
        <v>67</v>
      </c>
      <c r="AS4553" t="s">
        <v>54</v>
      </c>
      <c r="AT4553" t="s">
        <v>73</v>
      </c>
      <c r="AU4553" t="s">
        <v>107</v>
      </c>
      <c r="AV4553" t="s">
        <v>11281</v>
      </c>
    </row>
    <row r="4554" spans="1:48" hidden="1" x14ac:dyDescent="0.3">
      <c r="A4554" t="s">
        <v>21089</v>
      </c>
      <c r="B4554" t="s">
        <v>21090</v>
      </c>
      <c r="C4554" s="1" t="str">
        <f t="shared" si="749"/>
        <v>21:0975</v>
      </c>
      <c r="D4554" s="1" t="str">
        <f t="shared" si="750"/>
        <v>21:0111</v>
      </c>
      <c r="E4554" t="s">
        <v>21091</v>
      </c>
      <c r="F4554" t="s">
        <v>21092</v>
      </c>
      <c r="H4554">
        <v>60.771093100000002</v>
      </c>
      <c r="I4554">
        <v>-100.01517629999999</v>
      </c>
      <c r="J4554" s="1" t="str">
        <f t="shared" si="751"/>
        <v>NGR lake sediment grab sample</v>
      </c>
      <c r="K4554" s="1" t="str">
        <f t="shared" si="752"/>
        <v>&lt;177 micron (NGR)</v>
      </c>
      <c r="L4554">
        <v>152</v>
      </c>
      <c r="M4554" t="s">
        <v>217</v>
      </c>
      <c r="N4554">
        <v>2968</v>
      </c>
      <c r="O4554" t="s">
        <v>103</v>
      </c>
      <c r="P4554" t="s">
        <v>54</v>
      </c>
      <c r="Q4554" t="s">
        <v>315</v>
      </c>
      <c r="R4554" t="s">
        <v>141</v>
      </c>
      <c r="S4554" t="s">
        <v>57</v>
      </c>
      <c r="T4554" t="s">
        <v>91</v>
      </c>
      <c r="U4554" t="s">
        <v>57</v>
      </c>
      <c r="V4554" t="s">
        <v>121</v>
      </c>
      <c r="W4554" t="s">
        <v>421</v>
      </c>
      <c r="X4554" t="s">
        <v>67</v>
      </c>
      <c r="Y4554" t="s">
        <v>224</v>
      </c>
      <c r="Z4554" t="s">
        <v>67</v>
      </c>
      <c r="AA4554" t="s">
        <v>64</v>
      </c>
      <c r="AB4554" t="s">
        <v>97</v>
      </c>
      <c r="AC4554" t="s">
        <v>66</v>
      </c>
      <c r="AD4554" t="s">
        <v>67</v>
      </c>
      <c r="AE4554" t="s">
        <v>8754</v>
      </c>
      <c r="AF4554" t="s">
        <v>76</v>
      </c>
      <c r="AG4554" t="s">
        <v>77</v>
      </c>
      <c r="AH4554" t="s">
        <v>780</v>
      </c>
      <c r="AI4554" t="s">
        <v>63</v>
      </c>
      <c r="AJ4554" t="s">
        <v>168</v>
      </c>
      <c r="AK4554" t="s">
        <v>73</v>
      </c>
      <c r="AL4554" t="s">
        <v>103</v>
      </c>
      <c r="AM4554" t="s">
        <v>177</v>
      </c>
      <c r="AN4554" t="s">
        <v>76</v>
      </c>
      <c r="AO4554" t="s">
        <v>373</v>
      </c>
      <c r="AP4554" t="s">
        <v>8164</v>
      </c>
      <c r="AQ4554" t="s">
        <v>281</v>
      </c>
      <c r="AR4554" t="s">
        <v>67</v>
      </c>
      <c r="AS4554" t="s">
        <v>54</v>
      </c>
      <c r="AT4554" t="s">
        <v>73</v>
      </c>
      <c r="AU4554" t="s">
        <v>107</v>
      </c>
      <c r="AV4554" t="s">
        <v>21093</v>
      </c>
    </row>
    <row r="4555" spans="1:48" hidden="1" x14ac:dyDescent="0.3">
      <c r="A4555" t="s">
        <v>21094</v>
      </c>
      <c r="B4555" t="s">
        <v>21095</v>
      </c>
      <c r="C4555" s="1" t="str">
        <f t="shared" si="749"/>
        <v>21:0975</v>
      </c>
      <c r="D4555" s="1" t="str">
        <f t="shared" si="750"/>
        <v>21:0111</v>
      </c>
      <c r="E4555" t="s">
        <v>21096</v>
      </c>
      <c r="F4555" t="s">
        <v>21097</v>
      </c>
      <c r="H4555">
        <v>60.808200100000001</v>
      </c>
      <c r="I4555">
        <v>-100.0789534</v>
      </c>
      <c r="J4555" s="1" t="str">
        <f t="shared" si="751"/>
        <v>NGR lake sediment grab sample</v>
      </c>
      <c r="K4555" s="1" t="str">
        <f t="shared" si="752"/>
        <v>&lt;177 micron (NGR)</v>
      </c>
      <c r="L4555">
        <v>152</v>
      </c>
      <c r="M4555" t="s">
        <v>246</v>
      </c>
      <c r="N4555">
        <v>2969</v>
      </c>
      <c r="O4555" t="s">
        <v>157</v>
      </c>
      <c r="P4555" t="s">
        <v>54</v>
      </c>
      <c r="Q4555" t="s">
        <v>437</v>
      </c>
      <c r="R4555" t="s">
        <v>347</v>
      </c>
      <c r="S4555" t="s">
        <v>57</v>
      </c>
      <c r="T4555" t="s">
        <v>561</v>
      </c>
      <c r="U4555" t="s">
        <v>88</v>
      </c>
      <c r="V4555" t="s">
        <v>317</v>
      </c>
      <c r="W4555" t="s">
        <v>62</v>
      </c>
      <c r="X4555" t="s">
        <v>67</v>
      </c>
      <c r="Y4555" t="s">
        <v>211</v>
      </c>
      <c r="Z4555" t="s">
        <v>74</v>
      </c>
      <c r="AA4555" t="s">
        <v>64</v>
      </c>
      <c r="AB4555" t="s">
        <v>190</v>
      </c>
      <c r="AC4555" t="s">
        <v>66</v>
      </c>
      <c r="AD4555" t="s">
        <v>117</v>
      </c>
      <c r="AE4555" t="s">
        <v>8614</v>
      </c>
      <c r="AF4555" t="s">
        <v>178</v>
      </c>
      <c r="AG4555" t="s">
        <v>141</v>
      </c>
      <c r="AH4555" t="s">
        <v>780</v>
      </c>
      <c r="AI4555" t="s">
        <v>136</v>
      </c>
      <c r="AJ4555" t="s">
        <v>318</v>
      </c>
      <c r="AK4555" t="s">
        <v>73</v>
      </c>
      <c r="AL4555" t="s">
        <v>103</v>
      </c>
      <c r="AM4555" t="s">
        <v>75</v>
      </c>
      <c r="AN4555" t="s">
        <v>76</v>
      </c>
      <c r="AO4555" t="s">
        <v>168</v>
      </c>
      <c r="AP4555" t="s">
        <v>1210</v>
      </c>
      <c r="AQ4555" t="s">
        <v>8121</v>
      </c>
      <c r="AR4555" t="s">
        <v>74</v>
      </c>
      <c r="AS4555" t="s">
        <v>54</v>
      </c>
      <c r="AT4555" t="s">
        <v>73</v>
      </c>
      <c r="AU4555" t="s">
        <v>107</v>
      </c>
      <c r="AV4555" t="s">
        <v>9828</v>
      </c>
    </row>
    <row r="4556" spans="1:48" hidden="1" x14ac:dyDescent="0.3">
      <c r="A4556" t="s">
        <v>21098</v>
      </c>
      <c r="B4556" t="s">
        <v>21099</v>
      </c>
      <c r="C4556" s="1" t="str">
        <f t="shared" si="749"/>
        <v>21:0975</v>
      </c>
      <c r="D4556" s="1" t="str">
        <f t="shared" si="750"/>
        <v>21:0111</v>
      </c>
      <c r="E4556" t="s">
        <v>21100</v>
      </c>
      <c r="F4556" t="s">
        <v>21101</v>
      </c>
      <c r="H4556">
        <v>60.802301700000001</v>
      </c>
      <c r="I4556">
        <v>-100.16170839999999</v>
      </c>
      <c r="J4556" s="1" t="str">
        <f t="shared" si="751"/>
        <v>NGR lake sediment grab sample</v>
      </c>
      <c r="K4556" s="1" t="str">
        <f t="shared" si="752"/>
        <v>&lt;177 micron (NGR)</v>
      </c>
      <c r="L4556">
        <v>152</v>
      </c>
      <c r="M4556" t="s">
        <v>260</v>
      </c>
      <c r="N4556">
        <v>2970</v>
      </c>
      <c r="O4556" t="s">
        <v>95</v>
      </c>
      <c r="P4556" t="s">
        <v>54</v>
      </c>
      <c r="Q4556" t="s">
        <v>410</v>
      </c>
      <c r="R4556" t="s">
        <v>192</v>
      </c>
      <c r="S4556" t="s">
        <v>57</v>
      </c>
      <c r="T4556" t="s">
        <v>562</v>
      </c>
      <c r="U4556" t="s">
        <v>104</v>
      </c>
      <c r="V4556" t="s">
        <v>561</v>
      </c>
      <c r="W4556" t="s">
        <v>429</v>
      </c>
      <c r="X4556" t="s">
        <v>62</v>
      </c>
      <c r="Y4556" t="s">
        <v>159</v>
      </c>
      <c r="Z4556" t="s">
        <v>96</v>
      </c>
      <c r="AA4556" t="s">
        <v>64</v>
      </c>
      <c r="AB4556" t="s">
        <v>235</v>
      </c>
      <c r="AC4556" t="s">
        <v>526</v>
      </c>
      <c r="AD4556" t="s">
        <v>9518</v>
      </c>
      <c r="AE4556" t="s">
        <v>238</v>
      </c>
      <c r="AF4556" t="s">
        <v>99</v>
      </c>
      <c r="AG4556" t="s">
        <v>277</v>
      </c>
      <c r="AH4556" t="s">
        <v>780</v>
      </c>
      <c r="AI4556" t="s">
        <v>168</v>
      </c>
      <c r="AJ4556" t="s">
        <v>4181</v>
      </c>
      <c r="AK4556" t="s">
        <v>73</v>
      </c>
      <c r="AL4556" t="s">
        <v>74</v>
      </c>
      <c r="AM4556" t="s">
        <v>74</v>
      </c>
      <c r="AN4556" t="s">
        <v>76</v>
      </c>
      <c r="AO4556" t="s">
        <v>1358</v>
      </c>
      <c r="AP4556" t="s">
        <v>307</v>
      </c>
      <c r="AQ4556" t="s">
        <v>10160</v>
      </c>
      <c r="AR4556" t="s">
        <v>62</v>
      </c>
      <c r="AS4556" t="s">
        <v>62</v>
      </c>
      <c r="AT4556" t="s">
        <v>91</v>
      </c>
      <c r="AU4556" t="s">
        <v>107</v>
      </c>
      <c r="AV4556" t="s">
        <v>19080</v>
      </c>
    </row>
    <row r="4557" spans="1:48" hidden="1" x14ac:dyDescent="0.3">
      <c r="A4557" t="s">
        <v>21102</v>
      </c>
      <c r="B4557" t="s">
        <v>21103</v>
      </c>
      <c r="C4557" s="1" t="str">
        <f t="shared" si="749"/>
        <v>21:0975</v>
      </c>
      <c r="D4557" s="1" t="str">
        <f t="shared" si="750"/>
        <v>21:0111</v>
      </c>
      <c r="E4557" t="s">
        <v>21104</v>
      </c>
      <c r="F4557" t="s">
        <v>21105</v>
      </c>
      <c r="H4557">
        <v>60.868164499999999</v>
      </c>
      <c r="I4557">
        <v>-100.0491737</v>
      </c>
      <c r="J4557" s="1" t="str">
        <f t="shared" si="751"/>
        <v>NGR lake sediment grab sample</v>
      </c>
      <c r="K4557" s="1" t="str">
        <f t="shared" si="752"/>
        <v>&lt;177 micron (NGR)</v>
      </c>
      <c r="L4557">
        <v>152</v>
      </c>
      <c r="M4557" t="s">
        <v>273</v>
      </c>
      <c r="N4557">
        <v>2971</v>
      </c>
      <c r="O4557" t="s">
        <v>448</v>
      </c>
      <c r="P4557" t="s">
        <v>54</v>
      </c>
      <c r="Q4557" t="s">
        <v>1134</v>
      </c>
      <c r="R4557" t="s">
        <v>134</v>
      </c>
      <c r="S4557" t="s">
        <v>57</v>
      </c>
      <c r="T4557" t="s">
        <v>58</v>
      </c>
      <c r="U4557" t="s">
        <v>168</v>
      </c>
      <c r="V4557" t="s">
        <v>97</v>
      </c>
      <c r="W4557" t="s">
        <v>346</v>
      </c>
      <c r="X4557" t="s">
        <v>74</v>
      </c>
      <c r="Y4557" t="s">
        <v>137</v>
      </c>
      <c r="Z4557" t="s">
        <v>96</v>
      </c>
      <c r="AA4557" t="s">
        <v>64</v>
      </c>
      <c r="AB4557" t="s">
        <v>522</v>
      </c>
      <c r="AC4557" t="s">
        <v>173</v>
      </c>
      <c r="AD4557" t="s">
        <v>67</v>
      </c>
      <c r="AE4557" t="s">
        <v>396</v>
      </c>
      <c r="AF4557" t="s">
        <v>151</v>
      </c>
      <c r="AG4557" t="s">
        <v>380</v>
      </c>
      <c r="AH4557" t="s">
        <v>472</v>
      </c>
      <c r="AI4557" t="s">
        <v>328</v>
      </c>
      <c r="AJ4557" t="s">
        <v>209</v>
      </c>
      <c r="AK4557" t="s">
        <v>73</v>
      </c>
      <c r="AL4557" t="s">
        <v>177</v>
      </c>
      <c r="AM4557" t="s">
        <v>224</v>
      </c>
      <c r="AN4557" t="s">
        <v>76</v>
      </c>
      <c r="AO4557" t="s">
        <v>92</v>
      </c>
      <c r="AP4557" t="s">
        <v>307</v>
      </c>
      <c r="AQ4557" t="s">
        <v>305</v>
      </c>
      <c r="AR4557" t="s">
        <v>74</v>
      </c>
      <c r="AS4557" t="s">
        <v>54</v>
      </c>
      <c r="AT4557" t="s">
        <v>152</v>
      </c>
      <c r="AU4557" t="s">
        <v>107</v>
      </c>
      <c r="AV4557" t="s">
        <v>21106</v>
      </c>
    </row>
    <row r="4558" spans="1:48" hidden="1" x14ac:dyDescent="0.3">
      <c r="A4558" t="s">
        <v>21107</v>
      </c>
      <c r="B4558" t="s">
        <v>21108</v>
      </c>
      <c r="C4558" s="1" t="str">
        <f t="shared" si="749"/>
        <v>21:0975</v>
      </c>
      <c r="D4558" s="1" t="str">
        <f t="shared" si="750"/>
        <v>21:0111</v>
      </c>
      <c r="E4558" t="s">
        <v>21109</v>
      </c>
      <c r="F4558" t="s">
        <v>21110</v>
      </c>
      <c r="H4558">
        <v>60.878819800000002</v>
      </c>
      <c r="I4558">
        <v>-100.1442062</v>
      </c>
      <c r="J4558" s="1" t="str">
        <f t="shared" si="751"/>
        <v>NGR lake sediment grab sample</v>
      </c>
      <c r="K4558" s="1" t="str">
        <f t="shared" si="752"/>
        <v>&lt;177 micron (NGR)</v>
      </c>
      <c r="L4558">
        <v>152</v>
      </c>
      <c r="M4558" t="s">
        <v>289</v>
      </c>
      <c r="N4558">
        <v>2972</v>
      </c>
      <c r="O4558" t="s">
        <v>448</v>
      </c>
      <c r="P4558" t="s">
        <v>54</v>
      </c>
      <c r="Q4558" t="s">
        <v>521</v>
      </c>
      <c r="R4558" t="s">
        <v>141</v>
      </c>
      <c r="S4558" t="s">
        <v>57</v>
      </c>
      <c r="T4558" t="s">
        <v>277</v>
      </c>
      <c r="U4558" t="s">
        <v>116</v>
      </c>
      <c r="V4558" t="s">
        <v>698</v>
      </c>
      <c r="W4558" t="s">
        <v>127</v>
      </c>
      <c r="X4558" t="s">
        <v>62</v>
      </c>
      <c r="Y4558" t="s">
        <v>327</v>
      </c>
      <c r="Z4558" t="s">
        <v>170</v>
      </c>
      <c r="AA4558" t="s">
        <v>64</v>
      </c>
      <c r="AB4558" t="s">
        <v>97</v>
      </c>
      <c r="AC4558" t="s">
        <v>66</v>
      </c>
      <c r="AD4558" t="s">
        <v>59</v>
      </c>
      <c r="AE4558" t="s">
        <v>75</v>
      </c>
      <c r="AF4558" t="s">
        <v>356</v>
      </c>
      <c r="AG4558" t="s">
        <v>326</v>
      </c>
      <c r="AH4558" t="s">
        <v>780</v>
      </c>
      <c r="AI4558" t="s">
        <v>101</v>
      </c>
      <c r="AJ4558" t="s">
        <v>439</v>
      </c>
      <c r="AK4558" t="s">
        <v>73</v>
      </c>
      <c r="AL4558" t="s">
        <v>75</v>
      </c>
      <c r="AM4558" t="s">
        <v>177</v>
      </c>
      <c r="AN4558" t="s">
        <v>76</v>
      </c>
      <c r="AO4558" t="s">
        <v>290</v>
      </c>
      <c r="AP4558" t="s">
        <v>105</v>
      </c>
      <c r="AQ4558" t="s">
        <v>1217</v>
      </c>
      <c r="AR4558" t="s">
        <v>170</v>
      </c>
      <c r="AS4558" t="s">
        <v>54</v>
      </c>
      <c r="AT4558" t="s">
        <v>277</v>
      </c>
      <c r="AU4558" t="s">
        <v>107</v>
      </c>
      <c r="AV4558" t="s">
        <v>1301</v>
      </c>
    </row>
    <row r="4559" spans="1:48" hidden="1" x14ac:dyDescent="0.3">
      <c r="A4559" t="s">
        <v>21111</v>
      </c>
      <c r="B4559" t="s">
        <v>21112</v>
      </c>
      <c r="C4559" s="1" t="str">
        <f t="shared" si="749"/>
        <v>21:0975</v>
      </c>
      <c r="D4559" s="1" t="str">
        <f t="shared" si="750"/>
        <v>21:0111</v>
      </c>
      <c r="E4559" t="s">
        <v>21113</v>
      </c>
      <c r="F4559" t="s">
        <v>21114</v>
      </c>
      <c r="H4559">
        <v>60.860151600000002</v>
      </c>
      <c r="I4559">
        <v>-100.192823</v>
      </c>
      <c r="J4559" s="1" t="str">
        <f t="shared" si="751"/>
        <v>NGR lake sediment grab sample</v>
      </c>
      <c r="K4559" s="1" t="str">
        <f t="shared" si="752"/>
        <v>&lt;177 micron (NGR)</v>
      </c>
      <c r="L4559">
        <v>152</v>
      </c>
      <c r="M4559" t="s">
        <v>301</v>
      </c>
      <c r="N4559">
        <v>2973</v>
      </c>
      <c r="O4559" t="s">
        <v>74</v>
      </c>
      <c r="P4559" t="s">
        <v>54</v>
      </c>
      <c r="Q4559" t="s">
        <v>479</v>
      </c>
      <c r="R4559" t="s">
        <v>347</v>
      </c>
      <c r="S4559" t="s">
        <v>57</v>
      </c>
      <c r="T4559" t="s">
        <v>279</v>
      </c>
      <c r="U4559" t="s">
        <v>138</v>
      </c>
      <c r="V4559" t="s">
        <v>347</v>
      </c>
      <c r="W4559" t="s">
        <v>302</v>
      </c>
      <c r="X4559" t="s">
        <v>67</v>
      </c>
      <c r="Y4559" t="s">
        <v>68</v>
      </c>
      <c r="Z4559" t="s">
        <v>62</v>
      </c>
      <c r="AA4559" t="s">
        <v>64</v>
      </c>
      <c r="AB4559" t="s">
        <v>251</v>
      </c>
      <c r="AC4559" t="s">
        <v>66</v>
      </c>
      <c r="AD4559" t="s">
        <v>67</v>
      </c>
      <c r="AE4559" t="s">
        <v>3822</v>
      </c>
      <c r="AF4559" t="s">
        <v>290</v>
      </c>
      <c r="AG4559" t="s">
        <v>90</v>
      </c>
      <c r="AH4559" t="s">
        <v>780</v>
      </c>
      <c r="AI4559" t="s">
        <v>61</v>
      </c>
      <c r="AJ4559" t="s">
        <v>87</v>
      </c>
      <c r="AK4559" t="s">
        <v>73</v>
      </c>
      <c r="AL4559" t="s">
        <v>103</v>
      </c>
      <c r="AM4559" t="s">
        <v>103</v>
      </c>
      <c r="AN4559" t="s">
        <v>76</v>
      </c>
      <c r="AO4559" t="s">
        <v>280</v>
      </c>
      <c r="AP4559" t="s">
        <v>446</v>
      </c>
      <c r="AQ4559" t="s">
        <v>116</v>
      </c>
      <c r="AR4559" t="s">
        <v>67</v>
      </c>
      <c r="AS4559" t="s">
        <v>54</v>
      </c>
      <c r="AT4559" t="s">
        <v>73</v>
      </c>
      <c r="AU4559" t="s">
        <v>107</v>
      </c>
      <c r="AV4559" t="s">
        <v>21115</v>
      </c>
    </row>
    <row r="4560" spans="1:48" hidden="1" x14ac:dyDescent="0.3">
      <c r="A4560" t="s">
        <v>21116</v>
      </c>
      <c r="B4560" t="s">
        <v>21117</v>
      </c>
      <c r="C4560" s="1" t="str">
        <f t="shared" si="749"/>
        <v>21:0975</v>
      </c>
      <c r="D4560" s="1" t="str">
        <f t="shared" si="750"/>
        <v>21:0111</v>
      </c>
      <c r="E4560" t="s">
        <v>21118</v>
      </c>
      <c r="F4560" t="s">
        <v>21119</v>
      </c>
      <c r="H4560">
        <v>60.864217099999998</v>
      </c>
      <c r="I4560">
        <v>-100.0266366</v>
      </c>
      <c r="J4560" s="1" t="str">
        <f t="shared" si="751"/>
        <v>NGR lake sediment grab sample</v>
      </c>
      <c r="K4560" s="1" t="str">
        <f t="shared" si="752"/>
        <v>&lt;177 micron (NGR)</v>
      </c>
      <c r="L4560">
        <v>152</v>
      </c>
      <c r="M4560" t="s">
        <v>314</v>
      </c>
      <c r="N4560">
        <v>2974</v>
      </c>
      <c r="O4560" t="s">
        <v>396</v>
      </c>
      <c r="P4560" t="s">
        <v>54</v>
      </c>
      <c r="Q4560" t="s">
        <v>1295</v>
      </c>
      <c r="R4560" t="s">
        <v>69</v>
      </c>
      <c r="S4560" t="s">
        <v>57</v>
      </c>
      <c r="T4560" t="s">
        <v>454</v>
      </c>
      <c r="U4560" t="s">
        <v>88</v>
      </c>
      <c r="V4560" t="s">
        <v>189</v>
      </c>
      <c r="W4560" t="s">
        <v>421</v>
      </c>
      <c r="X4560" t="s">
        <v>74</v>
      </c>
      <c r="Y4560" t="s">
        <v>62</v>
      </c>
      <c r="Z4560" t="s">
        <v>127</v>
      </c>
      <c r="AA4560" t="s">
        <v>64</v>
      </c>
      <c r="AB4560" t="s">
        <v>478</v>
      </c>
      <c r="AC4560" t="s">
        <v>66</v>
      </c>
      <c r="AD4560" t="s">
        <v>59</v>
      </c>
      <c r="AE4560" t="s">
        <v>864</v>
      </c>
      <c r="AF4560" t="s">
        <v>121</v>
      </c>
      <c r="AG4560" t="s">
        <v>189</v>
      </c>
      <c r="AH4560" t="s">
        <v>780</v>
      </c>
      <c r="AI4560" t="s">
        <v>336</v>
      </c>
      <c r="AJ4560" t="s">
        <v>159</v>
      </c>
      <c r="AK4560" t="s">
        <v>73</v>
      </c>
      <c r="AL4560" t="s">
        <v>103</v>
      </c>
      <c r="AM4560" t="s">
        <v>103</v>
      </c>
      <c r="AN4560" t="s">
        <v>76</v>
      </c>
      <c r="AO4560" t="s">
        <v>168</v>
      </c>
      <c r="AP4560" t="s">
        <v>234</v>
      </c>
      <c r="AQ4560" t="s">
        <v>357</v>
      </c>
      <c r="AR4560" t="s">
        <v>74</v>
      </c>
      <c r="AS4560" t="s">
        <v>54</v>
      </c>
      <c r="AT4560" t="s">
        <v>73</v>
      </c>
      <c r="AU4560" t="s">
        <v>107</v>
      </c>
      <c r="AV4560" t="s">
        <v>14856</v>
      </c>
    </row>
    <row r="4561" spans="1:48" hidden="1" x14ac:dyDescent="0.3">
      <c r="A4561" t="s">
        <v>21120</v>
      </c>
      <c r="B4561" t="s">
        <v>21121</v>
      </c>
      <c r="C4561" s="1" t="str">
        <f t="shared" si="749"/>
        <v>21:0975</v>
      </c>
      <c r="D4561" s="1" t="str">
        <f t="shared" si="750"/>
        <v>21:0111</v>
      </c>
      <c r="E4561" t="s">
        <v>21122</v>
      </c>
      <c r="F4561" t="s">
        <v>21123</v>
      </c>
      <c r="H4561">
        <v>60.8421375</v>
      </c>
      <c r="I4561">
        <v>-100.0278605</v>
      </c>
      <c r="J4561" s="1" t="str">
        <f t="shared" si="751"/>
        <v>NGR lake sediment grab sample</v>
      </c>
      <c r="K4561" s="1" t="str">
        <f t="shared" si="752"/>
        <v>&lt;177 micron (NGR)</v>
      </c>
      <c r="L4561">
        <v>152</v>
      </c>
      <c r="M4561" t="s">
        <v>324</v>
      </c>
      <c r="N4561">
        <v>2975</v>
      </c>
      <c r="O4561" t="s">
        <v>103</v>
      </c>
      <c r="P4561" t="s">
        <v>54</v>
      </c>
      <c r="Q4561" t="s">
        <v>552</v>
      </c>
      <c r="R4561" t="s">
        <v>436</v>
      </c>
      <c r="S4561" t="s">
        <v>57</v>
      </c>
      <c r="T4561" t="s">
        <v>404</v>
      </c>
      <c r="U4561" t="s">
        <v>138</v>
      </c>
      <c r="V4561" t="s">
        <v>575</v>
      </c>
      <c r="W4561" t="s">
        <v>62</v>
      </c>
      <c r="X4561" t="s">
        <v>67</v>
      </c>
      <c r="Y4561" t="s">
        <v>526</v>
      </c>
      <c r="Z4561" t="s">
        <v>62</v>
      </c>
      <c r="AA4561" t="s">
        <v>64</v>
      </c>
      <c r="AB4561" t="s">
        <v>251</v>
      </c>
      <c r="AC4561" t="s">
        <v>66</v>
      </c>
      <c r="AD4561" t="s">
        <v>67</v>
      </c>
      <c r="AE4561" t="s">
        <v>2716</v>
      </c>
      <c r="AF4561" t="s">
        <v>281</v>
      </c>
      <c r="AG4561" t="s">
        <v>615</v>
      </c>
      <c r="AH4561" t="s">
        <v>780</v>
      </c>
      <c r="AI4561" t="s">
        <v>263</v>
      </c>
      <c r="AJ4561" t="s">
        <v>709</v>
      </c>
      <c r="AK4561" t="s">
        <v>73</v>
      </c>
      <c r="AL4561" t="s">
        <v>103</v>
      </c>
      <c r="AM4561" t="s">
        <v>103</v>
      </c>
      <c r="AN4561" t="s">
        <v>76</v>
      </c>
      <c r="AO4561" t="s">
        <v>168</v>
      </c>
      <c r="AP4561" t="s">
        <v>2033</v>
      </c>
      <c r="AQ4561" t="s">
        <v>168</v>
      </c>
      <c r="AR4561" t="s">
        <v>67</v>
      </c>
      <c r="AS4561" t="s">
        <v>54</v>
      </c>
      <c r="AT4561" t="s">
        <v>73</v>
      </c>
      <c r="AU4561" t="s">
        <v>107</v>
      </c>
      <c r="AV4561" t="s">
        <v>21124</v>
      </c>
    </row>
    <row r="4562" spans="1:48" hidden="1" x14ac:dyDescent="0.3">
      <c r="A4562" t="s">
        <v>21125</v>
      </c>
      <c r="B4562" t="s">
        <v>21126</v>
      </c>
      <c r="C4562" s="1" t="str">
        <f t="shared" si="749"/>
        <v>21:0975</v>
      </c>
      <c r="D4562" s="1" t="str">
        <f>HYPERLINK("https://geochem.nrcan.gc.ca/cdogs/content/svy/svy_e.htm", "")</f>
        <v/>
      </c>
      <c r="G4562" s="1" t="str">
        <f>HYPERLINK("https://geochem.nrcan.gc.ca/cdogs/content/cr_/cr_00160_e.htm", "160")</f>
        <v>160</v>
      </c>
      <c r="J4562" t="s">
        <v>230</v>
      </c>
      <c r="K4562" t="s">
        <v>231</v>
      </c>
      <c r="L4562">
        <v>152</v>
      </c>
      <c r="M4562" t="s">
        <v>232</v>
      </c>
      <c r="N4562">
        <v>2976</v>
      </c>
      <c r="O4562" t="s">
        <v>168</v>
      </c>
      <c r="P4562" t="s">
        <v>92</v>
      </c>
      <c r="Q4562" t="s">
        <v>105</v>
      </c>
      <c r="R4562" t="s">
        <v>75</v>
      </c>
      <c r="S4562" t="s">
        <v>57</v>
      </c>
      <c r="T4562" t="s">
        <v>122</v>
      </c>
      <c r="U4562" t="s">
        <v>117</v>
      </c>
      <c r="V4562" t="s">
        <v>412</v>
      </c>
      <c r="W4562" t="s">
        <v>137</v>
      </c>
      <c r="X4562" t="s">
        <v>62</v>
      </c>
      <c r="Y4562" t="s">
        <v>205</v>
      </c>
      <c r="Z4562" t="s">
        <v>88</v>
      </c>
      <c r="AA4562" t="s">
        <v>64</v>
      </c>
      <c r="AB4562" t="s">
        <v>691</v>
      </c>
      <c r="AC4562" t="s">
        <v>155</v>
      </c>
      <c r="AD4562" t="s">
        <v>67</v>
      </c>
      <c r="AE4562" t="s">
        <v>448</v>
      </c>
      <c r="AF4562" t="s">
        <v>121</v>
      </c>
      <c r="AG4562" t="s">
        <v>316</v>
      </c>
      <c r="AH4562" t="s">
        <v>68</v>
      </c>
      <c r="AI4562" t="s">
        <v>104</v>
      </c>
      <c r="AJ4562" t="s">
        <v>114</v>
      </c>
      <c r="AK4562" t="s">
        <v>73</v>
      </c>
      <c r="AL4562" t="s">
        <v>526</v>
      </c>
      <c r="AM4562" t="s">
        <v>177</v>
      </c>
      <c r="AN4562" t="s">
        <v>76</v>
      </c>
      <c r="AO4562" t="s">
        <v>203</v>
      </c>
      <c r="AP4562" t="s">
        <v>3146</v>
      </c>
      <c r="AQ4562" t="s">
        <v>226</v>
      </c>
      <c r="AR4562" t="s">
        <v>74</v>
      </c>
      <c r="AS4562" t="s">
        <v>170</v>
      </c>
      <c r="AT4562" t="s">
        <v>73</v>
      </c>
      <c r="AU4562" t="s">
        <v>275</v>
      </c>
      <c r="AV4562" t="s">
        <v>17810</v>
      </c>
    </row>
    <row r="4563" spans="1:48" hidden="1" x14ac:dyDescent="0.3">
      <c r="A4563" t="s">
        <v>21127</v>
      </c>
      <c r="B4563" t="s">
        <v>21128</v>
      </c>
      <c r="C4563" s="1" t="str">
        <f t="shared" si="749"/>
        <v>21:0975</v>
      </c>
      <c r="D4563" s="1" t="str">
        <f>HYPERLINK("https://geochem.nrcan.gc.ca/cdogs/content/svy/svy210111_e.htm", "21:0111")</f>
        <v>21:0111</v>
      </c>
      <c r="E4563" t="s">
        <v>21129</v>
      </c>
      <c r="F4563" t="s">
        <v>21130</v>
      </c>
      <c r="H4563">
        <v>60.834217500000001</v>
      </c>
      <c r="I4563">
        <v>-100.0614346</v>
      </c>
      <c r="J4563" s="1" t="str">
        <f>HYPERLINK("https://geochem.nrcan.gc.ca/cdogs/content/kwd/kwd020027_e.htm", "NGR lake sediment grab sample")</f>
        <v>NGR lake sediment grab sample</v>
      </c>
      <c r="K4563" s="1" t="str">
        <f>HYPERLINK("https://geochem.nrcan.gc.ca/cdogs/content/kwd/kwd080006_e.htm", "&lt;177 micron (NGR)")</f>
        <v>&lt;177 micron (NGR)</v>
      </c>
      <c r="L4563">
        <v>152</v>
      </c>
      <c r="M4563" t="s">
        <v>335</v>
      </c>
      <c r="N4563">
        <v>2977</v>
      </c>
      <c r="O4563" t="s">
        <v>526</v>
      </c>
      <c r="P4563" t="s">
        <v>54</v>
      </c>
      <c r="Q4563" t="s">
        <v>3719</v>
      </c>
      <c r="R4563" t="s">
        <v>151</v>
      </c>
      <c r="S4563" t="s">
        <v>57</v>
      </c>
      <c r="T4563" t="s">
        <v>135</v>
      </c>
      <c r="U4563" t="s">
        <v>117</v>
      </c>
      <c r="V4563" t="s">
        <v>236</v>
      </c>
      <c r="W4563" t="s">
        <v>118</v>
      </c>
      <c r="X4563" t="s">
        <v>67</v>
      </c>
      <c r="Y4563" t="s">
        <v>171</v>
      </c>
      <c r="Z4563" t="s">
        <v>170</v>
      </c>
      <c r="AA4563" t="s">
        <v>64</v>
      </c>
      <c r="AB4563" t="s">
        <v>189</v>
      </c>
      <c r="AC4563" t="s">
        <v>66</v>
      </c>
      <c r="AD4563" t="s">
        <v>758</v>
      </c>
      <c r="AE4563" t="s">
        <v>992</v>
      </c>
      <c r="AF4563" t="s">
        <v>116</v>
      </c>
      <c r="AG4563" t="s">
        <v>380</v>
      </c>
      <c r="AH4563" t="s">
        <v>472</v>
      </c>
      <c r="AI4563" t="s">
        <v>138</v>
      </c>
      <c r="AJ4563" t="s">
        <v>306</v>
      </c>
      <c r="AK4563" t="s">
        <v>73</v>
      </c>
      <c r="AL4563" t="s">
        <v>75</v>
      </c>
      <c r="AM4563" t="s">
        <v>103</v>
      </c>
      <c r="AN4563" t="s">
        <v>76</v>
      </c>
      <c r="AO4563" t="s">
        <v>178</v>
      </c>
      <c r="AP4563" t="s">
        <v>105</v>
      </c>
      <c r="AQ4563" t="s">
        <v>12097</v>
      </c>
      <c r="AR4563" t="s">
        <v>67</v>
      </c>
      <c r="AS4563" t="s">
        <v>54</v>
      </c>
      <c r="AT4563" t="s">
        <v>73</v>
      </c>
      <c r="AU4563" t="s">
        <v>107</v>
      </c>
      <c r="AV4563" t="s">
        <v>16810</v>
      </c>
    </row>
    <row r="4564" spans="1:48" hidden="1" x14ac:dyDescent="0.3">
      <c r="A4564" t="s">
        <v>21131</v>
      </c>
      <c r="B4564" t="s">
        <v>21132</v>
      </c>
      <c r="C4564" s="1" t="str">
        <f t="shared" si="749"/>
        <v>21:0975</v>
      </c>
      <c r="D4564" s="1" t="str">
        <f>HYPERLINK("https://geochem.nrcan.gc.ca/cdogs/content/svy/svy210111_e.htm", "21:0111")</f>
        <v>21:0111</v>
      </c>
      <c r="E4564" t="s">
        <v>21133</v>
      </c>
      <c r="F4564" t="s">
        <v>21134</v>
      </c>
      <c r="H4564">
        <v>60.8381884</v>
      </c>
      <c r="I4564">
        <v>-100.1887852</v>
      </c>
      <c r="J4564" s="1" t="str">
        <f>HYPERLINK("https://geochem.nrcan.gc.ca/cdogs/content/kwd/kwd020027_e.htm", "NGR lake sediment grab sample")</f>
        <v>NGR lake sediment grab sample</v>
      </c>
      <c r="K4564" s="1" t="str">
        <f>HYPERLINK("https://geochem.nrcan.gc.ca/cdogs/content/kwd/kwd080006_e.htm", "&lt;177 micron (NGR)")</f>
        <v>&lt;177 micron (NGR)</v>
      </c>
      <c r="L4564">
        <v>152</v>
      </c>
      <c r="M4564" t="s">
        <v>354</v>
      </c>
      <c r="N4564">
        <v>2978</v>
      </c>
      <c r="O4564" t="s">
        <v>224</v>
      </c>
      <c r="P4564" t="s">
        <v>54</v>
      </c>
      <c r="Q4564" t="s">
        <v>573</v>
      </c>
      <c r="R4564" t="s">
        <v>436</v>
      </c>
      <c r="S4564" t="s">
        <v>57</v>
      </c>
      <c r="T4564" t="s">
        <v>91</v>
      </c>
      <c r="U4564" t="s">
        <v>138</v>
      </c>
      <c r="V4564" t="s">
        <v>264</v>
      </c>
      <c r="W4564" t="s">
        <v>118</v>
      </c>
      <c r="X4564" t="s">
        <v>67</v>
      </c>
      <c r="Y4564" t="s">
        <v>238</v>
      </c>
      <c r="Z4564" t="s">
        <v>170</v>
      </c>
      <c r="AA4564" t="s">
        <v>64</v>
      </c>
      <c r="AB4564" t="s">
        <v>139</v>
      </c>
      <c r="AC4564" t="s">
        <v>66</v>
      </c>
      <c r="AD4564" t="s">
        <v>758</v>
      </c>
      <c r="AE4564" t="s">
        <v>943</v>
      </c>
      <c r="AF4564" t="s">
        <v>77</v>
      </c>
      <c r="AG4564" t="s">
        <v>119</v>
      </c>
      <c r="AH4564" t="s">
        <v>780</v>
      </c>
      <c r="AI4564" t="s">
        <v>87</v>
      </c>
      <c r="AJ4564" t="s">
        <v>429</v>
      </c>
      <c r="AK4564" t="s">
        <v>73</v>
      </c>
      <c r="AL4564" t="s">
        <v>103</v>
      </c>
      <c r="AM4564" t="s">
        <v>177</v>
      </c>
      <c r="AN4564" t="s">
        <v>76</v>
      </c>
      <c r="AO4564" t="s">
        <v>92</v>
      </c>
      <c r="AP4564" t="s">
        <v>2741</v>
      </c>
      <c r="AQ4564" t="s">
        <v>5084</v>
      </c>
      <c r="AR4564" t="s">
        <v>67</v>
      </c>
      <c r="AS4564" t="s">
        <v>54</v>
      </c>
      <c r="AT4564" t="s">
        <v>91</v>
      </c>
      <c r="AU4564" t="s">
        <v>107</v>
      </c>
      <c r="AV4564" t="s">
        <v>6492</v>
      </c>
    </row>
    <row r="4565" spans="1:48" hidden="1" x14ac:dyDescent="0.3">
      <c r="A4565" t="s">
        <v>21135</v>
      </c>
      <c r="B4565" t="s">
        <v>21136</v>
      </c>
      <c r="C4565" s="1" t="str">
        <f t="shared" si="749"/>
        <v>21:0975</v>
      </c>
      <c r="D4565" s="1" t="str">
        <f>HYPERLINK("https://geochem.nrcan.gc.ca/cdogs/content/svy/svy210111_e.htm", "21:0111")</f>
        <v>21:0111</v>
      </c>
      <c r="E4565" t="s">
        <v>21137</v>
      </c>
      <c r="F4565" t="s">
        <v>21138</v>
      </c>
      <c r="H4565">
        <v>60.810474499999998</v>
      </c>
      <c r="I4565">
        <v>-100.01408859999999</v>
      </c>
      <c r="J4565" s="1" t="str">
        <f>HYPERLINK("https://geochem.nrcan.gc.ca/cdogs/content/kwd/kwd020027_e.htm", "NGR lake sediment grab sample")</f>
        <v>NGR lake sediment grab sample</v>
      </c>
      <c r="K4565" s="1" t="str">
        <f>HYPERLINK("https://geochem.nrcan.gc.ca/cdogs/content/kwd/kwd080006_e.htm", "&lt;177 micron (NGR)")</f>
        <v>&lt;177 micron (NGR)</v>
      </c>
      <c r="L4565">
        <v>153</v>
      </c>
      <c r="M4565" t="s">
        <v>52</v>
      </c>
      <c r="N4565">
        <v>2979</v>
      </c>
      <c r="O4565" t="s">
        <v>206</v>
      </c>
      <c r="P4565" t="s">
        <v>54</v>
      </c>
      <c r="Q4565" t="s">
        <v>562</v>
      </c>
      <c r="R4565" t="s">
        <v>192</v>
      </c>
      <c r="S4565" t="s">
        <v>57</v>
      </c>
      <c r="T4565" t="s">
        <v>91</v>
      </c>
      <c r="U4565" t="s">
        <v>168</v>
      </c>
      <c r="V4565" t="s">
        <v>492</v>
      </c>
      <c r="W4565" t="s">
        <v>346</v>
      </c>
      <c r="X4565" t="s">
        <v>62</v>
      </c>
      <c r="Y4565" t="s">
        <v>220</v>
      </c>
      <c r="Z4565" t="s">
        <v>62</v>
      </c>
      <c r="AA4565" t="s">
        <v>64</v>
      </c>
      <c r="AB4565" t="s">
        <v>615</v>
      </c>
      <c r="AC4565" t="s">
        <v>66</v>
      </c>
      <c r="AD4565" t="s">
        <v>57</v>
      </c>
      <c r="AE4565" t="s">
        <v>3853</v>
      </c>
      <c r="AF4565" t="s">
        <v>347</v>
      </c>
      <c r="AG4565" t="s">
        <v>347</v>
      </c>
      <c r="AH4565" t="s">
        <v>472</v>
      </c>
      <c r="AI4565" t="s">
        <v>56</v>
      </c>
      <c r="AJ4565" t="s">
        <v>150</v>
      </c>
      <c r="AK4565" t="s">
        <v>73</v>
      </c>
      <c r="AL4565" t="s">
        <v>103</v>
      </c>
      <c r="AM4565" t="s">
        <v>157</v>
      </c>
      <c r="AN4565" t="s">
        <v>9518</v>
      </c>
      <c r="AO4565" t="s">
        <v>203</v>
      </c>
      <c r="AP4565" t="s">
        <v>395</v>
      </c>
      <c r="AQ4565" t="s">
        <v>12517</v>
      </c>
      <c r="AR4565" t="s">
        <v>62</v>
      </c>
      <c r="AS4565" t="s">
        <v>62</v>
      </c>
      <c r="AT4565" t="s">
        <v>73</v>
      </c>
      <c r="AU4565" t="s">
        <v>107</v>
      </c>
      <c r="AV4565" t="s">
        <v>21139</v>
      </c>
    </row>
    <row r="4566" spans="1:48" hidden="1" x14ac:dyDescent="0.3">
      <c r="A4566" t="s">
        <v>21140</v>
      </c>
      <c r="B4566" t="s">
        <v>21141</v>
      </c>
      <c r="C4566" s="1" t="str">
        <f t="shared" si="749"/>
        <v>21:0975</v>
      </c>
      <c r="D4566" s="1" t="str">
        <f>HYPERLINK("https://geochem.nrcan.gc.ca/cdogs/content/svy/svy210111_e.htm", "21:0111")</f>
        <v>21:0111</v>
      </c>
      <c r="E4566" t="s">
        <v>21142</v>
      </c>
      <c r="F4566" t="s">
        <v>21143</v>
      </c>
      <c r="H4566">
        <v>60.838316399999997</v>
      </c>
      <c r="I4566">
        <v>-100.13238250000001</v>
      </c>
      <c r="J4566" s="1" t="str">
        <f>HYPERLINK("https://geochem.nrcan.gc.ca/cdogs/content/kwd/kwd020027_e.htm", "NGR lake sediment grab sample")</f>
        <v>NGR lake sediment grab sample</v>
      </c>
      <c r="K4566" s="1" t="str">
        <f>HYPERLINK("https://geochem.nrcan.gc.ca/cdogs/content/kwd/kwd080006_e.htm", "&lt;177 micron (NGR)")</f>
        <v>&lt;177 micron (NGR)</v>
      </c>
      <c r="L4566">
        <v>153</v>
      </c>
      <c r="M4566" t="s">
        <v>86</v>
      </c>
      <c r="N4566">
        <v>2980</v>
      </c>
      <c r="O4566" t="s">
        <v>238</v>
      </c>
      <c r="P4566" t="s">
        <v>54</v>
      </c>
      <c r="Q4566" t="s">
        <v>489</v>
      </c>
      <c r="R4566" t="s">
        <v>616</v>
      </c>
      <c r="S4566" t="s">
        <v>57</v>
      </c>
      <c r="T4566" t="s">
        <v>142</v>
      </c>
      <c r="U4566" t="s">
        <v>57</v>
      </c>
      <c r="V4566" t="s">
        <v>356</v>
      </c>
      <c r="W4566" t="s">
        <v>63</v>
      </c>
      <c r="X4566" t="s">
        <v>67</v>
      </c>
      <c r="Y4566" t="s">
        <v>171</v>
      </c>
      <c r="Z4566" t="s">
        <v>62</v>
      </c>
      <c r="AA4566" t="s">
        <v>64</v>
      </c>
      <c r="AB4566" t="s">
        <v>691</v>
      </c>
      <c r="AC4566" t="s">
        <v>66</v>
      </c>
      <c r="AD4566" t="s">
        <v>67</v>
      </c>
      <c r="AE4566" t="s">
        <v>5473</v>
      </c>
      <c r="AF4566" t="s">
        <v>290</v>
      </c>
      <c r="AG4566" t="s">
        <v>356</v>
      </c>
      <c r="AH4566" t="s">
        <v>780</v>
      </c>
      <c r="AI4566" t="s">
        <v>226</v>
      </c>
      <c r="AJ4566" t="s">
        <v>87</v>
      </c>
      <c r="AK4566" t="s">
        <v>73</v>
      </c>
      <c r="AL4566" t="s">
        <v>103</v>
      </c>
      <c r="AM4566" t="s">
        <v>103</v>
      </c>
      <c r="AN4566" t="s">
        <v>76</v>
      </c>
      <c r="AO4566" t="s">
        <v>168</v>
      </c>
      <c r="AP4566" t="s">
        <v>736</v>
      </c>
      <c r="AQ4566" t="s">
        <v>382</v>
      </c>
      <c r="AR4566" t="s">
        <v>67</v>
      </c>
      <c r="AS4566" t="s">
        <v>54</v>
      </c>
      <c r="AT4566" t="s">
        <v>73</v>
      </c>
      <c r="AU4566" t="s">
        <v>107</v>
      </c>
      <c r="AV4566" t="s">
        <v>12802</v>
      </c>
    </row>
    <row r="4567" spans="1:48" hidden="1" x14ac:dyDescent="0.3">
      <c r="A4567" t="s">
        <v>21144</v>
      </c>
      <c r="B4567" t="s">
        <v>21145</v>
      </c>
      <c r="C4567" s="1" t="str">
        <f t="shared" si="749"/>
        <v>21:0975</v>
      </c>
      <c r="D4567" s="1" t="str">
        <f>HYPERLINK("https://geochem.nrcan.gc.ca/cdogs/content/svy/svy210111_e.htm", "21:0111")</f>
        <v>21:0111</v>
      </c>
      <c r="E4567" t="s">
        <v>21137</v>
      </c>
      <c r="F4567" t="s">
        <v>21146</v>
      </c>
      <c r="H4567">
        <v>60.810474499999998</v>
      </c>
      <c r="I4567">
        <v>-100.01408859999999</v>
      </c>
      <c r="J4567" s="1" t="str">
        <f>HYPERLINK("https://geochem.nrcan.gc.ca/cdogs/content/kwd/kwd020027_e.htm", "NGR lake sediment grab sample")</f>
        <v>NGR lake sediment grab sample</v>
      </c>
      <c r="K4567" s="1" t="str">
        <f>HYPERLINK("https://geochem.nrcan.gc.ca/cdogs/content/kwd/kwd080006_e.htm", "&lt;177 micron (NGR)")</f>
        <v>&lt;177 micron (NGR)</v>
      </c>
      <c r="L4567">
        <v>153</v>
      </c>
      <c r="M4567" t="s">
        <v>345</v>
      </c>
      <c r="N4567">
        <v>2981</v>
      </c>
      <c r="O4567" t="s">
        <v>224</v>
      </c>
      <c r="P4567" t="s">
        <v>54</v>
      </c>
      <c r="Q4567" t="s">
        <v>262</v>
      </c>
      <c r="R4567" t="s">
        <v>381</v>
      </c>
      <c r="S4567" t="s">
        <v>57</v>
      </c>
      <c r="T4567" t="s">
        <v>152</v>
      </c>
      <c r="U4567" t="s">
        <v>88</v>
      </c>
      <c r="V4567" t="s">
        <v>119</v>
      </c>
      <c r="W4567" t="s">
        <v>355</v>
      </c>
      <c r="X4567" t="s">
        <v>62</v>
      </c>
      <c r="Y4567" t="s">
        <v>355</v>
      </c>
      <c r="Z4567" t="s">
        <v>74</v>
      </c>
      <c r="AA4567" t="s">
        <v>64</v>
      </c>
      <c r="AB4567" t="s">
        <v>615</v>
      </c>
      <c r="AC4567" t="s">
        <v>66</v>
      </c>
      <c r="AD4567" t="s">
        <v>96</v>
      </c>
      <c r="AE4567" t="s">
        <v>70</v>
      </c>
      <c r="AF4567" t="s">
        <v>356</v>
      </c>
      <c r="AG4567" t="s">
        <v>317</v>
      </c>
      <c r="AH4567" t="s">
        <v>780</v>
      </c>
      <c r="AI4567" t="s">
        <v>336</v>
      </c>
      <c r="AJ4567" t="s">
        <v>208</v>
      </c>
      <c r="AK4567" t="s">
        <v>73</v>
      </c>
      <c r="AL4567" t="s">
        <v>103</v>
      </c>
      <c r="AM4567" t="s">
        <v>125</v>
      </c>
      <c r="AN4567" t="s">
        <v>76</v>
      </c>
      <c r="AO4567" t="s">
        <v>168</v>
      </c>
      <c r="AP4567" t="s">
        <v>731</v>
      </c>
      <c r="AQ4567" t="s">
        <v>20947</v>
      </c>
      <c r="AR4567" t="s">
        <v>74</v>
      </c>
      <c r="AS4567" t="s">
        <v>170</v>
      </c>
      <c r="AT4567" t="s">
        <v>73</v>
      </c>
      <c r="AU4567" t="s">
        <v>107</v>
      </c>
      <c r="AV4567" t="s">
        <v>11854</v>
      </c>
    </row>
    <row r="4568" spans="1:48" hidden="1" x14ac:dyDescent="0.3">
      <c r="A4568" t="s">
        <v>21147</v>
      </c>
      <c r="B4568" t="s">
        <v>21148</v>
      </c>
      <c r="C4568" s="1" t="str">
        <f t="shared" si="749"/>
        <v>21:0975</v>
      </c>
      <c r="D4568" s="1" t="str">
        <f>HYPERLINK("https://geochem.nrcan.gc.ca/cdogs/content/svy/svy_e.htm", "")</f>
        <v/>
      </c>
      <c r="G4568" s="1" t="str">
        <f>HYPERLINK("https://geochem.nrcan.gc.ca/cdogs/content/cr_/cr_00161_e.htm", "161")</f>
        <v>161</v>
      </c>
      <c r="J4568" t="s">
        <v>230</v>
      </c>
      <c r="K4568" t="s">
        <v>231</v>
      </c>
      <c r="L4568">
        <v>153</v>
      </c>
      <c r="M4568" t="s">
        <v>232</v>
      </c>
      <c r="N4568">
        <v>2982</v>
      </c>
      <c r="O4568" t="s">
        <v>709</v>
      </c>
      <c r="P4568" t="s">
        <v>127</v>
      </c>
      <c r="Q4568" t="s">
        <v>105</v>
      </c>
      <c r="R4568" t="s">
        <v>75</v>
      </c>
      <c r="S4568" t="s">
        <v>57</v>
      </c>
      <c r="T4568" t="s">
        <v>561</v>
      </c>
      <c r="U4568" t="s">
        <v>117</v>
      </c>
      <c r="V4568" t="s">
        <v>454</v>
      </c>
      <c r="W4568" t="s">
        <v>63</v>
      </c>
      <c r="X4568" t="s">
        <v>74</v>
      </c>
      <c r="Y4568" t="s">
        <v>94</v>
      </c>
      <c r="Z4568" t="s">
        <v>104</v>
      </c>
      <c r="AA4568" t="s">
        <v>64</v>
      </c>
      <c r="AB4568" t="s">
        <v>890</v>
      </c>
      <c r="AC4568" t="s">
        <v>224</v>
      </c>
      <c r="AD4568" t="s">
        <v>67</v>
      </c>
      <c r="AE4568" t="s">
        <v>9887</v>
      </c>
      <c r="AF4568" t="s">
        <v>616</v>
      </c>
      <c r="AG4568" t="s">
        <v>60</v>
      </c>
      <c r="AH4568" t="s">
        <v>157</v>
      </c>
      <c r="AI4568" t="s">
        <v>134</v>
      </c>
      <c r="AJ4568" t="s">
        <v>328</v>
      </c>
      <c r="AK4568" t="s">
        <v>73</v>
      </c>
      <c r="AL4568" t="s">
        <v>68</v>
      </c>
      <c r="AM4568" t="s">
        <v>74</v>
      </c>
      <c r="AN4568" t="s">
        <v>76</v>
      </c>
      <c r="AO4568" t="s">
        <v>178</v>
      </c>
      <c r="AP4568" t="s">
        <v>9595</v>
      </c>
      <c r="AQ4568" t="s">
        <v>388</v>
      </c>
      <c r="AR4568" t="s">
        <v>62</v>
      </c>
      <c r="AS4568" t="s">
        <v>170</v>
      </c>
      <c r="AT4568" t="s">
        <v>73</v>
      </c>
      <c r="AU4568" t="s">
        <v>1295</v>
      </c>
      <c r="AV4568" t="s">
        <v>1277</v>
      </c>
    </row>
    <row r="4569" spans="1:48" x14ac:dyDescent="0.3">
      <c r="A4569" t="s">
        <v>21149</v>
      </c>
      <c r="B4569" t="s">
        <v>21150</v>
      </c>
      <c r="C4569" s="1" t="str">
        <f t="shared" ref="C4569:C4632" si="753">HYPERLINK("https://geochem.nrcan.gc.ca/cdogs/content/bdl/bdl210976_e.htm", "21:0976")</f>
        <v>21:0976</v>
      </c>
      <c r="D4569" s="1" t="str">
        <f>HYPERLINK("https://geochem.nrcan.gc.ca/cdogs/content/svy/svy210104_e.htm", "21:0104")</f>
        <v>21:0104</v>
      </c>
      <c r="E4569" t="s">
        <v>21151</v>
      </c>
      <c r="F4569" t="s">
        <v>21152</v>
      </c>
      <c r="H4569">
        <v>58.980940500000003</v>
      </c>
      <c r="I4569">
        <v>-95.9947339</v>
      </c>
      <c r="J4569" s="1" t="str">
        <f>HYPERLINK("https://geochem.nrcan.gc.ca/cdogs/content/kwd/kwd020027_e.htm", "NGR lake sediment grab sample")</f>
        <v>NGR lake sediment grab sample</v>
      </c>
      <c r="K4569" s="1" t="str">
        <f>HYPERLINK("https://geochem.nrcan.gc.ca/cdogs/content/kwd/kwd080006_e.htm", "&lt;177 micron (NGR)")</f>
        <v>&lt;177 micron (NGR)</v>
      </c>
      <c r="L4569">
        <v>1</v>
      </c>
      <c r="M4569" t="s">
        <v>86</v>
      </c>
      <c r="N4569">
        <v>1</v>
      </c>
      <c r="O4569" t="s">
        <v>327</v>
      </c>
      <c r="P4569" t="s">
        <v>54</v>
      </c>
      <c r="Q4569" t="s">
        <v>387</v>
      </c>
      <c r="R4569" t="s">
        <v>168</v>
      </c>
      <c r="S4569" t="s">
        <v>57</v>
      </c>
      <c r="T4569" t="s">
        <v>1089</v>
      </c>
      <c r="U4569" t="s">
        <v>203</v>
      </c>
      <c r="V4569" t="s">
        <v>303</v>
      </c>
      <c r="W4569" t="s">
        <v>240</v>
      </c>
      <c r="X4569" t="s">
        <v>74</v>
      </c>
      <c r="Y4569" t="s">
        <v>95</v>
      </c>
      <c r="Z4569" t="s">
        <v>138</v>
      </c>
      <c r="AA4569" t="s">
        <v>64</v>
      </c>
      <c r="AB4569" t="s">
        <v>139</v>
      </c>
      <c r="AC4569" t="s">
        <v>66</v>
      </c>
      <c r="AD4569" t="s">
        <v>74</v>
      </c>
      <c r="AE4569" t="s">
        <v>448</v>
      </c>
      <c r="AF4569" t="s">
        <v>471</v>
      </c>
      <c r="AG4569" t="s">
        <v>248</v>
      </c>
      <c r="AH4569" t="s">
        <v>70</v>
      </c>
      <c r="AI4569" t="s">
        <v>318</v>
      </c>
      <c r="AJ4569" t="s">
        <v>329</v>
      </c>
      <c r="AK4569" t="s">
        <v>73</v>
      </c>
      <c r="AL4569" t="s">
        <v>238</v>
      </c>
      <c r="AM4569" t="s">
        <v>125</v>
      </c>
      <c r="AN4569" t="s">
        <v>76</v>
      </c>
      <c r="AO4569" t="s">
        <v>6502</v>
      </c>
      <c r="AP4569" t="s">
        <v>2368</v>
      </c>
      <c r="AQ4569" t="s">
        <v>338</v>
      </c>
      <c r="AR4569" t="s">
        <v>67</v>
      </c>
      <c r="AS4569" t="s">
        <v>54</v>
      </c>
      <c r="AT4569" t="s">
        <v>73</v>
      </c>
      <c r="AU4569" t="s">
        <v>107</v>
      </c>
      <c r="AV4569" t="s">
        <v>8849</v>
      </c>
    </row>
    <row r="4570" spans="1:48" hidden="1" x14ac:dyDescent="0.3">
      <c r="A4570" t="s">
        <v>21153</v>
      </c>
      <c r="B4570" t="s">
        <v>21154</v>
      </c>
      <c r="C4570" s="1" t="str">
        <f t="shared" si="753"/>
        <v>21:0976</v>
      </c>
      <c r="D4570" s="1" t="str">
        <f>HYPERLINK("https://geochem.nrcan.gc.ca/cdogs/content/svy/svy_e.htm", "")</f>
        <v/>
      </c>
      <c r="G4570" s="1" t="str">
        <f>HYPERLINK("https://geochem.nrcan.gc.ca/cdogs/content/cr_/cr_00160_e.htm", "160")</f>
        <v>160</v>
      </c>
      <c r="J4570" t="s">
        <v>230</v>
      </c>
      <c r="K4570" t="s">
        <v>231</v>
      </c>
      <c r="L4570">
        <v>1</v>
      </c>
      <c r="M4570" t="s">
        <v>232</v>
      </c>
      <c r="N4570">
        <v>2</v>
      </c>
      <c r="O4570" t="s">
        <v>168</v>
      </c>
      <c r="P4570" t="s">
        <v>96</v>
      </c>
      <c r="Q4570" t="s">
        <v>656</v>
      </c>
      <c r="R4570" t="s">
        <v>125</v>
      </c>
      <c r="S4570" t="s">
        <v>57</v>
      </c>
      <c r="T4570" t="s">
        <v>250</v>
      </c>
      <c r="U4570" t="s">
        <v>88</v>
      </c>
      <c r="V4570" t="s">
        <v>153</v>
      </c>
      <c r="W4570" t="s">
        <v>355</v>
      </c>
      <c r="X4570" t="s">
        <v>74</v>
      </c>
      <c r="Y4570" t="s">
        <v>276</v>
      </c>
      <c r="Z4570" t="s">
        <v>117</v>
      </c>
      <c r="AA4570" t="s">
        <v>64</v>
      </c>
      <c r="AB4570" t="s">
        <v>264</v>
      </c>
      <c r="AC4570" t="s">
        <v>155</v>
      </c>
      <c r="AD4570" t="s">
        <v>67</v>
      </c>
      <c r="AE4570" t="s">
        <v>171</v>
      </c>
      <c r="AF4570" t="s">
        <v>116</v>
      </c>
      <c r="AG4570" t="s">
        <v>428</v>
      </c>
      <c r="AH4570" t="s">
        <v>74</v>
      </c>
      <c r="AI4570" t="s">
        <v>92</v>
      </c>
      <c r="AJ4570" t="s">
        <v>114</v>
      </c>
      <c r="AK4570" t="s">
        <v>73</v>
      </c>
      <c r="AL4570" t="s">
        <v>206</v>
      </c>
      <c r="AM4570" t="s">
        <v>74</v>
      </c>
      <c r="AN4570" t="s">
        <v>76</v>
      </c>
      <c r="AO4570" t="s">
        <v>203</v>
      </c>
      <c r="AP4570" t="s">
        <v>1300</v>
      </c>
      <c r="AQ4570" t="s">
        <v>193</v>
      </c>
      <c r="AR4570" t="s">
        <v>62</v>
      </c>
      <c r="AS4570" t="s">
        <v>170</v>
      </c>
      <c r="AT4570" t="s">
        <v>73</v>
      </c>
      <c r="AU4570" t="s">
        <v>107</v>
      </c>
      <c r="AV4570" t="s">
        <v>21155</v>
      </c>
    </row>
    <row r="4571" spans="1:48" x14ac:dyDescent="0.3">
      <c r="A4571" t="s">
        <v>21156</v>
      </c>
      <c r="B4571" t="s">
        <v>21157</v>
      </c>
      <c r="C4571" s="1" t="str">
        <f t="shared" si="753"/>
        <v>21:0976</v>
      </c>
      <c r="D4571" s="1" t="str">
        <f t="shared" ref="D4571:D4577" si="754">HYPERLINK("https://geochem.nrcan.gc.ca/cdogs/content/svy/svy210104_e.htm", "21:0104")</f>
        <v>21:0104</v>
      </c>
      <c r="E4571" t="s">
        <v>21158</v>
      </c>
      <c r="F4571" t="s">
        <v>21159</v>
      </c>
      <c r="H4571">
        <v>58.6526219</v>
      </c>
      <c r="I4571">
        <v>-95.962443300000004</v>
      </c>
      <c r="J4571" s="1" t="str">
        <f t="shared" ref="J4571:J4578" si="755">HYPERLINK("https://geochem.nrcan.gc.ca/cdogs/content/kwd/kwd020027_e.htm", "NGR lake sediment grab sample")</f>
        <v>NGR lake sediment grab sample</v>
      </c>
      <c r="K4571" s="1" t="str">
        <f t="shared" ref="K4571:K4578" si="756">HYPERLINK("https://geochem.nrcan.gc.ca/cdogs/content/kwd/kwd080006_e.htm", "&lt;177 micron (NGR)")</f>
        <v>&lt;177 micron (NGR)</v>
      </c>
      <c r="L4571">
        <v>2</v>
      </c>
      <c r="M4571" t="s">
        <v>86</v>
      </c>
      <c r="N4571">
        <v>3</v>
      </c>
      <c r="O4571" t="s">
        <v>203</v>
      </c>
      <c r="P4571" t="s">
        <v>54</v>
      </c>
      <c r="Q4571" t="s">
        <v>652</v>
      </c>
      <c r="R4571" t="s">
        <v>187</v>
      </c>
      <c r="S4571" t="s">
        <v>57</v>
      </c>
      <c r="T4571" t="s">
        <v>223</v>
      </c>
      <c r="U4571" t="s">
        <v>178</v>
      </c>
      <c r="V4571" t="s">
        <v>615</v>
      </c>
      <c r="W4571" t="s">
        <v>79</v>
      </c>
      <c r="X4571" t="s">
        <v>67</v>
      </c>
      <c r="Y4571" t="s">
        <v>448</v>
      </c>
      <c r="Z4571" t="s">
        <v>170</v>
      </c>
      <c r="AA4571" t="s">
        <v>64</v>
      </c>
      <c r="AB4571" t="s">
        <v>69</v>
      </c>
      <c r="AC4571" t="s">
        <v>66</v>
      </c>
      <c r="AD4571" t="s">
        <v>62</v>
      </c>
      <c r="AE4571" t="s">
        <v>74</v>
      </c>
      <c r="AF4571" t="s">
        <v>192</v>
      </c>
      <c r="AG4571" t="s">
        <v>97</v>
      </c>
      <c r="AH4571" t="s">
        <v>472</v>
      </c>
      <c r="AI4571" t="s">
        <v>306</v>
      </c>
      <c r="AJ4571" t="s">
        <v>94</v>
      </c>
      <c r="AK4571" t="s">
        <v>73</v>
      </c>
      <c r="AL4571" t="s">
        <v>75</v>
      </c>
      <c r="AM4571" t="s">
        <v>103</v>
      </c>
      <c r="AN4571" t="s">
        <v>76</v>
      </c>
      <c r="AO4571" t="s">
        <v>168</v>
      </c>
      <c r="AP4571" t="s">
        <v>414</v>
      </c>
      <c r="AQ4571" t="s">
        <v>123</v>
      </c>
      <c r="AR4571" t="s">
        <v>67</v>
      </c>
      <c r="AS4571" t="s">
        <v>54</v>
      </c>
      <c r="AT4571" t="s">
        <v>152</v>
      </c>
      <c r="AU4571" t="s">
        <v>107</v>
      </c>
      <c r="AV4571" t="s">
        <v>2160</v>
      </c>
    </row>
    <row r="4572" spans="1:48" x14ac:dyDescent="0.3">
      <c r="A4572" t="s">
        <v>21160</v>
      </c>
      <c r="B4572" t="s">
        <v>21161</v>
      </c>
      <c r="C4572" s="1" t="str">
        <f t="shared" si="753"/>
        <v>21:0976</v>
      </c>
      <c r="D4572" s="1" t="str">
        <f t="shared" si="754"/>
        <v>21:0104</v>
      </c>
      <c r="E4572" t="s">
        <v>21162</v>
      </c>
      <c r="F4572" t="s">
        <v>21163</v>
      </c>
      <c r="H4572">
        <v>58.696393700000002</v>
      </c>
      <c r="I4572">
        <v>-95.920100500000004</v>
      </c>
      <c r="J4572" s="1" t="str">
        <f t="shared" si="755"/>
        <v>NGR lake sediment grab sample</v>
      </c>
      <c r="K4572" s="1" t="str">
        <f t="shared" si="756"/>
        <v>&lt;177 micron (NGR)</v>
      </c>
      <c r="L4572">
        <v>3</v>
      </c>
      <c r="M4572" t="s">
        <v>86</v>
      </c>
      <c r="N4572">
        <v>4</v>
      </c>
      <c r="O4572" t="s">
        <v>168</v>
      </c>
      <c r="P4572" t="s">
        <v>54</v>
      </c>
      <c r="Q4572" t="s">
        <v>142</v>
      </c>
      <c r="R4572" t="s">
        <v>12077</v>
      </c>
      <c r="S4572" t="s">
        <v>57</v>
      </c>
      <c r="T4572" t="s">
        <v>122</v>
      </c>
      <c r="U4572" t="s">
        <v>57</v>
      </c>
      <c r="V4572" t="s">
        <v>2740</v>
      </c>
      <c r="W4572" t="s">
        <v>103</v>
      </c>
      <c r="X4572" t="s">
        <v>67</v>
      </c>
      <c r="Y4572" t="s">
        <v>74</v>
      </c>
      <c r="Z4572" t="s">
        <v>67</v>
      </c>
      <c r="AA4572" t="s">
        <v>64</v>
      </c>
      <c r="AB4572" t="s">
        <v>189</v>
      </c>
      <c r="AC4572" t="s">
        <v>66</v>
      </c>
      <c r="AD4572" t="s">
        <v>92</v>
      </c>
      <c r="AE4572" t="s">
        <v>9933</v>
      </c>
      <c r="AF4572" t="s">
        <v>178</v>
      </c>
      <c r="AG4572" t="s">
        <v>57</v>
      </c>
      <c r="AH4572" t="s">
        <v>70</v>
      </c>
      <c r="AI4572" t="s">
        <v>137</v>
      </c>
      <c r="AJ4572" t="s">
        <v>94</v>
      </c>
      <c r="AK4572" t="s">
        <v>73</v>
      </c>
      <c r="AL4572" t="s">
        <v>103</v>
      </c>
      <c r="AM4572" t="s">
        <v>103</v>
      </c>
      <c r="AN4572" t="s">
        <v>76</v>
      </c>
      <c r="AO4572" t="s">
        <v>429</v>
      </c>
      <c r="AP4572" t="s">
        <v>8164</v>
      </c>
      <c r="AQ4572" t="s">
        <v>251</v>
      </c>
      <c r="AR4572" t="s">
        <v>67</v>
      </c>
      <c r="AS4572" t="s">
        <v>54</v>
      </c>
      <c r="AT4572" t="s">
        <v>73</v>
      </c>
      <c r="AU4572" t="s">
        <v>107</v>
      </c>
      <c r="AV4572" t="s">
        <v>13922</v>
      </c>
    </row>
    <row r="4573" spans="1:48" x14ac:dyDescent="0.3">
      <c r="A4573" t="s">
        <v>21164</v>
      </c>
      <c r="B4573" t="s">
        <v>21165</v>
      </c>
      <c r="C4573" s="1" t="str">
        <f t="shared" si="753"/>
        <v>21:0976</v>
      </c>
      <c r="D4573" s="1" t="str">
        <f t="shared" si="754"/>
        <v>21:0104</v>
      </c>
      <c r="E4573" t="s">
        <v>21166</v>
      </c>
      <c r="F4573" t="s">
        <v>21167</v>
      </c>
      <c r="H4573">
        <v>58.699111700000003</v>
      </c>
      <c r="I4573">
        <v>-95.943982300000002</v>
      </c>
      <c r="J4573" s="1" t="str">
        <f t="shared" si="755"/>
        <v>NGR lake sediment grab sample</v>
      </c>
      <c r="K4573" s="1" t="str">
        <f t="shared" si="756"/>
        <v>&lt;177 micron (NGR)</v>
      </c>
      <c r="L4573">
        <v>3</v>
      </c>
      <c r="M4573" t="s">
        <v>149</v>
      </c>
      <c r="N4573">
        <v>5</v>
      </c>
      <c r="O4573" t="s">
        <v>439</v>
      </c>
      <c r="P4573" t="s">
        <v>54</v>
      </c>
      <c r="Q4573" t="s">
        <v>777</v>
      </c>
      <c r="R4573" t="s">
        <v>4461</v>
      </c>
      <c r="S4573" t="s">
        <v>57</v>
      </c>
      <c r="T4573" t="s">
        <v>219</v>
      </c>
      <c r="U4573" t="s">
        <v>92</v>
      </c>
      <c r="V4573" t="s">
        <v>223</v>
      </c>
      <c r="W4573" t="s">
        <v>220</v>
      </c>
      <c r="X4573" t="s">
        <v>67</v>
      </c>
      <c r="Y4573" t="s">
        <v>276</v>
      </c>
      <c r="Z4573" t="s">
        <v>127</v>
      </c>
      <c r="AA4573" t="s">
        <v>64</v>
      </c>
      <c r="AB4573" t="s">
        <v>189</v>
      </c>
      <c r="AC4573" t="s">
        <v>66</v>
      </c>
      <c r="AD4573" t="s">
        <v>62</v>
      </c>
      <c r="AE4573" t="s">
        <v>238</v>
      </c>
      <c r="AF4573" t="s">
        <v>190</v>
      </c>
      <c r="AG4573" t="s">
        <v>449</v>
      </c>
      <c r="AH4573" t="s">
        <v>70</v>
      </c>
      <c r="AI4573" t="s">
        <v>318</v>
      </c>
      <c r="AJ4573" t="s">
        <v>96</v>
      </c>
      <c r="AK4573" t="s">
        <v>73</v>
      </c>
      <c r="AL4573" t="s">
        <v>157</v>
      </c>
      <c r="AM4573" t="s">
        <v>75</v>
      </c>
      <c r="AN4573" t="s">
        <v>76</v>
      </c>
      <c r="AO4573" t="s">
        <v>281</v>
      </c>
      <c r="AP4573" t="s">
        <v>210</v>
      </c>
      <c r="AQ4573" t="s">
        <v>92</v>
      </c>
      <c r="AR4573" t="s">
        <v>74</v>
      </c>
      <c r="AS4573" t="s">
        <v>54</v>
      </c>
      <c r="AT4573" t="s">
        <v>73</v>
      </c>
      <c r="AU4573" t="s">
        <v>107</v>
      </c>
      <c r="AV4573" t="s">
        <v>2689</v>
      </c>
    </row>
    <row r="4574" spans="1:48" x14ac:dyDescent="0.3">
      <c r="A4574" t="s">
        <v>21168</v>
      </c>
      <c r="B4574" t="s">
        <v>21169</v>
      </c>
      <c r="C4574" s="1" t="str">
        <f t="shared" si="753"/>
        <v>21:0976</v>
      </c>
      <c r="D4574" s="1" t="str">
        <f t="shared" si="754"/>
        <v>21:0104</v>
      </c>
      <c r="E4574" t="s">
        <v>21170</v>
      </c>
      <c r="F4574" t="s">
        <v>21171</v>
      </c>
      <c r="H4574">
        <v>58.715908900000002</v>
      </c>
      <c r="I4574">
        <v>-95.965077199999996</v>
      </c>
      <c r="J4574" s="1" t="str">
        <f t="shared" si="755"/>
        <v>NGR lake sediment grab sample</v>
      </c>
      <c r="K4574" s="1" t="str">
        <f t="shared" si="756"/>
        <v>&lt;177 micron (NGR)</v>
      </c>
      <c r="L4574">
        <v>3</v>
      </c>
      <c r="M4574" t="s">
        <v>165</v>
      </c>
      <c r="N4574">
        <v>6</v>
      </c>
      <c r="O4574" t="s">
        <v>290</v>
      </c>
      <c r="P4574" t="s">
        <v>54</v>
      </c>
      <c r="Q4574" t="s">
        <v>489</v>
      </c>
      <c r="R4574" t="s">
        <v>522</v>
      </c>
      <c r="S4574" t="s">
        <v>57</v>
      </c>
      <c r="T4574" t="s">
        <v>316</v>
      </c>
      <c r="U4574" t="s">
        <v>77</v>
      </c>
      <c r="V4574" t="s">
        <v>91</v>
      </c>
      <c r="W4574" t="s">
        <v>302</v>
      </c>
      <c r="X4574" t="s">
        <v>67</v>
      </c>
      <c r="Y4574" t="s">
        <v>254</v>
      </c>
      <c r="Z4574" t="s">
        <v>170</v>
      </c>
      <c r="AA4574" t="s">
        <v>64</v>
      </c>
      <c r="AB4574" t="s">
        <v>381</v>
      </c>
      <c r="AC4574" t="s">
        <v>66</v>
      </c>
      <c r="AD4574" t="s">
        <v>62</v>
      </c>
      <c r="AE4574" t="s">
        <v>278</v>
      </c>
      <c r="AF4574" t="s">
        <v>277</v>
      </c>
      <c r="AG4574" t="s">
        <v>575</v>
      </c>
      <c r="AH4574" t="s">
        <v>70</v>
      </c>
      <c r="AI4574" t="s">
        <v>336</v>
      </c>
      <c r="AJ4574" t="s">
        <v>127</v>
      </c>
      <c r="AK4574" t="s">
        <v>73</v>
      </c>
      <c r="AL4574" t="s">
        <v>224</v>
      </c>
      <c r="AM4574" t="s">
        <v>103</v>
      </c>
      <c r="AN4574" t="s">
        <v>76</v>
      </c>
      <c r="AO4574" t="s">
        <v>203</v>
      </c>
      <c r="AP4574" t="s">
        <v>2033</v>
      </c>
      <c r="AQ4574" t="s">
        <v>328</v>
      </c>
      <c r="AR4574" t="s">
        <v>74</v>
      </c>
      <c r="AS4574" t="s">
        <v>54</v>
      </c>
      <c r="AT4574" t="s">
        <v>73</v>
      </c>
      <c r="AU4574" t="s">
        <v>107</v>
      </c>
      <c r="AV4574" t="s">
        <v>11261</v>
      </c>
    </row>
    <row r="4575" spans="1:48" x14ac:dyDescent="0.3">
      <c r="A4575" t="s">
        <v>21172</v>
      </c>
      <c r="B4575" t="s">
        <v>21173</v>
      </c>
      <c r="C4575" s="1" t="str">
        <f t="shared" si="753"/>
        <v>21:0976</v>
      </c>
      <c r="D4575" s="1" t="str">
        <f t="shared" si="754"/>
        <v>21:0104</v>
      </c>
      <c r="E4575" t="s">
        <v>21174</v>
      </c>
      <c r="F4575" t="s">
        <v>21175</v>
      </c>
      <c r="H4575">
        <v>58.791141400000001</v>
      </c>
      <c r="I4575">
        <v>-95.936995499999995</v>
      </c>
      <c r="J4575" s="1" t="str">
        <f t="shared" si="755"/>
        <v>NGR lake sediment grab sample</v>
      </c>
      <c r="K4575" s="1" t="str">
        <f t="shared" si="756"/>
        <v>&lt;177 micron (NGR)</v>
      </c>
      <c r="L4575">
        <v>4</v>
      </c>
      <c r="M4575" t="s">
        <v>86</v>
      </c>
      <c r="N4575">
        <v>7</v>
      </c>
      <c r="O4575" t="s">
        <v>92</v>
      </c>
      <c r="P4575" t="s">
        <v>62</v>
      </c>
      <c r="Q4575" t="s">
        <v>1814</v>
      </c>
      <c r="R4575" t="s">
        <v>139</v>
      </c>
      <c r="S4575" t="s">
        <v>57</v>
      </c>
      <c r="T4575" t="s">
        <v>97</v>
      </c>
      <c r="U4575" t="s">
        <v>92</v>
      </c>
      <c r="V4575" t="s">
        <v>522</v>
      </c>
      <c r="W4575" t="s">
        <v>95</v>
      </c>
      <c r="X4575" t="s">
        <v>67</v>
      </c>
      <c r="Y4575" t="s">
        <v>448</v>
      </c>
      <c r="Z4575" t="s">
        <v>170</v>
      </c>
      <c r="AA4575" t="s">
        <v>64</v>
      </c>
      <c r="AB4575" t="s">
        <v>381</v>
      </c>
      <c r="AC4575" t="s">
        <v>66</v>
      </c>
      <c r="AD4575" t="s">
        <v>170</v>
      </c>
      <c r="AE4575" t="s">
        <v>2181</v>
      </c>
      <c r="AF4575" t="s">
        <v>93</v>
      </c>
      <c r="AG4575" t="s">
        <v>303</v>
      </c>
      <c r="AH4575" t="s">
        <v>472</v>
      </c>
      <c r="AI4575" t="s">
        <v>96</v>
      </c>
      <c r="AJ4575" t="s">
        <v>127</v>
      </c>
      <c r="AK4575" t="s">
        <v>73</v>
      </c>
      <c r="AL4575" t="s">
        <v>224</v>
      </c>
      <c r="AM4575" t="s">
        <v>103</v>
      </c>
      <c r="AN4575" t="s">
        <v>76</v>
      </c>
      <c r="AO4575" t="s">
        <v>168</v>
      </c>
      <c r="AP4575" t="s">
        <v>105</v>
      </c>
      <c r="AQ4575" t="s">
        <v>127</v>
      </c>
      <c r="AR4575" t="s">
        <v>67</v>
      </c>
      <c r="AS4575" t="s">
        <v>54</v>
      </c>
      <c r="AT4575" t="s">
        <v>152</v>
      </c>
      <c r="AU4575" t="s">
        <v>107</v>
      </c>
      <c r="AV4575" t="s">
        <v>6963</v>
      </c>
    </row>
    <row r="4576" spans="1:48" x14ac:dyDescent="0.3">
      <c r="A4576" t="s">
        <v>21176</v>
      </c>
      <c r="B4576" t="s">
        <v>21177</v>
      </c>
      <c r="C4576" s="1" t="str">
        <f t="shared" si="753"/>
        <v>21:0976</v>
      </c>
      <c r="D4576" s="1" t="str">
        <f t="shared" si="754"/>
        <v>21:0104</v>
      </c>
      <c r="E4576" t="s">
        <v>21178</v>
      </c>
      <c r="F4576" t="s">
        <v>21179</v>
      </c>
      <c r="H4576">
        <v>58.799338200000001</v>
      </c>
      <c r="I4576">
        <v>-95.955039099999993</v>
      </c>
      <c r="J4576" s="1" t="str">
        <f t="shared" si="755"/>
        <v>NGR lake sediment grab sample</v>
      </c>
      <c r="K4576" s="1" t="str">
        <f t="shared" si="756"/>
        <v>&lt;177 micron (NGR)</v>
      </c>
      <c r="L4576">
        <v>4</v>
      </c>
      <c r="M4576" t="s">
        <v>149</v>
      </c>
      <c r="N4576">
        <v>8</v>
      </c>
      <c r="O4576" t="s">
        <v>208</v>
      </c>
      <c r="P4576" t="s">
        <v>54</v>
      </c>
      <c r="Q4576" t="s">
        <v>446</v>
      </c>
      <c r="R4576" t="s">
        <v>797</v>
      </c>
      <c r="S4576" t="s">
        <v>57</v>
      </c>
      <c r="T4576" t="s">
        <v>277</v>
      </c>
      <c r="U4576" t="s">
        <v>357</v>
      </c>
      <c r="V4576" t="s">
        <v>152</v>
      </c>
      <c r="W4576" t="s">
        <v>96</v>
      </c>
      <c r="X4576" t="s">
        <v>74</v>
      </c>
      <c r="Y4576" t="s">
        <v>136</v>
      </c>
      <c r="Z4576" t="s">
        <v>138</v>
      </c>
      <c r="AA4576" t="s">
        <v>64</v>
      </c>
      <c r="AB4576" t="s">
        <v>97</v>
      </c>
      <c r="AC4576" t="s">
        <v>66</v>
      </c>
      <c r="AD4576" t="s">
        <v>170</v>
      </c>
      <c r="AE4576" t="s">
        <v>421</v>
      </c>
      <c r="AF4576" t="s">
        <v>617</v>
      </c>
      <c r="AG4576" t="s">
        <v>315</v>
      </c>
      <c r="AH4576" t="s">
        <v>173</v>
      </c>
      <c r="AI4576" t="s">
        <v>203</v>
      </c>
      <c r="AJ4576" t="s">
        <v>440</v>
      </c>
      <c r="AK4576" t="s">
        <v>73</v>
      </c>
      <c r="AL4576" t="s">
        <v>526</v>
      </c>
      <c r="AM4576" t="s">
        <v>157</v>
      </c>
      <c r="AN4576" t="s">
        <v>76</v>
      </c>
      <c r="AO4576" t="s">
        <v>533</v>
      </c>
      <c r="AP4576" t="s">
        <v>551</v>
      </c>
      <c r="AQ4576" t="s">
        <v>168</v>
      </c>
      <c r="AR4576" t="s">
        <v>62</v>
      </c>
      <c r="AS4576" t="s">
        <v>54</v>
      </c>
      <c r="AT4576" t="s">
        <v>58</v>
      </c>
      <c r="AU4576" t="s">
        <v>107</v>
      </c>
      <c r="AV4576" t="s">
        <v>2211</v>
      </c>
    </row>
    <row r="4577" spans="1:48" x14ac:dyDescent="0.3">
      <c r="A4577" t="s">
        <v>21180</v>
      </c>
      <c r="B4577" t="s">
        <v>21181</v>
      </c>
      <c r="C4577" s="1" t="str">
        <f t="shared" si="753"/>
        <v>21:0976</v>
      </c>
      <c r="D4577" s="1" t="str">
        <f t="shared" si="754"/>
        <v>21:0104</v>
      </c>
      <c r="E4577" t="s">
        <v>21182</v>
      </c>
      <c r="F4577" t="s">
        <v>21183</v>
      </c>
      <c r="H4577">
        <v>58.854807299999997</v>
      </c>
      <c r="I4577">
        <v>-95.962700600000005</v>
      </c>
      <c r="J4577" s="1" t="str">
        <f t="shared" si="755"/>
        <v>NGR lake sediment grab sample</v>
      </c>
      <c r="K4577" s="1" t="str">
        <f t="shared" si="756"/>
        <v>&lt;177 micron (NGR)</v>
      </c>
      <c r="L4577">
        <v>5</v>
      </c>
      <c r="M4577" t="s">
        <v>86</v>
      </c>
      <c r="N4577">
        <v>9</v>
      </c>
      <c r="O4577" t="s">
        <v>355</v>
      </c>
      <c r="P4577" t="s">
        <v>54</v>
      </c>
      <c r="Q4577" t="s">
        <v>1583</v>
      </c>
      <c r="R4577" t="s">
        <v>347</v>
      </c>
      <c r="S4577" t="s">
        <v>57</v>
      </c>
      <c r="T4577" t="s">
        <v>316</v>
      </c>
      <c r="U4577" t="s">
        <v>117</v>
      </c>
      <c r="V4577" t="s">
        <v>60</v>
      </c>
      <c r="W4577" t="s">
        <v>170</v>
      </c>
      <c r="X4577" t="s">
        <v>67</v>
      </c>
      <c r="Y4577" t="s">
        <v>171</v>
      </c>
      <c r="Z4577" t="s">
        <v>127</v>
      </c>
      <c r="AA4577" t="s">
        <v>64</v>
      </c>
      <c r="AB4577" t="s">
        <v>192</v>
      </c>
      <c r="AC4577" t="s">
        <v>66</v>
      </c>
      <c r="AD4577" t="s">
        <v>67</v>
      </c>
      <c r="AE4577" t="s">
        <v>238</v>
      </c>
      <c r="AF4577" t="s">
        <v>575</v>
      </c>
      <c r="AG4577" t="s">
        <v>279</v>
      </c>
      <c r="AH4577" t="s">
        <v>472</v>
      </c>
      <c r="AI4577" t="s">
        <v>340</v>
      </c>
      <c r="AJ4577" t="s">
        <v>106</v>
      </c>
      <c r="AK4577" t="s">
        <v>73</v>
      </c>
      <c r="AL4577" t="s">
        <v>157</v>
      </c>
      <c r="AM4577" t="s">
        <v>75</v>
      </c>
      <c r="AN4577" t="s">
        <v>76</v>
      </c>
      <c r="AO4577" t="s">
        <v>178</v>
      </c>
      <c r="AP4577" t="s">
        <v>283</v>
      </c>
      <c r="AQ4577" t="s">
        <v>308</v>
      </c>
      <c r="AR4577" t="s">
        <v>67</v>
      </c>
      <c r="AS4577" t="s">
        <v>54</v>
      </c>
      <c r="AT4577" t="s">
        <v>73</v>
      </c>
      <c r="AU4577" t="s">
        <v>107</v>
      </c>
      <c r="AV4577" t="s">
        <v>21184</v>
      </c>
    </row>
    <row r="4578" spans="1:48" hidden="1" x14ac:dyDescent="0.3">
      <c r="A4578" t="s">
        <v>21185</v>
      </c>
      <c r="B4578" t="s">
        <v>21186</v>
      </c>
      <c r="C4578" s="1" t="str">
        <f t="shared" si="753"/>
        <v>21:0976</v>
      </c>
      <c r="D4578" s="1" t="str">
        <f>HYPERLINK("https://geochem.nrcan.gc.ca/cdogs/content/svy/svy210105_e.htm", "21:0105")</f>
        <v>21:0105</v>
      </c>
      <c r="E4578" t="s">
        <v>21187</v>
      </c>
      <c r="F4578" t="s">
        <v>21188</v>
      </c>
      <c r="H4578">
        <v>59.1091579</v>
      </c>
      <c r="I4578">
        <v>-95.9974998</v>
      </c>
      <c r="J4578" s="1" t="str">
        <f t="shared" si="755"/>
        <v>NGR lake sediment grab sample</v>
      </c>
      <c r="K4578" s="1" t="str">
        <f t="shared" si="756"/>
        <v>&lt;177 micron (NGR)</v>
      </c>
      <c r="L4578">
        <v>6</v>
      </c>
      <c r="M4578" t="s">
        <v>86</v>
      </c>
      <c r="N4578">
        <v>10</v>
      </c>
      <c r="O4578" t="s">
        <v>592</v>
      </c>
      <c r="P4578" t="s">
        <v>54</v>
      </c>
      <c r="Q4578" t="s">
        <v>802</v>
      </c>
      <c r="R4578" t="s">
        <v>616</v>
      </c>
      <c r="S4578" t="s">
        <v>57</v>
      </c>
      <c r="T4578" t="s">
        <v>152</v>
      </c>
      <c r="U4578" t="s">
        <v>59</v>
      </c>
      <c r="V4578" t="s">
        <v>2740</v>
      </c>
      <c r="W4578" t="s">
        <v>68</v>
      </c>
      <c r="X4578" t="s">
        <v>67</v>
      </c>
      <c r="Y4578" t="s">
        <v>206</v>
      </c>
      <c r="Z4578" t="s">
        <v>170</v>
      </c>
      <c r="AA4578" t="s">
        <v>64</v>
      </c>
      <c r="AB4578" t="s">
        <v>522</v>
      </c>
      <c r="AC4578" t="s">
        <v>66</v>
      </c>
      <c r="AD4578" t="s">
        <v>74</v>
      </c>
      <c r="AE4578" t="s">
        <v>238</v>
      </c>
      <c r="AF4578" t="s">
        <v>77</v>
      </c>
      <c r="AG4578" t="s">
        <v>223</v>
      </c>
      <c r="AH4578" t="s">
        <v>70</v>
      </c>
      <c r="AI4578" t="s">
        <v>226</v>
      </c>
      <c r="AJ4578" t="s">
        <v>201</v>
      </c>
      <c r="AK4578" t="s">
        <v>73</v>
      </c>
      <c r="AL4578" t="s">
        <v>103</v>
      </c>
      <c r="AM4578" t="s">
        <v>224</v>
      </c>
      <c r="AN4578" t="s">
        <v>76</v>
      </c>
      <c r="AO4578" t="s">
        <v>77</v>
      </c>
      <c r="AP4578" t="s">
        <v>2033</v>
      </c>
      <c r="AQ4578" t="s">
        <v>209</v>
      </c>
      <c r="AR4578" t="s">
        <v>67</v>
      </c>
      <c r="AS4578" t="s">
        <v>54</v>
      </c>
      <c r="AT4578" t="s">
        <v>73</v>
      </c>
      <c r="AU4578" t="s">
        <v>107</v>
      </c>
      <c r="AV4578" t="s">
        <v>4599</v>
      </c>
    </row>
    <row r="4579" spans="1:48" hidden="1" x14ac:dyDescent="0.3">
      <c r="A4579" t="s">
        <v>21189</v>
      </c>
      <c r="B4579" t="s">
        <v>21190</v>
      </c>
      <c r="C4579" s="1" t="str">
        <f t="shared" si="753"/>
        <v>21:0976</v>
      </c>
      <c r="D4579" s="1" t="str">
        <f>HYPERLINK("https://geochem.nrcan.gc.ca/cdogs/content/svy/svy_e.htm", "")</f>
        <v/>
      </c>
      <c r="G4579" s="1" t="str">
        <f>HYPERLINK("https://geochem.nrcan.gc.ca/cdogs/content/cr_/cr_00160_e.htm", "160")</f>
        <v>160</v>
      </c>
      <c r="J4579" t="s">
        <v>230</v>
      </c>
      <c r="K4579" t="s">
        <v>231</v>
      </c>
      <c r="L4579">
        <v>7</v>
      </c>
      <c r="M4579" t="s">
        <v>232</v>
      </c>
      <c r="N4579">
        <v>11</v>
      </c>
      <c r="O4579" t="s">
        <v>265</v>
      </c>
      <c r="P4579" t="s">
        <v>127</v>
      </c>
      <c r="Q4579" t="s">
        <v>105</v>
      </c>
      <c r="R4579" t="s">
        <v>177</v>
      </c>
      <c r="S4579" t="s">
        <v>57</v>
      </c>
      <c r="T4579" t="s">
        <v>188</v>
      </c>
      <c r="U4579" t="s">
        <v>88</v>
      </c>
      <c r="V4579" t="s">
        <v>412</v>
      </c>
      <c r="W4579" t="s">
        <v>63</v>
      </c>
      <c r="X4579" t="s">
        <v>74</v>
      </c>
      <c r="Y4579" t="s">
        <v>205</v>
      </c>
      <c r="Z4579" t="s">
        <v>117</v>
      </c>
      <c r="AA4579" t="s">
        <v>64</v>
      </c>
      <c r="AB4579" t="s">
        <v>251</v>
      </c>
      <c r="AC4579" t="s">
        <v>66</v>
      </c>
      <c r="AD4579" t="s">
        <v>67</v>
      </c>
      <c r="AE4579" t="s">
        <v>3289</v>
      </c>
      <c r="AF4579" t="s">
        <v>357</v>
      </c>
      <c r="AG4579" t="s">
        <v>339</v>
      </c>
      <c r="AH4579" t="s">
        <v>74</v>
      </c>
      <c r="AI4579" t="s">
        <v>104</v>
      </c>
      <c r="AJ4579" t="s">
        <v>306</v>
      </c>
      <c r="AK4579" t="s">
        <v>73</v>
      </c>
      <c r="AL4579" t="s">
        <v>206</v>
      </c>
      <c r="AM4579" t="s">
        <v>157</v>
      </c>
      <c r="AN4579" t="s">
        <v>76</v>
      </c>
      <c r="AO4579" t="s">
        <v>168</v>
      </c>
      <c r="AP4579" t="s">
        <v>3146</v>
      </c>
      <c r="AQ4579" t="s">
        <v>226</v>
      </c>
      <c r="AR4579" t="s">
        <v>74</v>
      </c>
      <c r="AS4579" t="s">
        <v>170</v>
      </c>
      <c r="AT4579" t="s">
        <v>73</v>
      </c>
      <c r="AU4579" t="s">
        <v>107</v>
      </c>
      <c r="AV4579" t="s">
        <v>4037</v>
      </c>
    </row>
    <row r="4580" spans="1:48" hidden="1" x14ac:dyDescent="0.3">
      <c r="A4580" t="s">
        <v>21191</v>
      </c>
      <c r="B4580" t="s">
        <v>21192</v>
      </c>
      <c r="C4580" s="1" t="str">
        <f t="shared" si="753"/>
        <v>21:0976</v>
      </c>
      <c r="D4580" s="1" t="str">
        <f>HYPERLINK("https://geochem.nrcan.gc.ca/cdogs/content/svy/svy210105_e.htm", "21:0105")</f>
        <v>21:0105</v>
      </c>
      <c r="E4580" t="s">
        <v>21193</v>
      </c>
      <c r="F4580" t="s">
        <v>21194</v>
      </c>
      <c r="H4580">
        <v>59.1979063</v>
      </c>
      <c r="I4580">
        <v>-95.994011599999993</v>
      </c>
      <c r="J4580" s="1" t="str">
        <f t="shared" ref="J4580:J4600" si="757">HYPERLINK("https://geochem.nrcan.gc.ca/cdogs/content/kwd/kwd020027_e.htm", "NGR lake sediment grab sample")</f>
        <v>NGR lake sediment grab sample</v>
      </c>
      <c r="K4580" s="1" t="str">
        <f t="shared" ref="K4580:K4600" si="758">HYPERLINK("https://geochem.nrcan.gc.ca/cdogs/content/kwd/kwd080006_e.htm", "&lt;177 micron (NGR)")</f>
        <v>&lt;177 micron (NGR)</v>
      </c>
      <c r="L4580">
        <v>7</v>
      </c>
      <c r="M4580" t="s">
        <v>86</v>
      </c>
      <c r="N4580">
        <v>12</v>
      </c>
      <c r="O4580" t="s">
        <v>118</v>
      </c>
      <c r="P4580" t="s">
        <v>54</v>
      </c>
      <c r="Q4580" t="s">
        <v>479</v>
      </c>
      <c r="R4580" t="s">
        <v>1575</v>
      </c>
      <c r="S4580" t="s">
        <v>57</v>
      </c>
      <c r="T4580" t="s">
        <v>262</v>
      </c>
      <c r="U4580" t="s">
        <v>178</v>
      </c>
      <c r="V4580" t="s">
        <v>575</v>
      </c>
      <c r="W4580" t="s">
        <v>74</v>
      </c>
      <c r="X4580" t="s">
        <v>62</v>
      </c>
      <c r="Y4580" t="s">
        <v>308</v>
      </c>
      <c r="Z4580" t="s">
        <v>170</v>
      </c>
      <c r="AA4580" t="s">
        <v>64</v>
      </c>
      <c r="AB4580" t="s">
        <v>365</v>
      </c>
      <c r="AC4580" t="s">
        <v>66</v>
      </c>
      <c r="AD4580" t="s">
        <v>178</v>
      </c>
      <c r="AE4580" t="s">
        <v>779</v>
      </c>
      <c r="AF4580" t="s">
        <v>69</v>
      </c>
      <c r="AG4580" t="s">
        <v>141</v>
      </c>
      <c r="AH4580" t="s">
        <v>472</v>
      </c>
      <c r="AI4580" t="s">
        <v>336</v>
      </c>
      <c r="AJ4580" t="s">
        <v>439</v>
      </c>
      <c r="AK4580" t="s">
        <v>73</v>
      </c>
      <c r="AL4580" t="s">
        <v>177</v>
      </c>
      <c r="AM4580" t="s">
        <v>125</v>
      </c>
      <c r="AN4580" t="s">
        <v>76</v>
      </c>
      <c r="AO4580" t="s">
        <v>281</v>
      </c>
      <c r="AP4580" t="s">
        <v>1980</v>
      </c>
      <c r="AQ4580" t="s">
        <v>209</v>
      </c>
      <c r="AR4580" t="s">
        <v>74</v>
      </c>
      <c r="AS4580" t="s">
        <v>62</v>
      </c>
      <c r="AT4580" t="s">
        <v>248</v>
      </c>
      <c r="AU4580" t="s">
        <v>107</v>
      </c>
      <c r="AV4580" t="s">
        <v>10987</v>
      </c>
    </row>
    <row r="4581" spans="1:48" hidden="1" x14ac:dyDescent="0.3">
      <c r="A4581" t="s">
        <v>21195</v>
      </c>
      <c r="B4581" t="s">
        <v>21196</v>
      </c>
      <c r="C4581" s="1" t="str">
        <f t="shared" si="753"/>
        <v>21:0976</v>
      </c>
      <c r="D4581" s="1" t="str">
        <f>HYPERLINK("https://geochem.nrcan.gc.ca/cdogs/content/svy/svy210105_e.htm", "21:0105")</f>
        <v>21:0105</v>
      </c>
      <c r="E4581" t="s">
        <v>21197</v>
      </c>
      <c r="F4581" t="s">
        <v>21198</v>
      </c>
      <c r="H4581">
        <v>59.168624700000002</v>
      </c>
      <c r="I4581">
        <v>-95.997700100000003</v>
      </c>
      <c r="J4581" s="1" t="str">
        <f t="shared" si="757"/>
        <v>NGR lake sediment grab sample</v>
      </c>
      <c r="K4581" s="1" t="str">
        <f t="shared" si="758"/>
        <v>&lt;177 micron (NGR)</v>
      </c>
      <c r="L4581">
        <v>7</v>
      </c>
      <c r="M4581" t="s">
        <v>113</v>
      </c>
      <c r="N4581">
        <v>13</v>
      </c>
      <c r="O4581" t="s">
        <v>346</v>
      </c>
      <c r="P4581" t="s">
        <v>62</v>
      </c>
      <c r="Q4581" t="s">
        <v>1134</v>
      </c>
      <c r="R4581" t="s">
        <v>116</v>
      </c>
      <c r="S4581" t="s">
        <v>57</v>
      </c>
      <c r="T4581" t="s">
        <v>249</v>
      </c>
      <c r="U4581" t="s">
        <v>117</v>
      </c>
      <c r="V4581" t="s">
        <v>317</v>
      </c>
      <c r="W4581" t="s">
        <v>421</v>
      </c>
      <c r="X4581" t="s">
        <v>67</v>
      </c>
      <c r="Y4581" t="s">
        <v>302</v>
      </c>
      <c r="Z4581" t="s">
        <v>96</v>
      </c>
      <c r="AA4581" t="s">
        <v>64</v>
      </c>
      <c r="AB4581" t="s">
        <v>190</v>
      </c>
      <c r="AC4581" t="s">
        <v>66</v>
      </c>
      <c r="AD4581" t="s">
        <v>74</v>
      </c>
      <c r="AE4581" t="s">
        <v>8719</v>
      </c>
      <c r="AF4581" t="s">
        <v>357</v>
      </c>
      <c r="AG4581" t="s">
        <v>304</v>
      </c>
      <c r="AH4581" t="s">
        <v>780</v>
      </c>
      <c r="AI4581" t="s">
        <v>127</v>
      </c>
      <c r="AJ4581" t="s">
        <v>692</v>
      </c>
      <c r="AK4581" t="s">
        <v>73</v>
      </c>
      <c r="AL4581" t="s">
        <v>177</v>
      </c>
      <c r="AM4581" t="s">
        <v>75</v>
      </c>
      <c r="AN4581" t="s">
        <v>76</v>
      </c>
      <c r="AO4581" t="s">
        <v>493</v>
      </c>
      <c r="AP4581" t="s">
        <v>656</v>
      </c>
      <c r="AQ4581" t="s">
        <v>338</v>
      </c>
      <c r="AR4581" t="s">
        <v>67</v>
      </c>
      <c r="AS4581" t="s">
        <v>54</v>
      </c>
      <c r="AT4581" t="s">
        <v>73</v>
      </c>
      <c r="AU4581" t="s">
        <v>107</v>
      </c>
      <c r="AV4581" t="s">
        <v>21199</v>
      </c>
    </row>
    <row r="4582" spans="1:48" hidden="1" x14ac:dyDescent="0.3">
      <c r="A4582" t="s">
        <v>21200</v>
      </c>
      <c r="B4582" t="s">
        <v>21201</v>
      </c>
      <c r="C4582" s="1" t="str">
        <f t="shared" si="753"/>
        <v>21:0976</v>
      </c>
      <c r="D4582" s="1" t="str">
        <f>HYPERLINK("https://geochem.nrcan.gc.ca/cdogs/content/svy/svy210105_e.htm", "21:0105")</f>
        <v>21:0105</v>
      </c>
      <c r="E4582" t="s">
        <v>21197</v>
      </c>
      <c r="F4582" t="s">
        <v>21202</v>
      </c>
      <c r="H4582">
        <v>59.168624700000002</v>
      </c>
      <c r="I4582">
        <v>-95.997700100000003</v>
      </c>
      <c r="J4582" s="1" t="str">
        <f t="shared" si="757"/>
        <v>NGR lake sediment grab sample</v>
      </c>
      <c r="K4582" s="1" t="str">
        <f t="shared" si="758"/>
        <v>&lt;177 micron (NGR)</v>
      </c>
      <c r="L4582">
        <v>7</v>
      </c>
      <c r="M4582" t="s">
        <v>132</v>
      </c>
      <c r="N4582">
        <v>14</v>
      </c>
      <c r="O4582" t="s">
        <v>327</v>
      </c>
      <c r="P4582" t="s">
        <v>54</v>
      </c>
      <c r="Q4582" t="s">
        <v>488</v>
      </c>
      <c r="R4582" t="s">
        <v>99</v>
      </c>
      <c r="S4582" t="s">
        <v>57</v>
      </c>
      <c r="T4582" t="s">
        <v>438</v>
      </c>
      <c r="U4582" t="s">
        <v>92</v>
      </c>
      <c r="V4582" t="s">
        <v>550</v>
      </c>
      <c r="W4582" t="s">
        <v>171</v>
      </c>
      <c r="X4582" t="s">
        <v>74</v>
      </c>
      <c r="Y4582" t="s">
        <v>137</v>
      </c>
      <c r="Z4582" t="s">
        <v>96</v>
      </c>
      <c r="AA4582" t="s">
        <v>64</v>
      </c>
      <c r="AB4582" t="s">
        <v>236</v>
      </c>
      <c r="AC4582" t="s">
        <v>66</v>
      </c>
      <c r="AD4582" t="s">
        <v>62</v>
      </c>
      <c r="AE4582" t="s">
        <v>302</v>
      </c>
      <c r="AF4582" t="s">
        <v>69</v>
      </c>
      <c r="AG4582" t="s">
        <v>100</v>
      </c>
      <c r="AH4582" t="s">
        <v>472</v>
      </c>
      <c r="AI4582" t="s">
        <v>96</v>
      </c>
      <c r="AJ4582" t="s">
        <v>233</v>
      </c>
      <c r="AK4582" t="s">
        <v>73</v>
      </c>
      <c r="AL4582" t="s">
        <v>75</v>
      </c>
      <c r="AM4582" t="s">
        <v>75</v>
      </c>
      <c r="AN4582" t="s">
        <v>76</v>
      </c>
      <c r="AO4582" t="s">
        <v>515</v>
      </c>
      <c r="AP4582" t="s">
        <v>656</v>
      </c>
      <c r="AQ4582" t="s">
        <v>382</v>
      </c>
      <c r="AR4582" t="s">
        <v>67</v>
      </c>
      <c r="AS4582" t="s">
        <v>54</v>
      </c>
      <c r="AT4582" t="s">
        <v>73</v>
      </c>
      <c r="AU4582" t="s">
        <v>107</v>
      </c>
      <c r="AV4582" t="s">
        <v>8265</v>
      </c>
    </row>
    <row r="4583" spans="1:48" hidden="1" x14ac:dyDescent="0.3">
      <c r="A4583" t="s">
        <v>21203</v>
      </c>
      <c r="B4583" t="s">
        <v>21204</v>
      </c>
      <c r="C4583" s="1" t="str">
        <f t="shared" si="753"/>
        <v>21:0976</v>
      </c>
      <c r="D4583" s="1" t="str">
        <f>HYPERLINK("https://geochem.nrcan.gc.ca/cdogs/content/svy/svy210105_e.htm", "21:0105")</f>
        <v>21:0105</v>
      </c>
      <c r="E4583" t="s">
        <v>21205</v>
      </c>
      <c r="F4583" t="s">
        <v>21206</v>
      </c>
      <c r="H4583">
        <v>59.123489499999998</v>
      </c>
      <c r="I4583">
        <v>-95.992896700000003</v>
      </c>
      <c r="J4583" s="1" t="str">
        <f t="shared" si="757"/>
        <v>NGR lake sediment grab sample</v>
      </c>
      <c r="K4583" s="1" t="str">
        <f t="shared" si="758"/>
        <v>&lt;177 micron (NGR)</v>
      </c>
      <c r="L4583">
        <v>7</v>
      </c>
      <c r="M4583" t="s">
        <v>149</v>
      </c>
      <c r="N4583">
        <v>15</v>
      </c>
      <c r="O4583" t="s">
        <v>203</v>
      </c>
      <c r="P4583" t="s">
        <v>54</v>
      </c>
      <c r="Q4583" t="s">
        <v>91</v>
      </c>
      <c r="R4583" t="s">
        <v>189</v>
      </c>
      <c r="S4583" t="s">
        <v>57</v>
      </c>
      <c r="T4583" t="s">
        <v>427</v>
      </c>
      <c r="U4583" t="s">
        <v>168</v>
      </c>
      <c r="V4583" t="s">
        <v>121</v>
      </c>
      <c r="W4583" t="s">
        <v>103</v>
      </c>
      <c r="X4583" t="s">
        <v>67</v>
      </c>
      <c r="Y4583" t="s">
        <v>302</v>
      </c>
      <c r="Z4583" t="s">
        <v>67</v>
      </c>
      <c r="AA4583" t="s">
        <v>64</v>
      </c>
      <c r="AB4583" t="s">
        <v>356</v>
      </c>
      <c r="AC4583" t="s">
        <v>66</v>
      </c>
      <c r="AD4583" t="s">
        <v>67</v>
      </c>
      <c r="AE4583" t="s">
        <v>8614</v>
      </c>
      <c r="AF4583" t="s">
        <v>178</v>
      </c>
      <c r="AG4583" t="s">
        <v>59</v>
      </c>
      <c r="AH4583" t="s">
        <v>780</v>
      </c>
      <c r="AI4583" t="s">
        <v>276</v>
      </c>
      <c r="AJ4583" t="s">
        <v>94</v>
      </c>
      <c r="AK4583" t="s">
        <v>73</v>
      </c>
      <c r="AL4583" t="s">
        <v>103</v>
      </c>
      <c r="AM4583" t="s">
        <v>103</v>
      </c>
      <c r="AN4583" t="s">
        <v>76</v>
      </c>
      <c r="AO4583" t="s">
        <v>429</v>
      </c>
      <c r="AP4583" t="s">
        <v>8164</v>
      </c>
      <c r="AQ4583" t="s">
        <v>254</v>
      </c>
      <c r="AR4583" t="s">
        <v>67</v>
      </c>
      <c r="AS4583" t="s">
        <v>54</v>
      </c>
      <c r="AT4583" t="s">
        <v>73</v>
      </c>
      <c r="AU4583" t="s">
        <v>107</v>
      </c>
      <c r="AV4583" t="s">
        <v>13130</v>
      </c>
    </row>
    <row r="4584" spans="1:48" hidden="1" x14ac:dyDescent="0.3">
      <c r="A4584" t="s">
        <v>21207</v>
      </c>
      <c r="B4584" t="s">
        <v>21208</v>
      </c>
      <c r="C4584" s="1" t="str">
        <f t="shared" si="753"/>
        <v>21:0976</v>
      </c>
      <c r="D4584" s="1" t="str">
        <f>HYPERLINK("https://geochem.nrcan.gc.ca/cdogs/content/svy/svy210105_e.htm", "21:0105")</f>
        <v>21:0105</v>
      </c>
      <c r="E4584" t="s">
        <v>21209</v>
      </c>
      <c r="F4584" t="s">
        <v>21210</v>
      </c>
      <c r="H4584">
        <v>59.2919603</v>
      </c>
      <c r="I4584">
        <v>-95.998126099999993</v>
      </c>
      <c r="J4584" s="1" t="str">
        <f t="shared" si="757"/>
        <v>NGR lake sediment grab sample</v>
      </c>
      <c r="K4584" s="1" t="str">
        <f t="shared" si="758"/>
        <v>&lt;177 micron (NGR)</v>
      </c>
      <c r="L4584">
        <v>8</v>
      </c>
      <c r="M4584" t="s">
        <v>86</v>
      </c>
      <c r="N4584">
        <v>16</v>
      </c>
      <c r="O4584" t="s">
        <v>205</v>
      </c>
      <c r="P4584" t="s">
        <v>138</v>
      </c>
      <c r="Q4584" t="s">
        <v>562</v>
      </c>
      <c r="R4584" t="s">
        <v>15977</v>
      </c>
      <c r="S4584" t="s">
        <v>57</v>
      </c>
      <c r="T4584" t="s">
        <v>479</v>
      </c>
      <c r="U4584" t="s">
        <v>92</v>
      </c>
      <c r="V4584" t="s">
        <v>2740</v>
      </c>
      <c r="W4584" t="s">
        <v>526</v>
      </c>
      <c r="X4584" t="s">
        <v>74</v>
      </c>
      <c r="Y4584" t="s">
        <v>276</v>
      </c>
      <c r="Z4584" t="s">
        <v>62</v>
      </c>
      <c r="AA4584" t="s">
        <v>64</v>
      </c>
      <c r="AB4584" t="s">
        <v>58</v>
      </c>
      <c r="AC4584" t="s">
        <v>66</v>
      </c>
      <c r="AD4584" t="s">
        <v>203</v>
      </c>
      <c r="AE4584" t="s">
        <v>5585</v>
      </c>
      <c r="AF4584" t="s">
        <v>357</v>
      </c>
      <c r="AG4584" t="s">
        <v>347</v>
      </c>
      <c r="AH4584" t="s">
        <v>780</v>
      </c>
      <c r="AI4584" t="s">
        <v>709</v>
      </c>
      <c r="AJ4584" t="s">
        <v>88</v>
      </c>
      <c r="AK4584" t="s">
        <v>73</v>
      </c>
      <c r="AL4584" t="s">
        <v>103</v>
      </c>
      <c r="AM4584" t="s">
        <v>157</v>
      </c>
      <c r="AN4584" t="s">
        <v>76</v>
      </c>
      <c r="AO4584" t="s">
        <v>1396</v>
      </c>
      <c r="AP4584" t="s">
        <v>4187</v>
      </c>
      <c r="AQ4584" t="s">
        <v>8697</v>
      </c>
      <c r="AR4584" t="s">
        <v>67</v>
      </c>
      <c r="AS4584" t="s">
        <v>54</v>
      </c>
      <c r="AT4584" t="s">
        <v>152</v>
      </c>
      <c r="AU4584" t="s">
        <v>107</v>
      </c>
      <c r="AV4584" t="s">
        <v>678</v>
      </c>
    </row>
    <row r="4585" spans="1:48" x14ac:dyDescent="0.3">
      <c r="A4585" t="s">
        <v>21211</v>
      </c>
      <c r="B4585" t="s">
        <v>21212</v>
      </c>
      <c r="C4585" s="1" t="str">
        <f t="shared" si="753"/>
        <v>21:0976</v>
      </c>
      <c r="D4585" s="1" t="str">
        <f t="shared" ref="D4585:D4600" si="759">HYPERLINK("https://geochem.nrcan.gc.ca/cdogs/content/svy/svy210104_e.htm", "21:0104")</f>
        <v>21:0104</v>
      </c>
      <c r="E4585" t="s">
        <v>21213</v>
      </c>
      <c r="F4585" t="s">
        <v>21214</v>
      </c>
      <c r="H4585">
        <v>58.994818199999997</v>
      </c>
      <c r="I4585">
        <v>-96.250744400000002</v>
      </c>
      <c r="J4585" s="1" t="str">
        <f t="shared" si="757"/>
        <v>NGR lake sediment grab sample</v>
      </c>
      <c r="K4585" s="1" t="str">
        <f t="shared" si="758"/>
        <v>&lt;177 micron (NGR)</v>
      </c>
      <c r="L4585">
        <v>9</v>
      </c>
      <c r="M4585" t="s">
        <v>86</v>
      </c>
      <c r="N4585">
        <v>17</v>
      </c>
      <c r="O4585" t="s">
        <v>118</v>
      </c>
      <c r="P4585" t="s">
        <v>168</v>
      </c>
      <c r="Q4585" t="s">
        <v>462</v>
      </c>
      <c r="R4585" t="s">
        <v>356</v>
      </c>
      <c r="S4585" t="s">
        <v>57</v>
      </c>
      <c r="T4585" t="s">
        <v>189</v>
      </c>
      <c r="U4585" t="s">
        <v>96</v>
      </c>
      <c r="V4585" t="s">
        <v>347</v>
      </c>
      <c r="W4585" t="s">
        <v>62</v>
      </c>
      <c r="X4585" t="s">
        <v>67</v>
      </c>
      <c r="Y4585" t="s">
        <v>526</v>
      </c>
      <c r="Z4585" t="s">
        <v>62</v>
      </c>
      <c r="AA4585" t="s">
        <v>64</v>
      </c>
      <c r="AB4585" t="s">
        <v>436</v>
      </c>
      <c r="AC4585" t="s">
        <v>66</v>
      </c>
      <c r="AD4585" t="s">
        <v>67</v>
      </c>
      <c r="AE4585" t="s">
        <v>943</v>
      </c>
      <c r="AF4585" t="s">
        <v>281</v>
      </c>
      <c r="AG4585" t="s">
        <v>189</v>
      </c>
      <c r="AH4585" t="s">
        <v>173</v>
      </c>
      <c r="AI4585" t="s">
        <v>254</v>
      </c>
      <c r="AJ4585" t="s">
        <v>205</v>
      </c>
      <c r="AK4585" t="s">
        <v>73</v>
      </c>
      <c r="AL4585" t="s">
        <v>103</v>
      </c>
      <c r="AM4585" t="s">
        <v>103</v>
      </c>
      <c r="AN4585" t="s">
        <v>76</v>
      </c>
      <c r="AO4585" t="s">
        <v>117</v>
      </c>
      <c r="AP4585" t="s">
        <v>105</v>
      </c>
      <c r="AQ4585" t="s">
        <v>240</v>
      </c>
      <c r="AR4585" t="s">
        <v>67</v>
      </c>
      <c r="AS4585" t="s">
        <v>54</v>
      </c>
      <c r="AT4585" t="s">
        <v>73</v>
      </c>
      <c r="AU4585" t="s">
        <v>107</v>
      </c>
      <c r="AV4585" t="s">
        <v>21215</v>
      </c>
    </row>
    <row r="4586" spans="1:48" x14ac:dyDescent="0.3">
      <c r="A4586" t="s">
        <v>21216</v>
      </c>
      <c r="B4586" t="s">
        <v>21217</v>
      </c>
      <c r="C4586" s="1" t="str">
        <f t="shared" si="753"/>
        <v>21:0976</v>
      </c>
      <c r="D4586" s="1" t="str">
        <f t="shared" si="759"/>
        <v>21:0104</v>
      </c>
      <c r="E4586" t="s">
        <v>21218</v>
      </c>
      <c r="F4586" t="s">
        <v>21219</v>
      </c>
      <c r="H4586">
        <v>58.973742799999997</v>
      </c>
      <c r="I4586">
        <v>-96.204847700000002</v>
      </c>
      <c r="J4586" s="1" t="str">
        <f t="shared" si="757"/>
        <v>NGR lake sediment grab sample</v>
      </c>
      <c r="K4586" s="1" t="str">
        <f t="shared" si="758"/>
        <v>&lt;177 micron (NGR)</v>
      </c>
      <c r="L4586">
        <v>9</v>
      </c>
      <c r="M4586" t="s">
        <v>149</v>
      </c>
      <c r="N4586">
        <v>18</v>
      </c>
      <c r="O4586" t="s">
        <v>136</v>
      </c>
      <c r="P4586" t="s">
        <v>170</v>
      </c>
      <c r="Q4586" t="s">
        <v>560</v>
      </c>
      <c r="R4586" t="s">
        <v>317</v>
      </c>
      <c r="S4586" t="s">
        <v>57</v>
      </c>
      <c r="T4586" t="s">
        <v>615</v>
      </c>
      <c r="U4586" t="s">
        <v>59</v>
      </c>
      <c r="V4586" t="s">
        <v>347</v>
      </c>
      <c r="W4586" t="s">
        <v>95</v>
      </c>
      <c r="X4586" t="s">
        <v>67</v>
      </c>
      <c r="Y4586" t="s">
        <v>396</v>
      </c>
      <c r="Z4586" t="s">
        <v>62</v>
      </c>
      <c r="AA4586" t="s">
        <v>64</v>
      </c>
      <c r="AB4586" t="s">
        <v>282</v>
      </c>
      <c r="AC4586" t="s">
        <v>66</v>
      </c>
      <c r="AD4586" t="s">
        <v>67</v>
      </c>
      <c r="AE4586" t="s">
        <v>222</v>
      </c>
      <c r="AF4586" t="s">
        <v>281</v>
      </c>
      <c r="AG4586" t="s">
        <v>303</v>
      </c>
      <c r="AH4586" t="s">
        <v>472</v>
      </c>
      <c r="AI4586" t="s">
        <v>201</v>
      </c>
      <c r="AJ4586" t="s">
        <v>79</v>
      </c>
      <c r="AK4586" t="s">
        <v>73</v>
      </c>
      <c r="AL4586" t="s">
        <v>103</v>
      </c>
      <c r="AM4586" t="s">
        <v>103</v>
      </c>
      <c r="AN4586" t="s">
        <v>76</v>
      </c>
      <c r="AO4586" t="s">
        <v>373</v>
      </c>
      <c r="AP4586" t="s">
        <v>656</v>
      </c>
      <c r="AQ4586" t="s">
        <v>193</v>
      </c>
      <c r="AR4586" t="s">
        <v>67</v>
      </c>
      <c r="AS4586" t="s">
        <v>54</v>
      </c>
      <c r="AT4586" t="s">
        <v>73</v>
      </c>
      <c r="AU4586" t="s">
        <v>107</v>
      </c>
      <c r="AV4586" t="s">
        <v>4964</v>
      </c>
    </row>
    <row r="4587" spans="1:48" x14ac:dyDescent="0.3">
      <c r="A4587" t="s">
        <v>21220</v>
      </c>
      <c r="B4587" t="s">
        <v>21221</v>
      </c>
      <c r="C4587" s="1" t="str">
        <f t="shared" si="753"/>
        <v>21:0976</v>
      </c>
      <c r="D4587" s="1" t="str">
        <f t="shared" si="759"/>
        <v>21:0104</v>
      </c>
      <c r="E4587" t="s">
        <v>21222</v>
      </c>
      <c r="F4587" t="s">
        <v>21223</v>
      </c>
      <c r="H4587">
        <v>58.953094900000004</v>
      </c>
      <c r="I4587">
        <v>-96.1698059</v>
      </c>
      <c r="J4587" s="1" t="str">
        <f t="shared" si="757"/>
        <v>NGR lake sediment grab sample</v>
      </c>
      <c r="K4587" s="1" t="str">
        <f t="shared" si="758"/>
        <v>&lt;177 micron (NGR)</v>
      </c>
      <c r="L4587">
        <v>9</v>
      </c>
      <c r="M4587" t="s">
        <v>165</v>
      </c>
      <c r="N4587">
        <v>19</v>
      </c>
      <c r="O4587" t="s">
        <v>338</v>
      </c>
      <c r="P4587" t="s">
        <v>170</v>
      </c>
      <c r="Q4587" t="s">
        <v>364</v>
      </c>
      <c r="R4587" t="s">
        <v>282</v>
      </c>
      <c r="S4587" t="s">
        <v>57</v>
      </c>
      <c r="T4587" t="s">
        <v>192</v>
      </c>
      <c r="U4587" t="s">
        <v>57</v>
      </c>
      <c r="V4587" t="s">
        <v>2740</v>
      </c>
      <c r="W4587" t="s">
        <v>206</v>
      </c>
      <c r="X4587" t="s">
        <v>67</v>
      </c>
      <c r="Y4587" t="s">
        <v>526</v>
      </c>
      <c r="Z4587" t="s">
        <v>74</v>
      </c>
      <c r="AA4587" t="s">
        <v>64</v>
      </c>
      <c r="AB4587" t="s">
        <v>77</v>
      </c>
      <c r="AC4587" t="s">
        <v>66</v>
      </c>
      <c r="AD4587" t="s">
        <v>67</v>
      </c>
      <c r="AE4587" t="s">
        <v>191</v>
      </c>
      <c r="AF4587" t="s">
        <v>104</v>
      </c>
      <c r="AG4587" t="s">
        <v>264</v>
      </c>
      <c r="AH4587" t="s">
        <v>173</v>
      </c>
      <c r="AI4587" t="s">
        <v>94</v>
      </c>
      <c r="AJ4587" t="s">
        <v>62</v>
      </c>
      <c r="AK4587" t="s">
        <v>73</v>
      </c>
      <c r="AL4587" t="s">
        <v>103</v>
      </c>
      <c r="AM4587" t="s">
        <v>103</v>
      </c>
      <c r="AN4587" t="s">
        <v>76</v>
      </c>
      <c r="AO4587" t="s">
        <v>338</v>
      </c>
      <c r="AP4587" t="s">
        <v>1980</v>
      </c>
      <c r="AQ4587" t="s">
        <v>220</v>
      </c>
      <c r="AR4587" t="s">
        <v>67</v>
      </c>
      <c r="AS4587" t="s">
        <v>54</v>
      </c>
      <c r="AT4587" t="s">
        <v>73</v>
      </c>
      <c r="AU4587" t="s">
        <v>107</v>
      </c>
      <c r="AV4587" t="s">
        <v>21224</v>
      </c>
    </row>
    <row r="4588" spans="1:48" x14ac:dyDescent="0.3">
      <c r="A4588" t="s">
        <v>21225</v>
      </c>
      <c r="B4588" t="s">
        <v>21226</v>
      </c>
      <c r="C4588" s="1" t="str">
        <f t="shared" si="753"/>
        <v>21:0976</v>
      </c>
      <c r="D4588" s="1" t="str">
        <f t="shared" si="759"/>
        <v>21:0104</v>
      </c>
      <c r="E4588" t="s">
        <v>21227</v>
      </c>
      <c r="F4588" t="s">
        <v>21228</v>
      </c>
      <c r="H4588">
        <v>58.928156600000001</v>
      </c>
      <c r="I4588">
        <v>-96.177097000000003</v>
      </c>
      <c r="J4588" s="1" t="str">
        <f t="shared" si="757"/>
        <v>NGR lake sediment grab sample</v>
      </c>
      <c r="K4588" s="1" t="str">
        <f t="shared" si="758"/>
        <v>&lt;177 micron (NGR)</v>
      </c>
      <c r="L4588">
        <v>9</v>
      </c>
      <c r="M4588" t="s">
        <v>185</v>
      </c>
      <c r="N4588">
        <v>20</v>
      </c>
      <c r="O4588" t="s">
        <v>138</v>
      </c>
      <c r="P4588" t="s">
        <v>170</v>
      </c>
      <c r="Q4588" t="s">
        <v>505</v>
      </c>
      <c r="R4588" t="s">
        <v>141</v>
      </c>
      <c r="S4588" t="s">
        <v>57</v>
      </c>
      <c r="T4588" t="s">
        <v>93</v>
      </c>
      <c r="U4588" t="s">
        <v>116</v>
      </c>
      <c r="V4588" t="s">
        <v>2740</v>
      </c>
      <c r="W4588" t="s">
        <v>448</v>
      </c>
      <c r="X4588" t="s">
        <v>67</v>
      </c>
      <c r="Y4588" t="s">
        <v>206</v>
      </c>
      <c r="Z4588" t="s">
        <v>62</v>
      </c>
      <c r="AA4588" t="s">
        <v>64</v>
      </c>
      <c r="AB4588" t="s">
        <v>69</v>
      </c>
      <c r="AC4588" t="s">
        <v>66</v>
      </c>
      <c r="AD4588" t="s">
        <v>67</v>
      </c>
      <c r="AE4588" t="s">
        <v>120</v>
      </c>
      <c r="AF4588" t="s">
        <v>69</v>
      </c>
      <c r="AG4588" t="s">
        <v>153</v>
      </c>
      <c r="AH4588" t="s">
        <v>173</v>
      </c>
      <c r="AI4588" t="s">
        <v>226</v>
      </c>
      <c r="AJ4588" t="s">
        <v>327</v>
      </c>
      <c r="AK4588" t="s">
        <v>73</v>
      </c>
      <c r="AL4588" t="s">
        <v>75</v>
      </c>
      <c r="AM4588" t="s">
        <v>103</v>
      </c>
      <c r="AN4588" t="s">
        <v>76</v>
      </c>
      <c r="AO4588" t="s">
        <v>168</v>
      </c>
      <c r="AP4588" t="s">
        <v>2033</v>
      </c>
      <c r="AQ4588" t="s">
        <v>193</v>
      </c>
      <c r="AR4588" t="s">
        <v>67</v>
      </c>
      <c r="AS4588" t="s">
        <v>54</v>
      </c>
      <c r="AT4588" t="s">
        <v>73</v>
      </c>
      <c r="AU4588" t="s">
        <v>107</v>
      </c>
      <c r="AV4588" t="s">
        <v>18653</v>
      </c>
    </row>
    <row r="4589" spans="1:48" x14ac:dyDescent="0.3">
      <c r="A4589" t="s">
        <v>21229</v>
      </c>
      <c r="B4589" t="s">
        <v>21230</v>
      </c>
      <c r="C4589" s="1" t="str">
        <f t="shared" si="753"/>
        <v>21:0976</v>
      </c>
      <c r="D4589" s="1" t="str">
        <f t="shared" si="759"/>
        <v>21:0104</v>
      </c>
      <c r="E4589" t="s">
        <v>21231</v>
      </c>
      <c r="F4589" t="s">
        <v>21232</v>
      </c>
      <c r="H4589">
        <v>58.924307800000001</v>
      </c>
      <c r="I4589">
        <v>-96.122360200000003</v>
      </c>
      <c r="J4589" s="1" t="str">
        <f t="shared" si="757"/>
        <v>NGR lake sediment grab sample</v>
      </c>
      <c r="K4589" s="1" t="str">
        <f t="shared" si="758"/>
        <v>&lt;177 micron (NGR)</v>
      </c>
      <c r="L4589">
        <v>9</v>
      </c>
      <c r="M4589" t="s">
        <v>200</v>
      </c>
      <c r="N4589">
        <v>21</v>
      </c>
      <c r="O4589" t="s">
        <v>92</v>
      </c>
      <c r="P4589" t="s">
        <v>54</v>
      </c>
      <c r="Q4589" t="s">
        <v>488</v>
      </c>
      <c r="R4589" t="s">
        <v>99</v>
      </c>
      <c r="S4589" t="s">
        <v>57</v>
      </c>
      <c r="T4589" t="s">
        <v>142</v>
      </c>
      <c r="U4589" t="s">
        <v>92</v>
      </c>
      <c r="V4589" t="s">
        <v>427</v>
      </c>
      <c r="W4589" t="s">
        <v>127</v>
      </c>
      <c r="X4589" t="s">
        <v>67</v>
      </c>
      <c r="Y4589" t="s">
        <v>95</v>
      </c>
      <c r="Z4589" t="s">
        <v>127</v>
      </c>
      <c r="AA4589" t="s">
        <v>64</v>
      </c>
      <c r="AB4589" t="s">
        <v>251</v>
      </c>
      <c r="AC4589" t="s">
        <v>66</v>
      </c>
      <c r="AD4589" t="s">
        <v>74</v>
      </c>
      <c r="AE4589" t="s">
        <v>526</v>
      </c>
      <c r="AF4589" t="s">
        <v>97</v>
      </c>
      <c r="AG4589" t="s">
        <v>58</v>
      </c>
      <c r="AH4589" t="s">
        <v>155</v>
      </c>
      <c r="AI4589" t="s">
        <v>328</v>
      </c>
      <c r="AJ4589" t="s">
        <v>263</v>
      </c>
      <c r="AK4589" t="s">
        <v>73</v>
      </c>
      <c r="AL4589" t="s">
        <v>74</v>
      </c>
      <c r="AM4589" t="s">
        <v>75</v>
      </c>
      <c r="AN4589" t="s">
        <v>76</v>
      </c>
      <c r="AO4589" t="s">
        <v>281</v>
      </c>
      <c r="AP4589" t="s">
        <v>596</v>
      </c>
      <c r="AQ4589" t="s">
        <v>306</v>
      </c>
      <c r="AR4589" t="s">
        <v>62</v>
      </c>
      <c r="AS4589" t="s">
        <v>54</v>
      </c>
      <c r="AT4589" t="s">
        <v>73</v>
      </c>
      <c r="AU4589" t="s">
        <v>107</v>
      </c>
      <c r="AV4589" t="s">
        <v>8410</v>
      </c>
    </row>
    <row r="4590" spans="1:48" x14ac:dyDescent="0.3">
      <c r="A4590" t="s">
        <v>21233</v>
      </c>
      <c r="B4590" t="s">
        <v>21234</v>
      </c>
      <c r="C4590" s="1" t="str">
        <f t="shared" si="753"/>
        <v>21:0976</v>
      </c>
      <c r="D4590" s="1" t="str">
        <f t="shared" si="759"/>
        <v>21:0104</v>
      </c>
      <c r="E4590" t="s">
        <v>21235</v>
      </c>
      <c r="F4590" t="s">
        <v>21236</v>
      </c>
      <c r="H4590">
        <v>58.986056699999999</v>
      </c>
      <c r="I4590">
        <v>-96.1375934</v>
      </c>
      <c r="J4590" s="1" t="str">
        <f t="shared" si="757"/>
        <v>NGR lake sediment grab sample</v>
      </c>
      <c r="K4590" s="1" t="str">
        <f t="shared" si="758"/>
        <v>&lt;177 micron (NGR)</v>
      </c>
      <c r="L4590">
        <v>9</v>
      </c>
      <c r="M4590" t="s">
        <v>217</v>
      </c>
      <c r="N4590">
        <v>22</v>
      </c>
      <c r="O4590" t="s">
        <v>87</v>
      </c>
      <c r="P4590" t="s">
        <v>54</v>
      </c>
      <c r="Q4590" t="s">
        <v>420</v>
      </c>
      <c r="R4590" t="s">
        <v>134</v>
      </c>
      <c r="S4590" t="s">
        <v>57</v>
      </c>
      <c r="T4590" t="s">
        <v>250</v>
      </c>
      <c r="U4590" t="s">
        <v>178</v>
      </c>
      <c r="V4590" t="s">
        <v>492</v>
      </c>
      <c r="W4590" t="s">
        <v>96</v>
      </c>
      <c r="X4590" t="s">
        <v>67</v>
      </c>
      <c r="Y4590" t="s">
        <v>205</v>
      </c>
      <c r="Z4590" t="s">
        <v>96</v>
      </c>
      <c r="AA4590" t="s">
        <v>64</v>
      </c>
      <c r="AB4590" t="s">
        <v>575</v>
      </c>
      <c r="AC4590" t="s">
        <v>66</v>
      </c>
      <c r="AD4590" t="s">
        <v>67</v>
      </c>
      <c r="AE4590" t="s">
        <v>526</v>
      </c>
      <c r="AF4590" t="s">
        <v>187</v>
      </c>
      <c r="AG4590" t="s">
        <v>91</v>
      </c>
      <c r="AH4590" t="s">
        <v>173</v>
      </c>
      <c r="AI4590" t="s">
        <v>265</v>
      </c>
      <c r="AJ4590" t="s">
        <v>159</v>
      </c>
      <c r="AK4590" t="s">
        <v>73</v>
      </c>
      <c r="AL4590" t="s">
        <v>206</v>
      </c>
      <c r="AM4590" t="s">
        <v>75</v>
      </c>
      <c r="AN4590" t="s">
        <v>76</v>
      </c>
      <c r="AO4590" t="s">
        <v>77</v>
      </c>
      <c r="AP4590" t="s">
        <v>253</v>
      </c>
      <c r="AQ4590" t="s">
        <v>127</v>
      </c>
      <c r="AR4590" t="s">
        <v>74</v>
      </c>
      <c r="AS4590" t="s">
        <v>54</v>
      </c>
      <c r="AT4590" t="s">
        <v>73</v>
      </c>
      <c r="AU4590" t="s">
        <v>107</v>
      </c>
      <c r="AV4590" t="s">
        <v>21237</v>
      </c>
    </row>
    <row r="4591" spans="1:48" x14ac:dyDescent="0.3">
      <c r="A4591" t="s">
        <v>21238</v>
      </c>
      <c r="B4591" t="s">
        <v>21239</v>
      </c>
      <c r="C4591" s="1" t="str">
        <f t="shared" si="753"/>
        <v>21:0976</v>
      </c>
      <c r="D4591" s="1" t="str">
        <f t="shared" si="759"/>
        <v>21:0104</v>
      </c>
      <c r="E4591" t="s">
        <v>21240</v>
      </c>
      <c r="F4591" t="s">
        <v>21241</v>
      </c>
      <c r="H4591">
        <v>58.9688911</v>
      </c>
      <c r="I4591">
        <v>-96.118468399999998</v>
      </c>
      <c r="J4591" s="1" t="str">
        <f t="shared" si="757"/>
        <v>NGR lake sediment grab sample</v>
      </c>
      <c r="K4591" s="1" t="str">
        <f t="shared" si="758"/>
        <v>&lt;177 micron (NGR)</v>
      </c>
      <c r="L4591">
        <v>9</v>
      </c>
      <c r="M4591" t="s">
        <v>246</v>
      </c>
      <c r="N4591">
        <v>23</v>
      </c>
      <c r="O4591" t="s">
        <v>193</v>
      </c>
      <c r="P4591" t="s">
        <v>54</v>
      </c>
      <c r="Q4591" t="s">
        <v>1158</v>
      </c>
      <c r="R4591" t="s">
        <v>290</v>
      </c>
      <c r="S4591" t="s">
        <v>57</v>
      </c>
      <c r="T4591" t="s">
        <v>279</v>
      </c>
      <c r="U4591" t="s">
        <v>168</v>
      </c>
      <c r="V4591" t="s">
        <v>65</v>
      </c>
      <c r="W4591" t="s">
        <v>143</v>
      </c>
      <c r="X4591" t="s">
        <v>67</v>
      </c>
      <c r="Y4591" t="s">
        <v>62</v>
      </c>
      <c r="Z4591" t="s">
        <v>96</v>
      </c>
      <c r="AA4591" t="s">
        <v>64</v>
      </c>
      <c r="AB4591" t="s">
        <v>471</v>
      </c>
      <c r="AC4591" t="s">
        <v>66</v>
      </c>
      <c r="AD4591" t="s">
        <v>67</v>
      </c>
      <c r="AE4591" t="s">
        <v>526</v>
      </c>
      <c r="AF4591" t="s">
        <v>347</v>
      </c>
      <c r="AG4591" t="s">
        <v>58</v>
      </c>
      <c r="AH4591" t="s">
        <v>173</v>
      </c>
      <c r="AI4591" t="s">
        <v>117</v>
      </c>
      <c r="AJ4591" t="s">
        <v>233</v>
      </c>
      <c r="AK4591" t="s">
        <v>73</v>
      </c>
      <c r="AL4591" t="s">
        <v>74</v>
      </c>
      <c r="AM4591" t="s">
        <v>177</v>
      </c>
      <c r="AN4591" t="s">
        <v>76</v>
      </c>
      <c r="AO4591" t="s">
        <v>77</v>
      </c>
      <c r="AP4591" t="s">
        <v>158</v>
      </c>
      <c r="AQ4591" t="s">
        <v>363</v>
      </c>
      <c r="AR4591" t="s">
        <v>67</v>
      </c>
      <c r="AS4591" t="s">
        <v>54</v>
      </c>
      <c r="AT4591" t="s">
        <v>73</v>
      </c>
      <c r="AU4591" t="s">
        <v>107</v>
      </c>
      <c r="AV4591" t="s">
        <v>1779</v>
      </c>
    </row>
    <row r="4592" spans="1:48" x14ac:dyDescent="0.3">
      <c r="A4592" t="s">
        <v>21242</v>
      </c>
      <c r="B4592" t="s">
        <v>21243</v>
      </c>
      <c r="C4592" s="1" t="str">
        <f t="shared" si="753"/>
        <v>21:0976</v>
      </c>
      <c r="D4592" s="1" t="str">
        <f t="shared" si="759"/>
        <v>21:0104</v>
      </c>
      <c r="E4592" t="s">
        <v>21244</v>
      </c>
      <c r="F4592" t="s">
        <v>21245</v>
      </c>
      <c r="H4592">
        <v>58.887192800000001</v>
      </c>
      <c r="I4592">
        <v>-96.137631200000001</v>
      </c>
      <c r="J4592" s="1" t="str">
        <f t="shared" si="757"/>
        <v>NGR lake sediment grab sample</v>
      </c>
      <c r="K4592" s="1" t="str">
        <f t="shared" si="758"/>
        <v>&lt;177 micron (NGR)</v>
      </c>
      <c r="L4592">
        <v>9</v>
      </c>
      <c r="M4592" t="s">
        <v>260</v>
      </c>
      <c r="N4592">
        <v>24</v>
      </c>
      <c r="O4592" t="s">
        <v>127</v>
      </c>
      <c r="P4592" t="s">
        <v>54</v>
      </c>
      <c r="Q4592" t="s">
        <v>1814</v>
      </c>
      <c r="R4592" t="s">
        <v>317</v>
      </c>
      <c r="S4592" t="s">
        <v>57</v>
      </c>
      <c r="T4592" t="s">
        <v>93</v>
      </c>
      <c r="U4592" t="s">
        <v>59</v>
      </c>
      <c r="V4592" t="s">
        <v>381</v>
      </c>
      <c r="W4592" t="s">
        <v>170</v>
      </c>
      <c r="X4592" t="s">
        <v>67</v>
      </c>
      <c r="Y4592" t="s">
        <v>421</v>
      </c>
      <c r="Z4592" t="s">
        <v>170</v>
      </c>
      <c r="AA4592" t="s">
        <v>64</v>
      </c>
      <c r="AB4592" t="s">
        <v>141</v>
      </c>
      <c r="AC4592" t="s">
        <v>66</v>
      </c>
      <c r="AD4592" t="s">
        <v>67</v>
      </c>
      <c r="AE4592" t="s">
        <v>1911</v>
      </c>
      <c r="AF4592" t="s">
        <v>116</v>
      </c>
      <c r="AG4592" t="s">
        <v>725</v>
      </c>
      <c r="AH4592" t="s">
        <v>173</v>
      </c>
      <c r="AI4592" t="s">
        <v>209</v>
      </c>
      <c r="AJ4592" t="s">
        <v>363</v>
      </c>
      <c r="AK4592" t="s">
        <v>73</v>
      </c>
      <c r="AL4592" t="s">
        <v>75</v>
      </c>
      <c r="AM4592" t="s">
        <v>103</v>
      </c>
      <c r="AN4592" t="s">
        <v>76</v>
      </c>
      <c r="AO4592" t="s">
        <v>168</v>
      </c>
      <c r="AP4592" t="s">
        <v>656</v>
      </c>
      <c r="AQ4592" t="s">
        <v>136</v>
      </c>
      <c r="AR4592" t="s">
        <v>67</v>
      </c>
      <c r="AS4592" t="s">
        <v>54</v>
      </c>
      <c r="AT4592" t="s">
        <v>73</v>
      </c>
      <c r="AU4592" t="s">
        <v>107</v>
      </c>
      <c r="AV4592" t="s">
        <v>18748</v>
      </c>
    </row>
    <row r="4593" spans="1:48" x14ac:dyDescent="0.3">
      <c r="A4593" t="s">
        <v>21246</v>
      </c>
      <c r="B4593" t="s">
        <v>21247</v>
      </c>
      <c r="C4593" s="1" t="str">
        <f t="shared" si="753"/>
        <v>21:0976</v>
      </c>
      <c r="D4593" s="1" t="str">
        <f t="shared" si="759"/>
        <v>21:0104</v>
      </c>
      <c r="E4593" t="s">
        <v>21248</v>
      </c>
      <c r="F4593" t="s">
        <v>21249</v>
      </c>
      <c r="H4593">
        <v>58.865259799999997</v>
      </c>
      <c r="I4593">
        <v>-96.128825899999995</v>
      </c>
      <c r="J4593" s="1" t="str">
        <f t="shared" si="757"/>
        <v>NGR lake sediment grab sample</v>
      </c>
      <c r="K4593" s="1" t="str">
        <f t="shared" si="758"/>
        <v>&lt;177 micron (NGR)</v>
      </c>
      <c r="L4593">
        <v>9</v>
      </c>
      <c r="M4593" t="s">
        <v>273</v>
      </c>
      <c r="N4593">
        <v>25</v>
      </c>
      <c r="O4593" t="s">
        <v>170</v>
      </c>
      <c r="P4593" t="s">
        <v>54</v>
      </c>
      <c r="Q4593" t="s">
        <v>2145</v>
      </c>
      <c r="R4593" t="s">
        <v>357</v>
      </c>
      <c r="S4593" t="s">
        <v>57</v>
      </c>
      <c r="T4593" t="s">
        <v>380</v>
      </c>
      <c r="U4593" t="s">
        <v>168</v>
      </c>
      <c r="V4593" t="s">
        <v>575</v>
      </c>
      <c r="W4593" t="s">
        <v>143</v>
      </c>
      <c r="X4593" t="s">
        <v>67</v>
      </c>
      <c r="Y4593" t="s">
        <v>62</v>
      </c>
      <c r="Z4593" t="s">
        <v>62</v>
      </c>
      <c r="AA4593" t="s">
        <v>64</v>
      </c>
      <c r="AB4593" t="s">
        <v>264</v>
      </c>
      <c r="AC4593" t="s">
        <v>66</v>
      </c>
      <c r="AD4593" t="s">
        <v>67</v>
      </c>
      <c r="AE4593" t="s">
        <v>1211</v>
      </c>
      <c r="AF4593" t="s">
        <v>187</v>
      </c>
      <c r="AG4593" t="s">
        <v>252</v>
      </c>
      <c r="AH4593" t="s">
        <v>173</v>
      </c>
      <c r="AI4593" t="s">
        <v>318</v>
      </c>
      <c r="AJ4593" t="s">
        <v>240</v>
      </c>
      <c r="AK4593" t="s">
        <v>73</v>
      </c>
      <c r="AL4593" t="s">
        <v>125</v>
      </c>
      <c r="AM4593" t="s">
        <v>103</v>
      </c>
      <c r="AN4593" t="s">
        <v>76</v>
      </c>
      <c r="AO4593" t="s">
        <v>104</v>
      </c>
      <c r="AP4593" t="s">
        <v>126</v>
      </c>
      <c r="AQ4593" t="s">
        <v>118</v>
      </c>
      <c r="AR4593" t="s">
        <v>67</v>
      </c>
      <c r="AS4593" t="s">
        <v>54</v>
      </c>
      <c r="AT4593" t="s">
        <v>73</v>
      </c>
      <c r="AU4593" t="s">
        <v>107</v>
      </c>
      <c r="AV4593" t="s">
        <v>14321</v>
      </c>
    </row>
    <row r="4594" spans="1:48" x14ac:dyDescent="0.3">
      <c r="A4594" t="s">
        <v>21250</v>
      </c>
      <c r="B4594" t="s">
        <v>21251</v>
      </c>
      <c r="C4594" s="1" t="str">
        <f t="shared" si="753"/>
        <v>21:0976</v>
      </c>
      <c r="D4594" s="1" t="str">
        <f t="shared" si="759"/>
        <v>21:0104</v>
      </c>
      <c r="E4594" t="s">
        <v>21252</v>
      </c>
      <c r="F4594" t="s">
        <v>21253</v>
      </c>
      <c r="H4594">
        <v>58.831484500000002</v>
      </c>
      <c r="I4594">
        <v>-96.118916900000002</v>
      </c>
      <c r="J4594" s="1" t="str">
        <f t="shared" si="757"/>
        <v>NGR lake sediment grab sample</v>
      </c>
      <c r="K4594" s="1" t="str">
        <f t="shared" si="758"/>
        <v>&lt;177 micron (NGR)</v>
      </c>
      <c r="L4594">
        <v>9</v>
      </c>
      <c r="M4594" t="s">
        <v>113</v>
      </c>
      <c r="N4594">
        <v>26</v>
      </c>
      <c r="O4594" t="s">
        <v>346</v>
      </c>
      <c r="P4594" t="s">
        <v>54</v>
      </c>
      <c r="Q4594" t="s">
        <v>380</v>
      </c>
      <c r="R4594" t="s">
        <v>189</v>
      </c>
      <c r="S4594" t="s">
        <v>57</v>
      </c>
      <c r="T4594" t="s">
        <v>168</v>
      </c>
      <c r="U4594" t="s">
        <v>57</v>
      </c>
      <c r="V4594" t="s">
        <v>2740</v>
      </c>
      <c r="W4594" t="s">
        <v>103</v>
      </c>
      <c r="X4594" t="s">
        <v>67</v>
      </c>
      <c r="Y4594" t="s">
        <v>75</v>
      </c>
      <c r="Z4594" t="s">
        <v>67</v>
      </c>
      <c r="AA4594" t="s">
        <v>64</v>
      </c>
      <c r="AB4594" t="s">
        <v>138</v>
      </c>
      <c r="AC4594" t="s">
        <v>66</v>
      </c>
      <c r="AD4594" t="s">
        <v>67</v>
      </c>
      <c r="AE4594" t="s">
        <v>10670</v>
      </c>
      <c r="AF4594" t="s">
        <v>76</v>
      </c>
      <c r="AG4594" t="s">
        <v>138</v>
      </c>
      <c r="AH4594" t="s">
        <v>780</v>
      </c>
      <c r="AI4594" t="s">
        <v>68</v>
      </c>
      <c r="AJ4594" t="s">
        <v>75</v>
      </c>
      <c r="AK4594" t="s">
        <v>73</v>
      </c>
      <c r="AL4594" t="s">
        <v>103</v>
      </c>
      <c r="AM4594" t="s">
        <v>103</v>
      </c>
      <c r="AN4594" t="s">
        <v>76</v>
      </c>
      <c r="AO4594" t="s">
        <v>62</v>
      </c>
      <c r="AP4594" t="s">
        <v>8164</v>
      </c>
      <c r="AQ4594" t="s">
        <v>220</v>
      </c>
      <c r="AR4594" t="s">
        <v>67</v>
      </c>
      <c r="AS4594" t="s">
        <v>54</v>
      </c>
      <c r="AT4594" t="s">
        <v>73</v>
      </c>
      <c r="AU4594" t="s">
        <v>107</v>
      </c>
      <c r="AV4594" t="s">
        <v>16313</v>
      </c>
    </row>
    <row r="4595" spans="1:48" x14ac:dyDescent="0.3">
      <c r="A4595" t="s">
        <v>21254</v>
      </c>
      <c r="B4595" t="s">
        <v>21255</v>
      </c>
      <c r="C4595" s="1" t="str">
        <f t="shared" si="753"/>
        <v>21:0976</v>
      </c>
      <c r="D4595" s="1" t="str">
        <f t="shared" si="759"/>
        <v>21:0104</v>
      </c>
      <c r="E4595" t="s">
        <v>21252</v>
      </c>
      <c r="F4595" t="s">
        <v>21256</v>
      </c>
      <c r="H4595">
        <v>58.831484500000002</v>
      </c>
      <c r="I4595">
        <v>-96.118916900000002</v>
      </c>
      <c r="J4595" s="1" t="str">
        <f t="shared" si="757"/>
        <v>NGR lake sediment grab sample</v>
      </c>
      <c r="K4595" s="1" t="str">
        <f t="shared" si="758"/>
        <v>&lt;177 micron (NGR)</v>
      </c>
      <c r="L4595">
        <v>9</v>
      </c>
      <c r="M4595" t="s">
        <v>132</v>
      </c>
      <c r="N4595">
        <v>27</v>
      </c>
      <c r="O4595" t="s">
        <v>346</v>
      </c>
      <c r="P4595" t="s">
        <v>54</v>
      </c>
      <c r="Q4595" t="s">
        <v>380</v>
      </c>
      <c r="R4595" t="s">
        <v>890</v>
      </c>
      <c r="S4595" t="s">
        <v>57</v>
      </c>
      <c r="T4595" t="s">
        <v>178</v>
      </c>
      <c r="U4595" t="s">
        <v>57</v>
      </c>
      <c r="V4595" t="s">
        <v>2740</v>
      </c>
      <c r="W4595" t="s">
        <v>103</v>
      </c>
      <c r="X4595" t="s">
        <v>67</v>
      </c>
      <c r="Y4595" t="s">
        <v>75</v>
      </c>
      <c r="Z4595" t="s">
        <v>67</v>
      </c>
      <c r="AA4595" t="s">
        <v>64</v>
      </c>
      <c r="AB4595" t="s">
        <v>138</v>
      </c>
      <c r="AC4595" t="s">
        <v>66</v>
      </c>
      <c r="AD4595" t="s">
        <v>67</v>
      </c>
      <c r="AE4595" t="s">
        <v>7472</v>
      </c>
      <c r="AF4595" t="s">
        <v>76</v>
      </c>
      <c r="AG4595" t="s">
        <v>57</v>
      </c>
      <c r="AH4595" t="s">
        <v>780</v>
      </c>
      <c r="AI4595" t="s">
        <v>206</v>
      </c>
      <c r="AJ4595" t="s">
        <v>177</v>
      </c>
      <c r="AK4595" t="s">
        <v>73</v>
      </c>
      <c r="AL4595" t="s">
        <v>103</v>
      </c>
      <c r="AM4595" t="s">
        <v>103</v>
      </c>
      <c r="AN4595" t="s">
        <v>76</v>
      </c>
      <c r="AO4595" t="s">
        <v>171</v>
      </c>
      <c r="AP4595" t="s">
        <v>8164</v>
      </c>
      <c r="AQ4595" t="s">
        <v>79</v>
      </c>
      <c r="AR4595" t="s">
        <v>67</v>
      </c>
      <c r="AS4595" t="s">
        <v>54</v>
      </c>
      <c r="AT4595" t="s">
        <v>73</v>
      </c>
      <c r="AU4595" t="s">
        <v>107</v>
      </c>
      <c r="AV4595" t="s">
        <v>21257</v>
      </c>
    </row>
    <row r="4596" spans="1:48" x14ac:dyDescent="0.3">
      <c r="A4596" t="s">
        <v>21258</v>
      </c>
      <c r="B4596" t="s">
        <v>21259</v>
      </c>
      <c r="C4596" s="1" t="str">
        <f t="shared" si="753"/>
        <v>21:0976</v>
      </c>
      <c r="D4596" s="1" t="str">
        <f t="shared" si="759"/>
        <v>21:0104</v>
      </c>
      <c r="E4596" t="s">
        <v>21260</v>
      </c>
      <c r="F4596" t="s">
        <v>21261</v>
      </c>
      <c r="H4596">
        <v>58.7850216</v>
      </c>
      <c r="I4596">
        <v>-96.140959300000006</v>
      </c>
      <c r="J4596" s="1" t="str">
        <f t="shared" si="757"/>
        <v>NGR lake sediment grab sample</v>
      </c>
      <c r="K4596" s="1" t="str">
        <f t="shared" si="758"/>
        <v>&lt;177 micron (NGR)</v>
      </c>
      <c r="L4596">
        <v>9</v>
      </c>
      <c r="M4596" t="s">
        <v>289</v>
      </c>
      <c r="N4596">
        <v>28</v>
      </c>
      <c r="O4596" t="s">
        <v>101</v>
      </c>
      <c r="P4596" t="s">
        <v>117</v>
      </c>
      <c r="Q4596" t="s">
        <v>152</v>
      </c>
      <c r="R4596" t="s">
        <v>236</v>
      </c>
      <c r="S4596" t="s">
        <v>57</v>
      </c>
      <c r="T4596" t="s">
        <v>169</v>
      </c>
      <c r="U4596" t="s">
        <v>59</v>
      </c>
      <c r="V4596" t="s">
        <v>2740</v>
      </c>
      <c r="W4596" t="s">
        <v>224</v>
      </c>
      <c r="X4596" t="s">
        <v>74</v>
      </c>
      <c r="Y4596" t="s">
        <v>157</v>
      </c>
      <c r="Z4596" t="s">
        <v>74</v>
      </c>
      <c r="AA4596" t="s">
        <v>64</v>
      </c>
      <c r="AB4596" t="s">
        <v>471</v>
      </c>
      <c r="AC4596" t="s">
        <v>66</v>
      </c>
      <c r="AD4596" t="s">
        <v>170</v>
      </c>
      <c r="AE4596" t="s">
        <v>7472</v>
      </c>
      <c r="AF4596" t="s">
        <v>151</v>
      </c>
      <c r="AG4596" t="s">
        <v>117</v>
      </c>
      <c r="AH4596" t="s">
        <v>173</v>
      </c>
      <c r="AI4596" t="s">
        <v>118</v>
      </c>
      <c r="AJ4596" t="s">
        <v>106</v>
      </c>
      <c r="AK4596" t="s">
        <v>73</v>
      </c>
      <c r="AL4596" t="s">
        <v>103</v>
      </c>
      <c r="AM4596" t="s">
        <v>103</v>
      </c>
      <c r="AN4596" t="s">
        <v>76</v>
      </c>
      <c r="AO4596" t="s">
        <v>305</v>
      </c>
      <c r="AP4596" t="s">
        <v>1158</v>
      </c>
      <c r="AQ4596" t="s">
        <v>118</v>
      </c>
      <c r="AR4596" t="s">
        <v>67</v>
      </c>
      <c r="AS4596" t="s">
        <v>54</v>
      </c>
      <c r="AT4596" t="s">
        <v>73</v>
      </c>
      <c r="AU4596" t="s">
        <v>107</v>
      </c>
      <c r="AV4596" t="s">
        <v>16047</v>
      </c>
    </row>
    <row r="4597" spans="1:48" x14ac:dyDescent="0.3">
      <c r="A4597" t="s">
        <v>21262</v>
      </c>
      <c r="B4597" t="s">
        <v>21263</v>
      </c>
      <c r="C4597" s="1" t="str">
        <f t="shared" si="753"/>
        <v>21:0976</v>
      </c>
      <c r="D4597" s="1" t="str">
        <f t="shared" si="759"/>
        <v>21:0104</v>
      </c>
      <c r="E4597" t="s">
        <v>21264</v>
      </c>
      <c r="F4597" t="s">
        <v>21265</v>
      </c>
      <c r="H4597">
        <v>58.759329899999997</v>
      </c>
      <c r="I4597">
        <v>-96.130047099999999</v>
      </c>
      <c r="J4597" s="1" t="str">
        <f t="shared" si="757"/>
        <v>NGR lake sediment grab sample</v>
      </c>
      <c r="K4597" s="1" t="str">
        <f t="shared" si="758"/>
        <v>&lt;177 micron (NGR)</v>
      </c>
      <c r="L4597">
        <v>9</v>
      </c>
      <c r="M4597" t="s">
        <v>301</v>
      </c>
      <c r="N4597">
        <v>29</v>
      </c>
      <c r="O4597" t="s">
        <v>10989</v>
      </c>
      <c r="P4597" t="s">
        <v>92</v>
      </c>
      <c r="Q4597" t="s">
        <v>277</v>
      </c>
      <c r="R4597" t="s">
        <v>1022</v>
      </c>
      <c r="S4597" t="s">
        <v>57</v>
      </c>
      <c r="T4597" t="s">
        <v>604</v>
      </c>
      <c r="U4597" t="s">
        <v>104</v>
      </c>
      <c r="V4597" t="s">
        <v>550</v>
      </c>
      <c r="W4597" t="s">
        <v>526</v>
      </c>
      <c r="X4597" t="s">
        <v>74</v>
      </c>
      <c r="Y4597" t="s">
        <v>101</v>
      </c>
      <c r="Z4597" t="s">
        <v>62</v>
      </c>
      <c r="AA4597" t="s">
        <v>64</v>
      </c>
      <c r="AB4597" t="s">
        <v>236</v>
      </c>
      <c r="AC4597" t="s">
        <v>66</v>
      </c>
      <c r="AD4597" t="s">
        <v>96</v>
      </c>
      <c r="AE4597" t="s">
        <v>3822</v>
      </c>
      <c r="AF4597" t="s">
        <v>550</v>
      </c>
      <c r="AG4597" t="s">
        <v>436</v>
      </c>
      <c r="AH4597" t="s">
        <v>125</v>
      </c>
      <c r="AI4597" t="s">
        <v>336</v>
      </c>
      <c r="AJ4597" t="s">
        <v>53</v>
      </c>
      <c r="AK4597" t="s">
        <v>73</v>
      </c>
      <c r="AL4597" t="s">
        <v>103</v>
      </c>
      <c r="AM4597" t="s">
        <v>125</v>
      </c>
      <c r="AN4597" t="s">
        <v>76</v>
      </c>
      <c r="AO4597" t="s">
        <v>203</v>
      </c>
      <c r="AP4597" t="s">
        <v>2705</v>
      </c>
      <c r="AQ4597" t="s">
        <v>138</v>
      </c>
      <c r="AR4597" t="s">
        <v>67</v>
      </c>
      <c r="AS4597" t="s">
        <v>62</v>
      </c>
      <c r="AT4597" t="s">
        <v>73</v>
      </c>
      <c r="AU4597" t="s">
        <v>107</v>
      </c>
      <c r="AV4597" t="s">
        <v>16410</v>
      </c>
    </row>
    <row r="4598" spans="1:48" x14ac:dyDescent="0.3">
      <c r="A4598" t="s">
        <v>21266</v>
      </c>
      <c r="B4598" t="s">
        <v>21267</v>
      </c>
      <c r="C4598" s="1" t="str">
        <f t="shared" si="753"/>
        <v>21:0976</v>
      </c>
      <c r="D4598" s="1" t="str">
        <f t="shared" si="759"/>
        <v>21:0104</v>
      </c>
      <c r="E4598" t="s">
        <v>21268</v>
      </c>
      <c r="F4598" t="s">
        <v>21269</v>
      </c>
      <c r="H4598">
        <v>58.739343300000002</v>
      </c>
      <c r="I4598">
        <v>-96.12115</v>
      </c>
      <c r="J4598" s="1" t="str">
        <f t="shared" si="757"/>
        <v>NGR lake sediment grab sample</v>
      </c>
      <c r="K4598" s="1" t="str">
        <f t="shared" si="758"/>
        <v>&lt;177 micron (NGR)</v>
      </c>
      <c r="L4598">
        <v>9</v>
      </c>
      <c r="M4598" t="s">
        <v>314</v>
      </c>
      <c r="N4598">
        <v>30</v>
      </c>
      <c r="O4598" t="s">
        <v>209</v>
      </c>
      <c r="P4598" t="s">
        <v>54</v>
      </c>
      <c r="Q4598" t="s">
        <v>777</v>
      </c>
      <c r="R4598" t="s">
        <v>121</v>
      </c>
      <c r="S4598" t="s">
        <v>57</v>
      </c>
      <c r="T4598" t="s">
        <v>428</v>
      </c>
      <c r="U4598" t="s">
        <v>92</v>
      </c>
      <c r="V4598" t="s">
        <v>236</v>
      </c>
      <c r="W4598" t="s">
        <v>205</v>
      </c>
      <c r="X4598" t="s">
        <v>67</v>
      </c>
      <c r="Y4598" t="s">
        <v>302</v>
      </c>
      <c r="Z4598" t="s">
        <v>96</v>
      </c>
      <c r="AA4598" t="s">
        <v>64</v>
      </c>
      <c r="AB4598" t="s">
        <v>99</v>
      </c>
      <c r="AC4598" t="s">
        <v>66</v>
      </c>
      <c r="AD4598" t="s">
        <v>67</v>
      </c>
      <c r="AE4598" t="s">
        <v>526</v>
      </c>
      <c r="AF4598" t="s">
        <v>141</v>
      </c>
      <c r="AG4598" t="s">
        <v>169</v>
      </c>
      <c r="AH4598" t="s">
        <v>70</v>
      </c>
      <c r="AI4598" t="s">
        <v>156</v>
      </c>
      <c r="AJ4598" t="s">
        <v>254</v>
      </c>
      <c r="AK4598" t="s">
        <v>73</v>
      </c>
      <c r="AL4598" t="s">
        <v>125</v>
      </c>
      <c r="AM4598" t="s">
        <v>75</v>
      </c>
      <c r="AN4598" t="s">
        <v>76</v>
      </c>
      <c r="AO4598" t="s">
        <v>92</v>
      </c>
      <c r="AP4598" t="s">
        <v>158</v>
      </c>
      <c r="AQ4598" t="s">
        <v>292</v>
      </c>
      <c r="AR4598" t="s">
        <v>74</v>
      </c>
      <c r="AS4598" t="s">
        <v>54</v>
      </c>
      <c r="AT4598" t="s">
        <v>73</v>
      </c>
      <c r="AU4598" t="s">
        <v>107</v>
      </c>
      <c r="AV4598" t="s">
        <v>3999</v>
      </c>
    </row>
    <row r="4599" spans="1:48" x14ac:dyDescent="0.3">
      <c r="A4599" t="s">
        <v>21270</v>
      </c>
      <c r="B4599" t="s">
        <v>21271</v>
      </c>
      <c r="C4599" s="1" t="str">
        <f t="shared" si="753"/>
        <v>21:0976</v>
      </c>
      <c r="D4599" s="1" t="str">
        <f t="shared" si="759"/>
        <v>21:0104</v>
      </c>
      <c r="E4599" t="s">
        <v>21272</v>
      </c>
      <c r="F4599" t="s">
        <v>21273</v>
      </c>
      <c r="H4599">
        <v>58.717815000000002</v>
      </c>
      <c r="I4599">
        <v>-96.075024499999998</v>
      </c>
      <c r="J4599" s="1" t="str">
        <f t="shared" si="757"/>
        <v>NGR lake sediment grab sample</v>
      </c>
      <c r="K4599" s="1" t="str">
        <f t="shared" si="758"/>
        <v>&lt;177 micron (NGR)</v>
      </c>
      <c r="L4599">
        <v>9</v>
      </c>
      <c r="M4599" t="s">
        <v>324</v>
      </c>
      <c r="N4599">
        <v>31</v>
      </c>
      <c r="O4599" t="s">
        <v>178</v>
      </c>
      <c r="P4599" t="s">
        <v>127</v>
      </c>
      <c r="Q4599" t="s">
        <v>593</v>
      </c>
      <c r="R4599" t="s">
        <v>192</v>
      </c>
      <c r="S4599" t="s">
        <v>57</v>
      </c>
      <c r="T4599" t="s">
        <v>381</v>
      </c>
      <c r="U4599" t="s">
        <v>117</v>
      </c>
      <c r="V4599" t="s">
        <v>478</v>
      </c>
      <c r="W4599" t="s">
        <v>448</v>
      </c>
      <c r="X4599" t="s">
        <v>67</v>
      </c>
      <c r="Y4599" t="s">
        <v>238</v>
      </c>
      <c r="Z4599" t="s">
        <v>62</v>
      </c>
      <c r="AA4599" t="s">
        <v>64</v>
      </c>
      <c r="AB4599" t="s">
        <v>77</v>
      </c>
      <c r="AC4599" t="s">
        <v>66</v>
      </c>
      <c r="AD4599" t="s">
        <v>62</v>
      </c>
      <c r="AE4599" t="s">
        <v>70</v>
      </c>
      <c r="AF4599" t="s">
        <v>187</v>
      </c>
      <c r="AG4599" t="s">
        <v>192</v>
      </c>
      <c r="AH4599" t="s">
        <v>224</v>
      </c>
      <c r="AI4599" t="s">
        <v>127</v>
      </c>
      <c r="AJ4599" t="s">
        <v>95</v>
      </c>
      <c r="AK4599" t="s">
        <v>73</v>
      </c>
      <c r="AL4599" t="s">
        <v>103</v>
      </c>
      <c r="AM4599" t="s">
        <v>103</v>
      </c>
      <c r="AN4599" t="s">
        <v>76</v>
      </c>
      <c r="AO4599" t="s">
        <v>138</v>
      </c>
      <c r="AP4599" t="s">
        <v>1980</v>
      </c>
      <c r="AQ4599" t="s">
        <v>276</v>
      </c>
      <c r="AR4599" t="s">
        <v>67</v>
      </c>
      <c r="AS4599" t="s">
        <v>54</v>
      </c>
      <c r="AT4599" t="s">
        <v>73</v>
      </c>
      <c r="AU4599" t="s">
        <v>107</v>
      </c>
      <c r="AV4599" t="s">
        <v>16107</v>
      </c>
    </row>
    <row r="4600" spans="1:48" x14ac:dyDescent="0.3">
      <c r="A4600" t="s">
        <v>21274</v>
      </c>
      <c r="B4600" t="s">
        <v>21275</v>
      </c>
      <c r="C4600" s="1" t="str">
        <f t="shared" si="753"/>
        <v>21:0976</v>
      </c>
      <c r="D4600" s="1" t="str">
        <f t="shared" si="759"/>
        <v>21:0104</v>
      </c>
      <c r="E4600" t="s">
        <v>21276</v>
      </c>
      <c r="F4600" t="s">
        <v>21277</v>
      </c>
      <c r="H4600">
        <v>58.704921400000003</v>
      </c>
      <c r="I4600">
        <v>-96.010553700000003</v>
      </c>
      <c r="J4600" s="1" t="str">
        <f t="shared" si="757"/>
        <v>NGR lake sediment grab sample</v>
      </c>
      <c r="K4600" s="1" t="str">
        <f t="shared" si="758"/>
        <v>&lt;177 micron (NGR)</v>
      </c>
      <c r="L4600">
        <v>9</v>
      </c>
      <c r="M4600" t="s">
        <v>335</v>
      </c>
      <c r="N4600">
        <v>32</v>
      </c>
      <c r="O4600" t="s">
        <v>116</v>
      </c>
      <c r="P4600" t="s">
        <v>203</v>
      </c>
      <c r="Q4600" t="s">
        <v>58</v>
      </c>
      <c r="R4600" t="s">
        <v>16626</v>
      </c>
      <c r="S4600" t="s">
        <v>57</v>
      </c>
      <c r="T4600" t="s">
        <v>93</v>
      </c>
      <c r="U4600" t="s">
        <v>203</v>
      </c>
      <c r="V4600" t="s">
        <v>2740</v>
      </c>
      <c r="W4600" t="s">
        <v>75</v>
      </c>
      <c r="X4600" t="s">
        <v>67</v>
      </c>
      <c r="Y4600" t="s">
        <v>155</v>
      </c>
      <c r="Z4600" t="s">
        <v>67</v>
      </c>
      <c r="AA4600" t="s">
        <v>64</v>
      </c>
      <c r="AB4600" t="s">
        <v>69</v>
      </c>
      <c r="AC4600" t="s">
        <v>66</v>
      </c>
      <c r="AD4600" t="s">
        <v>117</v>
      </c>
      <c r="AE4600" t="s">
        <v>472</v>
      </c>
      <c r="AF4600" t="s">
        <v>356</v>
      </c>
      <c r="AG4600" t="s">
        <v>59</v>
      </c>
      <c r="AH4600" t="s">
        <v>70</v>
      </c>
      <c r="AI4600" t="s">
        <v>95</v>
      </c>
      <c r="AJ4600" t="s">
        <v>170</v>
      </c>
      <c r="AK4600" t="s">
        <v>73</v>
      </c>
      <c r="AL4600" t="s">
        <v>103</v>
      </c>
      <c r="AM4600" t="s">
        <v>103</v>
      </c>
      <c r="AN4600" t="s">
        <v>76</v>
      </c>
      <c r="AO4600" t="s">
        <v>124</v>
      </c>
      <c r="AP4600" t="s">
        <v>1158</v>
      </c>
      <c r="AQ4600" t="s">
        <v>156</v>
      </c>
      <c r="AR4600" t="s">
        <v>67</v>
      </c>
      <c r="AS4600" t="s">
        <v>54</v>
      </c>
      <c r="AT4600" t="s">
        <v>58</v>
      </c>
      <c r="AU4600" t="s">
        <v>107</v>
      </c>
      <c r="AV4600" t="s">
        <v>14812</v>
      </c>
    </row>
    <row r="4601" spans="1:48" hidden="1" x14ac:dyDescent="0.3">
      <c r="A4601" t="s">
        <v>21278</v>
      </c>
      <c r="B4601" t="s">
        <v>21279</v>
      </c>
      <c r="C4601" s="1" t="str">
        <f t="shared" si="753"/>
        <v>21:0976</v>
      </c>
      <c r="D4601" s="1" t="str">
        <f>HYPERLINK("https://geochem.nrcan.gc.ca/cdogs/content/svy/svy_e.htm", "")</f>
        <v/>
      </c>
      <c r="G4601" s="1" t="str">
        <f>HYPERLINK("https://geochem.nrcan.gc.ca/cdogs/content/cr_/cr_00162_e.htm", "162")</f>
        <v>162</v>
      </c>
      <c r="J4601" t="s">
        <v>230</v>
      </c>
      <c r="K4601" t="s">
        <v>231</v>
      </c>
      <c r="L4601">
        <v>9</v>
      </c>
      <c r="M4601" t="s">
        <v>232</v>
      </c>
      <c r="N4601">
        <v>33</v>
      </c>
      <c r="O4601" t="s">
        <v>156</v>
      </c>
      <c r="P4601" t="s">
        <v>54</v>
      </c>
      <c r="Q4601" t="s">
        <v>387</v>
      </c>
      <c r="R4601" t="s">
        <v>103</v>
      </c>
      <c r="S4601" t="s">
        <v>57</v>
      </c>
      <c r="T4601" t="s">
        <v>264</v>
      </c>
      <c r="U4601" t="s">
        <v>436</v>
      </c>
      <c r="V4601" t="s">
        <v>462</v>
      </c>
      <c r="W4601" t="s">
        <v>526</v>
      </c>
      <c r="X4601" t="s">
        <v>74</v>
      </c>
      <c r="Y4601" t="s">
        <v>96</v>
      </c>
      <c r="Z4601" t="s">
        <v>96</v>
      </c>
      <c r="AA4601" t="s">
        <v>64</v>
      </c>
      <c r="AB4601" t="s">
        <v>121</v>
      </c>
      <c r="AC4601" t="s">
        <v>66</v>
      </c>
      <c r="AD4601" t="s">
        <v>67</v>
      </c>
      <c r="AE4601" t="s">
        <v>302</v>
      </c>
      <c r="AF4601" t="s">
        <v>725</v>
      </c>
      <c r="AG4601" t="s">
        <v>317</v>
      </c>
      <c r="AH4601" t="s">
        <v>75</v>
      </c>
      <c r="AI4601" t="s">
        <v>121</v>
      </c>
      <c r="AJ4601" t="s">
        <v>193</v>
      </c>
      <c r="AK4601" t="s">
        <v>73</v>
      </c>
      <c r="AL4601" t="s">
        <v>157</v>
      </c>
      <c r="AM4601" t="s">
        <v>125</v>
      </c>
      <c r="AN4601" t="s">
        <v>76</v>
      </c>
      <c r="AO4601" t="s">
        <v>127</v>
      </c>
      <c r="AP4601" t="s">
        <v>21280</v>
      </c>
      <c r="AQ4601" t="s">
        <v>346</v>
      </c>
      <c r="AR4601" t="s">
        <v>67</v>
      </c>
      <c r="AS4601" t="s">
        <v>170</v>
      </c>
      <c r="AT4601" t="s">
        <v>73</v>
      </c>
      <c r="AU4601" t="s">
        <v>80</v>
      </c>
      <c r="AV4601" t="s">
        <v>21281</v>
      </c>
    </row>
    <row r="4602" spans="1:48" x14ac:dyDescent="0.3">
      <c r="A4602" t="s">
        <v>21282</v>
      </c>
      <c r="B4602" t="s">
        <v>21283</v>
      </c>
      <c r="C4602" s="1" t="str">
        <f t="shared" si="753"/>
        <v>21:0976</v>
      </c>
      <c r="D4602" s="1" t="str">
        <f t="shared" ref="D4602:D4619" si="760">HYPERLINK("https://geochem.nrcan.gc.ca/cdogs/content/svy/svy210104_e.htm", "21:0104")</f>
        <v>21:0104</v>
      </c>
      <c r="E4602" t="s">
        <v>21284</v>
      </c>
      <c r="F4602" t="s">
        <v>21285</v>
      </c>
      <c r="H4602">
        <v>58.677309600000001</v>
      </c>
      <c r="I4602">
        <v>-96.0689797</v>
      </c>
      <c r="J4602" s="1" t="str">
        <f t="shared" ref="J4602:J4619" si="761">HYPERLINK("https://geochem.nrcan.gc.ca/cdogs/content/kwd/kwd020027_e.htm", "NGR lake sediment grab sample")</f>
        <v>NGR lake sediment grab sample</v>
      </c>
      <c r="K4602" s="1" t="str">
        <f t="shared" ref="K4602:K4619" si="762">HYPERLINK("https://geochem.nrcan.gc.ca/cdogs/content/kwd/kwd080006_e.htm", "&lt;177 micron (NGR)")</f>
        <v>&lt;177 micron (NGR)</v>
      </c>
      <c r="L4602">
        <v>9</v>
      </c>
      <c r="M4602" t="s">
        <v>354</v>
      </c>
      <c r="N4602">
        <v>34</v>
      </c>
      <c r="O4602" t="s">
        <v>127</v>
      </c>
      <c r="P4602" t="s">
        <v>54</v>
      </c>
      <c r="Q4602" t="s">
        <v>593</v>
      </c>
      <c r="R4602" t="s">
        <v>890</v>
      </c>
      <c r="S4602" t="s">
        <v>57</v>
      </c>
      <c r="T4602" t="s">
        <v>187</v>
      </c>
      <c r="U4602" t="s">
        <v>138</v>
      </c>
      <c r="V4602" t="s">
        <v>2740</v>
      </c>
      <c r="W4602" t="s">
        <v>421</v>
      </c>
      <c r="X4602" t="s">
        <v>67</v>
      </c>
      <c r="Y4602" t="s">
        <v>526</v>
      </c>
      <c r="Z4602" t="s">
        <v>62</v>
      </c>
      <c r="AA4602" t="s">
        <v>64</v>
      </c>
      <c r="AB4602" t="s">
        <v>281</v>
      </c>
      <c r="AC4602" t="s">
        <v>66</v>
      </c>
      <c r="AD4602" t="s">
        <v>67</v>
      </c>
      <c r="AE4602" t="s">
        <v>224</v>
      </c>
      <c r="AF4602" t="s">
        <v>92</v>
      </c>
      <c r="AG4602" t="s">
        <v>550</v>
      </c>
      <c r="AH4602" t="s">
        <v>173</v>
      </c>
      <c r="AI4602" t="s">
        <v>327</v>
      </c>
      <c r="AJ4602" t="s">
        <v>171</v>
      </c>
      <c r="AK4602" t="s">
        <v>73</v>
      </c>
      <c r="AL4602" t="s">
        <v>103</v>
      </c>
      <c r="AM4602" t="s">
        <v>103</v>
      </c>
      <c r="AN4602" t="s">
        <v>76</v>
      </c>
      <c r="AO4602" t="s">
        <v>263</v>
      </c>
      <c r="AP4602" t="s">
        <v>1980</v>
      </c>
      <c r="AQ4602" t="s">
        <v>61</v>
      </c>
      <c r="AR4602" t="s">
        <v>67</v>
      </c>
      <c r="AS4602" t="s">
        <v>54</v>
      </c>
      <c r="AT4602" t="s">
        <v>73</v>
      </c>
      <c r="AU4602" t="s">
        <v>107</v>
      </c>
      <c r="AV4602" t="s">
        <v>9674</v>
      </c>
    </row>
    <row r="4603" spans="1:48" x14ac:dyDescent="0.3">
      <c r="A4603" t="s">
        <v>21286</v>
      </c>
      <c r="B4603" t="s">
        <v>21287</v>
      </c>
      <c r="C4603" s="1" t="str">
        <f t="shared" si="753"/>
        <v>21:0976</v>
      </c>
      <c r="D4603" s="1" t="str">
        <f t="shared" si="760"/>
        <v>21:0104</v>
      </c>
      <c r="E4603" t="s">
        <v>21288</v>
      </c>
      <c r="F4603" t="s">
        <v>21289</v>
      </c>
      <c r="H4603">
        <v>58.667679900000003</v>
      </c>
      <c r="I4603">
        <v>-96.064423000000005</v>
      </c>
      <c r="J4603" s="1" t="str">
        <f t="shared" si="761"/>
        <v>NGR lake sediment grab sample</v>
      </c>
      <c r="K4603" s="1" t="str">
        <f t="shared" si="762"/>
        <v>&lt;177 micron (NGR)</v>
      </c>
      <c r="L4603">
        <v>9</v>
      </c>
      <c r="M4603" t="s">
        <v>2031</v>
      </c>
      <c r="N4603">
        <v>35</v>
      </c>
      <c r="O4603" t="s">
        <v>254</v>
      </c>
      <c r="P4603" t="s">
        <v>54</v>
      </c>
      <c r="Q4603" t="s">
        <v>635</v>
      </c>
      <c r="R4603" t="s">
        <v>691</v>
      </c>
      <c r="S4603" t="s">
        <v>57</v>
      </c>
      <c r="T4603" t="s">
        <v>192</v>
      </c>
      <c r="U4603" t="s">
        <v>96</v>
      </c>
      <c r="V4603" t="s">
        <v>357</v>
      </c>
      <c r="W4603" t="s">
        <v>396</v>
      </c>
      <c r="X4603" t="s">
        <v>67</v>
      </c>
      <c r="Y4603" t="s">
        <v>206</v>
      </c>
      <c r="Z4603" t="s">
        <v>62</v>
      </c>
      <c r="AA4603" t="s">
        <v>64</v>
      </c>
      <c r="AB4603" t="s">
        <v>116</v>
      </c>
      <c r="AC4603" t="s">
        <v>66</v>
      </c>
      <c r="AD4603" t="s">
        <v>67</v>
      </c>
      <c r="AE4603" t="s">
        <v>584</v>
      </c>
      <c r="AF4603" t="s">
        <v>77</v>
      </c>
      <c r="AG4603" t="s">
        <v>550</v>
      </c>
      <c r="AH4603" t="s">
        <v>173</v>
      </c>
      <c r="AI4603" t="s">
        <v>193</v>
      </c>
      <c r="AJ4603" t="s">
        <v>137</v>
      </c>
      <c r="AK4603" t="s">
        <v>73</v>
      </c>
      <c r="AL4603" t="s">
        <v>103</v>
      </c>
      <c r="AM4603" t="s">
        <v>103</v>
      </c>
      <c r="AN4603" t="s">
        <v>76</v>
      </c>
      <c r="AO4603" t="s">
        <v>305</v>
      </c>
      <c r="AP4603" t="s">
        <v>2741</v>
      </c>
      <c r="AQ4603" t="s">
        <v>329</v>
      </c>
      <c r="AR4603" t="s">
        <v>67</v>
      </c>
      <c r="AS4603" t="s">
        <v>54</v>
      </c>
      <c r="AT4603" t="s">
        <v>73</v>
      </c>
      <c r="AU4603" t="s">
        <v>107</v>
      </c>
      <c r="AV4603" t="s">
        <v>8802</v>
      </c>
    </row>
    <row r="4604" spans="1:48" x14ac:dyDescent="0.3">
      <c r="A4604" t="s">
        <v>21290</v>
      </c>
      <c r="B4604" t="s">
        <v>21291</v>
      </c>
      <c r="C4604" s="1" t="str">
        <f t="shared" si="753"/>
        <v>21:0976</v>
      </c>
      <c r="D4604" s="1" t="str">
        <f t="shared" si="760"/>
        <v>21:0104</v>
      </c>
      <c r="E4604" t="s">
        <v>21292</v>
      </c>
      <c r="F4604" t="s">
        <v>21293</v>
      </c>
      <c r="H4604">
        <v>58.303139899999998</v>
      </c>
      <c r="I4604">
        <v>-96.036065300000004</v>
      </c>
      <c r="J4604" s="1" t="str">
        <f t="shared" si="761"/>
        <v>NGR lake sediment grab sample</v>
      </c>
      <c r="K4604" s="1" t="str">
        <f t="shared" si="762"/>
        <v>&lt;177 micron (NGR)</v>
      </c>
      <c r="L4604">
        <v>10</v>
      </c>
      <c r="M4604" t="s">
        <v>52</v>
      </c>
      <c r="N4604">
        <v>36</v>
      </c>
      <c r="O4604" t="s">
        <v>263</v>
      </c>
      <c r="P4604" t="s">
        <v>54</v>
      </c>
      <c r="Q4604" t="s">
        <v>64</v>
      </c>
      <c r="R4604" t="s">
        <v>6629</v>
      </c>
      <c r="S4604" t="s">
        <v>57</v>
      </c>
      <c r="T4604" t="s">
        <v>59</v>
      </c>
      <c r="U4604" t="s">
        <v>57</v>
      </c>
      <c r="V4604" t="s">
        <v>2740</v>
      </c>
      <c r="W4604" t="s">
        <v>103</v>
      </c>
      <c r="X4604" t="s">
        <v>67</v>
      </c>
      <c r="Y4604" t="s">
        <v>125</v>
      </c>
      <c r="Z4604" t="s">
        <v>67</v>
      </c>
      <c r="AA4604" t="s">
        <v>64</v>
      </c>
      <c r="AB4604" t="s">
        <v>170</v>
      </c>
      <c r="AC4604" t="s">
        <v>66</v>
      </c>
      <c r="AD4604" t="s">
        <v>67</v>
      </c>
      <c r="AE4604" t="s">
        <v>9933</v>
      </c>
      <c r="AF4604" t="s">
        <v>76</v>
      </c>
      <c r="AG4604" t="s">
        <v>57</v>
      </c>
      <c r="AH4604" t="s">
        <v>780</v>
      </c>
      <c r="AI4604" t="s">
        <v>224</v>
      </c>
      <c r="AJ4604" t="s">
        <v>70</v>
      </c>
      <c r="AK4604" t="s">
        <v>73</v>
      </c>
      <c r="AL4604" t="s">
        <v>103</v>
      </c>
      <c r="AM4604" t="s">
        <v>103</v>
      </c>
      <c r="AN4604" t="s">
        <v>76</v>
      </c>
      <c r="AO4604" t="s">
        <v>157</v>
      </c>
      <c r="AP4604" t="s">
        <v>8164</v>
      </c>
      <c r="AQ4604" t="s">
        <v>177</v>
      </c>
      <c r="AR4604" t="s">
        <v>67</v>
      </c>
      <c r="AS4604" t="s">
        <v>54</v>
      </c>
      <c r="AT4604" t="s">
        <v>73</v>
      </c>
      <c r="AU4604" t="s">
        <v>107</v>
      </c>
      <c r="AV4604" t="s">
        <v>17379</v>
      </c>
    </row>
    <row r="4605" spans="1:48" x14ac:dyDescent="0.3">
      <c r="A4605" t="s">
        <v>21294</v>
      </c>
      <c r="B4605" t="s">
        <v>21295</v>
      </c>
      <c r="C4605" s="1" t="str">
        <f t="shared" si="753"/>
        <v>21:0976</v>
      </c>
      <c r="D4605" s="1" t="str">
        <f t="shared" si="760"/>
        <v>21:0104</v>
      </c>
      <c r="E4605" t="s">
        <v>21292</v>
      </c>
      <c r="F4605" t="s">
        <v>21296</v>
      </c>
      <c r="H4605">
        <v>58.303139899999998</v>
      </c>
      <c r="I4605">
        <v>-96.036065300000004</v>
      </c>
      <c r="J4605" s="1" t="str">
        <f t="shared" si="761"/>
        <v>NGR lake sediment grab sample</v>
      </c>
      <c r="K4605" s="1" t="str">
        <f t="shared" si="762"/>
        <v>&lt;177 micron (NGR)</v>
      </c>
      <c r="L4605">
        <v>10</v>
      </c>
      <c r="M4605" t="s">
        <v>345</v>
      </c>
      <c r="N4605">
        <v>37</v>
      </c>
      <c r="O4605" t="s">
        <v>388</v>
      </c>
      <c r="P4605" t="s">
        <v>62</v>
      </c>
      <c r="Q4605" t="s">
        <v>100</v>
      </c>
      <c r="R4605" t="s">
        <v>221</v>
      </c>
      <c r="S4605" t="s">
        <v>57</v>
      </c>
      <c r="T4605" t="s">
        <v>57</v>
      </c>
      <c r="U4605" t="s">
        <v>57</v>
      </c>
      <c r="V4605" t="s">
        <v>2740</v>
      </c>
      <c r="W4605" t="s">
        <v>103</v>
      </c>
      <c r="X4605" t="s">
        <v>67</v>
      </c>
      <c r="Y4605" t="s">
        <v>125</v>
      </c>
      <c r="Z4605" t="s">
        <v>67</v>
      </c>
      <c r="AA4605" t="s">
        <v>64</v>
      </c>
      <c r="AB4605" t="s">
        <v>170</v>
      </c>
      <c r="AC4605" t="s">
        <v>66</v>
      </c>
      <c r="AD4605" t="s">
        <v>67</v>
      </c>
      <c r="AE4605" t="s">
        <v>9038</v>
      </c>
      <c r="AF4605" t="s">
        <v>76</v>
      </c>
      <c r="AG4605" t="s">
        <v>57</v>
      </c>
      <c r="AH4605" t="s">
        <v>780</v>
      </c>
      <c r="AI4605" t="s">
        <v>177</v>
      </c>
      <c r="AJ4605" t="s">
        <v>155</v>
      </c>
      <c r="AK4605" t="s">
        <v>73</v>
      </c>
      <c r="AL4605" t="s">
        <v>103</v>
      </c>
      <c r="AM4605" t="s">
        <v>103</v>
      </c>
      <c r="AN4605" t="s">
        <v>76</v>
      </c>
      <c r="AO4605" t="s">
        <v>157</v>
      </c>
      <c r="AP4605" t="s">
        <v>8164</v>
      </c>
      <c r="AQ4605" t="s">
        <v>75</v>
      </c>
      <c r="AR4605" t="s">
        <v>67</v>
      </c>
      <c r="AS4605" t="s">
        <v>54</v>
      </c>
      <c r="AT4605" t="s">
        <v>73</v>
      </c>
      <c r="AU4605" t="s">
        <v>107</v>
      </c>
      <c r="AV4605" t="s">
        <v>19918</v>
      </c>
    </row>
    <row r="4606" spans="1:48" x14ac:dyDescent="0.3">
      <c r="A4606" t="s">
        <v>21297</v>
      </c>
      <c r="B4606" t="s">
        <v>21298</v>
      </c>
      <c r="C4606" s="1" t="str">
        <f t="shared" si="753"/>
        <v>21:0976</v>
      </c>
      <c r="D4606" s="1" t="str">
        <f t="shared" si="760"/>
        <v>21:0104</v>
      </c>
      <c r="E4606" t="s">
        <v>21299</v>
      </c>
      <c r="F4606" t="s">
        <v>21300</v>
      </c>
      <c r="H4606">
        <v>58.997586200000001</v>
      </c>
      <c r="I4606">
        <v>-96.889632800000001</v>
      </c>
      <c r="J4606" s="1" t="str">
        <f t="shared" si="761"/>
        <v>NGR lake sediment grab sample</v>
      </c>
      <c r="K4606" s="1" t="str">
        <f t="shared" si="762"/>
        <v>&lt;177 micron (NGR)</v>
      </c>
      <c r="L4606">
        <v>10</v>
      </c>
      <c r="M4606" t="s">
        <v>86</v>
      </c>
      <c r="N4606">
        <v>38</v>
      </c>
      <c r="O4606" t="s">
        <v>138</v>
      </c>
      <c r="P4606" t="s">
        <v>59</v>
      </c>
      <c r="Q4606" t="s">
        <v>2145</v>
      </c>
      <c r="R4606" t="s">
        <v>522</v>
      </c>
      <c r="S4606" t="s">
        <v>57</v>
      </c>
      <c r="T4606" t="s">
        <v>698</v>
      </c>
      <c r="U4606" t="s">
        <v>356</v>
      </c>
      <c r="V4606" t="s">
        <v>550</v>
      </c>
      <c r="W4606" t="s">
        <v>136</v>
      </c>
      <c r="X4606" t="s">
        <v>67</v>
      </c>
      <c r="Y4606" t="s">
        <v>72</v>
      </c>
      <c r="Z4606" t="s">
        <v>127</v>
      </c>
      <c r="AA4606" t="s">
        <v>64</v>
      </c>
      <c r="AB4606" t="s">
        <v>550</v>
      </c>
      <c r="AC4606" t="s">
        <v>66</v>
      </c>
      <c r="AD4606" t="s">
        <v>96</v>
      </c>
      <c r="AE4606" t="s">
        <v>2678</v>
      </c>
      <c r="AF4606" t="s">
        <v>471</v>
      </c>
      <c r="AG4606" t="s">
        <v>449</v>
      </c>
      <c r="AH4606" t="s">
        <v>472</v>
      </c>
      <c r="AI4606" t="s">
        <v>208</v>
      </c>
      <c r="AJ4606" t="s">
        <v>388</v>
      </c>
      <c r="AK4606" t="s">
        <v>73</v>
      </c>
      <c r="AL4606" t="s">
        <v>157</v>
      </c>
      <c r="AM4606" t="s">
        <v>177</v>
      </c>
      <c r="AN4606" t="s">
        <v>76</v>
      </c>
      <c r="AO4606" t="s">
        <v>104</v>
      </c>
      <c r="AP4606" t="s">
        <v>283</v>
      </c>
      <c r="AQ4606" t="s">
        <v>203</v>
      </c>
      <c r="AR4606" t="s">
        <v>62</v>
      </c>
      <c r="AS4606" t="s">
        <v>54</v>
      </c>
      <c r="AT4606" t="s">
        <v>277</v>
      </c>
      <c r="AU4606" t="s">
        <v>107</v>
      </c>
      <c r="AV4606" t="s">
        <v>21301</v>
      </c>
    </row>
    <row r="4607" spans="1:48" x14ac:dyDescent="0.3">
      <c r="A4607" t="s">
        <v>21302</v>
      </c>
      <c r="B4607" t="s">
        <v>21303</v>
      </c>
      <c r="C4607" s="1" t="str">
        <f t="shared" si="753"/>
        <v>21:0976</v>
      </c>
      <c r="D4607" s="1" t="str">
        <f t="shared" si="760"/>
        <v>21:0104</v>
      </c>
      <c r="E4607" t="s">
        <v>21304</v>
      </c>
      <c r="F4607" t="s">
        <v>21305</v>
      </c>
      <c r="H4607">
        <v>58.995228900000001</v>
      </c>
      <c r="I4607">
        <v>-96.931140900000003</v>
      </c>
      <c r="J4607" s="1" t="str">
        <f t="shared" si="761"/>
        <v>NGR lake sediment grab sample</v>
      </c>
      <c r="K4607" s="1" t="str">
        <f t="shared" si="762"/>
        <v>&lt;177 micron (NGR)</v>
      </c>
      <c r="L4607">
        <v>10</v>
      </c>
      <c r="M4607" t="s">
        <v>149</v>
      </c>
      <c r="N4607">
        <v>39</v>
      </c>
      <c r="O4607" t="s">
        <v>220</v>
      </c>
      <c r="P4607" t="s">
        <v>54</v>
      </c>
      <c r="Q4607" t="s">
        <v>643</v>
      </c>
      <c r="R4607" t="s">
        <v>691</v>
      </c>
      <c r="S4607" t="s">
        <v>57</v>
      </c>
      <c r="T4607" t="s">
        <v>339</v>
      </c>
      <c r="U4607" t="s">
        <v>92</v>
      </c>
      <c r="V4607" t="s">
        <v>347</v>
      </c>
      <c r="W4607" t="s">
        <v>355</v>
      </c>
      <c r="X4607" t="s">
        <v>67</v>
      </c>
      <c r="Y4607" t="s">
        <v>448</v>
      </c>
      <c r="Z4607" t="s">
        <v>170</v>
      </c>
      <c r="AA4607" t="s">
        <v>64</v>
      </c>
      <c r="AB4607" t="s">
        <v>187</v>
      </c>
      <c r="AC4607" t="s">
        <v>66</v>
      </c>
      <c r="AD4607" t="s">
        <v>74</v>
      </c>
      <c r="AE4607" t="s">
        <v>3778</v>
      </c>
      <c r="AF4607" t="s">
        <v>141</v>
      </c>
      <c r="AG4607" t="s">
        <v>223</v>
      </c>
      <c r="AH4607" t="s">
        <v>472</v>
      </c>
      <c r="AI4607" t="s">
        <v>338</v>
      </c>
      <c r="AJ4607" t="s">
        <v>106</v>
      </c>
      <c r="AK4607" t="s">
        <v>73</v>
      </c>
      <c r="AL4607" t="s">
        <v>75</v>
      </c>
      <c r="AM4607" t="s">
        <v>75</v>
      </c>
      <c r="AN4607" t="s">
        <v>76</v>
      </c>
      <c r="AO4607" t="s">
        <v>203</v>
      </c>
      <c r="AP4607" t="s">
        <v>566</v>
      </c>
      <c r="AQ4607" t="s">
        <v>208</v>
      </c>
      <c r="AR4607" t="s">
        <v>67</v>
      </c>
      <c r="AS4607" t="s">
        <v>54</v>
      </c>
      <c r="AT4607" t="s">
        <v>73</v>
      </c>
      <c r="AU4607" t="s">
        <v>107</v>
      </c>
      <c r="AV4607" t="s">
        <v>4645</v>
      </c>
    </row>
    <row r="4608" spans="1:48" x14ac:dyDescent="0.3">
      <c r="A4608" t="s">
        <v>21306</v>
      </c>
      <c r="B4608" t="s">
        <v>21307</v>
      </c>
      <c r="C4608" s="1" t="str">
        <f t="shared" si="753"/>
        <v>21:0976</v>
      </c>
      <c r="D4608" s="1" t="str">
        <f t="shared" si="760"/>
        <v>21:0104</v>
      </c>
      <c r="E4608" t="s">
        <v>21308</v>
      </c>
      <c r="F4608" t="s">
        <v>21309</v>
      </c>
      <c r="H4608">
        <v>58.990710900000003</v>
      </c>
      <c r="I4608">
        <v>-97.024309299999999</v>
      </c>
      <c r="J4608" s="1" t="str">
        <f t="shared" si="761"/>
        <v>NGR lake sediment grab sample</v>
      </c>
      <c r="K4608" s="1" t="str">
        <f t="shared" si="762"/>
        <v>&lt;177 micron (NGR)</v>
      </c>
      <c r="L4608">
        <v>10</v>
      </c>
      <c r="M4608" t="s">
        <v>165</v>
      </c>
      <c r="N4608">
        <v>40</v>
      </c>
      <c r="O4608" t="s">
        <v>170</v>
      </c>
      <c r="P4608" t="s">
        <v>62</v>
      </c>
      <c r="Q4608" t="s">
        <v>274</v>
      </c>
      <c r="R4608" t="s">
        <v>308</v>
      </c>
      <c r="S4608" t="s">
        <v>57</v>
      </c>
      <c r="T4608" t="s">
        <v>91</v>
      </c>
      <c r="U4608" t="s">
        <v>104</v>
      </c>
      <c r="V4608" t="s">
        <v>492</v>
      </c>
      <c r="W4608" t="s">
        <v>193</v>
      </c>
      <c r="X4608" t="s">
        <v>74</v>
      </c>
      <c r="Y4608" t="s">
        <v>355</v>
      </c>
      <c r="Z4608" t="s">
        <v>117</v>
      </c>
      <c r="AA4608" t="s">
        <v>64</v>
      </c>
      <c r="AB4608" t="s">
        <v>93</v>
      </c>
      <c r="AC4608" t="s">
        <v>66</v>
      </c>
      <c r="AD4608" t="s">
        <v>62</v>
      </c>
      <c r="AE4608" t="s">
        <v>171</v>
      </c>
      <c r="AF4608" t="s">
        <v>69</v>
      </c>
      <c r="AG4608" t="s">
        <v>248</v>
      </c>
      <c r="AH4608" t="s">
        <v>173</v>
      </c>
      <c r="AI4608" t="s">
        <v>168</v>
      </c>
      <c r="AJ4608" t="s">
        <v>318</v>
      </c>
      <c r="AK4608" t="s">
        <v>73</v>
      </c>
      <c r="AL4608" t="s">
        <v>238</v>
      </c>
      <c r="AM4608" t="s">
        <v>157</v>
      </c>
      <c r="AN4608" t="s">
        <v>76</v>
      </c>
      <c r="AO4608" t="s">
        <v>533</v>
      </c>
      <c r="AP4608" t="s">
        <v>21310</v>
      </c>
      <c r="AQ4608" t="s">
        <v>290</v>
      </c>
      <c r="AR4608" t="s">
        <v>74</v>
      </c>
      <c r="AS4608" t="s">
        <v>54</v>
      </c>
      <c r="AT4608" t="s">
        <v>73</v>
      </c>
      <c r="AU4608" t="s">
        <v>107</v>
      </c>
      <c r="AV4608" t="s">
        <v>3565</v>
      </c>
    </row>
    <row r="4609" spans="1:48" x14ac:dyDescent="0.3">
      <c r="A4609" t="s">
        <v>21311</v>
      </c>
      <c r="B4609" t="s">
        <v>21312</v>
      </c>
      <c r="C4609" s="1" t="str">
        <f t="shared" si="753"/>
        <v>21:0976</v>
      </c>
      <c r="D4609" s="1" t="str">
        <f t="shared" si="760"/>
        <v>21:0104</v>
      </c>
      <c r="E4609" t="s">
        <v>21313</v>
      </c>
      <c r="F4609" t="s">
        <v>21314</v>
      </c>
      <c r="H4609">
        <v>58.968924600000001</v>
      </c>
      <c r="I4609">
        <v>-96.985738699999999</v>
      </c>
      <c r="J4609" s="1" t="str">
        <f t="shared" si="761"/>
        <v>NGR lake sediment grab sample</v>
      </c>
      <c r="K4609" s="1" t="str">
        <f t="shared" si="762"/>
        <v>&lt;177 micron (NGR)</v>
      </c>
      <c r="L4609">
        <v>10</v>
      </c>
      <c r="M4609" t="s">
        <v>185</v>
      </c>
      <c r="N4609">
        <v>41</v>
      </c>
      <c r="O4609" t="s">
        <v>79</v>
      </c>
      <c r="P4609" t="s">
        <v>54</v>
      </c>
      <c r="Q4609" t="s">
        <v>462</v>
      </c>
      <c r="R4609" t="s">
        <v>317</v>
      </c>
      <c r="S4609" t="s">
        <v>57</v>
      </c>
      <c r="T4609" t="s">
        <v>235</v>
      </c>
      <c r="U4609" t="s">
        <v>92</v>
      </c>
      <c r="V4609" t="s">
        <v>99</v>
      </c>
      <c r="W4609" t="s">
        <v>205</v>
      </c>
      <c r="X4609" t="s">
        <v>67</v>
      </c>
      <c r="Y4609" t="s">
        <v>136</v>
      </c>
      <c r="Z4609" t="s">
        <v>127</v>
      </c>
      <c r="AA4609" t="s">
        <v>64</v>
      </c>
      <c r="AB4609" t="s">
        <v>890</v>
      </c>
      <c r="AC4609" t="s">
        <v>66</v>
      </c>
      <c r="AD4609" t="s">
        <v>127</v>
      </c>
      <c r="AE4609" t="s">
        <v>3162</v>
      </c>
      <c r="AF4609" t="s">
        <v>121</v>
      </c>
      <c r="AG4609" t="s">
        <v>97</v>
      </c>
      <c r="AH4609" t="s">
        <v>780</v>
      </c>
      <c r="AI4609" t="s">
        <v>340</v>
      </c>
      <c r="AJ4609" t="s">
        <v>209</v>
      </c>
      <c r="AK4609" t="s">
        <v>73</v>
      </c>
      <c r="AL4609" t="s">
        <v>177</v>
      </c>
      <c r="AM4609" t="s">
        <v>125</v>
      </c>
      <c r="AN4609" t="s">
        <v>76</v>
      </c>
      <c r="AO4609" t="s">
        <v>281</v>
      </c>
      <c r="AP4609" t="s">
        <v>225</v>
      </c>
      <c r="AQ4609" t="s">
        <v>203</v>
      </c>
      <c r="AR4609" t="s">
        <v>67</v>
      </c>
      <c r="AS4609" t="s">
        <v>54</v>
      </c>
      <c r="AT4609" t="s">
        <v>73</v>
      </c>
      <c r="AU4609" t="s">
        <v>107</v>
      </c>
      <c r="AV4609" t="s">
        <v>16421</v>
      </c>
    </row>
    <row r="4610" spans="1:48" x14ac:dyDescent="0.3">
      <c r="A4610" t="s">
        <v>21315</v>
      </c>
      <c r="B4610" t="s">
        <v>21316</v>
      </c>
      <c r="C4610" s="1" t="str">
        <f t="shared" si="753"/>
        <v>21:0976</v>
      </c>
      <c r="D4610" s="1" t="str">
        <f t="shared" si="760"/>
        <v>21:0104</v>
      </c>
      <c r="E4610" t="s">
        <v>21317</v>
      </c>
      <c r="F4610" t="s">
        <v>21318</v>
      </c>
      <c r="H4610">
        <v>58.941665200000003</v>
      </c>
      <c r="I4610">
        <v>-97.020386999999999</v>
      </c>
      <c r="J4610" s="1" t="str">
        <f t="shared" si="761"/>
        <v>NGR lake sediment grab sample</v>
      </c>
      <c r="K4610" s="1" t="str">
        <f t="shared" si="762"/>
        <v>&lt;177 micron (NGR)</v>
      </c>
      <c r="L4610">
        <v>10</v>
      </c>
      <c r="M4610" t="s">
        <v>200</v>
      </c>
      <c r="N4610">
        <v>42</v>
      </c>
      <c r="O4610" t="s">
        <v>421</v>
      </c>
      <c r="P4610" t="s">
        <v>54</v>
      </c>
      <c r="Q4610" t="s">
        <v>562</v>
      </c>
      <c r="R4610" t="s">
        <v>381</v>
      </c>
      <c r="S4610" t="s">
        <v>57</v>
      </c>
      <c r="T4610" t="s">
        <v>219</v>
      </c>
      <c r="U4610" t="s">
        <v>168</v>
      </c>
      <c r="V4610" t="s">
        <v>2740</v>
      </c>
      <c r="W4610" t="s">
        <v>74</v>
      </c>
      <c r="X4610" t="s">
        <v>67</v>
      </c>
      <c r="Y4610" t="s">
        <v>62</v>
      </c>
      <c r="Z4610" t="s">
        <v>62</v>
      </c>
      <c r="AA4610" t="s">
        <v>64</v>
      </c>
      <c r="AB4610" t="s">
        <v>471</v>
      </c>
      <c r="AC4610" t="s">
        <v>66</v>
      </c>
      <c r="AD4610" t="s">
        <v>67</v>
      </c>
      <c r="AE4610" t="s">
        <v>70</v>
      </c>
      <c r="AF4610" t="s">
        <v>290</v>
      </c>
      <c r="AG4610" t="s">
        <v>151</v>
      </c>
      <c r="AH4610" t="s">
        <v>780</v>
      </c>
      <c r="AI4610" t="s">
        <v>118</v>
      </c>
      <c r="AJ4610" t="s">
        <v>71</v>
      </c>
      <c r="AK4610" t="s">
        <v>73</v>
      </c>
      <c r="AL4610" t="s">
        <v>103</v>
      </c>
      <c r="AM4610" t="s">
        <v>157</v>
      </c>
      <c r="AN4610" t="s">
        <v>76</v>
      </c>
      <c r="AO4610" t="s">
        <v>176</v>
      </c>
      <c r="AP4610" t="s">
        <v>4217</v>
      </c>
      <c r="AQ4610" t="s">
        <v>254</v>
      </c>
      <c r="AR4610" t="s">
        <v>67</v>
      </c>
      <c r="AS4610" t="s">
        <v>54</v>
      </c>
      <c r="AT4610" t="s">
        <v>73</v>
      </c>
      <c r="AU4610" t="s">
        <v>107</v>
      </c>
      <c r="AV4610" t="s">
        <v>5565</v>
      </c>
    </row>
    <row r="4611" spans="1:48" x14ac:dyDescent="0.3">
      <c r="A4611" t="s">
        <v>21319</v>
      </c>
      <c r="B4611" t="s">
        <v>21320</v>
      </c>
      <c r="C4611" s="1" t="str">
        <f t="shared" si="753"/>
        <v>21:0976</v>
      </c>
      <c r="D4611" s="1" t="str">
        <f t="shared" si="760"/>
        <v>21:0104</v>
      </c>
      <c r="E4611" t="s">
        <v>21321</v>
      </c>
      <c r="F4611" t="s">
        <v>21322</v>
      </c>
      <c r="H4611">
        <v>58.910200400000001</v>
      </c>
      <c r="I4611">
        <v>-97.006610300000006</v>
      </c>
      <c r="J4611" s="1" t="str">
        <f t="shared" si="761"/>
        <v>NGR lake sediment grab sample</v>
      </c>
      <c r="K4611" s="1" t="str">
        <f t="shared" si="762"/>
        <v>&lt;177 micron (NGR)</v>
      </c>
      <c r="L4611">
        <v>10</v>
      </c>
      <c r="M4611" t="s">
        <v>217</v>
      </c>
      <c r="N4611">
        <v>43</v>
      </c>
      <c r="O4611" t="s">
        <v>363</v>
      </c>
      <c r="P4611" t="s">
        <v>62</v>
      </c>
      <c r="Q4611" t="s">
        <v>1128</v>
      </c>
      <c r="R4611" t="s">
        <v>264</v>
      </c>
      <c r="S4611" t="s">
        <v>57</v>
      </c>
      <c r="T4611" t="s">
        <v>428</v>
      </c>
      <c r="U4611" t="s">
        <v>168</v>
      </c>
      <c r="V4611" t="s">
        <v>317</v>
      </c>
      <c r="W4611" t="s">
        <v>448</v>
      </c>
      <c r="X4611" t="s">
        <v>67</v>
      </c>
      <c r="Y4611" t="s">
        <v>292</v>
      </c>
      <c r="Z4611" t="s">
        <v>127</v>
      </c>
      <c r="AA4611" t="s">
        <v>64</v>
      </c>
      <c r="AB4611" t="s">
        <v>381</v>
      </c>
      <c r="AC4611" t="s">
        <v>66</v>
      </c>
      <c r="AD4611" t="s">
        <v>67</v>
      </c>
      <c r="AE4611" t="s">
        <v>992</v>
      </c>
      <c r="AF4611" t="s">
        <v>290</v>
      </c>
      <c r="AG4611" t="s">
        <v>93</v>
      </c>
      <c r="AH4611" t="s">
        <v>472</v>
      </c>
      <c r="AI4611" t="s">
        <v>56</v>
      </c>
      <c r="AJ4611" t="s">
        <v>96</v>
      </c>
      <c r="AK4611" t="s">
        <v>73</v>
      </c>
      <c r="AL4611" t="s">
        <v>75</v>
      </c>
      <c r="AM4611" t="s">
        <v>75</v>
      </c>
      <c r="AN4611" t="s">
        <v>76</v>
      </c>
      <c r="AO4611" t="s">
        <v>203</v>
      </c>
      <c r="AP4611" t="s">
        <v>225</v>
      </c>
      <c r="AQ4611" t="s">
        <v>388</v>
      </c>
      <c r="AR4611" t="s">
        <v>67</v>
      </c>
      <c r="AS4611" t="s">
        <v>54</v>
      </c>
      <c r="AT4611" t="s">
        <v>152</v>
      </c>
      <c r="AU4611" t="s">
        <v>107</v>
      </c>
      <c r="AV4611" t="s">
        <v>1753</v>
      </c>
    </row>
    <row r="4612" spans="1:48" x14ac:dyDescent="0.3">
      <c r="A4612" t="s">
        <v>21323</v>
      </c>
      <c r="B4612" t="s">
        <v>21324</v>
      </c>
      <c r="C4612" s="1" t="str">
        <f t="shared" si="753"/>
        <v>21:0976</v>
      </c>
      <c r="D4612" s="1" t="str">
        <f t="shared" si="760"/>
        <v>21:0104</v>
      </c>
      <c r="E4612" t="s">
        <v>21325</v>
      </c>
      <c r="F4612" t="s">
        <v>21326</v>
      </c>
      <c r="H4612">
        <v>58.917823400000003</v>
      </c>
      <c r="I4612">
        <v>-97.059477299999998</v>
      </c>
      <c r="J4612" s="1" t="str">
        <f t="shared" si="761"/>
        <v>NGR lake sediment grab sample</v>
      </c>
      <c r="K4612" s="1" t="str">
        <f t="shared" si="762"/>
        <v>&lt;177 micron (NGR)</v>
      </c>
      <c r="L4612">
        <v>10</v>
      </c>
      <c r="M4612" t="s">
        <v>246</v>
      </c>
      <c r="N4612">
        <v>44</v>
      </c>
      <c r="O4612" t="s">
        <v>170</v>
      </c>
      <c r="P4612" t="s">
        <v>54</v>
      </c>
      <c r="Q4612" t="s">
        <v>437</v>
      </c>
      <c r="R4612" t="s">
        <v>251</v>
      </c>
      <c r="S4612" t="s">
        <v>57</v>
      </c>
      <c r="T4612" t="s">
        <v>204</v>
      </c>
      <c r="U4612" t="s">
        <v>178</v>
      </c>
      <c r="V4612" t="s">
        <v>2740</v>
      </c>
      <c r="W4612" t="s">
        <v>206</v>
      </c>
      <c r="X4612" t="s">
        <v>74</v>
      </c>
      <c r="Y4612" t="s">
        <v>276</v>
      </c>
      <c r="Z4612" t="s">
        <v>62</v>
      </c>
      <c r="AA4612" t="s">
        <v>64</v>
      </c>
      <c r="AB4612" t="s">
        <v>575</v>
      </c>
      <c r="AC4612" t="s">
        <v>66</v>
      </c>
      <c r="AD4612" t="s">
        <v>62</v>
      </c>
      <c r="AE4612" t="s">
        <v>3492</v>
      </c>
      <c r="AF4612" t="s">
        <v>134</v>
      </c>
      <c r="AG4612" t="s">
        <v>141</v>
      </c>
      <c r="AH4612" t="s">
        <v>472</v>
      </c>
      <c r="AI4612" t="s">
        <v>193</v>
      </c>
      <c r="AJ4612" t="s">
        <v>306</v>
      </c>
      <c r="AK4612" t="s">
        <v>73</v>
      </c>
      <c r="AL4612" t="s">
        <v>103</v>
      </c>
      <c r="AM4612" t="s">
        <v>177</v>
      </c>
      <c r="AN4612" t="s">
        <v>76</v>
      </c>
      <c r="AO4612" t="s">
        <v>439</v>
      </c>
      <c r="AP4612" t="s">
        <v>900</v>
      </c>
      <c r="AQ4612" t="s">
        <v>143</v>
      </c>
      <c r="AR4612" t="s">
        <v>67</v>
      </c>
      <c r="AS4612" t="s">
        <v>62</v>
      </c>
      <c r="AT4612" t="s">
        <v>73</v>
      </c>
      <c r="AU4612" t="s">
        <v>107</v>
      </c>
      <c r="AV4612" t="s">
        <v>11613</v>
      </c>
    </row>
    <row r="4613" spans="1:48" x14ac:dyDescent="0.3">
      <c r="A4613" t="s">
        <v>21327</v>
      </c>
      <c r="B4613" t="s">
        <v>21328</v>
      </c>
      <c r="C4613" s="1" t="str">
        <f t="shared" si="753"/>
        <v>21:0976</v>
      </c>
      <c r="D4613" s="1" t="str">
        <f t="shared" si="760"/>
        <v>21:0104</v>
      </c>
      <c r="E4613" t="s">
        <v>21329</v>
      </c>
      <c r="F4613" t="s">
        <v>21330</v>
      </c>
      <c r="H4613">
        <v>58.932244300000001</v>
      </c>
      <c r="I4613">
        <v>-97.0764961</v>
      </c>
      <c r="J4613" s="1" t="str">
        <f t="shared" si="761"/>
        <v>NGR lake sediment grab sample</v>
      </c>
      <c r="K4613" s="1" t="str">
        <f t="shared" si="762"/>
        <v>&lt;177 micron (NGR)</v>
      </c>
      <c r="L4613">
        <v>10</v>
      </c>
      <c r="M4613" t="s">
        <v>260</v>
      </c>
      <c r="N4613">
        <v>45</v>
      </c>
      <c r="O4613" t="s">
        <v>171</v>
      </c>
      <c r="P4613" t="s">
        <v>54</v>
      </c>
      <c r="Q4613" t="s">
        <v>447</v>
      </c>
      <c r="R4613" t="s">
        <v>356</v>
      </c>
      <c r="S4613" t="s">
        <v>57</v>
      </c>
      <c r="T4613" t="s">
        <v>221</v>
      </c>
      <c r="U4613" t="s">
        <v>59</v>
      </c>
      <c r="V4613" t="s">
        <v>121</v>
      </c>
      <c r="W4613" t="s">
        <v>206</v>
      </c>
      <c r="X4613" t="s">
        <v>67</v>
      </c>
      <c r="Y4613" t="s">
        <v>68</v>
      </c>
      <c r="Z4613" t="s">
        <v>62</v>
      </c>
      <c r="AA4613" t="s">
        <v>64</v>
      </c>
      <c r="AB4613" t="s">
        <v>282</v>
      </c>
      <c r="AC4613" t="s">
        <v>66</v>
      </c>
      <c r="AD4613" t="s">
        <v>62</v>
      </c>
      <c r="AE4613" t="s">
        <v>1658</v>
      </c>
      <c r="AF4613" t="s">
        <v>104</v>
      </c>
      <c r="AG4613" t="s">
        <v>187</v>
      </c>
      <c r="AH4613" t="s">
        <v>780</v>
      </c>
      <c r="AI4613" t="s">
        <v>61</v>
      </c>
      <c r="AJ4613" t="s">
        <v>143</v>
      </c>
      <c r="AK4613" t="s">
        <v>73</v>
      </c>
      <c r="AL4613" t="s">
        <v>103</v>
      </c>
      <c r="AM4613" t="s">
        <v>103</v>
      </c>
      <c r="AN4613" t="s">
        <v>76</v>
      </c>
      <c r="AO4613" t="s">
        <v>402</v>
      </c>
      <c r="AP4613" t="s">
        <v>1980</v>
      </c>
      <c r="AQ4613" t="s">
        <v>87</v>
      </c>
      <c r="AR4613" t="s">
        <v>67</v>
      </c>
      <c r="AS4613" t="s">
        <v>54</v>
      </c>
      <c r="AT4613" t="s">
        <v>73</v>
      </c>
      <c r="AU4613" t="s">
        <v>107</v>
      </c>
      <c r="AV4613" t="s">
        <v>21331</v>
      </c>
    </row>
    <row r="4614" spans="1:48" x14ac:dyDescent="0.3">
      <c r="A4614" t="s">
        <v>21332</v>
      </c>
      <c r="B4614" t="s">
        <v>21333</v>
      </c>
      <c r="C4614" s="1" t="str">
        <f t="shared" si="753"/>
        <v>21:0976</v>
      </c>
      <c r="D4614" s="1" t="str">
        <f t="shared" si="760"/>
        <v>21:0104</v>
      </c>
      <c r="E4614" t="s">
        <v>21334</v>
      </c>
      <c r="F4614" t="s">
        <v>21335</v>
      </c>
      <c r="H4614">
        <v>58.9635818</v>
      </c>
      <c r="I4614">
        <v>-97.046801900000006</v>
      </c>
      <c r="J4614" s="1" t="str">
        <f t="shared" si="761"/>
        <v>NGR lake sediment grab sample</v>
      </c>
      <c r="K4614" s="1" t="str">
        <f t="shared" si="762"/>
        <v>&lt;177 micron (NGR)</v>
      </c>
      <c r="L4614">
        <v>10</v>
      </c>
      <c r="M4614" t="s">
        <v>273</v>
      </c>
      <c r="N4614">
        <v>46</v>
      </c>
      <c r="O4614" t="s">
        <v>62</v>
      </c>
      <c r="P4614" t="s">
        <v>54</v>
      </c>
      <c r="Q4614" t="s">
        <v>1134</v>
      </c>
      <c r="R4614" t="s">
        <v>71</v>
      </c>
      <c r="S4614" t="s">
        <v>57</v>
      </c>
      <c r="T4614" t="s">
        <v>91</v>
      </c>
      <c r="U4614" t="s">
        <v>281</v>
      </c>
      <c r="V4614" t="s">
        <v>347</v>
      </c>
      <c r="W4614" t="s">
        <v>302</v>
      </c>
      <c r="X4614" t="s">
        <v>67</v>
      </c>
      <c r="Y4614" t="s">
        <v>346</v>
      </c>
      <c r="Z4614" t="s">
        <v>117</v>
      </c>
      <c r="AA4614" t="s">
        <v>64</v>
      </c>
      <c r="AB4614" t="s">
        <v>60</v>
      </c>
      <c r="AC4614" t="s">
        <v>66</v>
      </c>
      <c r="AD4614" t="s">
        <v>62</v>
      </c>
      <c r="AE4614" t="s">
        <v>62</v>
      </c>
      <c r="AF4614" t="s">
        <v>134</v>
      </c>
      <c r="AG4614" t="s">
        <v>58</v>
      </c>
      <c r="AH4614" t="s">
        <v>780</v>
      </c>
      <c r="AI4614" t="s">
        <v>56</v>
      </c>
      <c r="AJ4614" t="s">
        <v>348</v>
      </c>
      <c r="AK4614" t="s">
        <v>73</v>
      </c>
      <c r="AL4614" t="s">
        <v>157</v>
      </c>
      <c r="AM4614" t="s">
        <v>74</v>
      </c>
      <c r="AN4614" t="s">
        <v>76</v>
      </c>
      <c r="AO4614" t="s">
        <v>1232</v>
      </c>
      <c r="AP4614" t="s">
        <v>283</v>
      </c>
      <c r="AQ4614" t="s">
        <v>168</v>
      </c>
      <c r="AR4614" t="s">
        <v>67</v>
      </c>
      <c r="AS4614" t="s">
        <v>62</v>
      </c>
      <c r="AT4614" t="s">
        <v>73</v>
      </c>
      <c r="AU4614" t="s">
        <v>107</v>
      </c>
      <c r="AV4614" t="s">
        <v>18986</v>
      </c>
    </row>
    <row r="4615" spans="1:48" x14ac:dyDescent="0.3">
      <c r="A4615" t="s">
        <v>21336</v>
      </c>
      <c r="B4615" t="s">
        <v>21337</v>
      </c>
      <c r="C4615" s="1" t="str">
        <f t="shared" si="753"/>
        <v>21:0976</v>
      </c>
      <c r="D4615" s="1" t="str">
        <f t="shared" si="760"/>
        <v>21:0104</v>
      </c>
      <c r="E4615" t="s">
        <v>21338</v>
      </c>
      <c r="F4615" t="s">
        <v>21339</v>
      </c>
      <c r="H4615">
        <v>58.975026800000002</v>
      </c>
      <c r="I4615">
        <v>-97.140067599999995</v>
      </c>
      <c r="J4615" s="1" t="str">
        <f t="shared" si="761"/>
        <v>NGR lake sediment grab sample</v>
      </c>
      <c r="K4615" s="1" t="str">
        <f t="shared" si="762"/>
        <v>&lt;177 micron (NGR)</v>
      </c>
      <c r="L4615">
        <v>10</v>
      </c>
      <c r="M4615" t="s">
        <v>289</v>
      </c>
      <c r="N4615">
        <v>47</v>
      </c>
      <c r="O4615" t="s">
        <v>79</v>
      </c>
      <c r="P4615" t="s">
        <v>54</v>
      </c>
      <c r="Q4615" t="s">
        <v>277</v>
      </c>
      <c r="R4615" t="s">
        <v>317</v>
      </c>
      <c r="S4615" t="s">
        <v>57</v>
      </c>
      <c r="T4615" t="s">
        <v>100</v>
      </c>
      <c r="U4615" t="s">
        <v>104</v>
      </c>
      <c r="V4615" t="s">
        <v>2740</v>
      </c>
      <c r="W4615" t="s">
        <v>125</v>
      </c>
      <c r="X4615" t="s">
        <v>67</v>
      </c>
      <c r="Y4615" t="s">
        <v>302</v>
      </c>
      <c r="Z4615" t="s">
        <v>74</v>
      </c>
      <c r="AA4615" t="s">
        <v>64</v>
      </c>
      <c r="AB4615" t="s">
        <v>187</v>
      </c>
      <c r="AC4615" t="s">
        <v>66</v>
      </c>
      <c r="AD4615" t="s">
        <v>127</v>
      </c>
      <c r="AE4615" t="s">
        <v>5473</v>
      </c>
      <c r="AF4615" t="s">
        <v>151</v>
      </c>
      <c r="AG4615" t="s">
        <v>281</v>
      </c>
      <c r="AH4615" t="s">
        <v>780</v>
      </c>
      <c r="AI4615" t="s">
        <v>170</v>
      </c>
      <c r="AJ4615" t="s">
        <v>388</v>
      </c>
      <c r="AK4615" t="s">
        <v>73</v>
      </c>
      <c r="AL4615" t="s">
        <v>103</v>
      </c>
      <c r="AM4615" t="s">
        <v>75</v>
      </c>
      <c r="AN4615" t="s">
        <v>76</v>
      </c>
      <c r="AO4615" t="s">
        <v>318</v>
      </c>
      <c r="AP4615" t="s">
        <v>133</v>
      </c>
      <c r="AQ4615" t="s">
        <v>79</v>
      </c>
      <c r="AR4615" t="s">
        <v>67</v>
      </c>
      <c r="AS4615" t="s">
        <v>54</v>
      </c>
      <c r="AT4615" t="s">
        <v>277</v>
      </c>
      <c r="AU4615" t="s">
        <v>107</v>
      </c>
      <c r="AV4615" t="s">
        <v>17634</v>
      </c>
    </row>
    <row r="4616" spans="1:48" x14ac:dyDescent="0.3">
      <c r="A4616" t="s">
        <v>21340</v>
      </c>
      <c r="B4616" t="s">
        <v>21341</v>
      </c>
      <c r="C4616" s="1" t="str">
        <f t="shared" si="753"/>
        <v>21:0976</v>
      </c>
      <c r="D4616" s="1" t="str">
        <f t="shared" si="760"/>
        <v>21:0104</v>
      </c>
      <c r="E4616" t="s">
        <v>21342</v>
      </c>
      <c r="F4616" t="s">
        <v>21343</v>
      </c>
      <c r="H4616">
        <v>58.935218800000001</v>
      </c>
      <c r="I4616">
        <v>-97.159221500000001</v>
      </c>
      <c r="J4616" s="1" t="str">
        <f t="shared" si="761"/>
        <v>NGR lake sediment grab sample</v>
      </c>
      <c r="K4616" s="1" t="str">
        <f t="shared" si="762"/>
        <v>&lt;177 micron (NGR)</v>
      </c>
      <c r="L4616">
        <v>10</v>
      </c>
      <c r="M4616" t="s">
        <v>301</v>
      </c>
      <c r="N4616">
        <v>48</v>
      </c>
      <c r="O4616" t="s">
        <v>220</v>
      </c>
      <c r="P4616" t="s">
        <v>62</v>
      </c>
      <c r="Q4616" t="s">
        <v>552</v>
      </c>
      <c r="R4616" t="s">
        <v>192</v>
      </c>
      <c r="S4616" t="s">
        <v>57</v>
      </c>
      <c r="T4616" t="s">
        <v>248</v>
      </c>
      <c r="U4616" t="s">
        <v>77</v>
      </c>
      <c r="V4616" t="s">
        <v>90</v>
      </c>
      <c r="W4616" t="s">
        <v>206</v>
      </c>
      <c r="X4616" t="s">
        <v>74</v>
      </c>
      <c r="Y4616" t="s">
        <v>240</v>
      </c>
      <c r="Z4616" t="s">
        <v>96</v>
      </c>
      <c r="AA4616" t="s">
        <v>64</v>
      </c>
      <c r="AB4616" t="s">
        <v>365</v>
      </c>
      <c r="AC4616" t="s">
        <v>66</v>
      </c>
      <c r="AD4616" t="s">
        <v>127</v>
      </c>
      <c r="AE4616" t="s">
        <v>526</v>
      </c>
      <c r="AF4616" t="s">
        <v>281</v>
      </c>
      <c r="AG4616" t="s">
        <v>119</v>
      </c>
      <c r="AH4616" t="s">
        <v>780</v>
      </c>
      <c r="AI4616" t="s">
        <v>233</v>
      </c>
      <c r="AJ4616" t="s">
        <v>4037</v>
      </c>
      <c r="AK4616" t="s">
        <v>73</v>
      </c>
      <c r="AL4616" t="s">
        <v>103</v>
      </c>
      <c r="AM4616" t="s">
        <v>396</v>
      </c>
      <c r="AN4616" t="s">
        <v>76</v>
      </c>
      <c r="AO4616" t="s">
        <v>104</v>
      </c>
      <c r="AP4616" t="s">
        <v>105</v>
      </c>
      <c r="AQ4616" t="s">
        <v>292</v>
      </c>
      <c r="AR4616" t="s">
        <v>67</v>
      </c>
      <c r="AS4616" t="s">
        <v>127</v>
      </c>
      <c r="AT4616" t="s">
        <v>91</v>
      </c>
      <c r="AU4616" t="s">
        <v>107</v>
      </c>
      <c r="AV4616" t="s">
        <v>10226</v>
      </c>
    </row>
    <row r="4617" spans="1:48" x14ac:dyDescent="0.3">
      <c r="A4617" t="s">
        <v>21344</v>
      </c>
      <c r="B4617" t="s">
        <v>21345</v>
      </c>
      <c r="C4617" s="1" t="str">
        <f t="shared" si="753"/>
        <v>21:0976</v>
      </c>
      <c r="D4617" s="1" t="str">
        <f t="shared" si="760"/>
        <v>21:0104</v>
      </c>
      <c r="E4617" t="s">
        <v>21346</v>
      </c>
      <c r="F4617" t="s">
        <v>21347</v>
      </c>
      <c r="H4617">
        <v>58.911324899999997</v>
      </c>
      <c r="I4617">
        <v>-97.1076841</v>
      </c>
      <c r="J4617" s="1" t="str">
        <f t="shared" si="761"/>
        <v>NGR lake sediment grab sample</v>
      </c>
      <c r="K4617" s="1" t="str">
        <f t="shared" si="762"/>
        <v>&lt;177 micron (NGR)</v>
      </c>
      <c r="L4617">
        <v>11</v>
      </c>
      <c r="M4617" t="s">
        <v>86</v>
      </c>
      <c r="N4617">
        <v>49</v>
      </c>
      <c r="O4617" t="s">
        <v>346</v>
      </c>
      <c r="P4617" t="s">
        <v>96</v>
      </c>
      <c r="Q4617" t="s">
        <v>3299</v>
      </c>
      <c r="R4617" t="s">
        <v>187</v>
      </c>
      <c r="S4617" t="s">
        <v>57</v>
      </c>
      <c r="T4617" t="s">
        <v>167</v>
      </c>
      <c r="U4617" t="s">
        <v>59</v>
      </c>
      <c r="V4617" t="s">
        <v>90</v>
      </c>
      <c r="W4617" t="s">
        <v>171</v>
      </c>
      <c r="X4617" t="s">
        <v>67</v>
      </c>
      <c r="Y4617" t="s">
        <v>421</v>
      </c>
      <c r="Z4617" t="s">
        <v>170</v>
      </c>
      <c r="AA4617" t="s">
        <v>64</v>
      </c>
      <c r="AB4617" t="s">
        <v>139</v>
      </c>
      <c r="AC4617" t="s">
        <v>66</v>
      </c>
      <c r="AD4617" t="s">
        <v>62</v>
      </c>
      <c r="AE4617" t="s">
        <v>1340</v>
      </c>
      <c r="AF4617" t="s">
        <v>116</v>
      </c>
      <c r="AG4617" t="s">
        <v>303</v>
      </c>
      <c r="AH4617" t="s">
        <v>472</v>
      </c>
      <c r="AI4617" t="s">
        <v>338</v>
      </c>
      <c r="AJ4617" t="s">
        <v>114</v>
      </c>
      <c r="AK4617" t="s">
        <v>73</v>
      </c>
      <c r="AL4617" t="s">
        <v>224</v>
      </c>
      <c r="AM4617" t="s">
        <v>125</v>
      </c>
      <c r="AN4617" t="s">
        <v>76</v>
      </c>
      <c r="AO4617" t="s">
        <v>203</v>
      </c>
      <c r="AP4617" t="s">
        <v>656</v>
      </c>
      <c r="AQ4617" t="s">
        <v>94</v>
      </c>
      <c r="AR4617" t="s">
        <v>67</v>
      </c>
      <c r="AS4617" t="s">
        <v>170</v>
      </c>
      <c r="AT4617" t="s">
        <v>73</v>
      </c>
      <c r="AU4617" t="s">
        <v>107</v>
      </c>
      <c r="AV4617" t="s">
        <v>3487</v>
      </c>
    </row>
    <row r="4618" spans="1:48" x14ac:dyDescent="0.3">
      <c r="A4618" t="s">
        <v>21348</v>
      </c>
      <c r="B4618" t="s">
        <v>21349</v>
      </c>
      <c r="C4618" s="1" t="str">
        <f t="shared" si="753"/>
        <v>21:0976</v>
      </c>
      <c r="D4618" s="1" t="str">
        <f t="shared" si="760"/>
        <v>21:0104</v>
      </c>
      <c r="E4618" t="s">
        <v>21350</v>
      </c>
      <c r="F4618" t="s">
        <v>21351</v>
      </c>
      <c r="H4618">
        <v>58.945966300000002</v>
      </c>
      <c r="I4618">
        <v>-96.463646100000005</v>
      </c>
      <c r="J4618" s="1" t="str">
        <f t="shared" si="761"/>
        <v>NGR lake sediment grab sample</v>
      </c>
      <c r="K4618" s="1" t="str">
        <f t="shared" si="762"/>
        <v>&lt;177 micron (NGR)</v>
      </c>
      <c r="L4618">
        <v>12</v>
      </c>
      <c r="M4618" t="s">
        <v>52</v>
      </c>
      <c r="N4618">
        <v>50</v>
      </c>
      <c r="O4618" t="s">
        <v>254</v>
      </c>
      <c r="P4618" t="s">
        <v>170</v>
      </c>
      <c r="Q4618" t="s">
        <v>802</v>
      </c>
      <c r="R4618" t="s">
        <v>116</v>
      </c>
      <c r="S4618" t="s">
        <v>57</v>
      </c>
      <c r="T4618" t="s">
        <v>698</v>
      </c>
      <c r="U4618" t="s">
        <v>88</v>
      </c>
      <c r="V4618" t="s">
        <v>471</v>
      </c>
      <c r="W4618" t="s">
        <v>170</v>
      </c>
      <c r="X4618" t="s">
        <v>67</v>
      </c>
      <c r="Y4618" t="s">
        <v>62</v>
      </c>
      <c r="Z4618" t="s">
        <v>127</v>
      </c>
      <c r="AA4618" t="s">
        <v>64</v>
      </c>
      <c r="AB4618" t="s">
        <v>99</v>
      </c>
      <c r="AC4618" t="s">
        <v>66</v>
      </c>
      <c r="AD4618" t="s">
        <v>67</v>
      </c>
      <c r="AE4618" t="s">
        <v>74</v>
      </c>
      <c r="AF4618" t="s">
        <v>436</v>
      </c>
      <c r="AG4618" t="s">
        <v>304</v>
      </c>
      <c r="AH4618" t="s">
        <v>173</v>
      </c>
      <c r="AI4618" t="s">
        <v>156</v>
      </c>
      <c r="AJ4618" t="s">
        <v>127</v>
      </c>
      <c r="AK4618" t="s">
        <v>73</v>
      </c>
      <c r="AL4618" t="s">
        <v>125</v>
      </c>
      <c r="AM4618" t="s">
        <v>75</v>
      </c>
      <c r="AN4618" t="s">
        <v>76</v>
      </c>
      <c r="AO4618" t="s">
        <v>92</v>
      </c>
      <c r="AP4618" t="s">
        <v>179</v>
      </c>
      <c r="AQ4618" t="s">
        <v>226</v>
      </c>
      <c r="AR4618" t="s">
        <v>67</v>
      </c>
      <c r="AS4618" t="s">
        <v>54</v>
      </c>
      <c r="AT4618" t="s">
        <v>73</v>
      </c>
      <c r="AU4618" t="s">
        <v>107</v>
      </c>
      <c r="AV4618" t="s">
        <v>16755</v>
      </c>
    </row>
    <row r="4619" spans="1:48" x14ac:dyDescent="0.3">
      <c r="A4619" t="s">
        <v>21352</v>
      </c>
      <c r="B4619" t="s">
        <v>21353</v>
      </c>
      <c r="C4619" s="1" t="str">
        <f t="shared" si="753"/>
        <v>21:0976</v>
      </c>
      <c r="D4619" s="1" t="str">
        <f t="shared" si="760"/>
        <v>21:0104</v>
      </c>
      <c r="E4619" t="s">
        <v>21350</v>
      </c>
      <c r="F4619" t="s">
        <v>21354</v>
      </c>
      <c r="H4619">
        <v>58.945966300000002</v>
      </c>
      <c r="I4619">
        <v>-96.463646100000005</v>
      </c>
      <c r="J4619" s="1" t="str">
        <f t="shared" si="761"/>
        <v>NGR lake sediment grab sample</v>
      </c>
      <c r="K4619" s="1" t="str">
        <f t="shared" si="762"/>
        <v>&lt;177 micron (NGR)</v>
      </c>
      <c r="L4619">
        <v>12</v>
      </c>
      <c r="M4619" t="s">
        <v>345</v>
      </c>
      <c r="N4619">
        <v>51</v>
      </c>
      <c r="O4619" t="s">
        <v>388</v>
      </c>
      <c r="P4619" t="s">
        <v>54</v>
      </c>
      <c r="Q4619" t="s">
        <v>541</v>
      </c>
      <c r="R4619" t="s">
        <v>90</v>
      </c>
      <c r="S4619" t="s">
        <v>57</v>
      </c>
      <c r="T4619" t="s">
        <v>365</v>
      </c>
      <c r="U4619" t="s">
        <v>88</v>
      </c>
      <c r="V4619" t="s">
        <v>189</v>
      </c>
      <c r="W4619" t="s">
        <v>79</v>
      </c>
      <c r="X4619" t="s">
        <v>67</v>
      </c>
      <c r="Y4619" t="s">
        <v>62</v>
      </c>
      <c r="Z4619" t="s">
        <v>127</v>
      </c>
      <c r="AA4619" t="s">
        <v>64</v>
      </c>
      <c r="AB4619" t="s">
        <v>356</v>
      </c>
      <c r="AC4619" t="s">
        <v>66</v>
      </c>
      <c r="AD4619" t="s">
        <v>67</v>
      </c>
      <c r="AE4619" t="s">
        <v>543</v>
      </c>
      <c r="AF4619" t="s">
        <v>104</v>
      </c>
      <c r="AG4619" t="s">
        <v>142</v>
      </c>
      <c r="AH4619" t="s">
        <v>173</v>
      </c>
      <c r="AI4619" t="s">
        <v>101</v>
      </c>
      <c r="AJ4619" t="s">
        <v>193</v>
      </c>
      <c r="AK4619" t="s">
        <v>73</v>
      </c>
      <c r="AL4619" t="s">
        <v>125</v>
      </c>
      <c r="AM4619" t="s">
        <v>103</v>
      </c>
      <c r="AN4619" t="s">
        <v>76</v>
      </c>
      <c r="AO4619" t="s">
        <v>178</v>
      </c>
      <c r="AP4619" t="s">
        <v>210</v>
      </c>
      <c r="AQ4619" t="s">
        <v>292</v>
      </c>
      <c r="AR4619" t="s">
        <v>74</v>
      </c>
      <c r="AS4619" t="s">
        <v>54</v>
      </c>
      <c r="AT4619" t="s">
        <v>73</v>
      </c>
      <c r="AU4619" t="s">
        <v>107</v>
      </c>
      <c r="AV4619" t="s">
        <v>3909</v>
      </c>
    </row>
    <row r="4620" spans="1:48" hidden="1" x14ac:dyDescent="0.3">
      <c r="A4620" t="s">
        <v>21355</v>
      </c>
      <c r="B4620" t="s">
        <v>21356</v>
      </c>
      <c r="C4620" s="1" t="str">
        <f t="shared" si="753"/>
        <v>21:0976</v>
      </c>
      <c r="D4620" s="1" t="str">
        <f>HYPERLINK("https://geochem.nrcan.gc.ca/cdogs/content/svy/svy_e.htm", "")</f>
        <v/>
      </c>
      <c r="G4620" s="1" t="str">
        <f>HYPERLINK("https://geochem.nrcan.gc.ca/cdogs/content/cr_/cr_00094_e.htm", "94")</f>
        <v>94</v>
      </c>
      <c r="J4620" t="s">
        <v>230</v>
      </c>
      <c r="K4620" t="s">
        <v>231</v>
      </c>
      <c r="L4620">
        <v>12</v>
      </c>
      <c r="M4620" t="s">
        <v>232</v>
      </c>
      <c r="N4620">
        <v>52</v>
      </c>
      <c r="O4620" t="s">
        <v>104</v>
      </c>
      <c r="P4620" t="s">
        <v>127</v>
      </c>
      <c r="Q4620" t="s">
        <v>414</v>
      </c>
      <c r="R4620" t="s">
        <v>92</v>
      </c>
      <c r="S4620" t="s">
        <v>57</v>
      </c>
      <c r="T4620" t="s">
        <v>236</v>
      </c>
      <c r="U4620" t="s">
        <v>104</v>
      </c>
      <c r="V4620" t="s">
        <v>135</v>
      </c>
      <c r="W4620" t="s">
        <v>421</v>
      </c>
      <c r="X4620" t="s">
        <v>74</v>
      </c>
      <c r="Y4620" t="s">
        <v>127</v>
      </c>
      <c r="Z4620" t="s">
        <v>138</v>
      </c>
      <c r="AA4620" t="s">
        <v>64</v>
      </c>
      <c r="AB4620" t="s">
        <v>357</v>
      </c>
      <c r="AC4620" t="s">
        <v>155</v>
      </c>
      <c r="AD4620" t="s">
        <v>67</v>
      </c>
      <c r="AE4620" t="s">
        <v>5111</v>
      </c>
      <c r="AF4620" t="s">
        <v>381</v>
      </c>
      <c r="AG4620" t="s">
        <v>356</v>
      </c>
      <c r="AH4620" t="s">
        <v>340</v>
      </c>
      <c r="AI4620" t="s">
        <v>104</v>
      </c>
      <c r="AJ4620" t="s">
        <v>254</v>
      </c>
      <c r="AK4620" t="s">
        <v>73</v>
      </c>
      <c r="AL4620" t="s">
        <v>103</v>
      </c>
      <c r="AM4620" t="s">
        <v>177</v>
      </c>
      <c r="AN4620" t="s">
        <v>76</v>
      </c>
      <c r="AO4620" t="s">
        <v>327</v>
      </c>
      <c r="AP4620" t="s">
        <v>4339</v>
      </c>
      <c r="AQ4620" t="s">
        <v>136</v>
      </c>
      <c r="AR4620" t="s">
        <v>67</v>
      </c>
      <c r="AS4620" t="s">
        <v>127</v>
      </c>
      <c r="AT4620" t="s">
        <v>152</v>
      </c>
      <c r="AU4620" t="s">
        <v>107</v>
      </c>
      <c r="AV4620" t="s">
        <v>1631</v>
      </c>
    </row>
    <row r="4621" spans="1:48" x14ac:dyDescent="0.3">
      <c r="A4621" t="s">
        <v>21357</v>
      </c>
      <c r="B4621" t="s">
        <v>21358</v>
      </c>
      <c r="C4621" s="1" t="str">
        <f t="shared" si="753"/>
        <v>21:0976</v>
      </c>
      <c r="D4621" s="1" t="str">
        <f t="shared" ref="D4621:D4642" si="763">HYPERLINK("https://geochem.nrcan.gc.ca/cdogs/content/svy/svy210104_e.htm", "21:0104")</f>
        <v>21:0104</v>
      </c>
      <c r="E4621" t="s">
        <v>21359</v>
      </c>
      <c r="F4621" t="s">
        <v>21360</v>
      </c>
      <c r="H4621">
        <v>58.856489500000002</v>
      </c>
      <c r="I4621">
        <v>-96.444303599999998</v>
      </c>
      <c r="J4621" s="1" t="str">
        <f t="shared" ref="J4621:J4642" si="764">HYPERLINK("https://geochem.nrcan.gc.ca/cdogs/content/kwd/kwd020027_e.htm", "NGR lake sediment grab sample")</f>
        <v>NGR lake sediment grab sample</v>
      </c>
      <c r="K4621" s="1" t="str">
        <f t="shared" ref="K4621:K4642" si="765">HYPERLINK("https://geochem.nrcan.gc.ca/cdogs/content/kwd/kwd080006_e.htm", "&lt;177 micron (NGR)")</f>
        <v>&lt;177 micron (NGR)</v>
      </c>
      <c r="L4621">
        <v>12</v>
      </c>
      <c r="M4621" t="s">
        <v>86</v>
      </c>
      <c r="N4621">
        <v>53</v>
      </c>
      <c r="O4621" t="s">
        <v>251</v>
      </c>
      <c r="P4621" t="s">
        <v>54</v>
      </c>
      <c r="Q4621" t="s">
        <v>364</v>
      </c>
      <c r="R4621" t="s">
        <v>492</v>
      </c>
      <c r="S4621" t="s">
        <v>57</v>
      </c>
      <c r="T4621" t="s">
        <v>478</v>
      </c>
      <c r="U4621" t="s">
        <v>116</v>
      </c>
      <c r="V4621" t="s">
        <v>2740</v>
      </c>
      <c r="W4621" t="s">
        <v>526</v>
      </c>
      <c r="X4621" t="s">
        <v>67</v>
      </c>
      <c r="Y4621" t="s">
        <v>136</v>
      </c>
      <c r="Z4621" t="s">
        <v>62</v>
      </c>
      <c r="AA4621" t="s">
        <v>64</v>
      </c>
      <c r="AB4621" t="s">
        <v>116</v>
      </c>
      <c r="AC4621" t="s">
        <v>66</v>
      </c>
      <c r="AD4621" t="s">
        <v>62</v>
      </c>
      <c r="AE4621" t="s">
        <v>3838</v>
      </c>
      <c r="AF4621" t="s">
        <v>116</v>
      </c>
      <c r="AG4621" t="s">
        <v>347</v>
      </c>
      <c r="AH4621" t="s">
        <v>472</v>
      </c>
      <c r="AI4621" t="s">
        <v>127</v>
      </c>
      <c r="AJ4621" t="s">
        <v>276</v>
      </c>
      <c r="AK4621" t="s">
        <v>73</v>
      </c>
      <c r="AL4621" t="s">
        <v>103</v>
      </c>
      <c r="AM4621" t="s">
        <v>103</v>
      </c>
      <c r="AN4621" t="s">
        <v>76</v>
      </c>
      <c r="AO4621" t="s">
        <v>138</v>
      </c>
      <c r="AP4621" t="s">
        <v>731</v>
      </c>
      <c r="AQ4621" t="s">
        <v>118</v>
      </c>
      <c r="AR4621" t="s">
        <v>67</v>
      </c>
      <c r="AS4621" t="s">
        <v>54</v>
      </c>
      <c r="AT4621" t="s">
        <v>73</v>
      </c>
      <c r="AU4621" t="s">
        <v>107</v>
      </c>
      <c r="AV4621" t="s">
        <v>14520</v>
      </c>
    </row>
    <row r="4622" spans="1:48" x14ac:dyDescent="0.3">
      <c r="A4622" t="s">
        <v>21361</v>
      </c>
      <c r="B4622" t="s">
        <v>21362</v>
      </c>
      <c r="C4622" s="1" t="str">
        <f t="shared" si="753"/>
        <v>21:0976</v>
      </c>
      <c r="D4622" s="1" t="str">
        <f t="shared" si="763"/>
        <v>21:0104</v>
      </c>
      <c r="E4622" t="s">
        <v>21363</v>
      </c>
      <c r="F4622" t="s">
        <v>21364</v>
      </c>
      <c r="H4622">
        <v>58.824798800000003</v>
      </c>
      <c r="I4622">
        <v>-96.451575199999994</v>
      </c>
      <c r="J4622" s="1" t="str">
        <f t="shared" si="764"/>
        <v>NGR lake sediment grab sample</v>
      </c>
      <c r="K4622" s="1" t="str">
        <f t="shared" si="765"/>
        <v>&lt;177 micron (NGR)</v>
      </c>
      <c r="L4622">
        <v>12</v>
      </c>
      <c r="M4622" t="s">
        <v>149</v>
      </c>
      <c r="N4622">
        <v>54</v>
      </c>
      <c r="O4622" t="s">
        <v>79</v>
      </c>
      <c r="P4622" t="s">
        <v>54</v>
      </c>
      <c r="Q4622" t="s">
        <v>572</v>
      </c>
      <c r="R4622" t="s">
        <v>282</v>
      </c>
      <c r="S4622" t="s">
        <v>57</v>
      </c>
      <c r="T4622" t="s">
        <v>561</v>
      </c>
      <c r="U4622" t="s">
        <v>104</v>
      </c>
      <c r="V4622" t="s">
        <v>615</v>
      </c>
      <c r="W4622" t="s">
        <v>292</v>
      </c>
      <c r="X4622" t="s">
        <v>74</v>
      </c>
      <c r="Y4622" t="s">
        <v>63</v>
      </c>
      <c r="Z4622" t="s">
        <v>138</v>
      </c>
      <c r="AA4622" t="s">
        <v>64</v>
      </c>
      <c r="AB4622" t="s">
        <v>890</v>
      </c>
      <c r="AC4622" t="s">
        <v>66</v>
      </c>
      <c r="AD4622" t="s">
        <v>67</v>
      </c>
      <c r="AE4622" t="s">
        <v>238</v>
      </c>
      <c r="AF4622" t="s">
        <v>192</v>
      </c>
      <c r="AG4622" t="s">
        <v>315</v>
      </c>
      <c r="AH4622" t="s">
        <v>70</v>
      </c>
      <c r="AI4622" t="s">
        <v>168</v>
      </c>
      <c r="AJ4622" t="s">
        <v>114</v>
      </c>
      <c r="AK4622" t="s">
        <v>73</v>
      </c>
      <c r="AL4622" t="s">
        <v>526</v>
      </c>
      <c r="AM4622" t="s">
        <v>125</v>
      </c>
      <c r="AN4622" t="s">
        <v>76</v>
      </c>
      <c r="AO4622" t="s">
        <v>290</v>
      </c>
      <c r="AP4622" t="s">
        <v>14046</v>
      </c>
      <c r="AQ4622" t="s">
        <v>338</v>
      </c>
      <c r="AR4622" t="s">
        <v>62</v>
      </c>
      <c r="AS4622" t="s">
        <v>54</v>
      </c>
      <c r="AT4622" t="s">
        <v>73</v>
      </c>
      <c r="AU4622" t="s">
        <v>107</v>
      </c>
      <c r="AV4622" t="s">
        <v>3671</v>
      </c>
    </row>
    <row r="4623" spans="1:48" x14ac:dyDescent="0.3">
      <c r="A4623" t="s">
        <v>21365</v>
      </c>
      <c r="B4623" t="s">
        <v>21366</v>
      </c>
      <c r="C4623" s="1" t="str">
        <f t="shared" si="753"/>
        <v>21:0976</v>
      </c>
      <c r="D4623" s="1" t="str">
        <f t="shared" si="763"/>
        <v>21:0104</v>
      </c>
      <c r="E4623" t="s">
        <v>21367</v>
      </c>
      <c r="F4623" t="s">
        <v>21368</v>
      </c>
      <c r="H4623">
        <v>58.796610399999999</v>
      </c>
      <c r="I4623">
        <v>-96.466540100000003</v>
      </c>
      <c r="J4623" s="1" t="str">
        <f t="shared" si="764"/>
        <v>NGR lake sediment grab sample</v>
      </c>
      <c r="K4623" s="1" t="str">
        <f t="shared" si="765"/>
        <v>&lt;177 micron (NGR)</v>
      </c>
      <c r="L4623">
        <v>12</v>
      </c>
      <c r="M4623" t="s">
        <v>165</v>
      </c>
      <c r="N4623">
        <v>55</v>
      </c>
      <c r="O4623" t="s">
        <v>106</v>
      </c>
      <c r="P4623" t="s">
        <v>170</v>
      </c>
      <c r="Q4623" t="s">
        <v>133</v>
      </c>
      <c r="R4623" t="s">
        <v>290</v>
      </c>
      <c r="S4623" t="s">
        <v>57</v>
      </c>
      <c r="T4623" t="s">
        <v>235</v>
      </c>
      <c r="U4623" t="s">
        <v>92</v>
      </c>
      <c r="V4623" t="s">
        <v>725</v>
      </c>
      <c r="W4623" t="s">
        <v>327</v>
      </c>
      <c r="X4623" t="s">
        <v>74</v>
      </c>
      <c r="Y4623" t="s">
        <v>63</v>
      </c>
      <c r="Z4623" t="s">
        <v>96</v>
      </c>
      <c r="AA4623" t="s">
        <v>64</v>
      </c>
      <c r="AB4623" t="s">
        <v>890</v>
      </c>
      <c r="AC4623" t="s">
        <v>66</v>
      </c>
      <c r="AD4623" t="s">
        <v>67</v>
      </c>
      <c r="AE4623" t="s">
        <v>421</v>
      </c>
      <c r="AF4623" t="s">
        <v>317</v>
      </c>
      <c r="AG4623" t="s">
        <v>91</v>
      </c>
      <c r="AH4623" t="s">
        <v>70</v>
      </c>
      <c r="AI4623" t="s">
        <v>168</v>
      </c>
      <c r="AJ4623" t="s">
        <v>709</v>
      </c>
      <c r="AK4623" t="s">
        <v>73</v>
      </c>
      <c r="AL4623" t="s">
        <v>74</v>
      </c>
      <c r="AM4623" t="s">
        <v>75</v>
      </c>
      <c r="AN4623" t="s">
        <v>76</v>
      </c>
      <c r="AO4623" t="s">
        <v>281</v>
      </c>
      <c r="AP4623" t="s">
        <v>482</v>
      </c>
      <c r="AQ4623" t="s">
        <v>209</v>
      </c>
      <c r="AR4623" t="s">
        <v>67</v>
      </c>
      <c r="AS4623" t="s">
        <v>54</v>
      </c>
      <c r="AT4623" t="s">
        <v>73</v>
      </c>
      <c r="AU4623" t="s">
        <v>107</v>
      </c>
      <c r="AV4623" t="s">
        <v>1670</v>
      </c>
    </row>
    <row r="4624" spans="1:48" x14ac:dyDescent="0.3">
      <c r="A4624" t="s">
        <v>21369</v>
      </c>
      <c r="B4624" t="s">
        <v>21370</v>
      </c>
      <c r="C4624" s="1" t="str">
        <f t="shared" si="753"/>
        <v>21:0976</v>
      </c>
      <c r="D4624" s="1" t="str">
        <f t="shared" si="763"/>
        <v>21:0104</v>
      </c>
      <c r="E4624" t="s">
        <v>21371</v>
      </c>
      <c r="F4624" t="s">
        <v>21372</v>
      </c>
      <c r="H4624">
        <v>58.7661388</v>
      </c>
      <c r="I4624">
        <v>-96.461391000000006</v>
      </c>
      <c r="J4624" s="1" t="str">
        <f t="shared" si="764"/>
        <v>NGR lake sediment grab sample</v>
      </c>
      <c r="K4624" s="1" t="str">
        <f t="shared" si="765"/>
        <v>&lt;177 micron (NGR)</v>
      </c>
      <c r="L4624">
        <v>12</v>
      </c>
      <c r="M4624" t="s">
        <v>113</v>
      </c>
      <c r="N4624">
        <v>56</v>
      </c>
      <c r="O4624" t="s">
        <v>117</v>
      </c>
      <c r="P4624" t="s">
        <v>54</v>
      </c>
      <c r="Q4624" t="s">
        <v>549</v>
      </c>
      <c r="R4624" t="s">
        <v>522</v>
      </c>
      <c r="S4624" t="s">
        <v>57</v>
      </c>
      <c r="T4624" t="s">
        <v>91</v>
      </c>
      <c r="U4624" t="s">
        <v>178</v>
      </c>
      <c r="V4624" t="s">
        <v>93</v>
      </c>
      <c r="W4624" t="s">
        <v>79</v>
      </c>
      <c r="X4624" t="s">
        <v>62</v>
      </c>
      <c r="Y4624" t="s">
        <v>63</v>
      </c>
      <c r="Z4624" t="s">
        <v>127</v>
      </c>
      <c r="AA4624" t="s">
        <v>64</v>
      </c>
      <c r="AB4624" t="s">
        <v>60</v>
      </c>
      <c r="AC4624" t="s">
        <v>66</v>
      </c>
      <c r="AD4624" t="s">
        <v>170</v>
      </c>
      <c r="AE4624" t="s">
        <v>154</v>
      </c>
      <c r="AF4624" t="s">
        <v>436</v>
      </c>
      <c r="AG4624" t="s">
        <v>380</v>
      </c>
      <c r="AH4624" t="s">
        <v>155</v>
      </c>
      <c r="AI4624" t="s">
        <v>265</v>
      </c>
      <c r="AJ4624" t="s">
        <v>117</v>
      </c>
      <c r="AK4624" t="s">
        <v>73</v>
      </c>
      <c r="AL4624" t="s">
        <v>125</v>
      </c>
      <c r="AM4624" t="s">
        <v>157</v>
      </c>
      <c r="AN4624" t="s">
        <v>76</v>
      </c>
      <c r="AO4624" t="s">
        <v>104</v>
      </c>
      <c r="AP4624" t="s">
        <v>210</v>
      </c>
      <c r="AQ4624" t="s">
        <v>429</v>
      </c>
      <c r="AR4624" t="s">
        <v>67</v>
      </c>
      <c r="AS4624" t="s">
        <v>54</v>
      </c>
      <c r="AT4624" t="s">
        <v>73</v>
      </c>
      <c r="AU4624" t="s">
        <v>107</v>
      </c>
      <c r="AV4624" t="s">
        <v>5084</v>
      </c>
    </row>
    <row r="4625" spans="1:48" x14ac:dyDescent="0.3">
      <c r="A4625" t="s">
        <v>21373</v>
      </c>
      <c r="B4625" t="s">
        <v>21374</v>
      </c>
      <c r="C4625" s="1" t="str">
        <f t="shared" si="753"/>
        <v>21:0976</v>
      </c>
      <c r="D4625" s="1" t="str">
        <f t="shared" si="763"/>
        <v>21:0104</v>
      </c>
      <c r="E4625" t="s">
        <v>21371</v>
      </c>
      <c r="F4625" t="s">
        <v>21375</v>
      </c>
      <c r="H4625">
        <v>58.7661388</v>
      </c>
      <c r="I4625">
        <v>-96.461391000000006</v>
      </c>
      <c r="J4625" s="1" t="str">
        <f t="shared" si="764"/>
        <v>NGR lake sediment grab sample</v>
      </c>
      <c r="K4625" s="1" t="str">
        <f t="shared" si="765"/>
        <v>&lt;177 micron (NGR)</v>
      </c>
      <c r="L4625">
        <v>12</v>
      </c>
      <c r="M4625" t="s">
        <v>132</v>
      </c>
      <c r="N4625">
        <v>57</v>
      </c>
      <c r="O4625" t="s">
        <v>117</v>
      </c>
      <c r="P4625" t="s">
        <v>54</v>
      </c>
      <c r="Q4625" t="s">
        <v>2145</v>
      </c>
      <c r="R4625" t="s">
        <v>10187</v>
      </c>
      <c r="S4625" t="s">
        <v>57</v>
      </c>
      <c r="T4625" t="s">
        <v>277</v>
      </c>
      <c r="U4625" t="s">
        <v>178</v>
      </c>
      <c r="V4625" t="s">
        <v>303</v>
      </c>
      <c r="W4625" t="s">
        <v>79</v>
      </c>
      <c r="X4625" t="s">
        <v>62</v>
      </c>
      <c r="Y4625" t="s">
        <v>346</v>
      </c>
      <c r="Z4625" t="s">
        <v>127</v>
      </c>
      <c r="AA4625" t="s">
        <v>64</v>
      </c>
      <c r="AB4625" t="s">
        <v>853</v>
      </c>
      <c r="AC4625" t="s">
        <v>66</v>
      </c>
      <c r="AD4625" t="s">
        <v>170</v>
      </c>
      <c r="AE4625" t="s">
        <v>1090</v>
      </c>
      <c r="AF4625" t="s">
        <v>141</v>
      </c>
      <c r="AG4625" t="s">
        <v>412</v>
      </c>
      <c r="AH4625" t="s">
        <v>155</v>
      </c>
      <c r="AI4625" t="s">
        <v>168</v>
      </c>
      <c r="AJ4625" t="s">
        <v>514</v>
      </c>
      <c r="AK4625" t="s">
        <v>73</v>
      </c>
      <c r="AL4625" t="s">
        <v>125</v>
      </c>
      <c r="AM4625" t="s">
        <v>157</v>
      </c>
      <c r="AN4625" t="s">
        <v>76</v>
      </c>
      <c r="AO4625" t="s">
        <v>104</v>
      </c>
      <c r="AP4625" t="s">
        <v>126</v>
      </c>
      <c r="AQ4625" t="s">
        <v>328</v>
      </c>
      <c r="AR4625" t="s">
        <v>67</v>
      </c>
      <c r="AS4625" t="s">
        <v>170</v>
      </c>
      <c r="AT4625" t="s">
        <v>152</v>
      </c>
      <c r="AU4625" t="s">
        <v>107</v>
      </c>
      <c r="AV4625" t="s">
        <v>5294</v>
      </c>
    </row>
    <row r="4626" spans="1:48" x14ac:dyDescent="0.3">
      <c r="A4626" t="s">
        <v>21376</v>
      </c>
      <c r="B4626" t="s">
        <v>21377</v>
      </c>
      <c r="C4626" s="1" t="str">
        <f t="shared" si="753"/>
        <v>21:0976</v>
      </c>
      <c r="D4626" s="1" t="str">
        <f t="shared" si="763"/>
        <v>21:0104</v>
      </c>
      <c r="E4626" t="s">
        <v>21378</v>
      </c>
      <c r="F4626" t="s">
        <v>21379</v>
      </c>
      <c r="H4626">
        <v>58.730641499999997</v>
      </c>
      <c r="I4626">
        <v>-96.462491499999999</v>
      </c>
      <c r="J4626" s="1" t="str">
        <f t="shared" si="764"/>
        <v>NGR lake sediment grab sample</v>
      </c>
      <c r="K4626" s="1" t="str">
        <f t="shared" si="765"/>
        <v>&lt;177 micron (NGR)</v>
      </c>
      <c r="L4626">
        <v>12</v>
      </c>
      <c r="M4626" t="s">
        <v>185</v>
      </c>
      <c r="N4626">
        <v>58</v>
      </c>
      <c r="O4626" t="s">
        <v>143</v>
      </c>
      <c r="P4626" t="s">
        <v>54</v>
      </c>
      <c r="Q4626" t="s">
        <v>91</v>
      </c>
      <c r="R4626" t="s">
        <v>139</v>
      </c>
      <c r="S4626" t="s">
        <v>57</v>
      </c>
      <c r="T4626" t="s">
        <v>141</v>
      </c>
      <c r="U4626" t="s">
        <v>59</v>
      </c>
      <c r="V4626" t="s">
        <v>2740</v>
      </c>
      <c r="W4626" t="s">
        <v>75</v>
      </c>
      <c r="X4626" t="s">
        <v>67</v>
      </c>
      <c r="Y4626" t="s">
        <v>206</v>
      </c>
      <c r="Z4626" t="s">
        <v>67</v>
      </c>
      <c r="AA4626" t="s">
        <v>64</v>
      </c>
      <c r="AB4626" t="s">
        <v>203</v>
      </c>
      <c r="AC4626" t="s">
        <v>66</v>
      </c>
      <c r="AD4626" t="s">
        <v>67</v>
      </c>
      <c r="AE4626" t="s">
        <v>9456</v>
      </c>
      <c r="AF4626" t="s">
        <v>77</v>
      </c>
      <c r="AG4626" t="s">
        <v>168</v>
      </c>
      <c r="AH4626" t="s">
        <v>173</v>
      </c>
      <c r="AI4626" t="s">
        <v>355</v>
      </c>
      <c r="AJ4626" t="s">
        <v>421</v>
      </c>
      <c r="AK4626" t="s">
        <v>73</v>
      </c>
      <c r="AL4626" t="s">
        <v>103</v>
      </c>
      <c r="AM4626" t="s">
        <v>103</v>
      </c>
      <c r="AN4626" t="s">
        <v>76</v>
      </c>
      <c r="AO4626" t="s">
        <v>118</v>
      </c>
      <c r="AP4626" t="s">
        <v>8164</v>
      </c>
      <c r="AQ4626" t="s">
        <v>396</v>
      </c>
      <c r="AR4626" t="s">
        <v>67</v>
      </c>
      <c r="AS4626" t="s">
        <v>54</v>
      </c>
      <c r="AT4626" t="s">
        <v>73</v>
      </c>
      <c r="AU4626" t="s">
        <v>107</v>
      </c>
      <c r="AV4626" t="s">
        <v>9446</v>
      </c>
    </row>
    <row r="4627" spans="1:48" x14ac:dyDescent="0.3">
      <c r="A4627" t="s">
        <v>21380</v>
      </c>
      <c r="B4627" t="s">
        <v>21381</v>
      </c>
      <c r="C4627" s="1" t="str">
        <f t="shared" si="753"/>
        <v>21:0976</v>
      </c>
      <c r="D4627" s="1" t="str">
        <f t="shared" si="763"/>
        <v>21:0104</v>
      </c>
      <c r="E4627" t="s">
        <v>21382</v>
      </c>
      <c r="F4627" t="s">
        <v>21383</v>
      </c>
      <c r="H4627">
        <v>58.697779699999998</v>
      </c>
      <c r="I4627">
        <v>-96.441041799999994</v>
      </c>
      <c r="J4627" s="1" t="str">
        <f t="shared" si="764"/>
        <v>NGR lake sediment grab sample</v>
      </c>
      <c r="K4627" s="1" t="str">
        <f t="shared" si="765"/>
        <v>&lt;177 micron (NGR)</v>
      </c>
      <c r="L4627">
        <v>12</v>
      </c>
      <c r="M4627" t="s">
        <v>200</v>
      </c>
      <c r="N4627">
        <v>59</v>
      </c>
      <c r="O4627" t="s">
        <v>338</v>
      </c>
      <c r="P4627" t="s">
        <v>138</v>
      </c>
      <c r="Q4627" t="s">
        <v>437</v>
      </c>
      <c r="R4627" t="s">
        <v>471</v>
      </c>
      <c r="S4627" t="s">
        <v>57</v>
      </c>
      <c r="T4627" t="s">
        <v>65</v>
      </c>
      <c r="U4627" t="s">
        <v>59</v>
      </c>
      <c r="V4627" t="s">
        <v>2740</v>
      </c>
      <c r="W4627" t="s">
        <v>526</v>
      </c>
      <c r="X4627" t="s">
        <v>67</v>
      </c>
      <c r="Y4627" t="s">
        <v>74</v>
      </c>
      <c r="Z4627" t="s">
        <v>62</v>
      </c>
      <c r="AA4627" t="s">
        <v>64</v>
      </c>
      <c r="AB4627" t="s">
        <v>99</v>
      </c>
      <c r="AC4627" t="s">
        <v>66</v>
      </c>
      <c r="AD4627" t="s">
        <v>67</v>
      </c>
      <c r="AE4627" t="s">
        <v>7527</v>
      </c>
      <c r="AF4627" t="s">
        <v>121</v>
      </c>
      <c r="AG4627" t="s">
        <v>317</v>
      </c>
      <c r="AH4627" t="s">
        <v>173</v>
      </c>
      <c r="AI4627" t="s">
        <v>118</v>
      </c>
      <c r="AJ4627" t="s">
        <v>363</v>
      </c>
      <c r="AK4627" t="s">
        <v>73</v>
      </c>
      <c r="AL4627" t="s">
        <v>103</v>
      </c>
      <c r="AM4627" t="s">
        <v>75</v>
      </c>
      <c r="AN4627" t="s">
        <v>76</v>
      </c>
      <c r="AO4627" t="s">
        <v>306</v>
      </c>
      <c r="AP4627" t="s">
        <v>4241</v>
      </c>
      <c r="AQ4627" t="s">
        <v>233</v>
      </c>
      <c r="AR4627" t="s">
        <v>67</v>
      </c>
      <c r="AS4627" t="s">
        <v>54</v>
      </c>
      <c r="AT4627" t="s">
        <v>73</v>
      </c>
      <c r="AU4627" t="s">
        <v>107</v>
      </c>
      <c r="AV4627" t="s">
        <v>8945</v>
      </c>
    </row>
    <row r="4628" spans="1:48" x14ac:dyDescent="0.3">
      <c r="A4628" t="s">
        <v>21384</v>
      </c>
      <c r="B4628" t="s">
        <v>21385</v>
      </c>
      <c r="C4628" s="1" t="str">
        <f t="shared" si="753"/>
        <v>21:0976</v>
      </c>
      <c r="D4628" s="1" t="str">
        <f t="shared" si="763"/>
        <v>21:0104</v>
      </c>
      <c r="E4628" t="s">
        <v>21386</v>
      </c>
      <c r="F4628" t="s">
        <v>21387</v>
      </c>
      <c r="H4628">
        <v>58.668622300000003</v>
      </c>
      <c r="I4628">
        <v>-96.383428899999998</v>
      </c>
      <c r="J4628" s="1" t="str">
        <f t="shared" si="764"/>
        <v>NGR lake sediment grab sample</v>
      </c>
      <c r="K4628" s="1" t="str">
        <f t="shared" si="765"/>
        <v>&lt;177 micron (NGR)</v>
      </c>
      <c r="L4628">
        <v>13</v>
      </c>
      <c r="M4628" t="s">
        <v>86</v>
      </c>
      <c r="N4628">
        <v>60</v>
      </c>
      <c r="O4628" t="s">
        <v>429</v>
      </c>
      <c r="P4628" t="s">
        <v>62</v>
      </c>
      <c r="Q4628" t="s">
        <v>775</v>
      </c>
      <c r="R4628" t="s">
        <v>691</v>
      </c>
      <c r="S4628" t="s">
        <v>57</v>
      </c>
      <c r="T4628" t="s">
        <v>365</v>
      </c>
      <c r="U4628" t="s">
        <v>168</v>
      </c>
      <c r="V4628" t="s">
        <v>615</v>
      </c>
      <c r="W4628" t="s">
        <v>62</v>
      </c>
      <c r="X4628" t="s">
        <v>74</v>
      </c>
      <c r="Y4628" t="s">
        <v>346</v>
      </c>
      <c r="Z4628" t="s">
        <v>96</v>
      </c>
      <c r="AA4628" t="s">
        <v>64</v>
      </c>
      <c r="AB4628" t="s">
        <v>251</v>
      </c>
      <c r="AC4628" t="s">
        <v>66</v>
      </c>
      <c r="AD4628" t="s">
        <v>67</v>
      </c>
      <c r="AE4628" t="s">
        <v>526</v>
      </c>
      <c r="AF4628" t="s">
        <v>347</v>
      </c>
      <c r="AG4628" t="s">
        <v>97</v>
      </c>
      <c r="AH4628" t="s">
        <v>173</v>
      </c>
      <c r="AI4628" t="s">
        <v>514</v>
      </c>
      <c r="AJ4628" t="s">
        <v>233</v>
      </c>
      <c r="AK4628" t="s">
        <v>73</v>
      </c>
      <c r="AL4628" t="s">
        <v>75</v>
      </c>
      <c r="AM4628" t="s">
        <v>177</v>
      </c>
      <c r="AN4628" t="s">
        <v>76</v>
      </c>
      <c r="AO4628" t="s">
        <v>203</v>
      </c>
      <c r="AP4628" t="s">
        <v>126</v>
      </c>
      <c r="AQ4628" t="s">
        <v>305</v>
      </c>
      <c r="AR4628" t="s">
        <v>67</v>
      </c>
      <c r="AS4628" t="s">
        <v>54</v>
      </c>
      <c r="AT4628" t="s">
        <v>58</v>
      </c>
      <c r="AU4628" t="s">
        <v>107</v>
      </c>
      <c r="AV4628" t="s">
        <v>805</v>
      </c>
    </row>
    <row r="4629" spans="1:48" x14ac:dyDescent="0.3">
      <c r="A4629" t="s">
        <v>21388</v>
      </c>
      <c r="B4629" t="s">
        <v>21389</v>
      </c>
      <c r="C4629" s="1" t="str">
        <f t="shared" si="753"/>
        <v>21:0976</v>
      </c>
      <c r="D4629" s="1" t="str">
        <f t="shared" si="763"/>
        <v>21:0104</v>
      </c>
      <c r="E4629" t="s">
        <v>21390</v>
      </c>
      <c r="F4629" t="s">
        <v>21391</v>
      </c>
      <c r="H4629">
        <v>58.6903285</v>
      </c>
      <c r="I4629">
        <v>-96.3930206</v>
      </c>
      <c r="J4629" s="1" t="str">
        <f t="shared" si="764"/>
        <v>NGR lake sediment grab sample</v>
      </c>
      <c r="K4629" s="1" t="str">
        <f t="shared" si="765"/>
        <v>&lt;177 micron (NGR)</v>
      </c>
      <c r="L4629">
        <v>13</v>
      </c>
      <c r="M4629" t="s">
        <v>149</v>
      </c>
      <c r="N4629">
        <v>61</v>
      </c>
      <c r="O4629" t="s">
        <v>63</v>
      </c>
      <c r="P4629" t="s">
        <v>54</v>
      </c>
      <c r="Q4629" t="s">
        <v>3719</v>
      </c>
      <c r="R4629" t="s">
        <v>77</v>
      </c>
      <c r="S4629" t="s">
        <v>57</v>
      </c>
      <c r="T4629" t="s">
        <v>279</v>
      </c>
      <c r="U4629" t="s">
        <v>138</v>
      </c>
      <c r="V4629" t="s">
        <v>192</v>
      </c>
      <c r="W4629" t="s">
        <v>63</v>
      </c>
      <c r="X4629" t="s">
        <v>67</v>
      </c>
      <c r="Y4629" t="s">
        <v>421</v>
      </c>
      <c r="Z4629" t="s">
        <v>96</v>
      </c>
      <c r="AA4629" t="s">
        <v>64</v>
      </c>
      <c r="AB4629" t="s">
        <v>890</v>
      </c>
      <c r="AC4629" t="s">
        <v>66</v>
      </c>
      <c r="AD4629" t="s">
        <v>67</v>
      </c>
      <c r="AE4629" t="s">
        <v>74</v>
      </c>
      <c r="AF4629" t="s">
        <v>203</v>
      </c>
      <c r="AG4629" t="s">
        <v>725</v>
      </c>
      <c r="AH4629" t="s">
        <v>173</v>
      </c>
      <c r="AI4629" t="s">
        <v>114</v>
      </c>
      <c r="AJ4629" t="s">
        <v>338</v>
      </c>
      <c r="AK4629" t="s">
        <v>73</v>
      </c>
      <c r="AL4629" t="s">
        <v>177</v>
      </c>
      <c r="AM4629" t="s">
        <v>125</v>
      </c>
      <c r="AN4629" t="s">
        <v>76</v>
      </c>
      <c r="AO4629" t="s">
        <v>203</v>
      </c>
      <c r="AP4629" t="s">
        <v>307</v>
      </c>
      <c r="AQ4629" t="s">
        <v>168</v>
      </c>
      <c r="AR4629" t="s">
        <v>67</v>
      </c>
      <c r="AS4629" t="s">
        <v>62</v>
      </c>
      <c r="AT4629" t="s">
        <v>73</v>
      </c>
      <c r="AU4629" t="s">
        <v>107</v>
      </c>
      <c r="AV4629" t="s">
        <v>21392</v>
      </c>
    </row>
    <row r="4630" spans="1:48" x14ac:dyDescent="0.3">
      <c r="A4630" t="s">
        <v>21393</v>
      </c>
      <c r="B4630" t="s">
        <v>21394</v>
      </c>
      <c r="C4630" s="1" t="str">
        <f t="shared" si="753"/>
        <v>21:0976</v>
      </c>
      <c r="D4630" s="1" t="str">
        <f t="shared" si="763"/>
        <v>21:0104</v>
      </c>
      <c r="E4630" t="s">
        <v>21395</v>
      </c>
      <c r="F4630" t="s">
        <v>21396</v>
      </c>
      <c r="H4630">
        <v>58.744837400000002</v>
      </c>
      <c r="I4630">
        <v>-96.381180400000005</v>
      </c>
      <c r="J4630" s="1" t="str">
        <f t="shared" si="764"/>
        <v>NGR lake sediment grab sample</v>
      </c>
      <c r="K4630" s="1" t="str">
        <f t="shared" si="765"/>
        <v>&lt;177 micron (NGR)</v>
      </c>
      <c r="L4630">
        <v>13</v>
      </c>
      <c r="M4630" t="s">
        <v>165</v>
      </c>
      <c r="N4630">
        <v>62</v>
      </c>
      <c r="O4630" t="s">
        <v>143</v>
      </c>
      <c r="P4630" t="s">
        <v>54</v>
      </c>
      <c r="Q4630" t="s">
        <v>395</v>
      </c>
      <c r="R4630" t="s">
        <v>143</v>
      </c>
      <c r="S4630" t="s">
        <v>57</v>
      </c>
      <c r="T4630" t="s">
        <v>152</v>
      </c>
      <c r="U4630" t="s">
        <v>290</v>
      </c>
      <c r="V4630" t="s">
        <v>235</v>
      </c>
      <c r="W4630" t="s">
        <v>209</v>
      </c>
      <c r="X4630" t="s">
        <v>74</v>
      </c>
      <c r="Y4630" t="s">
        <v>193</v>
      </c>
      <c r="Z4630" t="s">
        <v>138</v>
      </c>
      <c r="AA4630" t="s">
        <v>64</v>
      </c>
      <c r="AB4630" t="s">
        <v>411</v>
      </c>
      <c r="AC4630" t="s">
        <v>66</v>
      </c>
      <c r="AD4630" t="s">
        <v>67</v>
      </c>
      <c r="AE4630" t="s">
        <v>206</v>
      </c>
      <c r="AF4630" t="s">
        <v>471</v>
      </c>
      <c r="AG4630" t="s">
        <v>262</v>
      </c>
      <c r="AH4630" t="s">
        <v>224</v>
      </c>
      <c r="AI4630" t="s">
        <v>290</v>
      </c>
      <c r="AJ4630" t="s">
        <v>328</v>
      </c>
      <c r="AK4630" t="s">
        <v>73</v>
      </c>
      <c r="AL4630" t="s">
        <v>526</v>
      </c>
      <c r="AM4630" t="s">
        <v>74</v>
      </c>
      <c r="AN4630" t="s">
        <v>76</v>
      </c>
      <c r="AO4630" t="s">
        <v>515</v>
      </c>
      <c r="AP4630" t="s">
        <v>13677</v>
      </c>
      <c r="AQ4630" t="s">
        <v>96</v>
      </c>
      <c r="AR4630" t="s">
        <v>170</v>
      </c>
      <c r="AS4630" t="s">
        <v>54</v>
      </c>
      <c r="AT4630" t="s">
        <v>73</v>
      </c>
      <c r="AU4630" t="s">
        <v>107</v>
      </c>
      <c r="AV4630" t="s">
        <v>17407</v>
      </c>
    </row>
    <row r="4631" spans="1:48" x14ac:dyDescent="0.3">
      <c r="A4631" t="s">
        <v>21397</v>
      </c>
      <c r="B4631" t="s">
        <v>21398</v>
      </c>
      <c r="C4631" s="1" t="str">
        <f t="shared" si="753"/>
        <v>21:0976</v>
      </c>
      <c r="D4631" s="1" t="str">
        <f t="shared" si="763"/>
        <v>21:0104</v>
      </c>
      <c r="E4631" t="s">
        <v>21399</v>
      </c>
      <c r="F4631" t="s">
        <v>21400</v>
      </c>
      <c r="H4631">
        <v>58.778170799999998</v>
      </c>
      <c r="I4631">
        <v>-96.403240499999995</v>
      </c>
      <c r="J4631" s="1" t="str">
        <f t="shared" si="764"/>
        <v>NGR lake sediment grab sample</v>
      </c>
      <c r="K4631" s="1" t="str">
        <f t="shared" si="765"/>
        <v>&lt;177 micron (NGR)</v>
      </c>
      <c r="L4631">
        <v>13</v>
      </c>
      <c r="M4631" t="s">
        <v>185</v>
      </c>
      <c r="N4631">
        <v>63</v>
      </c>
      <c r="O4631" t="s">
        <v>168</v>
      </c>
      <c r="P4631" t="s">
        <v>54</v>
      </c>
      <c r="Q4631" t="s">
        <v>115</v>
      </c>
      <c r="R4631" t="s">
        <v>116</v>
      </c>
      <c r="S4631" t="s">
        <v>57</v>
      </c>
      <c r="T4631" t="s">
        <v>438</v>
      </c>
      <c r="U4631" t="s">
        <v>104</v>
      </c>
      <c r="V4631" t="s">
        <v>97</v>
      </c>
      <c r="W4631" t="s">
        <v>193</v>
      </c>
      <c r="X4631" t="s">
        <v>74</v>
      </c>
      <c r="Y4631" t="s">
        <v>355</v>
      </c>
      <c r="Z4631" t="s">
        <v>96</v>
      </c>
      <c r="AA4631" t="s">
        <v>64</v>
      </c>
      <c r="AB4631" t="s">
        <v>522</v>
      </c>
      <c r="AC4631" t="s">
        <v>66</v>
      </c>
      <c r="AD4631" t="s">
        <v>67</v>
      </c>
      <c r="AE4631" t="s">
        <v>526</v>
      </c>
      <c r="AF4631" t="s">
        <v>575</v>
      </c>
      <c r="AG4631" t="s">
        <v>91</v>
      </c>
      <c r="AH4631" t="s">
        <v>224</v>
      </c>
      <c r="AI4631" t="s">
        <v>203</v>
      </c>
      <c r="AJ4631" t="s">
        <v>124</v>
      </c>
      <c r="AK4631" t="s">
        <v>73</v>
      </c>
      <c r="AL4631" t="s">
        <v>68</v>
      </c>
      <c r="AM4631" t="s">
        <v>125</v>
      </c>
      <c r="AN4631" t="s">
        <v>76</v>
      </c>
      <c r="AO4631" t="s">
        <v>77</v>
      </c>
      <c r="AP4631" t="s">
        <v>78</v>
      </c>
      <c r="AQ4631" t="s">
        <v>56</v>
      </c>
      <c r="AR4631" t="s">
        <v>74</v>
      </c>
      <c r="AS4631" t="s">
        <v>54</v>
      </c>
      <c r="AT4631" t="s">
        <v>73</v>
      </c>
      <c r="AU4631" t="s">
        <v>107</v>
      </c>
      <c r="AV4631" t="s">
        <v>21401</v>
      </c>
    </row>
    <row r="4632" spans="1:48" x14ac:dyDescent="0.3">
      <c r="A4632" t="s">
        <v>21402</v>
      </c>
      <c r="B4632" t="s">
        <v>21403</v>
      </c>
      <c r="C4632" s="1" t="str">
        <f t="shared" si="753"/>
        <v>21:0976</v>
      </c>
      <c r="D4632" s="1" t="str">
        <f t="shared" si="763"/>
        <v>21:0104</v>
      </c>
      <c r="E4632" t="s">
        <v>21404</v>
      </c>
      <c r="F4632" t="s">
        <v>21405</v>
      </c>
      <c r="H4632">
        <v>58.792082399999998</v>
      </c>
      <c r="I4632">
        <v>-96.392213299999995</v>
      </c>
      <c r="J4632" s="1" t="str">
        <f t="shared" si="764"/>
        <v>NGR lake sediment grab sample</v>
      </c>
      <c r="K4632" s="1" t="str">
        <f t="shared" si="765"/>
        <v>&lt;177 micron (NGR)</v>
      </c>
      <c r="L4632">
        <v>13</v>
      </c>
      <c r="M4632" t="s">
        <v>200</v>
      </c>
      <c r="N4632">
        <v>64</v>
      </c>
      <c r="O4632" t="s">
        <v>203</v>
      </c>
      <c r="P4632" t="s">
        <v>62</v>
      </c>
      <c r="Q4632" t="s">
        <v>470</v>
      </c>
      <c r="R4632" t="s">
        <v>116</v>
      </c>
      <c r="S4632" t="s">
        <v>57</v>
      </c>
      <c r="T4632" t="s">
        <v>1089</v>
      </c>
      <c r="U4632" t="s">
        <v>104</v>
      </c>
      <c r="V4632" t="s">
        <v>291</v>
      </c>
      <c r="W4632" t="s">
        <v>106</v>
      </c>
      <c r="X4632" t="s">
        <v>74</v>
      </c>
      <c r="Y4632" t="s">
        <v>276</v>
      </c>
      <c r="Z4632" t="s">
        <v>96</v>
      </c>
      <c r="AA4632" t="s">
        <v>64</v>
      </c>
      <c r="AB4632" t="s">
        <v>236</v>
      </c>
      <c r="AC4632" t="s">
        <v>66</v>
      </c>
      <c r="AD4632" t="s">
        <v>67</v>
      </c>
      <c r="AE4632" t="s">
        <v>206</v>
      </c>
      <c r="AF4632" t="s">
        <v>317</v>
      </c>
      <c r="AG4632" t="s">
        <v>91</v>
      </c>
      <c r="AH4632" t="s">
        <v>75</v>
      </c>
      <c r="AI4632" t="s">
        <v>203</v>
      </c>
      <c r="AJ4632" t="s">
        <v>138</v>
      </c>
      <c r="AK4632" t="s">
        <v>73</v>
      </c>
      <c r="AL4632" t="s">
        <v>68</v>
      </c>
      <c r="AM4632" t="s">
        <v>177</v>
      </c>
      <c r="AN4632" t="s">
        <v>76</v>
      </c>
      <c r="AO4632" t="s">
        <v>77</v>
      </c>
      <c r="AP4632" t="s">
        <v>78</v>
      </c>
      <c r="AQ4632" t="s">
        <v>59</v>
      </c>
      <c r="AR4632" t="s">
        <v>67</v>
      </c>
      <c r="AS4632" t="s">
        <v>54</v>
      </c>
      <c r="AT4632" t="s">
        <v>73</v>
      </c>
      <c r="AU4632" t="s">
        <v>107</v>
      </c>
      <c r="AV4632" t="s">
        <v>18206</v>
      </c>
    </row>
    <row r="4633" spans="1:48" x14ac:dyDescent="0.3">
      <c r="A4633" t="s">
        <v>21406</v>
      </c>
      <c r="B4633" t="s">
        <v>21407</v>
      </c>
      <c r="C4633" s="1" t="str">
        <f t="shared" ref="C4633:C4696" si="766">HYPERLINK("https://geochem.nrcan.gc.ca/cdogs/content/bdl/bdl210976_e.htm", "21:0976")</f>
        <v>21:0976</v>
      </c>
      <c r="D4633" s="1" t="str">
        <f t="shared" si="763"/>
        <v>21:0104</v>
      </c>
      <c r="E4633" t="s">
        <v>21408</v>
      </c>
      <c r="F4633" t="s">
        <v>21409</v>
      </c>
      <c r="H4633">
        <v>58.811573799999998</v>
      </c>
      <c r="I4633">
        <v>-96.409246999999993</v>
      </c>
      <c r="J4633" s="1" t="str">
        <f t="shared" si="764"/>
        <v>NGR lake sediment grab sample</v>
      </c>
      <c r="K4633" s="1" t="str">
        <f t="shared" si="765"/>
        <v>&lt;177 micron (NGR)</v>
      </c>
      <c r="L4633">
        <v>13</v>
      </c>
      <c r="M4633" t="s">
        <v>217</v>
      </c>
      <c r="N4633">
        <v>65</v>
      </c>
      <c r="O4633" t="s">
        <v>305</v>
      </c>
      <c r="P4633" t="s">
        <v>54</v>
      </c>
      <c r="Q4633" t="s">
        <v>1227</v>
      </c>
      <c r="R4633" t="s">
        <v>281</v>
      </c>
      <c r="S4633" t="s">
        <v>57</v>
      </c>
      <c r="T4633" t="s">
        <v>91</v>
      </c>
      <c r="U4633" t="s">
        <v>357</v>
      </c>
      <c r="V4633" t="s">
        <v>65</v>
      </c>
      <c r="W4633" t="s">
        <v>61</v>
      </c>
      <c r="X4633" t="s">
        <v>67</v>
      </c>
      <c r="Y4633" t="s">
        <v>220</v>
      </c>
      <c r="Z4633" t="s">
        <v>127</v>
      </c>
      <c r="AA4633" t="s">
        <v>64</v>
      </c>
      <c r="AB4633" t="s">
        <v>522</v>
      </c>
      <c r="AC4633" t="s">
        <v>66</v>
      </c>
      <c r="AD4633" t="s">
        <v>67</v>
      </c>
      <c r="AE4633" t="s">
        <v>1211</v>
      </c>
      <c r="AF4633" t="s">
        <v>478</v>
      </c>
      <c r="AG4633" t="s">
        <v>58</v>
      </c>
      <c r="AH4633" t="s">
        <v>75</v>
      </c>
      <c r="AI4633" t="s">
        <v>1073</v>
      </c>
      <c r="AJ4633" t="s">
        <v>59</v>
      </c>
      <c r="AK4633" t="s">
        <v>73</v>
      </c>
      <c r="AL4633" t="s">
        <v>74</v>
      </c>
      <c r="AM4633" t="s">
        <v>177</v>
      </c>
      <c r="AN4633" t="s">
        <v>76</v>
      </c>
      <c r="AO4633" t="s">
        <v>77</v>
      </c>
      <c r="AP4633" t="s">
        <v>158</v>
      </c>
      <c r="AQ4633" t="s">
        <v>59</v>
      </c>
      <c r="AR4633" t="s">
        <v>62</v>
      </c>
      <c r="AS4633" t="s">
        <v>54</v>
      </c>
      <c r="AT4633" t="s">
        <v>73</v>
      </c>
      <c r="AU4633" t="s">
        <v>107</v>
      </c>
      <c r="AV4633" t="s">
        <v>8057</v>
      </c>
    </row>
    <row r="4634" spans="1:48" x14ac:dyDescent="0.3">
      <c r="A4634" t="s">
        <v>21410</v>
      </c>
      <c r="B4634" t="s">
        <v>21411</v>
      </c>
      <c r="C4634" s="1" t="str">
        <f t="shared" si="766"/>
        <v>21:0976</v>
      </c>
      <c r="D4634" s="1" t="str">
        <f t="shared" si="763"/>
        <v>21:0104</v>
      </c>
      <c r="E4634" t="s">
        <v>21412</v>
      </c>
      <c r="F4634" t="s">
        <v>21413</v>
      </c>
      <c r="H4634">
        <v>58.927761500000003</v>
      </c>
      <c r="I4634">
        <v>-96.523335099999997</v>
      </c>
      <c r="J4634" s="1" t="str">
        <f t="shared" si="764"/>
        <v>NGR lake sediment grab sample</v>
      </c>
      <c r="K4634" s="1" t="str">
        <f t="shared" si="765"/>
        <v>&lt;177 micron (NGR)</v>
      </c>
      <c r="L4634">
        <v>14</v>
      </c>
      <c r="M4634" t="s">
        <v>52</v>
      </c>
      <c r="N4634">
        <v>66</v>
      </c>
      <c r="O4634" t="s">
        <v>138</v>
      </c>
      <c r="P4634" t="s">
        <v>54</v>
      </c>
      <c r="Q4634" t="s">
        <v>539</v>
      </c>
      <c r="R4634" t="s">
        <v>471</v>
      </c>
      <c r="S4634" t="s">
        <v>57</v>
      </c>
      <c r="T4634" t="s">
        <v>698</v>
      </c>
      <c r="U4634" t="s">
        <v>178</v>
      </c>
      <c r="V4634" t="s">
        <v>478</v>
      </c>
      <c r="W4634" t="s">
        <v>308</v>
      </c>
      <c r="X4634" t="s">
        <v>67</v>
      </c>
      <c r="Y4634" t="s">
        <v>355</v>
      </c>
      <c r="Z4634" t="s">
        <v>127</v>
      </c>
      <c r="AA4634" t="s">
        <v>64</v>
      </c>
      <c r="AB4634" t="s">
        <v>356</v>
      </c>
      <c r="AC4634" t="s">
        <v>66</v>
      </c>
      <c r="AD4634" t="s">
        <v>67</v>
      </c>
      <c r="AE4634" t="s">
        <v>3778</v>
      </c>
      <c r="AF4634" t="s">
        <v>282</v>
      </c>
      <c r="AG4634" t="s">
        <v>219</v>
      </c>
      <c r="AH4634" t="s">
        <v>173</v>
      </c>
      <c r="AI4634" t="s">
        <v>439</v>
      </c>
      <c r="AJ4634" t="s">
        <v>233</v>
      </c>
      <c r="AK4634" t="s">
        <v>73</v>
      </c>
      <c r="AL4634" t="s">
        <v>125</v>
      </c>
      <c r="AM4634" t="s">
        <v>75</v>
      </c>
      <c r="AN4634" t="s">
        <v>76</v>
      </c>
      <c r="AO4634" t="s">
        <v>178</v>
      </c>
      <c r="AP4634" t="s">
        <v>596</v>
      </c>
      <c r="AQ4634" t="s">
        <v>709</v>
      </c>
      <c r="AR4634" t="s">
        <v>62</v>
      </c>
      <c r="AS4634" t="s">
        <v>54</v>
      </c>
      <c r="AT4634" t="s">
        <v>73</v>
      </c>
      <c r="AU4634" t="s">
        <v>107</v>
      </c>
      <c r="AV4634" t="s">
        <v>21414</v>
      </c>
    </row>
    <row r="4635" spans="1:48" x14ac:dyDescent="0.3">
      <c r="A4635" t="s">
        <v>21415</v>
      </c>
      <c r="B4635" t="s">
        <v>21416</v>
      </c>
      <c r="C4635" s="1" t="str">
        <f t="shared" si="766"/>
        <v>21:0976</v>
      </c>
      <c r="D4635" s="1" t="str">
        <f t="shared" si="763"/>
        <v>21:0104</v>
      </c>
      <c r="E4635" t="s">
        <v>21417</v>
      </c>
      <c r="F4635" t="s">
        <v>21418</v>
      </c>
      <c r="H4635">
        <v>58.849823999999998</v>
      </c>
      <c r="I4635">
        <v>-96.391825100000005</v>
      </c>
      <c r="J4635" s="1" t="str">
        <f t="shared" si="764"/>
        <v>NGR lake sediment grab sample</v>
      </c>
      <c r="K4635" s="1" t="str">
        <f t="shared" si="765"/>
        <v>&lt;177 micron (NGR)</v>
      </c>
      <c r="L4635">
        <v>14</v>
      </c>
      <c r="M4635" t="s">
        <v>86</v>
      </c>
      <c r="N4635">
        <v>67</v>
      </c>
      <c r="O4635" t="s">
        <v>209</v>
      </c>
      <c r="P4635" t="s">
        <v>170</v>
      </c>
      <c r="Q4635" t="s">
        <v>437</v>
      </c>
      <c r="R4635" t="s">
        <v>478</v>
      </c>
      <c r="S4635" t="s">
        <v>57</v>
      </c>
      <c r="T4635" t="s">
        <v>890</v>
      </c>
      <c r="U4635" t="s">
        <v>59</v>
      </c>
      <c r="V4635" t="s">
        <v>2740</v>
      </c>
      <c r="W4635" t="s">
        <v>74</v>
      </c>
      <c r="X4635" t="s">
        <v>67</v>
      </c>
      <c r="Y4635" t="s">
        <v>68</v>
      </c>
      <c r="Z4635" t="s">
        <v>74</v>
      </c>
      <c r="AA4635" t="s">
        <v>64</v>
      </c>
      <c r="AB4635" t="s">
        <v>134</v>
      </c>
      <c r="AC4635" t="s">
        <v>66</v>
      </c>
      <c r="AD4635" t="s">
        <v>67</v>
      </c>
      <c r="AE4635" t="s">
        <v>70</v>
      </c>
      <c r="AF4635" t="s">
        <v>116</v>
      </c>
      <c r="AG4635" t="s">
        <v>151</v>
      </c>
      <c r="AH4635" t="s">
        <v>70</v>
      </c>
      <c r="AI4635" t="s">
        <v>94</v>
      </c>
      <c r="AJ4635" t="s">
        <v>276</v>
      </c>
      <c r="AK4635" t="s">
        <v>73</v>
      </c>
      <c r="AL4635" t="s">
        <v>103</v>
      </c>
      <c r="AM4635" t="s">
        <v>103</v>
      </c>
      <c r="AN4635" t="s">
        <v>76</v>
      </c>
      <c r="AO4635" t="s">
        <v>338</v>
      </c>
      <c r="AP4635" t="s">
        <v>387</v>
      </c>
      <c r="AQ4635" t="s">
        <v>201</v>
      </c>
      <c r="AR4635" t="s">
        <v>67</v>
      </c>
      <c r="AS4635" t="s">
        <v>54</v>
      </c>
      <c r="AT4635" t="s">
        <v>73</v>
      </c>
      <c r="AU4635" t="s">
        <v>107</v>
      </c>
      <c r="AV4635" t="s">
        <v>21419</v>
      </c>
    </row>
    <row r="4636" spans="1:48" x14ac:dyDescent="0.3">
      <c r="A4636" t="s">
        <v>21420</v>
      </c>
      <c r="B4636" t="s">
        <v>21421</v>
      </c>
      <c r="C4636" s="1" t="str">
        <f t="shared" si="766"/>
        <v>21:0976</v>
      </c>
      <c r="D4636" s="1" t="str">
        <f t="shared" si="763"/>
        <v>21:0104</v>
      </c>
      <c r="E4636" t="s">
        <v>21422</v>
      </c>
      <c r="F4636" t="s">
        <v>21423</v>
      </c>
      <c r="H4636">
        <v>58.894880800000003</v>
      </c>
      <c r="I4636">
        <v>-96.4081185</v>
      </c>
      <c r="J4636" s="1" t="str">
        <f t="shared" si="764"/>
        <v>NGR lake sediment grab sample</v>
      </c>
      <c r="K4636" s="1" t="str">
        <f t="shared" si="765"/>
        <v>&lt;177 micron (NGR)</v>
      </c>
      <c r="L4636">
        <v>14</v>
      </c>
      <c r="M4636" t="s">
        <v>149</v>
      </c>
      <c r="N4636">
        <v>68</v>
      </c>
      <c r="O4636" t="s">
        <v>63</v>
      </c>
      <c r="P4636" t="s">
        <v>54</v>
      </c>
      <c r="Q4636" t="s">
        <v>248</v>
      </c>
      <c r="R4636" t="s">
        <v>550</v>
      </c>
      <c r="S4636" t="s">
        <v>57</v>
      </c>
      <c r="T4636" t="s">
        <v>141</v>
      </c>
      <c r="U4636" t="s">
        <v>57</v>
      </c>
      <c r="V4636" t="s">
        <v>2740</v>
      </c>
      <c r="W4636" t="s">
        <v>75</v>
      </c>
      <c r="X4636" t="s">
        <v>67</v>
      </c>
      <c r="Y4636" t="s">
        <v>177</v>
      </c>
      <c r="Z4636" t="s">
        <v>62</v>
      </c>
      <c r="AA4636" t="s">
        <v>64</v>
      </c>
      <c r="AB4636" t="s">
        <v>92</v>
      </c>
      <c r="AC4636" t="s">
        <v>66</v>
      </c>
      <c r="AD4636" t="s">
        <v>67</v>
      </c>
      <c r="AE4636" t="s">
        <v>3989</v>
      </c>
      <c r="AF4636" t="s">
        <v>76</v>
      </c>
      <c r="AG4636" t="s">
        <v>116</v>
      </c>
      <c r="AH4636" t="s">
        <v>780</v>
      </c>
      <c r="AI4636" t="s">
        <v>63</v>
      </c>
      <c r="AJ4636" t="s">
        <v>421</v>
      </c>
      <c r="AK4636" t="s">
        <v>73</v>
      </c>
      <c r="AL4636" t="s">
        <v>103</v>
      </c>
      <c r="AM4636" t="s">
        <v>103</v>
      </c>
      <c r="AN4636" t="s">
        <v>76</v>
      </c>
      <c r="AO4636" t="s">
        <v>193</v>
      </c>
      <c r="AP4636" t="s">
        <v>115</v>
      </c>
      <c r="AQ4636" t="s">
        <v>346</v>
      </c>
      <c r="AR4636" t="s">
        <v>74</v>
      </c>
      <c r="AS4636" t="s">
        <v>54</v>
      </c>
      <c r="AT4636" t="s">
        <v>73</v>
      </c>
      <c r="AU4636" t="s">
        <v>107</v>
      </c>
      <c r="AV4636" t="s">
        <v>21424</v>
      </c>
    </row>
    <row r="4637" spans="1:48" x14ac:dyDescent="0.3">
      <c r="A4637" t="s">
        <v>21425</v>
      </c>
      <c r="B4637" t="s">
        <v>21426</v>
      </c>
      <c r="C4637" s="1" t="str">
        <f t="shared" si="766"/>
        <v>21:0976</v>
      </c>
      <c r="D4637" s="1" t="str">
        <f t="shared" si="763"/>
        <v>21:0104</v>
      </c>
      <c r="E4637" t="s">
        <v>21427</v>
      </c>
      <c r="F4637" t="s">
        <v>21428</v>
      </c>
      <c r="H4637">
        <v>58.919916299999997</v>
      </c>
      <c r="I4637">
        <v>-96.389511299999995</v>
      </c>
      <c r="J4637" s="1" t="str">
        <f t="shared" si="764"/>
        <v>NGR lake sediment grab sample</v>
      </c>
      <c r="K4637" s="1" t="str">
        <f t="shared" si="765"/>
        <v>&lt;177 micron (NGR)</v>
      </c>
      <c r="L4637">
        <v>14</v>
      </c>
      <c r="M4637" t="s">
        <v>165</v>
      </c>
      <c r="N4637">
        <v>69</v>
      </c>
      <c r="O4637" t="s">
        <v>156</v>
      </c>
      <c r="P4637" t="s">
        <v>54</v>
      </c>
      <c r="Q4637" t="s">
        <v>252</v>
      </c>
      <c r="R4637" t="s">
        <v>13227</v>
      </c>
      <c r="S4637" t="s">
        <v>57</v>
      </c>
      <c r="T4637" t="s">
        <v>69</v>
      </c>
      <c r="U4637" t="s">
        <v>57</v>
      </c>
      <c r="V4637" t="s">
        <v>2740</v>
      </c>
      <c r="W4637" t="s">
        <v>103</v>
      </c>
      <c r="X4637" t="s">
        <v>67</v>
      </c>
      <c r="Y4637" t="s">
        <v>74</v>
      </c>
      <c r="Z4637" t="s">
        <v>67</v>
      </c>
      <c r="AA4637" t="s">
        <v>64</v>
      </c>
      <c r="AB4637" t="s">
        <v>92</v>
      </c>
      <c r="AC4637" t="s">
        <v>66</v>
      </c>
      <c r="AD4637" t="s">
        <v>67</v>
      </c>
      <c r="AE4637" t="s">
        <v>15443</v>
      </c>
      <c r="AF4637" t="s">
        <v>76</v>
      </c>
      <c r="AG4637" t="s">
        <v>88</v>
      </c>
      <c r="AH4637" t="s">
        <v>472</v>
      </c>
      <c r="AI4637" t="s">
        <v>95</v>
      </c>
      <c r="AJ4637" t="s">
        <v>421</v>
      </c>
      <c r="AK4637" t="s">
        <v>73</v>
      </c>
      <c r="AL4637" t="s">
        <v>103</v>
      </c>
      <c r="AM4637" t="s">
        <v>103</v>
      </c>
      <c r="AN4637" t="s">
        <v>76</v>
      </c>
      <c r="AO4637" t="s">
        <v>327</v>
      </c>
      <c r="AP4637" t="s">
        <v>8164</v>
      </c>
      <c r="AQ4637" t="s">
        <v>137</v>
      </c>
      <c r="AR4637" t="s">
        <v>67</v>
      </c>
      <c r="AS4637" t="s">
        <v>54</v>
      </c>
      <c r="AT4637" t="s">
        <v>73</v>
      </c>
      <c r="AU4637" t="s">
        <v>107</v>
      </c>
      <c r="AV4637" t="s">
        <v>21429</v>
      </c>
    </row>
    <row r="4638" spans="1:48" x14ac:dyDescent="0.3">
      <c r="A4638" t="s">
        <v>21430</v>
      </c>
      <c r="B4638" t="s">
        <v>21431</v>
      </c>
      <c r="C4638" s="1" t="str">
        <f t="shared" si="766"/>
        <v>21:0976</v>
      </c>
      <c r="D4638" s="1" t="str">
        <f t="shared" si="763"/>
        <v>21:0104</v>
      </c>
      <c r="E4638" t="s">
        <v>21432</v>
      </c>
      <c r="F4638" t="s">
        <v>21433</v>
      </c>
      <c r="H4638">
        <v>58.957699400000003</v>
      </c>
      <c r="I4638">
        <v>-96.365175300000004</v>
      </c>
      <c r="J4638" s="1" t="str">
        <f t="shared" si="764"/>
        <v>NGR lake sediment grab sample</v>
      </c>
      <c r="K4638" s="1" t="str">
        <f t="shared" si="765"/>
        <v>&lt;177 micron (NGR)</v>
      </c>
      <c r="L4638">
        <v>14</v>
      </c>
      <c r="M4638" t="s">
        <v>185</v>
      </c>
      <c r="N4638">
        <v>70</v>
      </c>
      <c r="O4638" t="s">
        <v>388</v>
      </c>
      <c r="P4638" t="s">
        <v>54</v>
      </c>
      <c r="Q4638" t="s">
        <v>603</v>
      </c>
      <c r="R4638" t="s">
        <v>264</v>
      </c>
      <c r="S4638" t="s">
        <v>57</v>
      </c>
      <c r="T4638" t="s">
        <v>91</v>
      </c>
      <c r="U4638" t="s">
        <v>203</v>
      </c>
      <c r="V4638" t="s">
        <v>65</v>
      </c>
      <c r="W4638" t="s">
        <v>170</v>
      </c>
      <c r="X4638" t="s">
        <v>74</v>
      </c>
      <c r="Y4638" t="s">
        <v>211</v>
      </c>
      <c r="Z4638" t="s">
        <v>96</v>
      </c>
      <c r="AA4638" t="s">
        <v>64</v>
      </c>
      <c r="AB4638" t="s">
        <v>411</v>
      </c>
      <c r="AC4638" t="s">
        <v>66</v>
      </c>
      <c r="AD4638" t="s">
        <v>67</v>
      </c>
      <c r="AE4638" t="s">
        <v>206</v>
      </c>
      <c r="AF4638" t="s">
        <v>436</v>
      </c>
      <c r="AG4638" t="s">
        <v>207</v>
      </c>
      <c r="AH4638" t="s">
        <v>173</v>
      </c>
      <c r="AI4638" t="s">
        <v>514</v>
      </c>
      <c r="AJ4638" t="s">
        <v>101</v>
      </c>
      <c r="AK4638" t="s">
        <v>73</v>
      </c>
      <c r="AL4638" t="s">
        <v>125</v>
      </c>
      <c r="AM4638" t="s">
        <v>125</v>
      </c>
      <c r="AN4638" t="s">
        <v>76</v>
      </c>
      <c r="AO4638" t="s">
        <v>77</v>
      </c>
      <c r="AP4638" t="s">
        <v>283</v>
      </c>
      <c r="AQ4638" t="s">
        <v>87</v>
      </c>
      <c r="AR4638" t="s">
        <v>67</v>
      </c>
      <c r="AS4638" t="s">
        <v>54</v>
      </c>
      <c r="AT4638" t="s">
        <v>73</v>
      </c>
      <c r="AU4638" t="s">
        <v>107</v>
      </c>
      <c r="AV4638" t="s">
        <v>21301</v>
      </c>
    </row>
    <row r="4639" spans="1:48" x14ac:dyDescent="0.3">
      <c r="A4639" t="s">
        <v>21434</v>
      </c>
      <c r="B4639" t="s">
        <v>21435</v>
      </c>
      <c r="C4639" s="1" t="str">
        <f t="shared" si="766"/>
        <v>21:0976</v>
      </c>
      <c r="D4639" s="1" t="str">
        <f t="shared" si="763"/>
        <v>21:0104</v>
      </c>
      <c r="E4639" t="s">
        <v>21436</v>
      </c>
      <c r="F4639" t="s">
        <v>21437</v>
      </c>
      <c r="H4639">
        <v>58.977166500000003</v>
      </c>
      <c r="I4639">
        <v>-96.358380999999994</v>
      </c>
      <c r="J4639" s="1" t="str">
        <f t="shared" si="764"/>
        <v>NGR lake sediment grab sample</v>
      </c>
      <c r="K4639" s="1" t="str">
        <f t="shared" si="765"/>
        <v>&lt;177 micron (NGR)</v>
      </c>
      <c r="L4639">
        <v>14</v>
      </c>
      <c r="M4639" t="s">
        <v>200</v>
      </c>
      <c r="N4639">
        <v>71</v>
      </c>
      <c r="O4639" t="s">
        <v>118</v>
      </c>
      <c r="P4639" t="s">
        <v>54</v>
      </c>
      <c r="Q4639" t="s">
        <v>64</v>
      </c>
      <c r="R4639" t="s">
        <v>264</v>
      </c>
      <c r="S4639" t="s">
        <v>57</v>
      </c>
      <c r="T4639" t="s">
        <v>116</v>
      </c>
      <c r="U4639" t="s">
        <v>57</v>
      </c>
      <c r="V4639" t="s">
        <v>2740</v>
      </c>
      <c r="W4639" t="s">
        <v>103</v>
      </c>
      <c r="X4639" t="s">
        <v>67</v>
      </c>
      <c r="Y4639" t="s">
        <v>68</v>
      </c>
      <c r="Z4639" t="s">
        <v>67</v>
      </c>
      <c r="AA4639" t="s">
        <v>64</v>
      </c>
      <c r="AB4639" t="s">
        <v>168</v>
      </c>
      <c r="AC4639" t="s">
        <v>66</v>
      </c>
      <c r="AD4639" t="s">
        <v>67</v>
      </c>
      <c r="AE4639" t="s">
        <v>9111</v>
      </c>
      <c r="AF4639" t="s">
        <v>76</v>
      </c>
      <c r="AG4639" t="s">
        <v>57</v>
      </c>
      <c r="AH4639" t="s">
        <v>780</v>
      </c>
      <c r="AI4639" t="s">
        <v>74</v>
      </c>
      <c r="AJ4639" t="s">
        <v>526</v>
      </c>
      <c r="AK4639" t="s">
        <v>73</v>
      </c>
      <c r="AL4639" t="s">
        <v>103</v>
      </c>
      <c r="AM4639" t="s">
        <v>103</v>
      </c>
      <c r="AN4639" t="s">
        <v>76</v>
      </c>
      <c r="AO4639" t="s">
        <v>346</v>
      </c>
      <c r="AP4639" t="s">
        <v>8164</v>
      </c>
      <c r="AQ4639" t="s">
        <v>238</v>
      </c>
      <c r="AR4639" t="s">
        <v>67</v>
      </c>
      <c r="AS4639" t="s">
        <v>54</v>
      </c>
      <c r="AT4639" t="s">
        <v>73</v>
      </c>
      <c r="AU4639" t="s">
        <v>107</v>
      </c>
      <c r="AV4639" t="s">
        <v>8005</v>
      </c>
    </row>
    <row r="4640" spans="1:48" x14ac:dyDescent="0.3">
      <c r="A4640" t="s">
        <v>21438</v>
      </c>
      <c r="B4640" t="s">
        <v>21439</v>
      </c>
      <c r="C4640" s="1" t="str">
        <f t="shared" si="766"/>
        <v>21:0976</v>
      </c>
      <c r="D4640" s="1" t="str">
        <f t="shared" si="763"/>
        <v>21:0104</v>
      </c>
      <c r="E4640" t="s">
        <v>21440</v>
      </c>
      <c r="F4640" t="s">
        <v>21441</v>
      </c>
      <c r="H4640">
        <v>58.978562199999999</v>
      </c>
      <c r="I4640">
        <v>-96.486606600000002</v>
      </c>
      <c r="J4640" s="1" t="str">
        <f t="shared" si="764"/>
        <v>NGR lake sediment grab sample</v>
      </c>
      <c r="K4640" s="1" t="str">
        <f t="shared" si="765"/>
        <v>&lt;177 micron (NGR)</v>
      </c>
      <c r="L4640">
        <v>14</v>
      </c>
      <c r="M4640" t="s">
        <v>217</v>
      </c>
      <c r="N4640">
        <v>72</v>
      </c>
      <c r="O4640" t="s">
        <v>136</v>
      </c>
      <c r="P4640" t="s">
        <v>54</v>
      </c>
      <c r="Q4640" t="s">
        <v>505</v>
      </c>
      <c r="R4640" t="s">
        <v>104</v>
      </c>
      <c r="S4640" t="s">
        <v>57</v>
      </c>
      <c r="T4640" t="s">
        <v>365</v>
      </c>
      <c r="U4640" t="s">
        <v>59</v>
      </c>
      <c r="V4640" t="s">
        <v>381</v>
      </c>
      <c r="W4640" t="s">
        <v>63</v>
      </c>
      <c r="X4640" t="s">
        <v>67</v>
      </c>
      <c r="Y4640" t="s">
        <v>421</v>
      </c>
      <c r="Z4640" t="s">
        <v>127</v>
      </c>
      <c r="AA4640" t="s">
        <v>64</v>
      </c>
      <c r="AB4640" t="s">
        <v>187</v>
      </c>
      <c r="AC4640" t="s">
        <v>66</v>
      </c>
      <c r="AD4640" t="s">
        <v>67</v>
      </c>
      <c r="AE4640" t="s">
        <v>154</v>
      </c>
      <c r="AF4640" t="s">
        <v>203</v>
      </c>
      <c r="AG4640" t="s">
        <v>339</v>
      </c>
      <c r="AH4640" t="s">
        <v>472</v>
      </c>
      <c r="AI4640" t="s">
        <v>53</v>
      </c>
      <c r="AJ4640" t="s">
        <v>193</v>
      </c>
      <c r="AK4640" t="s">
        <v>73</v>
      </c>
      <c r="AL4640" t="s">
        <v>75</v>
      </c>
      <c r="AM4640" t="s">
        <v>224</v>
      </c>
      <c r="AN4640" t="s">
        <v>76</v>
      </c>
      <c r="AO4640" t="s">
        <v>92</v>
      </c>
      <c r="AP4640" t="s">
        <v>566</v>
      </c>
      <c r="AQ4640" t="s">
        <v>226</v>
      </c>
      <c r="AR4640" t="s">
        <v>67</v>
      </c>
      <c r="AS4640" t="s">
        <v>54</v>
      </c>
      <c r="AT4640" t="s">
        <v>73</v>
      </c>
      <c r="AU4640" t="s">
        <v>107</v>
      </c>
      <c r="AV4640" t="s">
        <v>21442</v>
      </c>
    </row>
    <row r="4641" spans="1:48" x14ac:dyDescent="0.3">
      <c r="A4641" t="s">
        <v>21443</v>
      </c>
      <c r="B4641" t="s">
        <v>21444</v>
      </c>
      <c r="C4641" s="1" t="str">
        <f t="shared" si="766"/>
        <v>21:0976</v>
      </c>
      <c r="D4641" s="1" t="str">
        <f t="shared" si="763"/>
        <v>21:0104</v>
      </c>
      <c r="E4641" t="s">
        <v>21445</v>
      </c>
      <c r="F4641" t="s">
        <v>21446</v>
      </c>
      <c r="H4641">
        <v>58.963439299999997</v>
      </c>
      <c r="I4641">
        <v>-96.473617500000003</v>
      </c>
      <c r="J4641" s="1" t="str">
        <f t="shared" si="764"/>
        <v>NGR lake sediment grab sample</v>
      </c>
      <c r="K4641" s="1" t="str">
        <f t="shared" si="765"/>
        <v>&lt;177 micron (NGR)</v>
      </c>
      <c r="L4641">
        <v>14</v>
      </c>
      <c r="M4641" t="s">
        <v>246</v>
      </c>
      <c r="N4641">
        <v>73</v>
      </c>
      <c r="O4641" t="s">
        <v>233</v>
      </c>
      <c r="P4641" t="s">
        <v>54</v>
      </c>
      <c r="Q4641" t="s">
        <v>1210</v>
      </c>
      <c r="R4641" t="s">
        <v>92</v>
      </c>
      <c r="S4641" t="s">
        <v>57</v>
      </c>
      <c r="T4641" t="s">
        <v>404</v>
      </c>
      <c r="U4641" t="s">
        <v>281</v>
      </c>
      <c r="V4641" t="s">
        <v>615</v>
      </c>
      <c r="W4641" t="s">
        <v>106</v>
      </c>
      <c r="X4641" t="s">
        <v>74</v>
      </c>
      <c r="Y4641" t="s">
        <v>63</v>
      </c>
      <c r="Z4641" t="s">
        <v>96</v>
      </c>
      <c r="AA4641" t="s">
        <v>64</v>
      </c>
      <c r="AB4641" t="s">
        <v>691</v>
      </c>
      <c r="AC4641" t="s">
        <v>66</v>
      </c>
      <c r="AD4641" t="s">
        <v>67</v>
      </c>
      <c r="AE4641" t="s">
        <v>238</v>
      </c>
      <c r="AF4641" t="s">
        <v>616</v>
      </c>
      <c r="AG4641" t="s">
        <v>91</v>
      </c>
      <c r="AH4641" t="s">
        <v>173</v>
      </c>
      <c r="AI4641" t="s">
        <v>514</v>
      </c>
      <c r="AJ4641" t="s">
        <v>336</v>
      </c>
      <c r="AK4641" t="s">
        <v>73</v>
      </c>
      <c r="AL4641" t="s">
        <v>68</v>
      </c>
      <c r="AM4641" t="s">
        <v>75</v>
      </c>
      <c r="AN4641" t="s">
        <v>76</v>
      </c>
      <c r="AO4641" t="s">
        <v>281</v>
      </c>
      <c r="AP4641" t="s">
        <v>253</v>
      </c>
      <c r="AQ4641" t="s">
        <v>226</v>
      </c>
      <c r="AR4641" t="s">
        <v>62</v>
      </c>
      <c r="AS4641" t="s">
        <v>54</v>
      </c>
      <c r="AT4641" t="s">
        <v>73</v>
      </c>
      <c r="AU4641" t="s">
        <v>107</v>
      </c>
      <c r="AV4641" t="s">
        <v>1402</v>
      </c>
    </row>
    <row r="4642" spans="1:48" x14ac:dyDescent="0.3">
      <c r="A4642" t="s">
        <v>21447</v>
      </c>
      <c r="B4642" t="s">
        <v>21448</v>
      </c>
      <c r="C4642" s="1" t="str">
        <f t="shared" si="766"/>
        <v>21:0976</v>
      </c>
      <c r="D4642" s="1" t="str">
        <f t="shared" si="763"/>
        <v>21:0104</v>
      </c>
      <c r="E4642" t="s">
        <v>21412</v>
      </c>
      <c r="F4642" t="s">
        <v>21449</v>
      </c>
      <c r="H4642">
        <v>58.927761500000003</v>
      </c>
      <c r="I4642">
        <v>-96.523335099999997</v>
      </c>
      <c r="J4642" s="1" t="str">
        <f t="shared" si="764"/>
        <v>NGR lake sediment grab sample</v>
      </c>
      <c r="K4642" s="1" t="str">
        <f t="shared" si="765"/>
        <v>&lt;177 micron (NGR)</v>
      </c>
      <c r="L4642">
        <v>14</v>
      </c>
      <c r="M4642" t="s">
        <v>345</v>
      </c>
      <c r="N4642">
        <v>74</v>
      </c>
      <c r="O4642" t="s">
        <v>159</v>
      </c>
      <c r="P4642" t="s">
        <v>54</v>
      </c>
      <c r="Q4642" t="s">
        <v>523</v>
      </c>
      <c r="R4642" t="s">
        <v>691</v>
      </c>
      <c r="S4642" t="s">
        <v>57</v>
      </c>
      <c r="T4642" t="s">
        <v>365</v>
      </c>
      <c r="U4642" t="s">
        <v>92</v>
      </c>
      <c r="V4642" t="s">
        <v>492</v>
      </c>
      <c r="W4642" t="s">
        <v>94</v>
      </c>
      <c r="X4642" t="s">
        <v>67</v>
      </c>
      <c r="Y4642" t="s">
        <v>355</v>
      </c>
      <c r="Z4642" t="s">
        <v>127</v>
      </c>
      <c r="AA4642" t="s">
        <v>64</v>
      </c>
      <c r="AB4642" t="s">
        <v>264</v>
      </c>
      <c r="AC4642" t="s">
        <v>66</v>
      </c>
      <c r="AD4642" t="s">
        <v>67</v>
      </c>
      <c r="AE4642" t="s">
        <v>3778</v>
      </c>
      <c r="AF4642" t="s">
        <v>436</v>
      </c>
      <c r="AG4642" t="s">
        <v>175</v>
      </c>
      <c r="AH4642" t="s">
        <v>173</v>
      </c>
      <c r="AI4642" t="s">
        <v>88</v>
      </c>
      <c r="AJ4642" t="s">
        <v>263</v>
      </c>
      <c r="AK4642" t="s">
        <v>73</v>
      </c>
      <c r="AL4642" t="s">
        <v>125</v>
      </c>
      <c r="AM4642" t="s">
        <v>75</v>
      </c>
      <c r="AN4642" t="s">
        <v>76</v>
      </c>
      <c r="AO4642" t="s">
        <v>92</v>
      </c>
      <c r="AP4642" t="s">
        <v>210</v>
      </c>
      <c r="AQ4642" t="s">
        <v>388</v>
      </c>
      <c r="AR4642" t="s">
        <v>67</v>
      </c>
      <c r="AS4642" t="s">
        <v>54</v>
      </c>
      <c r="AT4642" t="s">
        <v>73</v>
      </c>
      <c r="AU4642" t="s">
        <v>107</v>
      </c>
      <c r="AV4642" t="s">
        <v>19775</v>
      </c>
    </row>
    <row r="4643" spans="1:48" hidden="1" x14ac:dyDescent="0.3">
      <c r="A4643" t="s">
        <v>21450</v>
      </c>
      <c r="B4643" t="s">
        <v>21451</v>
      </c>
      <c r="C4643" s="1" t="str">
        <f t="shared" si="766"/>
        <v>21:0976</v>
      </c>
      <c r="D4643" s="1" t="str">
        <f>HYPERLINK("https://geochem.nrcan.gc.ca/cdogs/content/svy/svy_e.htm", "")</f>
        <v/>
      </c>
      <c r="G4643" s="1" t="str">
        <f>HYPERLINK("https://geochem.nrcan.gc.ca/cdogs/content/cr_/cr_00091_e.htm", "91")</f>
        <v>91</v>
      </c>
      <c r="J4643" t="s">
        <v>230</v>
      </c>
      <c r="K4643" t="s">
        <v>231</v>
      </c>
      <c r="L4643">
        <v>14</v>
      </c>
      <c r="M4643" t="s">
        <v>232</v>
      </c>
      <c r="N4643">
        <v>75</v>
      </c>
      <c r="O4643" t="s">
        <v>357</v>
      </c>
      <c r="P4643" t="s">
        <v>117</v>
      </c>
      <c r="Q4643" t="s">
        <v>1216</v>
      </c>
      <c r="R4643" t="s">
        <v>251</v>
      </c>
      <c r="S4643" t="s">
        <v>57</v>
      </c>
      <c r="T4643" t="s">
        <v>190</v>
      </c>
      <c r="U4643" t="s">
        <v>134</v>
      </c>
      <c r="V4643" t="s">
        <v>223</v>
      </c>
      <c r="W4643" t="s">
        <v>396</v>
      </c>
      <c r="X4643" t="s">
        <v>62</v>
      </c>
      <c r="Y4643" t="s">
        <v>292</v>
      </c>
      <c r="Z4643" t="s">
        <v>138</v>
      </c>
      <c r="AA4643" t="s">
        <v>64</v>
      </c>
      <c r="AB4643" t="s">
        <v>347</v>
      </c>
      <c r="AC4643" t="s">
        <v>75</v>
      </c>
      <c r="AD4643" t="s">
        <v>67</v>
      </c>
      <c r="AE4643" t="s">
        <v>526</v>
      </c>
      <c r="AF4643" t="s">
        <v>282</v>
      </c>
      <c r="AG4643" t="s">
        <v>99</v>
      </c>
      <c r="AH4643" t="s">
        <v>170</v>
      </c>
      <c r="AI4643" t="s">
        <v>104</v>
      </c>
      <c r="AJ4643" t="s">
        <v>156</v>
      </c>
      <c r="AK4643" t="s">
        <v>73</v>
      </c>
      <c r="AL4643" t="s">
        <v>75</v>
      </c>
      <c r="AM4643" t="s">
        <v>68</v>
      </c>
      <c r="AN4643" t="s">
        <v>76</v>
      </c>
      <c r="AO4643" t="s">
        <v>308</v>
      </c>
      <c r="AP4643" t="s">
        <v>21452</v>
      </c>
      <c r="AQ4643" t="s">
        <v>328</v>
      </c>
      <c r="AR4643" t="s">
        <v>67</v>
      </c>
      <c r="AS4643" t="s">
        <v>127</v>
      </c>
      <c r="AT4643" t="s">
        <v>479</v>
      </c>
      <c r="AU4643" t="s">
        <v>107</v>
      </c>
      <c r="AV4643" t="s">
        <v>8305</v>
      </c>
    </row>
    <row r="4644" spans="1:48" x14ac:dyDescent="0.3">
      <c r="A4644" t="s">
        <v>21453</v>
      </c>
      <c r="B4644" t="s">
        <v>21454</v>
      </c>
      <c r="C4644" s="1" t="str">
        <f t="shared" si="766"/>
        <v>21:0976</v>
      </c>
      <c r="D4644" s="1" t="str">
        <f t="shared" ref="D4644:D4663" si="767">HYPERLINK("https://geochem.nrcan.gc.ca/cdogs/content/svy/svy210104_e.htm", "21:0104")</f>
        <v>21:0104</v>
      </c>
      <c r="E4644" t="s">
        <v>21455</v>
      </c>
      <c r="F4644" t="s">
        <v>21456</v>
      </c>
      <c r="H4644">
        <v>58.929845399999998</v>
      </c>
      <c r="I4644">
        <v>-96.553023800000005</v>
      </c>
      <c r="J4644" s="1" t="str">
        <f t="shared" ref="J4644:J4663" si="768">HYPERLINK("https://geochem.nrcan.gc.ca/cdogs/content/kwd/kwd020027_e.htm", "NGR lake sediment grab sample")</f>
        <v>NGR lake sediment grab sample</v>
      </c>
      <c r="K4644" s="1" t="str">
        <f t="shared" ref="K4644:K4663" si="769">HYPERLINK("https://geochem.nrcan.gc.ca/cdogs/content/kwd/kwd080006_e.htm", "&lt;177 micron (NGR)")</f>
        <v>&lt;177 micron (NGR)</v>
      </c>
      <c r="L4644">
        <v>14</v>
      </c>
      <c r="M4644" t="s">
        <v>260</v>
      </c>
      <c r="N4644">
        <v>76</v>
      </c>
      <c r="O4644" t="s">
        <v>136</v>
      </c>
      <c r="P4644" t="s">
        <v>170</v>
      </c>
      <c r="Q4644" t="s">
        <v>262</v>
      </c>
      <c r="R4644" t="s">
        <v>317</v>
      </c>
      <c r="S4644" t="s">
        <v>57</v>
      </c>
      <c r="T4644" t="s">
        <v>264</v>
      </c>
      <c r="U4644" t="s">
        <v>96</v>
      </c>
      <c r="V4644" t="s">
        <v>357</v>
      </c>
      <c r="W4644" t="s">
        <v>74</v>
      </c>
      <c r="X4644" t="s">
        <v>67</v>
      </c>
      <c r="Y4644" t="s">
        <v>224</v>
      </c>
      <c r="Z4644" t="s">
        <v>62</v>
      </c>
      <c r="AA4644" t="s">
        <v>64</v>
      </c>
      <c r="AB4644" t="s">
        <v>77</v>
      </c>
      <c r="AC4644" t="s">
        <v>66</v>
      </c>
      <c r="AD4644" t="s">
        <v>67</v>
      </c>
      <c r="AE4644" t="s">
        <v>155</v>
      </c>
      <c r="AF4644" t="s">
        <v>203</v>
      </c>
      <c r="AG4644" t="s">
        <v>282</v>
      </c>
      <c r="AH4644" t="s">
        <v>472</v>
      </c>
      <c r="AI4644" t="s">
        <v>211</v>
      </c>
      <c r="AJ4644" t="s">
        <v>62</v>
      </c>
      <c r="AK4644" t="s">
        <v>73</v>
      </c>
      <c r="AL4644" t="s">
        <v>103</v>
      </c>
      <c r="AM4644" t="s">
        <v>103</v>
      </c>
      <c r="AN4644" t="s">
        <v>76</v>
      </c>
      <c r="AO4644" t="s">
        <v>306</v>
      </c>
      <c r="AP4644" t="s">
        <v>4217</v>
      </c>
      <c r="AQ4644" t="s">
        <v>220</v>
      </c>
      <c r="AR4644" t="s">
        <v>67</v>
      </c>
      <c r="AS4644" t="s">
        <v>54</v>
      </c>
      <c r="AT4644" t="s">
        <v>73</v>
      </c>
      <c r="AU4644" t="s">
        <v>107</v>
      </c>
      <c r="AV4644" t="s">
        <v>21457</v>
      </c>
    </row>
    <row r="4645" spans="1:48" x14ac:dyDescent="0.3">
      <c r="A4645" t="s">
        <v>21458</v>
      </c>
      <c r="B4645" t="s">
        <v>21459</v>
      </c>
      <c r="C4645" s="1" t="str">
        <f t="shared" si="766"/>
        <v>21:0976</v>
      </c>
      <c r="D4645" s="1" t="str">
        <f t="shared" si="767"/>
        <v>21:0104</v>
      </c>
      <c r="E4645" t="s">
        <v>21460</v>
      </c>
      <c r="F4645" t="s">
        <v>21461</v>
      </c>
      <c r="H4645">
        <v>58.882016200000002</v>
      </c>
      <c r="I4645">
        <v>-96.619640599999997</v>
      </c>
      <c r="J4645" s="1" t="str">
        <f t="shared" si="768"/>
        <v>NGR lake sediment grab sample</v>
      </c>
      <c r="K4645" s="1" t="str">
        <f t="shared" si="769"/>
        <v>&lt;177 micron (NGR)</v>
      </c>
      <c r="L4645">
        <v>14</v>
      </c>
      <c r="M4645" t="s">
        <v>113</v>
      </c>
      <c r="N4645">
        <v>77</v>
      </c>
      <c r="O4645" t="s">
        <v>305</v>
      </c>
      <c r="P4645" t="s">
        <v>54</v>
      </c>
      <c r="Q4645" t="s">
        <v>775</v>
      </c>
      <c r="R4645" t="s">
        <v>550</v>
      </c>
      <c r="S4645" t="s">
        <v>57</v>
      </c>
      <c r="T4645" t="s">
        <v>58</v>
      </c>
      <c r="U4645" t="s">
        <v>104</v>
      </c>
      <c r="V4645" t="s">
        <v>478</v>
      </c>
      <c r="W4645" t="s">
        <v>61</v>
      </c>
      <c r="X4645" t="s">
        <v>74</v>
      </c>
      <c r="Y4645" t="s">
        <v>205</v>
      </c>
      <c r="Z4645" t="s">
        <v>127</v>
      </c>
      <c r="AA4645" t="s">
        <v>64</v>
      </c>
      <c r="AB4645" t="s">
        <v>492</v>
      </c>
      <c r="AC4645" t="s">
        <v>66</v>
      </c>
      <c r="AD4645" t="s">
        <v>67</v>
      </c>
      <c r="AE4645" t="s">
        <v>584</v>
      </c>
      <c r="AF4645" t="s">
        <v>99</v>
      </c>
      <c r="AG4645" t="s">
        <v>279</v>
      </c>
      <c r="AH4645" t="s">
        <v>173</v>
      </c>
      <c r="AI4645" t="s">
        <v>88</v>
      </c>
      <c r="AJ4645" t="s">
        <v>123</v>
      </c>
      <c r="AK4645" t="s">
        <v>73</v>
      </c>
      <c r="AL4645" t="s">
        <v>157</v>
      </c>
      <c r="AM4645" t="s">
        <v>157</v>
      </c>
      <c r="AN4645" t="s">
        <v>76</v>
      </c>
      <c r="AO4645" t="s">
        <v>290</v>
      </c>
      <c r="AP4645" t="s">
        <v>295</v>
      </c>
      <c r="AQ4645" t="s">
        <v>318</v>
      </c>
      <c r="AR4645" t="s">
        <v>74</v>
      </c>
      <c r="AS4645" t="s">
        <v>54</v>
      </c>
      <c r="AT4645" t="s">
        <v>73</v>
      </c>
      <c r="AU4645" t="s">
        <v>107</v>
      </c>
      <c r="AV4645" t="s">
        <v>11727</v>
      </c>
    </row>
    <row r="4646" spans="1:48" x14ac:dyDescent="0.3">
      <c r="A4646" t="s">
        <v>21462</v>
      </c>
      <c r="B4646" t="s">
        <v>21463</v>
      </c>
      <c r="C4646" s="1" t="str">
        <f t="shared" si="766"/>
        <v>21:0976</v>
      </c>
      <c r="D4646" s="1" t="str">
        <f t="shared" si="767"/>
        <v>21:0104</v>
      </c>
      <c r="E4646" t="s">
        <v>21460</v>
      </c>
      <c r="F4646" t="s">
        <v>21464</v>
      </c>
      <c r="H4646">
        <v>58.882016200000002</v>
      </c>
      <c r="I4646">
        <v>-96.619640599999997</v>
      </c>
      <c r="J4646" s="1" t="str">
        <f t="shared" si="768"/>
        <v>NGR lake sediment grab sample</v>
      </c>
      <c r="K4646" s="1" t="str">
        <f t="shared" si="769"/>
        <v>&lt;177 micron (NGR)</v>
      </c>
      <c r="L4646">
        <v>14</v>
      </c>
      <c r="M4646" t="s">
        <v>132</v>
      </c>
      <c r="N4646">
        <v>78</v>
      </c>
      <c r="O4646" t="s">
        <v>306</v>
      </c>
      <c r="P4646" t="s">
        <v>54</v>
      </c>
      <c r="Q4646" t="s">
        <v>3719</v>
      </c>
      <c r="R4646" t="s">
        <v>192</v>
      </c>
      <c r="S4646" t="s">
        <v>57</v>
      </c>
      <c r="T4646" t="s">
        <v>152</v>
      </c>
      <c r="U4646" t="s">
        <v>77</v>
      </c>
      <c r="V4646" t="s">
        <v>303</v>
      </c>
      <c r="W4646" t="s">
        <v>118</v>
      </c>
      <c r="X4646" t="s">
        <v>74</v>
      </c>
      <c r="Y4646" t="s">
        <v>170</v>
      </c>
      <c r="Z4646" t="s">
        <v>96</v>
      </c>
      <c r="AA4646" t="s">
        <v>64</v>
      </c>
      <c r="AB4646" t="s">
        <v>303</v>
      </c>
      <c r="AC4646" t="s">
        <v>66</v>
      </c>
      <c r="AD4646" t="s">
        <v>67</v>
      </c>
      <c r="AE4646" t="s">
        <v>4330</v>
      </c>
      <c r="AF4646" t="s">
        <v>616</v>
      </c>
      <c r="AG4646" t="s">
        <v>249</v>
      </c>
      <c r="AH4646" t="s">
        <v>173</v>
      </c>
      <c r="AI4646" t="s">
        <v>168</v>
      </c>
      <c r="AJ4646" t="s">
        <v>348</v>
      </c>
      <c r="AK4646" t="s">
        <v>73</v>
      </c>
      <c r="AL4646" t="s">
        <v>157</v>
      </c>
      <c r="AM4646" t="s">
        <v>157</v>
      </c>
      <c r="AN4646" t="s">
        <v>76</v>
      </c>
      <c r="AO4646" t="s">
        <v>134</v>
      </c>
      <c r="AP4646" t="s">
        <v>482</v>
      </c>
      <c r="AQ4646" t="s">
        <v>340</v>
      </c>
      <c r="AR4646" t="s">
        <v>74</v>
      </c>
      <c r="AS4646" t="s">
        <v>54</v>
      </c>
      <c r="AT4646" t="s">
        <v>73</v>
      </c>
      <c r="AU4646" t="s">
        <v>107</v>
      </c>
      <c r="AV4646" t="s">
        <v>11515</v>
      </c>
    </row>
    <row r="4647" spans="1:48" x14ac:dyDescent="0.3">
      <c r="A4647" t="s">
        <v>21465</v>
      </c>
      <c r="B4647" t="s">
        <v>21466</v>
      </c>
      <c r="C4647" s="1" t="str">
        <f t="shared" si="766"/>
        <v>21:0976</v>
      </c>
      <c r="D4647" s="1" t="str">
        <f t="shared" si="767"/>
        <v>21:0104</v>
      </c>
      <c r="E4647" t="s">
        <v>21467</v>
      </c>
      <c r="F4647" t="s">
        <v>21468</v>
      </c>
      <c r="H4647">
        <v>58.861685999999999</v>
      </c>
      <c r="I4647">
        <v>-96.605167600000001</v>
      </c>
      <c r="J4647" s="1" t="str">
        <f t="shared" si="768"/>
        <v>NGR lake sediment grab sample</v>
      </c>
      <c r="K4647" s="1" t="str">
        <f t="shared" si="769"/>
        <v>&lt;177 micron (NGR)</v>
      </c>
      <c r="L4647">
        <v>14</v>
      </c>
      <c r="M4647" t="s">
        <v>273</v>
      </c>
      <c r="N4647">
        <v>79</v>
      </c>
      <c r="O4647" t="s">
        <v>77</v>
      </c>
      <c r="P4647" t="s">
        <v>54</v>
      </c>
      <c r="Q4647" t="s">
        <v>593</v>
      </c>
      <c r="R4647" t="s">
        <v>264</v>
      </c>
      <c r="S4647" t="s">
        <v>57</v>
      </c>
      <c r="T4647" t="s">
        <v>427</v>
      </c>
      <c r="U4647" t="s">
        <v>178</v>
      </c>
      <c r="V4647" t="s">
        <v>616</v>
      </c>
      <c r="W4647" t="s">
        <v>396</v>
      </c>
      <c r="X4647" t="s">
        <v>67</v>
      </c>
      <c r="Y4647" t="s">
        <v>205</v>
      </c>
      <c r="Z4647" t="s">
        <v>62</v>
      </c>
      <c r="AA4647" t="s">
        <v>64</v>
      </c>
      <c r="AB4647" t="s">
        <v>187</v>
      </c>
      <c r="AC4647" t="s">
        <v>66</v>
      </c>
      <c r="AD4647" t="s">
        <v>62</v>
      </c>
      <c r="AE4647" t="s">
        <v>6996</v>
      </c>
      <c r="AF4647" t="s">
        <v>282</v>
      </c>
      <c r="AG4647" t="s">
        <v>356</v>
      </c>
      <c r="AH4647" t="s">
        <v>173</v>
      </c>
      <c r="AI4647" t="s">
        <v>201</v>
      </c>
      <c r="AJ4647" t="s">
        <v>254</v>
      </c>
      <c r="AK4647" t="s">
        <v>73</v>
      </c>
      <c r="AL4647" t="s">
        <v>103</v>
      </c>
      <c r="AM4647" t="s">
        <v>103</v>
      </c>
      <c r="AN4647" t="s">
        <v>76</v>
      </c>
      <c r="AO4647" t="s">
        <v>176</v>
      </c>
      <c r="AP4647" t="s">
        <v>900</v>
      </c>
      <c r="AQ4647" t="s">
        <v>71</v>
      </c>
      <c r="AR4647" t="s">
        <v>67</v>
      </c>
      <c r="AS4647" t="s">
        <v>54</v>
      </c>
      <c r="AT4647" t="s">
        <v>73</v>
      </c>
      <c r="AU4647" t="s">
        <v>107</v>
      </c>
      <c r="AV4647" t="s">
        <v>9393</v>
      </c>
    </row>
    <row r="4648" spans="1:48" x14ac:dyDescent="0.3">
      <c r="A4648" t="s">
        <v>21469</v>
      </c>
      <c r="B4648" t="s">
        <v>21470</v>
      </c>
      <c r="C4648" s="1" t="str">
        <f t="shared" si="766"/>
        <v>21:0976</v>
      </c>
      <c r="D4648" s="1" t="str">
        <f t="shared" si="767"/>
        <v>21:0104</v>
      </c>
      <c r="E4648" t="s">
        <v>21471</v>
      </c>
      <c r="F4648" t="s">
        <v>21472</v>
      </c>
      <c r="H4648">
        <v>58.854383800000001</v>
      </c>
      <c r="I4648">
        <v>-96.565911600000007</v>
      </c>
      <c r="J4648" s="1" t="str">
        <f t="shared" si="768"/>
        <v>NGR lake sediment grab sample</v>
      </c>
      <c r="K4648" s="1" t="str">
        <f t="shared" si="769"/>
        <v>&lt;177 micron (NGR)</v>
      </c>
      <c r="L4648">
        <v>14</v>
      </c>
      <c r="M4648" t="s">
        <v>289</v>
      </c>
      <c r="N4648">
        <v>80</v>
      </c>
      <c r="O4648" t="s">
        <v>305</v>
      </c>
      <c r="P4648" t="s">
        <v>54</v>
      </c>
      <c r="Q4648" t="s">
        <v>275</v>
      </c>
      <c r="R4648" t="s">
        <v>691</v>
      </c>
      <c r="S4648" t="s">
        <v>57</v>
      </c>
      <c r="T4648" t="s">
        <v>65</v>
      </c>
      <c r="U4648" t="s">
        <v>203</v>
      </c>
      <c r="V4648" t="s">
        <v>347</v>
      </c>
      <c r="W4648" t="s">
        <v>95</v>
      </c>
      <c r="X4648" t="s">
        <v>67</v>
      </c>
      <c r="Y4648" t="s">
        <v>396</v>
      </c>
      <c r="Z4648" t="s">
        <v>170</v>
      </c>
      <c r="AA4648" t="s">
        <v>64</v>
      </c>
      <c r="AB4648" t="s">
        <v>69</v>
      </c>
      <c r="AC4648" t="s">
        <v>66</v>
      </c>
      <c r="AD4648" t="s">
        <v>62</v>
      </c>
      <c r="AE4648" t="s">
        <v>3792</v>
      </c>
      <c r="AF4648" t="s">
        <v>116</v>
      </c>
      <c r="AG4648" t="s">
        <v>189</v>
      </c>
      <c r="AH4648" t="s">
        <v>173</v>
      </c>
      <c r="AI4648" t="s">
        <v>138</v>
      </c>
      <c r="AJ4648" t="s">
        <v>363</v>
      </c>
      <c r="AK4648" t="s">
        <v>73</v>
      </c>
      <c r="AL4648" t="s">
        <v>103</v>
      </c>
      <c r="AM4648" t="s">
        <v>103</v>
      </c>
      <c r="AN4648" t="s">
        <v>76</v>
      </c>
      <c r="AO4648" t="s">
        <v>168</v>
      </c>
      <c r="AP4648" t="s">
        <v>234</v>
      </c>
      <c r="AQ4648" t="s">
        <v>53</v>
      </c>
      <c r="AR4648" t="s">
        <v>67</v>
      </c>
      <c r="AS4648" t="s">
        <v>54</v>
      </c>
      <c r="AT4648" t="s">
        <v>73</v>
      </c>
      <c r="AU4648" t="s">
        <v>107</v>
      </c>
      <c r="AV4648" t="s">
        <v>1175</v>
      </c>
    </row>
    <row r="4649" spans="1:48" x14ac:dyDescent="0.3">
      <c r="A4649" t="s">
        <v>21473</v>
      </c>
      <c r="B4649" t="s">
        <v>21474</v>
      </c>
      <c r="C4649" s="1" t="str">
        <f t="shared" si="766"/>
        <v>21:0976</v>
      </c>
      <c r="D4649" s="1" t="str">
        <f t="shared" si="767"/>
        <v>21:0104</v>
      </c>
      <c r="E4649" t="s">
        <v>21475</v>
      </c>
      <c r="F4649" t="s">
        <v>21476</v>
      </c>
      <c r="H4649">
        <v>58.8210561</v>
      </c>
      <c r="I4649">
        <v>-96.500928900000005</v>
      </c>
      <c r="J4649" s="1" t="str">
        <f t="shared" si="768"/>
        <v>NGR lake sediment grab sample</v>
      </c>
      <c r="K4649" s="1" t="str">
        <f t="shared" si="769"/>
        <v>&lt;177 micron (NGR)</v>
      </c>
      <c r="L4649">
        <v>14</v>
      </c>
      <c r="M4649" t="s">
        <v>301</v>
      </c>
      <c r="N4649">
        <v>81</v>
      </c>
      <c r="O4649" t="s">
        <v>328</v>
      </c>
      <c r="P4649" t="s">
        <v>54</v>
      </c>
      <c r="Q4649" t="s">
        <v>2374</v>
      </c>
      <c r="R4649" t="s">
        <v>69</v>
      </c>
      <c r="S4649" t="s">
        <v>57</v>
      </c>
      <c r="T4649" t="s">
        <v>449</v>
      </c>
      <c r="U4649" t="s">
        <v>77</v>
      </c>
      <c r="V4649" t="s">
        <v>492</v>
      </c>
      <c r="W4649" t="s">
        <v>170</v>
      </c>
      <c r="X4649" t="s">
        <v>74</v>
      </c>
      <c r="Y4649" t="s">
        <v>94</v>
      </c>
      <c r="Z4649" t="s">
        <v>127</v>
      </c>
      <c r="AA4649" t="s">
        <v>64</v>
      </c>
      <c r="AB4649" t="s">
        <v>575</v>
      </c>
      <c r="AC4649" t="s">
        <v>66</v>
      </c>
      <c r="AD4649" t="s">
        <v>67</v>
      </c>
      <c r="AE4649" t="s">
        <v>278</v>
      </c>
      <c r="AF4649" t="s">
        <v>69</v>
      </c>
      <c r="AG4649" t="s">
        <v>188</v>
      </c>
      <c r="AH4649" t="s">
        <v>70</v>
      </c>
      <c r="AI4649" t="s">
        <v>265</v>
      </c>
      <c r="AJ4649" t="s">
        <v>159</v>
      </c>
      <c r="AK4649" t="s">
        <v>73</v>
      </c>
      <c r="AL4649" t="s">
        <v>125</v>
      </c>
      <c r="AM4649" t="s">
        <v>125</v>
      </c>
      <c r="AN4649" t="s">
        <v>76</v>
      </c>
      <c r="AO4649" t="s">
        <v>104</v>
      </c>
      <c r="AP4649" t="s">
        <v>179</v>
      </c>
      <c r="AQ4649" t="s">
        <v>692</v>
      </c>
      <c r="AR4649" t="s">
        <v>67</v>
      </c>
      <c r="AS4649" t="s">
        <v>54</v>
      </c>
      <c r="AT4649" t="s">
        <v>73</v>
      </c>
      <c r="AU4649" t="s">
        <v>107</v>
      </c>
      <c r="AV4649" t="s">
        <v>11215</v>
      </c>
    </row>
    <row r="4650" spans="1:48" x14ac:dyDescent="0.3">
      <c r="A4650" t="s">
        <v>21477</v>
      </c>
      <c r="B4650" t="s">
        <v>21478</v>
      </c>
      <c r="C4650" s="1" t="str">
        <f t="shared" si="766"/>
        <v>21:0976</v>
      </c>
      <c r="D4650" s="1" t="str">
        <f t="shared" si="767"/>
        <v>21:0104</v>
      </c>
      <c r="E4650" t="s">
        <v>21479</v>
      </c>
      <c r="F4650" t="s">
        <v>21480</v>
      </c>
      <c r="H4650">
        <v>58.808663099999997</v>
      </c>
      <c r="I4650">
        <v>-96.500798799999998</v>
      </c>
      <c r="J4650" s="1" t="str">
        <f t="shared" si="768"/>
        <v>NGR lake sediment grab sample</v>
      </c>
      <c r="K4650" s="1" t="str">
        <f t="shared" si="769"/>
        <v>&lt;177 micron (NGR)</v>
      </c>
      <c r="L4650">
        <v>14</v>
      </c>
      <c r="M4650" t="s">
        <v>314</v>
      </c>
      <c r="N4650">
        <v>82</v>
      </c>
      <c r="O4650" t="s">
        <v>382</v>
      </c>
      <c r="P4650" t="s">
        <v>54</v>
      </c>
      <c r="Q4650" t="s">
        <v>435</v>
      </c>
      <c r="R4650" t="s">
        <v>436</v>
      </c>
      <c r="S4650" t="s">
        <v>57</v>
      </c>
      <c r="T4650" t="s">
        <v>249</v>
      </c>
      <c r="U4650" t="s">
        <v>77</v>
      </c>
      <c r="V4650" t="s">
        <v>316</v>
      </c>
      <c r="W4650" t="s">
        <v>226</v>
      </c>
      <c r="X4650" t="s">
        <v>74</v>
      </c>
      <c r="Y4650" t="s">
        <v>205</v>
      </c>
      <c r="Z4650" t="s">
        <v>96</v>
      </c>
      <c r="AA4650" t="s">
        <v>64</v>
      </c>
      <c r="AB4650" t="s">
        <v>492</v>
      </c>
      <c r="AC4650" t="s">
        <v>66</v>
      </c>
      <c r="AD4650" t="s">
        <v>67</v>
      </c>
      <c r="AE4650" t="s">
        <v>68</v>
      </c>
      <c r="AF4650" t="s">
        <v>264</v>
      </c>
      <c r="AG4650" t="s">
        <v>152</v>
      </c>
      <c r="AH4650" t="s">
        <v>70</v>
      </c>
      <c r="AI4650" t="s">
        <v>203</v>
      </c>
      <c r="AJ4650" t="s">
        <v>124</v>
      </c>
      <c r="AK4650" t="s">
        <v>73</v>
      </c>
      <c r="AL4650" t="s">
        <v>74</v>
      </c>
      <c r="AM4650" t="s">
        <v>125</v>
      </c>
      <c r="AN4650" t="s">
        <v>76</v>
      </c>
      <c r="AO4650" t="s">
        <v>77</v>
      </c>
      <c r="AP4650" t="s">
        <v>78</v>
      </c>
      <c r="AQ4650" t="s">
        <v>209</v>
      </c>
      <c r="AR4650" t="s">
        <v>62</v>
      </c>
      <c r="AS4650" t="s">
        <v>54</v>
      </c>
      <c r="AT4650" t="s">
        <v>73</v>
      </c>
      <c r="AU4650" t="s">
        <v>107</v>
      </c>
      <c r="AV4650" t="s">
        <v>21481</v>
      </c>
    </row>
    <row r="4651" spans="1:48" x14ac:dyDescent="0.3">
      <c r="A4651" t="s">
        <v>21482</v>
      </c>
      <c r="B4651" t="s">
        <v>21483</v>
      </c>
      <c r="C4651" s="1" t="str">
        <f t="shared" si="766"/>
        <v>21:0976</v>
      </c>
      <c r="D4651" s="1" t="str">
        <f t="shared" si="767"/>
        <v>21:0104</v>
      </c>
      <c r="E4651" t="s">
        <v>21484</v>
      </c>
      <c r="F4651" t="s">
        <v>21485</v>
      </c>
      <c r="H4651">
        <v>58.812681699999999</v>
      </c>
      <c r="I4651">
        <v>-96.568592100000004</v>
      </c>
      <c r="J4651" s="1" t="str">
        <f t="shared" si="768"/>
        <v>NGR lake sediment grab sample</v>
      </c>
      <c r="K4651" s="1" t="str">
        <f t="shared" si="769"/>
        <v>&lt;177 micron (NGR)</v>
      </c>
      <c r="L4651">
        <v>14</v>
      </c>
      <c r="M4651" t="s">
        <v>324</v>
      </c>
      <c r="N4651">
        <v>83</v>
      </c>
      <c r="O4651" t="s">
        <v>254</v>
      </c>
      <c r="P4651" t="s">
        <v>54</v>
      </c>
      <c r="Q4651" t="s">
        <v>420</v>
      </c>
      <c r="R4651" t="s">
        <v>357</v>
      </c>
      <c r="S4651" t="s">
        <v>57</v>
      </c>
      <c r="T4651" t="s">
        <v>250</v>
      </c>
      <c r="U4651" t="s">
        <v>178</v>
      </c>
      <c r="V4651" t="s">
        <v>172</v>
      </c>
      <c r="W4651" t="s">
        <v>363</v>
      </c>
      <c r="X4651" t="s">
        <v>67</v>
      </c>
      <c r="Y4651" t="s">
        <v>95</v>
      </c>
      <c r="Z4651" t="s">
        <v>127</v>
      </c>
      <c r="AA4651" t="s">
        <v>64</v>
      </c>
      <c r="AB4651" t="s">
        <v>691</v>
      </c>
      <c r="AC4651" t="s">
        <v>66</v>
      </c>
      <c r="AD4651" t="s">
        <v>67</v>
      </c>
      <c r="AE4651" t="s">
        <v>526</v>
      </c>
      <c r="AF4651" t="s">
        <v>187</v>
      </c>
      <c r="AG4651" t="s">
        <v>152</v>
      </c>
      <c r="AH4651" t="s">
        <v>70</v>
      </c>
      <c r="AI4651" t="s">
        <v>265</v>
      </c>
      <c r="AJ4651" t="s">
        <v>96</v>
      </c>
      <c r="AK4651" t="s">
        <v>73</v>
      </c>
      <c r="AL4651" t="s">
        <v>74</v>
      </c>
      <c r="AM4651" t="s">
        <v>75</v>
      </c>
      <c r="AN4651" t="s">
        <v>76</v>
      </c>
      <c r="AO4651" t="s">
        <v>104</v>
      </c>
      <c r="AP4651" t="s">
        <v>596</v>
      </c>
      <c r="AQ4651" t="s">
        <v>96</v>
      </c>
      <c r="AR4651" t="s">
        <v>67</v>
      </c>
      <c r="AS4651" t="s">
        <v>54</v>
      </c>
      <c r="AT4651" t="s">
        <v>73</v>
      </c>
      <c r="AU4651" t="s">
        <v>107</v>
      </c>
      <c r="AV4651" t="s">
        <v>16819</v>
      </c>
    </row>
    <row r="4652" spans="1:48" x14ac:dyDescent="0.3">
      <c r="A4652" t="s">
        <v>21486</v>
      </c>
      <c r="B4652" t="s">
        <v>21487</v>
      </c>
      <c r="C4652" s="1" t="str">
        <f t="shared" si="766"/>
        <v>21:0976</v>
      </c>
      <c r="D4652" s="1" t="str">
        <f t="shared" si="767"/>
        <v>21:0104</v>
      </c>
      <c r="E4652" t="s">
        <v>21488</v>
      </c>
      <c r="F4652" t="s">
        <v>21489</v>
      </c>
      <c r="H4652">
        <v>58.770356</v>
      </c>
      <c r="I4652">
        <v>-96.522492799999995</v>
      </c>
      <c r="J4652" s="1" t="str">
        <f t="shared" si="768"/>
        <v>NGR lake sediment grab sample</v>
      </c>
      <c r="K4652" s="1" t="str">
        <f t="shared" si="769"/>
        <v>&lt;177 micron (NGR)</v>
      </c>
      <c r="L4652">
        <v>14</v>
      </c>
      <c r="M4652" t="s">
        <v>335</v>
      </c>
      <c r="N4652">
        <v>84</v>
      </c>
      <c r="O4652" t="s">
        <v>137</v>
      </c>
      <c r="P4652" t="s">
        <v>54</v>
      </c>
      <c r="Q4652" t="s">
        <v>115</v>
      </c>
      <c r="R4652" t="s">
        <v>233</v>
      </c>
      <c r="S4652" t="s">
        <v>57</v>
      </c>
      <c r="T4652" t="s">
        <v>152</v>
      </c>
      <c r="U4652" t="s">
        <v>357</v>
      </c>
      <c r="V4652" t="s">
        <v>339</v>
      </c>
      <c r="W4652" t="s">
        <v>201</v>
      </c>
      <c r="X4652" t="s">
        <v>62</v>
      </c>
      <c r="Y4652" t="s">
        <v>308</v>
      </c>
      <c r="Z4652" t="s">
        <v>59</v>
      </c>
      <c r="AA4652" t="s">
        <v>64</v>
      </c>
      <c r="AB4652" t="s">
        <v>119</v>
      </c>
      <c r="AC4652" t="s">
        <v>66</v>
      </c>
      <c r="AD4652" t="s">
        <v>67</v>
      </c>
      <c r="AE4652" t="s">
        <v>526</v>
      </c>
      <c r="AF4652" t="s">
        <v>264</v>
      </c>
      <c r="AG4652" t="s">
        <v>277</v>
      </c>
      <c r="AH4652" t="s">
        <v>70</v>
      </c>
      <c r="AI4652" t="s">
        <v>178</v>
      </c>
      <c r="AJ4652" t="s">
        <v>117</v>
      </c>
      <c r="AK4652" t="s">
        <v>73</v>
      </c>
      <c r="AL4652" t="s">
        <v>526</v>
      </c>
      <c r="AM4652" t="s">
        <v>74</v>
      </c>
      <c r="AN4652" t="s">
        <v>76</v>
      </c>
      <c r="AO4652" t="s">
        <v>290</v>
      </c>
      <c r="AP4652" t="s">
        <v>21310</v>
      </c>
      <c r="AQ4652" t="s">
        <v>193</v>
      </c>
      <c r="AR4652" t="s">
        <v>74</v>
      </c>
      <c r="AS4652" t="s">
        <v>170</v>
      </c>
      <c r="AT4652" t="s">
        <v>315</v>
      </c>
      <c r="AU4652" t="s">
        <v>107</v>
      </c>
      <c r="AV4652" t="s">
        <v>720</v>
      </c>
    </row>
    <row r="4653" spans="1:48" x14ac:dyDescent="0.3">
      <c r="A4653" t="s">
        <v>21490</v>
      </c>
      <c r="B4653" t="s">
        <v>21491</v>
      </c>
      <c r="C4653" s="1" t="str">
        <f t="shared" si="766"/>
        <v>21:0976</v>
      </c>
      <c r="D4653" s="1" t="str">
        <f t="shared" si="767"/>
        <v>21:0104</v>
      </c>
      <c r="E4653" t="s">
        <v>21492</v>
      </c>
      <c r="F4653" t="s">
        <v>21493</v>
      </c>
      <c r="H4653">
        <v>58.732052500000002</v>
      </c>
      <c r="I4653">
        <v>-96.569174599999997</v>
      </c>
      <c r="J4653" s="1" t="str">
        <f t="shared" si="768"/>
        <v>NGR lake sediment grab sample</v>
      </c>
      <c r="K4653" s="1" t="str">
        <f t="shared" si="769"/>
        <v>&lt;177 micron (NGR)</v>
      </c>
      <c r="L4653">
        <v>14</v>
      </c>
      <c r="M4653" t="s">
        <v>354</v>
      </c>
      <c r="N4653">
        <v>85</v>
      </c>
      <c r="O4653" t="s">
        <v>96</v>
      </c>
      <c r="P4653" t="s">
        <v>54</v>
      </c>
      <c r="Q4653" t="s">
        <v>539</v>
      </c>
      <c r="R4653" t="s">
        <v>890</v>
      </c>
      <c r="S4653" t="s">
        <v>57</v>
      </c>
      <c r="T4653" t="s">
        <v>97</v>
      </c>
      <c r="U4653" t="s">
        <v>92</v>
      </c>
      <c r="V4653" t="s">
        <v>471</v>
      </c>
      <c r="W4653" t="s">
        <v>94</v>
      </c>
      <c r="X4653" t="s">
        <v>67</v>
      </c>
      <c r="Y4653" t="s">
        <v>448</v>
      </c>
      <c r="Z4653" t="s">
        <v>170</v>
      </c>
      <c r="AA4653" t="s">
        <v>64</v>
      </c>
      <c r="AB4653" t="s">
        <v>356</v>
      </c>
      <c r="AC4653" t="s">
        <v>66</v>
      </c>
      <c r="AD4653" t="s">
        <v>67</v>
      </c>
      <c r="AE4653" t="s">
        <v>2106</v>
      </c>
      <c r="AF4653" t="s">
        <v>317</v>
      </c>
      <c r="AG4653" t="s">
        <v>122</v>
      </c>
      <c r="AH4653" t="s">
        <v>173</v>
      </c>
      <c r="AI4653" t="s">
        <v>429</v>
      </c>
      <c r="AJ4653" t="s">
        <v>292</v>
      </c>
      <c r="AK4653" t="s">
        <v>73</v>
      </c>
      <c r="AL4653" t="s">
        <v>177</v>
      </c>
      <c r="AM4653" t="s">
        <v>75</v>
      </c>
      <c r="AN4653" t="s">
        <v>76</v>
      </c>
      <c r="AO4653" t="s">
        <v>92</v>
      </c>
      <c r="AP4653" t="s">
        <v>210</v>
      </c>
      <c r="AQ4653" t="s">
        <v>209</v>
      </c>
      <c r="AR4653" t="s">
        <v>67</v>
      </c>
      <c r="AS4653" t="s">
        <v>54</v>
      </c>
      <c r="AT4653" t="s">
        <v>73</v>
      </c>
      <c r="AU4653" t="s">
        <v>107</v>
      </c>
      <c r="AV4653" t="s">
        <v>9696</v>
      </c>
    </row>
    <row r="4654" spans="1:48" x14ac:dyDescent="0.3">
      <c r="A4654" t="s">
        <v>21494</v>
      </c>
      <c r="B4654" t="s">
        <v>21495</v>
      </c>
      <c r="C4654" s="1" t="str">
        <f t="shared" si="766"/>
        <v>21:0976</v>
      </c>
      <c r="D4654" s="1" t="str">
        <f t="shared" si="767"/>
        <v>21:0104</v>
      </c>
      <c r="E4654" t="s">
        <v>21496</v>
      </c>
      <c r="F4654" t="s">
        <v>21497</v>
      </c>
      <c r="H4654">
        <v>58.608302399999999</v>
      </c>
      <c r="I4654">
        <v>-96.595022400000005</v>
      </c>
      <c r="J4654" s="1" t="str">
        <f t="shared" si="768"/>
        <v>NGR lake sediment grab sample</v>
      </c>
      <c r="K4654" s="1" t="str">
        <f t="shared" si="769"/>
        <v>&lt;177 micron (NGR)</v>
      </c>
      <c r="L4654">
        <v>15</v>
      </c>
      <c r="M4654" t="s">
        <v>52</v>
      </c>
      <c r="N4654">
        <v>86</v>
      </c>
      <c r="O4654" t="s">
        <v>96</v>
      </c>
      <c r="P4654" t="s">
        <v>170</v>
      </c>
      <c r="Q4654" t="s">
        <v>1134</v>
      </c>
      <c r="R4654" t="s">
        <v>12966</v>
      </c>
      <c r="S4654" t="s">
        <v>57</v>
      </c>
      <c r="T4654" t="s">
        <v>561</v>
      </c>
      <c r="U4654" t="s">
        <v>116</v>
      </c>
      <c r="V4654" t="s">
        <v>853</v>
      </c>
      <c r="W4654" t="s">
        <v>240</v>
      </c>
      <c r="X4654" t="s">
        <v>74</v>
      </c>
      <c r="Y4654" t="s">
        <v>193</v>
      </c>
      <c r="Z4654" t="s">
        <v>138</v>
      </c>
      <c r="AA4654" t="s">
        <v>64</v>
      </c>
      <c r="AB4654" t="s">
        <v>478</v>
      </c>
      <c r="AC4654" t="s">
        <v>66</v>
      </c>
      <c r="AD4654" t="s">
        <v>67</v>
      </c>
      <c r="AE4654" t="s">
        <v>206</v>
      </c>
      <c r="AF4654" t="s">
        <v>381</v>
      </c>
      <c r="AG4654" t="s">
        <v>152</v>
      </c>
      <c r="AH4654" t="s">
        <v>70</v>
      </c>
      <c r="AI4654" t="s">
        <v>168</v>
      </c>
      <c r="AJ4654" t="s">
        <v>156</v>
      </c>
      <c r="AK4654" t="s">
        <v>73</v>
      </c>
      <c r="AL4654" t="s">
        <v>68</v>
      </c>
      <c r="AM4654" t="s">
        <v>74</v>
      </c>
      <c r="AN4654" t="s">
        <v>76</v>
      </c>
      <c r="AO4654" t="s">
        <v>290</v>
      </c>
      <c r="AP4654" t="s">
        <v>2368</v>
      </c>
      <c r="AQ4654" t="s">
        <v>340</v>
      </c>
      <c r="AR4654" t="s">
        <v>62</v>
      </c>
      <c r="AS4654" t="s">
        <v>54</v>
      </c>
      <c r="AT4654" t="s">
        <v>277</v>
      </c>
      <c r="AU4654" t="s">
        <v>107</v>
      </c>
      <c r="AV4654" t="s">
        <v>21498</v>
      </c>
    </row>
    <row r="4655" spans="1:48" x14ac:dyDescent="0.3">
      <c r="A4655" t="s">
        <v>21499</v>
      </c>
      <c r="B4655" t="s">
        <v>21500</v>
      </c>
      <c r="C4655" s="1" t="str">
        <f t="shared" si="766"/>
        <v>21:0976</v>
      </c>
      <c r="D4655" s="1" t="str">
        <f t="shared" si="767"/>
        <v>21:0104</v>
      </c>
      <c r="E4655" t="s">
        <v>21501</v>
      </c>
      <c r="F4655" t="s">
        <v>21502</v>
      </c>
      <c r="H4655">
        <v>58.722089599999997</v>
      </c>
      <c r="I4655">
        <v>-96.542749000000001</v>
      </c>
      <c r="J4655" s="1" t="str">
        <f t="shared" si="768"/>
        <v>NGR lake sediment grab sample</v>
      </c>
      <c r="K4655" s="1" t="str">
        <f t="shared" si="769"/>
        <v>&lt;177 micron (NGR)</v>
      </c>
      <c r="L4655">
        <v>15</v>
      </c>
      <c r="M4655" t="s">
        <v>113</v>
      </c>
      <c r="N4655">
        <v>87</v>
      </c>
      <c r="O4655" t="s">
        <v>124</v>
      </c>
      <c r="P4655" t="s">
        <v>62</v>
      </c>
      <c r="Q4655" t="s">
        <v>1134</v>
      </c>
      <c r="R4655" t="s">
        <v>436</v>
      </c>
      <c r="S4655" t="s">
        <v>57</v>
      </c>
      <c r="T4655" t="s">
        <v>252</v>
      </c>
      <c r="U4655" t="s">
        <v>357</v>
      </c>
      <c r="V4655" t="s">
        <v>725</v>
      </c>
      <c r="W4655" t="s">
        <v>388</v>
      </c>
      <c r="X4655" t="s">
        <v>74</v>
      </c>
      <c r="Y4655" t="s">
        <v>240</v>
      </c>
      <c r="Z4655" t="s">
        <v>96</v>
      </c>
      <c r="AA4655" t="s">
        <v>64</v>
      </c>
      <c r="AB4655" t="s">
        <v>890</v>
      </c>
      <c r="AC4655" t="s">
        <v>66</v>
      </c>
      <c r="AD4655" t="s">
        <v>67</v>
      </c>
      <c r="AE4655" t="s">
        <v>68</v>
      </c>
      <c r="AF4655" t="s">
        <v>317</v>
      </c>
      <c r="AG4655" t="s">
        <v>91</v>
      </c>
      <c r="AH4655" t="s">
        <v>173</v>
      </c>
      <c r="AI4655" t="s">
        <v>168</v>
      </c>
      <c r="AJ4655" t="s">
        <v>156</v>
      </c>
      <c r="AK4655" t="s">
        <v>73</v>
      </c>
      <c r="AL4655" t="s">
        <v>68</v>
      </c>
      <c r="AM4655" t="s">
        <v>157</v>
      </c>
      <c r="AN4655" t="s">
        <v>76</v>
      </c>
      <c r="AO4655" t="s">
        <v>281</v>
      </c>
      <c r="AP4655" t="s">
        <v>551</v>
      </c>
      <c r="AQ4655" t="s">
        <v>692</v>
      </c>
      <c r="AR4655" t="s">
        <v>62</v>
      </c>
      <c r="AS4655" t="s">
        <v>54</v>
      </c>
      <c r="AT4655" t="s">
        <v>152</v>
      </c>
      <c r="AU4655" t="s">
        <v>107</v>
      </c>
      <c r="AV4655" t="s">
        <v>21503</v>
      </c>
    </row>
    <row r="4656" spans="1:48" x14ac:dyDescent="0.3">
      <c r="A4656" t="s">
        <v>21504</v>
      </c>
      <c r="B4656" t="s">
        <v>21505</v>
      </c>
      <c r="C4656" s="1" t="str">
        <f t="shared" si="766"/>
        <v>21:0976</v>
      </c>
      <c r="D4656" s="1" t="str">
        <f t="shared" si="767"/>
        <v>21:0104</v>
      </c>
      <c r="E4656" t="s">
        <v>21501</v>
      </c>
      <c r="F4656" t="s">
        <v>21506</v>
      </c>
      <c r="H4656">
        <v>58.722089599999997</v>
      </c>
      <c r="I4656">
        <v>-96.542749000000001</v>
      </c>
      <c r="J4656" s="1" t="str">
        <f t="shared" si="768"/>
        <v>NGR lake sediment grab sample</v>
      </c>
      <c r="K4656" s="1" t="str">
        <f t="shared" si="769"/>
        <v>&lt;177 micron (NGR)</v>
      </c>
      <c r="L4656">
        <v>15</v>
      </c>
      <c r="M4656" t="s">
        <v>132</v>
      </c>
      <c r="N4656">
        <v>88</v>
      </c>
      <c r="O4656" t="s">
        <v>114</v>
      </c>
      <c r="P4656" t="s">
        <v>54</v>
      </c>
      <c r="Q4656" t="s">
        <v>642</v>
      </c>
      <c r="R4656" t="s">
        <v>264</v>
      </c>
      <c r="S4656" t="s">
        <v>57</v>
      </c>
      <c r="T4656" t="s">
        <v>404</v>
      </c>
      <c r="U4656" t="s">
        <v>116</v>
      </c>
      <c r="V4656" t="s">
        <v>303</v>
      </c>
      <c r="W4656" t="s">
        <v>292</v>
      </c>
      <c r="X4656" t="s">
        <v>67</v>
      </c>
      <c r="Y4656" t="s">
        <v>193</v>
      </c>
      <c r="Z4656" t="s">
        <v>138</v>
      </c>
      <c r="AA4656" t="s">
        <v>64</v>
      </c>
      <c r="AB4656" t="s">
        <v>190</v>
      </c>
      <c r="AC4656" t="s">
        <v>66</v>
      </c>
      <c r="AD4656" t="s">
        <v>67</v>
      </c>
      <c r="AE4656" t="s">
        <v>206</v>
      </c>
      <c r="AF4656" t="s">
        <v>264</v>
      </c>
      <c r="AG4656" t="s">
        <v>91</v>
      </c>
      <c r="AH4656" t="s">
        <v>173</v>
      </c>
      <c r="AI4656" t="s">
        <v>168</v>
      </c>
      <c r="AJ4656" t="s">
        <v>114</v>
      </c>
      <c r="AK4656" t="s">
        <v>73</v>
      </c>
      <c r="AL4656" t="s">
        <v>68</v>
      </c>
      <c r="AM4656" t="s">
        <v>125</v>
      </c>
      <c r="AN4656" t="s">
        <v>76</v>
      </c>
      <c r="AO4656" t="s">
        <v>281</v>
      </c>
      <c r="AP4656" t="s">
        <v>1067</v>
      </c>
      <c r="AQ4656" t="s">
        <v>338</v>
      </c>
      <c r="AR4656" t="s">
        <v>62</v>
      </c>
      <c r="AS4656" t="s">
        <v>54</v>
      </c>
      <c r="AT4656" t="s">
        <v>152</v>
      </c>
      <c r="AU4656" t="s">
        <v>107</v>
      </c>
      <c r="AV4656" t="s">
        <v>966</v>
      </c>
    </row>
    <row r="4657" spans="1:48" x14ac:dyDescent="0.3">
      <c r="A4657" t="s">
        <v>21507</v>
      </c>
      <c r="B4657" t="s">
        <v>21508</v>
      </c>
      <c r="C4657" s="1" t="str">
        <f t="shared" si="766"/>
        <v>21:0976</v>
      </c>
      <c r="D4657" s="1" t="str">
        <f t="shared" si="767"/>
        <v>21:0104</v>
      </c>
      <c r="E4657" t="s">
        <v>21509</v>
      </c>
      <c r="F4657" t="s">
        <v>21510</v>
      </c>
      <c r="H4657">
        <v>58.702698400000003</v>
      </c>
      <c r="I4657">
        <v>-96.541266300000004</v>
      </c>
      <c r="J4657" s="1" t="str">
        <f t="shared" si="768"/>
        <v>NGR lake sediment grab sample</v>
      </c>
      <c r="K4657" s="1" t="str">
        <f t="shared" si="769"/>
        <v>&lt;177 micron (NGR)</v>
      </c>
      <c r="L4657">
        <v>15</v>
      </c>
      <c r="M4657" t="s">
        <v>86</v>
      </c>
      <c r="N4657">
        <v>89</v>
      </c>
      <c r="O4657" t="s">
        <v>308</v>
      </c>
      <c r="P4657" t="s">
        <v>170</v>
      </c>
      <c r="Q4657" t="s">
        <v>364</v>
      </c>
      <c r="R4657" t="s">
        <v>478</v>
      </c>
      <c r="S4657" t="s">
        <v>57</v>
      </c>
      <c r="T4657" t="s">
        <v>223</v>
      </c>
      <c r="U4657" t="s">
        <v>104</v>
      </c>
      <c r="V4657" t="s">
        <v>2740</v>
      </c>
      <c r="W4657" t="s">
        <v>74</v>
      </c>
      <c r="X4657" t="s">
        <v>67</v>
      </c>
      <c r="Y4657" t="s">
        <v>238</v>
      </c>
      <c r="Z4657" t="s">
        <v>62</v>
      </c>
      <c r="AA4657" t="s">
        <v>64</v>
      </c>
      <c r="AB4657" t="s">
        <v>347</v>
      </c>
      <c r="AC4657" t="s">
        <v>66</v>
      </c>
      <c r="AD4657" t="s">
        <v>67</v>
      </c>
      <c r="AE4657" t="s">
        <v>4301</v>
      </c>
      <c r="AF4657" t="s">
        <v>616</v>
      </c>
      <c r="AG4657" t="s">
        <v>347</v>
      </c>
      <c r="AH4657" t="s">
        <v>173</v>
      </c>
      <c r="AI4657" t="s">
        <v>363</v>
      </c>
      <c r="AJ4657" t="s">
        <v>201</v>
      </c>
      <c r="AK4657" t="s">
        <v>73</v>
      </c>
      <c r="AL4657" t="s">
        <v>103</v>
      </c>
      <c r="AM4657" t="s">
        <v>75</v>
      </c>
      <c r="AN4657" t="s">
        <v>76</v>
      </c>
      <c r="AO4657" t="s">
        <v>117</v>
      </c>
      <c r="AP4657" t="s">
        <v>194</v>
      </c>
      <c r="AQ4657" t="s">
        <v>53</v>
      </c>
      <c r="AR4657" t="s">
        <v>67</v>
      </c>
      <c r="AS4657" t="s">
        <v>54</v>
      </c>
      <c r="AT4657" t="s">
        <v>152</v>
      </c>
      <c r="AU4657" t="s">
        <v>107</v>
      </c>
      <c r="AV4657" t="s">
        <v>1376</v>
      </c>
    </row>
    <row r="4658" spans="1:48" x14ac:dyDescent="0.3">
      <c r="A4658" t="s">
        <v>21511</v>
      </c>
      <c r="B4658" t="s">
        <v>21512</v>
      </c>
      <c r="C4658" s="1" t="str">
        <f t="shared" si="766"/>
        <v>21:0976</v>
      </c>
      <c r="D4658" s="1" t="str">
        <f t="shared" si="767"/>
        <v>21:0104</v>
      </c>
      <c r="E4658" t="s">
        <v>21496</v>
      </c>
      <c r="F4658" t="s">
        <v>21513</v>
      </c>
      <c r="H4658">
        <v>58.608302399999999</v>
      </c>
      <c r="I4658">
        <v>-96.595022400000005</v>
      </c>
      <c r="J4658" s="1" t="str">
        <f t="shared" si="768"/>
        <v>NGR lake sediment grab sample</v>
      </c>
      <c r="K4658" s="1" t="str">
        <f t="shared" si="769"/>
        <v>&lt;177 micron (NGR)</v>
      </c>
      <c r="L4658">
        <v>15</v>
      </c>
      <c r="M4658" t="s">
        <v>345</v>
      </c>
      <c r="N4658">
        <v>90</v>
      </c>
      <c r="O4658" t="s">
        <v>709</v>
      </c>
      <c r="P4658" t="s">
        <v>54</v>
      </c>
      <c r="Q4658" t="s">
        <v>218</v>
      </c>
      <c r="R4658" t="s">
        <v>58</v>
      </c>
      <c r="S4658" t="s">
        <v>57</v>
      </c>
      <c r="T4658" t="s">
        <v>152</v>
      </c>
      <c r="U4658" t="s">
        <v>116</v>
      </c>
      <c r="V4658" t="s">
        <v>412</v>
      </c>
      <c r="W4658" t="s">
        <v>292</v>
      </c>
      <c r="X4658" t="s">
        <v>74</v>
      </c>
      <c r="Y4658" t="s">
        <v>254</v>
      </c>
      <c r="Z4658" t="s">
        <v>138</v>
      </c>
      <c r="AA4658" t="s">
        <v>64</v>
      </c>
      <c r="AB4658" t="s">
        <v>522</v>
      </c>
      <c r="AC4658" t="s">
        <v>66</v>
      </c>
      <c r="AD4658" t="s">
        <v>67</v>
      </c>
      <c r="AE4658" t="s">
        <v>238</v>
      </c>
      <c r="AF4658" t="s">
        <v>381</v>
      </c>
      <c r="AG4658" t="s">
        <v>91</v>
      </c>
      <c r="AH4658" t="s">
        <v>70</v>
      </c>
      <c r="AI4658" t="s">
        <v>203</v>
      </c>
      <c r="AJ4658" t="s">
        <v>318</v>
      </c>
      <c r="AK4658" t="s">
        <v>73</v>
      </c>
      <c r="AL4658" t="s">
        <v>206</v>
      </c>
      <c r="AM4658" t="s">
        <v>157</v>
      </c>
      <c r="AN4658" t="s">
        <v>76</v>
      </c>
      <c r="AO4658" t="s">
        <v>134</v>
      </c>
      <c r="AP4658" t="s">
        <v>21310</v>
      </c>
      <c r="AQ4658" t="s">
        <v>329</v>
      </c>
      <c r="AR4658" t="s">
        <v>74</v>
      </c>
      <c r="AS4658" t="s">
        <v>54</v>
      </c>
      <c r="AT4658" t="s">
        <v>277</v>
      </c>
      <c r="AU4658" t="s">
        <v>107</v>
      </c>
      <c r="AV4658" t="s">
        <v>21514</v>
      </c>
    </row>
    <row r="4659" spans="1:48" x14ac:dyDescent="0.3">
      <c r="A4659" t="s">
        <v>21515</v>
      </c>
      <c r="B4659" t="s">
        <v>21516</v>
      </c>
      <c r="C4659" s="1" t="str">
        <f t="shared" si="766"/>
        <v>21:0976</v>
      </c>
      <c r="D4659" s="1" t="str">
        <f t="shared" si="767"/>
        <v>21:0104</v>
      </c>
      <c r="E4659" t="s">
        <v>21517</v>
      </c>
      <c r="F4659" t="s">
        <v>21518</v>
      </c>
      <c r="H4659">
        <v>58.9888257</v>
      </c>
      <c r="I4659">
        <v>-96.573837600000004</v>
      </c>
      <c r="J4659" s="1" t="str">
        <f t="shared" si="768"/>
        <v>NGR lake sediment grab sample</v>
      </c>
      <c r="K4659" s="1" t="str">
        <f t="shared" si="769"/>
        <v>&lt;177 micron (NGR)</v>
      </c>
      <c r="L4659">
        <v>16</v>
      </c>
      <c r="M4659" t="s">
        <v>86</v>
      </c>
      <c r="N4659">
        <v>91</v>
      </c>
      <c r="O4659" t="s">
        <v>236</v>
      </c>
      <c r="P4659" t="s">
        <v>54</v>
      </c>
      <c r="Q4659" t="s">
        <v>262</v>
      </c>
      <c r="R4659" t="s">
        <v>478</v>
      </c>
      <c r="S4659" t="s">
        <v>57</v>
      </c>
      <c r="T4659" t="s">
        <v>250</v>
      </c>
      <c r="U4659" t="s">
        <v>134</v>
      </c>
      <c r="V4659" t="s">
        <v>2740</v>
      </c>
      <c r="W4659" t="s">
        <v>125</v>
      </c>
      <c r="X4659" t="s">
        <v>67</v>
      </c>
      <c r="Y4659" t="s">
        <v>254</v>
      </c>
      <c r="Z4659" t="s">
        <v>62</v>
      </c>
      <c r="AA4659" t="s">
        <v>64</v>
      </c>
      <c r="AB4659" t="s">
        <v>381</v>
      </c>
      <c r="AC4659" t="s">
        <v>66</v>
      </c>
      <c r="AD4659" t="s">
        <v>67</v>
      </c>
      <c r="AE4659" t="s">
        <v>8812</v>
      </c>
      <c r="AF4659" t="s">
        <v>141</v>
      </c>
      <c r="AG4659" t="s">
        <v>290</v>
      </c>
      <c r="AH4659" t="s">
        <v>780</v>
      </c>
      <c r="AI4659" t="s">
        <v>363</v>
      </c>
      <c r="AJ4659" t="s">
        <v>263</v>
      </c>
      <c r="AK4659" t="s">
        <v>73</v>
      </c>
      <c r="AL4659" t="s">
        <v>103</v>
      </c>
      <c r="AM4659" t="s">
        <v>75</v>
      </c>
      <c r="AN4659" t="s">
        <v>76</v>
      </c>
      <c r="AO4659" t="s">
        <v>203</v>
      </c>
      <c r="AP4659" t="s">
        <v>133</v>
      </c>
      <c r="AQ4659" t="s">
        <v>193</v>
      </c>
      <c r="AR4659" t="s">
        <v>67</v>
      </c>
      <c r="AS4659" t="s">
        <v>54</v>
      </c>
      <c r="AT4659" t="s">
        <v>73</v>
      </c>
      <c r="AU4659" t="s">
        <v>107</v>
      </c>
      <c r="AV4659" t="s">
        <v>2612</v>
      </c>
    </row>
    <row r="4660" spans="1:48" x14ac:dyDescent="0.3">
      <c r="A4660" t="s">
        <v>21519</v>
      </c>
      <c r="B4660" t="s">
        <v>21520</v>
      </c>
      <c r="C4660" s="1" t="str">
        <f t="shared" si="766"/>
        <v>21:0976</v>
      </c>
      <c r="D4660" s="1" t="str">
        <f t="shared" si="767"/>
        <v>21:0104</v>
      </c>
      <c r="E4660" t="s">
        <v>21521</v>
      </c>
      <c r="F4660" t="s">
        <v>21522</v>
      </c>
      <c r="H4660">
        <v>58.967490099999999</v>
      </c>
      <c r="I4660">
        <v>-96.543031499999998</v>
      </c>
      <c r="J4660" s="1" t="str">
        <f t="shared" si="768"/>
        <v>NGR lake sediment grab sample</v>
      </c>
      <c r="K4660" s="1" t="str">
        <f t="shared" si="769"/>
        <v>&lt;177 micron (NGR)</v>
      </c>
      <c r="L4660">
        <v>16</v>
      </c>
      <c r="M4660" t="s">
        <v>149</v>
      </c>
      <c r="N4660">
        <v>92</v>
      </c>
      <c r="O4660" t="s">
        <v>282</v>
      </c>
      <c r="P4660" t="s">
        <v>62</v>
      </c>
      <c r="Q4660" t="s">
        <v>262</v>
      </c>
      <c r="R4660" t="s">
        <v>381</v>
      </c>
      <c r="S4660" t="s">
        <v>57</v>
      </c>
      <c r="T4660" t="s">
        <v>316</v>
      </c>
      <c r="U4660" t="s">
        <v>290</v>
      </c>
      <c r="V4660" t="s">
        <v>2740</v>
      </c>
      <c r="W4660" t="s">
        <v>74</v>
      </c>
      <c r="X4660" t="s">
        <v>67</v>
      </c>
      <c r="Y4660" t="s">
        <v>63</v>
      </c>
      <c r="Z4660" t="s">
        <v>74</v>
      </c>
      <c r="AA4660" t="s">
        <v>64</v>
      </c>
      <c r="AB4660" t="s">
        <v>317</v>
      </c>
      <c r="AC4660" t="s">
        <v>66</v>
      </c>
      <c r="AD4660" t="s">
        <v>67</v>
      </c>
      <c r="AE4660" t="s">
        <v>9833</v>
      </c>
      <c r="AF4660" t="s">
        <v>356</v>
      </c>
      <c r="AG4660" t="s">
        <v>282</v>
      </c>
      <c r="AH4660" t="s">
        <v>173</v>
      </c>
      <c r="AI4660" t="s">
        <v>170</v>
      </c>
      <c r="AJ4660" t="s">
        <v>87</v>
      </c>
      <c r="AK4660" t="s">
        <v>73</v>
      </c>
      <c r="AL4660" t="s">
        <v>103</v>
      </c>
      <c r="AM4660" t="s">
        <v>224</v>
      </c>
      <c r="AN4660" t="s">
        <v>76</v>
      </c>
      <c r="AO4660" t="s">
        <v>592</v>
      </c>
      <c r="AP4660" t="s">
        <v>166</v>
      </c>
      <c r="AQ4660" t="s">
        <v>211</v>
      </c>
      <c r="AR4660" t="s">
        <v>67</v>
      </c>
      <c r="AS4660" t="s">
        <v>54</v>
      </c>
      <c r="AT4660" t="s">
        <v>73</v>
      </c>
      <c r="AU4660" t="s">
        <v>107</v>
      </c>
      <c r="AV4660" t="s">
        <v>21523</v>
      </c>
    </row>
    <row r="4661" spans="1:48" x14ac:dyDescent="0.3">
      <c r="A4661" t="s">
        <v>21524</v>
      </c>
      <c r="B4661" t="s">
        <v>21525</v>
      </c>
      <c r="C4661" s="1" t="str">
        <f t="shared" si="766"/>
        <v>21:0976</v>
      </c>
      <c r="D4661" s="1" t="str">
        <f t="shared" si="767"/>
        <v>21:0104</v>
      </c>
      <c r="E4661" t="s">
        <v>21526</v>
      </c>
      <c r="F4661" t="s">
        <v>21527</v>
      </c>
      <c r="H4661">
        <v>58.895950200000001</v>
      </c>
      <c r="I4661">
        <v>-96.724787899999995</v>
      </c>
      <c r="J4661" s="1" t="str">
        <f t="shared" si="768"/>
        <v>NGR lake sediment grab sample</v>
      </c>
      <c r="K4661" s="1" t="str">
        <f t="shared" si="769"/>
        <v>&lt;177 micron (NGR)</v>
      </c>
      <c r="L4661">
        <v>16</v>
      </c>
      <c r="M4661" t="s">
        <v>165</v>
      </c>
      <c r="N4661">
        <v>93</v>
      </c>
      <c r="O4661" t="s">
        <v>72</v>
      </c>
      <c r="P4661" t="s">
        <v>54</v>
      </c>
      <c r="Q4661" t="s">
        <v>573</v>
      </c>
      <c r="R4661" t="s">
        <v>357</v>
      </c>
      <c r="S4661" t="s">
        <v>57</v>
      </c>
      <c r="T4661" t="s">
        <v>262</v>
      </c>
      <c r="U4661" t="s">
        <v>117</v>
      </c>
      <c r="V4661" t="s">
        <v>356</v>
      </c>
      <c r="W4661" t="s">
        <v>62</v>
      </c>
      <c r="X4661" t="s">
        <v>62</v>
      </c>
      <c r="Y4661" t="s">
        <v>62</v>
      </c>
      <c r="Z4661" t="s">
        <v>170</v>
      </c>
      <c r="AA4661" t="s">
        <v>64</v>
      </c>
      <c r="AB4661" t="s">
        <v>449</v>
      </c>
      <c r="AC4661" t="s">
        <v>66</v>
      </c>
      <c r="AD4661" t="s">
        <v>67</v>
      </c>
      <c r="AE4661" t="s">
        <v>2716</v>
      </c>
      <c r="AF4661" t="s">
        <v>282</v>
      </c>
      <c r="AG4661" t="s">
        <v>615</v>
      </c>
      <c r="AH4661" t="s">
        <v>472</v>
      </c>
      <c r="AI4661" t="s">
        <v>159</v>
      </c>
      <c r="AJ4661" t="s">
        <v>564</v>
      </c>
      <c r="AK4661" t="s">
        <v>73</v>
      </c>
      <c r="AL4661" t="s">
        <v>224</v>
      </c>
      <c r="AM4661" t="s">
        <v>448</v>
      </c>
      <c r="AN4661" t="s">
        <v>76</v>
      </c>
      <c r="AO4661" t="s">
        <v>281</v>
      </c>
      <c r="AP4661" t="s">
        <v>566</v>
      </c>
      <c r="AQ4661" t="s">
        <v>336</v>
      </c>
      <c r="AR4661" t="s">
        <v>74</v>
      </c>
      <c r="AS4661" t="s">
        <v>170</v>
      </c>
      <c r="AT4661" t="s">
        <v>152</v>
      </c>
      <c r="AU4661" t="s">
        <v>107</v>
      </c>
      <c r="AV4661" t="s">
        <v>10126</v>
      </c>
    </row>
    <row r="4662" spans="1:48" x14ac:dyDescent="0.3">
      <c r="A4662" t="s">
        <v>21528</v>
      </c>
      <c r="B4662" t="s">
        <v>21529</v>
      </c>
      <c r="C4662" s="1" t="str">
        <f t="shared" si="766"/>
        <v>21:0976</v>
      </c>
      <c r="D4662" s="1" t="str">
        <f t="shared" si="767"/>
        <v>21:0104</v>
      </c>
      <c r="E4662" t="s">
        <v>21530</v>
      </c>
      <c r="F4662" t="s">
        <v>21531</v>
      </c>
      <c r="H4662">
        <v>58.850373300000001</v>
      </c>
      <c r="I4662">
        <v>-96.728368000000003</v>
      </c>
      <c r="J4662" s="1" t="str">
        <f t="shared" si="768"/>
        <v>NGR lake sediment grab sample</v>
      </c>
      <c r="K4662" s="1" t="str">
        <f t="shared" si="769"/>
        <v>&lt;177 micron (NGR)</v>
      </c>
      <c r="L4662">
        <v>16</v>
      </c>
      <c r="M4662" t="s">
        <v>185</v>
      </c>
      <c r="N4662">
        <v>94</v>
      </c>
      <c r="O4662" t="s">
        <v>87</v>
      </c>
      <c r="P4662" t="s">
        <v>54</v>
      </c>
      <c r="Q4662" t="s">
        <v>470</v>
      </c>
      <c r="R4662" t="s">
        <v>90</v>
      </c>
      <c r="S4662" t="s">
        <v>57</v>
      </c>
      <c r="T4662" t="s">
        <v>277</v>
      </c>
      <c r="U4662" t="s">
        <v>178</v>
      </c>
      <c r="V4662" t="s">
        <v>303</v>
      </c>
      <c r="W4662" t="s">
        <v>143</v>
      </c>
      <c r="X4662" t="s">
        <v>62</v>
      </c>
      <c r="Y4662" t="s">
        <v>211</v>
      </c>
      <c r="Z4662" t="s">
        <v>59</v>
      </c>
      <c r="AA4662" t="s">
        <v>64</v>
      </c>
      <c r="AB4662" t="s">
        <v>853</v>
      </c>
      <c r="AC4662" t="s">
        <v>66</v>
      </c>
      <c r="AD4662" t="s">
        <v>67</v>
      </c>
      <c r="AE4662" t="s">
        <v>396</v>
      </c>
      <c r="AF4662" t="s">
        <v>187</v>
      </c>
      <c r="AG4662" t="s">
        <v>91</v>
      </c>
      <c r="AH4662" t="s">
        <v>173</v>
      </c>
      <c r="AI4662" t="s">
        <v>203</v>
      </c>
      <c r="AJ4662" t="s">
        <v>294</v>
      </c>
      <c r="AK4662" t="s">
        <v>73</v>
      </c>
      <c r="AL4662" t="s">
        <v>526</v>
      </c>
      <c r="AM4662" t="s">
        <v>526</v>
      </c>
      <c r="AN4662" t="s">
        <v>76</v>
      </c>
      <c r="AO4662" t="s">
        <v>116</v>
      </c>
      <c r="AP4662" t="s">
        <v>2144</v>
      </c>
      <c r="AQ4662" t="s">
        <v>59</v>
      </c>
      <c r="AR4662" t="s">
        <v>62</v>
      </c>
      <c r="AS4662" t="s">
        <v>170</v>
      </c>
      <c r="AT4662" t="s">
        <v>91</v>
      </c>
      <c r="AU4662" t="s">
        <v>107</v>
      </c>
      <c r="AV4662" t="s">
        <v>6048</v>
      </c>
    </row>
    <row r="4663" spans="1:48" x14ac:dyDescent="0.3">
      <c r="A4663" t="s">
        <v>21532</v>
      </c>
      <c r="B4663" t="s">
        <v>21533</v>
      </c>
      <c r="C4663" s="1" t="str">
        <f t="shared" si="766"/>
        <v>21:0976</v>
      </c>
      <c r="D4663" s="1" t="str">
        <f t="shared" si="767"/>
        <v>21:0104</v>
      </c>
      <c r="E4663" t="s">
        <v>21534</v>
      </c>
      <c r="F4663" t="s">
        <v>21535</v>
      </c>
      <c r="H4663">
        <v>58.832411</v>
      </c>
      <c r="I4663">
        <v>-96.706878599999996</v>
      </c>
      <c r="J4663" s="1" t="str">
        <f t="shared" si="768"/>
        <v>NGR lake sediment grab sample</v>
      </c>
      <c r="K4663" s="1" t="str">
        <f t="shared" si="769"/>
        <v>&lt;177 micron (NGR)</v>
      </c>
      <c r="L4663">
        <v>16</v>
      </c>
      <c r="M4663" t="s">
        <v>200</v>
      </c>
      <c r="N4663">
        <v>95</v>
      </c>
      <c r="O4663" t="s">
        <v>96</v>
      </c>
      <c r="P4663" t="s">
        <v>54</v>
      </c>
      <c r="Q4663" t="s">
        <v>248</v>
      </c>
      <c r="R4663" t="s">
        <v>69</v>
      </c>
      <c r="S4663" t="s">
        <v>57</v>
      </c>
      <c r="T4663" t="s">
        <v>691</v>
      </c>
      <c r="U4663" t="s">
        <v>88</v>
      </c>
      <c r="V4663" t="s">
        <v>2740</v>
      </c>
      <c r="W4663" t="s">
        <v>74</v>
      </c>
      <c r="X4663" t="s">
        <v>67</v>
      </c>
      <c r="Y4663" t="s">
        <v>74</v>
      </c>
      <c r="Z4663" t="s">
        <v>74</v>
      </c>
      <c r="AA4663" t="s">
        <v>64</v>
      </c>
      <c r="AB4663" t="s">
        <v>134</v>
      </c>
      <c r="AC4663" t="s">
        <v>66</v>
      </c>
      <c r="AD4663" t="s">
        <v>170</v>
      </c>
      <c r="AE4663" t="s">
        <v>3822</v>
      </c>
      <c r="AF4663" t="s">
        <v>77</v>
      </c>
      <c r="AG4663" t="s">
        <v>134</v>
      </c>
      <c r="AH4663" t="s">
        <v>780</v>
      </c>
      <c r="AI4663" t="s">
        <v>79</v>
      </c>
      <c r="AJ4663" t="s">
        <v>79</v>
      </c>
      <c r="AK4663" t="s">
        <v>73</v>
      </c>
      <c r="AL4663" t="s">
        <v>103</v>
      </c>
      <c r="AM4663" t="s">
        <v>103</v>
      </c>
      <c r="AN4663" t="s">
        <v>76</v>
      </c>
      <c r="AO4663" t="s">
        <v>159</v>
      </c>
      <c r="AP4663" t="s">
        <v>202</v>
      </c>
      <c r="AQ4663" t="s">
        <v>79</v>
      </c>
      <c r="AR4663" t="s">
        <v>67</v>
      </c>
      <c r="AS4663" t="s">
        <v>54</v>
      </c>
      <c r="AT4663" t="s">
        <v>73</v>
      </c>
      <c r="AU4663" t="s">
        <v>107</v>
      </c>
      <c r="AV4663" t="s">
        <v>16296</v>
      </c>
    </row>
    <row r="4664" spans="1:48" hidden="1" x14ac:dyDescent="0.3">
      <c r="A4664" t="s">
        <v>21536</v>
      </c>
      <c r="B4664" t="s">
        <v>21537</v>
      </c>
      <c r="C4664" s="1" t="str">
        <f t="shared" si="766"/>
        <v>21:0976</v>
      </c>
      <c r="D4664" s="1" t="str">
        <f>HYPERLINK("https://geochem.nrcan.gc.ca/cdogs/content/svy/svy_e.htm", "")</f>
        <v/>
      </c>
      <c r="G4664" s="1" t="str">
        <f>HYPERLINK("https://geochem.nrcan.gc.ca/cdogs/content/cr_/cr_00160_e.htm", "160")</f>
        <v>160</v>
      </c>
      <c r="J4664" t="s">
        <v>230</v>
      </c>
      <c r="K4664" t="s">
        <v>231</v>
      </c>
      <c r="L4664">
        <v>16</v>
      </c>
      <c r="M4664" t="s">
        <v>232</v>
      </c>
      <c r="N4664">
        <v>96</v>
      </c>
      <c r="O4664" t="s">
        <v>88</v>
      </c>
      <c r="P4664" t="s">
        <v>127</v>
      </c>
      <c r="Q4664" t="s">
        <v>105</v>
      </c>
      <c r="R4664" t="s">
        <v>103</v>
      </c>
      <c r="S4664" t="s">
        <v>57</v>
      </c>
      <c r="T4664" t="s">
        <v>175</v>
      </c>
      <c r="U4664" t="s">
        <v>168</v>
      </c>
      <c r="V4664" t="s">
        <v>428</v>
      </c>
      <c r="W4664" t="s">
        <v>137</v>
      </c>
      <c r="X4664" t="s">
        <v>74</v>
      </c>
      <c r="Y4664" t="s">
        <v>355</v>
      </c>
      <c r="Z4664" t="s">
        <v>117</v>
      </c>
      <c r="AA4664" t="s">
        <v>64</v>
      </c>
      <c r="AB4664" t="s">
        <v>550</v>
      </c>
      <c r="AC4664" t="s">
        <v>66</v>
      </c>
      <c r="AD4664" t="s">
        <v>67</v>
      </c>
      <c r="AE4664" t="s">
        <v>448</v>
      </c>
      <c r="AF4664" t="s">
        <v>134</v>
      </c>
      <c r="AG4664" t="s">
        <v>617</v>
      </c>
      <c r="AH4664" t="s">
        <v>74</v>
      </c>
      <c r="AI4664" t="s">
        <v>178</v>
      </c>
      <c r="AJ4664" t="s">
        <v>306</v>
      </c>
      <c r="AK4664" t="s">
        <v>73</v>
      </c>
      <c r="AL4664" t="s">
        <v>206</v>
      </c>
      <c r="AM4664" t="s">
        <v>125</v>
      </c>
      <c r="AN4664" t="s">
        <v>76</v>
      </c>
      <c r="AO4664" t="s">
        <v>168</v>
      </c>
      <c r="AP4664" t="s">
        <v>3146</v>
      </c>
      <c r="AQ4664" t="s">
        <v>106</v>
      </c>
      <c r="AR4664" t="s">
        <v>74</v>
      </c>
      <c r="AS4664" t="s">
        <v>170</v>
      </c>
      <c r="AT4664" t="s">
        <v>73</v>
      </c>
      <c r="AU4664" t="s">
        <v>107</v>
      </c>
      <c r="AV4664" t="s">
        <v>21538</v>
      </c>
    </row>
    <row r="4665" spans="1:48" x14ac:dyDescent="0.3">
      <c r="A4665" t="s">
        <v>21539</v>
      </c>
      <c r="B4665" t="s">
        <v>21540</v>
      </c>
      <c r="C4665" s="1" t="str">
        <f t="shared" si="766"/>
        <v>21:0976</v>
      </c>
      <c r="D4665" s="1" t="str">
        <f t="shared" ref="D4665:D4686" si="770">HYPERLINK("https://geochem.nrcan.gc.ca/cdogs/content/svy/svy210104_e.htm", "21:0104")</f>
        <v>21:0104</v>
      </c>
      <c r="E4665" t="s">
        <v>21541</v>
      </c>
      <c r="F4665" t="s">
        <v>21542</v>
      </c>
      <c r="H4665">
        <v>58.828371599999997</v>
      </c>
      <c r="I4665">
        <v>-96.651146800000006</v>
      </c>
      <c r="J4665" s="1" t="str">
        <f t="shared" ref="J4665:J4686" si="771">HYPERLINK("https://geochem.nrcan.gc.ca/cdogs/content/kwd/kwd020027_e.htm", "NGR lake sediment grab sample")</f>
        <v>NGR lake sediment grab sample</v>
      </c>
      <c r="K4665" s="1" t="str">
        <f t="shared" ref="K4665:K4686" si="772">HYPERLINK("https://geochem.nrcan.gc.ca/cdogs/content/kwd/kwd080006_e.htm", "&lt;177 micron (NGR)")</f>
        <v>&lt;177 micron (NGR)</v>
      </c>
      <c r="L4665">
        <v>16</v>
      </c>
      <c r="M4665" t="s">
        <v>217</v>
      </c>
      <c r="N4665">
        <v>97</v>
      </c>
      <c r="O4665" t="s">
        <v>56</v>
      </c>
      <c r="P4665" t="s">
        <v>54</v>
      </c>
      <c r="Q4665" t="s">
        <v>1583</v>
      </c>
      <c r="R4665" t="s">
        <v>616</v>
      </c>
      <c r="S4665" t="s">
        <v>57</v>
      </c>
      <c r="T4665" t="s">
        <v>175</v>
      </c>
      <c r="U4665" t="s">
        <v>104</v>
      </c>
      <c r="V4665" t="s">
        <v>575</v>
      </c>
      <c r="W4665" t="s">
        <v>136</v>
      </c>
      <c r="X4665" t="s">
        <v>74</v>
      </c>
      <c r="Y4665" t="s">
        <v>205</v>
      </c>
      <c r="Z4665" t="s">
        <v>96</v>
      </c>
      <c r="AA4665" t="s">
        <v>64</v>
      </c>
      <c r="AB4665" t="s">
        <v>550</v>
      </c>
      <c r="AC4665" t="s">
        <v>66</v>
      </c>
      <c r="AD4665" t="s">
        <v>67</v>
      </c>
      <c r="AE4665" t="s">
        <v>68</v>
      </c>
      <c r="AF4665" t="s">
        <v>69</v>
      </c>
      <c r="AG4665" t="s">
        <v>561</v>
      </c>
      <c r="AH4665" t="s">
        <v>173</v>
      </c>
      <c r="AI4665" t="s">
        <v>413</v>
      </c>
      <c r="AJ4665" t="s">
        <v>263</v>
      </c>
      <c r="AK4665" t="s">
        <v>73</v>
      </c>
      <c r="AL4665" t="s">
        <v>157</v>
      </c>
      <c r="AM4665" t="s">
        <v>75</v>
      </c>
      <c r="AN4665" t="s">
        <v>76</v>
      </c>
      <c r="AO4665" t="s">
        <v>178</v>
      </c>
      <c r="AP4665" t="s">
        <v>267</v>
      </c>
      <c r="AQ4665" t="s">
        <v>318</v>
      </c>
      <c r="AR4665" t="s">
        <v>74</v>
      </c>
      <c r="AS4665" t="s">
        <v>54</v>
      </c>
      <c r="AT4665" t="s">
        <v>73</v>
      </c>
      <c r="AU4665" t="s">
        <v>107</v>
      </c>
      <c r="AV4665" t="s">
        <v>6507</v>
      </c>
    </row>
    <row r="4666" spans="1:48" x14ac:dyDescent="0.3">
      <c r="A4666" t="s">
        <v>21543</v>
      </c>
      <c r="B4666" t="s">
        <v>21544</v>
      </c>
      <c r="C4666" s="1" t="str">
        <f t="shared" si="766"/>
        <v>21:0976</v>
      </c>
      <c r="D4666" s="1" t="str">
        <f t="shared" si="770"/>
        <v>21:0104</v>
      </c>
      <c r="E4666" t="s">
        <v>21545</v>
      </c>
      <c r="F4666" t="s">
        <v>21546</v>
      </c>
      <c r="H4666">
        <v>58.791891999999997</v>
      </c>
      <c r="I4666">
        <v>-96.6446459</v>
      </c>
      <c r="J4666" s="1" t="str">
        <f t="shared" si="771"/>
        <v>NGR lake sediment grab sample</v>
      </c>
      <c r="K4666" s="1" t="str">
        <f t="shared" si="772"/>
        <v>&lt;177 micron (NGR)</v>
      </c>
      <c r="L4666">
        <v>16</v>
      </c>
      <c r="M4666" t="s">
        <v>246</v>
      </c>
      <c r="N4666">
        <v>98</v>
      </c>
      <c r="O4666" t="s">
        <v>94</v>
      </c>
      <c r="P4666" t="s">
        <v>54</v>
      </c>
      <c r="Q4666" t="s">
        <v>775</v>
      </c>
      <c r="R4666" t="s">
        <v>121</v>
      </c>
      <c r="S4666" t="s">
        <v>57</v>
      </c>
      <c r="T4666" t="s">
        <v>291</v>
      </c>
      <c r="U4666" t="s">
        <v>117</v>
      </c>
      <c r="V4666" t="s">
        <v>69</v>
      </c>
      <c r="W4666" t="s">
        <v>346</v>
      </c>
      <c r="X4666" t="s">
        <v>67</v>
      </c>
      <c r="Y4666" t="s">
        <v>396</v>
      </c>
      <c r="Z4666" t="s">
        <v>96</v>
      </c>
      <c r="AA4666" t="s">
        <v>64</v>
      </c>
      <c r="AB4666" t="s">
        <v>550</v>
      </c>
      <c r="AC4666" t="s">
        <v>66</v>
      </c>
      <c r="AD4666" t="s">
        <v>67</v>
      </c>
      <c r="AE4666" t="s">
        <v>68</v>
      </c>
      <c r="AF4666" t="s">
        <v>116</v>
      </c>
      <c r="AG4666" t="s">
        <v>169</v>
      </c>
      <c r="AH4666" t="s">
        <v>472</v>
      </c>
      <c r="AI4666" t="s">
        <v>72</v>
      </c>
      <c r="AJ4666" t="s">
        <v>692</v>
      </c>
      <c r="AK4666" t="s">
        <v>73</v>
      </c>
      <c r="AL4666" t="s">
        <v>125</v>
      </c>
      <c r="AM4666" t="s">
        <v>125</v>
      </c>
      <c r="AN4666" t="s">
        <v>76</v>
      </c>
      <c r="AO4666" t="s">
        <v>203</v>
      </c>
      <c r="AP4666" t="s">
        <v>158</v>
      </c>
      <c r="AQ4666" t="s">
        <v>53</v>
      </c>
      <c r="AR4666" t="s">
        <v>74</v>
      </c>
      <c r="AS4666" t="s">
        <v>62</v>
      </c>
      <c r="AT4666" t="s">
        <v>73</v>
      </c>
      <c r="AU4666" t="s">
        <v>107</v>
      </c>
      <c r="AV4666" t="s">
        <v>11569</v>
      </c>
    </row>
    <row r="4667" spans="1:48" x14ac:dyDescent="0.3">
      <c r="A4667" t="s">
        <v>21547</v>
      </c>
      <c r="B4667" t="s">
        <v>21548</v>
      </c>
      <c r="C4667" s="1" t="str">
        <f t="shared" si="766"/>
        <v>21:0976</v>
      </c>
      <c r="D4667" s="1" t="str">
        <f t="shared" si="770"/>
        <v>21:0104</v>
      </c>
      <c r="E4667" t="s">
        <v>21549</v>
      </c>
      <c r="F4667" t="s">
        <v>21550</v>
      </c>
      <c r="H4667">
        <v>58.767069900000003</v>
      </c>
      <c r="I4667">
        <v>-96.646274000000005</v>
      </c>
      <c r="J4667" s="1" t="str">
        <f t="shared" si="771"/>
        <v>NGR lake sediment grab sample</v>
      </c>
      <c r="K4667" s="1" t="str">
        <f t="shared" si="772"/>
        <v>&lt;177 micron (NGR)</v>
      </c>
      <c r="L4667">
        <v>16</v>
      </c>
      <c r="M4667" t="s">
        <v>260</v>
      </c>
      <c r="N4667">
        <v>99</v>
      </c>
      <c r="O4667" t="s">
        <v>87</v>
      </c>
      <c r="P4667" t="s">
        <v>54</v>
      </c>
      <c r="Q4667" t="s">
        <v>2374</v>
      </c>
      <c r="R4667" t="s">
        <v>264</v>
      </c>
      <c r="S4667" t="s">
        <v>57</v>
      </c>
      <c r="T4667" t="s">
        <v>316</v>
      </c>
      <c r="U4667" t="s">
        <v>203</v>
      </c>
      <c r="V4667" t="s">
        <v>187</v>
      </c>
      <c r="W4667" t="s">
        <v>355</v>
      </c>
      <c r="X4667" t="s">
        <v>67</v>
      </c>
      <c r="Y4667" t="s">
        <v>137</v>
      </c>
      <c r="Z4667" t="s">
        <v>170</v>
      </c>
      <c r="AA4667" t="s">
        <v>64</v>
      </c>
      <c r="AB4667" t="s">
        <v>187</v>
      </c>
      <c r="AC4667" t="s">
        <v>66</v>
      </c>
      <c r="AD4667" t="s">
        <v>170</v>
      </c>
      <c r="AE4667" t="s">
        <v>1340</v>
      </c>
      <c r="AF4667" t="s">
        <v>187</v>
      </c>
      <c r="AG4667" t="s">
        <v>427</v>
      </c>
      <c r="AH4667" t="s">
        <v>173</v>
      </c>
      <c r="AI4667" t="s">
        <v>318</v>
      </c>
      <c r="AJ4667" t="s">
        <v>106</v>
      </c>
      <c r="AK4667" t="s">
        <v>73</v>
      </c>
      <c r="AL4667" t="s">
        <v>177</v>
      </c>
      <c r="AM4667" t="s">
        <v>224</v>
      </c>
      <c r="AN4667" t="s">
        <v>76</v>
      </c>
      <c r="AO4667" t="s">
        <v>203</v>
      </c>
      <c r="AP4667" t="s">
        <v>210</v>
      </c>
      <c r="AQ4667" t="s">
        <v>176</v>
      </c>
      <c r="AR4667" t="s">
        <v>67</v>
      </c>
      <c r="AS4667" t="s">
        <v>54</v>
      </c>
      <c r="AT4667" t="s">
        <v>73</v>
      </c>
      <c r="AU4667" t="s">
        <v>107</v>
      </c>
      <c r="AV4667" t="s">
        <v>5631</v>
      </c>
    </row>
    <row r="4668" spans="1:48" x14ac:dyDescent="0.3">
      <c r="A4668" t="s">
        <v>21551</v>
      </c>
      <c r="B4668" t="s">
        <v>21552</v>
      </c>
      <c r="C4668" s="1" t="str">
        <f t="shared" si="766"/>
        <v>21:0976</v>
      </c>
      <c r="D4668" s="1" t="str">
        <f t="shared" si="770"/>
        <v>21:0104</v>
      </c>
      <c r="E4668" t="s">
        <v>21553</v>
      </c>
      <c r="F4668" t="s">
        <v>21554</v>
      </c>
      <c r="H4668">
        <v>58.7354561</v>
      </c>
      <c r="I4668">
        <v>-96.625427000000002</v>
      </c>
      <c r="J4668" s="1" t="str">
        <f t="shared" si="771"/>
        <v>NGR lake sediment grab sample</v>
      </c>
      <c r="K4668" s="1" t="str">
        <f t="shared" si="772"/>
        <v>&lt;177 micron (NGR)</v>
      </c>
      <c r="L4668">
        <v>16</v>
      </c>
      <c r="M4668" t="s">
        <v>273</v>
      </c>
      <c r="N4668">
        <v>100</v>
      </c>
      <c r="O4668" t="s">
        <v>79</v>
      </c>
      <c r="P4668" t="s">
        <v>54</v>
      </c>
      <c r="Q4668" t="s">
        <v>218</v>
      </c>
      <c r="R4668" t="s">
        <v>318</v>
      </c>
      <c r="S4668" t="s">
        <v>57</v>
      </c>
      <c r="T4668" t="s">
        <v>219</v>
      </c>
      <c r="U4668" t="s">
        <v>88</v>
      </c>
      <c r="V4668" t="s">
        <v>890</v>
      </c>
      <c r="W4668" t="s">
        <v>226</v>
      </c>
      <c r="X4668" t="s">
        <v>74</v>
      </c>
      <c r="Y4668" t="s">
        <v>276</v>
      </c>
      <c r="Z4668" t="s">
        <v>138</v>
      </c>
      <c r="AA4668" t="s">
        <v>64</v>
      </c>
      <c r="AB4668" t="s">
        <v>890</v>
      </c>
      <c r="AC4668" t="s">
        <v>66</v>
      </c>
      <c r="AD4668" t="s">
        <v>67</v>
      </c>
      <c r="AE4668" t="s">
        <v>206</v>
      </c>
      <c r="AF4668" t="s">
        <v>347</v>
      </c>
      <c r="AG4668" t="s">
        <v>91</v>
      </c>
      <c r="AH4668" t="s">
        <v>173</v>
      </c>
      <c r="AI4668" t="s">
        <v>440</v>
      </c>
      <c r="AJ4668" t="s">
        <v>59</v>
      </c>
      <c r="AK4668" t="s">
        <v>73</v>
      </c>
      <c r="AL4668" t="s">
        <v>206</v>
      </c>
      <c r="AM4668" t="s">
        <v>157</v>
      </c>
      <c r="AN4668" t="s">
        <v>76</v>
      </c>
      <c r="AO4668" t="s">
        <v>77</v>
      </c>
      <c r="AP4668" t="s">
        <v>1067</v>
      </c>
      <c r="AQ4668" t="s">
        <v>709</v>
      </c>
      <c r="AR4668" t="s">
        <v>67</v>
      </c>
      <c r="AS4668" t="s">
        <v>54</v>
      </c>
      <c r="AT4668" t="s">
        <v>73</v>
      </c>
      <c r="AU4668" t="s">
        <v>107</v>
      </c>
      <c r="AV4668" t="s">
        <v>21555</v>
      </c>
    </row>
    <row r="4669" spans="1:48" x14ac:dyDescent="0.3">
      <c r="A4669" t="s">
        <v>21556</v>
      </c>
      <c r="B4669" t="s">
        <v>21557</v>
      </c>
      <c r="C4669" s="1" t="str">
        <f t="shared" si="766"/>
        <v>21:0976</v>
      </c>
      <c r="D4669" s="1" t="str">
        <f t="shared" si="770"/>
        <v>21:0104</v>
      </c>
      <c r="E4669" t="s">
        <v>21558</v>
      </c>
      <c r="F4669" t="s">
        <v>21559</v>
      </c>
      <c r="H4669">
        <v>58.702902199999997</v>
      </c>
      <c r="I4669">
        <v>-96.596774600000003</v>
      </c>
      <c r="J4669" s="1" t="str">
        <f t="shared" si="771"/>
        <v>NGR lake sediment grab sample</v>
      </c>
      <c r="K4669" s="1" t="str">
        <f t="shared" si="772"/>
        <v>&lt;177 micron (NGR)</v>
      </c>
      <c r="L4669">
        <v>16</v>
      </c>
      <c r="M4669" t="s">
        <v>289</v>
      </c>
      <c r="N4669">
        <v>101</v>
      </c>
      <c r="O4669" t="s">
        <v>118</v>
      </c>
      <c r="P4669" t="s">
        <v>170</v>
      </c>
      <c r="Q4669" t="s">
        <v>115</v>
      </c>
      <c r="R4669" t="s">
        <v>373</v>
      </c>
      <c r="S4669" t="s">
        <v>57</v>
      </c>
      <c r="T4669" t="s">
        <v>252</v>
      </c>
      <c r="U4669" t="s">
        <v>178</v>
      </c>
      <c r="V4669" t="s">
        <v>190</v>
      </c>
      <c r="W4669" t="s">
        <v>226</v>
      </c>
      <c r="X4669" t="s">
        <v>67</v>
      </c>
      <c r="Y4669" t="s">
        <v>220</v>
      </c>
      <c r="Z4669" t="s">
        <v>59</v>
      </c>
      <c r="AA4669" t="s">
        <v>64</v>
      </c>
      <c r="AB4669" t="s">
        <v>890</v>
      </c>
      <c r="AC4669" t="s">
        <v>66</v>
      </c>
      <c r="AD4669" t="s">
        <v>67</v>
      </c>
      <c r="AE4669" t="s">
        <v>526</v>
      </c>
      <c r="AF4669" t="s">
        <v>357</v>
      </c>
      <c r="AG4669" t="s">
        <v>152</v>
      </c>
      <c r="AH4669" t="s">
        <v>173</v>
      </c>
      <c r="AI4669" t="s">
        <v>150</v>
      </c>
      <c r="AJ4669" t="s">
        <v>340</v>
      </c>
      <c r="AK4669" t="s">
        <v>73</v>
      </c>
      <c r="AL4669" t="s">
        <v>206</v>
      </c>
      <c r="AM4669" t="s">
        <v>125</v>
      </c>
      <c r="AN4669" t="s">
        <v>76</v>
      </c>
      <c r="AO4669" t="s">
        <v>281</v>
      </c>
      <c r="AP4669" t="s">
        <v>1067</v>
      </c>
      <c r="AQ4669" t="s">
        <v>106</v>
      </c>
      <c r="AR4669" t="s">
        <v>74</v>
      </c>
      <c r="AS4669" t="s">
        <v>54</v>
      </c>
      <c r="AT4669" t="s">
        <v>73</v>
      </c>
      <c r="AU4669" t="s">
        <v>107</v>
      </c>
      <c r="AV4669" t="s">
        <v>21560</v>
      </c>
    </row>
    <row r="4670" spans="1:48" x14ac:dyDescent="0.3">
      <c r="A4670" t="s">
        <v>21561</v>
      </c>
      <c r="B4670" t="s">
        <v>21562</v>
      </c>
      <c r="C4670" s="1" t="str">
        <f t="shared" si="766"/>
        <v>21:0976</v>
      </c>
      <c r="D4670" s="1" t="str">
        <f t="shared" si="770"/>
        <v>21:0104</v>
      </c>
      <c r="E4670" t="s">
        <v>21563</v>
      </c>
      <c r="F4670" t="s">
        <v>21564</v>
      </c>
      <c r="H4670">
        <v>58.671886899999997</v>
      </c>
      <c r="I4670">
        <v>-96.2474718</v>
      </c>
      <c r="J4670" s="1" t="str">
        <f t="shared" si="771"/>
        <v>NGR lake sediment grab sample</v>
      </c>
      <c r="K4670" s="1" t="str">
        <f t="shared" si="772"/>
        <v>&lt;177 micron (NGR)</v>
      </c>
      <c r="L4670">
        <v>17</v>
      </c>
      <c r="M4670" t="s">
        <v>86</v>
      </c>
      <c r="N4670">
        <v>102</v>
      </c>
      <c r="O4670" t="s">
        <v>168</v>
      </c>
      <c r="P4670" t="s">
        <v>168</v>
      </c>
      <c r="Q4670" t="s">
        <v>3299</v>
      </c>
      <c r="R4670" t="s">
        <v>575</v>
      </c>
      <c r="S4670" t="s">
        <v>57</v>
      </c>
      <c r="T4670" t="s">
        <v>339</v>
      </c>
      <c r="U4670" t="s">
        <v>88</v>
      </c>
      <c r="V4670" t="s">
        <v>187</v>
      </c>
      <c r="W4670" t="s">
        <v>62</v>
      </c>
      <c r="X4670" t="s">
        <v>67</v>
      </c>
      <c r="Y4670" t="s">
        <v>448</v>
      </c>
      <c r="Z4670" t="s">
        <v>127</v>
      </c>
      <c r="AA4670" t="s">
        <v>64</v>
      </c>
      <c r="AB4670" t="s">
        <v>317</v>
      </c>
      <c r="AC4670" t="s">
        <v>66</v>
      </c>
      <c r="AD4670" t="s">
        <v>67</v>
      </c>
      <c r="AE4670" t="s">
        <v>1547</v>
      </c>
      <c r="AF4670" t="s">
        <v>192</v>
      </c>
      <c r="AG4670" t="s">
        <v>172</v>
      </c>
      <c r="AH4670" t="s">
        <v>70</v>
      </c>
      <c r="AI4670" t="s">
        <v>56</v>
      </c>
      <c r="AJ4670" t="s">
        <v>106</v>
      </c>
      <c r="AK4670" t="s">
        <v>73</v>
      </c>
      <c r="AL4670" t="s">
        <v>75</v>
      </c>
      <c r="AM4670" t="s">
        <v>75</v>
      </c>
      <c r="AN4670" t="s">
        <v>76</v>
      </c>
      <c r="AO4670" t="s">
        <v>203</v>
      </c>
      <c r="AP4670" t="s">
        <v>566</v>
      </c>
      <c r="AQ4670" t="s">
        <v>117</v>
      </c>
      <c r="AR4670" t="s">
        <v>67</v>
      </c>
      <c r="AS4670" t="s">
        <v>54</v>
      </c>
      <c r="AT4670" t="s">
        <v>73</v>
      </c>
      <c r="AU4670" t="s">
        <v>107</v>
      </c>
      <c r="AV4670" t="s">
        <v>10640</v>
      </c>
    </row>
    <row r="4671" spans="1:48" x14ac:dyDescent="0.3">
      <c r="A4671" t="s">
        <v>21565</v>
      </c>
      <c r="B4671" t="s">
        <v>21566</v>
      </c>
      <c r="C4671" s="1" t="str">
        <f t="shared" si="766"/>
        <v>21:0976</v>
      </c>
      <c r="D4671" s="1" t="str">
        <f t="shared" si="770"/>
        <v>21:0104</v>
      </c>
      <c r="E4671" t="s">
        <v>21567</v>
      </c>
      <c r="F4671" t="s">
        <v>21568</v>
      </c>
      <c r="H4671">
        <v>58.693409899999999</v>
      </c>
      <c r="I4671">
        <v>-96.274981800000006</v>
      </c>
      <c r="J4671" s="1" t="str">
        <f t="shared" si="771"/>
        <v>NGR lake sediment grab sample</v>
      </c>
      <c r="K4671" s="1" t="str">
        <f t="shared" si="772"/>
        <v>&lt;177 micron (NGR)</v>
      </c>
      <c r="L4671">
        <v>17</v>
      </c>
      <c r="M4671" t="s">
        <v>149</v>
      </c>
      <c r="N4671">
        <v>103</v>
      </c>
      <c r="O4671" t="s">
        <v>290</v>
      </c>
      <c r="P4671" t="s">
        <v>54</v>
      </c>
      <c r="Q4671" t="s">
        <v>997</v>
      </c>
      <c r="R4671" t="s">
        <v>134</v>
      </c>
      <c r="S4671" t="s">
        <v>57</v>
      </c>
      <c r="T4671" t="s">
        <v>235</v>
      </c>
      <c r="U4671" t="s">
        <v>134</v>
      </c>
      <c r="V4671" t="s">
        <v>236</v>
      </c>
      <c r="W4671" t="s">
        <v>327</v>
      </c>
      <c r="X4671" t="s">
        <v>74</v>
      </c>
      <c r="Y4671" t="s">
        <v>205</v>
      </c>
      <c r="Z4671" t="s">
        <v>138</v>
      </c>
      <c r="AA4671" t="s">
        <v>64</v>
      </c>
      <c r="AB4671" t="s">
        <v>890</v>
      </c>
      <c r="AC4671" t="s">
        <v>66</v>
      </c>
      <c r="AD4671" t="s">
        <v>67</v>
      </c>
      <c r="AE4671" t="s">
        <v>74</v>
      </c>
      <c r="AF4671" t="s">
        <v>317</v>
      </c>
      <c r="AG4671" t="s">
        <v>58</v>
      </c>
      <c r="AH4671" t="s">
        <v>155</v>
      </c>
      <c r="AI4671" t="s">
        <v>168</v>
      </c>
      <c r="AJ4671" t="s">
        <v>306</v>
      </c>
      <c r="AK4671" t="s">
        <v>73</v>
      </c>
      <c r="AL4671" t="s">
        <v>74</v>
      </c>
      <c r="AM4671" t="s">
        <v>125</v>
      </c>
      <c r="AN4671" t="s">
        <v>76</v>
      </c>
      <c r="AO4671" t="s">
        <v>281</v>
      </c>
      <c r="AP4671" t="s">
        <v>253</v>
      </c>
      <c r="AQ4671" t="s">
        <v>306</v>
      </c>
      <c r="AR4671" t="s">
        <v>67</v>
      </c>
      <c r="AS4671" t="s">
        <v>54</v>
      </c>
      <c r="AT4671" t="s">
        <v>73</v>
      </c>
      <c r="AU4671" t="s">
        <v>107</v>
      </c>
      <c r="AV4671" t="s">
        <v>2832</v>
      </c>
    </row>
    <row r="4672" spans="1:48" x14ac:dyDescent="0.3">
      <c r="A4672" t="s">
        <v>21569</v>
      </c>
      <c r="B4672" t="s">
        <v>21570</v>
      </c>
      <c r="C4672" s="1" t="str">
        <f t="shared" si="766"/>
        <v>21:0976</v>
      </c>
      <c r="D4672" s="1" t="str">
        <f t="shared" si="770"/>
        <v>21:0104</v>
      </c>
      <c r="E4672" t="s">
        <v>21571</v>
      </c>
      <c r="F4672" t="s">
        <v>21572</v>
      </c>
      <c r="H4672">
        <v>58.757943099999999</v>
      </c>
      <c r="I4672">
        <v>-96.347147300000003</v>
      </c>
      <c r="J4672" s="1" t="str">
        <f t="shared" si="771"/>
        <v>NGR lake sediment grab sample</v>
      </c>
      <c r="K4672" s="1" t="str">
        <f t="shared" si="772"/>
        <v>&lt;177 micron (NGR)</v>
      </c>
      <c r="L4672">
        <v>18</v>
      </c>
      <c r="M4672" t="s">
        <v>86</v>
      </c>
      <c r="N4672">
        <v>104</v>
      </c>
      <c r="O4672" t="s">
        <v>102</v>
      </c>
      <c r="P4672" t="s">
        <v>170</v>
      </c>
      <c r="Q4672" t="s">
        <v>420</v>
      </c>
      <c r="R4672" t="s">
        <v>77</v>
      </c>
      <c r="S4672" t="s">
        <v>57</v>
      </c>
      <c r="T4672" t="s">
        <v>249</v>
      </c>
      <c r="U4672" t="s">
        <v>121</v>
      </c>
      <c r="V4672" t="s">
        <v>153</v>
      </c>
      <c r="W4672" t="s">
        <v>138</v>
      </c>
      <c r="X4672" t="s">
        <v>74</v>
      </c>
      <c r="Y4672" t="s">
        <v>233</v>
      </c>
      <c r="Z4672" t="s">
        <v>138</v>
      </c>
      <c r="AA4672" t="s">
        <v>64</v>
      </c>
      <c r="AB4672" t="s">
        <v>236</v>
      </c>
      <c r="AC4672" t="s">
        <v>66</v>
      </c>
      <c r="AD4672" t="s">
        <v>67</v>
      </c>
      <c r="AE4672" t="s">
        <v>1911</v>
      </c>
      <c r="AF4672" t="s">
        <v>575</v>
      </c>
      <c r="AG4672" t="s">
        <v>277</v>
      </c>
      <c r="AH4672" t="s">
        <v>75</v>
      </c>
      <c r="AI4672" t="s">
        <v>178</v>
      </c>
      <c r="AJ4672" t="s">
        <v>71</v>
      </c>
      <c r="AK4672" t="s">
        <v>73</v>
      </c>
      <c r="AL4672" t="s">
        <v>206</v>
      </c>
      <c r="AM4672" t="s">
        <v>157</v>
      </c>
      <c r="AN4672" t="s">
        <v>76</v>
      </c>
      <c r="AO4672" t="s">
        <v>290</v>
      </c>
      <c r="AP4672" t="s">
        <v>13757</v>
      </c>
      <c r="AQ4672" t="s">
        <v>159</v>
      </c>
      <c r="AR4672" t="s">
        <v>62</v>
      </c>
      <c r="AS4672" t="s">
        <v>54</v>
      </c>
      <c r="AT4672" t="s">
        <v>73</v>
      </c>
      <c r="AU4672" t="s">
        <v>107</v>
      </c>
      <c r="AV4672" t="s">
        <v>21573</v>
      </c>
    </row>
    <row r="4673" spans="1:48" x14ac:dyDescent="0.3">
      <c r="A4673" t="s">
        <v>21574</v>
      </c>
      <c r="B4673" t="s">
        <v>21575</v>
      </c>
      <c r="C4673" s="1" t="str">
        <f t="shared" si="766"/>
        <v>21:0976</v>
      </c>
      <c r="D4673" s="1" t="str">
        <f t="shared" si="770"/>
        <v>21:0104</v>
      </c>
      <c r="E4673" t="s">
        <v>21576</v>
      </c>
      <c r="F4673" t="s">
        <v>21577</v>
      </c>
      <c r="H4673">
        <v>58.993135700000003</v>
      </c>
      <c r="I4673">
        <v>-96.305759699999996</v>
      </c>
      <c r="J4673" s="1" t="str">
        <f t="shared" si="771"/>
        <v>NGR lake sediment grab sample</v>
      </c>
      <c r="K4673" s="1" t="str">
        <f t="shared" si="772"/>
        <v>&lt;177 micron (NGR)</v>
      </c>
      <c r="L4673">
        <v>18</v>
      </c>
      <c r="M4673" t="s">
        <v>149</v>
      </c>
      <c r="N4673">
        <v>105</v>
      </c>
      <c r="O4673" t="s">
        <v>709</v>
      </c>
      <c r="P4673" t="s">
        <v>54</v>
      </c>
      <c r="Q4673" t="s">
        <v>446</v>
      </c>
      <c r="R4673" t="s">
        <v>168</v>
      </c>
      <c r="S4673" t="s">
        <v>57</v>
      </c>
      <c r="T4673" t="s">
        <v>293</v>
      </c>
      <c r="U4673" t="s">
        <v>178</v>
      </c>
      <c r="V4673" t="s">
        <v>236</v>
      </c>
      <c r="W4673" t="s">
        <v>114</v>
      </c>
      <c r="X4673" t="s">
        <v>74</v>
      </c>
      <c r="Y4673" t="s">
        <v>220</v>
      </c>
      <c r="Z4673" t="s">
        <v>127</v>
      </c>
      <c r="AA4673" t="s">
        <v>64</v>
      </c>
      <c r="AB4673" t="s">
        <v>492</v>
      </c>
      <c r="AC4673" t="s">
        <v>66</v>
      </c>
      <c r="AD4673" t="s">
        <v>67</v>
      </c>
      <c r="AE4673" t="s">
        <v>238</v>
      </c>
      <c r="AF4673" t="s">
        <v>99</v>
      </c>
      <c r="AG4673" t="s">
        <v>248</v>
      </c>
      <c r="AH4673" t="s">
        <v>173</v>
      </c>
      <c r="AI4673" t="s">
        <v>265</v>
      </c>
      <c r="AJ4673" t="s">
        <v>306</v>
      </c>
      <c r="AK4673" t="s">
        <v>73</v>
      </c>
      <c r="AL4673" t="s">
        <v>421</v>
      </c>
      <c r="AM4673" t="s">
        <v>177</v>
      </c>
      <c r="AN4673" t="s">
        <v>76</v>
      </c>
      <c r="AO4673" t="s">
        <v>116</v>
      </c>
      <c r="AP4673" t="s">
        <v>551</v>
      </c>
      <c r="AQ4673" t="s">
        <v>87</v>
      </c>
      <c r="AR4673" t="s">
        <v>67</v>
      </c>
      <c r="AS4673" t="s">
        <v>54</v>
      </c>
      <c r="AT4673" t="s">
        <v>73</v>
      </c>
      <c r="AU4673" t="s">
        <v>107</v>
      </c>
      <c r="AV4673" t="s">
        <v>8419</v>
      </c>
    </row>
    <row r="4674" spans="1:48" x14ac:dyDescent="0.3">
      <c r="A4674" t="s">
        <v>21578</v>
      </c>
      <c r="B4674" t="s">
        <v>21579</v>
      </c>
      <c r="C4674" s="1" t="str">
        <f t="shared" si="766"/>
        <v>21:0976</v>
      </c>
      <c r="D4674" s="1" t="str">
        <f t="shared" si="770"/>
        <v>21:0104</v>
      </c>
      <c r="E4674" t="s">
        <v>21580</v>
      </c>
      <c r="F4674" t="s">
        <v>21581</v>
      </c>
      <c r="H4674">
        <v>58.956190599999999</v>
      </c>
      <c r="I4674">
        <v>-96.2934245</v>
      </c>
      <c r="J4674" s="1" t="str">
        <f t="shared" si="771"/>
        <v>NGR lake sediment grab sample</v>
      </c>
      <c r="K4674" s="1" t="str">
        <f t="shared" si="772"/>
        <v>&lt;177 micron (NGR)</v>
      </c>
      <c r="L4674">
        <v>18</v>
      </c>
      <c r="M4674" t="s">
        <v>165</v>
      </c>
      <c r="N4674">
        <v>106</v>
      </c>
      <c r="O4674" t="s">
        <v>402</v>
      </c>
      <c r="P4674" t="s">
        <v>54</v>
      </c>
      <c r="Q4674" t="s">
        <v>133</v>
      </c>
      <c r="R4674" t="s">
        <v>168</v>
      </c>
      <c r="S4674" t="s">
        <v>57</v>
      </c>
      <c r="T4674" t="s">
        <v>152</v>
      </c>
      <c r="U4674" t="s">
        <v>104</v>
      </c>
      <c r="V4674" t="s">
        <v>221</v>
      </c>
      <c r="W4674" t="s">
        <v>233</v>
      </c>
      <c r="X4674" t="s">
        <v>74</v>
      </c>
      <c r="Y4674" t="s">
        <v>61</v>
      </c>
      <c r="Z4674" t="s">
        <v>138</v>
      </c>
      <c r="AA4674" t="s">
        <v>64</v>
      </c>
      <c r="AB4674" t="s">
        <v>303</v>
      </c>
      <c r="AC4674" t="s">
        <v>66</v>
      </c>
      <c r="AD4674" t="s">
        <v>67</v>
      </c>
      <c r="AE4674" t="s">
        <v>421</v>
      </c>
      <c r="AF4674" t="s">
        <v>282</v>
      </c>
      <c r="AG4674" t="s">
        <v>315</v>
      </c>
      <c r="AH4674" t="s">
        <v>173</v>
      </c>
      <c r="AI4674" t="s">
        <v>168</v>
      </c>
      <c r="AJ4674" t="s">
        <v>402</v>
      </c>
      <c r="AK4674" t="s">
        <v>73</v>
      </c>
      <c r="AL4674" t="s">
        <v>238</v>
      </c>
      <c r="AM4674" t="s">
        <v>157</v>
      </c>
      <c r="AN4674" t="s">
        <v>76</v>
      </c>
      <c r="AO4674" t="s">
        <v>926</v>
      </c>
      <c r="AP4674" t="s">
        <v>1067</v>
      </c>
      <c r="AQ4674" t="s">
        <v>709</v>
      </c>
      <c r="AR4674" t="s">
        <v>62</v>
      </c>
      <c r="AS4674" t="s">
        <v>54</v>
      </c>
      <c r="AT4674" t="s">
        <v>73</v>
      </c>
      <c r="AU4674" t="s">
        <v>107</v>
      </c>
      <c r="AV4674" t="s">
        <v>8265</v>
      </c>
    </row>
    <row r="4675" spans="1:48" x14ac:dyDescent="0.3">
      <c r="A4675" t="s">
        <v>21582</v>
      </c>
      <c r="B4675" t="s">
        <v>21583</v>
      </c>
      <c r="C4675" s="1" t="str">
        <f t="shared" si="766"/>
        <v>21:0976</v>
      </c>
      <c r="D4675" s="1" t="str">
        <f t="shared" si="770"/>
        <v>21:0104</v>
      </c>
      <c r="E4675" t="s">
        <v>21584</v>
      </c>
      <c r="F4675" t="s">
        <v>21585</v>
      </c>
      <c r="H4675">
        <v>58.943259900000001</v>
      </c>
      <c r="I4675">
        <v>-96.279694199999994</v>
      </c>
      <c r="J4675" s="1" t="str">
        <f t="shared" si="771"/>
        <v>NGR lake sediment grab sample</v>
      </c>
      <c r="K4675" s="1" t="str">
        <f t="shared" si="772"/>
        <v>&lt;177 micron (NGR)</v>
      </c>
      <c r="L4675">
        <v>18</v>
      </c>
      <c r="M4675" t="s">
        <v>185</v>
      </c>
      <c r="N4675">
        <v>107</v>
      </c>
      <c r="O4675" t="s">
        <v>692</v>
      </c>
      <c r="P4675" t="s">
        <v>54</v>
      </c>
      <c r="Q4675" t="s">
        <v>420</v>
      </c>
      <c r="R4675" t="s">
        <v>575</v>
      </c>
      <c r="S4675" t="s">
        <v>57</v>
      </c>
      <c r="T4675" t="s">
        <v>58</v>
      </c>
      <c r="U4675" t="s">
        <v>281</v>
      </c>
      <c r="V4675" t="s">
        <v>221</v>
      </c>
      <c r="W4675" t="s">
        <v>692</v>
      </c>
      <c r="X4675" t="s">
        <v>74</v>
      </c>
      <c r="Y4675" t="s">
        <v>79</v>
      </c>
      <c r="Z4675" t="s">
        <v>127</v>
      </c>
      <c r="AA4675" t="s">
        <v>64</v>
      </c>
      <c r="AB4675" t="s">
        <v>522</v>
      </c>
      <c r="AC4675" t="s">
        <v>66</v>
      </c>
      <c r="AD4675" t="s">
        <v>62</v>
      </c>
      <c r="AE4675" t="s">
        <v>68</v>
      </c>
      <c r="AF4675" t="s">
        <v>691</v>
      </c>
      <c r="AG4675" t="s">
        <v>277</v>
      </c>
      <c r="AH4675" t="s">
        <v>155</v>
      </c>
      <c r="AI4675" t="s">
        <v>168</v>
      </c>
      <c r="AJ4675" t="s">
        <v>72</v>
      </c>
      <c r="AK4675" t="s">
        <v>73</v>
      </c>
      <c r="AL4675" t="s">
        <v>68</v>
      </c>
      <c r="AM4675" t="s">
        <v>125</v>
      </c>
      <c r="AN4675" t="s">
        <v>76</v>
      </c>
      <c r="AO4675" t="s">
        <v>134</v>
      </c>
      <c r="AP4675" t="s">
        <v>837</v>
      </c>
      <c r="AQ4675" t="s">
        <v>709</v>
      </c>
      <c r="AR4675" t="s">
        <v>74</v>
      </c>
      <c r="AS4675" t="s">
        <v>54</v>
      </c>
      <c r="AT4675" t="s">
        <v>73</v>
      </c>
      <c r="AU4675" t="s">
        <v>107</v>
      </c>
      <c r="AV4675" t="s">
        <v>21586</v>
      </c>
    </row>
    <row r="4676" spans="1:48" x14ac:dyDescent="0.3">
      <c r="A4676" t="s">
        <v>21587</v>
      </c>
      <c r="B4676" t="s">
        <v>21588</v>
      </c>
      <c r="C4676" s="1" t="str">
        <f t="shared" si="766"/>
        <v>21:0976</v>
      </c>
      <c r="D4676" s="1" t="str">
        <f t="shared" si="770"/>
        <v>21:0104</v>
      </c>
      <c r="E4676" t="s">
        <v>21589</v>
      </c>
      <c r="F4676" t="s">
        <v>21590</v>
      </c>
      <c r="H4676">
        <v>58.917186600000001</v>
      </c>
      <c r="I4676">
        <v>-96.265779800000004</v>
      </c>
      <c r="J4676" s="1" t="str">
        <f t="shared" si="771"/>
        <v>NGR lake sediment grab sample</v>
      </c>
      <c r="K4676" s="1" t="str">
        <f t="shared" si="772"/>
        <v>&lt;177 micron (NGR)</v>
      </c>
      <c r="L4676">
        <v>18</v>
      </c>
      <c r="M4676" t="s">
        <v>200</v>
      </c>
      <c r="N4676">
        <v>108</v>
      </c>
      <c r="O4676" t="s">
        <v>436</v>
      </c>
      <c r="P4676" t="s">
        <v>54</v>
      </c>
      <c r="Q4676" t="s">
        <v>437</v>
      </c>
      <c r="R4676" t="s">
        <v>9462</v>
      </c>
      <c r="S4676" t="s">
        <v>57</v>
      </c>
      <c r="T4676" t="s">
        <v>119</v>
      </c>
      <c r="U4676" t="s">
        <v>203</v>
      </c>
      <c r="V4676" t="s">
        <v>2740</v>
      </c>
      <c r="W4676" t="s">
        <v>396</v>
      </c>
      <c r="X4676" t="s">
        <v>67</v>
      </c>
      <c r="Y4676" t="s">
        <v>95</v>
      </c>
      <c r="Z4676" t="s">
        <v>62</v>
      </c>
      <c r="AA4676" t="s">
        <v>64</v>
      </c>
      <c r="AB4676" t="s">
        <v>436</v>
      </c>
      <c r="AC4676" t="s">
        <v>66</v>
      </c>
      <c r="AD4676" t="s">
        <v>67</v>
      </c>
      <c r="AE4676" t="s">
        <v>3838</v>
      </c>
      <c r="AF4676" t="s">
        <v>121</v>
      </c>
      <c r="AG4676" t="s">
        <v>282</v>
      </c>
      <c r="AH4676" t="s">
        <v>70</v>
      </c>
      <c r="AI4676" t="s">
        <v>193</v>
      </c>
      <c r="AJ4676" t="s">
        <v>308</v>
      </c>
      <c r="AK4676" t="s">
        <v>73</v>
      </c>
      <c r="AL4676" t="s">
        <v>103</v>
      </c>
      <c r="AM4676" t="s">
        <v>103</v>
      </c>
      <c r="AN4676" t="s">
        <v>76</v>
      </c>
      <c r="AO4676" t="s">
        <v>176</v>
      </c>
      <c r="AP4676" t="s">
        <v>2741</v>
      </c>
      <c r="AQ4676" t="s">
        <v>363</v>
      </c>
      <c r="AR4676" t="s">
        <v>67</v>
      </c>
      <c r="AS4676" t="s">
        <v>54</v>
      </c>
      <c r="AT4676" t="s">
        <v>73</v>
      </c>
      <c r="AU4676" t="s">
        <v>107</v>
      </c>
      <c r="AV4676" t="s">
        <v>4876</v>
      </c>
    </row>
    <row r="4677" spans="1:48" x14ac:dyDescent="0.3">
      <c r="A4677" t="s">
        <v>21591</v>
      </c>
      <c r="B4677" t="s">
        <v>21592</v>
      </c>
      <c r="C4677" s="1" t="str">
        <f t="shared" si="766"/>
        <v>21:0976</v>
      </c>
      <c r="D4677" s="1" t="str">
        <f t="shared" si="770"/>
        <v>21:0104</v>
      </c>
      <c r="E4677" t="s">
        <v>21593</v>
      </c>
      <c r="F4677" t="s">
        <v>21594</v>
      </c>
      <c r="H4677">
        <v>58.915120299999998</v>
      </c>
      <c r="I4677">
        <v>-96.286685300000002</v>
      </c>
      <c r="J4677" s="1" t="str">
        <f t="shared" si="771"/>
        <v>NGR lake sediment grab sample</v>
      </c>
      <c r="K4677" s="1" t="str">
        <f t="shared" si="772"/>
        <v>&lt;177 micron (NGR)</v>
      </c>
      <c r="L4677">
        <v>18</v>
      </c>
      <c r="M4677" t="s">
        <v>217</v>
      </c>
      <c r="N4677">
        <v>109</v>
      </c>
      <c r="O4677" t="s">
        <v>116</v>
      </c>
      <c r="P4677" t="s">
        <v>96</v>
      </c>
      <c r="Q4677" t="s">
        <v>479</v>
      </c>
      <c r="R4677" t="s">
        <v>134</v>
      </c>
      <c r="S4677" t="s">
        <v>57</v>
      </c>
      <c r="T4677" t="s">
        <v>380</v>
      </c>
      <c r="U4677" t="s">
        <v>96</v>
      </c>
      <c r="V4677" t="s">
        <v>90</v>
      </c>
      <c r="W4677" t="s">
        <v>526</v>
      </c>
      <c r="X4677" t="s">
        <v>67</v>
      </c>
      <c r="Y4677" t="s">
        <v>171</v>
      </c>
      <c r="Z4677" t="s">
        <v>62</v>
      </c>
      <c r="AA4677" t="s">
        <v>64</v>
      </c>
      <c r="AB4677" t="s">
        <v>381</v>
      </c>
      <c r="AC4677" t="s">
        <v>66</v>
      </c>
      <c r="AD4677" t="s">
        <v>117</v>
      </c>
      <c r="AE4677" t="s">
        <v>15443</v>
      </c>
      <c r="AF4677" t="s">
        <v>90</v>
      </c>
      <c r="AG4677" t="s">
        <v>264</v>
      </c>
      <c r="AH4677" t="s">
        <v>74</v>
      </c>
      <c r="AI4677" t="s">
        <v>338</v>
      </c>
      <c r="AJ4677" t="s">
        <v>388</v>
      </c>
      <c r="AK4677" t="s">
        <v>73</v>
      </c>
      <c r="AL4677" t="s">
        <v>103</v>
      </c>
      <c r="AM4677" t="s">
        <v>224</v>
      </c>
      <c r="AN4677" t="s">
        <v>76</v>
      </c>
      <c r="AO4677" t="s">
        <v>88</v>
      </c>
      <c r="AP4677" t="s">
        <v>2033</v>
      </c>
      <c r="AQ4677" t="s">
        <v>138</v>
      </c>
      <c r="AR4677" t="s">
        <v>67</v>
      </c>
      <c r="AS4677" t="s">
        <v>54</v>
      </c>
      <c r="AT4677" t="s">
        <v>73</v>
      </c>
      <c r="AU4677" t="s">
        <v>107</v>
      </c>
      <c r="AV4677" t="s">
        <v>12310</v>
      </c>
    </row>
    <row r="4678" spans="1:48" x14ac:dyDescent="0.3">
      <c r="A4678" t="s">
        <v>21595</v>
      </c>
      <c r="B4678" t="s">
        <v>21596</v>
      </c>
      <c r="C4678" s="1" t="str">
        <f t="shared" si="766"/>
        <v>21:0976</v>
      </c>
      <c r="D4678" s="1" t="str">
        <f t="shared" si="770"/>
        <v>21:0104</v>
      </c>
      <c r="E4678" t="s">
        <v>21597</v>
      </c>
      <c r="F4678" t="s">
        <v>21598</v>
      </c>
      <c r="H4678">
        <v>58.9021489</v>
      </c>
      <c r="I4678">
        <v>-96.292860000000005</v>
      </c>
      <c r="J4678" s="1" t="str">
        <f t="shared" si="771"/>
        <v>NGR lake sediment grab sample</v>
      </c>
      <c r="K4678" s="1" t="str">
        <f t="shared" si="772"/>
        <v>&lt;177 micron (NGR)</v>
      </c>
      <c r="L4678">
        <v>18</v>
      </c>
      <c r="M4678" t="s">
        <v>113</v>
      </c>
      <c r="N4678">
        <v>110</v>
      </c>
      <c r="O4678" t="s">
        <v>168</v>
      </c>
      <c r="P4678" t="s">
        <v>170</v>
      </c>
      <c r="Q4678" t="s">
        <v>552</v>
      </c>
      <c r="R4678" t="s">
        <v>190</v>
      </c>
      <c r="S4678" t="s">
        <v>57</v>
      </c>
      <c r="T4678" t="s">
        <v>428</v>
      </c>
      <c r="U4678" t="s">
        <v>92</v>
      </c>
      <c r="V4678" t="s">
        <v>189</v>
      </c>
      <c r="W4678" t="s">
        <v>61</v>
      </c>
      <c r="X4678" t="s">
        <v>67</v>
      </c>
      <c r="Y4678" t="s">
        <v>346</v>
      </c>
      <c r="Z4678" t="s">
        <v>170</v>
      </c>
      <c r="AA4678" t="s">
        <v>64</v>
      </c>
      <c r="AB4678" t="s">
        <v>317</v>
      </c>
      <c r="AC4678" t="s">
        <v>66</v>
      </c>
      <c r="AD4678" t="s">
        <v>67</v>
      </c>
      <c r="AE4678" t="s">
        <v>5846</v>
      </c>
      <c r="AF4678" t="s">
        <v>616</v>
      </c>
      <c r="AG4678" t="s">
        <v>365</v>
      </c>
      <c r="AH4678" t="s">
        <v>155</v>
      </c>
      <c r="AI4678" t="s">
        <v>440</v>
      </c>
      <c r="AJ4678" t="s">
        <v>226</v>
      </c>
      <c r="AK4678" t="s">
        <v>73</v>
      </c>
      <c r="AL4678" t="s">
        <v>125</v>
      </c>
      <c r="AM4678" t="s">
        <v>103</v>
      </c>
      <c r="AN4678" t="s">
        <v>76</v>
      </c>
      <c r="AO4678" t="s">
        <v>168</v>
      </c>
      <c r="AP4678" t="s">
        <v>210</v>
      </c>
      <c r="AQ4678" t="s">
        <v>327</v>
      </c>
      <c r="AR4678" t="s">
        <v>67</v>
      </c>
      <c r="AS4678" t="s">
        <v>54</v>
      </c>
      <c r="AT4678" t="s">
        <v>315</v>
      </c>
      <c r="AU4678" t="s">
        <v>107</v>
      </c>
      <c r="AV4678" t="s">
        <v>3868</v>
      </c>
    </row>
    <row r="4679" spans="1:48" x14ac:dyDescent="0.3">
      <c r="A4679" t="s">
        <v>21599</v>
      </c>
      <c r="B4679" t="s">
        <v>21600</v>
      </c>
      <c r="C4679" s="1" t="str">
        <f t="shared" si="766"/>
        <v>21:0976</v>
      </c>
      <c r="D4679" s="1" t="str">
        <f t="shared" si="770"/>
        <v>21:0104</v>
      </c>
      <c r="E4679" t="s">
        <v>21597</v>
      </c>
      <c r="F4679" t="s">
        <v>21601</v>
      </c>
      <c r="H4679">
        <v>58.9021489</v>
      </c>
      <c r="I4679">
        <v>-96.292860000000005</v>
      </c>
      <c r="J4679" s="1" t="str">
        <f t="shared" si="771"/>
        <v>NGR lake sediment grab sample</v>
      </c>
      <c r="K4679" s="1" t="str">
        <f t="shared" si="772"/>
        <v>&lt;177 micron (NGR)</v>
      </c>
      <c r="L4679">
        <v>18</v>
      </c>
      <c r="M4679" t="s">
        <v>132</v>
      </c>
      <c r="N4679">
        <v>111</v>
      </c>
      <c r="O4679" t="s">
        <v>168</v>
      </c>
      <c r="P4679" t="s">
        <v>127</v>
      </c>
      <c r="Q4679" t="s">
        <v>505</v>
      </c>
      <c r="R4679" t="s">
        <v>691</v>
      </c>
      <c r="S4679" t="s">
        <v>57</v>
      </c>
      <c r="T4679" t="s">
        <v>853</v>
      </c>
      <c r="U4679" t="s">
        <v>203</v>
      </c>
      <c r="V4679" t="s">
        <v>478</v>
      </c>
      <c r="W4679" t="s">
        <v>94</v>
      </c>
      <c r="X4679" t="s">
        <v>67</v>
      </c>
      <c r="Y4679" t="s">
        <v>63</v>
      </c>
      <c r="Z4679" t="s">
        <v>170</v>
      </c>
      <c r="AA4679" t="s">
        <v>64</v>
      </c>
      <c r="AB4679" t="s">
        <v>141</v>
      </c>
      <c r="AC4679" t="s">
        <v>66</v>
      </c>
      <c r="AD4679" t="s">
        <v>67</v>
      </c>
      <c r="AE4679" t="s">
        <v>2933</v>
      </c>
      <c r="AF4679" t="s">
        <v>616</v>
      </c>
      <c r="AG4679" t="s">
        <v>326</v>
      </c>
      <c r="AH4679" t="s">
        <v>70</v>
      </c>
      <c r="AI4679" t="s">
        <v>318</v>
      </c>
      <c r="AJ4679" t="s">
        <v>143</v>
      </c>
      <c r="AK4679" t="s">
        <v>73</v>
      </c>
      <c r="AL4679" t="s">
        <v>177</v>
      </c>
      <c r="AM4679" t="s">
        <v>75</v>
      </c>
      <c r="AN4679" t="s">
        <v>76</v>
      </c>
      <c r="AO4679" t="s">
        <v>592</v>
      </c>
      <c r="AP4679" t="s">
        <v>210</v>
      </c>
      <c r="AQ4679" t="s">
        <v>327</v>
      </c>
      <c r="AR4679" t="s">
        <v>67</v>
      </c>
      <c r="AS4679" t="s">
        <v>54</v>
      </c>
      <c r="AT4679" t="s">
        <v>152</v>
      </c>
      <c r="AU4679" t="s">
        <v>107</v>
      </c>
      <c r="AV4679" t="s">
        <v>4784</v>
      </c>
    </row>
    <row r="4680" spans="1:48" x14ac:dyDescent="0.3">
      <c r="A4680" t="s">
        <v>21602</v>
      </c>
      <c r="B4680" t="s">
        <v>21603</v>
      </c>
      <c r="C4680" s="1" t="str">
        <f t="shared" si="766"/>
        <v>21:0976</v>
      </c>
      <c r="D4680" s="1" t="str">
        <f t="shared" si="770"/>
        <v>21:0104</v>
      </c>
      <c r="E4680" t="s">
        <v>21604</v>
      </c>
      <c r="F4680" t="s">
        <v>21605</v>
      </c>
      <c r="H4680">
        <v>58.853529299999998</v>
      </c>
      <c r="I4680">
        <v>-96.326986599999998</v>
      </c>
      <c r="J4680" s="1" t="str">
        <f t="shared" si="771"/>
        <v>NGR lake sediment grab sample</v>
      </c>
      <c r="K4680" s="1" t="str">
        <f t="shared" si="772"/>
        <v>&lt;177 micron (NGR)</v>
      </c>
      <c r="L4680">
        <v>18</v>
      </c>
      <c r="M4680" t="s">
        <v>246</v>
      </c>
      <c r="N4680">
        <v>112</v>
      </c>
      <c r="O4680" t="s">
        <v>77</v>
      </c>
      <c r="P4680" t="s">
        <v>96</v>
      </c>
      <c r="Q4680" t="s">
        <v>435</v>
      </c>
      <c r="R4680" t="s">
        <v>381</v>
      </c>
      <c r="S4680" t="s">
        <v>57</v>
      </c>
      <c r="T4680" t="s">
        <v>252</v>
      </c>
      <c r="U4680" t="s">
        <v>203</v>
      </c>
      <c r="V4680" t="s">
        <v>97</v>
      </c>
      <c r="W4680" t="s">
        <v>308</v>
      </c>
      <c r="X4680" t="s">
        <v>67</v>
      </c>
      <c r="Y4680" t="s">
        <v>63</v>
      </c>
      <c r="Z4680" t="s">
        <v>96</v>
      </c>
      <c r="AA4680" t="s">
        <v>64</v>
      </c>
      <c r="AB4680" t="s">
        <v>190</v>
      </c>
      <c r="AC4680" t="s">
        <v>66</v>
      </c>
      <c r="AD4680" t="s">
        <v>67</v>
      </c>
      <c r="AE4680" t="s">
        <v>421</v>
      </c>
      <c r="AF4680" t="s">
        <v>471</v>
      </c>
      <c r="AG4680" t="s">
        <v>152</v>
      </c>
      <c r="AH4680" t="s">
        <v>125</v>
      </c>
      <c r="AI4680" t="s">
        <v>88</v>
      </c>
      <c r="AJ4680" t="s">
        <v>159</v>
      </c>
      <c r="AK4680" t="s">
        <v>73</v>
      </c>
      <c r="AL4680" t="s">
        <v>74</v>
      </c>
      <c r="AM4680" t="s">
        <v>177</v>
      </c>
      <c r="AN4680" t="s">
        <v>76</v>
      </c>
      <c r="AO4680" t="s">
        <v>77</v>
      </c>
      <c r="AP4680" t="s">
        <v>253</v>
      </c>
      <c r="AQ4680" t="s">
        <v>305</v>
      </c>
      <c r="AR4680" t="s">
        <v>67</v>
      </c>
      <c r="AS4680" t="s">
        <v>54</v>
      </c>
      <c r="AT4680" t="s">
        <v>73</v>
      </c>
      <c r="AU4680" t="s">
        <v>107</v>
      </c>
      <c r="AV4680" t="s">
        <v>11221</v>
      </c>
    </row>
    <row r="4681" spans="1:48" x14ac:dyDescent="0.3">
      <c r="A4681" t="s">
        <v>21606</v>
      </c>
      <c r="B4681" t="s">
        <v>21607</v>
      </c>
      <c r="C4681" s="1" t="str">
        <f t="shared" si="766"/>
        <v>21:0976</v>
      </c>
      <c r="D4681" s="1" t="str">
        <f t="shared" si="770"/>
        <v>21:0104</v>
      </c>
      <c r="E4681" t="s">
        <v>21608</v>
      </c>
      <c r="F4681" t="s">
        <v>21609</v>
      </c>
      <c r="H4681">
        <v>58.8332391</v>
      </c>
      <c r="I4681">
        <v>-96.294182800000002</v>
      </c>
      <c r="J4681" s="1" t="str">
        <f t="shared" si="771"/>
        <v>NGR lake sediment grab sample</v>
      </c>
      <c r="K4681" s="1" t="str">
        <f t="shared" si="772"/>
        <v>&lt;177 micron (NGR)</v>
      </c>
      <c r="L4681">
        <v>18</v>
      </c>
      <c r="M4681" t="s">
        <v>260</v>
      </c>
      <c r="N4681">
        <v>113</v>
      </c>
      <c r="O4681" t="s">
        <v>137</v>
      </c>
      <c r="P4681" t="s">
        <v>138</v>
      </c>
      <c r="Q4681" t="s">
        <v>248</v>
      </c>
      <c r="R4681" t="s">
        <v>251</v>
      </c>
      <c r="S4681" t="s">
        <v>57</v>
      </c>
      <c r="T4681" t="s">
        <v>282</v>
      </c>
      <c r="U4681" t="s">
        <v>57</v>
      </c>
      <c r="V4681" t="s">
        <v>2740</v>
      </c>
      <c r="W4681" t="s">
        <v>157</v>
      </c>
      <c r="X4681" t="s">
        <v>67</v>
      </c>
      <c r="Y4681" t="s">
        <v>177</v>
      </c>
      <c r="Z4681" t="s">
        <v>74</v>
      </c>
      <c r="AA4681" t="s">
        <v>64</v>
      </c>
      <c r="AB4681" t="s">
        <v>203</v>
      </c>
      <c r="AC4681" t="s">
        <v>66</v>
      </c>
      <c r="AD4681" t="s">
        <v>67</v>
      </c>
      <c r="AE4681" t="s">
        <v>70</v>
      </c>
      <c r="AF4681" t="s">
        <v>76</v>
      </c>
      <c r="AG4681" t="s">
        <v>90</v>
      </c>
      <c r="AH4681" t="s">
        <v>173</v>
      </c>
      <c r="AI4681" t="s">
        <v>220</v>
      </c>
      <c r="AJ4681" t="s">
        <v>526</v>
      </c>
      <c r="AK4681" t="s">
        <v>73</v>
      </c>
      <c r="AL4681" t="s">
        <v>103</v>
      </c>
      <c r="AM4681" t="s">
        <v>103</v>
      </c>
      <c r="AN4681" t="s">
        <v>76</v>
      </c>
      <c r="AO4681" t="s">
        <v>363</v>
      </c>
      <c r="AP4681" t="s">
        <v>89</v>
      </c>
      <c r="AQ4681" t="s">
        <v>62</v>
      </c>
      <c r="AR4681" t="s">
        <v>67</v>
      </c>
      <c r="AS4681" t="s">
        <v>54</v>
      </c>
      <c r="AT4681" t="s">
        <v>73</v>
      </c>
      <c r="AU4681" t="s">
        <v>107</v>
      </c>
      <c r="AV4681" t="s">
        <v>21610</v>
      </c>
    </row>
    <row r="4682" spans="1:48" x14ac:dyDescent="0.3">
      <c r="A4682" t="s">
        <v>21611</v>
      </c>
      <c r="B4682" t="s">
        <v>21612</v>
      </c>
      <c r="C4682" s="1" t="str">
        <f t="shared" si="766"/>
        <v>21:0976</v>
      </c>
      <c r="D4682" s="1" t="str">
        <f t="shared" si="770"/>
        <v>21:0104</v>
      </c>
      <c r="E4682" t="s">
        <v>21613</v>
      </c>
      <c r="F4682" t="s">
        <v>21614</v>
      </c>
      <c r="H4682">
        <v>58.807435099999999</v>
      </c>
      <c r="I4682">
        <v>-96.310654099999994</v>
      </c>
      <c r="J4682" s="1" t="str">
        <f t="shared" si="771"/>
        <v>NGR lake sediment grab sample</v>
      </c>
      <c r="K4682" s="1" t="str">
        <f t="shared" si="772"/>
        <v>&lt;177 micron (NGR)</v>
      </c>
      <c r="L4682">
        <v>18</v>
      </c>
      <c r="M4682" t="s">
        <v>273</v>
      </c>
      <c r="N4682">
        <v>114</v>
      </c>
      <c r="O4682" t="s">
        <v>292</v>
      </c>
      <c r="P4682" t="s">
        <v>54</v>
      </c>
      <c r="Q4682" t="s">
        <v>1583</v>
      </c>
      <c r="R4682" t="s">
        <v>347</v>
      </c>
      <c r="S4682" t="s">
        <v>57</v>
      </c>
      <c r="T4682" t="s">
        <v>142</v>
      </c>
      <c r="U4682" t="s">
        <v>104</v>
      </c>
      <c r="V4682" t="s">
        <v>725</v>
      </c>
      <c r="W4682" t="s">
        <v>127</v>
      </c>
      <c r="X4682" t="s">
        <v>67</v>
      </c>
      <c r="Y4682" t="s">
        <v>220</v>
      </c>
      <c r="Z4682" t="s">
        <v>127</v>
      </c>
      <c r="AA4682" t="s">
        <v>64</v>
      </c>
      <c r="AB4682" t="s">
        <v>251</v>
      </c>
      <c r="AC4682" t="s">
        <v>66</v>
      </c>
      <c r="AD4682" t="s">
        <v>67</v>
      </c>
      <c r="AE4682" t="s">
        <v>74</v>
      </c>
      <c r="AF4682" t="s">
        <v>356</v>
      </c>
      <c r="AG4682" t="s">
        <v>438</v>
      </c>
      <c r="AH4682" t="s">
        <v>70</v>
      </c>
      <c r="AI4682" t="s">
        <v>203</v>
      </c>
      <c r="AJ4682" t="s">
        <v>254</v>
      </c>
      <c r="AK4682" t="s">
        <v>73</v>
      </c>
      <c r="AL4682" t="s">
        <v>125</v>
      </c>
      <c r="AM4682" t="s">
        <v>75</v>
      </c>
      <c r="AN4682" t="s">
        <v>76</v>
      </c>
      <c r="AO4682" t="s">
        <v>178</v>
      </c>
      <c r="AP4682" t="s">
        <v>295</v>
      </c>
      <c r="AQ4682" t="s">
        <v>71</v>
      </c>
      <c r="AR4682" t="s">
        <v>67</v>
      </c>
      <c r="AS4682" t="s">
        <v>54</v>
      </c>
      <c r="AT4682" t="s">
        <v>73</v>
      </c>
      <c r="AU4682" t="s">
        <v>107</v>
      </c>
      <c r="AV4682" t="s">
        <v>7605</v>
      </c>
    </row>
    <row r="4683" spans="1:48" x14ac:dyDescent="0.3">
      <c r="A4683" t="s">
        <v>21615</v>
      </c>
      <c r="B4683" t="s">
        <v>21616</v>
      </c>
      <c r="C4683" s="1" t="str">
        <f t="shared" si="766"/>
        <v>21:0976</v>
      </c>
      <c r="D4683" s="1" t="str">
        <f t="shared" si="770"/>
        <v>21:0104</v>
      </c>
      <c r="E4683" t="s">
        <v>21617</v>
      </c>
      <c r="F4683" t="s">
        <v>21618</v>
      </c>
      <c r="H4683">
        <v>58.726161300000001</v>
      </c>
      <c r="I4683">
        <v>-96.310778799999994</v>
      </c>
      <c r="J4683" s="1" t="str">
        <f t="shared" si="771"/>
        <v>NGR lake sediment grab sample</v>
      </c>
      <c r="K4683" s="1" t="str">
        <f t="shared" si="772"/>
        <v>&lt;177 micron (NGR)</v>
      </c>
      <c r="L4683">
        <v>18</v>
      </c>
      <c r="M4683" t="s">
        <v>289</v>
      </c>
      <c r="N4683">
        <v>115</v>
      </c>
      <c r="O4683" t="s">
        <v>305</v>
      </c>
      <c r="P4683" t="s">
        <v>62</v>
      </c>
      <c r="Q4683" t="s">
        <v>489</v>
      </c>
      <c r="R4683" t="s">
        <v>12189</v>
      </c>
      <c r="S4683" t="s">
        <v>57</v>
      </c>
      <c r="T4683" t="s">
        <v>60</v>
      </c>
      <c r="U4683" t="s">
        <v>281</v>
      </c>
      <c r="V4683" t="s">
        <v>691</v>
      </c>
      <c r="W4683" t="s">
        <v>355</v>
      </c>
      <c r="X4683" t="s">
        <v>67</v>
      </c>
      <c r="Y4683" t="s">
        <v>137</v>
      </c>
      <c r="Z4683" t="s">
        <v>170</v>
      </c>
      <c r="AA4683" t="s">
        <v>64</v>
      </c>
      <c r="AB4683" t="s">
        <v>347</v>
      </c>
      <c r="AC4683" t="s">
        <v>66</v>
      </c>
      <c r="AD4683" t="s">
        <v>67</v>
      </c>
      <c r="AE4683" t="s">
        <v>75</v>
      </c>
      <c r="AF4683" t="s">
        <v>187</v>
      </c>
      <c r="AG4683" t="s">
        <v>522</v>
      </c>
      <c r="AH4683" t="s">
        <v>70</v>
      </c>
      <c r="AI4683" t="s">
        <v>59</v>
      </c>
      <c r="AJ4683" t="s">
        <v>170</v>
      </c>
      <c r="AK4683" t="s">
        <v>73</v>
      </c>
      <c r="AL4683" t="s">
        <v>75</v>
      </c>
      <c r="AM4683" t="s">
        <v>103</v>
      </c>
      <c r="AN4683" t="s">
        <v>76</v>
      </c>
      <c r="AO4683" t="s">
        <v>117</v>
      </c>
      <c r="AP4683" t="s">
        <v>566</v>
      </c>
      <c r="AQ4683" t="s">
        <v>709</v>
      </c>
      <c r="AR4683" t="s">
        <v>67</v>
      </c>
      <c r="AS4683" t="s">
        <v>54</v>
      </c>
      <c r="AT4683" t="s">
        <v>91</v>
      </c>
      <c r="AU4683" t="s">
        <v>107</v>
      </c>
      <c r="AV4683" t="s">
        <v>10905</v>
      </c>
    </row>
    <row r="4684" spans="1:48" x14ac:dyDescent="0.3">
      <c r="A4684" t="s">
        <v>21619</v>
      </c>
      <c r="B4684" t="s">
        <v>21620</v>
      </c>
      <c r="C4684" s="1" t="str">
        <f t="shared" si="766"/>
        <v>21:0976</v>
      </c>
      <c r="D4684" s="1" t="str">
        <f t="shared" si="770"/>
        <v>21:0104</v>
      </c>
      <c r="E4684" t="s">
        <v>21621</v>
      </c>
      <c r="F4684" t="s">
        <v>21622</v>
      </c>
      <c r="H4684">
        <v>58.710187500000004</v>
      </c>
      <c r="I4684">
        <v>-96.3212671</v>
      </c>
      <c r="J4684" s="1" t="str">
        <f t="shared" si="771"/>
        <v>NGR lake sediment grab sample</v>
      </c>
      <c r="K4684" s="1" t="str">
        <f t="shared" si="772"/>
        <v>&lt;177 micron (NGR)</v>
      </c>
      <c r="L4684">
        <v>18</v>
      </c>
      <c r="M4684" t="s">
        <v>301</v>
      </c>
      <c r="N4684">
        <v>116</v>
      </c>
      <c r="O4684" t="s">
        <v>203</v>
      </c>
      <c r="P4684" t="s">
        <v>170</v>
      </c>
      <c r="Q4684" t="s">
        <v>3719</v>
      </c>
      <c r="R4684" t="s">
        <v>69</v>
      </c>
      <c r="S4684" t="s">
        <v>57</v>
      </c>
      <c r="T4684" t="s">
        <v>291</v>
      </c>
      <c r="U4684" t="s">
        <v>436</v>
      </c>
      <c r="V4684" t="s">
        <v>60</v>
      </c>
      <c r="W4684" t="s">
        <v>136</v>
      </c>
      <c r="X4684" t="s">
        <v>67</v>
      </c>
      <c r="Y4684" t="s">
        <v>226</v>
      </c>
      <c r="Z4684" t="s">
        <v>127</v>
      </c>
      <c r="AA4684" t="s">
        <v>64</v>
      </c>
      <c r="AB4684" t="s">
        <v>264</v>
      </c>
      <c r="AC4684" t="s">
        <v>66</v>
      </c>
      <c r="AD4684" t="s">
        <v>62</v>
      </c>
      <c r="AE4684" t="s">
        <v>1238</v>
      </c>
      <c r="AF4684" t="s">
        <v>550</v>
      </c>
      <c r="AG4684" t="s">
        <v>204</v>
      </c>
      <c r="AH4684" t="s">
        <v>155</v>
      </c>
      <c r="AI4684" t="s">
        <v>176</v>
      </c>
      <c r="AJ4684" t="s">
        <v>254</v>
      </c>
      <c r="AK4684" t="s">
        <v>73</v>
      </c>
      <c r="AL4684" t="s">
        <v>125</v>
      </c>
      <c r="AM4684" t="s">
        <v>75</v>
      </c>
      <c r="AN4684" t="s">
        <v>76</v>
      </c>
      <c r="AO4684" t="s">
        <v>203</v>
      </c>
      <c r="AP4684" t="s">
        <v>283</v>
      </c>
      <c r="AQ4684" t="s">
        <v>263</v>
      </c>
      <c r="AR4684" t="s">
        <v>67</v>
      </c>
      <c r="AS4684" t="s">
        <v>54</v>
      </c>
      <c r="AT4684" t="s">
        <v>152</v>
      </c>
      <c r="AU4684" t="s">
        <v>107</v>
      </c>
      <c r="AV4684" t="s">
        <v>11750</v>
      </c>
    </row>
    <row r="4685" spans="1:48" x14ac:dyDescent="0.3">
      <c r="A4685" t="s">
        <v>21623</v>
      </c>
      <c r="B4685" t="s">
        <v>21624</v>
      </c>
      <c r="C4685" s="1" t="str">
        <f t="shared" si="766"/>
        <v>21:0976</v>
      </c>
      <c r="D4685" s="1" t="str">
        <f t="shared" si="770"/>
        <v>21:0104</v>
      </c>
      <c r="E4685" t="s">
        <v>21625</v>
      </c>
      <c r="F4685" t="s">
        <v>21626</v>
      </c>
      <c r="H4685">
        <v>58.6817493</v>
      </c>
      <c r="I4685">
        <v>-96.334337399999995</v>
      </c>
      <c r="J4685" s="1" t="str">
        <f t="shared" si="771"/>
        <v>NGR lake sediment grab sample</v>
      </c>
      <c r="K4685" s="1" t="str">
        <f t="shared" si="772"/>
        <v>&lt;177 micron (NGR)</v>
      </c>
      <c r="L4685">
        <v>18</v>
      </c>
      <c r="M4685" t="s">
        <v>314</v>
      </c>
      <c r="N4685">
        <v>117</v>
      </c>
      <c r="O4685" t="s">
        <v>96</v>
      </c>
      <c r="P4685" t="s">
        <v>54</v>
      </c>
      <c r="Q4685" t="s">
        <v>1158</v>
      </c>
      <c r="R4685" t="s">
        <v>90</v>
      </c>
      <c r="S4685" t="s">
        <v>57</v>
      </c>
      <c r="T4685" t="s">
        <v>250</v>
      </c>
      <c r="U4685" t="s">
        <v>281</v>
      </c>
      <c r="V4685" t="s">
        <v>615</v>
      </c>
      <c r="W4685" t="s">
        <v>254</v>
      </c>
      <c r="X4685" t="s">
        <v>74</v>
      </c>
      <c r="Y4685" t="s">
        <v>355</v>
      </c>
      <c r="Z4685" t="s">
        <v>96</v>
      </c>
      <c r="AA4685" t="s">
        <v>64</v>
      </c>
      <c r="AB4685" t="s">
        <v>251</v>
      </c>
      <c r="AC4685" t="s">
        <v>66</v>
      </c>
      <c r="AD4685" t="s">
        <v>67</v>
      </c>
      <c r="AE4685" t="s">
        <v>4330</v>
      </c>
      <c r="AF4685" t="s">
        <v>282</v>
      </c>
      <c r="AG4685" t="s">
        <v>152</v>
      </c>
      <c r="AH4685" t="s">
        <v>155</v>
      </c>
      <c r="AI4685" t="s">
        <v>203</v>
      </c>
      <c r="AJ4685" t="s">
        <v>336</v>
      </c>
      <c r="AK4685" t="s">
        <v>73</v>
      </c>
      <c r="AL4685" t="s">
        <v>74</v>
      </c>
      <c r="AM4685" t="s">
        <v>177</v>
      </c>
      <c r="AN4685" t="s">
        <v>76</v>
      </c>
      <c r="AO4685" t="s">
        <v>92</v>
      </c>
      <c r="AP4685" t="s">
        <v>837</v>
      </c>
      <c r="AQ4685" t="s">
        <v>327</v>
      </c>
      <c r="AR4685" t="s">
        <v>74</v>
      </c>
      <c r="AS4685" t="s">
        <v>54</v>
      </c>
      <c r="AT4685" t="s">
        <v>73</v>
      </c>
      <c r="AU4685" t="s">
        <v>107</v>
      </c>
      <c r="AV4685" t="s">
        <v>13203</v>
      </c>
    </row>
    <row r="4686" spans="1:48" x14ac:dyDescent="0.3">
      <c r="A4686" t="s">
        <v>21627</v>
      </c>
      <c r="B4686" t="s">
        <v>21628</v>
      </c>
      <c r="C4686" s="1" t="str">
        <f t="shared" si="766"/>
        <v>21:0976</v>
      </c>
      <c r="D4686" s="1" t="str">
        <f t="shared" si="770"/>
        <v>21:0104</v>
      </c>
      <c r="E4686" t="s">
        <v>21629</v>
      </c>
      <c r="F4686" t="s">
        <v>21630</v>
      </c>
      <c r="H4686">
        <v>58.7382986</v>
      </c>
      <c r="I4686">
        <v>-96.255691799999994</v>
      </c>
      <c r="J4686" s="1" t="str">
        <f t="shared" si="771"/>
        <v>NGR lake sediment grab sample</v>
      </c>
      <c r="K4686" s="1" t="str">
        <f t="shared" si="772"/>
        <v>&lt;177 micron (NGR)</v>
      </c>
      <c r="L4686">
        <v>18</v>
      </c>
      <c r="M4686" t="s">
        <v>324</v>
      </c>
      <c r="N4686">
        <v>118</v>
      </c>
      <c r="O4686" t="s">
        <v>116</v>
      </c>
      <c r="P4686" t="s">
        <v>170</v>
      </c>
      <c r="Q4686" t="s">
        <v>560</v>
      </c>
      <c r="R4686" t="s">
        <v>21631</v>
      </c>
      <c r="S4686" t="s">
        <v>57</v>
      </c>
      <c r="T4686" t="s">
        <v>97</v>
      </c>
      <c r="U4686" t="s">
        <v>290</v>
      </c>
      <c r="V4686" t="s">
        <v>478</v>
      </c>
      <c r="W4686" t="s">
        <v>421</v>
      </c>
      <c r="X4686" t="s">
        <v>67</v>
      </c>
      <c r="Y4686" t="s">
        <v>137</v>
      </c>
      <c r="Z4686" t="s">
        <v>62</v>
      </c>
      <c r="AA4686" t="s">
        <v>64</v>
      </c>
      <c r="AB4686" t="s">
        <v>356</v>
      </c>
      <c r="AC4686" t="s">
        <v>66</v>
      </c>
      <c r="AD4686" t="s">
        <v>67</v>
      </c>
      <c r="AE4686" t="s">
        <v>224</v>
      </c>
      <c r="AF4686" t="s">
        <v>478</v>
      </c>
      <c r="AG4686" t="s">
        <v>192</v>
      </c>
      <c r="AH4686" t="s">
        <v>70</v>
      </c>
      <c r="AI4686" t="s">
        <v>306</v>
      </c>
      <c r="AJ4686" t="s">
        <v>211</v>
      </c>
      <c r="AK4686" t="s">
        <v>73</v>
      </c>
      <c r="AL4686" t="s">
        <v>103</v>
      </c>
      <c r="AM4686" t="s">
        <v>103</v>
      </c>
      <c r="AN4686" t="s">
        <v>76</v>
      </c>
      <c r="AO4686" t="s">
        <v>203</v>
      </c>
      <c r="AP4686" t="s">
        <v>234</v>
      </c>
      <c r="AQ4686" t="s">
        <v>290</v>
      </c>
      <c r="AR4686" t="s">
        <v>67</v>
      </c>
      <c r="AS4686" t="s">
        <v>54</v>
      </c>
      <c r="AT4686" t="s">
        <v>73</v>
      </c>
      <c r="AU4686" t="s">
        <v>107</v>
      </c>
      <c r="AV4686" t="s">
        <v>21632</v>
      </c>
    </row>
    <row r="4687" spans="1:48" hidden="1" x14ac:dyDescent="0.3">
      <c r="A4687" t="s">
        <v>21633</v>
      </c>
      <c r="B4687" t="s">
        <v>21634</v>
      </c>
      <c r="C4687" s="1" t="str">
        <f t="shared" si="766"/>
        <v>21:0976</v>
      </c>
      <c r="D4687" s="1" t="str">
        <f>HYPERLINK("https://geochem.nrcan.gc.ca/cdogs/content/svy/svy_e.htm", "")</f>
        <v/>
      </c>
      <c r="G4687" s="1" t="str">
        <f>HYPERLINK("https://geochem.nrcan.gc.ca/cdogs/content/cr_/cr_00160_e.htm", "160")</f>
        <v>160</v>
      </c>
      <c r="J4687" t="s">
        <v>230</v>
      </c>
      <c r="K4687" t="s">
        <v>231</v>
      </c>
      <c r="L4687">
        <v>18</v>
      </c>
      <c r="M4687" t="s">
        <v>232</v>
      </c>
      <c r="N4687">
        <v>119</v>
      </c>
      <c r="O4687" t="s">
        <v>168</v>
      </c>
      <c r="P4687" t="s">
        <v>54</v>
      </c>
      <c r="Q4687" t="s">
        <v>105</v>
      </c>
      <c r="R4687" t="s">
        <v>157</v>
      </c>
      <c r="S4687" t="s">
        <v>57</v>
      </c>
      <c r="T4687" t="s">
        <v>188</v>
      </c>
      <c r="U4687" t="s">
        <v>88</v>
      </c>
      <c r="V4687" t="s">
        <v>153</v>
      </c>
      <c r="W4687" t="s">
        <v>63</v>
      </c>
      <c r="X4687" t="s">
        <v>62</v>
      </c>
      <c r="Y4687" t="s">
        <v>205</v>
      </c>
      <c r="Z4687" t="s">
        <v>88</v>
      </c>
      <c r="AA4687" t="s">
        <v>64</v>
      </c>
      <c r="AB4687" t="s">
        <v>251</v>
      </c>
      <c r="AC4687" t="s">
        <v>66</v>
      </c>
      <c r="AD4687" t="s">
        <v>67</v>
      </c>
      <c r="AE4687" t="s">
        <v>7924</v>
      </c>
      <c r="AF4687" t="s">
        <v>77</v>
      </c>
      <c r="AG4687" t="s">
        <v>428</v>
      </c>
      <c r="AH4687" t="s">
        <v>74</v>
      </c>
      <c r="AI4687" t="s">
        <v>104</v>
      </c>
      <c r="AJ4687" t="s">
        <v>53</v>
      </c>
      <c r="AK4687" t="s">
        <v>73</v>
      </c>
      <c r="AL4687" t="s">
        <v>206</v>
      </c>
      <c r="AM4687" t="s">
        <v>74</v>
      </c>
      <c r="AN4687" t="s">
        <v>76</v>
      </c>
      <c r="AO4687" t="s">
        <v>168</v>
      </c>
      <c r="AP4687" t="s">
        <v>1300</v>
      </c>
      <c r="AQ4687" t="s">
        <v>127</v>
      </c>
      <c r="AR4687" t="s">
        <v>62</v>
      </c>
      <c r="AS4687" t="s">
        <v>62</v>
      </c>
      <c r="AT4687" t="s">
        <v>73</v>
      </c>
      <c r="AU4687" t="s">
        <v>107</v>
      </c>
      <c r="AV4687" t="s">
        <v>21635</v>
      </c>
    </row>
    <row r="4688" spans="1:48" x14ac:dyDescent="0.3">
      <c r="A4688" t="s">
        <v>21636</v>
      </c>
      <c r="B4688" t="s">
        <v>21637</v>
      </c>
      <c r="C4688" s="1" t="str">
        <f t="shared" si="766"/>
        <v>21:0976</v>
      </c>
      <c r="D4688" s="1" t="str">
        <f t="shared" ref="D4688:D4705" si="773">HYPERLINK("https://geochem.nrcan.gc.ca/cdogs/content/svy/svy210104_e.htm", "21:0104")</f>
        <v>21:0104</v>
      </c>
      <c r="E4688" t="s">
        <v>21638</v>
      </c>
      <c r="F4688" t="s">
        <v>21639</v>
      </c>
      <c r="H4688">
        <v>58.748853799999999</v>
      </c>
      <c r="I4688">
        <v>-96.258491000000006</v>
      </c>
      <c r="J4688" s="1" t="str">
        <f t="shared" ref="J4688:J4705" si="774">HYPERLINK("https://geochem.nrcan.gc.ca/cdogs/content/kwd/kwd020027_e.htm", "NGR lake sediment grab sample")</f>
        <v>NGR lake sediment grab sample</v>
      </c>
      <c r="K4688" s="1" t="str">
        <f t="shared" ref="K4688:K4705" si="775">HYPERLINK("https://geochem.nrcan.gc.ca/cdogs/content/kwd/kwd080006_e.htm", "&lt;177 micron (NGR)")</f>
        <v>&lt;177 micron (NGR)</v>
      </c>
      <c r="L4688">
        <v>18</v>
      </c>
      <c r="M4688" t="s">
        <v>335</v>
      </c>
      <c r="N4688">
        <v>120</v>
      </c>
      <c r="O4688" t="s">
        <v>318</v>
      </c>
      <c r="P4688" t="s">
        <v>170</v>
      </c>
      <c r="Q4688" t="s">
        <v>3299</v>
      </c>
      <c r="R4688" t="s">
        <v>691</v>
      </c>
      <c r="S4688" t="s">
        <v>57</v>
      </c>
      <c r="T4688" t="s">
        <v>303</v>
      </c>
      <c r="U4688" t="s">
        <v>203</v>
      </c>
      <c r="V4688" t="s">
        <v>303</v>
      </c>
      <c r="W4688" t="s">
        <v>448</v>
      </c>
      <c r="X4688" t="s">
        <v>67</v>
      </c>
      <c r="Y4688" t="s">
        <v>63</v>
      </c>
      <c r="Z4688" t="s">
        <v>62</v>
      </c>
      <c r="AA4688" t="s">
        <v>64</v>
      </c>
      <c r="AB4688" t="s">
        <v>616</v>
      </c>
      <c r="AC4688" t="s">
        <v>66</v>
      </c>
      <c r="AD4688" t="s">
        <v>67</v>
      </c>
      <c r="AE4688" t="s">
        <v>1807</v>
      </c>
      <c r="AF4688" t="s">
        <v>478</v>
      </c>
      <c r="AG4688" t="s">
        <v>236</v>
      </c>
      <c r="AH4688" t="s">
        <v>224</v>
      </c>
      <c r="AI4688" t="s">
        <v>348</v>
      </c>
      <c r="AJ4688" t="s">
        <v>170</v>
      </c>
      <c r="AK4688" t="s">
        <v>73</v>
      </c>
      <c r="AL4688" t="s">
        <v>103</v>
      </c>
      <c r="AM4688" t="s">
        <v>103</v>
      </c>
      <c r="AN4688" t="s">
        <v>76</v>
      </c>
      <c r="AO4688" t="s">
        <v>102</v>
      </c>
      <c r="AP4688" t="s">
        <v>225</v>
      </c>
      <c r="AQ4688" t="s">
        <v>514</v>
      </c>
      <c r="AR4688" t="s">
        <v>67</v>
      </c>
      <c r="AS4688" t="s">
        <v>54</v>
      </c>
      <c r="AT4688" t="s">
        <v>73</v>
      </c>
      <c r="AU4688" t="s">
        <v>107</v>
      </c>
      <c r="AV4688" t="s">
        <v>1920</v>
      </c>
    </row>
    <row r="4689" spans="1:48" x14ac:dyDescent="0.3">
      <c r="A4689" t="s">
        <v>21640</v>
      </c>
      <c r="B4689" t="s">
        <v>21641</v>
      </c>
      <c r="C4689" s="1" t="str">
        <f t="shared" si="766"/>
        <v>21:0976</v>
      </c>
      <c r="D4689" s="1" t="str">
        <f t="shared" si="773"/>
        <v>21:0104</v>
      </c>
      <c r="E4689" t="s">
        <v>21642</v>
      </c>
      <c r="F4689" t="s">
        <v>21643</v>
      </c>
      <c r="H4689">
        <v>58.796291400000001</v>
      </c>
      <c r="I4689">
        <v>-96.238318899999996</v>
      </c>
      <c r="J4689" s="1" t="str">
        <f t="shared" si="774"/>
        <v>NGR lake sediment grab sample</v>
      </c>
      <c r="K4689" s="1" t="str">
        <f t="shared" si="775"/>
        <v>&lt;177 micron (NGR)</v>
      </c>
      <c r="L4689">
        <v>18</v>
      </c>
      <c r="M4689" t="s">
        <v>354</v>
      </c>
      <c r="N4689">
        <v>121</v>
      </c>
      <c r="O4689" t="s">
        <v>292</v>
      </c>
      <c r="P4689" t="s">
        <v>54</v>
      </c>
      <c r="Q4689" t="s">
        <v>523</v>
      </c>
      <c r="R4689" t="s">
        <v>168</v>
      </c>
      <c r="S4689" t="s">
        <v>57</v>
      </c>
      <c r="T4689" t="s">
        <v>97</v>
      </c>
      <c r="U4689" t="s">
        <v>59</v>
      </c>
      <c r="V4689" t="s">
        <v>615</v>
      </c>
      <c r="W4689" t="s">
        <v>137</v>
      </c>
      <c r="X4689" t="s">
        <v>67</v>
      </c>
      <c r="Y4689" t="s">
        <v>302</v>
      </c>
      <c r="Z4689" t="s">
        <v>127</v>
      </c>
      <c r="AA4689" t="s">
        <v>64</v>
      </c>
      <c r="AB4689" t="s">
        <v>99</v>
      </c>
      <c r="AC4689" t="s">
        <v>66</v>
      </c>
      <c r="AD4689" t="s">
        <v>67</v>
      </c>
      <c r="AE4689" t="s">
        <v>68</v>
      </c>
      <c r="AF4689" t="s">
        <v>77</v>
      </c>
      <c r="AG4689" t="s">
        <v>97</v>
      </c>
      <c r="AH4689" t="s">
        <v>155</v>
      </c>
      <c r="AI4689" t="s">
        <v>156</v>
      </c>
      <c r="AJ4689" t="s">
        <v>363</v>
      </c>
      <c r="AK4689" t="s">
        <v>73</v>
      </c>
      <c r="AL4689" t="s">
        <v>75</v>
      </c>
      <c r="AM4689" t="s">
        <v>103</v>
      </c>
      <c r="AN4689" t="s">
        <v>76</v>
      </c>
      <c r="AO4689" t="s">
        <v>168</v>
      </c>
      <c r="AP4689" t="s">
        <v>307</v>
      </c>
      <c r="AQ4689" t="s">
        <v>308</v>
      </c>
      <c r="AR4689" t="s">
        <v>67</v>
      </c>
      <c r="AS4689" t="s">
        <v>54</v>
      </c>
      <c r="AT4689" t="s">
        <v>73</v>
      </c>
      <c r="AU4689" t="s">
        <v>107</v>
      </c>
      <c r="AV4689" t="s">
        <v>20357</v>
      </c>
    </row>
    <row r="4690" spans="1:48" x14ac:dyDescent="0.3">
      <c r="A4690" t="s">
        <v>21644</v>
      </c>
      <c r="B4690" t="s">
        <v>21645</v>
      </c>
      <c r="C4690" s="1" t="str">
        <f t="shared" si="766"/>
        <v>21:0976</v>
      </c>
      <c r="D4690" s="1" t="str">
        <f t="shared" si="773"/>
        <v>21:0104</v>
      </c>
      <c r="E4690" t="s">
        <v>21646</v>
      </c>
      <c r="F4690" t="s">
        <v>21647</v>
      </c>
      <c r="H4690">
        <v>58.828632599999999</v>
      </c>
      <c r="I4690">
        <v>-96.248447499999997</v>
      </c>
      <c r="J4690" s="1" t="str">
        <f t="shared" si="774"/>
        <v>NGR lake sediment grab sample</v>
      </c>
      <c r="K4690" s="1" t="str">
        <f t="shared" si="775"/>
        <v>&lt;177 micron (NGR)</v>
      </c>
      <c r="L4690">
        <v>18</v>
      </c>
      <c r="M4690" t="s">
        <v>2031</v>
      </c>
      <c r="N4690">
        <v>122</v>
      </c>
      <c r="O4690" t="s">
        <v>308</v>
      </c>
      <c r="P4690" t="s">
        <v>170</v>
      </c>
      <c r="Q4690" t="s">
        <v>364</v>
      </c>
      <c r="R4690" t="s">
        <v>471</v>
      </c>
      <c r="S4690" t="s">
        <v>57</v>
      </c>
      <c r="T4690" t="s">
        <v>478</v>
      </c>
      <c r="U4690" t="s">
        <v>57</v>
      </c>
      <c r="V4690" t="s">
        <v>357</v>
      </c>
      <c r="W4690" t="s">
        <v>526</v>
      </c>
      <c r="X4690" t="s">
        <v>67</v>
      </c>
      <c r="Y4690" t="s">
        <v>157</v>
      </c>
      <c r="Z4690" t="s">
        <v>62</v>
      </c>
      <c r="AA4690" t="s">
        <v>64</v>
      </c>
      <c r="AB4690" t="s">
        <v>290</v>
      </c>
      <c r="AC4690" t="s">
        <v>66</v>
      </c>
      <c r="AD4690" t="s">
        <v>67</v>
      </c>
      <c r="AE4690" t="s">
        <v>3989</v>
      </c>
      <c r="AF4690" t="s">
        <v>134</v>
      </c>
      <c r="AG4690" t="s">
        <v>69</v>
      </c>
      <c r="AH4690" t="s">
        <v>70</v>
      </c>
      <c r="AI4690" t="s">
        <v>226</v>
      </c>
      <c r="AJ4690" t="s">
        <v>95</v>
      </c>
      <c r="AK4690" t="s">
        <v>73</v>
      </c>
      <c r="AL4690" t="s">
        <v>103</v>
      </c>
      <c r="AM4690" t="s">
        <v>103</v>
      </c>
      <c r="AN4690" t="s">
        <v>76</v>
      </c>
      <c r="AO4690" t="s">
        <v>56</v>
      </c>
      <c r="AP4690" t="s">
        <v>965</v>
      </c>
      <c r="AQ4690" t="s">
        <v>355</v>
      </c>
      <c r="AR4690" t="s">
        <v>67</v>
      </c>
      <c r="AS4690" t="s">
        <v>54</v>
      </c>
      <c r="AT4690" t="s">
        <v>73</v>
      </c>
      <c r="AU4690" t="s">
        <v>107</v>
      </c>
      <c r="AV4690" t="s">
        <v>1660</v>
      </c>
    </row>
    <row r="4691" spans="1:48" x14ac:dyDescent="0.3">
      <c r="A4691" t="s">
        <v>21648</v>
      </c>
      <c r="B4691" t="s">
        <v>21649</v>
      </c>
      <c r="C4691" s="1" t="str">
        <f t="shared" si="766"/>
        <v>21:0976</v>
      </c>
      <c r="D4691" s="1" t="str">
        <f t="shared" si="773"/>
        <v>21:0104</v>
      </c>
      <c r="E4691" t="s">
        <v>21650</v>
      </c>
      <c r="F4691" t="s">
        <v>21651</v>
      </c>
      <c r="H4691">
        <v>58.806439500000003</v>
      </c>
      <c r="I4691">
        <v>-96.212972500000006</v>
      </c>
      <c r="J4691" s="1" t="str">
        <f t="shared" si="774"/>
        <v>NGR lake sediment grab sample</v>
      </c>
      <c r="K4691" s="1" t="str">
        <f t="shared" si="775"/>
        <v>&lt;177 micron (NGR)</v>
      </c>
      <c r="L4691">
        <v>19</v>
      </c>
      <c r="M4691" t="s">
        <v>52</v>
      </c>
      <c r="N4691">
        <v>123</v>
      </c>
      <c r="O4691" t="s">
        <v>281</v>
      </c>
      <c r="P4691" t="s">
        <v>54</v>
      </c>
      <c r="Q4691" t="s">
        <v>64</v>
      </c>
      <c r="R4691" t="s">
        <v>492</v>
      </c>
      <c r="S4691" t="s">
        <v>57</v>
      </c>
      <c r="T4691" t="s">
        <v>57</v>
      </c>
      <c r="U4691" t="s">
        <v>96</v>
      </c>
      <c r="V4691" t="s">
        <v>2740</v>
      </c>
      <c r="W4691" t="s">
        <v>103</v>
      </c>
      <c r="X4691" t="s">
        <v>67</v>
      </c>
      <c r="Y4691" t="s">
        <v>74</v>
      </c>
      <c r="Z4691" t="s">
        <v>67</v>
      </c>
      <c r="AA4691" t="s">
        <v>64</v>
      </c>
      <c r="AB4691" t="s">
        <v>62</v>
      </c>
      <c r="AC4691" t="s">
        <v>66</v>
      </c>
      <c r="AD4691" t="s">
        <v>67</v>
      </c>
      <c r="AE4691" t="s">
        <v>21652</v>
      </c>
      <c r="AF4691" t="s">
        <v>76</v>
      </c>
      <c r="AG4691" t="s">
        <v>57</v>
      </c>
      <c r="AH4691" t="s">
        <v>173</v>
      </c>
      <c r="AI4691" t="s">
        <v>155</v>
      </c>
      <c r="AJ4691" t="s">
        <v>70</v>
      </c>
      <c r="AK4691" t="s">
        <v>73</v>
      </c>
      <c r="AL4691" t="s">
        <v>103</v>
      </c>
      <c r="AM4691" t="s">
        <v>103</v>
      </c>
      <c r="AN4691" t="s">
        <v>76</v>
      </c>
      <c r="AO4691" t="s">
        <v>125</v>
      </c>
      <c r="AP4691" t="s">
        <v>8164</v>
      </c>
      <c r="AQ4691" t="s">
        <v>157</v>
      </c>
      <c r="AR4691" t="s">
        <v>67</v>
      </c>
      <c r="AS4691" t="s">
        <v>54</v>
      </c>
      <c r="AT4691" t="s">
        <v>73</v>
      </c>
      <c r="AU4691" t="s">
        <v>107</v>
      </c>
      <c r="AV4691" t="s">
        <v>276</v>
      </c>
    </row>
    <row r="4692" spans="1:48" x14ac:dyDescent="0.3">
      <c r="A4692" t="s">
        <v>21653</v>
      </c>
      <c r="B4692" t="s">
        <v>21654</v>
      </c>
      <c r="C4692" s="1" t="str">
        <f t="shared" si="766"/>
        <v>21:0976</v>
      </c>
      <c r="D4692" s="1" t="str">
        <f t="shared" si="773"/>
        <v>21:0104</v>
      </c>
      <c r="E4692" t="s">
        <v>21655</v>
      </c>
      <c r="F4692" t="s">
        <v>21656</v>
      </c>
      <c r="H4692">
        <v>58.8654364</v>
      </c>
      <c r="I4692">
        <v>-96.243721699999995</v>
      </c>
      <c r="J4692" s="1" t="str">
        <f t="shared" si="774"/>
        <v>NGR lake sediment grab sample</v>
      </c>
      <c r="K4692" s="1" t="str">
        <f t="shared" si="775"/>
        <v>&lt;177 micron (NGR)</v>
      </c>
      <c r="L4692">
        <v>19</v>
      </c>
      <c r="M4692" t="s">
        <v>113</v>
      </c>
      <c r="N4692">
        <v>124</v>
      </c>
      <c r="O4692" t="s">
        <v>203</v>
      </c>
      <c r="P4692" t="s">
        <v>170</v>
      </c>
      <c r="Q4692" t="s">
        <v>560</v>
      </c>
      <c r="R4692" t="s">
        <v>192</v>
      </c>
      <c r="S4692" t="s">
        <v>57</v>
      </c>
      <c r="T4692" t="s">
        <v>204</v>
      </c>
      <c r="U4692" t="s">
        <v>92</v>
      </c>
      <c r="V4692" t="s">
        <v>317</v>
      </c>
      <c r="W4692" t="s">
        <v>171</v>
      </c>
      <c r="X4692" t="s">
        <v>74</v>
      </c>
      <c r="Y4692" t="s">
        <v>137</v>
      </c>
      <c r="Z4692" t="s">
        <v>170</v>
      </c>
      <c r="AA4692" t="s">
        <v>64</v>
      </c>
      <c r="AB4692" t="s">
        <v>192</v>
      </c>
      <c r="AC4692" t="s">
        <v>66</v>
      </c>
      <c r="AD4692" t="s">
        <v>67</v>
      </c>
      <c r="AE4692" t="s">
        <v>2933</v>
      </c>
      <c r="AF4692" t="s">
        <v>69</v>
      </c>
      <c r="AG4692" t="s">
        <v>478</v>
      </c>
      <c r="AH4692" t="s">
        <v>177</v>
      </c>
      <c r="AI4692" t="s">
        <v>306</v>
      </c>
      <c r="AJ4692" t="s">
        <v>388</v>
      </c>
      <c r="AK4692" t="s">
        <v>73</v>
      </c>
      <c r="AL4692" t="s">
        <v>224</v>
      </c>
      <c r="AM4692" t="s">
        <v>75</v>
      </c>
      <c r="AN4692" t="s">
        <v>76</v>
      </c>
      <c r="AO4692" t="s">
        <v>203</v>
      </c>
      <c r="AP4692" t="s">
        <v>2033</v>
      </c>
      <c r="AQ4692" t="s">
        <v>388</v>
      </c>
      <c r="AR4692" t="s">
        <v>67</v>
      </c>
      <c r="AS4692" t="s">
        <v>54</v>
      </c>
      <c r="AT4692" t="s">
        <v>73</v>
      </c>
      <c r="AU4692" t="s">
        <v>107</v>
      </c>
      <c r="AV4692" t="s">
        <v>6286</v>
      </c>
    </row>
    <row r="4693" spans="1:48" x14ac:dyDescent="0.3">
      <c r="A4693" t="s">
        <v>21657</v>
      </c>
      <c r="B4693" t="s">
        <v>21658</v>
      </c>
      <c r="C4693" s="1" t="str">
        <f t="shared" si="766"/>
        <v>21:0976</v>
      </c>
      <c r="D4693" s="1" t="str">
        <f t="shared" si="773"/>
        <v>21:0104</v>
      </c>
      <c r="E4693" t="s">
        <v>21655</v>
      </c>
      <c r="F4693" t="s">
        <v>21659</v>
      </c>
      <c r="H4693">
        <v>58.8654364</v>
      </c>
      <c r="I4693">
        <v>-96.243721699999995</v>
      </c>
      <c r="J4693" s="1" t="str">
        <f t="shared" si="774"/>
        <v>NGR lake sediment grab sample</v>
      </c>
      <c r="K4693" s="1" t="str">
        <f t="shared" si="775"/>
        <v>&lt;177 micron (NGR)</v>
      </c>
      <c r="L4693">
        <v>19</v>
      </c>
      <c r="M4693" t="s">
        <v>132</v>
      </c>
      <c r="N4693">
        <v>125</v>
      </c>
      <c r="O4693" t="s">
        <v>168</v>
      </c>
      <c r="P4693" t="s">
        <v>59</v>
      </c>
      <c r="Q4693" t="s">
        <v>80</v>
      </c>
      <c r="R4693" t="s">
        <v>192</v>
      </c>
      <c r="S4693" t="s">
        <v>57</v>
      </c>
      <c r="T4693" t="s">
        <v>291</v>
      </c>
      <c r="U4693" t="s">
        <v>92</v>
      </c>
      <c r="V4693" t="s">
        <v>381</v>
      </c>
      <c r="W4693" t="s">
        <v>171</v>
      </c>
      <c r="X4693" t="s">
        <v>67</v>
      </c>
      <c r="Y4693" t="s">
        <v>62</v>
      </c>
      <c r="Z4693" t="s">
        <v>62</v>
      </c>
      <c r="AA4693" t="s">
        <v>64</v>
      </c>
      <c r="AB4693" t="s">
        <v>356</v>
      </c>
      <c r="AC4693" t="s">
        <v>66</v>
      </c>
      <c r="AD4693" t="s">
        <v>62</v>
      </c>
      <c r="AE4693" t="s">
        <v>3792</v>
      </c>
      <c r="AF4693" t="s">
        <v>282</v>
      </c>
      <c r="AG4693" t="s">
        <v>492</v>
      </c>
      <c r="AH4693" t="s">
        <v>177</v>
      </c>
      <c r="AI4693" t="s">
        <v>56</v>
      </c>
      <c r="AJ4693" t="s">
        <v>292</v>
      </c>
      <c r="AK4693" t="s">
        <v>73</v>
      </c>
      <c r="AL4693" t="s">
        <v>103</v>
      </c>
      <c r="AM4693" t="s">
        <v>75</v>
      </c>
      <c r="AN4693" t="s">
        <v>76</v>
      </c>
      <c r="AO4693" t="s">
        <v>203</v>
      </c>
      <c r="AP4693" t="s">
        <v>2033</v>
      </c>
      <c r="AQ4693" t="s">
        <v>254</v>
      </c>
      <c r="AR4693" t="s">
        <v>67</v>
      </c>
      <c r="AS4693" t="s">
        <v>54</v>
      </c>
      <c r="AT4693" t="s">
        <v>73</v>
      </c>
      <c r="AU4693" t="s">
        <v>107</v>
      </c>
      <c r="AV4693" t="s">
        <v>21660</v>
      </c>
    </row>
    <row r="4694" spans="1:48" x14ac:dyDescent="0.3">
      <c r="A4694" t="s">
        <v>21661</v>
      </c>
      <c r="B4694" t="s">
        <v>21662</v>
      </c>
      <c r="C4694" s="1" t="str">
        <f t="shared" si="766"/>
        <v>21:0976</v>
      </c>
      <c r="D4694" s="1" t="str">
        <f t="shared" si="773"/>
        <v>21:0104</v>
      </c>
      <c r="E4694" t="s">
        <v>21663</v>
      </c>
      <c r="F4694" t="s">
        <v>21664</v>
      </c>
      <c r="H4694">
        <v>58.881142400000002</v>
      </c>
      <c r="I4694">
        <v>-96.246619699999997</v>
      </c>
      <c r="J4694" s="1" t="str">
        <f t="shared" si="774"/>
        <v>NGR lake sediment grab sample</v>
      </c>
      <c r="K4694" s="1" t="str">
        <f t="shared" si="775"/>
        <v>&lt;177 micron (NGR)</v>
      </c>
      <c r="L4694">
        <v>19</v>
      </c>
      <c r="M4694" t="s">
        <v>86</v>
      </c>
      <c r="N4694">
        <v>126</v>
      </c>
      <c r="O4694" t="s">
        <v>592</v>
      </c>
      <c r="P4694" t="s">
        <v>62</v>
      </c>
      <c r="Q4694" t="s">
        <v>541</v>
      </c>
      <c r="R4694" t="s">
        <v>436</v>
      </c>
      <c r="S4694" t="s">
        <v>57</v>
      </c>
      <c r="T4694" t="s">
        <v>1089</v>
      </c>
      <c r="U4694" t="s">
        <v>436</v>
      </c>
      <c r="V4694" t="s">
        <v>356</v>
      </c>
      <c r="W4694" t="s">
        <v>346</v>
      </c>
      <c r="X4694" t="s">
        <v>74</v>
      </c>
      <c r="Y4694" t="s">
        <v>276</v>
      </c>
      <c r="Z4694" t="s">
        <v>170</v>
      </c>
      <c r="AA4694" t="s">
        <v>64</v>
      </c>
      <c r="AB4694" t="s">
        <v>189</v>
      </c>
      <c r="AC4694" t="s">
        <v>66</v>
      </c>
      <c r="AD4694" t="s">
        <v>74</v>
      </c>
      <c r="AE4694" t="s">
        <v>177</v>
      </c>
      <c r="AF4694" t="s">
        <v>356</v>
      </c>
      <c r="AG4694" t="s">
        <v>100</v>
      </c>
      <c r="AH4694" t="s">
        <v>157</v>
      </c>
      <c r="AI4694" t="s">
        <v>429</v>
      </c>
      <c r="AJ4694" t="s">
        <v>305</v>
      </c>
      <c r="AK4694" t="s">
        <v>73</v>
      </c>
      <c r="AL4694" t="s">
        <v>75</v>
      </c>
      <c r="AM4694" t="s">
        <v>177</v>
      </c>
      <c r="AN4694" t="s">
        <v>76</v>
      </c>
      <c r="AO4694" t="s">
        <v>281</v>
      </c>
      <c r="AP4694" t="s">
        <v>566</v>
      </c>
      <c r="AQ4694" t="s">
        <v>305</v>
      </c>
      <c r="AR4694" t="s">
        <v>67</v>
      </c>
      <c r="AS4694" t="s">
        <v>54</v>
      </c>
      <c r="AT4694" t="s">
        <v>73</v>
      </c>
      <c r="AU4694" t="s">
        <v>107</v>
      </c>
      <c r="AV4694" t="s">
        <v>17794</v>
      </c>
    </row>
    <row r="4695" spans="1:48" x14ac:dyDescent="0.3">
      <c r="A4695" t="s">
        <v>21665</v>
      </c>
      <c r="B4695" t="s">
        <v>21666</v>
      </c>
      <c r="C4695" s="1" t="str">
        <f t="shared" si="766"/>
        <v>21:0976</v>
      </c>
      <c r="D4695" s="1" t="str">
        <f t="shared" si="773"/>
        <v>21:0104</v>
      </c>
      <c r="E4695" t="s">
        <v>21667</v>
      </c>
      <c r="F4695" t="s">
        <v>21668</v>
      </c>
      <c r="H4695">
        <v>58.889594000000002</v>
      </c>
      <c r="I4695">
        <v>-96.1793914</v>
      </c>
      <c r="J4695" s="1" t="str">
        <f t="shared" si="774"/>
        <v>NGR lake sediment grab sample</v>
      </c>
      <c r="K4695" s="1" t="str">
        <f t="shared" si="775"/>
        <v>&lt;177 micron (NGR)</v>
      </c>
      <c r="L4695">
        <v>19</v>
      </c>
      <c r="M4695" t="s">
        <v>149</v>
      </c>
      <c r="N4695">
        <v>127</v>
      </c>
      <c r="O4695" t="s">
        <v>118</v>
      </c>
      <c r="P4695" t="s">
        <v>54</v>
      </c>
      <c r="Q4695" t="s">
        <v>997</v>
      </c>
      <c r="R4695" t="s">
        <v>77</v>
      </c>
      <c r="S4695" t="s">
        <v>57</v>
      </c>
      <c r="T4695" t="s">
        <v>207</v>
      </c>
      <c r="U4695" t="s">
        <v>203</v>
      </c>
      <c r="V4695" t="s">
        <v>725</v>
      </c>
      <c r="W4695" t="s">
        <v>209</v>
      </c>
      <c r="X4695" t="s">
        <v>67</v>
      </c>
      <c r="Y4695" t="s">
        <v>205</v>
      </c>
      <c r="Z4695" t="s">
        <v>127</v>
      </c>
      <c r="AA4695" t="s">
        <v>64</v>
      </c>
      <c r="AB4695" t="s">
        <v>890</v>
      </c>
      <c r="AC4695" t="s">
        <v>66</v>
      </c>
      <c r="AD4695" t="s">
        <v>67</v>
      </c>
      <c r="AE4695" t="s">
        <v>238</v>
      </c>
      <c r="AF4695" t="s">
        <v>69</v>
      </c>
      <c r="AG4695" t="s">
        <v>277</v>
      </c>
      <c r="AH4695" t="s">
        <v>70</v>
      </c>
      <c r="AI4695" t="s">
        <v>168</v>
      </c>
      <c r="AJ4695" t="s">
        <v>233</v>
      </c>
      <c r="AK4695" t="s">
        <v>73</v>
      </c>
      <c r="AL4695" t="s">
        <v>206</v>
      </c>
      <c r="AM4695" t="s">
        <v>75</v>
      </c>
      <c r="AN4695" t="s">
        <v>76</v>
      </c>
      <c r="AO4695" t="s">
        <v>290</v>
      </c>
      <c r="AP4695" t="s">
        <v>78</v>
      </c>
      <c r="AQ4695" t="s">
        <v>159</v>
      </c>
      <c r="AR4695" t="s">
        <v>74</v>
      </c>
      <c r="AS4695" t="s">
        <v>54</v>
      </c>
      <c r="AT4695" t="s">
        <v>73</v>
      </c>
      <c r="AU4695" t="s">
        <v>107</v>
      </c>
      <c r="AV4695" t="s">
        <v>21669</v>
      </c>
    </row>
    <row r="4696" spans="1:48" x14ac:dyDescent="0.3">
      <c r="A4696" t="s">
        <v>21670</v>
      </c>
      <c r="B4696" t="s">
        <v>21671</v>
      </c>
      <c r="C4696" s="1" t="str">
        <f t="shared" si="766"/>
        <v>21:0976</v>
      </c>
      <c r="D4696" s="1" t="str">
        <f t="shared" si="773"/>
        <v>21:0104</v>
      </c>
      <c r="E4696" t="s">
        <v>21672</v>
      </c>
      <c r="F4696" t="s">
        <v>21673</v>
      </c>
      <c r="H4696">
        <v>58.863860500000001</v>
      </c>
      <c r="I4696">
        <v>-96.189795000000004</v>
      </c>
      <c r="J4696" s="1" t="str">
        <f t="shared" si="774"/>
        <v>NGR lake sediment grab sample</v>
      </c>
      <c r="K4696" s="1" t="str">
        <f t="shared" si="775"/>
        <v>&lt;177 micron (NGR)</v>
      </c>
      <c r="L4696">
        <v>19</v>
      </c>
      <c r="M4696" t="s">
        <v>165</v>
      </c>
      <c r="N4696">
        <v>128</v>
      </c>
      <c r="O4696" t="s">
        <v>211</v>
      </c>
      <c r="P4696" t="s">
        <v>54</v>
      </c>
      <c r="Q4696" t="s">
        <v>603</v>
      </c>
      <c r="R4696" t="s">
        <v>290</v>
      </c>
      <c r="S4696" t="s">
        <v>57</v>
      </c>
      <c r="T4696" t="s">
        <v>250</v>
      </c>
      <c r="U4696" t="s">
        <v>92</v>
      </c>
      <c r="V4696" t="s">
        <v>172</v>
      </c>
      <c r="W4696" t="s">
        <v>143</v>
      </c>
      <c r="X4696" t="s">
        <v>74</v>
      </c>
      <c r="Y4696" t="s">
        <v>346</v>
      </c>
      <c r="Z4696" t="s">
        <v>127</v>
      </c>
      <c r="AA4696" t="s">
        <v>64</v>
      </c>
      <c r="AB4696" t="s">
        <v>471</v>
      </c>
      <c r="AC4696" t="s">
        <v>66</v>
      </c>
      <c r="AD4696" t="s">
        <v>67</v>
      </c>
      <c r="AE4696" t="s">
        <v>68</v>
      </c>
      <c r="AF4696" t="s">
        <v>187</v>
      </c>
      <c r="AG4696" t="s">
        <v>58</v>
      </c>
      <c r="AH4696" t="s">
        <v>70</v>
      </c>
      <c r="AI4696" t="s">
        <v>150</v>
      </c>
      <c r="AJ4696" t="s">
        <v>159</v>
      </c>
      <c r="AK4696" t="s">
        <v>73</v>
      </c>
      <c r="AL4696" t="s">
        <v>74</v>
      </c>
      <c r="AM4696" t="s">
        <v>75</v>
      </c>
      <c r="AN4696" t="s">
        <v>76</v>
      </c>
      <c r="AO4696" t="s">
        <v>281</v>
      </c>
      <c r="AP4696" t="s">
        <v>596</v>
      </c>
      <c r="AQ4696" t="s">
        <v>363</v>
      </c>
      <c r="AR4696" t="s">
        <v>62</v>
      </c>
      <c r="AS4696" t="s">
        <v>54</v>
      </c>
      <c r="AT4696" t="s">
        <v>73</v>
      </c>
      <c r="AU4696" t="s">
        <v>107</v>
      </c>
      <c r="AV4696" t="s">
        <v>21674</v>
      </c>
    </row>
    <row r="4697" spans="1:48" x14ac:dyDescent="0.3">
      <c r="A4697" t="s">
        <v>21675</v>
      </c>
      <c r="B4697" t="s">
        <v>21676</v>
      </c>
      <c r="C4697" s="1" t="str">
        <f t="shared" ref="C4697:C4760" si="776">HYPERLINK("https://geochem.nrcan.gc.ca/cdogs/content/bdl/bdl210976_e.htm", "21:0976")</f>
        <v>21:0976</v>
      </c>
      <c r="D4697" s="1" t="str">
        <f t="shared" si="773"/>
        <v>21:0104</v>
      </c>
      <c r="E4697" t="s">
        <v>21677</v>
      </c>
      <c r="F4697" t="s">
        <v>21678</v>
      </c>
      <c r="H4697">
        <v>58.8259708</v>
      </c>
      <c r="I4697">
        <v>-96.209862000000001</v>
      </c>
      <c r="J4697" s="1" t="str">
        <f t="shared" si="774"/>
        <v>NGR lake sediment grab sample</v>
      </c>
      <c r="K4697" s="1" t="str">
        <f t="shared" si="775"/>
        <v>&lt;177 micron (NGR)</v>
      </c>
      <c r="L4697">
        <v>19</v>
      </c>
      <c r="M4697" t="s">
        <v>185</v>
      </c>
      <c r="N4697">
        <v>129</v>
      </c>
      <c r="O4697" t="s">
        <v>176</v>
      </c>
      <c r="P4697" t="s">
        <v>96</v>
      </c>
      <c r="Q4697" t="s">
        <v>539</v>
      </c>
      <c r="R4697" t="s">
        <v>17081</v>
      </c>
      <c r="S4697" t="s">
        <v>57</v>
      </c>
      <c r="T4697" t="s">
        <v>561</v>
      </c>
      <c r="U4697" t="s">
        <v>550</v>
      </c>
      <c r="V4697" t="s">
        <v>236</v>
      </c>
      <c r="W4697" t="s">
        <v>96</v>
      </c>
      <c r="X4697" t="s">
        <v>74</v>
      </c>
      <c r="Y4697" t="s">
        <v>170</v>
      </c>
      <c r="Z4697" t="s">
        <v>170</v>
      </c>
      <c r="AA4697" t="s">
        <v>64</v>
      </c>
      <c r="AB4697" t="s">
        <v>890</v>
      </c>
      <c r="AC4697" t="s">
        <v>66</v>
      </c>
      <c r="AD4697" t="s">
        <v>67</v>
      </c>
      <c r="AE4697" t="s">
        <v>2187</v>
      </c>
      <c r="AF4697" t="s">
        <v>471</v>
      </c>
      <c r="AG4697" t="s">
        <v>152</v>
      </c>
      <c r="AH4697" t="s">
        <v>155</v>
      </c>
      <c r="AI4697" t="s">
        <v>1073</v>
      </c>
      <c r="AJ4697" t="s">
        <v>56</v>
      </c>
      <c r="AK4697" t="s">
        <v>73</v>
      </c>
      <c r="AL4697" t="s">
        <v>68</v>
      </c>
      <c r="AM4697" t="s">
        <v>75</v>
      </c>
      <c r="AN4697" t="s">
        <v>76</v>
      </c>
      <c r="AO4697" t="s">
        <v>281</v>
      </c>
      <c r="AP4697" t="s">
        <v>596</v>
      </c>
      <c r="AQ4697" t="s">
        <v>226</v>
      </c>
      <c r="AR4697" t="s">
        <v>67</v>
      </c>
      <c r="AS4697" t="s">
        <v>54</v>
      </c>
      <c r="AT4697" t="s">
        <v>73</v>
      </c>
      <c r="AU4697" t="s">
        <v>107</v>
      </c>
      <c r="AV4697" t="s">
        <v>14729</v>
      </c>
    </row>
    <row r="4698" spans="1:48" x14ac:dyDescent="0.3">
      <c r="A4698" t="s">
        <v>21679</v>
      </c>
      <c r="B4698" t="s">
        <v>21680</v>
      </c>
      <c r="C4698" s="1" t="str">
        <f t="shared" si="776"/>
        <v>21:0976</v>
      </c>
      <c r="D4698" s="1" t="str">
        <f t="shared" si="773"/>
        <v>21:0104</v>
      </c>
      <c r="E4698" t="s">
        <v>21650</v>
      </c>
      <c r="F4698" t="s">
        <v>21681</v>
      </c>
      <c r="H4698">
        <v>58.806439500000003</v>
      </c>
      <c r="I4698">
        <v>-96.212972500000006</v>
      </c>
      <c r="J4698" s="1" t="str">
        <f t="shared" si="774"/>
        <v>NGR lake sediment grab sample</v>
      </c>
      <c r="K4698" s="1" t="str">
        <f t="shared" si="775"/>
        <v>&lt;177 micron (NGR)</v>
      </c>
      <c r="L4698">
        <v>19</v>
      </c>
      <c r="M4698" t="s">
        <v>345</v>
      </c>
      <c r="N4698">
        <v>130</v>
      </c>
      <c r="O4698" t="s">
        <v>281</v>
      </c>
      <c r="P4698" t="s">
        <v>134</v>
      </c>
      <c r="Q4698" t="s">
        <v>725</v>
      </c>
      <c r="R4698" t="s">
        <v>575</v>
      </c>
      <c r="S4698" t="s">
        <v>57</v>
      </c>
      <c r="T4698" t="s">
        <v>57</v>
      </c>
      <c r="U4698" t="s">
        <v>57</v>
      </c>
      <c r="V4698" t="s">
        <v>2740</v>
      </c>
      <c r="W4698" t="s">
        <v>103</v>
      </c>
      <c r="X4698" t="s">
        <v>67</v>
      </c>
      <c r="Y4698" t="s">
        <v>68</v>
      </c>
      <c r="Z4698" t="s">
        <v>67</v>
      </c>
      <c r="AA4698" t="s">
        <v>64</v>
      </c>
      <c r="AB4698" t="s">
        <v>170</v>
      </c>
      <c r="AC4698" t="s">
        <v>66</v>
      </c>
      <c r="AD4698" t="s">
        <v>67</v>
      </c>
      <c r="AE4698" t="s">
        <v>21682</v>
      </c>
      <c r="AF4698" t="s">
        <v>76</v>
      </c>
      <c r="AG4698" t="s">
        <v>57</v>
      </c>
      <c r="AH4698" t="s">
        <v>173</v>
      </c>
      <c r="AI4698" t="s">
        <v>155</v>
      </c>
      <c r="AJ4698" t="s">
        <v>70</v>
      </c>
      <c r="AK4698" t="s">
        <v>73</v>
      </c>
      <c r="AL4698" t="s">
        <v>103</v>
      </c>
      <c r="AM4698" t="s">
        <v>103</v>
      </c>
      <c r="AN4698" t="s">
        <v>76</v>
      </c>
      <c r="AO4698" t="s">
        <v>125</v>
      </c>
      <c r="AP4698" t="s">
        <v>8164</v>
      </c>
      <c r="AQ4698" t="s">
        <v>177</v>
      </c>
      <c r="AR4698" t="s">
        <v>67</v>
      </c>
      <c r="AS4698" t="s">
        <v>54</v>
      </c>
      <c r="AT4698" t="s">
        <v>73</v>
      </c>
      <c r="AU4698" t="s">
        <v>107</v>
      </c>
      <c r="AV4698" t="s">
        <v>4773</v>
      </c>
    </row>
    <row r="4699" spans="1:48" x14ac:dyDescent="0.3">
      <c r="A4699" t="s">
        <v>21683</v>
      </c>
      <c r="B4699" t="s">
        <v>21684</v>
      </c>
      <c r="C4699" s="1" t="str">
        <f t="shared" si="776"/>
        <v>21:0976</v>
      </c>
      <c r="D4699" s="1" t="str">
        <f t="shared" si="773"/>
        <v>21:0104</v>
      </c>
      <c r="E4699" t="s">
        <v>21685</v>
      </c>
      <c r="F4699" t="s">
        <v>21686</v>
      </c>
      <c r="H4699">
        <v>58.765484999999998</v>
      </c>
      <c r="I4699">
        <v>-96.191622300000006</v>
      </c>
      <c r="J4699" s="1" t="str">
        <f t="shared" si="774"/>
        <v>NGR lake sediment grab sample</v>
      </c>
      <c r="K4699" s="1" t="str">
        <f t="shared" si="775"/>
        <v>&lt;177 micron (NGR)</v>
      </c>
      <c r="L4699">
        <v>19</v>
      </c>
      <c r="M4699" t="s">
        <v>200</v>
      </c>
      <c r="N4699">
        <v>131</v>
      </c>
      <c r="O4699" t="s">
        <v>59</v>
      </c>
      <c r="P4699" t="s">
        <v>96</v>
      </c>
      <c r="Q4699" t="s">
        <v>135</v>
      </c>
      <c r="R4699" t="s">
        <v>16964</v>
      </c>
      <c r="S4699" t="s">
        <v>57</v>
      </c>
      <c r="T4699" t="s">
        <v>77</v>
      </c>
      <c r="U4699" t="s">
        <v>96</v>
      </c>
      <c r="V4699" t="s">
        <v>2740</v>
      </c>
      <c r="W4699" t="s">
        <v>103</v>
      </c>
      <c r="X4699" t="s">
        <v>67</v>
      </c>
      <c r="Y4699" t="s">
        <v>157</v>
      </c>
      <c r="Z4699" t="s">
        <v>67</v>
      </c>
      <c r="AA4699" t="s">
        <v>64</v>
      </c>
      <c r="AB4699" t="s">
        <v>117</v>
      </c>
      <c r="AC4699" t="s">
        <v>66</v>
      </c>
      <c r="AD4699" t="s">
        <v>67</v>
      </c>
      <c r="AE4699" t="s">
        <v>8754</v>
      </c>
      <c r="AF4699" t="s">
        <v>290</v>
      </c>
      <c r="AG4699" t="s">
        <v>59</v>
      </c>
      <c r="AH4699" t="s">
        <v>173</v>
      </c>
      <c r="AI4699" t="s">
        <v>171</v>
      </c>
      <c r="AJ4699" t="s">
        <v>157</v>
      </c>
      <c r="AK4699" t="s">
        <v>73</v>
      </c>
      <c r="AL4699" t="s">
        <v>103</v>
      </c>
      <c r="AM4699" t="s">
        <v>103</v>
      </c>
      <c r="AN4699" t="s">
        <v>76</v>
      </c>
      <c r="AO4699" t="s">
        <v>276</v>
      </c>
      <c r="AP4699" t="s">
        <v>8164</v>
      </c>
      <c r="AQ4699" t="s">
        <v>63</v>
      </c>
      <c r="AR4699" t="s">
        <v>67</v>
      </c>
      <c r="AS4699" t="s">
        <v>54</v>
      </c>
      <c r="AT4699" t="s">
        <v>73</v>
      </c>
      <c r="AU4699" t="s">
        <v>107</v>
      </c>
      <c r="AV4699" t="s">
        <v>11314</v>
      </c>
    </row>
    <row r="4700" spans="1:48" x14ac:dyDescent="0.3">
      <c r="A4700" t="s">
        <v>21687</v>
      </c>
      <c r="B4700" t="s">
        <v>21688</v>
      </c>
      <c r="C4700" s="1" t="str">
        <f t="shared" si="776"/>
        <v>21:0976</v>
      </c>
      <c r="D4700" s="1" t="str">
        <f t="shared" si="773"/>
        <v>21:0104</v>
      </c>
      <c r="E4700" t="s">
        <v>21689</v>
      </c>
      <c r="F4700" t="s">
        <v>21690</v>
      </c>
      <c r="H4700">
        <v>58.716874799999999</v>
      </c>
      <c r="I4700">
        <v>-96.2279439</v>
      </c>
      <c r="J4700" s="1" t="str">
        <f t="shared" si="774"/>
        <v>NGR lake sediment grab sample</v>
      </c>
      <c r="K4700" s="1" t="str">
        <f t="shared" si="775"/>
        <v>&lt;177 micron (NGR)</v>
      </c>
      <c r="L4700">
        <v>19</v>
      </c>
      <c r="M4700" t="s">
        <v>217</v>
      </c>
      <c r="N4700">
        <v>132</v>
      </c>
      <c r="O4700" t="s">
        <v>209</v>
      </c>
      <c r="P4700" t="s">
        <v>170</v>
      </c>
      <c r="Q4700" t="s">
        <v>539</v>
      </c>
      <c r="R4700" t="s">
        <v>21691</v>
      </c>
      <c r="S4700" t="s">
        <v>57</v>
      </c>
      <c r="T4700" t="s">
        <v>698</v>
      </c>
      <c r="U4700" t="s">
        <v>203</v>
      </c>
      <c r="V4700" t="s">
        <v>236</v>
      </c>
      <c r="W4700" t="s">
        <v>220</v>
      </c>
      <c r="X4700" t="s">
        <v>67</v>
      </c>
      <c r="Y4700" t="s">
        <v>448</v>
      </c>
      <c r="Z4700" t="s">
        <v>127</v>
      </c>
      <c r="AA4700" t="s">
        <v>64</v>
      </c>
      <c r="AB4700" t="s">
        <v>251</v>
      </c>
      <c r="AC4700" t="s">
        <v>66</v>
      </c>
      <c r="AD4700" t="s">
        <v>67</v>
      </c>
      <c r="AE4700" t="s">
        <v>68</v>
      </c>
      <c r="AF4700" t="s">
        <v>616</v>
      </c>
      <c r="AG4700" t="s">
        <v>698</v>
      </c>
      <c r="AH4700" t="s">
        <v>70</v>
      </c>
      <c r="AI4700" t="s">
        <v>117</v>
      </c>
      <c r="AJ4700" t="s">
        <v>193</v>
      </c>
      <c r="AK4700" t="s">
        <v>73</v>
      </c>
      <c r="AL4700" t="s">
        <v>125</v>
      </c>
      <c r="AM4700" t="s">
        <v>75</v>
      </c>
      <c r="AN4700" t="s">
        <v>76</v>
      </c>
      <c r="AO4700" t="s">
        <v>92</v>
      </c>
      <c r="AP4700" t="s">
        <v>126</v>
      </c>
      <c r="AQ4700" t="s">
        <v>329</v>
      </c>
      <c r="AR4700" t="s">
        <v>67</v>
      </c>
      <c r="AS4700" t="s">
        <v>54</v>
      </c>
      <c r="AT4700" t="s">
        <v>73</v>
      </c>
      <c r="AU4700" t="s">
        <v>107</v>
      </c>
      <c r="AV4700" t="s">
        <v>20701</v>
      </c>
    </row>
    <row r="4701" spans="1:48" x14ac:dyDescent="0.3">
      <c r="A4701" t="s">
        <v>21692</v>
      </c>
      <c r="B4701" t="s">
        <v>21693</v>
      </c>
      <c r="C4701" s="1" t="str">
        <f t="shared" si="776"/>
        <v>21:0976</v>
      </c>
      <c r="D4701" s="1" t="str">
        <f t="shared" si="773"/>
        <v>21:0104</v>
      </c>
      <c r="E4701" t="s">
        <v>21694</v>
      </c>
      <c r="F4701" t="s">
        <v>21695</v>
      </c>
      <c r="H4701">
        <v>58.712685200000003</v>
      </c>
      <c r="I4701">
        <v>-96.2207638</v>
      </c>
      <c r="J4701" s="1" t="str">
        <f t="shared" si="774"/>
        <v>NGR lake sediment grab sample</v>
      </c>
      <c r="K4701" s="1" t="str">
        <f t="shared" si="775"/>
        <v>&lt;177 micron (NGR)</v>
      </c>
      <c r="L4701">
        <v>19</v>
      </c>
      <c r="M4701" t="s">
        <v>246</v>
      </c>
      <c r="N4701">
        <v>133</v>
      </c>
      <c r="O4701" t="s">
        <v>170</v>
      </c>
      <c r="P4701" t="s">
        <v>54</v>
      </c>
      <c r="Q4701" t="s">
        <v>1210</v>
      </c>
      <c r="R4701" t="s">
        <v>281</v>
      </c>
      <c r="S4701" t="s">
        <v>57</v>
      </c>
      <c r="T4701" t="s">
        <v>279</v>
      </c>
      <c r="U4701" t="s">
        <v>281</v>
      </c>
      <c r="V4701" t="s">
        <v>339</v>
      </c>
      <c r="W4701" t="s">
        <v>87</v>
      </c>
      <c r="X4701" t="s">
        <v>74</v>
      </c>
      <c r="Y4701" t="s">
        <v>205</v>
      </c>
      <c r="Z4701" t="s">
        <v>96</v>
      </c>
      <c r="AA4701" t="s">
        <v>64</v>
      </c>
      <c r="AB4701" t="s">
        <v>471</v>
      </c>
      <c r="AC4701" t="s">
        <v>66</v>
      </c>
      <c r="AD4701" t="s">
        <v>67</v>
      </c>
      <c r="AE4701" t="s">
        <v>157</v>
      </c>
      <c r="AF4701" t="s">
        <v>282</v>
      </c>
      <c r="AG4701" t="s">
        <v>152</v>
      </c>
      <c r="AH4701" t="s">
        <v>173</v>
      </c>
      <c r="AI4701" t="s">
        <v>203</v>
      </c>
      <c r="AJ4701" t="s">
        <v>709</v>
      </c>
      <c r="AK4701" t="s">
        <v>73</v>
      </c>
      <c r="AL4701" t="s">
        <v>74</v>
      </c>
      <c r="AM4701" t="s">
        <v>177</v>
      </c>
      <c r="AN4701" t="s">
        <v>76</v>
      </c>
      <c r="AO4701" t="s">
        <v>92</v>
      </c>
      <c r="AP4701" t="s">
        <v>253</v>
      </c>
      <c r="AQ4701" t="s">
        <v>127</v>
      </c>
      <c r="AR4701" t="s">
        <v>67</v>
      </c>
      <c r="AS4701" t="s">
        <v>62</v>
      </c>
      <c r="AT4701" t="s">
        <v>73</v>
      </c>
      <c r="AU4701" t="s">
        <v>107</v>
      </c>
      <c r="AV4701" t="s">
        <v>6762</v>
      </c>
    </row>
    <row r="4702" spans="1:48" x14ac:dyDescent="0.3">
      <c r="A4702" t="s">
        <v>21696</v>
      </c>
      <c r="B4702" t="s">
        <v>21697</v>
      </c>
      <c r="C4702" s="1" t="str">
        <f t="shared" si="776"/>
        <v>21:0976</v>
      </c>
      <c r="D4702" s="1" t="str">
        <f t="shared" si="773"/>
        <v>21:0104</v>
      </c>
      <c r="E4702" t="s">
        <v>21698</v>
      </c>
      <c r="F4702" t="s">
        <v>21699</v>
      </c>
      <c r="H4702">
        <v>58.698452099999997</v>
      </c>
      <c r="I4702">
        <v>-96.168843199999998</v>
      </c>
      <c r="J4702" s="1" t="str">
        <f t="shared" si="774"/>
        <v>NGR lake sediment grab sample</v>
      </c>
      <c r="K4702" s="1" t="str">
        <f t="shared" si="775"/>
        <v>&lt;177 micron (NGR)</v>
      </c>
      <c r="L4702">
        <v>19</v>
      </c>
      <c r="M4702" t="s">
        <v>260</v>
      </c>
      <c r="N4702">
        <v>134</v>
      </c>
      <c r="O4702" t="s">
        <v>211</v>
      </c>
      <c r="P4702" t="s">
        <v>54</v>
      </c>
      <c r="Q4702" t="s">
        <v>802</v>
      </c>
      <c r="R4702" t="s">
        <v>290</v>
      </c>
      <c r="S4702" t="s">
        <v>57</v>
      </c>
      <c r="T4702" t="s">
        <v>100</v>
      </c>
      <c r="U4702" t="s">
        <v>92</v>
      </c>
      <c r="V4702" t="s">
        <v>317</v>
      </c>
      <c r="W4702" t="s">
        <v>63</v>
      </c>
      <c r="X4702" t="s">
        <v>67</v>
      </c>
      <c r="Y4702" t="s">
        <v>238</v>
      </c>
      <c r="Z4702" t="s">
        <v>127</v>
      </c>
      <c r="AA4702" t="s">
        <v>64</v>
      </c>
      <c r="AB4702" t="s">
        <v>187</v>
      </c>
      <c r="AC4702" t="s">
        <v>66</v>
      </c>
      <c r="AD4702" t="s">
        <v>67</v>
      </c>
      <c r="AE4702" t="s">
        <v>4330</v>
      </c>
      <c r="AF4702" t="s">
        <v>90</v>
      </c>
      <c r="AG4702" t="s">
        <v>60</v>
      </c>
      <c r="AH4702" t="s">
        <v>173</v>
      </c>
      <c r="AI4702" t="s">
        <v>53</v>
      </c>
      <c r="AJ4702" t="s">
        <v>388</v>
      </c>
      <c r="AK4702" t="s">
        <v>73</v>
      </c>
      <c r="AL4702" t="s">
        <v>75</v>
      </c>
      <c r="AM4702" t="s">
        <v>75</v>
      </c>
      <c r="AN4702" t="s">
        <v>76</v>
      </c>
      <c r="AO4702" t="s">
        <v>1073</v>
      </c>
      <c r="AP4702" t="s">
        <v>414</v>
      </c>
      <c r="AQ4702" t="s">
        <v>168</v>
      </c>
      <c r="AR4702" t="s">
        <v>74</v>
      </c>
      <c r="AS4702" t="s">
        <v>54</v>
      </c>
      <c r="AT4702" t="s">
        <v>73</v>
      </c>
      <c r="AU4702" t="s">
        <v>107</v>
      </c>
      <c r="AV4702" t="s">
        <v>13349</v>
      </c>
    </row>
    <row r="4703" spans="1:48" x14ac:dyDescent="0.3">
      <c r="A4703" t="s">
        <v>21700</v>
      </c>
      <c r="B4703" t="s">
        <v>21701</v>
      </c>
      <c r="C4703" s="1" t="str">
        <f t="shared" si="776"/>
        <v>21:0976</v>
      </c>
      <c r="D4703" s="1" t="str">
        <f t="shared" si="773"/>
        <v>21:0104</v>
      </c>
      <c r="E4703" t="s">
        <v>21702</v>
      </c>
      <c r="F4703" t="s">
        <v>21703</v>
      </c>
      <c r="H4703">
        <v>58.657458800000001</v>
      </c>
      <c r="I4703">
        <v>-96.166905</v>
      </c>
      <c r="J4703" s="1" t="str">
        <f t="shared" si="774"/>
        <v>NGR lake sediment grab sample</v>
      </c>
      <c r="K4703" s="1" t="str">
        <f t="shared" si="775"/>
        <v>&lt;177 micron (NGR)</v>
      </c>
      <c r="L4703">
        <v>19</v>
      </c>
      <c r="M4703" t="s">
        <v>273</v>
      </c>
      <c r="N4703">
        <v>135</v>
      </c>
      <c r="O4703" t="s">
        <v>124</v>
      </c>
      <c r="P4703" t="s">
        <v>170</v>
      </c>
      <c r="Q4703" t="s">
        <v>1128</v>
      </c>
      <c r="R4703" t="s">
        <v>21704</v>
      </c>
      <c r="S4703" t="s">
        <v>57</v>
      </c>
      <c r="T4703" t="s">
        <v>235</v>
      </c>
      <c r="U4703" t="s">
        <v>203</v>
      </c>
      <c r="V4703" t="s">
        <v>99</v>
      </c>
      <c r="W4703" t="s">
        <v>95</v>
      </c>
      <c r="X4703" t="s">
        <v>74</v>
      </c>
      <c r="Y4703" t="s">
        <v>302</v>
      </c>
      <c r="Z4703" t="s">
        <v>170</v>
      </c>
      <c r="AA4703" t="s">
        <v>64</v>
      </c>
      <c r="AB4703" t="s">
        <v>65</v>
      </c>
      <c r="AC4703" t="s">
        <v>66</v>
      </c>
      <c r="AD4703" t="s">
        <v>74</v>
      </c>
      <c r="AE4703" t="s">
        <v>1872</v>
      </c>
      <c r="AF4703" t="s">
        <v>616</v>
      </c>
      <c r="AG4703" t="s">
        <v>189</v>
      </c>
      <c r="AH4703" t="s">
        <v>173</v>
      </c>
      <c r="AI4703" t="s">
        <v>209</v>
      </c>
      <c r="AJ4703" t="s">
        <v>373</v>
      </c>
      <c r="AK4703" t="s">
        <v>73</v>
      </c>
      <c r="AL4703" t="s">
        <v>75</v>
      </c>
      <c r="AM4703" t="s">
        <v>68</v>
      </c>
      <c r="AN4703" t="s">
        <v>76</v>
      </c>
      <c r="AO4703" t="s">
        <v>104</v>
      </c>
      <c r="AP4703" t="s">
        <v>656</v>
      </c>
      <c r="AQ4703" t="s">
        <v>203</v>
      </c>
      <c r="AR4703" t="s">
        <v>67</v>
      </c>
      <c r="AS4703" t="s">
        <v>54</v>
      </c>
      <c r="AT4703" t="s">
        <v>58</v>
      </c>
      <c r="AU4703" t="s">
        <v>107</v>
      </c>
      <c r="AV4703" t="s">
        <v>21705</v>
      </c>
    </row>
    <row r="4704" spans="1:48" x14ac:dyDescent="0.3">
      <c r="A4704" t="s">
        <v>21706</v>
      </c>
      <c r="B4704" t="s">
        <v>21707</v>
      </c>
      <c r="C4704" s="1" t="str">
        <f t="shared" si="776"/>
        <v>21:0976</v>
      </c>
      <c r="D4704" s="1" t="str">
        <f t="shared" si="773"/>
        <v>21:0104</v>
      </c>
      <c r="E4704" t="s">
        <v>21708</v>
      </c>
      <c r="F4704" t="s">
        <v>21709</v>
      </c>
      <c r="H4704">
        <v>58.653102500000003</v>
      </c>
      <c r="I4704">
        <v>-96.226381700000005</v>
      </c>
      <c r="J4704" s="1" t="str">
        <f t="shared" si="774"/>
        <v>NGR lake sediment grab sample</v>
      </c>
      <c r="K4704" s="1" t="str">
        <f t="shared" si="775"/>
        <v>&lt;177 micron (NGR)</v>
      </c>
      <c r="L4704">
        <v>19</v>
      </c>
      <c r="M4704" t="s">
        <v>289</v>
      </c>
      <c r="N4704">
        <v>136</v>
      </c>
      <c r="O4704" t="s">
        <v>168</v>
      </c>
      <c r="P4704" t="s">
        <v>138</v>
      </c>
      <c r="Q4704" t="s">
        <v>552</v>
      </c>
      <c r="R4704" t="s">
        <v>1495</v>
      </c>
      <c r="S4704" t="s">
        <v>57</v>
      </c>
      <c r="T4704" t="s">
        <v>698</v>
      </c>
      <c r="U4704" t="s">
        <v>104</v>
      </c>
      <c r="V4704" t="s">
        <v>890</v>
      </c>
      <c r="W4704" t="s">
        <v>63</v>
      </c>
      <c r="X4704" t="s">
        <v>67</v>
      </c>
      <c r="Y4704" t="s">
        <v>95</v>
      </c>
      <c r="Z4704" t="s">
        <v>170</v>
      </c>
      <c r="AA4704" t="s">
        <v>64</v>
      </c>
      <c r="AB4704" t="s">
        <v>264</v>
      </c>
      <c r="AC4704" t="s">
        <v>66</v>
      </c>
      <c r="AD4704" t="s">
        <v>62</v>
      </c>
      <c r="AE4704" t="s">
        <v>1340</v>
      </c>
      <c r="AF4704" t="s">
        <v>356</v>
      </c>
      <c r="AG4704" t="s">
        <v>725</v>
      </c>
      <c r="AH4704" t="s">
        <v>70</v>
      </c>
      <c r="AI4704" t="s">
        <v>71</v>
      </c>
      <c r="AJ4704" t="s">
        <v>292</v>
      </c>
      <c r="AK4704" t="s">
        <v>73</v>
      </c>
      <c r="AL4704" t="s">
        <v>177</v>
      </c>
      <c r="AM4704" t="s">
        <v>177</v>
      </c>
      <c r="AN4704" t="s">
        <v>76</v>
      </c>
      <c r="AO4704" t="s">
        <v>92</v>
      </c>
      <c r="AP4704" t="s">
        <v>225</v>
      </c>
      <c r="AQ4704" t="s">
        <v>178</v>
      </c>
      <c r="AR4704" t="s">
        <v>67</v>
      </c>
      <c r="AS4704" t="s">
        <v>54</v>
      </c>
      <c r="AT4704" t="s">
        <v>91</v>
      </c>
      <c r="AU4704" t="s">
        <v>107</v>
      </c>
      <c r="AV4704" t="s">
        <v>8916</v>
      </c>
    </row>
    <row r="4705" spans="1:48" x14ac:dyDescent="0.3">
      <c r="A4705" t="s">
        <v>21710</v>
      </c>
      <c r="B4705" t="s">
        <v>21711</v>
      </c>
      <c r="C4705" s="1" t="str">
        <f t="shared" si="776"/>
        <v>21:0976</v>
      </c>
      <c r="D4705" s="1" t="str">
        <f t="shared" si="773"/>
        <v>21:0104</v>
      </c>
      <c r="E4705" t="s">
        <v>21712</v>
      </c>
      <c r="F4705" t="s">
        <v>21713</v>
      </c>
      <c r="H4705">
        <v>58.814796299999998</v>
      </c>
      <c r="I4705">
        <v>-96.778980599999997</v>
      </c>
      <c r="J4705" s="1" t="str">
        <f t="shared" si="774"/>
        <v>NGR lake sediment grab sample</v>
      </c>
      <c r="K4705" s="1" t="str">
        <f t="shared" si="775"/>
        <v>&lt;177 micron (NGR)</v>
      </c>
      <c r="L4705">
        <v>20</v>
      </c>
      <c r="M4705" t="s">
        <v>52</v>
      </c>
      <c r="N4705">
        <v>137</v>
      </c>
      <c r="O4705" t="s">
        <v>92</v>
      </c>
      <c r="P4705" t="s">
        <v>54</v>
      </c>
      <c r="Q4705" t="s">
        <v>1216</v>
      </c>
      <c r="R4705" t="s">
        <v>10312</v>
      </c>
      <c r="S4705" t="s">
        <v>57</v>
      </c>
      <c r="T4705" t="s">
        <v>248</v>
      </c>
      <c r="U4705" t="s">
        <v>77</v>
      </c>
      <c r="V4705" t="s">
        <v>478</v>
      </c>
      <c r="W4705" t="s">
        <v>193</v>
      </c>
      <c r="X4705" t="s">
        <v>62</v>
      </c>
      <c r="Y4705" t="s">
        <v>136</v>
      </c>
      <c r="Z4705" t="s">
        <v>138</v>
      </c>
      <c r="AA4705" t="s">
        <v>64</v>
      </c>
      <c r="AB4705" t="s">
        <v>365</v>
      </c>
      <c r="AC4705" t="s">
        <v>66</v>
      </c>
      <c r="AD4705" t="s">
        <v>67</v>
      </c>
      <c r="AE4705" t="s">
        <v>526</v>
      </c>
      <c r="AF4705" t="s">
        <v>69</v>
      </c>
      <c r="AG4705" t="s">
        <v>58</v>
      </c>
      <c r="AH4705" t="s">
        <v>173</v>
      </c>
      <c r="AI4705" t="s">
        <v>168</v>
      </c>
      <c r="AJ4705" t="s">
        <v>4773</v>
      </c>
      <c r="AK4705" t="s">
        <v>73</v>
      </c>
      <c r="AL4705" t="s">
        <v>526</v>
      </c>
      <c r="AM4705" t="s">
        <v>238</v>
      </c>
      <c r="AN4705" t="s">
        <v>76</v>
      </c>
      <c r="AO4705" t="s">
        <v>116</v>
      </c>
      <c r="AP4705" t="s">
        <v>253</v>
      </c>
      <c r="AQ4705" t="s">
        <v>178</v>
      </c>
      <c r="AR4705" t="s">
        <v>67</v>
      </c>
      <c r="AS4705" t="s">
        <v>170</v>
      </c>
      <c r="AT4705" t="s">
        <v>277</v>
      </c>
      <c r="AU4705" t="s">
        <v>107</v>
      </c>
      <c r="AV4705" t="s">
        <v>21714</v>
      </c>
    </row>
    <row r="4706" spans="1:48" hidden="1" x14ac:dyDescent="0.3">
      <c r="A4706" t="s">
        <v>21715</v>
      </c>
      <c r="B4706" t="s">
        <v>21716</v>
      </c>
      <c r="C4706" s="1" t="str">
        <f t="shared" si="776"/>
        <v>21:0976</v>
      </c>
      <c r="D4706" s="1" t="str">
        <f>HYPERLINK("https://geochem.nrcan.gc.ca/cdogs/content/svy/svy_e.htm", "")</f>
        <v/>
      </c>
      <c r="G4706" s="1" t="str">
        <f>HYPERLINK("https://geochem.nrcan.gc.ca/cdogs/content/cr_/cr_00091_e.htm", "91")</f>
        <v>91</v>
      </c>
      <c r="J4706" t="s">
        <v>230</v>
      </c>
      <c r="K4706" t="s">
        <v>231</v>
      </c>
      <c r="L4706">
        <v>20</v>
      </c>
      <c r="M4706" t="s">
        <v>232</v>
      </c>
      <c r="N4706">
        <v>138</v>
      </c>
      <c r="O4706" t="s">
        <v>357</v>
      </c>
      <c r="P4706" t="s">
        <v>203</v>
      </c>
      <c r="Q4706" t="s">
        <v>642</v>
      </c>
      <c r="R4706" t="s">
        <v>251</v>
      </c>
      <c r="S4706" t="s">
        <v>57</v>
      </c>
      <c r="T4706" t="s">
        <v>172</v>
      </c>
      <c r="U4706" t="s">
        <v>116</v>
      </c>
      <c r="V4706" t="s">
        <v>339</v>
      </c>
      <c r="W4706" t="s">
        <v>171</v>
      </c>
      <c r="X4706" t="s">
        <v>62</v>
      </c>
      <c r="Y4706" t="s">
        <v>254</v>
      </c>
      <c r="Z4706" t="s">
        <v>138</v>
      </c>
      <c r="AA4706" t="s">
        <v>64</v>
      </c>
      <c r="AB4706" t="s">
        <v>616</v>
      </c>
      <c r="AC4706" t="s">
        <v>224</v>
      </c>
      <c r="AD4706" t="s">
        <v>67</v>
      </c>
      <c r="AE4706" t="s">
        <v>238</v>
      </c>
      <c r="AF4706" t="s">
        <v>357</v>
      </c>
      <c r="AG4706" t="s">
        <v>69</v>
      </c>
      <c r="AH4706" t="s">
        <v>211</v>
      </c>
      <c r="AI4706" t="s">
        <v>104</v>
      </c>
      <c r="AJ4706" t="s">
        <v>340</v>
      </c>
      <c r="AK4706" t="s">
        <v>73</v>
      </c>
      <c r="AL4706" t="s">
        <v>103</v>
      </c>
      <c r="AM4706" t="s">
        <v>157</v>
      </c>
      <c r="AN4706" t="s">
        <v>76</v>
      </c>
      <c r="AO4706" t="s">
        <v>118</v>
      </c>
      <c r="AP4706" t="s">
        <v>21717</v>
      </c>
      <c r="AQ4706" t="s">
        <v>280</v>
      </c>
      <c r="AR4706" t="s">
        <v>67</v>
      </c>
      <c r="AS4706" t="s">
        <v>96</v>
      </c>
      <c r="AT4706" t="s">
        <v>562</v>
      </c>
      <c r="AU4706" t="s">
        <v>479</v>
      </c>
      <c r="AV4706" t="s">
        <v>11014</v>
      </c>
    </row>
    <row r="4707" spans="1:48" x14ac:dyDescent="0.3">
      <c r="A4707" t="s">
        <v>21718</v>
      </c>
      <c r="B4707" t="s">
        <v>21719</v>
      </c>
      <c r="C4707" s="1" t="str">
        <f t="shared" si="776"/>
        <v>21:0976</v>
      </c>
      <c r="D4707" s="1" t="str">
        <f t="shared" ref="D4707:D4729" si="777">HYPERLINK("https://geochem.nrcan.gc.ca/cdogs/content/svy/svy210104_e.htm", "21:0104")</f>
        <v>21:0104</v>
      </c>
      <c r="E4707" t="s">
        <v>21720</v>
      </c>
      <c r="F4707" t="s">
        <v>21721</v>
      </c>
      <c r="H4707">
        <v>58.743384599999999</v>
      </c>
      <c r="I4707">
        <v>-96.757471199999998</v>
      </c>
      <c r="J4707" s="1" t="str">
        <f t="shared" ref="J4707:J4729" si="778">HYPERLINK("https://geochem.nrcan.gc.ca/cdogs/content/kwd/kwd020027_e.htm", "NGR lake sediment grab sample")</f>
        <v>NGR lake sediment grab sample</v>
      </c>
      <c r="K4707" s="1" t="str">
        <f t="shared" ref="K4707:K4729" si="779">HYPERLINK("https://geochem.nrcan.gc.ca/cdogs/content/kwd/kwd080006_e.htm", "&lt;177 micron (NGR)")</f>
        <v>&lt;177 micron (NGR)</v>
      </c>
      <c r="L4707">
        <v>20</v>
      </c>
      <c r="M4707" t="s">
        <v>86</v>
      </c>
      <c r="N4707">
        <v>139</v>
      </c>
      <c r="O4707" t="s">
        <v>616</v>
      </c>
      <c r="P4707" t="s">
        <v>54</v>
      </c>
      <c r="Q4707" t="s">
        <v>552</v>
      </c>
      <c r="R4707" t="s">
        <v>11189</v>
      </c>
      <c r="S4707" t="s">
        <v>57</v>
      </c>
      <c r="T4707" t="s">
        <v>252</v>
      </c>
      <c r="U4707" t="s">
        <v>90</v>
      </c>
      <c r="V4707" t="s">
        <v>187</v>
      </c>
      <c r="W4707" t="s">
        <v>276</v>
      </c>
      <c r="X4707" t="s">
        <v>74</v>
      </c>
      <c r="Y4707" t="s">
        <v>56</v>
      </c>
      <c r="Z4707" t="s">
        <v>127</v>
      </c>
      <c r="AA4707" t="s">
        <v>64</v>
      </c>
      <c r="AB4707" t="s">
        <v>575</v>
      </c>
      <c r="AC4707" t="s">
        <v>66</v>
      </c>
      <c r="AD4707" t="s">
        <v>62</v>
      </c>
      <c r="AE4707" t="s">
        <v>177</v>
      </c>
      <c r="AF4707" t="s">
        <v>357</v>
      </c>
      <c r="AG4707" t="s">
        <v>303</v>
      </c>
      <c r="AH4707" t="s">
        <v>173</v>
      </c>
      <c r="AI4707" t="s">
        <v>59</v>
      </c>
      <c r="AJ4707" t="s">
        <v>124</v>
      </c>
      <c r="AK4707" t="s">
        <v>73</v>
      </c>
      <c r="AL4707" t="s">
        <v>75</v>
      </c>
      <c r="AM4707" t="s">
        <v>125</v>
      </c>
      <c r="AN4707" t="s">
        <v>76</v>
      </c>
      <c r="AO4707" t="s">
        <v>203</v>
      </c>
      <c r="AP4707" t="s">
        <v>566</v>
      </c>
      <c r="AQ4707" t="s">
        <v>123</v>
      </c>
      <c r="AR4707" t="s">
        <v>67</v>
      </c>
      <c r="AS4707" t="s">
        <v>54</v>
      </c>
      <c r="AT4707" t="s">
        <v>437</v>
      </c>
      <c r="AU4707" t="s">
        <v>107</v>
      </c>
      <c r="AV4707" t="s">
        <v>10604</v>
      </c>
    </row>
    <row r="4708" spans="1:48" x14ac:dyDescent="0.3">
      <c r="A4708" t="s">
        <v>21722</v>
      </c>
      <c r="B4708" t="s">
        <v>21723</v>
      </c>
      <c r="C4708" s="1" t="str">
        <f t="shared" si="776"/>
        <v>21:0976</v>
      </c>
      <c r="D4708" s="1" t="str">
        <f t="shared" si="777"/>
        <v>21:0104</v>
      </c>
      <c r="E4708" t="s">
        <v>21724</v>
      </c>
      <c r="F4708" t="s">
        <v>21725</v>
      </c>
      <c r="H4708">
        <v>58.748570000000001</v>
      </c>
      <c r="I4708">
        <v>-96.698969000000005</v>
      </c>
      <c r="J4708" s="1" t="str">
        <f t="shared" si="778"/>
        <v>NGR lake sediment grab sample</v>
      </c>
      <c r="K4708" s="1" t="str">
        <f t="shared" si="779"/>
        <v>&lt;177 micron (NGR)</v>
      </c>
      <c r="L4708">
        <v>20</v>
      </c>
      <c r="M4708" t="s">
        <v>113</v>
      </c>
      <c r="N4708">
        <v>140</v>
      </c>
      <c r="O4708" t="s">
        <v>168</v>
      </c>
      <c r="P4708" t="s">
        <v>54</v>
      </c>
      <c r="Q4708" t="s">
        <v>395</v>
      </c>
      <c r="R4708" t="s">
        <v>69</v>
      </c>
      <c r="S4708" t="s">
        <v>57</v>
      </c>
      <c r="T4708" t="s">
        <v>315</v>
      </c>
      <c r="U4708" t="s">
        <v>357</v>
      </c>
      <c r="V4708" t="s">
        <v>97</v>
      </c>
      <c r="W4708" t="s">
        <v>388</v>
      </c>
      <c r="X4708" t="s">
        <v>62</v>
      </c>
      <c r="Y4708" t="s">
        <v>233</v>
      </c>
      <c r="Z4708" t="s">
        <v>59</v>
      </c>
      <c r="AA4708" t="s">
        <v>64</v>
      </c>
      <c r="AB4708" t="s">
        <v>326</v>
      </c>
      <c r="AC4708" t="s">
        <v>66</v>
      </c>
      <c r="AD4708" t="s">
        <v>74</v>
      </c>
      <c r="AE4708" t="s">
        <v>526</v>
      </c>
      <c r="AF4708" t="s">
        <v>550</v>
      </c>
      <c r="AG4708" t="s">
        <v>277</v>
      </c>
      <c r="AH4708" t="s">
        <v>173</v>
      </c>
      <c r="AI4708" t="s">
        <v>92</v>
      </c>
      <c r="AJ4708" t="s">
        <v>592</v>
      </c>
      <c r="AK4708" t="s">
        <v>73</v>
      </c>
      <c r="AL4708" t="s">
        <v>206</v>
      </c>
      <c r="AM4708" t="s">
        <v>206</v>
      </c>
      <c r="AN4708" t="s">
        <v>76</v>
      </c>
      <c r="AO4708" t="s">
        <v>116</v>
      </c>
      <c r="AP4708" t="s">
        <v>11968</v>
      </c>
      <c r="AQ4708" t="s">
        <v>168</v>
      </c>
      <c r="AR4708" t="s">
        <v>74</v>
      </c>
      <c r="AS4708" t="s">
        <v>62</v>
      </c>
      <c r="AT4708" t="s">
        <v>91</v>
      </c>
      <c r="AU4708" t="s">
        <v>107</v>
      </c>
      <c r="AV4708" t="s">
        <v>6790</v>
      </c>
    </row>
    <row r="4709" spans="1:48" x14ac:dyDescent="0.3">
      <c r="A4709" t="s">
        <v>21726</v>
      </c>
      <c r="B4709" t="s">
        <v>21727</v>
      </c>
      <c r="C4709" s="1" t="str">
        <f t="shared" si="776"/>
        <v>21:0976</v>
      </c>
      <c r="D4709" s="1" t="str">
        <f t="shared" si="777"/>
        <v>21:0104</v>
      </c>
      <c r="E4709" t="s">
        <v>21724</v>
      </c>
      <c r="F4709" t="s">
        <v>21728</v>
      </c>
      <c r="H4709">
        <v>58.748570000000001</v>
      </c>
      <c r="I4709">
        <v>-96.698969000000005</v>
      </c>
      <c r="J4709" s="1" t="str">
        <f t="shared" si="778"/>
        <v>NGR lake sediment grab sample</v>
      </c>
      <c r="K4709" s="1" t="str">
        <f t="shared" si="779"/>
        <v>&lt;177 micron (NGR)</v>
      </c>
      <c r="L4709">
        <v>20</v>
      </c>
      <c r="M4709" t="s">
        <v>132</v>
      </c>
      <c r="N4709">
        <v>141</v>
      </c>
      <c r="O4709" t="s">
        <v>1125</v>
      </c>
      <c r="P4709" t="s">
        <v>54</v>
      </c>
      <c r="Q4709" t="s">
        <v>387</v>
      </c>
      <c r="R4709" t="s">
        <v>187</v>
      </c>
      <c r="S4709" t="s">
        <v>57</v>
      </c>
      <c r="T4709" t="s">
        <v>315</v>
      </c>
      <c r="U4709" t="s">
        <v>357</v>
      </c>
      <c r="V4709" t="s">
        <v>725</v>
      </c>
      <c r="W4709" t="s">
        <v>263</v>
      </c>
      <c r="X4709" t="s">
        <v>62</v>
      </c>
      <c r="Y4709" t="s">
        <v>692</v>
      </c>
      <c r="Z4709" t="s">
        <v>59</v>
      </c>
      <c r="AA4709" t="s">
        <v>64</v>
      </c>
      <c r="AB4709" t="s">
        <v>100</v>
      </c>
      <c r="AC4709" t="s">
        <v>66</v>
      </c>
      <c r="AD4709" t="s">
        <v>67</v>
      </c>
      <c r="AE4709" t="s">
        <v>238</v>
      </c>
      <c r="AF4709" t="s">
        <v>522</v>
      </c>
      <c r="AG4709" t="s">
        <v>315</v>
      </c>
      <c r="AH4709" t="s">
        <v>173</v>
      </c>
      <c r="AI4709" t="s">
        <v>178</v>
      </c>
      <c r="AJ4709" t="s">
        <v>168</v>
      </c>
      <c r="AK4709" t="s">
        <v>73</v>
      </c>
      <c r="AL4709" t="s">
        <v>526</v>
      </c>
      <c r="AM4709" t="s">
        <v>206</v>
      </c>
      <c r="AN4709" t="s">
        <v>76</v>
      </c>
      <c r="AO4709" t="s">
        <v>116</v>
      </c>
      <c r="AP4709" t="s">
        <v>2144</v>
      </c>
      <c r="AQ4709" t="s">
        <v>168</v>
      </c>
      <c r="AR4709" t="s">
        <v>74</v>
      </c>
      <c r="AS4709" t="s">
        <v>170</v>
      </c>
      <c r="AT4709" t="s">
        <v>277</v>
      </c>
      <c r="AU4709" t="s">
        <v>107</v>
      </c>
      <c r="AV4709" t="s">
        <v>21729</v>
      </c>
    </row>
    <row r="4710" spans="1:48" x14ac:dyDescent="0.3">
      <c r="A4710" t="s">
        <v>21730</v>
      </c>
      <c r="B4710" t="s">
        <v>21731</v>
      </c>
      <c r="C4710" s="1" t="str">
        <f t="shared" si="776"/>
        <v>21:0976</v>
      </c>
      <c r="D4710" s="1" t="str">
        <f t="shared" si="777"/>
        <v>21:0104</v>
      </c>
      <c r="E4710" t="s">
        <v>21732</v>
      </c>
      <c r="F4710" t="s">
        <v>21733</v>
      </c>
      <c r="H4710">
        <v>58.766463600000002</v>
      </c>
      <c r="I4710">
        <v>-96.723037300000001</v>
      </c>
      <c r="J4710" s="1" t="str">
        <f t="shared" si="778"/>
        <v>NGR lake sediment grab sample</v>
      </c>
      <c r="K4710" s="1" t="str">
        <f t="shared" si="779"/>
        <v>&lt;177 micron (NGR)</v>
      </c>
      <c r="L4710">
        <v>20</v>
      </c>
      <c r="M4710" t="s">
        <v>149</v>
      </c>
      <c r="N4710">
        <v>142</v>
      </c>
      <c r="O4710" t="s">
        <v>348</v>
      </c>
      <c r="P4710" t="s">
        <v>54</v>
      </c>
      <c r="Q4710" t="s">
        <v>558</v>
      </c>
      <c r="R4710" t="s">
        <v>14110</v>
      </c>
      <c r="S4710" t="s">
        <v>57</v>
      </c>
      <c r="T4710" t="s">
        <v>1089</v>
      </c>
      <c r="U4710" t="s">
        <v>104</v>
      </c>
      <c r="V4710" t="s">
        <v>236</v>
      </c>
      <c r="W4710" t="s">
        <v>220</v>
      </c>
      <c r="X4710" t="s">
        <v>74</v>
      </c>
      <c r="Y4710" t="s">
        <v>276</v>
      </c>
      <c r="Z4710" t="s">
        <v>96</v>
      </c>
      <c r="AA4710" t="s">
        <v>64</v>
      </c>
      <c r="AB4710" t="s">
        <v>189</v>
      </c>
      <c r="AC4710" t="s">
        <v>66</v>
      </c>
      <c r="AD4710" t="s">
        <v>67</v>
      </c>
      <c r="AE4710" t="s">
        <v>74</v>
      </c>
      <c r="AF4710" t="s">
        <v>436</v>
      </c>
      <c r="AG4710" t="s">
        <v>142</v>
      </c>
      <c r="AH4710" t="s">
        <v>173</v>
      </c>
      <c r="AI4710" t="s">
        <v>150</v>
      </c>
      <c r="AJ4710" t="s">
        <v>124</v>
      </c>
      <c r="AK4710" t="s">
        <v>73</v>
      </c>
      <c r="AL4710" t="s">
        <v>157</v>
      </c>
      <c r="AM4710" t="s">
        <v>125</v>
      </c>
      <c r="AN4710" t="s">
        <v>76</v>
      </c>
      <c r="AO4710" t="s">
        <v>178</v>
      </c>
      <c r="AP4710" t="s">
        <v>283</v>
      </c>
      <c r="AQ4710" t="s">
        <v>265</v>
      </c>
      <c r="AR4710" t="s">
        <v>67</v>
      </c>
      <c r="AS4710" t="s">
        <v>62</v>
      </c>
      <c r="AT4710" t="s">
        <v>277</v>
      </c>
      <c r="AU4710" t="s">
        <v>107</v>
      </c>
      <c r="AV4710" t="s">
        <v>465</v>
      </c>
    </row>
    <row r="4711" spans="1:48" x14ac:dyDescent="0.3">
      <c r="A4711" t="s">
        <v>21734</v>
      </c>
      <c r="B4711" t="s">
        <v>21735</v>
      </c>
      <c r="C4711" s="1" t="str">
        <f t="shared" si="776"/>
        <v>21:0976</v>
      </c>
      <c r="D4711" s="1" t="str">
        <f t="shared" si="777"/>
        <v>21:0104</v>
      </c>
      <c r="E4711" t="s">
        <v>21736</v>
      </c>
      <c r="F4711" t="s">
        <v>21737</v>
      </c>
      <c r="H4711">
        <v>58.783327700000001</v>
      </c>
      <c r="I4711">
        <v>-96.767216700000006</v>
      </c>
      <c r="J4711" s="1" t="str">
        <f t="shared" si="778"/>
        <v>NGR lake sediment grab sample</v>
      </c>
      <c r="K4711" s="1" t="str">
        <f t="shared" si="779"/>
        <v>&lt;177 micron (NGR)</v>
      </c>
      <c r="L4711">
        <v>20</v>
      </c>
      <c r="M4711" t="s">
        <v>165</v>
      </c>
      <c r="N4711">
        <v>143</v>
      </c>
      <c r="O4711" t="s">
        <v>92</v>
      </c>
      <c r="P4711" t="s">
        <v>54</v>
      </c>
      <c r="Q4711" t="s">
        <v>624</v>
      </c>
      <c r="R4711" t="s">
        <v>90</v>
      </c>
      <c r="S4711" t="s">
        <v>57</v>
      </c>
      <c r="T4711" t="s">
        <v>315</v>
      </c>
      <c r="U4711" t="s">
        <v>77</v>
      </c>
      <c r="V4711" t="s">
        <v>93</v>
      </c>
      <c r="W4711" t="s">
        <v>292</v>
      </c>
      <c r="X4711" t="s">
        <v>74</v>
      </c>
      <c r="Y4711" t="s">
        <v>336</v>
      </c>
      <c r="Z4711" t="s">
        <v>138</v>
      </c>
      <c r="AA4711" t="s">
        <v>64</v>
      </c>
      <c r="AB4711" t="s">
        <v>97</v>
      </c>
      <c r="AC4711" t="s">
        <v>66</v>
      </c>
      <c r="AD4711" t="s">
        <v>170</v>
      </c>
      <c r="AE4711" t="s">
        <v>206</v>
      </c>
      <c r="AF4711" t="s">
        <v>99</v>
      </c>
      <c r="AG4711" t="s">
        <v>152</v>
      </c>
      <c r="AH4711" t="s">
        <v>173</v>
      </c>
      <c r="AI4711" t="s">
        <v>203</v>
      </c>
      <c r="AJ4711" t="s">
        <v>1073</v>
      </c>
      <c r="AK4711" t="s">
        <v>73</v>
      </c>
      <c r="AL4711" t="s">
        <v>206</v>
      </c>
      <c r="AM4711" t="s">
        <v>206</v>
      </c>
      <c r="AN4711" t="s">
        <v>76</v>
      </c>
      <c r="AO4711" t="s">
        <v>116</v>
      </c>
      <c r="AP4711" t="s">
        <v>482</v>
      </c>
      <c r="AQ4711" t="s">
        <v>382</v>
      </c>
      <c r="AR4711" t="s">
        <v>67</v>
      </c>
      <c r="AS4711" t="s">
        <v>170</v>
      </c>
      <c r="AT4711" t="s">
        <v>248</v>
      </c>
      <c r="AU4711" t="s">
        <v>107</v>
      </c>
      <c r="AV4711" t="s">
        <v>317</v>
      </c>
    </row>
    <row r="4712" spans="1:48" x14ac:dyDescent="0.3">
      <c r="A4712" t="s">
        <v>21738</v>
      </c>
      <c r="B4712" t="s">
        <v>21739</v>
      </c>
      <c r="C4712" s="1" t="str">
        <f t="shared" si="776"/>
        <v>21:0976</v>
      </c>
      <c r="D4712" s="1" t="str">
        <f t="shared" si="777"/>
        <v>21:0104</v>
      </c>
      <c r="E4712" t="s">
        <v>21740</v>
      </c>
      <c r="F4712" t="s">
        <v>21741</v>
      </c>
      <c r="H4712">
        <v>58.814263799999999</v>
      </c>
      <c r="I4712">
        <v>-96.700404199999994</v>
      </c>
      <c r="J4712" s="1" t="str">
        <f t="shared" si="778"/>
        <v>NGR lake sediment grab sample</v>
      </c>
      <c r="K4712" s="1" t="str">
        <f t="shared" si="779"/>
        <v>&lt;177 micron (NGR)</v>
      </c>
      <c r="L4712">
        <v>20</v>
      </c>
      <c r="M4712" t="s">
        <v>185</v>
      </c>
      <c r="N4712">
        <v>144</v>
      </c>
      <c r="O4712" t="s">
        <v>127</v>
      </c>
      <c r="P4712" t="s">
        <v>54</v>
      </c>
      <c r="Q4712" t="s">
        <v>1295</v>
      </c>
      <c r="R4712" t="s">
        <v>381</v>
      </c>
      <c r="S4712" t="s">
        <v>57</v>
      </c>
      <c r="T4712" t="s">
        <v>207</v>
      </c>
      <c r="U4712" t="s">
        <v>168</v>
      </c>
      <c r="V4712" t="s">
        <v>190</v>
      </c>
      <c r="W4712" t="s">
        <v>211</v>
      </c>
      <c r="X4712" t="s">
        <v>67</v>
      </c>
      <c r="Y4712" t="s">
        <v>137</v>
      </c>
      <c r="Z4712" t="s">
        <v>127</v>
      </c>
      <c r="AA4712" t="s">
        <v>64</v>
      </c>
      <c r="AB4712" t="s">
        <v>691</v>
      </c>
      <c r="AC4712" t="s">
        <v>66</v>
      </c>
      <c r="AD4712" t="s">
        <v>67</v>
      </c>
      <c r="AE4712" t="s">
        <v>490</v>
      </c>
      <c r="AF4712" t="s">
        <v>69</v>
      </c>
      <c r="AG4712" t="s">
        <v>175</v>
      </c>
      <c r="AH4712" t="s">
        <v>173</v>
      </c>
      <c r="AI4712" t="s">
        <v>439</v>
      </c>
      <c r="AJ4712" t="s">
        <v>138</v>
      </c>
      <c r="AK4712" t="s">
        <v>73</v>
      </c>
      <c r="AL4712" t="s">
        <v>177</v>
      </c>
      <c r="AM4712" t="s">
        <v>125</v>
      </c>
      <c r="AN4712" t="s">
        <v>76</v>
      </c>
      <c r="AO4712" t="s">
        <v>203</v>
      </c>
      <c r="AP4712" t="s">
        <v>179</v>
      </c>
      <c r="AQ4712" t="s">
        <v>159</v>
      </c>
      <c r="AR4712" t="s">
        <v>74</v>
      </c>
      <c r="AS4712" t="s">
        <v>54</v>
      </c>
      <c r="AT4712" t="s">
        <v>58</v>
      </c>
      <c r="AU4712" t="s">
        <v>107</v>
      </c>
      <c r="AV4712" t="s">
        <v>17856</v>
      </c>
    </row>
    <row r="4713" spans="1:48" x14ac:dyDescent="0.3">
      <c r="A4713" t="s">
        <v>21742</v>
      </c>
      <c r="B4713" t="s">
        <v>21743</v>
      </c>
      <c r="C4713" s="1" t="str">
        <f t="shared" si="776"/>
        <v>21:0976</v>
      </c>
      <c r="D4713" s="1" t="str">
        <f t="shared" si="777"/>
        <v>21:0104</v>
      </c>
      <c r="E4713" t="s">
        <v>21712</v>
      </c>
      <c r="F4713" t="s">
        <v>21744</v>
      </c>
      <c r="H4713">
        <v>58.814796299999998</v>
      </c>
      <c r="I4713">
        <v>-96.778980599999997</v>
      </c>
      <c r="J4713" s="1" t="str">
        <f t="shared" si="778"/>
        <v>NGR lake sediment grab sample</v>
      </c>
      <c r="K4713" s="1" t="str">
        <f t="shared" si="779"/>
        <v>&lt;177 micron (NGR)</v>
      </c>
      <c r="L4713">
        <v>20</v>
      </c>
      <c r="M4713" t="s">
        <v>345</v>
      </c>
      <c r="N4713">
        <v>145</v>
      </c>
      <c r="O4713" t="s">
        <v>178</v>
      </c>
      <c r="P4713" t="s">
        <v>96</v>
      </c>
      <c r="Q4713" t="s">
        <v>420</v>
      </c>
      <c r="R4713" t="s">
        <v>1659</v>
      </c>
      <c r="S4713" t="s">
        <v>57</v>
      </c>
      <c r="T4713" t="s">
        <v>248</v>
      </c>
      <c r="U4713" t="s">
        <v>281</v>
      </c>
      <c r="V4713" t="s">
        <v>251</v>
      </c>
      <c r="W4713" t="s">
        <v>327</v>
      </c>
      <c r="X4713" t="s">
        <v>74</v>
      </c>
      <c r="Y4713" t="s">
        <v>94</v>
      </c>
      <c r="Z4713" t="s">
        <v>138</v>
      </c>
      <c r="AA4713" t="s">
        <v>64</v>
      </c>
      <c r="AB4713" t="s">
        <v>326</v>
      </c>
      <c r="AC4713" t="s">
        <v>66</v>
      </c>
      <c r="AD4713" t="s">
        <v>170</v>
      </c>
      <c r="AE4713" t="s">
        <v>526</v>
      </c>
      <c r="AF4713" t="s">
        <v>317</v>
      </c>
      <c r="AG4713" t="s">
        <v>135</v>
      </c>
      <c r="AH4713" t="s">
        <v>173</v>
      </c>
      <c r="AI4713" t="s">
        <v>168</v>
      </c>
      <c r="AJ4713" t="s">
        <v>168</v>
      </c>
      <c r="AK4713" t="s">
        <v>73</v>
      </c>
      <c r="AL4713" t="s">
        <v>206</v>
      </c>
      <c r="AM4713" t="s">
        <v>526</v>
      </c>
      <c r="AN4713" t="s">
        <v>76</v>
      </c>
      <c r="AO4713" t="s">
        <v>134</v>
      </c>
      <c r="AP4713" t="s">
        <v>78</v>
      </c>
      <c r="AQ4713" t="s">
        <v>92</v>
      </c>
      <c r="AR4713" t="s">
        <v>67</v>
      </c>
      <c r="AS4713" t="s">
        <v>62</v>
      </c>
      <c r="AT4713" t="s">
        <v>277</v>
      </c>
      <c r="AU4713" t="s">
        <v>107</v>
      </c>
      <c r="AV4713" t="s">
        <v>13359</v>
      </c>
    </row>
    <row r="4714" spans="1:48" x14ac:dyDescent="0.3">
      <c r="A4714" t="s">
        <v>21745</v>
      </c>
      <c r="B4714" t="s">
        <v>21746</v>
      </c>
      <c r="C4714" s="1" t="str">
        <f t="shared" si="776"/>
        <v>21:0976</v>
      </c>
      <c r="D4714" s="1" t="str">
        <f t="shared" si="777"/>
        <v>21:0104</v>
      </c>
      <c r="E4714" t="s">
        <v>21747</v>
      </c>
      <c r="F4714" t="s">
        <v>21748</v>
      </c>
      <c r="H4714">
        <v>58.847017200000003</v>
      </c>
      <c r="I4714">
        <v>-96.772411199999993</v>
      </c>
      <c r="J4714" s="1" t="str">
        <f t="shared" si="778"/>
        <v>NGR lake sediment grab sample</v>
      </c>
      <c r="K4714" s="1" t="str">
        <f t="shared" si="779"/>
        <v>&lt;177 micron (NGR)</v>
      </c>
      <c r="L4714">
        <v>20</v>
      </c>
      <c r="M4714" t="s">
        <v>200</v>
      </c>
      <c r="N4714">
        <v>146</v>
      </c>
      <c r="O4714" t="s">
        <v>88</v>
      </c>
      <c r="P4714" t="s">
        <v>54</v>
      </c>
      <c r="Q4714" t="s">
        <v>133</v>
      </c>
      <c r="R4714" t="s">
        <v>575</v>
      </c>
      <c r="S4714" t="s">
        <v>57</v>
      </c>
      <c r="T4714" t="s">
        <v>315</v>
      </c>
      <c r="U4714" t="s">
        <v>121</v>
      </c>
      <c r="V4714" t="s">
        <v>139</v>
      </c>
      <c r="W4714" t="s">
        <v>240</v>
      </c>
      <c r="X4714" t="s">
        <v>62</v>
      </c>
      <c r="Y4714" t="s">
        <v>240</v>
      </c>
      <c r="Z4714" t="s">
        <v>59</v>
      </c>
      <c r="AA4714" t="s">
        <v>64</v>
      </c>
      <c r="AB4714" t="s">
        <v>100</v>
      </c>
      <c r="AC4714" t="s">
        <v>66</v>
      </c>
      <c r="AD4714" t="s">
        <v>170</v>
      </c>
      <c r="AE4714" t="s">
        <v>421</v>
      </c>
      <c r="AF4714" t="s">
        <v>69</v>
      </c>
      <c r="AG4714" t="s">
        <v>91</v>
      </c>
      <c r="AH4714" t="s">
        <v>173</v>
      </c>
      <c r="AI4714" t="s">
        <v>168</v>
      </c>
      <c r="AJ4714" t="s">
        <v>4037</v>
      </c>
      <c r="AK4714" t="s">
        <v>73</v>
      </c>
      <c r="AL4714" t="s">
        <v>206</v>
      </c>
      <c r="AM4714" t="s">
        <v>238</v>
      </c>
      <c r="AN4714" t="s">
        <v>76</v>
      </c>
      <c r="AO4714" t="s">
        <v>926</v>
      </c>
      <c r="AP4714" t="s">
        <v>2144</v>
      </c>
      <c r="AQ4714" t="s">
        <v>88</v>
      </c>
      <c r="AR4714" t="s">
        <v>67</v>
      </c>
      <c r="AS4714" t="s">
        <v>170</v>
      </c>
      <c r="AT4714" t="s">
        <v>73</v>
      </c>
      <c r="AU4714" t="s">
        <v>107</v>
      </c>
      <c r="AV4714" t="s">
        <v>5370</v>
      </c>
    </row>
    <row r="4715" spans="1:48" x14ac:dyDescent="0.3">
      <c r="A4715" t="s">
        <v>21749</v>
      </c>
      <c r="B4715" t="s">
        <v>21750</v>
      </c>
      <c r="C4715" s="1" t="str">
        <f t="shared" si="776"/>
        <v>21:0976</v>
      </c>
      <c r="D4715" s="1" t="str">
        <f t="shared" si="777"/>
        <v>21:0104</v>
      </c>
      <c r="E4715" t="s">
        <v>21751</v>
      </c>
      <c r="F4715" t="s">
        <v>21752</v>
      </c>
      <c r="H4715">
        <v>58.861915799999998</v>
      </c>
      <c r="I4715">
        <v>-96.7720609</v>
      </c>
      <c r="J4715" s="1" t="str">
        <f t="shared" si="778"/>
        <v>NGR lake sediment grab sample</v>
      </c>
      <c r="K4715" s="1" t="str">
        <f t="shared" si="779"/>
        <v>&lt;177 micron (NGR)</v>
      </c>
      <c r="L4715">
        <v>20</v>
      </c>
      <c r="M4715" t="s">
        <v>217</v>
      </c>
      <c r="N4715">
        <v>147</v>
      </c>
      <c r="O4715" t="s">
        <v>203</v>
      </c>
      <c r="P4715" t="s">
        <v>54</v>
      </c>
      <c r="Q4715" t="s">
        <v>676</v>
      </c>
      <c r="R4715" t="s">
        <v>290</v>
      </c>
      <c r="S4715" t="s">
        <v>57</v>
      </c>
      <c r="T4715" t="s">
        <v>364</v>
      </c>
      <c r="U4715" t="s">
        <v>134</v>
      </c>
      <c r="V4715" t="s">
        <v>853</v>
      </c>
      <c r="W4715" t="s">
        <v>336</v>
      </c>
      <c r="X4715" t="s">
        <v>62</v>
      </c>
      <c r="Y4715" t="s">
        <v>692</v>
      </c>
      <c r="Z4715" t="s">
        <v>59</v>
      </c>
      <c r="AA4715" t="s">
        <v>64</v>
      </c>
      <c r="AB4715" t="s">
        <v>249</v>
      </c>
      <c r="AC4715" t="s">
        <v>66</v>
      </c>
      <c r="AD4715" t="s">
        <v>67</v>
      </c>
      <c r="AE4715" t="s">
        <v>421</v>
      </c>
      <c r="AF4715" t="s">
        <v>264</v>
      </c>
      <c r="AG4715" t="s">
        <v>315</v>
      </c>
      <c r="AH4715" t="s">
        <v>173</v>
      </c>
      <c r="AI4715" t="s">
        <v>178</v>
      </c>
      <c r="AJ4715" t="s">
        <v>13226</v>
      </c>
      <c r="AK4715" t="s">
        <v>73</v>
      </c>
      <c r="AL4715" t="s">
        <v>238</v>
      </c>
      <c r="AM4715" t="s">
        <v>448</v>
      </c>
      <c r="AN4715" t="s">
        <v>76</v>
      </c>
      <c r="AO4715" t="s">
        <v>1396</v>
      </c>
      <c r="AP4715" t="s">
        <v>11968</v>
      </c>
      <c r="AQ4715" t="s">
        <v>117</v>
      </c>
      <c r="AR4715" t="s">
        <v>74</v>
      </c>
      <c r="AS4715" t="s">
        <v>127</v>
      </c>
      <c r="AT4715" t="s">
        <v>277</v>
      </c>
      <c r="AU4715" t="s">
        <v>107</v>
      </c>
      <c r="AV4715" t="s">
        <v>2694</v>
      </c>
    </row>
    <row r="4716" spans="1:48" x14ac:dyDescent="0.3">
      <c r="A4716" t="s">
        <v>21753</v>
      </c>
      <c r="B4716" t="s">
        <v>21754</v>
      </c>
      <c r="C4716" s="1" t="str">
        <f t="shared" si="776"/>
        <v>21:0976</v>
      </c>
      <c r="D4716" s="1" t="str">
        <f t="shared" si="777"/>
        <v>21:0104</v>
      </c>
      <c r="E4716" t="s">
        <v>21755</v>
      </c>
      <c r="F4716" t="s">
        <v>21756</v>
      </c>
      <c r="H4716">
        <v>58.897765100000001</v>
      </c>
      <c r="I4716">
        <v>-96.762862100000007</v>
      </c>
      <c r="J4716" s="1" t="str">
        <f t="shared" si="778"/>
        <v>NGR lake sediment grab sample</v>
      </c>
      <c r="K4716" s="1" t="str">
        <f t="shared" si="779"/>
        <v>&lt;177 micron (NGR)</v>
      </c>
      <c r="L4716">
        <v>20</v>
      </c>
      <c r="M4716" t="s">
        <v>246</v>
      </c>
      <c r="N4716">
        <v>148</v>
      </c>
      <c r="O4716" t="s">
        <v>413</v>
      </c>
      <c r="P4716" t="s">
        <v>138</v>
      </c>
      <c r="Q4716" t="s">
        <v>437</v>
      </c>
      <c r="R4716" t="s">
        <v>189</v>
      </c>
      <c r="S4716" t="s">
        <v>57</v>
      </c>
      <c r="T4716" t="s">
        <v>1295</v>
      </c>
      <c r="U4716" t="s">
        <v>92</v>
      </c>
      <c r="V4716" t="s">
        <v>550</v>
      </c>
      <c r="W4716" t="s">
        <v>62</v>
      </c>
      <c r="X4716" t="s">
        <v>96</v>
      </c>
      <c r="Y4716" t="s">
        <v>327</v>
      </c>
      <c r="Z4716" t="s">
        <v>62</v>
      </c>
      <c r="AA4716" t="s">
        <v>64</v>
      </c>
      <c r="AB4716" t="s">
        <v>437</v>
      </c>
      <c r="AC4716" t="s">
        <v>66</v>
      </c>
      <c r="AD4716" t="s">
        <v>127</v>
      </c>
      <c r="AE4716" t="s">
        <v>3853</v>
      </c>
      <c r="AF4716" t="s">
        <v>90</v>
      </c>
      <c r="AG4716" t="s">
        <v>317</v>
      </c>
      <c r="AH4716" t="s">
        <v>472</v>
      </c>
      <c r="AI4716" t="s">
        <v>429</v>
      </c>
      <c r="AJ4716" t="s">
        <v>422</v>
      </c>
      <c r="AK4716" t="s">
        <v>73</v>
      </c>
      <c r="AL4716" t="s">
        <v>75</v>
      </c>
      <c r="AM4716" t="s">
        <v>94</v>
      </c>
      <c r="AN4716" t="s">
        <v>76</v>
      </c>
      <c r="AO4716" t="s">
        <v>1638</v>
      </c>
      <c r="AP4716" t="s">
        <v>2033</v>
      </c>
      <c r="AQ4716" t="s">
        <v>114</v>
      </c>
      <c r="AR4716" t="s">
        <v>74</v>
      </c>
      <c r="AS4716" t="s">
        <v>127</v>
      </c>
      <c r="AT4716" t="s">
        <v>562</v>
      </c>
      <c r="AU4716" t="s">
        <v>107</v>
      </c>
      <c r="AV4716" t="s">
        <v>1052</v>
      </c>
    </row>
    <row r="4717" spans="1:48" x14ac:dyDescent="0.3">
      <c r="A4717" t="s">
        <v>21757</v>
      </c>
      <c r="B4717" t="s">
        <v>21758</v>
      </c>
      <c r="C4717" s="1" t="str">
        <f t="shared" si="776"/>
        <v>21:0976</v>
      </c>
      <c r="D4717" s="1" t="str">
        <f t="shared" si="777"/>
        <v>21:0104</v>
      </c>
      <c r="E4717" t="s">
        <v>21759</v>
      </c>
      <c r="F4717" t="s">
        <v>21760</v>
      </c>
      <c r="H4717">
        <v>58.928752600000003</v>
      </c>
      <c r="I4717">
        <v>-96.749493400000006</v>
      </c>
      <c r="J4717" s="1" t="str">
        <f t="shared" si="778"/>
        <v>NGR lake sediment grab sample</v>
      </c>
      <c r="K4717" s="1" t="str">
        <f t="shared" si="779"/>
        <v>&lt;177 micron (NGR)</v>
      </c>
      <c r="L4717">
        <v>20</v>
      </c>
      <c r="M4717" t="s">
        <v>260</v>
      </c>
      <c r="N4717">
        <v>149</v>
      </c>
      <c r="O4717" t="s">
        <v>240</v>
      </c>
      <c r="P4717" t="s">
        <v>54</v>
      </c>
      <c r="Q4717" t="s">
        <v>462</v>
      </c>
      <c r="R4717" t="s">
        <v>281</v>
      </c>
      <c r="S4717" t="s">
        <v>57</v>
      </c>
      <c r="T4717" t="s">
        <v>122</v>
      </c>
      <c r="U4717" t="s">
        <v>203</v>
      </c>
      <c r="V4717" t="s">
        <v>436</v>
      </c>
      <c r="W4717" t="s">
        <v>526</v>
      </c>
      <c r="X4717" t="s">
        <v>67</v>
      </c>
      <c r="Y4717" t="s">
        <v>526</v>
      </c>
      <c r="Z4717" t="s">
        <v>62</v>
      </c>
      <c r="AA4717" t="s">
        <v>64</v>
      </c>
      <c r="AB4717" t="s">
        <v>264</v>
      </c>
      <c r="AC4717" t="s">
        <v>66</v>
      </c>
      <c r="AD4717" t="s">
        <v>62</v>
      </c>
      <c r="AE4717" t="s">
        <v>224</v>
      </c>
      <c r="AF4717" t="s">
        <v>203</v>
      </c>
      <c r="AG4717" t="s">
        <v>264</v>
      </c>
      <c r="AH4717" t="s">
        <v>472</v>
      </c>
      <c r="AI4717" t="s">
        <v>254</v>
      </c>
      <c r="AJ4717" t="s">
        <v>692</v>
      </c>
      <c r="AK4717" t="s">
        <v>73</v>
      </c>
      <c r="AL4717" t="s">
        <v>103</v>
      </c>
      <c r="AM4717" t="s">
        <v>75</v>
      </c>
      <c r="AN4717" t="s">
        <v>76</v>
      </c>
      <c r="AO4717" t="s">
        <v>208</v>
      </c>
      <c r="AP4717" t="s">
        <v>1980</v>
      </c>
      <c r="AQ4717" t="s">
        <v>276</v>
      </c>
      <c r="AR4717" t="s">
        <v>67</v>
      </c>
      <c r="AS4717" t="s">
        <v>54</v>
      </c>
      <c r="AT4717" t="s">
        <v>73</v>
      </c>
      <c r="AU4717" t="s">
        <v>107</v>
      </c>
      <c r="AV4717" t="s">
        <v>4768</v>
      </c>
    </row>
    <row r="4718" spans="1:48" x14ac:dyDescent="0.3">
      <c r="A4718" t="s">
        <v>21761</v>
      </c>
      <c r="B4718" t="s">
        <v>21762</v>
      </c>
      <c r="C4718" s="1" t="str">
        <f t="shared" si="776"/>
        <v>21:0976</v>
      </c>
      <c r="D4718" s="1" t="str">
        <f t="shared" si="777"/>
        <v>21:0104</v>
      </c>
      <c r="E4718" t="s">
        <v>21763</v>
      </c>
      <c r="F4718" t="s">
        <v>21764</v>
      </c>
      <c r="H4718">
        <v>58.964324599999998</v>
      </c>
      <c r="I4718">
        <v>-96.714387000000002</v>
      </c>
      <c r="J4718" s="1" t="str">
        <f t="shared" si="778"/>
        <v>NGR lake sediment grab sample</v>
      </c>
      <c r="K4718" s="1" t="str">
        <f t="shared" si="779"/>
        <v>&lt;177 micron (NGR)</v>
      </c>
      <c r="L4718">
        <v>20</v>
      </c>
      <c r="M4718" t="s">
        <v>273</v>
      </c>
      <c r="N4718">
        <v>150</v>
      </c>
      <c r="O4718" t="s">
        <v>127</v>
      </c>
      <c r="P4718" t="s">
        <v>62</v>
      </c>
      <c r="Q4718" t="s">
        <v>462</v>
      </c>
      <c r="R4718" t="s">
        <v>575</v>
      </c>
      <c r="S4718" t="s">
        <v>57</v>
      </c>
      <c r="T4718" t="s">
        <v>411</v>
      </c>
      <c r="U4718" t="s">
        <v>138</v>
      </c>
      <c r="V4718" t="s">
        <v>356</v>
      </c>
      <c r="W4718" t="s">
        <v>206</v>
      </c>
      <c r="X4718" t="s">
        <v>67</v>
      </c>
      <c r="Y4718" t="s">
        <v>171</v>
      </c>
      <c r="Z4718" t="s">
        <v>170</v>
      </c>
      <c r="AA4718" t="s">
        <v>64</v>
      </c>
      <c r="AB4718" t="s">
        <v>347</v>
      </c>
      <c r="AC4718" t="s">
        <v>66</v>
      </c>
      <c r="AD4718" t="s">
        <v>74</v>
      </c>
      <c r="AE4718" t="s">
        <v>779</v>
      </c>
      <c r="AF4718" t="s">
        <v>104</v>
      </c>
      <c r="AG4718" t="s">
        <v>99</v>
      </c>
      <c r="AH4718" t="s">
        <v>780</v>
      </c>
      <c r="AI4718" t="s">
        <v>263</v>
      </c>
      <c r="AJ4718" t="s">
        <v>94</v>
      </c>
      <c r="AK4718" t="s">
        <v>73</v>
      </c>
      <c r="AL4718" t="s">
        <v>103</v>
      </c>
      <c r="AM4718" t="s">
        <v>103</v>
      </c>
      <c r="AN4718" t="s">
        <v>76</v>
      </c>
      <c r="AO4718" t="s">
        <v>168</v>
      </c>
      <c r="AP4718" t="s">
        <v>2033</v>
      </c>
      <c r="AQ4718" t="s">
        <v>79</v>
      </c>
      <c r="AR4718" t="s">
        <v>67</v>
      </c>
      <c r="AS4718" t="s">
        <v>54</v>
      </c>
      <c r="AT4718" t="s">
        <v>73</v>
      </c>
      <c r="AU4718" t="s">
        <v>107</v>
      </c>
      <c r="AV4718" t="s">
        <v>6062</v>
      </c>
    </row>
    <row r="4719" spans="1:48" x14ac:dyDescent="0.3">
      <c r="A4719" t="s">
        <v>21765</v>
      </c>
      <c r="B4719" t="s">
        <v>21766</v>
      </c>
      <c r="C4719" s="1" t="str">
        <f t="shared" si="776"/>
        <v>21:0976</v>
      </c>
      <c r="D4719" s="1" t="str">
        <f t="shared" si="777"/>
        <v>21:0104</v>
      </c>
      <c r="E4719" t="s">
        <v>21767</v>
      </c>
      <c r="F4719" t="s">
        <v>21768</v>
      </c>
      <c r="H4719">
        <v>58.969550599999998</v>
      </c>
      <c r="I4719">
        <v>-96.659466199999997</v>
      </c>
      <c r="J4719" s="1" t="str">
        <f t="shared" si="778"/>
        <v>NGR lake sediment grab sample</v>
      </c>
      <c r="K4719" s="1" t="str">
        <f t="shared" si="779"/>
        <v>&lt;177 micron (NGR)</v>
      </c>
      <c r="L4719">
        <v>20</v>
      </c>
      <c r="M4719" t="s">
        <v>289</v>
      </c>
      <c r="N4719">
        <v>151</v>
      </c>
      <c r="O4719" t="s">
        <v>16295</v>
      </c>
      <c r="P4719" t="s">
        <v>96</v>
      </c>
      <c r="Q4719" t="s">
        <v>562</v>
      </c>
      <c r="R4719" t="s">
        <v>172</v>
      </c>
      <c r="S4719" t="s">
        <v>57</v>
      </c>
      <c r="T4719" t="s">
        <v>169</v>
      </c>
      <c r="U4719" t="s">
        <v>357</v>
      </c>
      <c r="V4719" t="s">
        <v>93</v>
      </c>
      <c r="W4719" t="s">
        <v>95</v>
      </c>
      <c r="X4719" t="s">
        <v>67</v>
      </c>
      <c r="Y4719" t="s">
        <v>138</v>
      </c>
      <c r="Z4719" t="s">
        <v>62</v>
      </c>
      <c r="AA4719" t="s">
        <v>64</v>
      </c>
      <c r="AB4719" t="s">
        <v>550</v>
      </c>
      <c r="AC4719" t="s">
        <v>66</v>
      </c>
      <c r="AD4719" t="s">
        <v>127</v>
      </c>
      <c r="AE4719" t="s">
        <v>5744</v>
      </c>
      <c r="AF4719" t="s">
        <v>550</v>
      </c>
      <c r="AG4719" t="s">
        <v>99</v>
      </c>
      <c r="AH4719" t="s">
        <v>155</v>
      </c>
      <c r="AI4719" t="s">
        <v>59</v>
      </c>
      <c r="AJ4719" t="s">
        <v>106</v>
      </c>
      <c r="AK4719" t="s">
        <v>73</v>
      </c>
      <c r="AL4719" t="s">
        <v>103</v>
      </c>
      <c r="AM4719" t="s">
        <v>103</v>
      </c>
      <c r="AN4719" t="s">
        <v>76</v>
      </c>
      <c r="AO4719" t="s">
        <v>168</v>
      </c>
      <c r="AP4719" t="s">
        <v>2741</v>
      </c>
      <c r="AQ4719" t="s">
        <v>170</v>
      </c>
      <c r="AR4719" t="s">
        <v>67</v>
      </c>
      <c r="AS4719" t="s">
        <v>54</v>
      </c>
      <c r="AT4719" t="s">
        <v>91</v>
      </c>
      <c r="AU4719" t="s">
        <v>107</v>
      </c>
      <c r="AV4719" t="s">
        <v>9752</v>
      </c>
    </row>
    <row r="4720" spans="1:48" x14ac:dyDescent="0.3">
      <c r="A4720" t="s">
        <v>21769</v>
      </c>
      <c r="B4720" t="s">
        <v>21770</v>
      </c>
      <c r="C4720" s="1" t="str">
        <f t="shared" si="776"/>
        <v>21:0976</v>
      </c>
      <c r="D4720" s="1" t="str">
        <f t="shared" si="777"/>
        <v>21:0104</v>
      </c>
      <c r="E4720" t="s">
        <v>21771</v>
      </c>
      <c r="F4720" t="s">
        <v>21772</v>
      </c>
      <c r="H4720">
        <v>58.993326699999997</v>
      </c>
      <c r="I4720">
        <v>-96.605659200000005</v>
      </c>
      <c r="J4720" s="1" t="str">
        <f t="shared" si="778"/>
        <v>NGR lake sediment grab sample</v>
      </c>
      <c r="K4720" s="1" t="str">
        <f t="shared" si="779"/>
        <v>&lt;177 micron (NGR)</v>
      </c>
      <c r="L4720">
        <v>20</v>
      </c>
      <c r="M4720" t="s">
        <v>301</v>
      </c>
      <c r="N4720">
        <v>152</v>
      </c>
      <c r="O4720" t="s">
        <v>104</v>
      </c>
      <c r="P4720" t="s">
        <v>54</v>
      </c>
      <c r="Q4720" t="s">
        <v>1128</v>
      </c>
      <c r="R4720" t="s">
        <v>69</v>
      </c>
      <c r="S4720" t="s">
        <v>57</v>
      </c>
      <c r="T4720" t="s">
        <v>437</v>
      </c>
      <c r="U4720" t="s">
        <v>104</v>
      </c>
      <c r="V4720" t="s">
        <v>691</v>
      </c>
      <c r="W4720" t="s">
        <v>276</v>
      </c>
      <c r="X4720" t="s">
        <v>62</v>
      </c>
      <c r="Y4720" t="s">
        <v>226</v>
      </c>
      <c r="Z4720" t="s">
        <v>170</v>
      </c>
      <c r="AA4720" t="s">
        <v>64</v>
      </c>
      <c r="AB4720" t="s">
        <v>279</v>
      </c>
      <c r="AC4720" t="s">
        <v>66</v>
      </c>
      <c r="AD4720" t="s">
        <v>170</v>
      </c>
      <c r="AE4720" t="s">
        <v>1911</v>
      </c>
      <c r="AF4720" t="s">
        <v>90</v>
      </c>
      <c r="AG4720" t="s">
        <v>221</v>
      </c>
      <c r="AH4720" t="s">
        <v>780</v>
      </c>
      <c r="AI4720" t="s">
        <v>305</v>
      </c>
      <c r="AJ4720" t="s">
        <v>104</v>
      </c>
      <c r="AK4720" t="s">
        <v>73</v>
      </c>
      <c r="AL4720" t="s">
        <v>177</v>
      </c>
      <c r="AM4720" t="s">
        <v>302</v>
      </c>
      <c r="AN4720" t="s">
        <v>76</v>
      </c>
      <c r="AO4720" t="s">
        <v>77</v>
      </c>
      <c r="AP4720" t="s">
        <v>566</v>
      </c>
      <c r="AQ4720" t="s">
        <v>263</v>
      </c>
      <c r="AR4720" t="s">
        <v>67</v>
      </c>
      <c r="AS4720" t="s">
        <v>170</v>
      </c>
      <c r="AT4720" t="s">
        <v>315</v>
      </c>
      <c r="AU4720" t="s">
        <v>107</v>
      </c>
      <c r="AV4720" t="s">
        <v>10433</v>
      </c>
    </row>
    <row r="4721" spans="1:48" x14ac:dyDescent="0.3">
      <c r="A4721" t="s">
        <v>21773</v>
      </c>
      <c r="B4721" t="s">
        <v>21774</v>
      </c>
      <c r="C4721" s="1" t="str">
        <f t="shared" si="776"/>
        <v>21:0976</v>
      </c>
      <c r="D4721" s="1" t="str">
        <f t="shared" si="777"/>
        <v>21:0104</v>
      </c>
      <c r="E4721" t="s">
        <v>21775</v>
      </c>
      <c r="F4721" t="s">
        <v>21776</v>
      </c>
      <c r="H4721">
        <v>58.984569</v>
      </c>
      <c r="I4721">
        <v>-96.663268400000007</v>
      </c>
      <c r="J4721" s="1" t="str">
        <f t="shared" si="778"/>
        <v>NGR lake sediment grab sample</v>
      </c>
      <c r="K4721" s="1" t="str">
        <f t="shared" si="779"/>
        <v>&lt;177 micron (NGR)</v>
      </c>
      <c r="L4721">
        <v>21</v>
      </c>
      <c r="M4721" t="s">
        <v>86</v>
      </c>
      <c r="N4721">
        <v>153</v>
      </c>
      <c r="O4721" t="s">
        <v>92</v>
      </c>
      <c r="P4721" t="s">
        <v>54</v>
      </c>
      <c r="Q4721" t="s">
        <v>552</v>
      </c>
      <c r="R4721" t="s">
        <v>436</v>
      </c>
      <c r="S4721" t="s">
        <v>57</v>
      </c>
      <c r="T4721" t="s">
        <v>250</v>
      </c>
      <c r="U4721" t="s">
        <v>117</v>
      </c>
      <c r="V4721" t="s">
        <v>264</v>
      </c>
      <c r="W4721" t="s">
        <v>79</v>
      </c>
      <c r="X4721" t="s">
        <v>67</v>
      </c>
      <c r="Y4721" t="s">
        <v>302</v>
      </c>
      <c r="Z4721" t="s">
        <v>127</v>
      </c>
      <c r="AA4721" t="s">
        <v>64</v>
      </c>
      <c r="AB4721" t="s">
        <v>550</v>
      </c>
      <c r="AC4721" t="s">
        <v>66</v>
      </c>
      <c r="AD4721" t="s">
        <v>67</v>
      </c>
      <c r="AE4721" t="s">
        <v>490</v>
      </c>
      <c r="AF4721" t="s">
        <v>134</v>
      </c>
      <c r="AG4721" t="s">
        <v>427</v>
      </c>
      <c r="AH4721" t="s">
        <v>472</v>
      </c>
      <c r="AI4721" t="s">
        <v>209</v>
      </c>
      <c r="AJ4721" t="s">
        <v>388</v>
      </c>
      <c r="AK4721" t="s">
        <v>73</v>
      </c>
      <c r="AL4721" t="s">
        <v>125</v>
      </c>
      <c r="AM4721" t="s">
        <v>75</v>
      </c>
      <c r="AN4721" t="s">
        <v>76</v>
      </c>
      <c r="AO4721" t="s">
        <v>92</v>
      </c>
      <c r="AP4721" t="s">
        <v>307</v>
      </c>
      <c r="AQ4721" t="s">
        <v>136</v>
      </c>
      <c r="AR4721" t="s">
        <v>67</v>
      </c>
      <c r="AS4721" t="s">
        <v>54</v>
      </c>
      <c r="AT4721" t="s">
        <v>73</v>
      </c>
      <c r="AU4721" t="s">
        <v>107</v>
      </c>
      <c r="AV4721" t="s">
        <v>759</v>
      </c>
    </row>
    <row r="4722" spans="1:48" x14ac:dyDescent="0.3">
      <c r="A4722" t="s">
        <v>21777</v>
      </c>
      <c r="B4722" t="s">
        <v>21778</v>
      </c>
      <c r="C4722" s="1" t="str">
        <f t="shared" si="776"/>
        <v>21:0976</v>
      </c>
      <c r="D4722" s="1" t="str">
        <f t="shared" si="777"/>
        <v>21:0104</v>
      </c>
      <c r="E4722" t="s">
        <v>21779</v>
      </c>
      <c r="F4722" t="s">
        <v>21780</v>
      </c>
      <c r="H4722">
        <v>58.969633199999997</v>
      </c>
      <c r="I4722">
        <v>-96.73733</v>
      </c>
      <c r="J4722" s="1" t="str">
        <f t="shared" si="778"/>
        <v>NGR lake sediment grab sample</v>
      </c>
      <c r="K4722" s="1" t="str">
        <f t="shared" si="779"/>
        <v>&lt;177 micron (NGR)</v>
      </c>
      <c r="L4722">
        <v>21</v>
      </c>
      <c r="M4722" t="s">
        <v>149</v>
      </c>
      <c r="N4722">
        <v>154</v>
      </c>
      <c r="O4722" t="s">
        <v>526</v>
      </c>
      <c r="P4722" t="s">
        <v>96</v>
      </c>
      <c r="Q4722" t="s">
        <v>562</v>
      </c>
      <c r="R4722" t="s">
        <v>90</v>
      </c>
      <c r="S4722" t="s">
        <v>57</v>
      </c>
      <c r="T4722" t="s">
        <v>471</v>
      </c>
      <c r="U4722" t="s">
        <v>57</v>
      </c>
      <c r="V4722" t="s">
        <v>2740</v>
      </c>
      <c r="W4722" t="s">
        <v>75</v>
      </c>
      <c r="X4722" t="s">
        <v>67</v>
      </c>
      <c r="Y4722" t="s">
        <v>224</v>
      </c>
      <c r="Z4722" t="s">
        <v>170</v>
      </c>
      <c r="AA4722" t="s">
        <v>64</v>
      </c>
      <c r="AB4722" t="s">
        <v>134</v>
      </c>
      <c r="AC4722" t="s">
        <v>66</v>
      </c>
      <c r="AD4722" t="s">
        <v>67</v>
      </c>
      <c r="AE4722" t="s">
        <v>98</v>
      </c>
      <c r="AF4722" t="s">
        <v>76</v>
      </c>
      <c r="AG4722" t="s">
        <v>357</v>
      </c>
      <c r="AH4722" t="s">
        <v>780</v>
      </c>
      <c r="AI4722" t="s">
        <v>205</v>
      </c>
      <c r="AJ4722" t="s">
        <v>95</v>
      </c>
      <c r="AK4722" t="s">
        <v>73</v>
      </c>
      <c r="AL4722" t="s">
        <v>103</v>
      </c>
      <c r="AM4722" t="s">
        <v>103</v>
      </c>
      <c r="AN4722" t="s">
        <v>76</v>
      </c>
      <c r="AO4722" t="s">
        <v>102</v>
      </c>
      <c r="AP4722" t="s">
        <v>403</v>
      </c>
      <c r="AQ4722" t="s">
        <v>346</v>
      </c>
      <c r="AR4722" t="s">
        <v>67</v>
      </c>
      <c r="AS4722" t="s">
        <v>54</v>
      </c>
      <c r="AT4722" t="s">
        <v>73</v>
      </c>
      <c r="AU4722" t="s">
        <v>107</v>
      </c>
      <c r="AV4722" t="s">
        <v>1429</v>
      </c>
    </row>
    <row r="4723" spans="1:48" x14ac:dyDescent="0.3">
      <c r="A4723" t="s">
        <v>21781</v>
      </c>
      <c r="B4723" t="s">
        <v>21782</v>
      </c>
      <c r="C4723" s="1" t="str">
        <f t="shared" si="776"/>
        <v>21:0976</v>
      </c>
      <c r="D4723" s="1" t="str">
        <f t="shared" si="777"/>
        <v>21:0104</v>
      </c>
      <c r="E4723" t="s">
        <v>21783</v>
      </c>
      <c r="F4723" t="s">
        <v>21784</v>
      </c>
      <c r="H4723">
        <v>58.928279199999999</v>
      </c>
      <c r="I4723">
        <v>-96.7923732</v>
      </c>
      <c r="J4723" s="1" t="str">
        <f t="shared" si="778"/>
        <v>NGR lake sediment grab sample</v>
      </c>
      <c r="K4723" s="1" t="str">
        <f t="shared" si="779"/>
        <v>&lt;177 micron (NGR)</v>
      </c>
      <c r="L4723">
        <v>21</v>
      </c>
      <c r="M4723" t="s">
        <v>165</v>
      </c>
      <c r="N4723">
        <v>155</v>
      </c>
      <c r="O4723" t="s">
        <v>193</v>
      </c>
      <c r="P4723" t="s">
        <v>54</v>
      </c>
      <c r="Q4723" t="s">
        <v>643</v>
      </c>
      <c r="R4723" t="s">
        <v>116</v>
      </c>
      <c r="S4723" t="s">
        <v>57</v>
      </c>
      <c r="T4723" t="s">
        <v>58</v>
      </c>
      <c r="U4723" t="s">
        <v>92</v>
      </c>
      <c r="V4723" t="s">
        <v>2740</v>
      </c>
      <c r="W4723" t="s">
        <v>157</v>
      </c>
      <c r="X4723" t="s">
        <v>74</v>
      </c>
      <c r="Y4723" t="s">
        <v>95</v>
      </c>
      <c r="Z4723" t="s">
        <v>127</v>
      </c>
      <c r="AA4723" t="s">
        <v>64</v>
      </c>
      <c r="AB4723" t="s">
        <v>189</v>
      </c>
      <c r="AC4723" t="s">
        <v>66</v>
      </c>
      <c r="AD4723" t="s">
        <v>127</v>
      </c>
      <c r="AE4723" t="s">
        <v>1547</v>
      </c>
      <c r="AF4723" t="s">
        <v>290</v>
      </c>
      <c r="AG4723" t="s">
        <v>550</v>
      </c>
      <c r="AH4723" t="s">
        <v>780</v>
      </c>
      <c r="AI4723" t="s">
        <v>327</v>
      </c>
      <c r="AJ4723" t="s">
        <v>329</v>
      </c>
      <c r="AK4723" t="s">
        <v>73</v>
      </c>
      <c r="AL4723" t="s">
        <v>103</v>
      </c>
      <c r="AM4723" t="s">
        <v>157</v>
      </c>
      <c r="AN4723" t="s">
        <v>76</v>
      </c>
      <c r="AO4723" t="s">
        <v>92</v>
      </c>
      <c r="AP4723" t="s">
        <v>4543</v>
      </c>
      <c r="AQ4723" t="s">
        <v>96</v>
      </c>
      <c r="AR4723" t="s">
        <v>67</v>
      </c>
      <c r="AS4723" t="s">
        <v>54</v>
      </c>
      <c r="AT4723" t="s">
        <v>58</v>
      </c>
      <c r="AU4723" t="s">
        <v>107</v>
      </c>
      <c r="AV4723" t="s">
        <v>9973</v>
      </c>
    </row>
    <row r="4724" spans="1:48" x14ac:dyDescent="0.3">
      <c r="A4724" t="s">
        <v>21785</v>
      </c>
      <c r="B4724" t="s">
        <v>21786</v>
      </c>
      <c r="C4724" s="1" t="str">
        <f t="shared" si="776"/>
        <v>21:0976</v>
      </c>
      <c r="D4724" s="1" t="str">
        <f t="shared" si="777"/>
        <v>21:0104</v>
      </c>
      <c r="E4724" t="s">
        <v>21787</v>
      </c>
      <c r="F4724" t="s">
        <v>21788</v>
      </c>
      <c r="H4724">
        <v>58.903682400000001</v>
      </c>
      <c r="I4724">
        <v>-96.801408600000002</v>
      </c>
      <c r="J4724" s="1" t="str">
        <f t="shared" si="778"/>
        <v>NGR lake sediment grab sample</v>
      </c>
      <c r="K4724" s="1" t="str">
        <f t="shared" si="779"/>
        <v>&lt;177 micron (NGR)</v>
      </c>
      <c r="L4724">
        <v>21</v>
      </c>
      <c r="M4724" t="s">
        <v>185</v>
      </c>
      <c r="N4724">
        <v>156</v>
      </c>
      <c r="O4724" t="s">
        <v>150</v>
      </c>
      <c r="P4724" t="s">
        <v>54</v>
      </c>
      <c r="Q4724" t="s">
        <v>435</v>
      </c>
      <c r="R4724" t="s">
        <v>121</v>
      </c>
      <c r="S4724" t="s">
        <v>57</v>
      </c>
      <c r="T4724" t="s">
        <v>560</v>
      </c>
      <c r="U4724" t="s">
        <v>104</v>
      </c>
      <c r="V4724" t="s">
        <v>471</v>
      </c>
      <c r="W4724" t="s">
        <v>363</v>
      </c>
      <c r="X4724" t="s">
        <v>62</v>
      </c>
      <c r="Y4724" t="s">
        <v>106</v>
      </c>
      <c r="Z4724" t="s">
        <v>59</v>
      </c>
      <c r="AA4724" t="s">
        <v>64</v>
      </c>
      <c r="AB4724" t="s">
        <v>91</v>
      </c>
      <c r="AC4724" t="s">
        <v>66</v>
      </c>
      <c r="AD4724" t="s">
        <v>67</v>
      </c>
      <c r="AE4724" t="s">
        <v>421</v>
      </c>
      <c r="AF4724" t="s">
        <v>436</v>
      </c>
      <c r="AG4724" t="s">
        <v>91</v>
      </c>
      <c r="AH4724" t="s">
        <v>472</v>
      </c>
      <c r="AI4724" t="s">
        <v>168</v>
      </c>
      <c r="AJ4724" t="s">
        <v>357</v>
      </c>
      <c r="AK4724" t="s">
        <v>73</v>
      </c>
      <c r="AL4724" t="s">
        <v>238</v>
      </c>
      <c r="AM4724" t="s">
        <v>205</v>
      </c>
      <c r="AN4724" t="s">
        <v>76</v>
      </c>
      <c r="AO4724" t="s">
        <v>795</v>
      </c>
      <c r="AP4724" t="s">
        <v>78</v>
      </c>
      <c r="AQ4724" t="s">
        <v>413</v>
      </c>
      <c r="AR4724" t="s">
        <v>74</v>
      </c>
      <c r="AS4724" t="s">
        <v>138</v>
      </c>
      <c r="AT4724" t="s">
        <v>562</v>
      </c>
      <c r="AU4724" t="s">
        <v>107</v>
      </c>
      <c r="AV4724" t="s">
        <v>128</v>
      </c>
    </row>
    <row r="4725" spans="1:48" x14ac:dyDescent="0.3">
      <c r="A4725" t="s">
        <v>21789</v>
      </c>
      <c r="B4725" t="s">
        <v>21790</v>
      </c>
      <c r="C4725" s="1" t="str">
        <f t="shared" si="776"/>
        <v>21:0976</v>
      </c>
      <c r="D4725" s="1" t="str">
        <f t="shared" si="777"/>
        <v>21:0104</v>
      </c>
      <c r="E4725" t="s">
        <v>21791</v>
      </c>
      <c r="F4725" t="s">
        <v>21792</v>
      </c>
      <c r="H4725">
        <v>58.868492600000003</v>
      </c>
      <c r="I4725">
        <v>-96.829052300000001</v>
      </c>
      <c r="J4725" s="1" t="str">
        <f t="shared" si="778"/>
        <v>NGR lake sediment grab sample</v>
      </c>
      <c r="K4725" s="1" t="str">
        <f t="shared" si="779"/>
        <v>&lt;177 micron (NGR)</v>
      </c>
      <c r="L4725">
        <v>21</v>
      </c>
      <c r="M4725" t="s">
        <v>200</v>
      </c>
      <c r="N4725">
        <v>157</v>
      </c>
      <c r="O4725" t="s">
        <v>106</v>
      </c>
      <c r="P4725" t="s">
        <v>54</v>
      </c>
      <c r="Q4725" t="s">
        <v>643</v>
      </c>
      <c r="R4725" t="s">
        <v>69</v>
      </c>
      <c r="S4725" t="s">
        <v>57</v>
      </c>
      <c r="T4725" t="s">
        <v>593</v>
      </c>
      <c r="U4725" t="s">
        <v>117</v>
      </c>
      <c r="V4725" t="s">
        <v>550</v>
      </c>
      <c r="W4725" t="s">
        <v>355</v>
      </c>
      <c r="X4725" t="s">
        <v>62</v>
      </c>
      <c r="Y4725" t="s">
        <v>355</v>
      </c>
      <c r="Z4725" t="s">
        <v>170</v>
      </c>
      <c r="AA4725" t="s">
        <v>64</v>
      </c>
      <c r="AB4725" t="s">
        <v>58</v>
      </c>
      <c r="AC4725" t="s">
        <v>66</v>
      </c>
      <c r="AD4725" t="s">
        <v>96</v>
      </c>
      <c r="AE4725" t="s">
        <v>224</v>
      </c>
      <c r="AF4725" t="s">
        <v>151</v>
      </c>
      <c r="AG4725" t="s">
        <v>189</v>
      </c>
      <c r="AH4725" t="s">
        <v>780</v>
      </c>
      <c r="AI4725" t="s">
        <v>201</v>
      </c>
      <c r="AJ4725" t="s">
        <v>9672</v>
      </c>
      <c r="AK4725" t="s">
        <v>73</v>
      </c>
      <c r="AL4725" t="s">
        <v>75</v>
      </c>
      <c r="AM4725" t="s">
        <v>346</v>
      </c>
      <c r="AN4725" t="s">
        <v>76</v>
      </c>
      <c r="AO4725" t="s">
        <v>77</v>
      </c>
      <c r="AP4725" t="s">
        <v>105</v>
      </c>
      <c r="AQ4725" t="s">
        <v>709</v>
      </c>
      <c r="AR4725" t="s">
        <v>67</v>
      </c>
      <c r="AS4725" t="s">
        <v>96</v>
      </c>
      <c r="AT4725" t="s">
        <v>248</v>
      </c>
      <c r="AU4725" t="s">
        <v>107</v>
      </c>
      <c r="AV4725" t="s">
        <v>4731</v>
      </c>
    </row>
    <row r="4726" spans="1:48" x14ac:dyDescent="0.3">
      <c r="A4726" t="s">
        <v>21793</v>
      </c>
      <c r="B4726" t="s">
        <v>21794</v>
      </c>
      <c r="C4726" s="1" t="str">
        <f t="shared" si="776"/>
        <v>21:0976</v>
      </c>
      <c r="D4726" s="1" t="str">
        <f t="shared" si="777"/>
        <v>21:0104</v>
      </c>
      <c r="E4726" t="s">
        <v>21795</v>
      </c>
      <c r="F4726" t="s">
        <v>21796</v>
      </c>
      <c r="H4726">
        <v>58.8314734</v>
      </c>
      <c r="I4726">
        <v>-96.843739099999993</v>
      </c>
      <c r="J4726" s="1" t="str">
        <f t="shared" si="778"/>
        <v>NGR lake sediment grab sample</v>
      </c>
      <c r="K4726" s="1" t="str">
        <f t="shared" si="779"/>
        <v>&lt;177 micron (NGR)</v>
      </c>
      <c r="L4726">
        <v>21</v>
      </c>
      <c r="M4726" t="s">
        <v>217</v>
      </c>
      <c r="N4726">
        <v>158</v>
      </c>
      <c r="O4726" t="s">
        <v>61</v>
      </c>
      <c r="P4726" t="s">
        <v>54</v>
      </c>
      <c r="Q4726" t="s">
        <v>523</v>
      </c>
      <c r="R4726" t="s">
        <v>90</v>
      </c>
      <c r="S4726" t="s">
        <v>57</v>
      </c>
      <c r="T4726" t="s">
        <v>449</v>
      </c>
      <c r="U4726" t="s">
        <v>168</v>
      </c>
      <c r="V4726" t="s">
        <v>436</v>
      </c>
      <c r="W4726" t="s">
        <v>63</v>
      </c>
      <c r="X4726" t="s">
        <v>74</v>
      </c>
      <c r="Y4726" t="s">
        <v>238</v>
      </c>
      <c r="Z4726" t="s">
        <v>127</v>
      </c>
      <c r="AA4726" t="s">
        <v>64</v>
      </c>
      <c r="AB4726" t="s">
        <v>190</v>
      </c>
      <c r="AC4726" t="s">
        <v>66</v>
      </c>
      <c r="AD4726" t="s">
        <v>67</v>
      </c>
      <c r="AE4726" t="s">
        <v>68</v>
      </c>
      <c r="AF4726" t="s">
        <v>357</v>
      </c>
      <c r="AG4726" t="s">
        <v>380</v>
      </c>
      <c r="AH4726" t="s">
        <v>472</v>
      </c>
      <c r="AI4726" t="s">
        <v>233</v>
      </c>
      <c r="AJ4726" t="s">
        <v>348</v>
      </c>
      <c r="AK4726" t="s">
        <v>73</v>
      </c>
      <c r="AL4726" t="s">
        <v>177</v>
      </c>
      <c r="AM4726" t="s">
        <v>157</v>
      </c>
      <c r="AN4726" t="s">
        <v>76</v>
      </c>
      <c r="AO4726" t="s">
        <v>92</v>
      </c>
      <c r="AP4726" t="s">
        <v>566</v>
      </c>
      <c r="AQ4726" t="s">
        <v>143</v>
      </c>
      <c r="AR4726" t="s">
        <v>67</v>
      </c>
      <c r="AS4726" t="s">
        <v>54</v>
      </c>
      <c r="AT4726" t="s">
        <v>73</v>
      </c>
      <c r="AU4726" t="s">
        <v>107</v>
      </c>
      <c r="AV4726" t="s">
        <v>579</v>
      </c>
    </row>
    <row r="4727" spans="1:48" x14ac:dyDescent="0.3">
      <c r="A4727" t="s">
        <v>21797</v>
      </c>
      <c r="B4727" t="s">
        <v>21798</v>
      </c>
      <c r="C4727" s="1" t="str">
        <f t="shared" si="776"/>
        <v>21:0976</v>
      </c>
      <c r="D4727" s="1" t="str">
        <f t="shared" si="777"/>
        <v>21:0104</v>
      </c>
      <c r="E4727" t="s">
        <v>21799</v>
      </c>
      <c r="F4727" t="s">
        <v>21800</v>
      </c>
      <c r="H4727">
        <v>58.816609300000003</v>
      </c>
      <c r="I4727">
        <v>-96.806177899999994</v>
      </c>
      <c r="J4727" s="1" t="str">
        <f t="shared" si="778"/>
        <v>NGR lake sediment grab sample</v>
      </c>
      <c r="K4727" s="1" t="str">
        <f t="shared" si="779"/>
        <v>&lt;177 micron (NGR)</v>
      </c>
      <c r="L4727">
        <v>21</v>
      </c>
      <c r="M4727" t="s">
        <v>246</v>
      </c>
      <c r="N4727">
        <v>159</v>
      </c>
      <c r="O4727" t="s">
        <v>382</v>
      </c>
      <c r="P4727" t="s">
        <v>54</v>
      </c>
      <c r="Q4727" t="s">
        <v>275</v>
      </c>
      <c r="R4727" t="s">
        <v>192</v>
      </c>
      <c r="S4727" t="s">
        <v>57</v>
      </c>
      <c r="T4727" t="s">
        <v>262</v>
      </c>
      <c r="U4727" t="s">
        <v>178</v>
      </c>
      <c r="V4727" t="s">
        <v>616</v>
      </c>
      <c r="W4727" t="s">
        <v>448</v>
      </c>
      <c r="X4727" t="s">
        <v>62</v>
      </c>
      <c r="Y4727" t="s">
        <v>62</v>
      </c>
      <c r="Z4727" t="s">
        <v>170</v>
      </c>
      <c r="AA4727" t="s">
        <v>64</v>
      </c>
      <c r="AB4727" t="s">
        <v>291</v>
      </c>
      <c r="AC4727" t="s">
        <v>66</v>
      </c>
      <c r="AD4727" t="s">
        <v>62</v>
      </c>
      <c r="AE4727" t="s">
        <v>3908</v>
      </c>
      <c r="AF4727" t="s">
        <v>347</v>
      </c>
      <c r="AG4727" t="s">
        <v>478</v>
      </c>
      <c r="AH4727" t="s">
        <v>173</v>
      </c>
      <c r="AI4727" t="s">
        <v>114</v>
      </c>
      <c r="AJ4727" t="s">
        <v>5369</v>
      </c>
      <c r="AK4727" t="s">
        <v>73</v>
      </c>
      <c r="AL4727" t="s">
        <v>75</v>
      </c>
      <c r="AM4727" t="s">
        <v>396</v>
      </c>
      <c r="AN4727" t="s">
        <v>76</v>
      </c>
      <c r="AO4727" t="s">
        <v>104</v>
      </c>
      <c r="AP4727" t="s">
        <v>234</v>
      </c>
      <c r="AQ4727" t="s">
        <v>159</v>
      </c>
      <c r="AR4727" t="s">
        <v>67</v>
      </c>
      <c r="AS4727" t="s">
        <v>127</v>
      </c>
      <c r="AT4727" t="s">
        <v>58</v>
      </c>
      <c r="AU4727" t="s">
        <v>107</v>
      </c>
      <c r="AV4727" t="s">
        <v>6428</v>
      </c>
    </row>
    <row r="4728" spans="1:48" x14ac:dyDescent="0.3">
      <c r="A4728" t="s">
        <v>21801</v>
      </c>
      <c r="B4728" t="s">
        <v>21802</v>
      </c>
      <c r="C4728" s="1" t="str">
        <f t="shared" si="776"/>
        <v>21:0976</v>
      </c>
      <c r="D4728" s="1" t="str">
        <f t="shared" si="777"/>
        <v>21:0104</v>
      </c>
      <c r="E4728" t="s">
        <v>21803</v>
      </c>
      <c r="F4728" t="s">
        <v>21804</v>
      </c>
      <c r="H4728">
        <v>58.773330899999998</v>
      </c>
      <c r="I4728">
        <v>-96.818784300000004</v>
      </c>
      <c r="J4728" s="1" t="str">
        <f t="shared" si="778"/>
        <v>NGR lake sediment grab sample</v>
      </c>
      <c r="K4728" s="1" t="str">
        <f t="shared" si="779"/>
        <v>&lt;177 micron (NGR)</v>
      </c>
      <c r="L4728">
        <v>21</v>
      </c>
      <c r="M4728" t="s">
        <v>260</v>
      </c>
      <c r="N4728">
        <v>160</v>
      </c>
      <c r="O4728" t="s">
        <v>92</v>
      </c>
      <c r="P4728" t="s">
        <v>54</v>
      </c>
      <c r="Q4728" t="s">
        <v>652</v>
      </c>
      <c r="R4728" t="s">
        <v>187</v>
      </c>
      <c r="S4728" t="s">
        <v>57</v>
      </c>
      <c r="T4728" t="s">
        <v>152</v>
      </c>
      <c r="U4728" t="s">
        <v>104</v>
      </c>
      <c r="V4728" t="s">
        <v>691</v>
      </c>
      <c r="W4728" t="s">
        <v>61</v>
      </c>
      <c r="X4728" t="s">
        <v>62</v>
      </c>
      <c r="Y4728" t="s">
        <v>201</v>
      </c>
      <c r="Z4728" t="s">
        <v>127</v>
      </c>
      <c r="AA4728" t="s">
        <v>64</v>
      </c>
      <c r="AB4728" t="s">
        <v>172</v>
      </c>
      <c r="AC4728" t="s">
        <v>66</v>
      </c>
      <c r="AD4728" t="s">
        <v>62</v>
      </c>
      <c r="AE4728" t="s">
        <v>1238</v>
      </c>
      <c r="AF4728" t="s">
        <v>151</v>
      </c>
      <c r="AG4728" t="s">
        <v>250</v>
      </c>
      <c r="AH4728" t="s">
        <v>472</v>
      </c>
      <c r="AI4728" t="s">
        <v>592</v>
      </c>
      <c r="AJ4728" t="s">
        <v>102</v>
      </c>
      <c r="AK4728" t="s">
        <v>73</v>
      </c>
      <c r="AL4728" t="s">
        <v>125</v>
      </c>
      <c r="AM4728" t="s">
        <v>68</v>
      </c>
      <c r="AN4728" t="s">
        <v>76</v>
      </c>
      <c r="AO4728" t="s">
        <v>77</v>
      </c>
      <c r="AP4728" t="s">
        <v>179</v>
      </c>
      <c r="AQ4728" t="s">
        <v>709</v>
      </c>
      <c r="AR4728" t="s">
        <v>67</v>
      </c>
      <c r="AS4728" t="s">
        <v>170</v>
      </c>
      <c r="AT4728" t="s">
        <v>315</v>
      </c>
      <c r="AU4728" t="s">
        <v>107</v>
      </c>
      <c r="AV4728" t="s">
        <v>12522</v>
      </c>
    </row>
    <row r="4729" spans="1:48" x14ac:dyDescent="0.3">
      <c r="A4729" t="s">
        <v>21805</v>
      </c>
      <c r="B4729" t="s">
        <v>21806</v>
      </c>
      <c r="C4729" s="1" t="str">
        <f t="shared" si="776"/>
        <v>21:0976</v>
      </c>
      <c r="D4729" s="1" t="str">
        <f t="shared" si="777"/>
        <v>21:0104</v>
      </c>
      <c r="E4729" t="s">
        <v>21807</v>
      </c>
      <c r="F4729" t="s">
        <v>21808</v>
      </c>
      <c r="H4729">
        <v>58.747186200000002</v>
      </c>
      <c r="I4729">
        <v>-96.811329700000002</v>
      </c>
      <c r="J4729" s="1" t="str">
        <f t="shared" si="778"/>
        <v>NGR lake sediment grab sample</v>
      </c>
      <c r="K4729" s="1" t="str">
        <f t="shared" si="779"/>
        <v>&lt;177 micron (NGR)</v>
      </c>
      <c r="L4729">
        <v>21</v>
      </c>
      <c r="M4729" t="s">
        <v>273</v>
      </c>
      <c r="N4729">
        <v>161</v>
      </c>
      <c r="O4729" t="s">
        <v>178</v>
      </c>
      <c r="P4729" t="s">
        <v>62</v>
      </c>
      <c r="Q4729" t="s">
        <v>462</v>
      </c>
      <c r="R4729" t="s">
        <v>187</v>
      </c>
      <c r="S4729" t="s">
        <v>57</v>
      </c>
      <c r="T4729" t="s">
        <v>235</v>
      </c>
      <c r="U4729" t="s">
        <v>290</v>
      </c>
      <c r="V4729" t="s">
        <v>282</v>
      </c>
      <c r="W4729" t="s">
        <v>171</v>
      </c>
      <c r="X4729" t="s">
        <v>74</v>
      </c>
      <c r="Y4729" t="s">
        <v>346</v>
      </c>
      <c r="Z4729" t="s">
        <v>62</v>
      </c>
      <c r="AA4729" t="s">
        <v>64</v>
      </c>
      <c r="AB4729" t="s">
        <v>890</v>
      </c>
      <c r="AC4729" t="s">
        <v>66</v>
      </c>
      <c r="AD4729" t="s">
        <v>62</v>
      </c>
      <c r="AE4729" t="s">
        <v>2050</v>
      </c>
      <c r="AF4729" t="s">
        <v>282</v>
      </c>
      <c r="AG4729" t="s">
        <v>192</v>
      </c>
      <c r="AH4729" t="s">
        <v>472</v>
      </c>
      <c r="AI4729" t="s">
        <v>87</v>
      </c>
      <c r="AJ4729" t="s">
        <v>329</v>
      </c>
      <c r="AK4729" t="s">
        <v>73</v>
      </c>
      <c r="AL4729" t="s">
        <v>103</v>
      </c>
      <c r="AM4729" t="s">
        <v>125</v>
      </c>
      <c r="AN4729" t="s">
        <v>76</v>
      </c>
      <c r="AO4729" t="s">
        <v>592</v>
      </c>
      <c r="AP4729" t="s">
        <v>2741</v>
      </c>
      <c r="AQ4729" t="s">
        <v>118</v>
      </c>
      <c r="AR4729" t="s">
        <v>67</v>
      </c>
      <c r="AS4729" t="s">
        <v>62</v>
      </c>
      <c r="AT4729" t="s">
        <v>315</v>
      </c>
      <c r="AU4729" t="s">
        <v>107</v>
      </c>
      <c r="AV4729" t="s">
        <v>5373</v>
      </c>
    </row>
    <row r="4730" spans="1:48" hidden="1" x14ac:dyDescent="0.3">
      <c r="A4730" t="s">
        <v>21809</v>
      </c>
      <c r="B4730" t="s">
        <v>21810</v>
      </c>
      <c r="C4730" s="1" t="str">
        <f t="shared" si="776"/>
        <v>21:0976</v>
      </c>
      <c r="D4730" s="1" t="str">
        <f>HYPERLINK("https://geochem.nrcan.gc.ca/cdogs/content/svy/svy_e.htm", "")</f>
        <v/>
      </c>
      <c r="G4730" s="1" t="str">
        <f>HYPERLINK("https://geochem.nrcan.gc.ca/cdogs/content/cr_/cr_00091_e.htm", "91")</f>
        <v>91</v>
      </c>
      <c r="J4730" t="s">
        <v>230</v>
      </c>
      <c r="K4730" t="s">
        <v>231</v>
      </c>
      <c r="L4730">
        <v>21</v>
      </c>
      <c r="M4730" t="s">
        <v>232</v>
      </c>
      <c r="N4730">
        <v>162</v>
      </c>
      <c r="O4730" t="s">
        <v>357</v>
      </c>
      <c r="P4730" t="s">
        <v>168</v>
      </c>
      <c r="Q4730" t="s">
        <v>435</v>
      </c>
      <c r="R4730" t="s">
        <v>251</v>
      </c>
      <c r="S4730" t="s">
        <v>57</v>
      </c>
      <c r="T4730" t="s">
        <v>492</v>
      </c>
      <c r="U4730" t="s">
        <v>357</v>
      </c>
      <c r="V4730" t="s">
        <v>411</v>
      </c>
      <c r="W4730" t="s">
        <v>396</v>
      </c>
      <c r="X4730" t="s">
        <v>62</v>
      </c>
      <c r="Y4730" t="s">
        <v>254</v>
      </c>
      <c r="Z4730" t="s">
        <v>59</v>
      </c>
      <c r="AA4730" t="s">
        <v>64</v>
      </c>
      <c r="AB4730" t="s">
        <v>347</v>
      </c>
      <c r="AC4730" t="s">
        <v>177</v>
      </c>
      <c r="AD4730" t="s">
        <v>67</v>
      </c>
      <c r="AE4730" t="s">
        <v>238</v>
      </c>
      <c r="AF4730" t="s">
        <v>436</v>
      </c>
      <c r="AG4730" t="s">
        <v>282</v>
      </c>
      <c r="AH4730" t="s">
        <v>170</v>
      </c>
      <c r="AI4730" t="s">
        <v>104</v>
      </c>
      <c r="AJ4730" t="s">
        <v>114</v>
      </c>
      <c r="AK4730" t="s">
        <v>73</v>
      </c>
      <c r="AL4730" t="s">
        <v>103</v>
      </c>
      <c r="AM4730" t="s">
        <v>68</v>
      </c>
      <c r="AN4730" t="s">
        <v>76</v>
      </c>
      <c r="AO4730" t="s">
        <v>118</v>
      </c>
      <c r="AP4730" t="s">
        <v>13677</v>
      </c>
      <c r="AQ4730" t="s">
        <v>102</v>
      </c>
      <c r="AR4730" t="s">
        <v>67</v>
      </c>
      <c r="AS4730" t="s">
        <v>127</v>
      </c>
      <c r="AT4730" t="s">
        <v>437</v>
      </c>
      <c r="AU4730" t="s">
        <v>107</v>
      </c>
      <c r="AV4730" t="s">
        <v>1855</v>
      </c>
    </row>
    <row r="4731" spans="1:48" x14ac:dyDescent="0.3">
      <c r="A4731" t="s">
        <v>21811</v>
      </c>
      <c r="B4731" t="s">
        <v>21812</v>
      </c>
      <c r="C4731" s="1" t="str">
        <f t="shared" si="776"/>
        <v>21:0976</v>
      </c>
      <c r="D4731" s="1" t="str">
        <f t="shared" ref="D4731:D4749" si="780">HYPERLINK("https://geochem.nrcan.gc.ca/cdogs/content/svy/svy210104_e.htm", "21:0104")</f>
        <v>21:0104</v>
      </c>
      <c r="E4731" t="s">
        <v>21813</v>
      </c>
      <c r="F4731" t="s">
        <v>21814</v>
      </c>
      <c r="H4731">
        <v>58.791828299999999</v>
      </c>
      <c r="I4731">
        <v>-96.871950900000002</v>
      </c>
      <c r="J4731" s="1" t="str">
        <f t="shared" ref="J4731:J4749" si="781">HYPERLINK("https://geochem.nrcan.gc.ca/cdogs/content/kwd/kwd020027_e.htm", "NGR lake sediment grab sample")</f>
        <v>NGR lake sediment grab sample</v>
      </c>
      <c r="K4731" s="1" t="str">
        <f t="shared" ref="K4731:K4749" si="782">HYPERLINK("https://geochem.nrcan.gc.ca/cdogs/content/kwd/kwd080006_e.htm", "&lt;177 micron (NGR)")</f>
        <v>&lt;177 micron (NGR)</v>
      </c>
      <c r="L4731">
        <v>22</v>
      </c>
      <c r="M4731" t="s">
        <v>86</v>
      </c>
      <c r="N4731">
        <v>163</v>
      </c>
      <c r="O4731" t="s">
        <v>151</v>
      </c>
      <c r="P4731" t="s">
        <v>54</v>
      </c>
      <c r="Q4731" t="s">
        <v>462</v>
      </c>
      <c r="R4731" t="s">
        <v>436</v>
      </c>
      <c r="S4731" t="s">
        <v>57</v>
      </c>
      <c r="T4731" t="s">
        <v>561</v>
      </c>
      <c r="U4731" t="s">
        <v>178</v>
      </c>
      <c r="V4731" t="s">
        <v>69</v>
      </c>
      <c r="W4731" t="s">
        <v>95</v>
      </c>
      <c r="X4731" t="s">
        <v>74</v>
      </c>
      <c r="Y4731" t="s">
        <v>63</v>
      </c>
      <c r="Z4731" t="s">
        <v>170</v>
      </c>
      <c r="AA4731" t="s">
        <v>64</v>
      </c>
      <c r="AB4731" t="s">
        <v>189</v>
      </c>
      <c r="AC4731" t="s">
        <v>66</v>
      </c>
      <c r="AD4731" t="s">
        <v>67</v>
      </c>
      <c r="AE4731" t="s">
        <v>155</v>
      </c>
      <c r="AF4731" t="s">
        <v>151</v>
      </c>
      <c r="AG4731" t="s">
        <v>223</v>
      </c>
      <c r="AH4731" t="s">
        <v>173</v>
      </c>
      <c r="AI4731" t="s">
        <v>56</v>
      </c>
      <c r="AJ4731" t="s">
        <v>329</v>
      </c>
      <c r="AK4731" t="s">
        <v>73</v>
      </c>
      <c r="AL4731" t="s">
        <v>103</v>
      </c>
      <c r="AM4731" t="s">
        <v>157</v>
      </c>
      <c r="AN4731" t="s">
        <v>76</v>
      </c>
      <c r="AO4731" t="s">
        <v>92</v>
      </c>
      <c r="AP4731" t="s">
        <v>2033</v>
      </c>
      <c r="AQ4731" t="s">
        <v>363</v>
      </c>
      <c r="AR4731" t="s">
        <v>67</v>
      </c>
      <c r="AS4731" t="s">
        <v>54</v>
      </c>
      <c r="AT4731" t="s">
        <v>73</v>
      </c>
      <c r="AU4731" t="s">
        <v>107</v>
      </c>
      <c r="AV4731" t="s">
        <v>21815</v>
      </c>
    </row>
    <row r="4732" spans="1:48" x14ac:dyDescent="0.3">
      <c r="A4732" t="s">
        <v>21816</v>
      </c>
      <c r="B4732" t="s">
        <v>21817</v>
      </c>
      <c r="C4732" s="1" t="str">
        <f t="shared" si="776"/>
        <v>21:0976</v>
      </c>
      <c r="D4732" s="1" t="str">
        <f t="shared" si="780"/>
        <v>21:0104</v>
      </c>
      <c r="E4732" t="s">
        <v>21818</v>
      </c>
      <c r="F4732" t="s">
        <v>21819</v>
      </c>
      <c r="H4732">
        <v>58.8398927</v>
      </c>
      <c r="I4732">
        <v>-96.899939900000007</v>
      </c>
      <c r="J4732" s="1" t="str">
        <f t="shared" si="781"/>
        <v>NGR lake sediment grab sample</v>
      </c>
      <c r="K4732" s="1" t="str">
        <f t="shared" si="782"/>
        <v>&lt;177 micron (NGR)</v>
      </c>
      <c r="L4732">
        <v>22</v>
      </c>
      <c r="M4732" t="s">
        <v>149</v>
      </c>
      <c r="N4732">
        <v>164</v>
      </c>
      <c r="O4732" t="s">
        <v>363</v>
      </c>
      <c r="P4732" t="s">
        <v>54</v>
      </c>
      <c r="Q4732" t="s">
        <v>539</v>
      </c>
      <c r="R4732" t="s">
        <v>347</v>
      </c>
      <c r="S4732" t="s">
        <v>57</v>
      </c>
      <c r="T4732" t="s">
        <v>249</v>
      </c>
      <c r="U4732" t="s">
        <v>168</v>
      </c>
      <c r="V4732" t="s">
        <v>317</v>
      </c>
      <c r="W4732" t="s">
        <v>355</v>
      </c>
      <c r="X4732" t="s">
        <v>74</v>
      </c>
      <c r="Y4732" t="s">
        <v>448</v>
      </c>
      <c r="Z4732" t="s">
        <v>96</v>
      </c>
      <c r="AA4732" t="s">
        <v>64</v>
      </c>
      <c r="AB4732" t="s">
        <v>236</v>
      </c>
      <c r="AC4732" t="s">
        <v>66</v>
      </c>
      <c r="AD4732" t="s">
        <v>67</v>
      </c>
      <c r="AE4732" t="s">
        <v>526</v>
      </c>
      <c r="AF4732" t="s">
        <v>290</v>
      </c>
      <c r="AG4732" t="s">
        <v>698</v>
      </c>
      <c r="AH4732" t="s">
        <v>472</v>
      </c>
      <c r="AI4732" t="s">
        <v>305</v>
      </c>
      <c r="AJ4732" t="s">
        <v>71</v>
      </c>
      <c r="AK4732" t="s">
        <v>73</v>
      </c>
      <c r="AL4732" t="s">
        <v>157</v>
      </c>
      <c r="AM4732" t="s">
        <v>157</v>
      </c>
      <c r="AN4732" t="s">
        <v>76</v>
      </c>
      <c r="AO4732" t="s">
        <v>104</v>
      </c>
      <c r="AP4732" t="s">
        <v>126</v>
      </c>
      <c r="AQ4732" t="s">
        <v>336</v>
      </c>
      <c r="AR4732" t="s">
        <v>67</v>
      </c>
      <c r="AS4732" t="s">
        <v>62</v>
      </c>
      <c r="AT4732" t="s">
        <v>152</v>
      </c>
      <c r="AU4732" t="s">
        <v>107</v>
      </c>
      <c r="AV4732" t="s">
        <v>2299</v>
      </c>
    </row>
    <row r="4733" spans="1:48" x14ac:dyDescent="0.3">
      <c r="A4733" t="s">
        <v>21820</v>
      </c>
      <c r="B4733" t="s">
        <v>21821</v>
      </c>
      <c r="C4733" s="1" t="str">
        <f t="shared" si="776"/>
        <v>21:0976</v>
      </c>
      <c r="D4733" s="1" t="str">
        <f t="shared" si="780"/>
        <v>21:0104</v>
      </c>
      <c r="E4733" t="s">
        <v>21822</v>
      </c>
      <c r="F4733" t="s">
        <v>21823</v>
      </c>
      <c r="H4733">
        <v>58.856459700000002</v>
      </c>
      <c r="I4733">
        <v>-96.892279000000002</v>
      </c>
      <c r="J4733" s="1" t="str">
        <f t="shared" si="781"/>
        <v>NGR lake sediment grab sample</v>
      </c>
      <c r="K4733" s="1" t="str">
        <f t="shared" si="782"/>
        <v>&lt;177 micron (NGR)</v>
      </c>
      <c r="L4733">
        <v>22</v>
      </c>
      <c r="M4733" t="s">
        <v>165</v>
      </c>
      <c r="N4733">
        <v>165</v>
      </c>
      <c r="O4733" t="s">
        <v>388</v>
      </c>
      <c r="P4733" t="s">
        <v>54</v>
      </c>
      <c r="Q4733" t="s">
        <v>277</v>
      </c>
      <c r="R4733" t="s">
        <v>10055</v>
      </c>
      <c r="S4733" t="s">
        <v>57</v>
      </c>
      <c r="T4733" t="s">
        <v>315</v>
      </c>
      <c r="U4733" t="s">
        <v>57</v>
      </c>
      <c r="V4733" t="s">
        <v>2740</v>
      </c>
      <c r="W4733" t="s">
        <v>177</v>
      </c>
      <c r="X4733" t="s">
        <v>74</v>
      </c>
      <c r="Y4733" t="s">
        <v>421</v>
      </c>
      <c r="Z4733" t="s">
        <v>62</v>
      </c>
      <c r="AA4733" t="s">
        <v>64</v>
      </c>
      <c r="AB4733" t="s">
        <v>365</v>
      </c>
      <c r="AC4733" t="s">
        <v>66</v>
      </c>
      <c r="AD4733" t="s">
        <v>170</v>
      </c>
      <c r="AE4733" t="s">
        <v>15443</v>
      </c>
      <c r="AF4733" t="s">
        <v>203</v>
      </c>
      <c r="AG4733" t="s">
        <v>168</v>
      </c>
      <c r="AH4733" t="s">
        <v>780</v>
      </c>
      <c r="AI4733" t="s">
        <v>63</v>
      </c>
      <c r="AJ4733" t="s">
        <v>1440</v>
      </c>
      <c r="AK4733" t="s">
        <v>73</v>
      </c>
      <c r="AL4733" t="s">
        <v>103</v>
      </c>
      <c r="AM4733" t="s">
        <v>206</v>
      </c>
      <c r="AN4733" t="s">
        <v>76</v>
      </c>
      <c r="AO4733" t="s">
        <v>280</v>
      </c>
      <c r="AP4733" t="s">
        <v>8164</v>
      </c>
      <c r="AQ4733" t="s">
        <v>118</v>
      </c>
      <c r="AR4733" t="s">
        <v>67</v>
      </c>
      <c r="AS4733" t="s">
        <v>170</v>
      </c>
      <c r="AT4733" t="s">
        <v>73</v>
      </c>
      <c r="AU4733" t="s">
        <v>107</v>
      </c>
      <c r="AV4733" t="s">
        <v>17401</v>
      </c>
    </row>
    <row r="4734" spans="1:48" x14ac:dyDescent="0.3">
      <c r="A4734" t="s">
        <v>21824</v>
      </c>
      <c r="B4734" t="s">
        <v>21825</v>
      </c>
      <c r="C4734" s="1" t="str">
        <f t="shared" si="776"/>
        <v>21:0976</v>
      </c>
      <c r="D4734" s="1" t="str">
        <f t="shared" si="780"/>
        <v>21:0104</v>
      </c>
      <c r="E4734" t="s">
        <v>21826</v>
      </c>
      <c r="F4734" t="s">
        <v>21827</v>
      </c>
      <c r="H4734">
        <v>58.896454200000001</v>
      </c>
      <c r="I4734">
        <v>-96.868650000000002</v>
      </c>
      <c r="J4734" s="1" t="str">
        <f t="shared" si="781"/>
        <v>NGR lake sediment grab sample</v>
      </c>
      <c r="K4734" s="1" t="str">
        <f t="shared" si="782"/>
        <v>&lt;177 micron (NGR)</v>
      </c>
      <c r="L4734">
        <v>22</v>
      </c>
      <c r="M4734" t="s">
        <v>113</v>
      </c>
      <c r="N4734">
        <v>166</v>
      </c>
      <c r="O4734" t="s">
        <v>336</v>
      </c>
      <c r="P4734" t="s">
        <v>54</v>
      </c>
      <c r="Q4734" t="s">
        <v>635</v>
      </c>
      <c r="R4734" t="s">
        <v>317</v>
      </c>
      <c r="S4734" t="s">
        <v>57</v>
      </c>
      <c r="T4734" t="s">
        <v>152</v>
      </c>
      <c r="U4734" t="s">
        <v>117</v>
      </c>
      <c r="V4734" t="s">
        <v>616</v>
      </c>
      <c r="W4734" t="s">
        <v>238</v>
      </c>
      <c r="X4734" t="s">
        <v>74</v>
      </c>
      <c r="Y4734" t="s">
        <v>127</v>
      </c>
      <c r="Z4734" t="s">
        <v>127</v>
      </c>
      <c r="AA4734" t="s">
        <v>64</v>
      </c>
      <c r="AB4734" t="s">
        <v>93</v>
      </c>
      <c r="AC4734" t="s">
        <v>66</v>
      </c>
      <c r="AD4734" t="s">
        <v>59</v>
      </c>
      <c r="AE4734" t="s">
        <v>120</v>
      </c>
      <c r="AF4734" t="s">
        <v>281</v>
      </c>
      <c r="AG4734" t="s">
        <v>691</v>
      </c>
      <c r="AH4734" t="s">
        <v>472</v>
      </c>
      <c r="AI4734" t="s">
        <v>240</v>
      </c>
      <c r="AJ4734" t="s">
        <v>280</v>
      </c>
      <c r="AK4734" t="s">
        <v>73</v>
      </c>
      <c r="AL4734" t="s">
        <v>224</v>
      </c>
      <c r="AM4734" t="s">
        <v>206</v>
      </c>
      <c r="AN4734" t="s">
        <v>76</v>
      </c>
      <c r="AO4734" t="s">
        <v>203</v>
      </c>
      <c r="AP4734" t="s">
        <v>2741</v>
      </c>
      <c r="AQ4734" t="s">
        <v>254</v>
      </c>
      <c r="AR4734" t="s">
        <v>67</v>
      </c>
      <c r="AS4734" t="s">
        <v>170</v>
      </c>
      <c r="AT4734" t="s">
        <v>73</v>
      </c>
      <c r="AU4734" t="s">
        <v>107</v>
      </c>
      <c r="AV4734" t="s">
        <v>14828</v>
      </c>
    </row>
    <row r="4735" spans="1:48" x14ac:dyDescent="0.3">
      <c r="A4735" t="s">
        <v>21828</v>
      </c>
      <c r="B4735" t="s">
        <v>21829</v>
      </c>
      <c r="C4735" s="1" t="str">
        <f t="shared" si="776"/>
        <v>21:0976</v>
      </c>
      <c r="D4735" s="1" t="str">
        <f t="shared" si="780"/>
        <v>21:0104</v>
      </c>
      <c r="E4735" t="s">
        <v>21826</v>
      </c>
      <c r="F4735" t="s">
        <v>21830</v>
      </c>
      <c r="H4735">
        <v>58.896454200000001</v>
      </c>
      <c r="I4735">
        <v>-96.868650000000002</v>
      </c>
      <c r="J4735" s="1" t="str">
        <f t="shared" si="781"/>
        <v>NGR lake sediment grab sample</v>
      </c>
      <c r="K4735" s="1" t="str">
        <f t="shared" si="782"/>
        <v>&lt;177 micron (NGR)</v>
      </c>
      <c r="L4735">
        <v>22</v>
      </c>
      <c r="M4735" t="s">
        <v>132</v>
      </c>
      <c r="N4735">
        <v>167</v>
      </c>
      <c r="O4735" t="s">
        <v>87</v>
      </c>
      <c r="P4735" t="s">
        <v>170</v>
      </c>
      <c r="Q4735" t="s">
        <v>560</v>
      </c>
      <c r="R4735" t="s">
        <v>347</v>
      </c>
      <c r="S4735" t="s">
        <v>57</v>
      </c>
      <c r="T4735" t="s">
        <v>91</v>
      </c>
      <c r="U4735" t="s">
        <v>117</v>
      </c>
      <c r="V4735" t="s">
        <v>99</v>
      </c>
      <c r="W4735" t="s">
        <v>396</v>
      </c>
      <c r="X4735" t="s">
        <v>74</v>
      </c>
      <c r="Y4735" t="s">
        <v>143</v>
      </c>
      <c r="Z4735" t="s">
        <v>127</v>
      </c>
      <c r="AA4735" t="s">
        <v>64</v>
      </c>
      <c r="AB4735" t="s">
        <v>221</v>
      </c>
      <c r="AC4735" t="s">
        <v>66</v>
      </c>
      <c r="AD4735" t="s">
        <v>138</v>
      </c>
      <c r="AE4735" t="s">
        <v>2678</v>
      </c>
      <c r="AF4735" t="s">
        <v>281</v>
      </c>
      <c r="AG4735" t="s">
        <v>522</v>
      </c>
      <c r="AH4735" t="s">
        <v>780</v>
      </c>
      <c r="AI4735" t="s">
        <v>388</v>
      </c>
      <c r="AJ4735" t="s">
        <v>373</v>
      </c>
      <c r="AK4735" t="s">
        <v>73</v>
      </c>
      <c r="AL4735" t="s">
        <v>103</v>
      </c>
      <c r="AM4735" t="s">
        <v>206</v>
      </c>
      <c r="AN4735" t="s">
        <v>76</v>
      </c>
      <c r="AO4735" t="s">
        <v>203</v>
      </c>
      <c r="AP4735" t="s">
        <v>234</v>
      </c>
      <c r="AQ4735" t="s">
        <v>388</v>
      </c>
      <c r="AR4735" t="s">
        <v>67</v>
      </c>
      <c r="AS4735" t="s">
        <v>170</v>
      </c>
      <c r="AT4735" t="s">
        <v>152</v>
      </c>
      <c r="AU4735" t="s">
        <v>107</v>
      </c>
      <c r="AV4735" t="s">
        <v>15325</v>
      </c>
    </row>
    <row r="4736" spans="1:48" x14ac:dyDescent="0.3">
      <c r="A4736" t="s">
        <v>21831</v>
      </c>
      <c r="B4736" t="s">
        <v>21832</v>
      </c>
      <c r="C4736" s="1" t="str">
        <f t="shared" si="776"/>
        <v>21:0976</v>
      </c>
      <c r="D4736" s="1" t="str">
        <f t="shared" si="780"/>
        <v>21:0104</v>
      </c>
      <c r="E4736" t="s">
        <v>21833</v>
      </c>
      <c r="F4736" t="s">
        <v>21834</v>
      </c>
      <c r="H4736">
        <v>58.949246000000002</v>
      </c>
      <c r="I4736">
        <v>-96.879233900000003</v>
      </c>
      <c r="J4736" s="1" t="str">
        <f t="shared" si="781"/>
        <v>NGR lake sediment grab sample</v>
      </c>
      <c r="K4736" s="1" t="str">
        <f t="shared" si="782"/>
        <v>&lt;177 micron (NGR)</v>
      </c>
      <c r="L4736">
        <v>22</v>
      </c>
      <c r="M4736" t="s">
        <v>185</v>
      </c>
      <c r="N4736">
        <v>168</v>
      </c>
      <c r="O4736" t="s">
        <v>61</v>
      </c>
      <c r="P4736" t="s">
        <v>54</v>
      </c>
      <c r="Q4736" t="s">
        <v>248</v>
      </c>
      <c r="R4736" t="s">
        <v>615</v>
      </c>
      <c r="S4736" t="s">
        <v>57</v>
      </c>
      <c r="T4736" t="s">
        <v>462</v>
      </c>
      <c r="U4736" t="s">
        <v>117</v>
      </c>
      <c r="V4736" t="s">
        <v>282</v>
      </c>
      <c r="W4736" t="s">
        <v>526</v>
      </c>
      <c r="X4736" t="s">
        <v>62</v>
      </c>
      <c r="Y4736" t="s">
        <v>95</v>
      </c>
      <c r="Z4736" t="s">
        <v>62</v>
      </c>
      <c r="AA4736" t="s">
        <v>64</v>
      </c>
      <c r="AB4736" t="s">
        <v>152</v>
      </c>
      <c r="AC4736" t="s">
        <v>66</v>
      </c>
      <c r="AD4736" t="s">
        <v>96</v>
      </c>
      <c r="AE4736" t="s">
        <v>8812</v>
      </c>
      <c r="AF4736" t="s">
        <v>436</v>
      </c>
      <c r="AG4736" t="s">
        <v>436</v>
      </c>
      <c r="AH4736" t="s">
        <v>472</v>
      </c>
      <c r="AI4736" t="s">
        <v>106</v>
      </c>
      <c r="AJ4736" t="s">
        <v>525</v>
      </c>
      <c r="AK4736" t="s">
        <v>73</v>
      </c>
      <c r="AL4736" t="s">
        <v>103</v>
      </c>
      <c r="AM4736" t="s">
        <v>170</v>
      </c>
      <c r="AN4736" t="s">
        <v>76</v>
      </c>
      <c r="AO4736" t="s">
        <v>134</v>
      </c>
      <c r="AP4736" t="s">
        <v>920</v>
      </c>
      <c r="AQ4736" t="s">
        <v>514</v>
      </c>
      <c r="AR4736" t="s">
        <v>67</v>
      </c>
      <c r="AS4736" t="s">
        <v>138</v>
      </c>
      <c r="AT4736" t="s">
        <v>437</v>
      </c>
      <c r="AU4736" t="s">
        <v>107</v>
      </c>
      <c r="AV4736" t="s">
        <v>10050</v>
      </c>
    </row>
    <row r="4737" spans="1:48" x14ac:dyDescent="0.3">
      <c r="A4737" t="s">
        <v>21835</v>
      </c>
      <c r="B4737" t="s">
        <v>21836</v>
      </c>
      <c r="C4737" s="1" t="str">
        <f t="shared" si="776"/>
        <v>21:0976</v>
      </c>
      <c r="D4737" s="1" t="str">
        <f t="shared" si="780"/>
        <v>21:0104</v>
      </c>
      <c r="E4737" t="s">
        <v>21837</v>
      </c>
      <c r="F4737" t="s">
        <v>21838</v>
      </c>
      <c r="H4737">
        <v>58.9528009</v>
      </c>
      <c r="I4737">
        <v>-96.834624099999999</v>
      </c>
      <c r="J4737" s="1" t="str">
        <f t="shared" si="781"/>
        <v>NGR lake sediment grab sample</v>
      </c>
      <c r="K4737" s="1" t="str">
        <f t="shared" si="782"/>
        <v>&lt;177 micron (NGR)</v>
      </c>
      <c r="L4737">
        <v>22</v>
      </c>
      <c r="M4737" t="s">
        <v>200</v>
      </c>
      <c r="N4737">
        <v>169</v>
      </c>
      <c r="O4737" t="s">
        <v>208</v>
      </c>
      <c r="P4737" t="s">
        <v>54</v>
      </c>
      <c r="Q4737" t="s">
        <v>624</v>
      </c>
      <c r="R4737" t="s">
        <v>357</v>
      </c>
      <c r="S4737" t="s">
        <v>57</v>
      </c>
      <c r="T4737" t="s">
        <v>479</v>
      </c>
      <c r="U4737" t="s">
        <v>134</v>
      </c>
      <c r="V4737" t="s">
        <v>347</v>
      </c>
      <c r="W4737" t="s">
        <v>171</v>
      </c>
      <c r="X4737" t="s">
        <v>62</v>
      </c>
      <c r="Y4737" t="s">
        <v>348</v>
      </c>
      <c r="Z4737" t="s">
        <v>59</v>
      </c>
      <c r="AA4737" t="s">
        <v>64</v>
      </c>
      <c r="AB4737" t="s">
        <v>1089</v>
      </c>
      <c r="AC4737" t="s">
        <v>66</v>
      </c>
      <c r="AD4737" t="s">
        <v>138</v>
      </c>
      <c r="AE4737" t="s">
        <v>171</v>
      </c>
      <c r="AF4737" t="s">
        <v>282</v>
      </c>
      <c r="AG4737" t="s">
        <v>291</v>
      </c>
      <c r="AH4737" t="s">
        <v>780</v>
      </c>
      <c r="AI4737" t="s">
        <v>692</v>
      </c>
      <c r="AJ4737" t="s">
        <v>491</v>
      </c>
      <c r="AK4737" t="s">
        <v>73</v>
      </c>
      <c r="AL4737" t="s">
        <v>177</v>
      </c>
      <c r="AM4737" t="s">
        <v>220</v>
      </c>
      <c r="AN4737" t="s">
        <v>76</v>
      </c>
      <c r="AO4737" t="s">
        <v>90</v>
      </c>
      <c r="AP4737" t="s">
        <v>105</v>
      </c>
      <c r="AQ4737" t="s">
        <v>92</v>
      </c>
      <c r="AR4737" t="s">
        <v>67</v>
      </c>
      <c r="AS4737" t="s">
        <v>96</v>
      </c>
      <c r="AT4737" t="s">
        <v>562</v>
      </c>
      <c r="AU4737" t="s">
        <v>107</v>
      </c>
      <c r="AV4737" t="s">
        <v>7453</v>
      </c>
    </row>
    <row r="4738" spans="1:48" x14ac:dyDescent="0.3">
      <c r="A4738" t="s">
        <v>21839</v>
      </c>
      <c r="B4738" t="s">
        <v>21840</v>
      </c>
      <c r="C4738" s="1" t="str">
        <f t="shared" si="776"/>
        <v>21:0976</v>
      </c>
      <c r="D4738" s="1" t="str">
        <f t="shared" si="780"/>
        <v>21:0104</v>
      </c>
      <c r="E4738" t="s">
        <v>21841</v>
      </c>
      <c r="F4738" t="s">
        <v>21842</v>
      </c>
      <c r="H4738">
        <v>58.995121599999997</v>
      </c>
      <c r="I4738">
        <v>-96.723540499999999</v>
      </c>
      <c r="J4738" s="1" t="str">
        <f t="shared" si="781"/>
        <v>NGR lake sediment grab sample</v>
      </c>
      <c r="K4738" s="1" t="str">
        <f t="shared" si="782"/>
        <v>&lt;177 micron (NGR)</v>
      </c>
      <c r="L4738">
        <v>22</v>
      </c>
      <c r="M4738" t="s">
        <v>217</v>
      </c>
      <c r="N4738">
        <v>170</v>
      </c>
      <c r="O4738" t="s">
        <v>16740</v>
      </c>
      <c r="P4738" t="s">
        <v>54</v>
      </c>
      <c r="Q4738" t="s">
        <v>802</v>
      </c>
      <c r="R4738" t="s">
        <v>99</v>
      </c>
      <c r="S4738" t="s">
        <v>57</v>
      </c>
      <c r="T4738" t="s">
        <v>152</v>
      </c>
      <c r="U4738" t="s">
        <v>178</v>
      </c>
      <c r="V4738" t="s">
        <v>139</v>
      </c>
      <c r="W4738" t="s">
        <v>170</v>
      </c>
      <c r="X4738" t="s">
        <v>67</v>
      </c>
      <c r="Y4738" t="s">
        <v>118</v>
      </c>
      <c r="Z4738" t="s">
        <v>138</v>
      </c>
      <c r="AA4738" t="s">
        <v>64</v>
      </c>
      <c r="AB4738" t="s">
        <v>303</v>
      </c>
      <c r="AC4738" t="s">
        <v>66</v>
      </c>
      <c r="AD4738" t="s">
        <v>62</v>
      </c>
      <c r="AE4738" t="s">
        <v>206</v>
      </c>
      <c r="AF4738" t="s">
        <v>192</v>
      </c>
      <c r="AG4738" t="s">
        <v>250</v>
      </c>
      <c r="AH4738" t="s">
        <v>472</v>
      </c>
      <c r="AI4738" t="s">
        <v>402</v>
      </c>
      <c r="AJ4738" t="s">
        <v>318</v>
      </c>
      <c r="AK4738" t="s">
        <v>73</v>
      </c>
      <c r="AL4738" t="s">
        <v>157</v>
      </c>
      <c r="AM4738" t="s">
        <v>157</v>
      </c>
      <c r="AN4738" t="s">
        <v>76</v>
      </c>
      <c r="AO4738" t="s">
        <v>1192</v>
      </c>
      <c r="AP4738" t="s">
        <v>158</v>
      </c>
      <c r="AQ4738" t="s">
        <v>692</v>
      </c>
      <c r="AR4738" t="s">
        <v>74</v>
      </c>
      <c r="AS4738" t="s">
        <v>54</v>
      </c>
      <c r="AT4738" t="s">
        <v>58</v>
      </c>
      <c r="AU4738" t="s">
        <v>107</v>
      </c>
      <c r="AV4738" t="s">
        <v>11525</v>
      </c>
    </row>
    <row r="4739" spans="1:48" x14ac:dyDescent="0.3">
      <c r="A4739" t="s">
        <v>21843</v>
      </c>
      <c r="B4739" t="s">
        <v>21844</v>
      </c>
      <c r="C4739" s="1" t="str">
        <f t="shared" si="776"/>
        <v>21:0976</v>
      </c>
      <c r="D4739" s="1" t="str">
        <f t="shared" si="780"/>
        <v>21:0104</v>
      </c>
      <c r="E4739" t="s">
        <v>21845</v>
      </c>
      <c r="F4739" t="s">
        <v>21846</v>
      </c>
      <c r="H4739">
        <v>58.991658800000003</v>
      </c>
      <c r="I4739">
        <v>-96.807605499999994</v>
      </c>
      <c r="J4739" s="1" t="str">
        <f t="shared" si="781"/>
        <v>NGR lake sediment grab sample</v>
      </c>
      <c r="K4739" s="1" t="str">
        <f t="shared" si="782"/>
        <v>&lt;177 micron (NGR)</v>
      </c>
      <c r="L4739">
        <v>22</v>
      </c>
      <c r="M4739" t="s">
        <v>246</v>
      </c>
      <c r="N4739">
        <v>171</v>
      </c>
      <c r="O4739" t="s">
        <v>106</v>
      </c>
      <c r="P4739" t="s">
        <v>54</v>
      </c>
      <c r="Q4739" t="s">
        <v>91</v>
      </c>
      <c r="R4739" t="s">
        <v>691</v>
      </c>
      <c r="S4739" t="s">
        <v>57</v>
      </c>
      <c r="T4739" t="s">
        <v>449</v>
      </c>
      <c r="U4739" t="s">
        <v>138</v>
      </c>
      <c r="V4739" t="s">
        <v>2740</v>
      </c>
      <c r="W4739" t="s">
        <v>206</v>
      </c>
      <c r="X4739" t="s">
        <v>62</v>
      </c>
      <c r="Y4739" t="s">
        <v>396</v>
      </c>
      <c r="Z4739" t="s">
        <v>74</v>
      </c>
      <c r="AA4739" t="s">
        <v>64</v>
      </c>
      <c r="AB4739" t="s">
        <v>172</v>
      </c>
      <c r="AC4739" t="s">
        <v>66</v>
      </c>
      <c r="AD4739" t="s">
        <v>67</v>
      </c>
      <c r="AE4739" t="s">
        <v>8812</v>
      </c>
      <c r="AF4739" t="s">
        <v>104</v>
      </c>
      <c r="AG4739" t="s">
        <v>77</v>
      </c>
      <c r="AH4739" t="s">
        <v>472</v>
      </c>
      <c r="AI4739" t="s">
        <v>94</v>
      </c>
      <c r="AJ4739" t="s">
        <v>413</v>
      </c>
      <c r="AK4739" t="s">
        <v>73</v>
      </c>
      <c r="AL4739" t="s">
        <v>103</v>
      </c>
      <c r="AM4739" t="s">
        <v>157</v>
      </c>
      <c r="AN4739" t="s">
        <v>76</v>
      </c>
      <c r="AO4739" t="s">
        <v>168</v>
      </c>
      <c r="AP4739" t="s">
        <v>435</v>
      </c>
      <c r="AQ4739" t="s">
        <v>203</v>
      </c>
      <c r="AR4739" t="s">
        <v>67</v>
      </c>
      <c r="AS4739" t="s">
        <v>54</v>
      </c>
      <c r="AT4739" t="s">
        <v>73</v>
      </c>
      <c r="AU4739" t="s">
        <v>107</v>
      </c>
      <c r="AV4739" t="s">
        <v>3779</v>
      </c>
    </row>
    <row r="4740" spans="1:48" x14ac:dyDescent="0.3">
      <c r="A4740" t="s">
        <v>21847</v>
      </c>
      <c r="B4740" t="s">
        <v>21848</v>
      </c>
      <c r="C4740" s="1" t="str">
        <f t="shared" si="776"/>
        <v>21:0976</v>
      </c>
      <c r="D4740" s="1" t="str">
        <f t="shared" si="780"/>
        <v>21:0104</v>
      </c>
      <c r="E4740" t="s">
        <v>21849</v>
      </c>
      <c r="F4740" t="s">
        <v>21850</v>
      </c>
      <c r="H4740">
        <v>58.9749652</v>
      </c>
      <c r="I4740">
        <v>-96.880820299999996</v>
      </c>
      <c r="J4740" s="1" t="str">
        <f t="shared" si="781"/>
        <v>NGR lake sediment grab sample</v>
      </c>
      <c r="K4740" s="1" t="str">
        <f t="shared" si="782"/>
        <v>&lt;177 micron (NGR)</v>
      </c>
      <c r="L4740">
        <v>22</v>
      </c>
      <c r="M4740" t="s">
        <v>260</v>
      </c>
      <c r="N4740">
        <v>172</v>
      </c>
      <c r="O4740" t="s">
        <v>56</v>
      </c>
      <c r="P4740" t="s">
        <v>54</v>
      </c>
      <c r="Q4740" t="s">
        <v>777</v>
      </c>
      <c r="R4740" t="s">
        <v>356</v>
      </c>
      <c r="S4740" t="s">
        <v>57</v>
      </c>
      <c r="T4740" t="s">
        <v>91</v>
      </c>
      <c r="U4740" t="s">
        <v>104</v>
      </c>
      <c r="V4740" t="s">
        <v>890</v>
      </c>
      <c r="W4740" t="s">
        <v>118</v>
      </c>
      <c r="X4740" t="s">
        <v>74</v>
      </c>
      <c r="Y4740" t="s">
        <v>143</v>
      </c>
      <c r="Z4740" t="s">
        <v>138</v>
      </c>
      <c r="AA4740" t="s">
        <v>64</v>
      </c>
      <c r="AB4740" t="s">
        <v>65</v>
      </c>
      <c r="AC4740" t="s">
        <v>66</v>
      </c>
      <c r="AD4740" t="s">
        <v>67</v>
      </c>
      <c r="AE4740" t="s">
        <v>526</v>
      </c>
      <c r="AF4740" t="s">
        <v>134</v>
      </c>
      <c r="AG4740" t="s">
        <v>1089</v>
      </c>
      <c r="AH4740" t="s">
        <v>173</v>
      </c>
      <c r="AI4740" t="s">
        <v>88</v>
      </c>
      <c r="AJ4740" t="s">
        <v>329</v>
      </c>
      <c r="AK4740" t="s">
        <v>73</v>
      </c>
      <c r="AL4740" t="s">
        <v>74</v>
      </c>
      <c r="AM4740" t="s">
        <v>157</v>
      </c>
      <c r="AN4740" t="s">
        <v>76</v>
      </c>
      <c r="AO4740" t="s">
        <v>116</v>
      </c>
      <c r="AP4740" t="s">
        <v>267</v>
      </c>
      <c r="AQ4740" t="s">
        <v>340</v>
      </c>
      <c r="AR4740" t="s">
        <v>67</v>
      </c>
      <c r="AS4740" t="s">
        <v>62</v>
      </c>
      <c r="AT4740" t="s">
        <v>73</v>
      </c>
      <c r="AU4740" t="s">
        <v>107</v>
      </c>
      <c r="AV4740" t="s">
        <v>21851</v>
      </c>
    </row>
    <row r="4741" spans="1:48" x14ac:dyDescent="0.3">
      <c r="A4741" t="s">
        <v>21852</v>
      </c>
      <c r="B4741" t="s">
        <v>21853</v>
      </c>
      <c r="C4741" s="1" t="str">
        <f t="shared" si="776"/>
        <v>21:0976</v>
      </c>
      <c r="D4741" s="1" t="str">
        <f t="shared" si="780"/>
        <v>21:0104</v>
      </c>
      <c r="E4741" t="s">
        <v>21854</v>
      </c>
      <c r="F4741" t="s">
        <v>21855</v>
      </c>
      <c r="H4741">
        <v>58.956193599999999</v>
      </c>
      <c r="I4741">
        <v>-96.954729</v>
      </c>
      <c r="J4741" s="1" t="str">
        <f t="shared" si="781"/>
        <v>NGR lake sediment grab sample</v>
      </c>
      <c r="K4741" s="1" t="str">
        <f t="shared" si="782"/>
        <v>&lt;177 micron (NGR)</v>
      </c>
      <c r="L4741">
        <v>22</v>
      </c>
      <c r="M4741" t="s">
        <v>273</v>
      </c>
      <c r="N4741">
        <v>173</v>
      </c>
      <c r="O4741" t="s">
        <v>101</v>
      </c>
      <c r="P4741" t="s">
        <v>54</v>
      </c>
      <c r="Q4741" t="s">
        <v>420</v>
      </c>
      <c r="R4741" t="s">
        <v>381</v>
      </c>
      <c r="S4741" t="s">
        <v>57</v>
      </c>
      <c r="T4741" t="s">
        <v>479</v>
      </c>
      <c r="U4741" t="s">
        <v>141</v>
      </c>
      <c r="V4741" t="s">
        <v>492</v>
      </c>
      <c r="W4741" t="s">
        <v>226</v>
      </c>
      <c r="X4741" t="s">
        <v>62</v>
      </c>
      <c r="Y4741" t="s">
        <v>138</v>
      </c>
      <c r="Z4741" t="s">
        <v>88</v>
      </c>
      <c r="AA4741" t="s">
        <v>64</v>
      </c>
      <c r="AB4741" t="s">
        <v>58</v>
      </c>
      <c r="AC4741" t="s">
        <v>66</v>
      </c>
      <c r="AD4741" t="s">
        <v>62</v>
      </c>
      <c r="AE4741" t="s">
        <v>238</v>
      </c>
      <c r="AF4741" t="s">
        <v>264</v>
      </c>
      <c r="AG4741" t="s">
        <v>91</v>
      </c>
      <c r="AH4741" t="s">
        <v>472</v>
      </c>
      <c r="AI4741" t="s">
        <v>92</v>
      </c>
      <c r="AJ4741" t="s">
        <v>6415</v>
      </c>
      <c r="AK4741" t="s">
        <v>73</v>
      </c>
      <c r="AL4741" t="s">
        <v>238</v>
      </c>
      <c r="AM4741" t="s">
        <v>171</v>
      </c>
      <c r="AN4741" t="s">
        <v>76</v>
      </c>
      <c r="AO4741" t="s">
        <v>6198</v>
      </c>
      <c r="AP4741" t="s">
        <v>253</v>
      </c>
      <c r="AQ4741" t="s">
        <v>116</v>
      </c>
      <c r="AR4741" t="s">
        <v>62</v>
      </c>
      <c r="AS4741" t="s">
        <v>127</v>
      </c>
      <c r="AT4741" t="s">
        <v>562</v>
      </c>
      <c r="AU4741" t="s">
        <v>107</v>
      </c>
      <c r="AV4741" t="s">
        <v>2668</v>
      </c>
    </row>
    <row r="4742" spans="1:48" x14ac:dyDescent="0.3">
      <c r="A4742" t="s">
        <v>21856</v>
      </c>
      <c r="B4742" t="s">
        <v>21857</v>
      </c>
      <c r="C4742" s="1" t="str">
        <f t="shared" si="776"/>
        <v>21:0976</v>
      </c>
      <c r="D4742" s="1" t="str">
        <f t="shared" si="780"/>
        <v>21:0104</v>
      </c>
      <c r="E4742" t="s">
        <v>21858</v>
      </c>
      <c r="F4742" t="s">
        <v>21859</v>
      </c>
      <c r="H4742">
        <v>58.941064500000003</v>
      </c>
      <c r="I4742">
        <v>-96.946168799999995</v>
      </c>
      <c r="J4742" s="1" t="str">
        <f t="shared" si="781"/>
        <v>NGR lake sediment grab sample</v>
      </c>
      <c r="K4742" s="1" t="str">
        <f t="shared" si="782"/>
        <v>&lt;177 micron (NGR)</v>
      </c>
      <c r="L4742">
        <v>22</v>
      </c>
      <c r="M4742" t="s">
        <v>289</v>
      </c>
      <c r="N4742">
        <v>174</v>
      </c>
      <c r="O4742" t="s">
        <v>205</v>
      </c>
      <c r="P4742" t="s">
        <v>54</v>
      </c>
      <c r="Q4742" t="s">
        <v>447</v>
      </c>
      <c r="R4742" t="s">
        <v>471</v>
      </c>
      <c r="S4742" t="s">
        <v>57</v>
      </c>
      <c r="T4742" t="s">
        <v>279</v>
      </c>
      <c r="U4742" t="s">
        <v>88</v>
      </c>
      <c r="V4742" t="s">
        <v>357</v>
      </c>
      <c r="W4742" t="s">
        <v>171</v>
      </c>
      <c r="X4742" t="s">
        <v>67</v>
      </c>
      <c r="Y4742" t="s">
        <v>95</v>
      </c>
      <c r="Z4742" t="s">
        <v>62</v>
      </c>
      <c r="AA4742" t="s">
        <v>64</v>
      </c>
      <c r="AB4742" t="s">
        <v>236</v>
      </c>
      <c r="AC4742" t="s">
        <v>66</v>
      </c>
      <c r="AD4742" t="s">
        <v>67</v>
      </c>
      <c r="AE4742" t="s">
        <v>3989</v>
      </c>
      <c r="AF4742" t="s">
        <v>290</v>
      </c>
      <c r="AG4742" t="s">
        <v>691</v>
      </c>
      <c r="AH4742" t="s">
        <v>780</v>
      </c>
      <c r="AI4742" t="s">
        <v>87</v>
      </c>
      <c r="AJ4742" t="s">
        <v>318</v>
      </c>
      <c r="AK4742" t="s">
        <v>73</v>
      </c>
      <c r="AL4742" t="s">
        <v>103</v>
      </c>
      <c r="AM4742" t="s">
        <v>157</v>
      </c>
      <c r="AN4742" t="s">
        <v>76</v>
      </c>
      <c r="AO4742" t="s">
        <v>178</v>
      </c>
      <c r="AP4742" t="s">
        <v>954</v>
      </c>
      <c r="AQ4742" t="s">
        <v>254</v>
      </c>
      <c r="AR4742" t="s">
        <v>74</v>
      </c>
      <c r="AS4742" t="s">
        <v>62</v>
      </c>
      <c r="AT4742" t="s">
        <v>58</v>
      </c>
      <c r="AU4742" t="s">
        <v>107</v>
      </c>
      <c r="AV4742" t="s">
        <v>20134</v>
      </c>
    </row>
    <row r="4743" spans="1:48" x14ac:dyDescent="0.3">
      <c r="A4743" t="s">
        <v>21860</v>
      </c>
      <c r="B4743" t="s">
        <v>21861</v>
      </c>
      <c r="C4743" s="1" t="str">
        <f t="shared" si="776"/>
        <v>21:0976</v>
      </c>
      <c r="D4743" s="1" t="str">
        <f t="shared" si="780"/>
        <v>21:0104</v>
      </c>
      <c r="E4743" t="s">
        <v>21862</v>
      </c>
      <c r="F4743" t="s">
        <v>21863</v>
      </c>
      <c r="H4743">
        <v>58.902300199999999</v>
      </c>
      <c r="I4743">
        <v>-96.9557784</v>
      </c>
      <c r="J4743" s="1" t="str">
        <f t="shared" si="781"/>
        <v>NGR lake sediment grab sample</v>
      </c>
      <c r="K4743" s="1" t="str">
        <f t="shared" si="782"/>
        <v>&lt;177 micron (NGR)</v>
      </c>
      <c r="L4743">
        <v>22</v>
      </c>
      <c r="M4743" t="s">
        <v>301</v>
      </c>
      <c r="N4743">
        <v>175</v>
      </c>
      <c r="O4743" t="s">
        <v>79</v>
      </c>
      <c r="P4743" t="s">
        <v>54</v>
      </c>
      <c r="Q4743" t="s">
        <v>262</v>
      </c>
      <c r="R4743" t="s">
        <v>99</v>
      </c>
      <c r="S4743" t="s">
        <v>57</v>
      </c>
      <c r="T4743" t="s">
        <v>169</v>
      </c>
      <c r="U4743" t="s">
        <v>168</v>
      </c>
      <c r="V4743" t="s">
        <v>282</v>
      </c>
      <c r="W4743" t="s">
        <v>526</v>
      </c>
      <c r="X4743" t="s">
        <v>74</v>
      </c>
      <c r="Y4743" t="s">
        <v>355</v>
      </c>
      <c r="Z4743" t="s">
        <v>62</v>
      </c>
      <c r="AA4743" t="s">
        <v>64</v>
      </c>
      <c r="AB4743" t="s">
        <v>251</v>
      </c>
      <c r="AC4743" t="s">
        <v>66</v>
      </c>
      <c r="AD4743" t="s">
        <v>62</v>
      </c>
      <c r="AE4743" t="s">
        <v>10367</v>
      </c>
      <c r="AF4743" t="s">
        <v>290</v>
      </c>
      <c r="AG4743" t="s">
        <v>187</v>
      </c>
      <c r="AH4743" t="s">
        <v>780</v>
      </c>
      <c r="AI4743" t="s">
        <v>292</v>
      </c>
      <c r="AJ4743" t="s">
        <v>692</v>
      </c>
      <c r="AK4743" t="s">
        <v>73</v>
      </c>
      <c r="AL4743" t="s">
        <v>103</v>
      </c>
      <c r="AM4743" t="s">
        <v>177</v>
      </c>
      <c r="AN4743" t="s">
        <v>76</v>
      </c>
      <c r="AO4743" t="s">
        <v>168</v>
      </c>
      <c r="AP4743" t="s">
        <v>1980</v>
      </c>
      <c r="AQ4743" t="s">
        <v>306</v>
      </c>
      <c r="AR4743" t="s">
        <v>67</v>
      </c>
      <c r="AS4743" t="s">
        <v>54</v>
      </c>
      <c r="AT4743" t="s">
        <v>73</v>
      </c>
      <c r="AU4743" t="s">
        <v>107</v>
      </c>
      <c r="AV4743" t="s">
        <v>17479</v>
      </c>
    </row>
    <row r="4744" spans="1:48" x14ac:dyDescent="0.3">
      <c r="A4744" t="s">
        <v>21864</v>
      </c>
      <c r="B4744" t="s">
        <v>21865</v>
      </c>
      <c r="C4744" s="1" t="str">
        <f t="shared" si="776"/>
        <v>21:0976</v>
      </c>
      <c r="D4744" s="1" t="str">
        <f t="shared" si="780"/>
        <v>21:0104</v>
      </c>
      <c r="E4744" t="s">
        <v>21866</v>
      </c>
      <c r="F4744" t="s">
        <v>21867</v>
      </c>
      <c r="H4744">
        <v>58.870182200000002</v>
      </c>
      <c r="I4744">
        <v>-96.975625300000004</v>
      </c>
      <c r="J4744" s="1" t="str">
        <f t="shared" si="781"/>
        <v>NGR lake sediment grab sample</v>
      </c>
      <c r="K4744" s="1" t="str">
        <f t="shared" si="782"/>
        <v>&lt;177 micron (NGR)</v>
      </c>
      <c r="L4744">
        <v>22</v>
      </c>
      <c r="M4744" t="s">
        <v>314</v>
      </c>
      <c r="N4744">
        <v>176</v>
      </c>
      <c r="O4744" t="s">
        <v>137</v>
      </c>
      <c r="P4744" t="s">
        <v>54</v>
      </c>
      <c r="Q4744" t="s">
        <v>437</v>
      </c>
      <c r="R4744" t="s">
        <v>616</v>
      </c>
      <c r="S4744" t="s">
        <v>57</v>
      </c>
      <c r="T4744" t="s">
        <v>221</v>
      </c>
      <c r="U4744" t="s">
        <v>59</v>
      </c>
      <c r="V4744" t="s">
        <v>2740</v>
      </c>
      <c r="W4744" t="s">
        <v>238</v>
      </c>
      <c r="X4744" t="s">
        <v>67</v>
      </c>
      <c r="Y4744" t="s">
        <v>68</v>
      </c>
      <c r="Z4744" t="s">
        <v>62</v>
      </c>
      <c r="AA4744" t="s">
        <v>64</v>
      </c>
      <c r="AB4744" t="s">
        <v>317</v>
      </c>
      <c r="AC4744" t="s">
        <v>66</v>
      </c>
      <c r="AD4744" t="s">
        <v>67</v>
      </c>
      <c r="AE4744" t="s">
        <v>98</v>
      </c>
      <c r="AF4744" t="s">
        <v>134</v>
      </c>
      <c r="AG4744" t="s">
        <v>381</v>
      </c>
      <c r="AH4744" t="s">
        <v>780</v>
      </c>
      <c r="AI4744" t="s">
        <v>127</v>
      </c>
      <c r="AJ4744" t="s">
        <v>226</v>
      </c>
      <c r="AK4744" t="s">
        <v>73</v>
      </c>
      <c r="AL4744" t="s">
        <v>103</v>
      </c>
      <c r="AM4744" t="s">
        <v>75</v>
      </c>
      <c r="AN4744" t="s">
        <v>76</v>
      </c>
      <c r="AO4744" t="s">
        <v>429</v>
      </c>
      <c r="AP4744" t="s">
        <v>2741</v>
      </c>
      <c r="AQ4744" t="s">
        <v>156</v>
      </c>
      <c r="AR4744" t="s">
        <v>67</v>
      </c>
      <c r="AS4744" t="s">
        <v>54</v>
      </c>
      <c r="AT4744" t="s">
        <v>73</v>
      </c>
      <c r="AU4744" t="s">
        <v>107</v>
      </c>
      <c r="AV4744" t="s">
        <v>4340</v>
      </c>
    </row>
    <row r="4745" spans="1:48" x14ac:dyDescent="0.3">
      <c r="A4745" t="s">
        <v>21868</v>
      </c>
      <c r="B4745" t="s">
        <v>21869</v>
      </c>
      <c r="C4745" s="1" t="str">
        <f t="shared" si="776"/>
        <v>21:0976</v>
      </c>
      <c r="D4745" s="1" t="str">
        <f t="shared" si="780"/>
        <v>21:0104</v>
      </c>
      <c r="E4745" t="s">
        <v>21870</v>
      </c>
      <c r="F4745" t="s">
        <v>21871</v>
      </c>
      <c r="H4745">
        <v>58.825086900000002</v>
      </c>
      <c r="I4745">
        <v>-96.9248975</v>
      </c>
      <c r="J4745" s="1" t="str">
        <f t="shared" si="781"/>
        <v>NGR lake sediment grab sample</v>
      </c>
      <c r="K4745" s="1" t="str">
        <f t="shared" si="782"/>
        <v>&lt;177 micron (NGR)</v>
      </c>
      <c r="L4745">
        <v>22</v>
      </c>
      <c r="M4745" t="s">
        <v>324</v>
      </c>
      <c r="N4745">
        <v>177</v>
      </c>
      <c r="O4745" t="s">
        <v>118</v>
      </c>
      <c r="P4745" t="s">
        <v>54</v>
      </c>
      <c r="Q4745" t="s">
        <v>447</v>
      </c>
      <c r="R4745" t="s">
        <v>99</v>
      </c>
      <c r="S4745" t="s">
        <v>57</v>
      </c>
      <c r="T4745" t="s">
        <v>365</v>
      </c>
      <c r="U4745" t="s">
        <v>88</v>
      </c>
      <c r="V4745" t="s">
        <v>2740</v>
      </c>
      <c r="W4745" t="s">
        <v>238</v>
      </c>
      <c r="X4745" t="s">
        <v>67</v>
      </c>
      <c r="Y4745" t="s">
        <v>526</v>
      </c>
      <c r="Z4745" t="s">
        <v>62</v>
      </c>
      <c r="AA4745" t="s">
        <v>64</v>
      </c>
      <c r="AB4745" t="s">
        <v>356</v>
      </c>
      <c r="AC4745" t="s">
        <v>66</v>
      </c>
      <c r="AD4745" t="s">
        <v>67</v>
      </c>
      <c r="AE4745" t="s">
        <v>155</v>
      </c>
      <c r="AF4745" t="s">
        <v>178</v>
      </c>
      <c r="AG4745" t="s">
        <v>317</v>
      </c>
      <c r="AH4745" t="s">
        <v>472</v>
      </c>
      <c r="AI4745" t="s">
        <v>327</v>
      </c>
      <c r="AJ4745" t="s">
        <v>292</v>
      </c>
      <c r="AK4745" t="s">
        <v>73</v>
      </c>
      <c r="AL4745" t="s">
        <v>103</v>
      </c>
      <c r="AM4745" t="s">
        <v>75</v>
      </c>
      <c r="AN4745" t="s">
        <v>76</v>
      </c>
      <c r="AO4745" t="s">
        <v>514</v>
      </c>
      <c r="AP4745" t="s">
        <v>1980</v>
      </c>
      <c r="AQ4745" t="s">
        <v>382</v>
      </c>
      <c r="AR4745" t="s">
        <v>67</v>
      </c>
      <c r="AS4745" t="s">
        <v>54</v>
      </c>
      <c r="AT4745" t="s">
        <v>73</v>
      </c>
      <c r="AU4745" t="s">
        <v>107</v>
      </c>
      <c r="AV4745" t="s">
        <v>880</v>
      </c>
    </row>
    <row r="4746" spans="1:48" x14ac:dyDescent="0.3">
      <c r="A4746" t="s">
        <v>21872</v>
      </c>
      <c r="B4746" t="s">
        <v>21873</v>
      </c>
      <c r="C4746" s="1" t="str">
        <f t="shared" si="776"/>
        <v>21:0976</v>
      </c>
      <c r="D4746" s="1" t="str">
        <f t="shared" si="780"/>
        <v>21:0104</v>
      </c>
      <c r="E4746" t="s">
        <v>21874</v>
      </c>
      <c r="F4746" t="s">
        <v>21875</v>
      </c>
      <c r="H4746">
        <v>58.800610599999999</v>
      </c>
      <c r="I4746">
        <v>-96.952724000000003</v>
      </c>
      <c r="J4746" s="1" t="str">
        <f t="shared" si="781"/>
        <v>NGR lake sediment grab sample</v>
      </c>
      <c r="K4746" s="1" t="str">
        <f t="shared" si="782"/>
        <v>&lt;177 micron (NGR)</v>
      </c>
      <c r="L4746">
        <v>22</v>
      </c>
      <c r="M4746" t="s">
        <v>335</v>
      </c>
      <c r="N4746">
        <v>178</v>
      </c>
      <c r="O4746" t="s">
        <v>240</v>
      </c>
      <c r="P4746" t="s">
        <v>62</v>
      </c>
      <c r="Q4746" t="s">
        <v>248</v>
      </c>
      <c r="R4746" t="s">
        <v>12724</v>
      </c>
      <c r="S4746" t="s">
        <v>57</v>
      </c>
      <c r="T4746" t="s">
        <v>97</v>
      </c>
      <c r="U4746" t="s">
        <v>168</v>
      </c>
      <c r="V4746" t="s">
        <v>90</v>
      </c>
      <c r="W4746" t="s">
        <v>206</v>
      </c>
      <c r="X4746" t="s">
        <v>67</v>
      </c>
      <c r="Y4746" t="s">
        <v>68</v>
      </c>
      <c r="Z4746" t="s">
        <v>62</v>
      </c>
      <c r="AA4746" t="s">
        <v>64</v>
      </c>
      <c r="AB4746" t="s">
        <v>99</v>
      </c>
      <c r="AC4746" t="s">
        <v>66</v>
      </c>
      <c r="AD4746" t="s">
        <v>74</v>
      </c>
      <c r="AE4746" t="s">
        <v>3853</v>
      </c>
      <c r="AF4746" t="s">
        <v>290</v>
      </c>
      <c r="AG4746" t="s">
        <v>151</v>
      </c>
      <c r="AH4746" t="s">
        <v>780</v>
      </c>
      <c r="AI4746" t="s">
        <v>118</v>
      </c>
      <c r="AJ4746" t="s">
        <v>292</v>
      </c>
      <c r="AK4746" t="s">
        <v>73</v>
      </c>
      <c r="AL4746" t="s">
        <v>103</v>
      </c>
      <c r="AM4746" t="s">
        <v>75</v>
      </c>
      <c r="AN4746" t="s">
        <v>76</v>
      </c>
      <c r="AO4746" t="s">
        <v>402</v>
      </c>
      <c r="AP4746" t="s">
        <v>830</v>
      </c>
      <c r="AQ4746" t="s">
        <v>94</v>
      </c>
      <c r="AR4746" t="s">
        <v>67</v>
      </c>
      <c r="AS4746" t="s">
        <v>54</v>
      </c>
      <c r="AT4746" t="s">
        <v>73</v>
      </c>
      <c r="AU4746" t="s">
        <v>107</v>
      </c>
      <c r="AV4746" t="s">
        <v>14535</v>
      </c>
    </row>
    <row r="4747" spans="1:48" x14ac:dyDescent="0.3">
      <c r="A4747" t="s">
        <v>21876</v>
      </c>
      <c r="B4747" t="s">
        <v>21877</v>
      </c>
      <c r="C4747" s="1" t="str">
        <f t="shared" si="776"/>
        <v>21:0976</v>
      </c>
      <c r="D4747" s="1" t="str">
        <f t="shared" si="780"/>
        <v>21:0104</v>
      </c>
      <c r="E4747" t="s">
        <v>21878</v>
      </c>
      <c r="F4747" t="s">
        <v>21879</v>
      </c>
      <c r="H4747">
        <v>58.869618699999997</v>
      </c>
      <c r="I4747">
        <v>-97.039818499999996</v>
      </c>
      <c r="J4747" s="1" t="str">
        <f t="shared" si="781"/>
        <v>NGR lake sediment grab sample</v>
      </c>
      <c r="K4747" s="1" t="str">
        <f t="shared" si="782"/>
        <v>&lt;177 micron (NGR)</v>
      </c>
      <c r="L4747">
        <v>23</v>
      </c>
      <c r="M4747" t="s">
        <v>52</v>
      </c>
      <c r="N4747">
        <v>179</v>
      </c>
      <c r="O4747" t="s">
        <v>94</v>
      </c>
      <c r="P4747" t="s">
        <v>54</v>
      </c>
      <c r="Q4747" t="s">
        <v>505</v>
      </c>
      <c r="R4747" t="s">
        <v>317</v>
      </c>
      <c r="S4747" t="s">
        <v>57</v>
      </c>
      <c r="T4747" t="s">
        <v>262</v>
      </c>
      <c r="U4747" t="s">
        <v>134</v>
      </c>
      <c r="V4747" t="s">
        <v>282</v>
      </c>
      <c r="W4747" t="s">
        <v>421</v>
      </c>
      <c r="X4747" t="s">
        <v>62</v>
      </c>
      <c r="Y4747" t="s">
        <v>143</v>
      </c>
      <c r="Z4747" t="s">
        <v>170</v>
      </c>
      <c r="AA4747" t="s">
        <v>64</v>
      </c>
      <c r="AB4747" t="s">
        <v>365</v>
      </c>
      <c r="AC4747" t="s">
        <v>66</v>
      </c>
      <c r="AD4747" t="s">
        <v>138</v>
      </c>
      <c r="AE4747" t="s">
        <v>125</v>
      </c>
      <c r="AF4747" t="s">
        <v>436</v>
      </c>
      <c r="AG4747" t="s">
        <v>119</v>
      </c>
      <c r="AH4747" t="s">
        <v>780</v>
      </c>
      <c r="AI4747" t="s">
        <v>159</v>
      </c>
      <c r="AJ4747" t="s">
        <v>4037</v>
      </c>
      <c r="AK4747" t="s">
        <v>73</v>
      </c>
      <c r="AL4747" t="s">
        <v>224</v>
      </c>
      <c r="AM4747" t="s">
        <v>421</v>
      </c>
      <c r="AN4747" t="s">
        <v>76</v>
      </c>
      <c r="AO4747" t="s">
        <v>104</v>
      </c>
      <c r="AP4747" t="s">
        <v>566</v>
      </c>
      <c r="AQ4747" t="s">
        <v>104</v>
      </c>
      <c r="AR4747" t="s">
        <v>74</v>
      </c>
      <c r="AS4747" t="s">
        <v>127</v>
      </c>
      <c r="AT4747" t="s">
        <v>315</v>
      </c>
      <c r="AU4747" t="s">
        <v>107</v>
      </c>
      <c r="AV4747" t="s">
        <v>21880</v>
      </c>
    </row>
    <row r="4748" spans="1:48" x14ac:dyDescent="0.3">
      <c r="A4748" t="s">
        <v>21881</v>
      </c>
      <c r="B4748" t="s">
        <v>21882</v>
      </c>
      <c r="C4748" s="1" t="str">
        <f t="shared" si="776"/>
        <v>21:0976</v>
      </c>
      <c r="D4748" s="1" t="str">
        <f t="shared" si="780"/>
        <v>21:0104</v>
      </c>
      <c r="E4748" t="s">
        <v>21883</v>
      </c>
      <c r="F4748" t="s">
        <v>21884</v>
      </c>
      <c r="H4748">
        <v>58.8399827</v>
      </c>
      <c r="I4748">
        <v>-96.998859699999997</v>
      </c>
      <c r="J4748" s="1" t="str">
        <f t="shared" si="781"/>
        <v>NGR lake sediment grab sample</v>
      </c>
      <c r="K4748" s="1" t="str">
        <f t="shared" si="782"/>
        <v>&lt;177 micron (NGR)</v>
      </c>
      <c r="L4748">
        <v>23</v>
      </c>
      <c r="M4748" t="s">
        <v>86</v>
      </c>
      <c r="N4748">
        <v>180</v>
      </c>
      <c r="O4748" t="s">
        <v>106</v>
      </c>
      <c r="P4748" t="s">
        <v>54</v>
      </c>
      <c r="Q4748" t="s">
        <v>275</v>
      </c>
      <c r="R4748" t="s">
        <v>550</v>
      </c>
      <c r="S4748" t="s">
        <v>57</v>
      </c>
      <c r="T4748" t="s">
        <v>291</v>
      </c>
      <c r="U4748" t="s">
        <v>88</v>
      </c>
      <c r="V4748" t="s">
        <v>436</v>
      </c>
      <c r="W4748" t="s">
        <v>448</v>
      </c>
      <c r="X4748" t="s">
        <v>67</v>
      </c>
      <c r="Y4748" t="s">
        <v>171</v>
      </c>
      <c r="Z4748" t="s">
        <v>127</v>
      </c>
      <c r="AA4748" t="s">
        <v>64</v>
      </c>
      <c r="AB4748" t="s">
        <v>691</v>
      </c>
      <c r="AC4748" t="s">
        <v>66</v>
      </c>
      <c r="AD4748" t="s">
        <v>67</v>
      </c>
      <c r="AE4748" t="s">
        <v>120</v>
      </c>
      <c r="AF4748" t="s">
        <v>116</v>
      </c>
      <c r="AG4748" t="s">
        <v>189</v>
      </c>
      <c r="AH4748" t="s">
        <v>472</v>
      </c>
      <c r="AI4748" t="s">
        <v>96</v>
      </c>
      <c r="AJ4748" t="s">
        <v>709</v>
      </c>
      <c r="AK4748" t="s">
        <v>73</v>
      </c>
      <c r="AL4748" t="s">
        <v>75</v>
      </c>
      <c r="AM4748" t="s">
        <v>125</v>
      </c>
      <c r="AN4748" t="s">
        <v>76</v>
      </c>
      <c r="AO4748" t="s">
        <v>203</v>
      </c>
      <c r="AP4748" t="s">
        <v>225</v>
      </c>
      <c r="AQ4748" t="s">
        <v>240</v>
      </c>
      <c r="AR4748" t="s">
        <v>67</v>
      </c>
      <c r="AS4748" t="s">
        <v>54</v>
      </c>
      <c r="AT4748" t="s">
        <v>152</v>
      </c>
      <c r="AU4748" t="s">
        <v>107</v>
      </c>
      <c r="AV4748" t="s">
        <v>9568</v>
      </c>
    </row>
    <row r="4749" spans="1:48" x14ac:dyDescent="0.3">
      <c r="A4749" t="s">
        <v>21885</v>
      </c>
      <c r="B4749" t="s">
        <v>21886</v>
      </c>
      <c r="C4749" s="1" t="str">
        <f t="shared" si="776"/>
        <v>21:0976</v>
      </c>
      <c r="D4749" s="1" t="str">
        <f t="shared" si="780"/>
        <v>21:0104</v>
      </c>
      <c r="E4749" t="s">
        <v>21887</v>
      </c>
      <c r="F4749" t="s">
        <v>21888</v>
      </c>
      <c r="H4749">
        <v>58.868190900000002</v>
      </c>
      <c r="I4749">
        <v>-96.998862200000005</v>
      </c>
      <c r="J4749" s="1" t="str">
        <f t="shared" si="781"/>
        <v>NGR lake sediment grab sample</v>
      </c>
      <c r="K4749" s="1" t="str">
        <f t="shared" si="782"/>
        <v>&lt;177 micron (NGR)</v>
      </c>
      <c r="L4749">
        <v>23</v>
      </c>
      <c r="M4749" t="s">
        <v>149</v>
      </c>
      <c r="N4749">
        <v>181</v>
      </c>
      <c r="O4749" t="s">
        <v>226</v>
      </c>
      <c r="P4749" t="s">
        <v>54</v>
      </c>
      <c r="Q4749" t="s">
        <v>593</v>
      </c>
      <c r="R4749" t="s">
        <v>251</v>
      </c>
      <c r="S4749" t="s">
        <v>57</v>
      </c>
      <c r="T4749" t="s">
        <v>427</v>
      </c>
      <c r="U4749" t="s">
        <v>88</v>
      </c>
      <c r="V4749" t="s">
        <v>2740</v>
      </c>
      <c r="W4749" t="s">
        <v>238</v>
      </c>
      <c r="X4749" t="s">
        <v>67</v>
      </c>
      <c r="Y4749" t="s">
        <v>238</v>
      </c>
      <c r="Z4749" t="s">
        <v>170</v>
      </c>
      <c r="AA4749" t="s">
        <v>64</v>
      </c>
      <c r="AB4749" t="s">
        <v>264</v>
      </c>
      <c r="AC4749" t="s">
        <v>66</v>
      </c>
      <c r="AD4749" t="s">
        <v>62</v>
      </c>
      <c r="AE4749" t="s">
        <v>3236</v>
      </c>
      <c r="AF4749" t="s">
        <v>116</v>
      </c>
      <c r="AG4749" t="s">
        <v>356</v>
      </c>
      <c r="AH4749" t="s">
        <v>472</v>
      </c>
      <c r="AI4749" t="s">
        <v>327</v>
      </c>
      <c r="AJ4749" t="s">
        <v>263</v>
      </c>
      <c r="AK4749" t="s">
        <v>73</v>
      </c>
      <c r="AL4749" t="s">
        <v>224</v>
      </c>
      <c r="AM4749" t="s">
        <v>177</v>
      </c>
      <c r="AN4749" t="s">
        <v>76</v>
      </c>
      <c r="AO4749" t="s">
        <v>203</v>
      </c>
      <c r="AP4749" t="s">
        <v>2033</v>
      </c>
      <c r="AQ4749" t="s">
        <v>926</v>
      </c>
      <c r="AR4749" t="s">
        <v>67</v>
      </c>
      <c r="AS4749" t="s">
        <v>54</v>
      </c>
      <c r="AT4749" t="s">
        <v>73</v>
      </c>
      <c r="AU4749" t="s">
        <v>107</v>
      </c>
      <c r="AV4749" t="s">
        <v>13825</v>
      </c>
    </row>
    <row r="4750" spans="1:48" hidden="1" x14ac:dyDescent="0.3">
      <c r="A4750" t="s">
        <v>21889</v>
      </c>
      <c r="B4750" t="s">
        <v>21890</v>
      </c>
      <c r="C4750" s="1" t="str">
        <f t="shared" si="776"/>
        <v>21:0976</v>
      </c>
      <c r="D4750" s="1" t="str">
        <f>HYPERLINK("https://geochem.nrcan.gc.ca/cdogs/content/svy/svy_e.htm", "")</f>
        <v/>
      </c>
      <c r="G4750" s="1" t="str">
        <f>HYPERLINK("https://geochem.nrcan.gc.ca/cdogs/content/cr_/cr_00160_e.htm", "160")</f>
        <v>160</v>
      </c>
      <c r="J4750" t="s">
        <v>230</v>
      </c>
      <c r="K4750" t="s">
        <v>231</v>
      </c>
      <c r="L4750">
        <v>23</v>
      </c>
      <c r="M4750" t="s">
        <v>232</v>
      </c>
      <c r="N4750">
        <v>182</v>
      </c>
      <c r="O4750" t="s">
        <v>88</v>
      </c>
      <c r="P4750" t="s">
        <v>281</v>
      </c>
      <c r="Q4750" t="s">
        <v>105</v>
      </c>
      <c r="R4750" t="s">
        <v>177</v>
      </c>
      <c r="S4750" t="s">
        <v>57</v>
      </c>
      <c r="T4750" t="s">
        <v>365</v>
      </c>
      <c r="U4750" t="s">
        <v>168</v>
      </c>
      <c r="V4750" t="s">
        <v>316</v>
      </c>
      <c r="W4750" t="s">
        <v>63</v>
      </c>
      <c r="X4750" t="s">
        <v>67</v>
      </c>
      <c r="Y4750" t="s">
        <v>355</v>
      </c>
      <c r="Z4750" t="s">
        <v>117</v>
      </c>
      <c r="AA4750" t="s">
        <v>64</v>
      </c>
      <c r="AB4750" t="s">
        <v>192</v>
      </c>
      <c r="AC4750" t="s">
        <v>66</v>
      </c>
      <c r="AD4750" t="s">
        <v>67</v>
      </c>
      <c r="AE4750" t="s">
        <v>171</v>
      </c>
      <c r="AF4750" t="s">
        <v>151</v>
      </c>
      <c r="AG4750" t="s">
        <v>853</v>
      </c>
      <c r="AH4750" t="s">
        <v>157</v>
      </c>
      <c r="AI4750" t="s">
        <v>92</v>
      </c>
      <c r="AJ4750" t="s">
        <v>209</v>
      </c>
      <c r="AK4750" t="s">
        <v>73</v>
      </c>
      <c r="AL4750" t="s">
        <v>206</v>
      </c>
      <c r="AM4750" t="s">
        <v>157</v>
      </c>
      <c r="AN4750" t="s">
        <v>76</v>
      </c>
      <c r="AO4750" t="s">
        <v>168</v>
      </c>
      <c r="AP4750" t="s">
        <v>4339</v>
      </c>
      <c r="AQ4750" t="s">
        <v>143</v>
      </c>
      <c r="AR4750" t="s">
        <v>62</v>
      </c>
      <c r="AS4750" t="s">
        <v>170</v>
      </c>
      <c r="AT4750" t="s">
        <v>73</v>
      </c>
      <c r="AU4750" t="s">
        <v>635</v>
      </c>
      <c r="AV4750" t="s">
        <v>2146</v>
      </c>
    </row>
    <row r="4751" spans="1:48" x14ac:dyDescent="0.3">
      <c r="A4751" t="s">
        <v>21891</v>
      </c>
      <c r="B4751" t="s">
        <v>21892</v>
      </c>
      <c r="C4751" s="1" t="str">
        <f t="shared" si="776"/>
        <v>21:0976</v>
      </c>
      <c r="D4751" s="1" t="str">
        <f t="shared" ref="D4751:D4767" si="783">HYPERLINK("https://geochem.nrcan.gc.ca/cdogs/content/svy/svy210104_e.htm", "21:0104")</f>
        <v>21:0104</v>
      </c>
      <c r="E4751" t="s">
        <v>21878</v>
      </c>
      <c r="F4751" t="s">
        <v>21893</v>
      </c>
      <c r="H4751">
        <v>58.869618699999997</v>
      </c>
      <c r="I4751">
        <v>-97.039818499999996</v>
      </c>
      <c r="J4751" s="1" t="str">
        <f t="shared" ref="J4751:J4767" si="784">HYPERLINK("https://geochem.nrcan.gc.ca/cdogs/content/kwd/kwd020027_e.htm", "NGR lake sediment grab sample")</f>
        <v>NGR lake sediment grab sample</v>
      </c>
      <c r="K4751" s="1" t="str">
        <f t="shared" ref="K4751:K4767" si="785">HYPERLINK("https://geochem.nrcan.gc.ca/cdogs/content/kwd/kwd080006_e.htm", "&lt;177 micron (NGR)")</f>
        <v>&lt;177 micron (NGR)</v>
      </c>
      <c r="L4751">
        <v>23</v>
      </c>
      <c r="M4751" t="s">
        <v>345</v>
      </c>
      <c r="N4751">
        <v>183</v>
      </c>
      <c r="O4751" t="s">
        <v>226</v>
      </c>
      <c r="P4751" t="s">
        <v>54</v>
      </c>
      <c r="Q4751" t="s">
        <v>1814</v>
      </c>
      <c r="R4751" t="s">
        <v>187</v>
      </c>
      <c r="S4751" t="s">
        <v>57</v>
      </c>
      <c r="T4751" t="s">
        <v>262</v>
      </c>
      <c r="U4751" t="s">
        <v>116</v>
      </c>
      <c r="V4751" t="s">
        <v>2740</v>
      </c>
      <c r="W4751" t="s">
        <v>171</v>
      </c>
      <c r="X4751" t="s">
        <v>62</v>
      </c>
      <c r="Y4751" t="s">
        <v>193</v>
      </c>
      <c r="Z4751" t="s">
        <v>127</v>
      </c>
      <c r="AA4751" t="s">
        <v>64</v>
      </c>
      <c r="AB4751" t="s">
        <v>380</v>
      </c>
      <c r="AC4751" t="s">
        <v>66</v>
      </c>
      <c r="AD4751" t="s">
        <v>59</v>
      </c>
      <c r="AE4751" t="s">
        <v>140</v>
      </c>
      <c r="AF4751" t="s">
        <v>121</v>
      </c>
      <c r="AG4751" t="s">
        <v>492</v>
      </c>
      <c r="AH4751" t="s">
        <v>780</v>
      </c>
      <c r="AI4751" t="s">
        <v>338</v>
      </c>
      <c r="AJ4751" t="s">
        <v>92</v>
      </c>
      <c r="AK4751" t="s">
        <v>73</v>
      </c>
      <c r="AL4751" t="s">
        <v>75</v>
      </c>
      <c r="AM4751" t="s">
        <v>396</v>
      </c>
      <c r="AN4751" t="s">
        <v>76</v>
      </c>
      <c r="AO4751" t="s">
        <v>104</v>
      </c>
      <c r="AP4751" t="s">
        <v>566</v>
      </c>
      <c r="AQ4751" t="s">
        <v>281</v>
      </c>
      <c r="AR4751" t="s">
        <v>67</v>
      </c>
      <c r="AS4751" t="s">
        <v>127</v>
      </c>
      <c r="AT4751" t="s">
        <v>277</v>
      </c>
      <c r="AU4751" t="s">
        <v>107</v>
      </c>
      <c r="AV4751" t="s">
        <v>7046</v>
      </c>
    </row>
    <row r="4752" spans="1:48" x14ac:dyDescent="0.3">
      <c r="A4752" t="s">
        <v>21894</v>
      </c>
      <c r="B4752" t="s">
        <v>21895</v>
      </c>
      <c r="C4752" s="1" t="str">
        <f t="shared" si="776"/>
        <v>21:0976</v>
      </c>
      <c r="D4752" s="1" t="str">
        <f t="shared" si="783"/>
        <v>21:0104</v>
      </c>
      <c r="E4752" t="s">
        <v>21896</v>
      </c>
      <c r="F4752" t="s">
        <v>21897</v>
      </c>
      <c r="H4752">
        <v>58.8483284</v>
      </c>
      <c r="I4752">
        <v>-97.054680899999994</v>
      </c>
      <c r="J4752" s="1" t="str">
        <f t="shared" si="784"/>
        <v>NGR lake sediment grab sample</v>
      </c>
      <c r="K4752" s="1" t="str">
        <f t="shared" si="785"/>
        <v>&lt;177 micron (NGR)</v>
      </c>
      <c r="L4752">
        <v>23</v>
      </c>
      <c r="M4752" t="s">
        <v>165</v>
      </c>
      <c r="N4752">
        <v>184</v>
      </c>
      <c r="O4752" t="s">
        <v>137</v>
      </c>
      <c r="P4752" t="s">
        <v>54</v>
      </c>
      <c r="Q4752" t="s">
        <v>523</v>
      </c>
      <c r="R4752" t="s">
        <v>168</v>
      </c>
      <c r="S4752" t="s">
        <v>57</v>
      </c>
      <c r="T4752" t="s">
        <v>326</v>
      </c>
      <c r="U4752" t="s">
        <v>168</v>
      </c>
      <c r="V4752" t="s">
        <v>141</v>
      </c>
      <c r="W4752" t="s">
        <v>276</v>
      </c>
      <c r="X4752" t="s">
        <v>67</v>
      </c>
      <c r="Y4752" t="s">
        <v>211</v>
      </c>
      <c r="Z4752" t="s">
        <v>96</v>
      </c>
      <c r="AA4752" t="s">
        <v>64</v>
      </c>
      <c r="AB4752" t="s">
        <v>99</v>
      </c>
      <c r="AC4752" t="s">
        <v>66</v>
      </c>
      <c r="AD4752" t="s">
        <v>62</v>
      </c>
      <c r="AE4752" t="s">
        <v>206</v>
      </c>
      <c r="AF4752" t="s">
        <v>134</v>
      </c>
      <c r="AG4752" t="s">
        <v>219</v>
      </c>
      <c r="AH4752" t="s">
        <v>472</v>
      </c>
      <c r="AI4752" t="s">
        <v>138</v>
      </c>
      <c r="AJ4752" t="s">
        <v>127</v>
      </c>
      <c r="AK4752" t="s">
        <v>73</v>
      </c>
      <c r="AL4752" t="s">
        <v>157</v>
      </c>
      <c r="AM4752" t="s">
        <v>75</v>
      </c>
      <c r="AN4752" t="s">
        <v>76</v>
      </c>
      <c r="AO4752" t="s">
        <v>203</v>
      </c>
      <c r="AP4752" t="s">
        <v>179</v>
      </c>
      <c r="AQ4752" t="s">
        <v>203</v>
      </c>
      <c r="AR4752" t="s">
        <v>67</v>
      </c>
      <c r="AS4752" t="s">
        <v>54</v>
      </c>
      <c r="AT4752" t="s">
        <v>73</v>
      </c>
      <c r="AU4752" t="s">
        <v>107</v>
      </c>
      <c r="AV4752" t="s">
        <v>12166</v>
      </c>
    </row>
    <row r="4753" spans="1:48" x14ac:dyDescent="0.3">
      <c r="A4753" t="s">
        <v>21898</v>
      </c>
      <c r="B4753" t="s">
        <v>21899</v>
      </c>
      <c r="C4753" s="1" t="str">
        <f t="shared" si="776"/>
        <v>21:0976</v>
      </c>
      <c r="D4753" s="1" t="str">
        <f t="shared" si="783"/>
        <v>21:0104</v>
      </c>
      <c r="E4753" t="s">
        <v>21900</v>
      </c>
      <c r="F4753" t="s">
        <v>21901</v>
      </c>
      <c r="H4753">
        <v>58.821433200000001</v>
      </c>
      <c r="I4753">
        <v>-96.038143599999998</v>
      </c>
      <c r="J4753" s="1" t="str">
        <f t="shared" si="784"/>
        <v>NGR lake sediment grab sample</v>
      </c>
      <c r="K4753" s="1" t="str">
        <f t="shared" si="785"/>
        <v>&lt;177 micron (NGR)</v>
      </c>
      <c r="L4753">
        <v>24</v>
      </c>
      <c r="M4753" t="s">
        <v>52</v>
      </c>
      <c r="N4753">
        <v>185</v>
      </c>
      <c r="O4753" t="s">
        <v>61</v>
      </c>
      <c r="P4753" t="s">
        <v>54</v>
      </c>
      <c r="Q4753" t="s">
        <v>275</v>
      </c>
      <c r="R4753" t="s">
        <v>20942</v>
      </c>
      <c r="S4753" t="s">
        <v>57</v>
      </c>
      <c r="T4753" t="s">
        <v>315</v>
      </c>
      <c r="U4753" t="s">
        <v>168</v>
      </c>
      <c r="V4753" t="s">
        <v>303</v>
      </c>
      <c r="W4753" t="s">
        <v>170</v>
      </c>
      <c r="X4753" t="s">
        <v>62</v>
      </c>
      <c r="Y4753" t="s">
        <v>79</v>
      </c>
      <c r="Z4753" t="s">
        <v>62</v>
      </c>
      <c r="AA4753" t="s">
        <v>64</v>
      </c>
      <c r="AB4753" t="s">
        <v>365</v>
      </c>
      <c r="AC4753" t="s">
        <v>66</v>
      </c>
      <c r="AD4753" t="s">
        <v>67</v>
      </c>
      <c r="AE4753" t="s">
        <v>5585</v>
      </c>
      <c r="AF4753" t="s">
        <v>478</v>
      </c>
      <c r="AG4753" t="s">
        <v>223</v>
      </c>
      <c r="AH4753" t="s">
        <v>173</v>
      </c>
      <c r="AI4753" t="s">
        <v>348</v>
      </c>
      <c r="AJ4753" t="s">
        <v>168</v>
      </c>
      <c r="AK4753" t="s">
        <v>73</v>
      </c>
      <c r="AL4753" t="s">
        <v>75</v>
      </c>
      <c r="AM4753" t="s">
        <v>74</v>
      </c>
      <c r="AN4753" t="s">
        <v>76</v>
      </c>
      <c r="AO4753" t="s">
        <v>134</v>
      </c>
      <c r="AP4753" t="s">
        <v>105</v>
      </c>
      <c r="AQ4753" t="s">
        <v>263</v>
      </c>
      <c r="AR4753" t="s">
        <v>67</v>
      </c>
      <c r="AS4753" t="s">
        <v>54</v>
      </c>
      <c r="AT4753" t="s">
        <v>248</v>
      </c>
      <c r="AU4753" t="s">
        <v>107</v>
      </c>
      <c r="AV4753" t="s">
        <v>21902</v>
      </c>
    </row>
    <row r="4754" spans="1:48" x14ac:dyDescent="0.3">
      <c r="A4754" t="s">
        <v>21903</v>
      </c>
      <c r="B4754" t="s">
        <v>21904</v>
      </c>
      <c r="C4754" s="1" t="str">
        <f t="shared" si="776"/>
        <v>21:0976</v>
      </c>
      <c r="D4754" s="1" t="str">
        <f t="shared" si="783"/>
        <v>21:0104</v>
      </c>
      <c r="E4754" t="s">
        <v>21905</v>
      </c>
      <c r="F4754" t="s">
        <v>21906</v>
      </c>
      <c r="H4754">
        <v>58.968956900000002</v>
      </c>
      <c r="I4754">
        <v>-96.035080300000004</v>
      </c>
      <c r="J4754" s="1" t="str">
        <f t="shared" si="784"/>
        <v>NGR lake sediment grab sample</v>
      </c>
      <c r="K4754" s="1" t="str">
        <f t="shared" si="785"/>
        <v>&lt;177 micron (NGR)</v>
      </c>
      <c r="L4754">
        <v>24</v>
      </c>
      <c r="M4754" t="s">
        <v>86</v>
      </c>
      <c r="N4754">
        <v>186</v>
      </c>
      <c r="O4754" t="s">
        <v>143</v>
      </c>
      <c r="P4754" t="s">
        <v>54</v>
      </c>
      <c r="Q4754" t="s">
        <v>135</v>
      </c>
      <c r="R4754" t="s">
        <v>691</v>
      </c>
      <c r="S4754" t="s">
        <v>57</v>
      </c>
      <c r="T4754" t="s">
        <v>175</v>
      </c>
      <c r="U4754" t="s">
        <v>117</v>
      </c>
      <c r="V4754" t="s">
        <v>2740</v>
      </c>
      <c r="W4754" t="s">
        <v>125</v>
      </c>
      <c r="X4754" t="s">
        <v>67</v>
      </c>
      <c r="Y4754" t="s">
        <v>396</v>
      </c>
      <c r="Z4754" t="s">
        <v>67</v>
      </c>
      <c r="AA4754" t="s">
        <v>64</v>
      </c>
      <c r="AB4754" t="s">
        <v>190</v>
      </c>
      <c r="AC4754" t="s">
        <v>66</v>
      </c>
      <c r="AD4754" t="s">
        <v>59</v>
      </c>
      <c r="AE4754" t="s">
        <v>7472</v>
      </c>
      <c r="AF4754" t="s">
        <v>151</v>
      </c>
      <c r="AG4754" t="s">
        <v>92</v>
      </c>
      <c r="AH4754" t="s">
        <v>472</v>
      </c>
      <c r="AI4754" t="s">
        <v>170</v>
      </c>
      <c r="AJ4754" t="s">
        <v>254</v>
      </c>
      <c r="AK4754" t="s">
        <v>73</v>
      </c>
      <c r="AL4754" t="s">
        <v>103</v>
      </c>
      <c r="AM4754" t="s">
        <v>75</v>
      </c>
      <c r="AN4754" t="s">
        <v>76</v>
      </c>
      <c r="AO4754" t="s">
        <v>168</v>
      </c>
      <c r="AP4754" t="s">
        <v>1158</v>
      </c>
      <c r="AQ4754" t="s">
        <v>92</v>
      </c>
      <c r="AR4754" t="s">
        <v>74</v>
      </c>
      <c r="AS4754" t="s">
        <v>54</v>
      </c>
      <c r="AT4754" t="s">
        <v>73</v>
      </c>
      <c r="AU4754" t="s">
        <v>107</v>
      </c>
      <c r="AV4754" t="s">
        <v>19734</v>
      </c>
    </row>
    <row r="4755" spans="1:48" x14ac:dyDescent="0.3">
      <c r="A4755" t="s">
        <v>21907</v>
      </c>
      <c r="B4755" t="s">
        <v>21908</v>
      </c>
      <c r="C4755" s="1" t="str">
        <f t="shared" si="776"/>
        <v>21:0976</v>
      </c>
      <c r="D4755" s="1" t="str">
        <f t="shared" si="783"/>
        <v>21:0104</v>
      </c>
      <c r="E4755" t="s">
        <v>21909</v>
      </c>
      <c r="F4755" t="s">
        <v>21910</v>
      </c>
      <c r="H4755">
        <v>58.959511999999997</v>
      </c>
      <c r="I4755">
        <v>-96.082895199999996</v>
      </c>
      <c r="J4755" s="1" t="str">
        <f t="shared" si="784"/>
        <v>NGR lake sediment grab sample</v>
      </c>
      <c r="K4755" s="1" t="str">
        <f t="shared" si="785"/>
        <v>&lt;177 micron (NGR)</v>
      </c>
      <c r="L4755">
        <v>24</v>
      </c>
      <c r="M4755" t="s">
        <v>149</v>
      </c>
      <c r="N4755">
        <v>187</v>
      </c>
      <c r="O4755" t="s">
        <v>79</v>
      </c>
      <c r="P4755" t="s">
        <v>54</v>
      </c>
      <c r="Q4755" t="s">
        <v>1210</v>
      </c>
      <c r="R4755" t="s">
        <v>281</v>
      </c>
      <c r="S4755" t="s">
        <v>57</v>
      </c>
      <c r="T4755" t="s">
        <v>249</v>
      </c>
      <c r="U4755" t="s">
        <v>88</v>
      </c>
      <c r="V4755" t="s">
        <v>93</v>
      </c>
      <c r="W4755" t="s">
        <v>263</v>
      </c>
      <c r="X4755" t="s">
        <v>67</v>
      </c>
      <c r="Y4755" t="s">
        <v>63</v>
      </c>
      <c r="Z4755" t="s">
        <v>96</v>
      </c>
      <c r="AA4755" t="s">
        <v>64</v>
      </c>
      <c r="AB4755" t="s">
        <v>478</v>
      </c>
      <c r="AC4755" t="s">
        <v>66</v>
      </c>
      <c r="AD4755" t="s">
        <v>67</v>
      </c>
      <c r="AE4755" t="s">
        <v>238</v>
      </c>
      <c r="AF4755" t="s">
        <v>141</v>
      </c>
      <c r="AG4755" t="s">
        <v>91</v>
      </c>
      <c r="AH4755" t="s">
        <v>472</v>
      </c>
      <c r="AI4755" t="s">
        <v>373</v>
      </c>
      <c r="AJ4755" t="s">
        <v>56</v>
      </c>
      <c r="AK4755" t="s">
        <v>73</v>
      </c>
      <c r="AL4755" t="s">
        <v>68</v>
      </c>
      <c r="AM4755" t="s">
        <v>125</v>
      </c>
      <c r="AN4755" t="s">
        <v>76</v>
      </c>
      <c r="AO4755" t="s">
        <v>290</v>
      </c>
      <c r="AP4755" t="s">
        <v>253</v>
      </c>
      <c r="AQ4755" t="s">
        <v>96</v>
      </c>
      <c r="AR4755" t="s">
        <v>74</v>
      </c>
      <c r="AS4755" t="s">
        <v>54</v>
      </c>
      <c r="AT4755" t="s">
        <v>73</v>
      </c>
      <c r="AU4755" t="s">
        <v>107</v>
      </c>
      <c r="AV4755" t="s">
        <v>14087</v>
      </c>
    </row>
    <row r="4756" spans="1:48" x14ac:dyDescent="0.3">
      <c r="A4756" t="s">
        <v>21911</v>
      </c>
      <c r="B4756" t="s">
        <v>21912</v>
      </c>
      <c r="C4756" s="1" t="str">
        <f t="shared" si="776"/>
        <v>21:0976</v>
      </c>
      <c r="D4756" s="1" t="str">
        <f t="shared" si="783"/>
        <v>21:0104</v>
      </c>
      <c r="E4756" t="s">
        <v>21913</v>
      </c>
      <c r="F4756" t="s">
        <v>21914</v>
      </c>
      <c r="H4756">
        <v>58.8418694</v>
      </c>
      <c r="I4756">
        <v>-96.017883100000006</v>
      </c>
      <c r="J4756" s="1" t="str">
        <f t="shared" si="784"/>
        <v>NGR lake sediment grab sample</v>
      </c>
      <c r="K4756" s="1" t="str">
        <f t="shared" si="785"/>
        <v>&lt;177 micron (NGR)</v>
      </c>
      <c r="L4756">
        <v>24</v>
      </c>
      <c r="M4756" t="s">
        <v>165</v>
      </c>
      <c r="N4756">
        <v>188</v>
      </c>
      <c r="O4756" t="s">
        <v>106</v>
      </c>
      <c r="P4756" t="s">
        <v>62</v>
      </c>
      <c r="Q4756" t="s">
        <v>80</v>
      </c>
      <c r="R4756" t="s">
        <v>99</v>
      </c>
      <c r="S4756" t="s">
        <v>57</v>
      </c>
      <c r="T4756" t="s">
        <v>119</v>
      </c>
      <c r="U4756" t="s">
        <v>57</v>
      </c>
      <c r="V4756" t="s">
        <v>151</v>
      </c>
      <c r="W4756" t="s">
        <v>95</v>
      </c>
      <c r="X4756" t="s">
        <v>67</v>
      </c>
      <c r="Y4756" t="s">
        <v>448</v>
      </c>
      <c r="Z4756" t="s">
        <v>62</v>
      </c>
      <c r="AA4756" t="s">
        <v>64</v>
      </c>
      <c r="AB4756" t="s">
        <v>151</v>
      </c>
      <c r="AC4756" t="s">
        <v>66</v>
      </c>
      <c r="AD4756" t="s">
        <v>67</v>
      </c>
      <c r="AE4756" t="s">
        <v>2933</v>
      </c>
      <c r="AF4756" t="s">
        <v>203</v>
      </c>
      <c r="AG4756" t="s">
        <v>492</v>
      </c>
      <c r="AH4756" t="s">
        <v>173</v>
      </c>
      <c r="AI4756" t="s">
        <v>233</v>
      </c>
      <c r="AJ4756" t="s">
        <v>118</v>
      </c>
      <c r="AK4756" t="s">
        <v>73</v>
      </c>
      <c r="AL4756" t="s">
        <v>75</v>
      </c>
      <c r="AM4756" t="s">
        <v>103</v>
      </c>
      <c r="AN4756" t="s">
        <v>76</v>
      </c>
      <c r="AO4756" t="s">
        <v>373</v>
      </c>
      <c r="AP4756" t="s">
        <v>2033</v>
      </c>
      <c r="AQ4756" t="s">
        <v>170</v>
      </c>
      <c r="AR4756" t="s">
        <v>67</v>
      </c>
      <c r="AS4756" t="s">
        <v>54</v>
      </c>
      <c r="AT4756" t="s">
        <v>73</v>
      </c>
      <c r="AU4756" t="s">
        <v>107</v>
      </c>
      <c r="AV4756" t="s">
        <v>21915</v>
      </c>
    </row>
    <row r="4757" spans="1:48" x14ac:dyDescent="0.3">
      <c r="A4757" t="s">
        <v>21916</v>
      </c>
      <c r="B4757" t="s">
        <v>21917</v>
      </c>
      <c r="C4757" s="1" t="str">
        <f t="shared" si="776"/>
        <v>21:0976</v>
      </c>
      <c r="D4757" s="1" t="str">
        <f t="shared" si="783"/>
        <v>21:0104</v>
      </c>
      <c r="E4757" t="s">
        <v>21900</v>
      </c>
      <c r="F4757" t="s">
        <v>21918</v>
      </c>
      <c r="H4757">
        <v>58.821433200000001</v>
      </c>
      <c r="I4757">
        <v>-96.038143599999998</v>
      </c>
      <c r="J4757" s="1" t="str">
        <f t="shared" si="784"/>
        <v>NGR lake sediment grab sample</v>
      </c>
      <c r="K4757" s="1" t="str">
        <f t="shared" si="785"/>
        <v>&lt;177 micron (NGR)</v>
      </c>
      <c r="L4757">
        <v>24</v>
      </c>
      <c r="M4757" t="s">
        <v>345</v>
      </c>
      <c r="N4757">
        <v>189</v>
      </c>
      <c r="O4757" t="s">
        <v>363</v>
      </c>
      <c r="P4757" t="s">
        <v>54</v>
      </c>
      <c r="Q4757" t="s">
        <v>489</v>
      </c>
      <c r="R4757" t="s">
        <v>2653</v>
      </c>
      <c r="S4757" t="s">
        <v>57</v>
      </c>
      <c r="T4757" t="s">
        <v>248</v>
      </c>
      <c r="U4757" t="s">
        <v>203</v>
      </c>
      <c r="V4757" t="s">
        <v>119</v>
      </c>
      <c r="W4757" t="s">
        <v>94</v>
      </c>
      <c r="X4757" t="s">
        <v>62</v>
      </c>
      <c r="Y4757" t="s">
        <v>79</v>
      </c>
      <c r="Z4757" t="s">
        <v>62</v>
      </c>
      <c r="AA4757" t="s">
        <v>64</v>
      </c>
      <c r="AB4757" t="s">
        <v>142</v>
      </c>
      <c r="AC4757" t="s">
        <v>66</v>
      </c>
      <c r="AD4757" t="s">
        <v>62</v>
      </c>
      <c r="AE4757" t="s">
        <v>2050</v>
      </c>
      <c r="AF4757" t="s">
        <v>492</v>
      </c>
      <c r="AG4757" t="s">
        <v>153</v>
      </c>
      <c r="AH4757" t="s">
        <v>173</v>
      </c>
      <c r="AI4757" t="s">
        <v>328</v>
      </c>
      <c r="AJ4757" t="s">
        <v>4253</v>
      </c>
      <c r="AK4757" t="s">
        <v>73</v>
      </c>
      <c r="AL4757" t="s">
        <v>75</v>
      </c>
      <c r="AM4757" t="s">
        <v>206</v>
      </c>
      <c r="AN4757" t="s">
        <v>76</v>
      </c>
      <c r="AO4757" t="s">
        <v>116</v>
      </c>
      <c r="AP4757" t="s">
        <v>656</v>
      </c>
      <c r="AQ4757" t="s">
        <v>201</v>
      </c>
      <c r="AR4757" t="s">
        <v>67</v>
      </c>
      <c r="AS4757" t="s">
        <v>54</v>
      </c>
      <c r="AT4757" t="s">
        <v>248</v>
      </c>
      <c r="AU4757" t="s">
        <v>107</v>
      </c>
      <c r="AV4757" t="s">
        <v>3773</v>
      </c>
    </row>
    <row r="4758" spans="1:48" x14ac:dyDescent="0.3">
      <c r="A4758" t="s">
        <v>21919</v>
      </c>
      <c r="B4758" t="s">
        <v>21920</v>
      </c>
      <c r="C4758" s="1" t="str">
        <f t="shared" si="776"/>
        <v>21:0976</v>
      </c>
      <c r="D4758" s="1" t="str">
        <f t="shared" si="783"/>
        <v>21:0104</v>
      </c>
      <c r="E4758" t="s">
        <v>21921</v>
      </c>
      <c r="F4758" t="s">
        <v>21922</v>
      </c>
      <c r="H4758">
        <v>58.801551799999999</v>
      </c>
      <c r="I4758">
        <v>-96.015404599999997</v>
      </c>
      <c r="J4758" s="1" t="str">
        <f t="shared" si="784"/>
        <v>NGR lake sediment grab sample</v>
      </c>
      <c r="K4758" s="1" t="str">
        <f t="shared" si="785"/>
        <v>&lt;177 micron (NGR)</v>
      </c>
      <c r="L4758">
        <v>24</v>
      </c>
      <c r="M4758" t="s">
        <v>185</v>
      </c>
      <c r="N4758">
        <v>190</v>
      </c>
      <c r="O4758" t="s">
        <v>355</v>
      </c>
      <c r="P4758" t="s">
        <v>54</v>
      </c>
      <c r="Q4758" t="s">
        <v>2145</v>
      </c>
      <c r="R4758" t="s">
        <v>471</v>
      </c>
      <c r="S4758" t="s">
        <v>57</v>
      </c>
      <c r="T4758" t="s">
        <v>316</v>
      </c>
      <c r="U4758" t="s">
        <v>117</v>
      </c>
      <c r="V4758" t="s">
        <v>471</v>
      </c>
      <c r="W4758" t="s">
        <v>355</v>
      </c>
      <c r="X4758" t="s">
        <v>67</v>
      </c>
      <c r="Y4758" t="s">
        <v>396</v>
      </c>
      <c r="Z4758" t="s">
        <v>127</v>
      </c>
      <c r="AA4758" t="s">
        <v>64</v>
      </c>
      <c r="AB4758" t="s">
        <v>192</v>
      </c>
      <c r="AC4758" t="s">
        <v>66</v>
      </c>
      <c r="AD4758" t="s">
        <v>67</v>
      </c>
      <c r="AE4758" t="s">
        <v>74</v>
      </c>
      <c r="AF4758" t="s">
        <v>90</v>
      </c>
      <c r="AG4758" t="s">
        <v>326</v>
      </c>
      <c r="AH4758" t="s">
        <v>173</v>
      </c>
      <c r="AI4758" t="s">
        <v>709</v>
      </c>
      <c r="AJ4758" t="s">
        <v>292</v>
      </c>
      <c r="AK4758" t="s">
        <v>73</v>
      </c>
      <c r="AL4758" t="s">
        <v>177</v>
      </c>
      <c r="AM4758" t="s">
        <v>224</v>
      </c>
      <c r="AN4758" t="s">
        <v>76</v>
      </c>
      <c r="AO4758" t="s">
        <v>203</v>
      </c>
      <c r="AP4758" t="s">
        <v>225</v>
      </c>
      <c r="AQ4758" t="s">
        <v>226</v>
      </c>
      <c r="AR4758" t="s">
        <v>74</v>
      </c>
      <c r="AS4758" t="s">
        <v>54</v>
      </c>
      <c r="AT4758" t="s">
        <v>73</v>
      </c>
      <c r="AU4758" t="s">
        <v>107</v>
      </c>
      <c r="AV4758" t="s">
        <v>8438</v>
      </c>
    </row>
    <row r="4759" spans="1:48" x14ac:dyDescent="0.3">
      <c r="A4759" t="s">
        <v>21923</v>
      </c>
      <c r="B4759" t="s">
        <v>21924</v>
      </c>
      <c r="C4759" s="1" t="str">
        <f t="shared" si="776"/>
        <v>21:0976</v>
      </c>
      <c r="D4759" s="1" t="str">
        <f t="shared" si="783"/>
        <v>21:0104</v>
      </c>
      <c r="E4759" t="s">
        <v>21925</v>
      </c>
      <c r="F4759" t="s">
        <v>21926</v>
      </c>
      <c r="H4759">
        <v>58.746953099999999</v>
      </c>
      <c r="I4759">
        <v>-96.012893700000006</v>
      </c>
      <c r="J4759" s="1" t="str">
        <f t="shared" si="784"/>
        <v>NGR lake sediment grab sample</v>
      </c>
      <c r="K4759" s="1" t="str">
        <f t="shared" si="785"/>
        <v>&lt;177 micron (NGR)</v>
      </c>
      <c r="L4759">
        <v>24</v>
      </c>
      <c r="M4759" t="s">
        <v>200</v>
      </c>
      <c r="N4759">
        <v>191</v>
      </c>
      <c r="O4759" t="s">
        <v>143</v>
      </c>
      <c r="P4759" t="s">
        <v>54</v>
      </c>
      <c r="Q4759" t="s">
        <v>1477</v>
      </c>
      <c r="R4759" t="s">
        <v>16437</v>
      </c>
      <c r="S4759" t="s">
        <v>57</v>
      </c>
      <c r="T4759" t="s">
        <v>1089</v>
      </c>
      <c r="U4759" t="s">
        <v>104</v>
      </c>
      <c r="V4759" t="s">
        <v>175</v>
      </c>
      <c r="W4759" t="s">
        <v>336</v>
      </c>
      <c r="X4759" t="s">
        <v>74</v>
      </c>
      <c r="Y4759" t="s">
        <v>61</v>
      </c>
      <c r="Z4759" t="s">
        <v>96</v>
      </c>
      <c r="AA4759" t="s">
        <v>64</v>
      </c>
      <c r="AB4759" t="s">
        <v>139</v>
      </c>
      <c r="AC4759" t="s">
        <v>66</v>
      </c>
      <c r="AD4759" t="s">
        <v>170</v>
      </c>
      <c r="AE4759" t="s">
        <v>421</v>
      </c>
      <c r="AF4759" t="s">
        <v>725</v>
      </c>
      <c r="AG4759" t="s">
        <v>315</v>
      </c>
      <c r="AH4759" t="s">
        <v>70</v>
      </c>
      <c r="AI4759" t="s">
        <v>168</v>
      </c>
      <c r="AJ4759" t="s">
        <v>338</v>
      </c>
      <c r="AK4759" t="s">
        <v>73</v>
      </c>
      <c r="AL4759" t="s">
        <v>206</v>
      </c>
      <c r="AM4759" t="s">
        <v>125</v>
      </c>
      <c r="AN4759" t="s">
        <v>76</v>
      </c>
      <c r="AO4759" t="s">
        <v>116</v>
      </c>
      <c r="AP4759" t="s">
        <v>1067</v>
      </c>
      <c r="AQ4759" t="s">
        <v>281</v>
      </c>
      <c r="AR4759" t="s">
        <v>67</v>
      </c>
      <c r="AS4759" t="s">
        <v>54</v>
      </c>
      <c r="AT4759" t="s">
        <v>73</v>
      </c>
      <c r="AU4759" t="s">
        <v>107</v>
      </c>
      <c r="AV4759" t="s">
        <v>12161</v>
      </c>
    </row>
    <row r="4760" spans="1:48" x14ac:dyDescent="0.3">
      <c r="A4760" t="s">
        <v>21927</v>
      </c>
      <c r="B4760" t="s">
        <v>21928</v>
      </c>
      <c r="C4760" s="1" t="str">
        <f t="shared" si="776"/>
        <v>21:0976</v>
      </c>
      <c r="D4760" s="1" t="str">
        <f t="shared" si="783"/>
        <v>21:0104</v>
      </c>
      <c r="E4760" t="s">
        <v>21929</v>
      </c>
      <c r="F4760" t="s">
        <v>21930</v>
      </c>
      <c r="H4760">
        <v>58.716407799999999</v>
      </c>
      <c r="I4760">
        <v>-96.027689899999999</v>
      </c>
      <c r="J4760" s="1" t="str">
        <f t="shared" si="784"/>
        <v>NGR lake sediment grab sample</v>
      </c>
      <c r="K4760" s="1" t="str">
        <f t="shared" si="785"/>
        <v>&lt;177 micron (NGR)</v>
      </c>
      <c r="L4760">
        <v>24</v>
      </c>
      <c r="M4760" t="s">
        <v>217</v>
      </c>
      <c r="N4760">
        <v>192</v>
      </c>
      <c r="O4760" t="s">
        <v>116</v>
      </c>
      <c r="P4760" t="s">
        <v>54</v>
      </c>
      <c r="Q4760" t="s">
        <v>248</v>
      </c>
      <c r="R4760" t="s">
        <v>10891</v>
      </c>
      <c r="S4760" t="s">
        <v>57</v>
      </c>
      <c r="T4760" t="s">
        <v>139</v>
      </c>
      <c r="U4760" t="s">
        <v>178</v>
      </c>
      <c r="V4760" t="s">
        <v>2740</v>
      </c>
      <c r="W4760" t="s">
        <v>125</v>
      </c>
      <c r="X4760" t="s">
        <v>67</v>
      </c>
      <c r="Y4760" t="s">
        <v>421</v>
      </c>
      <c r="Z4760" t="s">
        <v>74</v>
      </c>
      <c r="AA4760" t="s">
        <v>64</v>
      </c>
      <c r="AB4760" t="s">
        <v>282</v>
      </c>
      <c r="AC4760" t="s">
        <v>66</v>
      </c>
      <c r="AD4760" t="s">
        <v>96</v>
      </c>
      <c r="AE4760" t="s">
        <v>70</v>
      </c>
      <c r="AF4760" t="s">
        <v>347</v>
      </c>
      <c r="AG4760" t="s">
        <v>57</v>
      </c>
      <c r="AH4760" t="s">
        <v>173</v>
      </c>
      <c r="AI4760" t="s">
        <v>170</v>
      </c>
      <c r="AJ4760" t="s">
        <v>63</v>
      </c>
      <c r="AK4760" t="s">
        <v>73</v>
      </c>
      <c r="AL4760" t="s">
        <v>103</v>
      </c>
      <c r="AM4760" t="s">
        <v>103</v>
      </c>
      <c r="AN4760" t="s">
        <v>76</v>
      </c>
      <c r="AO4760" t="s">
        <v>709</v>
      </c>
      <c r="AP4760" t="s">
        <v>435</v>
      </c>
      <c r="AQ4760" t="s">
        <v>203</v>
      </c>
      <c r="AR4760" t="s">
        <v>67</v>
      </c>
      <c r="AS4760" t="s">
        <v>54</v>
      </c>
      <c r="AT4760" t="s">
        <v>73</v>
      </c>
      <c r="AU4760" t="s">
        <v>107</v>
      </c>
      <c r="AV4760" t="s">
        <v>1531</v>
      </c>
    </row>
    <row r="4761" spans="1:48" x14ac:dyDescent="0.3">
      <c r="A4761" t="s">
        <v>21931</v>
      </c>
      <c r="B4761" t="s">
        <v>21932</v>
      </c>
      <c r="C4761" s="1" t="str">
        <f t="shared" ref="C4761:C4824" si="786">HYPERLINK("https://geochem.nrcan.gc.ca/cdogs/content/bdl/bdl210976_e.htm", "21:0976")</f>
        <v>21:0976</v>
      </c>
      <c r="D4761" s="1" t="str">
        <f t="shared" si="783"/>
        <v>21:0104</v>
      </c>
      <c r="E4761" t="s">
        <v>21933</v>
      </c>
      <c r="F4761" t="s">
        <v>21934</v>
      </c>
      <c r="H4761">
        <v>58.761132600000003</v>
      </c>
      <c r="I4761">
        <v>-96.093403199999997</v>
      </c>
      <c r="J4761" s="1" t="str">
        <f t="shared" si="784"/>
        <v>NGR lake sediment grab sample</v>
      </c>
      <c r="K4761" s="1" t="str">
        <f t="shared" si="785"/>
        <v>&lt;177 micron (NGR)</v>
      </c>
      <c r="L4761">
        <v>24</v>
      </c>
      <c r="M4761" t="s">
        <v>246</v>
      </c>
      <c r="N4761">
        <v>193</v>
      </c>
      <c r="O4761" t="s">
        <v>692</v>
      </c>
      <c r="P4761" t="s">
        <v>54</v>
      </c>
      <c r="Q4761" t="s">
        <v>523</v>
      </c>
      <c r="R4761" t="s">
        <v>575</v>
      </c>
      <c r="S4761" t="s">
        <v>57</v>
      </c>
      <c r="T4761" t="s">
        <v>277</v>
      </c>
      <c r="U4761" t="s">
        <v>178</v>
      </c>
      <c r="V4761" t="s">
        <v>2740</v>
      </c>
      <c r="W4761" t="s">
        <v>205</v>
      </c>
      <c r="X4761" t="s">
        <v>62</v>
      </c>
      <c r="Y4761" t="s">
        <v>205</v>
      </c>
      <c r="Z4761" t="s">
        <v>127</v>
      </c>
      <c r="AA4761" t="s">
        <v>64</v>
      </c>
      <c r="AB4761" t="s">
        <v>853</v>
      </c>
      <c r="AC4761" t="s">
        <v>66</v>
      </c>
      <c r="AD4761" t="s">
        <v>170</v>
      </c>
      <c r="AE4761" t="s">
        <v>68</v>
      </c>
      <c r="AF4761" t="s">
        <v>356</v>
      </c>
      <c r="AG4761" t="s">
        <v>316</v>
      </c>
      <c r="AH4761" t="s">
        <v>70</v>
      </c>
      <c r="AI4761" t="s">
        <v>176</v>
      </c>
      <c r="AJ4761" t="s">
        <v>340</v>
      </c>
      <c r="AK4761" t="s">
        <v>73</v>
      </c>
      <c r="AL4761" t="s">
        <v>177</v>
      </c>
      <c r="AM4761" t="s">
        <v>157</v>
      </c>
      <c r="AN4761" t="s">
        <v>76</v>
      </c>
      <c r="AO4761" t="s">
        <v>104</v>
      </c>
      <c r="AP4761" t="s">
        <v>126</v>
      </c>
      <c r="AQ4761" t="s">
        <v>769</v>
      </c>
      <c r="AR4761" t="s">
        <v>67</v>
      </c>
      <c r="AS4761" t="s">
        <v>54</v>
      </c>
      <c r="AT4761" t="s">
        <v>73</v>
      </c>
      <c r="AU4761" t="s">
        <v>107</v>
      </c>
      <c r="AV4761" t="s">
        <v>2684</v>
      </c>
    </row>
    <row r="4762" spans="1:48" x14ac:dyDescent="0.3">
      <c r="A4762" t="s">
        <v>21935</v>
      </c>
      <c r="B4762" t="s">
        <v>21936</v>
      </c>
      <c r="C4762" s="1" t="str">
        <f t="shared" si="786"/>
        <v>21:0976</v>
      </c>
      <c r="D4762" s="1" t="str">
        <f t="shared" si="783"/>
        <v>21:0104</v>
      </c>
      <c r="E4762" t="s">
        <v>21937</v>
      </c>
      <c r="F4762" t="s">
        <v>21938</v>
      </c>
      <c r="H4762">
        <v>58.789482599999999</v>
      </c>
      <c r="I4762">
        <v>-96.057242599999995</v>
      </c>
      <c r="J4762" s="1" t="str">
        <f t="shared" si="784"/>
        <v>NGR lake sediment grab sample</v>
      </c>
      <c r="K4762" s="1" t="str">
        <f t="shared" si="785"/>
        <v>&lt;177 micron (NGR)</v>
      </c>
      <c r="L4762">
        <v>24</v>
      </c>
      <c r="M4762" t="s">
        <v>260</v>
      </c>
      <c r="N4762">
        <v>194</v>
      </c>
      <c r="O4762" t="s">
        <v>63</v>
      </c>
      <c r="P4762" t="s">
        <v>54</v>
      </c>
      <c r="Q4762" t="s">
        <v>248</v>
      </c>
      <c r="R4762" t="s">
        <v>13090</v>
      </c>
      <c r="S4762" t="s">
        <v>57</v>
      </c>
      <c r="T4762" t="s">
        <v>153</v>
      </c>
      <c r="U4762" t="s">
        <v>117</v>
      </c>
      <c r="V4762" t="s">
        <v>2740</v>
      </c>
      <c r="W4762" t="s">
        <v>526</v>
      </c>
      <c r="X4762" t="s">
        <v>67</v>
      </c>
      <c r="Y4762" t="s">
        <v>74</v>
      </c>
      <c r="Z4762" t="s">
        <v>74</v>
      </c>
      <c r="AA4762" t="s">
        <v>64</v>
      </c>
      <c r="AB4762" t="s">
        <v>550</v>
      </c>
      <c r="AC4762" t="s">
        <v>66</v>
      </c>
      <c r="AD4762" t="s">
        <v>74</v>
      </c>
      <c r="AE4762" t="s">
        <v>3853</v>
      </c>
      <c r="AF4762" t="s">
        <v>134</v>
      </c>
      <c r="AG4762" t="s">
        <v>436</v>
      </c>
      <c r="AH4762" t="s">
        <v>472</v>
      </c>
      <c r="AI4762" t="s">
        <v>61</v>
      </c>
      <c r="AJ4762" t="s">
        <v>327</v>
      </c>
      <c r="AK4762" t="s">
        <v>73</v>
      </c>
      <c r="AL4762" t="s">
        <v>103</v>
      </c>
      <c r="AM4762" t="s">
        <v>103</v>
      </c>
      <c r="AN4762" t="s">
        <v>76</v>
      </c>
      <c r="AO4762" t="s">
        <v>373</v>
      </c>
      <c r="AP4762" t="s">
        <v>731</v>
      </c>
      <c r="AQ4762" t="s">
        <v>254</v>
      </c>
      <c r="AR4762" t="s">
        <v>67</v>
      </c>
      <c r="AS4762" t="s">
        <v>54</v>
      </c>
      <c r="AT4762" t="s">
        <v>73</v>
      </c>
      <c r="AU4762" t="s">
        <v>107</v>
      </c>
      <c r="AV4762" t="s">
        <v>20109</v>
      </c>
    </row>
    <row r="4763" spans="1:48" x14ac:dyDescent="0.3">
      <c r="A4763" t="s">
        <v>21939</v>
      </c>
      <c r="B4763" t="s">
        <v>21940</v>
      </c>
      <c r="C4763" s="1" t="str">
        <f t="shared" si="786"/>
        <v>21:0976</v>
      </c>
      <c r="D4763" s="1" t="str">
        <f t="shared" si="783"/>
        <v>21:0104</v>
      </c>
      <c r="E4763" t="s">
        <v>21941</v>
      </c>
      <c r="F4763" t="s">
        <v>21942</v>
      </c>
      <c r="H4763">
        <v>58.823594399999998</v>
      </c>
      <c r="I4763">
        <v>-96.095261600000001</v>
      </c>
      <c r="J4763" s="1" t="str">
        <f t="shared" si="784"/>
        <v>NGR lake sediment grab sample</v>
      </c>
      <c r="K4763" s="1" t="str">
        <f t="shared" si="785"/>
        <v>&lt;177 micron (NGR)</v>
      </c>
      <c r="L4763">
        <v>25</v>
      </c>
      <c r="M4763" t="s">
        <v>86</v>
      </c>
      <c r="N4763">
        <v>195</v>
      </c>
      <c r="O4763" t="s">
        <v>211</v>
      </c>
      <c r="P4763" t="s">
        <v>54</v>
      </c>
      <c r="Q4763" t="s">
        <v>3299</v>
      </c>
      <c r="R4763" t="s">
        <v>317</v>
      </c>
      <c r="S4763" t="s">
        <v>57</v>
      </c>
      <c r="T4763" t="s">
        <v>853</v>
      </c>
      <c r="U4763" t="s">
        <v>88</v>
      </c>
      <c r="V4763" t="s">
        <v>99</v>
      </c>
      <c r="W4763" t="s">
        <v>79</v>
      </c>
      <c r="X4763" t="s">
        <v>67</v>
      </c>
      <c r="Y4763" t="s">
        <v>421</v>
      </c>
      <c r="Z4763" t="s">
        <v>62</v>
      </c>
      <c r="AA4763" t="s">
        <v>64</v>
      </c>
      <c r="AB4763" t="s">
        <v>317</v>
      </c>
      <c r="AC4763" t="s">
        <v>66</v>
      </c>
      <c r="AD4763" t="s">
        <v>67</v>
      </c>
      <c r="AE4763" t="s">
        <v>1238</v>
      </c>
      <c r="AF4763" t="s">
        <v>141</v>
      </c>
      <c r="AG4763" t="s">
        <v>617</v>
      </c>
      <c r="AH4763" t="s">
        <v>173</v>
      </c>
      <c r="AI4763" t="s">
        <v>306</v>
      </c>
      <c r="AJ4763" t="s">
        <v>118</v>
      </c>
      <c r="AK4763" t="s">
        <v>73</v>
      </c>
      <c r="AL4763" t="s">
        <v>177</v>
      </c>
      <c r="AM4763" t="s">
        <v>103</v>
      </c>
      <c r="AN4763" t="s">
        <v>76</v>
      </c>
      <c r="AO4763" t="s">
        <v>203</v>
      </c>
      <c r="AP4763" t="s">
        <v>656</v>
      </c>
      <c r="AQ4763" t="s">
        <v>193</v>
      </c>
      <c r="AR4763" t="s">
        <v>67</v>
      </c>
      <c r="AS4763" t="s">
        <v>54</v>
      </c>
      <c r="AT4763" t="s">
        <v>73</v>
      </c>
      <c r="AU4763" t="s">
        <v>107</v>
      </c>
      <c r="AV4763" t="s">
        <v>6153</v>
      </c>
    </row>
    <row r="4764" spans="1:48" x14ac:dyDescent="0.3">
      <c r="A4764" t="s">
        <v>21943</v>
      </c>
      <c r="B4764" t="s">
        <v>21944</v>
      </c>
      <c r="C4764" s="1" t="str">
        <f t="shared" si="786"/>
        <v>21:0976</v>
      </c>
      <c r="D4764" s="1" t="str">
        <f t="shared" si="783"/>
        <v>21:0104</v>
      </c>
      <c r="E4764" t="s">
        <v>21945</v>
      </c>
      <c r="F4764" t="s">
        <v>21946</v>
      </c>
      <c r="H4764">
        <v>58.845902600000002</v>
      </c>
      <c r="I4764">
        <v>-96.093844399999995</v>
      </c>
      <c r="J4764" s="1" t="str">
        <f t="shared" si="784"/>
        <v>NGR lake sediment grab sample</v>
      </c>
      <c r="K4764" s="1" t="str">
        <f t="shared" si="785"/>
        <v>&lt;177 micron (NGR)</v>
      </c>
      <c r="L4764">
        <v>25</v>
      </c>
      <c r="M4764" t="s">
        <v>149</v>
      </c>
      <c r="N4764">
        <v>196</v>
      </c>
      <c r="O4764" t="s">
        <v>276</v>
      </c>
      <c r="P4764" t="s">
        <v>54</v>
      </c>
      <c r="Q4764" t="s">
        <v>60</v>
      </c>
      <c r="R4764" t="s">
        <v>691</v>
      </c>
      <c r="S4764" t="s">
        <v>57</v>
      </c>
      <c r="T4764" t="s">
        <v>116</v>
      </c>
      <c r="U4764" t="s">
        <v>57</v>
      </c>
      <c r="V4764" t="s">
        <v>2740</v>
      </c>
      <c r="W4764" t="s">
        <v>103</v>
      </c>
      <c r="X4764" t="s">
        <v>67</v>
      </c>
      <c r="Y4764" t="s">
        <v>75</v>
      </c>
      <c r="Z4764" t="s">
        <v>67</v>
      </c>
      <c r="AA4764" t="s">
        <v>64</v>
      </c>
      <c r="AB4764" t="s">
        <v>88</v>
      </c>
      <c r="AC4764" t="s">
        <v>66</v>
      </c>
      <c r="AD4764" t="s">
        <v>67</v>
      </c>
      <c r="AE4764" t="s">
        <v>9379</v>
      </c>
      <c r="AF4764" t="s">
        <v>76</v>
      </c>
      <c r="AG4764" t="s">
        <v>57</v>
      </c>
      <c r="AH4764" t="s">
        <v>780</v>
      </c>
      <c r="AI4764" t="s">
        <v>421</v>
      </c>
      <c r="AJ4764" t="s">
        <v>74</v>
      </c>
      <c r="AK4764" t="s">
        <v>73</v>
      </c>
      <c r="AL4764" t="s">
        <v>103</v>
      </c>
      <c r="AM4764" t="s">
        <v>103</v>
      </c>
      <c r="AN4764" t="s">
        <v>76</v>
      </c>
      <c r="AO4764" t="s">
        <v>62</v>
      </c>
      <c r="AP4764" t="s">
        <v>8164</v>
      </c>
      <c r="AQ4764" t="s">
        <v>421</v>
      </c>
      <c r="AR4764" t="s">
        <v>67</v>
      </c>
      <c r="AS4764" t="s">
        <v>54</v>
      </c>
      <c r="AT4764" t="s">
        <v>73</v>
      </c>
      <c r="AU4764" t="s">
        <v>107</v>
      </c>
      <c r="AV4764" t="s">
        <v>14041</v>
      </c>
    </row>
    <row r="4765" spans="1:48" x14ac:dyDescent="0.3">
      <c r="A4765" t="s">
        <v>21947</v>
      </c>
      <c r="B4765" t="s">
        <v>21948</v>
      </c>
      <c r="C4765" s="1" t="str">
        <f t="shared" si="786"/>
        <v>21:0976</v>
      </c>
      <c r="D4765" s="1" t="str">
        <f t="shared" si="783"/>
        <v>21:0104</v>
      </c>
      <c r="E4765" t="s">
        <v>21949</v>
      </c>
      <c r="F4765" t="s">
        <v>21950</v>
      </c>
      <c r="H4765">
        <v>58.898256099999998</v>
      </c>
      <c r="I4765">
        <v>-96.058471699999998</v>
      </c>
      <c r="J4765" s="1" t="str">
        <f t="shared" si="784"/>
        <v>NGR lake sediment grab sample</v>
      </c>
      <c r="K4765" s="1" t="str">
        <f t="shared" si="785"/>
        <v>&lt;177 micron (NGR)</v>
      </c>
      <c r="L4765">
        <v>25</v>
      </c>
      <c r="M4765" t="s">
        <v>165</v>
      </c>
      <c r="N4765">
        <v>197</v>
      </c>
      <c r="O4765" t="s">
        <v>421</v>
      </c>
      <c r="P4765" t="s">
        <v>54</v>
      </c>
      <c r="Q4765" t="s">
        <v>64</v>
      </c>
      <c r="R4765" t="s">
        <v>317</v>
      </c>
      <c r="S4765" t="s">
        <v>57</v>
      </c>
      <c r="T4765" t="s">
        <v>117</v>
      </c>
      <c r="U4765" t="s">
        <v>57</v>
      </c>
      <c r="V4765" t="s">
        <v>2740</v>
      </c>
      <c r="W4765" t="s">
        <v>103</v>
      </c>
      <c r="X4765" t="s">
        <v>67</v>
      </c>
      <c r="Y4765" t="s">
        <v>155</v>
      </c>
      <c r="Z4765" t="s">
        <v>67</v>
      </c>
      <c r="AA4765" t="s">
        <v>64</v>
      </c>
      <c r="AB4765" t="s">
        <v>170</v>
      </c>
      <c r="AC4765" t="s">
        <v>66</v>
      </c>
      <c r="AD4765" t="s">
        <v>67</v>
      </c>
      <c r="AE4765" t="s">
        <v>21682</v>
      </c>
      <c r="AF4765" t="s">
        <v>92</v>
      </c>
      <c r="AG4765" t="s">
        <v>57</v>
      </c>
      <c r="AH4765" t="s">
        <v>780</v>
      </c>
      <c r="AI4765" t="s">
        <v>155</v>
      </c>
      <c r="AJ4765" t="s">
        <v>70</v>
      </c>
      <c r="AK4765" t="s">
        <v>73</v>
      </c>
      <c r="AL4765" t="s">
        <v>103</v>
      </c>
      <c r="AM4765" t="s">
        <v>103</v>
      </c>
      <c r="AN4765" t="s">
        <v>76</v>
      </c>
      <c r="AO4765" t="s">
        <v>75</v>
      </c>
      <c r="AP4765" t="s">
        <v>8164</v>
      </c>
      <c r="AQ4765" t="s">
        <v>224</v>
      </c>
      <c r="AR4765" t="s">
        <v>67</v>
      </c>
      <c r="AS4765" t="s">
        <v>54</v>
      </c>
      <c r="AT4765" t="s">
        <v>73</v>
      </c>
      <c r="AU4765" t="s">
        <v>107</v>
      </c>
      <c r="AV4765" t="s">
        <v>1809</v>
      </c>
    </row>
    <row r="4766" spans="1:48" x14ac:dyDescent="0.3">
      <c r="A4766" t="s">
        <v>21951</v>
      </c>
      <c r="B4766" t="s">
        <v>21952</v>
      </c>
      <c r="C4766" s="1" t="str">
        <f t="shared" si="786"/>
        <v>21:0976</v>
      </c>
      <c r="D4766" s="1" t="str">
        <f t="shared" si="783"/>
        <v>21:0104</v>
      </c>
      <c r="E4766" t="s">
        <v>21953</v>
      </c>
      <c r="F4766" t="s">
        <v>21954</v>
      </c>
      <c r="H4766">
        <v>58.919399499999997</v>
      </c>
      <c r="I4766">
        <v>-96.067498499999999</v>
      </c>
      <c r="J4766" s="1" t="str">
        <f t="shared" si="784"/>
        <v>NGR lake sediment grab sample</v>
      </c>
      <c r="K4766" s="1" t="str">
        <f t="shared" si="785"/>
        <v>&lt;177 micron (NGR)</v>
      </c>
      <c r="L4766">
        <v>25</v>
      </c>
      <c r="M4766" t="s">
        <v>185</v>
      </c>
      <c r="N4766">
        <v>198</v>
      </c>
      <c r="O4766" t="s">
        <v>396</v>
      </c>
      <c r="P4766" t="s">
        <v>54</v>
      </c>
      <c r="Q4766" t="s">
        <v>64</v>
      </c>
      <c r="R4766" t="s">
        <v>381</v>
      </c>
      <c r="S4766" t="s">
        <v>57</v>
      </c>
      <c r="T4766" t="s">
        <v>92</v>
      </c>
      <c r="U4766" t="s">
        <v>57</v>
      </c>
      <c r="V4766" t="s">
        <v>2740</v>
      </c>
      <c r="W4766" t="s">
        <v>103</v>
      </c>
      <c r="X4766" t="s">
        <v>67</v>
      </c>
      <c r="Y4766" t="s">
        <v>155</v>
      </c>
      <c r="Z4766" t="s">
        <v>67</v>
      </c>
      <c r="AA4766" t="s">
        <v>64</v>
      </c>
      <c r="AB4766" t="s">
        <v>138</v>
      </c>
      <c r="AC4766" t="s">
        <v>66</v>
      </c>
      <c r="AD4766" t="s">
        <v>67</v>
      </c>
      <c r="AE4766" t="s">
        <v>9111</v>
      </c>
      <c r="AF4766" t="s">
        <v>281</v>
      </c>
      <c r="AG4766" t="s">
        <v>57</v>
      </c>
      <c r="AH4766" t="s">
        <v>780</v>
      </c>
      <c r="AI4766" t="s">
        <v>177</v>
      </c>
      <c r="AJ4766" t="s">
        <v>224</v>
      </c>
      <c r="AK4766" t="s">
        <v>73</v>
      </c>
      <c r="AL4766" t="s">
        <v>103</v>
      </c>
      <c r="AM4766" t="s">
        <v>103</v>
      </c>
      <c r="AN4766" t="s">
        <v>76</v>
      </c>
      <c r="AO4766" t="s">
        <v>206</v>
      </c>
      <c r="AP4766" t="s">
        <v>8164</v>
      </c>
      <c r="AQ4766" t="s">
        <v>276</v>
      </c>
      <c r="AR4766" t="s">
        <v>67</v>
      </c>
      <c r="AS4766" t="s">
        <v>54</v>
      </c>
      <c r="AT4766" t="s">
        <v>73</v>
      </c>
      <c r="AU4766" t="s">
        <v>107</v>
      </c>
      <c r="AV4766" t="s">
        <v>15030</v>
      </c>
    </row>
    <row r="4767" spans="1:48" x14ac:dyDescent="0.3">
      <c r="A4767" t="s">
        <v>21955</v>
      </c>
      <c r="B4767" t="s">
        <v>21956</v>
      </c>
      <c r="C4767" s="1" t="str">
        <f t="shared" si="786"/>
        <v>21:0976</v>
      </c>
      <c r="D4767" s="1" t="str">
        <f t="shared" si="783"/>
        <v>21:0104</v>
      </c>
      <c r="E4767" t="s">
        <v>21957</v>
      </c>
      <c r="F4767" t="s">
        <v>21958</v>
      </c>
      <c r="H4767">
        <v>58.995832800000002</v>
      </c>
      <c r="I4767">
        <v>-97.186974699999993</v>
      </c>
      <c r="J4767" s="1" t="str">
        <f t="shared" si="784"/>
        <v>NGR lake sediment grab sample</v>
      </c>
      <c r="K4767" s="1" t="str">
        <f t="shared" si="785"/>
        <v>&lt;177 micron (NGR)</v>
      </c>
      <c r="L4767">
        <v>25</v>
      </c>
      <c r="M4767" t="s">
        <v>200</v>
      </c>
      <c r="N4767">
        <v>199</v>
      </c>
      <c r="O4767" t="s">
        <v>137</v>
      </c>
      <c r="P4767" t="s">
        <v>54</v>
      </c>
      <c r="Q4767" t="s">
        <v>447</v>
      </c>
      <c r="R4767" t="s">
        <v>550</v>
      </c>
      <c r="S4767" t="s">
        <v>57</v>
      </c>
      <c r="T4767" t="s">
        <v>411</v>
      </c>
      <c r="U4767" t="s">
        <v>117</v>
      </c>
      <c r="V4767" t="s">
        <v>141</v>
      </c>
      <c r="W4767" t="s">
        <v>68</v>
      </c>
      <c r="X4767" t="s">
        <v>67</v>
      </c>
      <c r="Y4767" t="s">
        <v>238</v>
      </c>
      <c r="Z4767" t="s">
        <v>62</v>
      </c>
      <c r="AA4767" t="s">
        <v>64</v>
      </c>
      <c r="AB4767" t="s">
        <v>347</v>
      </c>
      <c r="AC4767" t="s">
        <v>66</v>
      </c>
      <c r="AD4767" t="s">
        <v>62</v>
      </c>
      <c r="AE4767" t="s">
        <v>3162</v>
      </c>
      <c r="AF4767" t="s">
        <v>76</v>
      </c>
      <c r="AG4767" t="s">
        <v>381</v>
      </c>
      <c r="AH4767" t="s">
        <v>780</v>
      </c>
      <c r="AI4767" t="s">
        <v>61</v>
      </c>
      <c r="AJ4767" t="s">
        <v>106</v>
      </c>
      <c r="AK4767" t="s">
        <v>73</v>
      </c>
      <c r="AL4767" t="s">
        <v>103</v>
      </c>
      <c r="AM4767" t="s">
        <v>224</v>
      </c>
      <c r="AN4767" t="s">
        <v>76</v>
      </c>
      <c r="AO4767" t="s">
        <v>329</v>
      </c>
      <c r="AP4767" t="s">
        <v>1980</v>
      </c>
      <c r="AQ4767" t="s">
        <v>170</v>
      </c>
      <c r="AR4767" t="s">
        <v>67</v>
      </c>
      <c r="AS4767" t="s">
        <v>54</v>
      </c>
      <c r="AT4767" t="s">
        <v>73</v>
      </c>
      <c r="AU4767" t="s">
        <v>107</v>
      </c>
      <c r="AV4767" t="s">
        <v>9672</v>
      </c>
    </row>
    <row r="4768" spans="1:48" hidden="1" x14ac:dyDescent="0.3">
      <c r="A4768" t="s">
        <v>21959</v>
      </c>
      <c r="B4768" t="s">
        <v>21960</v>
      </c>
      <c r="C4768" s="1" t="str">
        <f t="shared" si="786"/>
        <v>21:0976</v>
      </c>
      <c r="D4768" s="1" t="str">
        <f>HYPERLINK("https://geochem.nrcan.gc.ca/cdogs/content/svy/svy_e.htm", "")</f>
        <v/>
      </c>
      <c r="G4768" s="1" t="str">
        <f>HYPERLINK("https://geochem.nrcan.gc.ca/cdogs/content/cr_/cr_00160_e.htm", "160")</f>
        <v>160</v>
      </c>
      <c r="J4768" t="s">
        <v>230</v>
      </c>
      <c r="K4768" t="s">
        <v>231</v>
      </c>
      <c r="L4768">
        <v>25</v>
      </c>
      <c r="M4768" t="s">
        <v>232</v>
      </c>
      <c r="N4768">
        <v>200</v>
      </c>
      <c r="O4768" t="s">
        <v>413</v>
      </c>
      <c r="P4768" t="s">
        <v>59</v>
      </c>
      <c r="Q4768" t="s">
        <v>105</v>
      </c>
      <c r="R4768" t="s">
        <v>75</v>
      </c>
      <c r="S4768" t="s">
        <v>57</v>
      </c>
      <c r="T4768" t="s">
        <v>380</v>
      </c>
      <c r="U4768" t="s">
        <v>168</v>
      </c>
      <c r="V4768" t="s">
        <v>428</v>
      </c>
      <c r="W4768" t="s">
        <v>95</v>
      </c>
      <c r="X4768" t="s">
        <v>74</v>
      </c>
      <c r="Y4768" t="s">
        <v>346</v>
      </c>
      <c r="Z4768" t="s">
        <v>117</v>
      </c>
      <c r="AA4768" t="s">
        <v>64</v>
      </c>
      <c r="AB4768" t="s">
        <v>192</v>
      </c>
      <c r="AC4768" t="s">
        <v>66</v>
      </c>
      <c r="AD4768" t="s">
        <v>67</v>
      </c>
      <c r="AE4768" t="s">
        <v>448</v>
      </c>
      <c r="AF4768" t="s">
        <v>77</v>
      </c>
      <c r="AG4768" t="s">
        <v>853</v>
      </c>
      <c r="AH4768" t="s">
        <v>157</v>
      </c>
      <c r="AI4768" t="s">
        <v>178</v>
      </c>
      <c r="AJ4768" t="s">
        <v>338</v>
      </c>
      <c r="AK4768" t="s">
        <v>73</v>
      </c>
      <c r="AL4768" t="s">
        <v>206</v>
      </c>
      <c r="AM4768" t="s">
        <v>157</v>
      </c>
      <c r="AN4768" t="s">
        <v>76</v>
      </c>
      <c r="AO4768" t="s">
        <v>168</v>
      </c>
      <c r="AP4768" t="s">
        <v>21961</v>
      </c>
      <c r="AQ4768" t="s">
        <v>143</v>
      </c>
      <c r="AR4768" t="s">
        <v>62</v>
      </c>
      <c r="AS4768" t="s">
        <v>170</v>
      </c>
      <c r="AT4768" t="s">
        <v>73</v>
      </c>
      <c r="AU4768" t="s">
        <v>107</v>
      </c>
      <c r="AV4768" t="s">
        <v>21962</v>
      </c>
    </row>
    <row r="4769" spans="1:48" hidden="1" x14ac:dyDescent="0.3">
      <c r="A4769" t="s">
        <v>21963</v>
      </c>
      <c r="B4769" t="s">
        <v>21964</v>
      </c>
      <c r="C4769" s="1" t="str">
        <f t="shared" si="786"/>
        <v>21:0976</v>
      </c>
      <c r="D4769" s="1" t="str">
        <f t="shared" ref="D4769:D4794" si="787">HYPERLINK("https://geochem.nrcan.gc.ca/cdogs/content/svy/svy210105_e.htm", "21:0105")</f>
        <v>21:0105</v>
      </c>
      <c r="E4769" t="s">
        <v>21965</v>
      </c>
      <c r="F4769" t="s">
        <v>21966</v>
      </c>
      <c r="H4769">
        <v>59.261977999999999</v>
      </c>
      <c r="I4769">
        <v>-96.025138200000001</v>
      </c>
      <c r="J4769" s="1" t="str">
        <f t="shared" ref="J4769:J4794" si="788">HYPERLINK("https://geochem.nrcan.gc.ca/cdogs/content/kwd/kwd020027_e.htm", "NGR lake sediment grab sample")</f>
        <v>NGR lake sediment grab sample</v>
      </c>
      <c r="K4769" s="1" t="str">
        <f t="shared" ref="K4769:K4794" si="789">HYPERLINK("https://geochem.nrcan.gc.ca/cdogs/content/kwd/kwd080006_e.htm", "&lt;177 micron (NGR)")</f>
        <v>&lt;177 micron (NGR)</v>
      </c>
      <c r="L4769">
        <v>26</v>
      </c>
      <c r="M4769" t="s">
        <v>86</v>
      </c>
      <c r="N4769">
        <v>201</v>
      </c>
      <c r="O4769" t="s">
        <v>63</v>
      </c>
      <c r="P4769" t="s">
        <v>54</v>
      </c>
      <c r="Q4769" t="s">
        <v>65</v>
      </c>
      <c r="R4769" t="s">
        <v>691</v>
      </c>
      <c r="S4769" t="s">
        <v>57</v>
      </c>
      <c r="T4769" t="s">
        <v>303</v>
      </c>
      <c r="U4769" t="s">
        <v>57</v>
      </c>
      <c r="V4769" t="s">
        <v>2740</v>
      </c>
      <c r="W4769" t="s">
        <v>103</v>
      </c>
      <c r="X4769" t="s">
        <v>67</v>
      </c>
      <c r="Y4769" t="s">
        <v>526</v>
      </c>
      <c r="Z4769" t="s">
        <v>67</v>
      </c>
      <c r="AA4769" t="s">
        <v>64</v>
      </c>
      <c r="AB4769" t="s">
        <v>69</v>
      </c>
      <c r="AC4769" t="s">
        <v>66</v>
      </c>
      <c r="AD4769" t="s">
        <v>67</v>
      </c>
      <c r="AE4769" t="s">
        <v>14417</v>
      </c>
      <c r="AF4769" t="s">
        <v>76</v>
      </c>
      <c r="AG4769" t="s">
        <v>57</v>
      </c>
      <c r="AH4769" t="s">
        <v>780</v>
      </c>
      <c r="AI4769" t="s">
        <v>302</v>
      </c>
      <c r="AJ4769" t="s">
        <v>95</v>
      </c>
      <c r="AK4769" t="s">
        <v>73</v>
      </c>
      <c r="AL4769" t="s">
        <v>103</v>
      </c>
      <c r="AM4769" t="s">
        <v>103</v>
      </c>
      <c r="AN4769" t="s">
        <v>76</v>
      </c>
      <c r="AO4769" t="s">
        <v>336</v>
      </c>
      <c r="AP4769" t="s">
        <v>8164</v>
      </c>
      <c r="AQ4769" t="s">
        <v>318</v>
      </c>
      <c r="AR4769" t="s">
        <v>67</v>
      </c>
      <c r="AS4769" t="s">
        <v>54</v>
      </c>
      <c r="AT4769" t="s">
        <v>73</v>
      </c>
      <c r="AU4769" t="s">
        <v>107</v>
      </c>
      <c r="AV4769" t="s">
        <v>514</v>
      </c>
    </row>
    <row r="4770" spans="1:48" hidden="1" x14ac:dyDescent="0.3">
      <c r="A4770" t="s">
        <v>21967</v>
      </c>
      <c r="B4770" t="s">
        <v>21968</v>
      </c>
      <c r="C4770" s="1" t="str">
        <f t="shared" si="786"/>
        <v>21:0976</v>
      </c>
      <c r="D4770" s="1" t="str">
        <f t="shared" si="787"/>
        <v>21:0105</v>
      </c>
      <c r="E4770" t="s">
        <v>21969</v>
      </c>
      <c r="F4770" t="s">
        <v>21970</v>
      </c>
      <c r="H4770">
        <v>59.238278600000001</v>
      </c>
      <c r="I4770">
        <v>-96.033273100000002</v>
      </c>
      <c r="J4770" s="1" t="str">
        <f t="shared" si="788"/>
        <v>NGR lake sediment grab sample</v>
      </c>
      <c r="K4770" s="1" t="str">
        <f t="shared" si="789"/>
        <v>&lt;177 micron (NGR)</v>
      </c>
      <c r="L4770">
        <v>26</v>
      </c>
      <c r="M4770" t="s">
        <v>149</v>
      </c>
      <c r="N4770">
        <v>202</v>
      </c>
      <c r="O4770" t="s">
        <v>308</v>
      </c>
      <c r="P4770" t="s">
        <v>54</v>
      </c>
      <c r="Q4770" t="s">
        <v>561</v>
      </c>
      <c r="R4770" t="s">
        <v>575</v>
      </c>
      <c r="S4770" t="s">
        <v>57</v>
      </c>
      <c r="T4770" t="s">
        <v>169</v>
      </c>
      <c r="U4770" t="s">
        <v>138</v>
      </c>
      <c r="V4770" t="s">
        <v>2740</v>
      </c>
      <c r="W4770" t="s">
        <v>103</v>
      </c>
      <c r="X4770" t="s">
        <v>67</v>
      </c>
      <c r="Y4770" t="s">
        <v>302</v>
      </c>
      <c r="Z4770" t="s">
        <v>67</v>
      </c>
      <c r="AA4770" t="s">
        <v>64</v>
      </c>
      <c r="AB4770" t="s">
        <v>381</v>
      </c>
      <c r="AC4770" t="s">
        <v>66</v>
      </c>
      <c r="AD4770" t="s">
        <v>67</v>
      </c>
      <c r="AE4770" t="s">
        <v>8812</v>
      </c>
      <c r="AF4770" t="s">
        <v>76</v>
      </c>
      <c r="AG4770" t="s">
        <v>117</v>
      </c>
      <c r="AH4770" t="s">
        <v>472</v>
      </c>
      <c r="AI4770" t="s">
        <v>355</v>
      </c>
      <c r="AJ4770" t="s">
        <v>276</v>
      </c>
      <c r="AK4770" t="s">
        <v>73</v>
      </c>
      <c r="AL4770" t="s">
        <v>103</v>
      </c>
      <c r="AM4770" t="s">
        <v>103</v>
      </c>
      <c r="AN4770" t="s">
        <v>76</v>
      </c>
      <c r="AO4770" t="s">
        <v>592</v>
      </c>
      <c r="AP4770" t="s">
        <v>8164</v>
      </c>
      <c r="AQ4770" t="s">
        <v>104</v>
      </c>
      <c r="AR4770" t="s">
        <v>67</v>
      </c>
      <c r="AS4770" t="s">
        <v>54</v>
      </c>
      <c r="AT4770" t="s">
        <v>73</v>
      </c>
      <c r="AU4770" t="s">
        <v>107</v>
      </c>
      <c r="AV4770" t="s">
        <v>21971</v>
      </c>
    </row>
    <row r="4771" spans="1:48" hidden="1" x14ac:dyDescent="0.3">
      <c r="A4771" t="s">
        <v>21972</v>
      </c>
      <c r="B4771" t="s">
        <v>21973</v>
      </c>
      <c r="C4771" s="1" t="str">
        <f t="shared" si="786"/>
        <v>21:0976</v>
      </c>
      <c r="D4771" s="1" t="str">
        <f t="shared" si="787"/>
        <v>21:0105</v>
      </c>
      <c r="E4771" t="s">
        <v>21974</v>
      </c>
      <c r="F4771" t="s">
        <v>21975</v>
      </c>
      <c r="H4771">
        <v>59.198487299999996</v>
      </c>
      <c r="I4771">
        <v>-96.037184400000001</v>
      </c>
      <c r="J4771" s="1" t="str">
        <f t="shared" si="788"/>
        <v>NGR lake sediment grab sample</v>
      </c>
      <c r="K4771" s="1" t="str">
        <f t="shared" si="789"/>
        <v>&lt;177 micron (NGR)</v>
      </c>
      <c r="L4771">
        <v>26</v>
      </c>
      <c r="M4771" t="s">
        <v>165</v>
      </c>
      <c r="N4771">
        <v>203</v>
      </c>
      <c r="O4771" t="s">
        <v>121</v>
      </c>
      <c r="P4771" t="s">
        <v>170</v>
      </c>
      <c r="Q4771" t="s">
        <v>573</v>
      </c>
      <c r="R4771" t="s">
        <v>436</v>
      </c>
      <c r="S4771" t="s">
        <v>57</v>
      </c>
      <c r="T4771" t="s">
        <v>315</v>
      </c>
      <c r="U4771" t="s">
        <v>92</v>
      </c>
      <c r="V4771" t="s">
        <v>2740</v>
      </c>
      <c r="W4771" t="s">
        <v>421</v>
      </c>
      <c r="X4771" t="s">
        <v>67</v>
      </c>
      <c r="Y4771" t="s">
        <v>276</v>
      </c>
      <c r="Z4771" t="s">
        <v>127</v>
      </c>
      <c r="AA4771" t="s">
        <v>64</v>
      </c>
      <c r="AB4771" t="s">
        <v>428</v>
      </c>
      <c r="AC4771" t="s">
        <v>66</v>
      </c>
      <c r="AD4771" t="s">
        <v>96</v>
      </c>
      <c r="AE4771" t="s">
        <v>174</v>
      </c>
      <c r="AF4771" t="s">
        <v>92</v>
      </c>
      <c r="AG4771" t="s">
        <v>853</v>
      </c>
      <c r="AH4771" t="s">
        <v>472</v>
      </c>
      <c r="AI4771" t="s">
        <v>254</v>
      </c>
      <c r="AJ4771" t="s">
        <v>402</v>
      </c>
      <c r="AK4771" t="s">
        <v>73</v>
      </c>
      <c r="AL4771" t="s">
        <v>177</v>
      </c>
      <c r="AM4771" t="s">
        <v>74</v>
      </c>
      <c r="AN4771" t="s">
        <v>76</v>
      </c>
      <c r="AO4771" t="s">
        <v>116</v>
      </c>
      <c r="AP4771" t="s">
        <v>2033</v>
      </c>
      <c r="AQ4771" t="s">
        <v>1753</v>
      </c>
      <c r="AR4771" t="s">
        <v>74</v>
      </c>
      <c r="AS4771" t="s">
        <v>62</v>
      </c>
      <c r="AT4771" t="s">
        <v>152</v>
      </c>
      <c r="AU4771" t="s">
        <v>107</v>
      </c>
      <c r="AV4771" t="s">
        <v>21976</v>
      </c>
    </row>
    <row r="4772" spans="1:48" hidden="1" x14ac:dyDescent="0.3">
      <c r="A4772" t="s">
        <v>21977</v>
      </c>
      <c r="B4772" t="s">
        <v>21978</v>
      </c>
      <c r="C4772" s="1" t="str">
        <f t="shared" si="786"/>
        <v>21:0976</v>
      </c>
      <c r="D4772" s="1" t="str">
        <f t="shared" si="787"/>
        <v>21:0105</v>
      </c>
      <c r="E4772" t="s">
        <v>21979</v>
      </c>
      <c r="F4772" t="s">
        <v>21980</v>
      </c>
      <c r="H4772">
        <v>59.172941000000002</v>
      </c>
      <c r="I4772">
        <v>-96.048692500000001</v>
      </c>
      <c r="J4772" s="1" t="str">
        <f t="shared" si="788"/>
        <v>NGR lake sediment grab sample</v>
      </c>
      <c r="K4772" s="1" t="str">
        <f t="shared" si="789"/>
        <v>&lt;177 micron (NGR)</v>
      </c>
      <c r="L4772">
        <v>26</v>
      </c>
      <c r="M4772" t="s">
        <v>185</v>
      </c>
      <c r="N4772">
        <v>204</v>
      </c>
      <c r="O4772" t="s">
        <v>329</v>
      </c>
      <c r="P4772" t="s">
        <v>54</v>
      </c>
      <c r="Q4772" t="s">
        <v>1583</v>
      </c>
      <c r="R4772" t="s">
        <v>151</v>
      </c>
      <c r="S4772" t="s">
        <v>57</v>
      </c>
      <c r="T4772" t="s">
        <v>449</v>
      </c>
      <c r="U4772" t="s">
        <v>203</v>
      </c>
      <c r="V4772" t="s">
        <v>471</v>
      </c>
      <c r="W4772" t="s">
        <v>327</v>
      </c>
      <c r="X4772" t="s">
        <v>74</v>
      </c>
      <c r="Y4772" t="s">
        <v>346</v>
      </c>
      <c r="Z4772" t="s">
        <v>127</v>
      </c>
      <c r="AA4772" t="s">
        <v>64</v>
      </c>
      <c r="AB4772" t="s">
        <v>575</v>
      </c>
      <c r="AC4772" t="s">
        <v>66</v>
      </c>
      <c r="AD4772" t="s">
        <v>62</v>
      </c>
      <c r="AE4772" t="s">
        <v>526</v>
      </c>
      <c r="AF4772" t="s">
        <v>151</v>
      </c>
      <c r="AG4772" t="s">
        <v>135</v>
      </c>
      <c r="AH4772" t="s">
        <v>173</v>
      </c>
      <c r="AI4772" t="s">
        <v>318</v>
      </c>
      <c r="AJ4772" t="s">
        <v>96</v>
      </c>
      <c r="AK4772" t="s">
        <v>73</v>
      </c>
      <c r="AL4772" t="s">
        <v>74</v>
      </c>
      <c r="AM4772" t="s">
        <v>103</v>
      </c>
      <c r="AN4772" t="s">
        <v>76</v>
      </c>
      <c r="AO4772" t="s">
        <v>290</v>
      </c>
      <c r="AP4772" t="s">
        <v>596</v>
      </c>
      <c r="AQ4772" t="s">
        <v>340</v>
      </c>
      <c r="AR4772" t="s">
        <v>67</v>
      </c>
      <c r="AS4772" t="s">
        <v>54</v>
      </c>
      <c r="AT4772" t="s">
        <v>58</v>
      </c>
      <c r="AU4772" t="s">
        <v>107</v>
      </c>
      <c r="AV4772" t="s">
        <v>9393</v>
      </c>
    </row>
    <row r="4773" spans="1:48" hidden="1" x14ac:dyDescent="0.3">
      <c r="A4773" t="s">
        <v>21981</v>
      </c>
      <c r="B4773" t="s">
        <v>21982</v>
      </c>
      <c r="C4773" s="1" t="str">
        <f t="shared" si="786"/>
        <v>21:0976</v>
      </c>
      <c r="D4773" s="1" t="str">
        <f t="shared" si="787"/>
        <v>21:0105</v>
      </c>
      <c r="E4773" t="s">
        <v>21983</v>
      </c>
      <c r="F4773" t="s">
        <v>21984</v>
      </c>
      <c r="H4773">
        <v>59.138878400000003</v>
      </c>
      <c r="I4773">
        <v>-96.044124999999994</v>
      </c>
      <c r="J4773" s="1" t="str">
        <f t="shared" si="788"/>
        <v>NGR lake sediment grab sample</v>
      </c>
      <c r="K4773" s="1" t="str">
        <f t="shared" si="789"/>
        <v>&lt;177 micron (NGR)</v>
      </c>
      <c r="L4773">
        <v>26</v>
      </c>
      <c r="M4773" t="s">
        <v>200</v>
      </c>
      <c r="N4773">
        <v>205</v>
      </c>
      <c r="O4773" t="s">
        <v>308</v>
      </c>
      <c r="P4773" t="s">
        <v>170</v>
      </c>
      <c r="Q4773" t="s">
        <v>169</v>
      </c>
      <c r="R4773" t="s">
        <v>616</v>
      </c>
      <c r="S4773" t="s">
        <v>57</v>
      </c>
      <c r="T4773" t="s">
        <v>725</v>
      </c>
      <c r="U4773" t="s">
        <v>57</v>
      </c>
      <c r="V4773" t="s">
        <v>2740</v>
      </c>
      <c r="W4773" t="s">
        <v>103</v>
      </c>
      <c r="X4773" t="s">
        <v>67</v>
      </c>
      <c r="Y4773" t="s">
        <v>125</v>
      </c>
      <c r="Z4773" t="s">
        <v>67</v>
      </c>
      <c r="AA4773" t="s">
        <v>64</v>
      </c>
      <c r="AB4773" t="s">
        <v>381</v>
      </c>
      <c r="AC4773" t="s">
        <v>66</v>
      </c>
      <c r="AD4773" t="s">
        <v>62</v>
      </c>
      <c r="AE4773" t="s">
        <v>472</v>
      </c>
      <c r="AF4773" t="s">
        <v>76</v>
      </c>
      <c r="AG4773" t="s">
        <v>138</v>
      </c>
      <c r="AH4773" t="s">
        <v>780</v>
      </c>
      <c r="AI4773" t="s">
        <v>448</v>
      </c>
      <c r="AJ4773" t="s">
        <v>308</v>
      </c>
      <c r="AK4773" t="s">
        <v>73</v>
      </c>
      <c r="AL4773" t="s">
        <v>103</v>
      </c>
      <c r="AM4773" t="s">
        <v>103</v>
      </c>
      <c r="AN4773" t="s">
        <v>76</v>
      </c>
      <c r="AO4773" t="s">
        <v>306</v>
      </c>
      <c r="AP4773" t="s">
        <v>8164</v>
      </c>
      <c r="AQ4773" t="s">
        <v>96</v>
      </c>
      <c r="AR4773" t="s">
        <v>67</v>
      </c>
      <c r="AS4773" t="s">
        <v>54</v>
      </c>
      <c r="AT4773" t="s">
        <v>73</v>
      </c>
      <c r="AU4773" t="s">
        <v>107</v>
      </c>
      <c r="AV4773" t="s">
        <v>6434</v>
      </c>
    </row>
    <row r="4774" spans="1:48" hidden="1" x14ac:dyDescent="0.3">
      <c r="A4774" t="s">
        <v>21985</v>
      </c>
      <c r="B4774" t="s">
        <v>21986</v>
      </c>
      <c r="C4774" s="1" t="str">
        <f t="shared" si="786"/>
        <v>21:0976</v>
      </c>
      <c r="D4774" s="1" t="str">
        <f t="shared" si="787"/>
        <v>21:0105</v>
      </c>
      <c r="E4774" t="s">
        <v>21987</v>
      </c>
      <c r="F4774" t="s">
        <v>21988</v>
      </c>
      <c r="H4774">
        <v>59.327233800000002</v>
      </c>
      <c r="I4774">
        <v>-96.208138700000006</v>
      </c>
      <c r="J4774" s="1" t="str">
        <f t="shared" si="788"/>
        <v>NGR lake sediment grab sample</v>
      </c>
      <c r="K4774" s="1" t="str">
        <f t="shared" si="789"/>
        <v>&lt;177 micron (NGR)</v>
      </c>
      <c r="L4774">
        <v>27</v>
      </c>
      <c r="M4774" t="s">
        <v>52</v>
      </c>
      <c r="N4774">
        <v>206</v>
      </c>
      <c r="O4774" t="s">
        <v>157</v>
      </c>
      <c r="P4774" t="s">
        <v>62</v>
      </c>
      <c r="Q4774" t="s">
        <v>186</v>
      </c>
      <c r="R4774" t="s">
        <v>102</v>
      </c>
      <c r="S4774" t="s">
        <v>57</v>
      </c>
      <c r="T4774" t="s">
        <v>207</v>
      </c>
      <c r="U4774" t="s">
        <v>59</v>
      </c>
      <c r="V4774" t="s">
        <v>141</v>
      </c>
      <c r="W4774" t="s">
        <v>448</v>
      </c>
      <c r="X4774" t="s">
        <v>67</v>
      </c>
      <c r="Y4774" t="s">
        <v>421</v>
      </c>
      <c r="Z4774" t="s">
        <v>96</v>
      </c>
      <c r="AA4774" t="s">
        <v>64</v>
      </c>
      <c r="AB4774" t="s">
        <v>251</v>
      </c>
      <c r="AC4774" t="s">
        <v>66</v>
      </c>
      <c r="AD4774" t="s">
        <v>67</v>
      </c>
      <c r="AE4774" t="s">
        <v>448</v>
      </c>
      <c r="AF4774" t="s">
        <v>76</v>
      </c>
      <c r="AG4774" t="s">
        <v>58</v>
      </c>
      <c r="AH4774" t="s">
        <v>155</v>
      </c>
      <c r="AI4774" t="s">
        <v>336</v>
      </c>
      <c r="AJ4774" t="s">
        <v>87</v>
      </c>
      <c r="AK4774" t="s">
        <v>73</v>
      </c>
      <c r="AL4774" t="s">
        <v>177</v>
      </c>
      <c r="AM4774" t="s">
        <v>224</v>
      </c>
      <c r="AN4774" t="s">
        <v>76</v>
      </c>
      <c r="AO4774" t="s">
        <v>290</v>
      </c>
      <c r="AP4774" t="s">
        <v>126</v>
      </c>
      <c r="AQ4774" t="s">
        <v>168</v>
      </c>
      <c r="AR4774" t="s">
        <v>67</v>
      </c>
      <c r="AS4774" t="s">
        <v>54</v>
      </c>
      <c r="AT4774" t="s">
        <v>73</v>
      </c>
      <c r="AU4774" t="s">
        <v>107</v>
      </c>
      <c r="AV4774" t="s">
        <v>8305</v>
      </c>
    </row>
    <row r="4775" spans="1:48" hidden="1" x14ac:dyDescent="0.3">
      <c r="A4775" t="s">
        <v>21989</v>
      </c>
      <c r="B4775" t="s">
        <v>21990</v>
      </c>
      <c r="C4775" s="1" t="str">
        <f t="shared" si="786"/>
        <v>21:0976</v>
      </c>
      <c r="D4775" s="1" t="str">
        <f t="shared" si="787"/>
        <v>21:0105</v>
      </c>
      <c r="E4775" t="s">
        <v>21991</v>
      </c>
      <c r="F4775" t="s">
        <v>21992</v>
      </c>
      <c r="H4775">
        <v>59.107092199999997</v>
      </c>
      <c r="I4775">
        <v>-96.048767999999995</v>
      </c>
      <c r="J4775" s="1" t="str">
        <f t="shared" si="788"/>
        <v>NGR lake sediment grab sample</v>
      </c>
      <c r="K4775" s="1" t="str">
        <f t="shared" si="789"/>
        <v>&lt;177 micron (NGR)</v>
      </c>
      <c r="L4775">
        <v>27</v>
      </c>
      <c r="M4775" t="s">
        <v>86</v>
      </c>
      <c r="N4775">
        <v>207</v>
      </c>
      <c r="O4775" t="s">
        <v>263</v>
      </c>
      <c r="P4775" t="s">
        <v>54</v>
      </c>
      <c r="Q4775" t="s">
        <v>58</v>
      </c>
      <c r="R4775" t="s">
        <v>381</v>
      </c>
      <c r="S4775" t="s">
        <v>57</v>
      </c>
      <c r="T4775" t="s">
        <v>478</v>
      </c>
      <c r="U4775" t="s">
        <v>57</v>
      </c>
      <c r="V4775" t="s">
        <v>2740</v>
      </c>
      <c r="W4775" t="s">
        <v>103</v>
      </c>
      <c r="X4775" t="s">
        <v>67</v>
      </c>
      <c r="Y4775" t="s">
        <v>74</v>
      </c>
      <c r="Z4775" t="s">
        <v>62</v>
      </c>
      <c r="AA4775" t="s">
        <v>64</v>
      </c>
      <c r="AB4775" t="s">
        <v>290</v>
      </c>
      <c r="AC4775" t="s">
        <v>66</v>
      </c>
      <c r="AD4775" t="s">
        <v>67</v>
      </c>
      <c r="AE4775" t="s">
        <v>3832</v>
      </c>
      <c r="AF4775" t="s">
        <v>76</v>
      </c>
      <c r="AG4775" t="s">
        <v>138</v>
      </c>
      <c r="AH4775" t="s">
        <v>780</v>
      </c>
      <c r="AI4775" t="s">
        <v>448</v>
      </c>
      <c r="AJ4775" t="s">
        <v>171</v>
      </c>
      <c r="AK4775" t="s">
        <v>73</v>
      </c>
      <c r="AL4775" t="s">
        <v>103</v>
      </c>
      <c r="AM4775" t="s">
        <v>103</v>
      </c>
      <c r="AN4775" t="s">
        <v>76</v>
      </c>
      <c r="AO4775" t="s">
        <v>56</v>
      </c>
      <c r="AP4775" t="s">
        <v>1210</v>
      </c>
      <c r="AQ4775" t="s">
        <v>306</v>
      </c>
      <c r="AR4775" t="s">
        <v>67</v>
      </c>
      <c r="AS4775" t="s">
        <v>54</v>
      </c>
      <c r="AT4775" t="s">
        <v>73</v>
      </c>
      <c r="AU4775" t="s">
        <v>107</v>
      </c>
      <c r="AV4775" t="s">
        <v>21993</v>
      </c>
    </row>
    <row r="4776" spans="1:48" hidden="1" x14ac:dyDescent="0.3">
      <c r="A4776" t="s">
        <v>21994</v>
      </c>
      <c r="B4776" t="s">
        <v>21995</v>
      </c>
      <c r="C4776" s="1" t="str">
        <f t="shared" si="786"/>
        <v>21:0976</v>
      </c>
      <c r="D4776" s="1" t="str">
        <f t="shared" si="787"/>
        <v>21:0105</v>
      </c>
      <c r="E4776" t="s">
        <v>21996</v>
      </c>
      <c r="F4776" t="s">
        <v>21997</v>
      </c>
      <c r="H4776">
        <v>59.075513399999998</v>
      </c>
      <c r="I4776">
        <v>-96.025909600000006</v>
      </c>
      <c r="J4776" s="1" t="str">
        <f t="shared" si="788"/>
        <v>NGR lake sediment grab sample</v>
      </c>
      <c r="K4776" s="1" t="str">
        <f t="shared" si="789"/>
        <v>&lt;177 micron (NGR)</v>
      </c>
      <c r="L4776">
        <v>27</v>
      </c>
      <c r="M4776" t="s">
        <v>149</v>
      </c>
      <c r="N4776">
        <v>208</v>
      </c>
      <c r="O4776" t="s">
        <v>281</v>
      </c>
      <c r="P4776" t="s">
        <v>54</v>
      </c>
      <c r="Q4776" t="s">
        <v>523</v>
      </c>
      <c r="R4776" t="s">
        <v>141</v>
      </c>
      <c r="S4776" t="s">
        <v>57</v>
      </c>
      <c r="T4776" t="s">
        <v>152</v>
      </c>
      <c r="U4776" t="s">
        <v>88</v>
      </c>
      <c r="V4776" t="s">
        <v>192</v>
      </c>
      <c r="W4776" t="s">
        <v>302</v>
      </c>
      <c r="X4776" t="s">
        <v>74</v>
      </c>
      <c r="Y4776" t="s">
        <v>421</v>
      </c>
      <c r="Z4776" t="s">
        <v>170</v>
      </c>
      <c r="AA4776" t="s">
        <v>64</v>
      </c>
      <c r="AB4776" t="s">
        <v>93</v>
      </c>
      <c r="AC4776" t="s">
        <v>66</v>
      </c>
      <c r="AD4776" t="s">
        <v>127</v>
      </c>
      <c r="AE4776" t="s">
        <v>74</v>
      </c>
      <c r="AF4776" t="s">
        <v>616</v>
      </c>
      <c r="AG4776" t="s">
        <v>339</v>
      </c>
      <c r="AH4776" t="s">
        <v>472</v>
      </c>
      <c r="AI4776" t="s">
        <v>308</v>
      </c>
      <c r="AJ4776" t="s">
        <v>413</v>
      </c>
      <c r="AK4776" t="s">
        <v>73</v>
      </c>
      <c r="AL4776" t="s">
        <v>75</v>
      </c>
      <c r="AM4776" t="s">
        <v>157</v>
      </c>
      <c r="AN4776" t="s">
        <v>76</v>
      </c>
      <c r="AO4776" t="s">
        <v>116</v>
      </c>
      <c r="AP4776" t="s">
        <v>2741</v>
      </c>
      <c r="AQ4776" t="s">
        <v>92</v>
      </c>
      <c r="AR4776" t="s">
        <v>62</v>
      </c>
      <c r="AS4776" t="s">
        <v>54</v>
      </c>
      <c r="AT4776" t="s">
        <v>73</v>
      </c>
      <c r="AU4776" t="s">
        <v>107</v>
      </c>
      <c r="AV4776" t="s">
        <v>10354</v>
      </c>
    </row>
    <row r="4777" spans="1:48" hidden="1" x14ac:dyDescent="0.3">
      <c r="A4777" t="s">
        <v>21998</v>
      </c>
      <c r="B4777" t="s">
        <v>21999</v>
      </c>
      <c r="C4777" s="1" t="str">
        <f t="shared" si="786"/>
        <v>21:0976</v>
      </c>
      <c r="D4777" s="1" t="str">
        <f t="shared" si="787"/>
        <v>21:0105</v>
      </c>
      <c r="E4777" t="s">
        <v>22000</v>
      </c>
      <c r="F4777" t="s">
        <v>22001</v>
      </c>
      <c r="H4777">
        <v>59.0423452</v>
      </c>
      <c r="I4777">
        <v>-96.060966500000006</v>
      </c>
      <c r="J4777" s="1" t="str">
        <f t="shared" si="788"/>
        <v>NGR lake sediment grab sample</v>
      </c>
      <c r="K4777" s="1" t="str">
        <f t="shared" si="789"/>
        <v>&lt;177 micron (NGR)</v>
      </c>
      <c r="L4777">
        <v>27</v>
      </c>
      <c r="M4777" t="s">
        <v>165</v>
      </c>
      <c r="N4777">
        <v>209</v>
      </c>
      <c r="O4777" t="s">
        <v>338</v>
      </c>
      <c r="P4777" t="s">
        <v>54</v>
      </c>
      <c r="Q4777" t="s">
        <v>1477</v>
      </c>
      <c r="R4777" t="s">
        <v>92</v>
      </c>
      <c r="S4777" t="s">
        <v>57</v>
      </c>
      <c r="T4777" t="s">
        <v>207</v>
      </c>
      <c r="U4777" t="s">
        <v>203</v>
      </c>
      <c r="V4777" t="s">
        <v>93</v>
      </c>
      <c r="W4777" t="s">
        <v>709</v>
      </c>
      <c r="X4777" t="s">
        <v>74</v>
      </c>
      <c r="Y4777" t="s">
        <v>355</v>
      </c>
      <c r="Z4777" t="s">
        <v>96</v>
      </c>
      <c r="AA4777" t="s">
        <v>64</v>
      </c>
      <c r="AB4777" t="s">
        <v>190</v>
      </c>
      <c r="AC4777" t="s">
        <v>66</v>
      </c>
      <c r="AD4777" t="s">
        <v>67</v>
      </c>
      <c r="AE4777" t="s">
        <v>396</v>
      </c>
      <c r="AF4777" t="s">
        <v>99</v>
      </c>
      <c r="AG4777" t="s">
        <v>315</v>
      </c>
      <c r="AH4777" t="s">
        <v>173</v>
      </c>
      <c r="AI4777" t="s">
        <v>176</v>
      </c>
      <c r="AJ4777" t="s">
        <v>306</v>
      </c>
      <c r="AK4777" t="s">
        <v>73</v>
      </c>
      <c r="AL4777" t="s">
        <v>526</v>
      </c>
      <c r="AM4777" t="s">
        <v>177</v>
      </c>
      <c r="AN4777" t="s">
        <v>76</v>
      </c>
      <c r="AO4777" t="s">
        <v>134</v>
      </c>
      <c r="AP4777" t="s">
        <v>1067</v>
      </c>
      <c r="AQ4777" t="s">
        <v>292</v>
      </c>
      <c r="AR4777" t="s">
        <v>62</v>
      </c>
      <c r="AS4777" t="s">
        <v>54</v>
      </c>
      <c r="AT4777" t="s">
        <v>73</v>
      </c>
      <c r="AU4777" t="s">
        <v>107</v>
      </c>
      <c r="AV4777" t="s">
        <v>16730</v>
      </c>
    </row>
    <row r="4778" spans="1:48" hidden="1" x14ac:dyDescent="0.3">
      <c r="A4778" t="s">
        <v>22002</v>
      </c>
      <c r="B4778" t="s">
        <v>22003</v>
      </c>
      <c r="C4778" s="1" t="str">
        <f t="shared" si="786"/>
        <v>21:0976</v>
      </c>
      <c r="D4778" s="1" t="str">
        <f t="shared" si="787"/>
        <v>21:0105</v>
      </c>
      <c r="E4778" t="s">
        <v>22004</v>
      </c>
      <c r="F4778" t="s">
        <v>22005</v>
      </c>
      <c r="H4778">
        <v>59.0169213</v>
      </c>
      <c r="I4778">
        <v>-96.037224699999996</v>
      </c>
      <c r="J4778" s="1" t="str">
        <f t="shared" si="788"/>
        <v>NGR lake sediment grab sample</v>
      </c>
      <c r="K4778" s="1" t="str">
        <f t="shared" si="789"/>
        <v>&lt;177 micron (NGR)</v>
      </c>
      <c r="L4778">
        <v>27</v>
      </c>
      <c r="M4778" t="s">
        <v>185</v>
      </c>
      <c r="N4778">
        <v>210</v>
      </c>
      <c r="O4778" t="s">
        <v>318</v>
      </c>
      <c r="P4778" t="s">
        <v>54</v>
      </c>
      <c r="Q4778" t="s">
        <v>252</v>
      </c>
      <c r="R4778" t="s">
        <v>15716</v>
      </c>
      <c r="S4778" t="s">
        <v>57</v>
      </c>
      <c r="T4778" t="s">
        <v>277</v>
      </c>
      <c r="U4778" t="s">
        <v>59</v>
      </c>
      <c r="V4778" t="s">
        <v>192</v>
      </c>
      <c r="W4778" t="s">
        <v>125</v>
      </c>
      <c r="X4778" t="s">
        <v>74</v>
      </c>
      <c r="Y4778" t="s">
        <v>206</v>
      </c>
      <c r="Z4778" t="s">
        <v>74</v>
      </c>
      <c r="AA4778" t="s">
        <v>64</v>
      </c>
      <c r="AB4778" t="s">
        <v>100</v>
      </c>
      <c r="AC4778" t="s">
        <v>66</v>
      </c>
      <c r="AD4778" t="s">
        <v>67</v>
      </c>
      <c r="AE4778" t="s">
        <v>9456</v>
      </c>
      <c r="AF4778" t="s">
        <v>436</v>
      </c>
      <c r="AG4778" t="s">
        <v>203</v>
      </c>
      <c r="AH4778" t="s">
        <v>173</v>
      </c>
      <c r="AI4778" t="s">
        <v>118</v>
      </c>
      <c r="AJ4778" t="s">
        <v>592</v>
      </c>
      <c r="AK4778" t="s">
        <v>73</v>
      </c>
      <c r="AL4778" t="s">
        <v>103</v>
      </c>
      <c r="AM4778" t="s">
        <v>74</v>
      </c>
      <c r="AN4778" t="s">
        <v>76</v>
      </c>
      <c r="AO4778" t="s">
        <v>104</v>
      </c>
      <c r="AP4778" t="s">
        <v>1227</v>
      </c>
      <c r="AQ4778" t="s">
        <v>72</v>
      </c>
      <c r="AR4778" t="s">
        <v>67</v>
      </c>
      <c r="AS4778" t="s">
        <v>54</v>
      </c>
      <c r="AT4778" t="s">
        <v>73</v>
      </c>
      <c r="AU4778" t="s">
        <v>107</v>
      </c>
      <c r="AV4778" t="s">
        <v>21093</v>
      </c>
    </row>
    <row r="4779" spans="1:48" hidden="1" x14ac:dyDescent="0.3">
      <c r="A4779" t="s">
        <v>22006</v>
      </c>
      <c r="B4779" t="s">
        <v>22007</v>
      </c>
      <c r="C4779" s="1" t="str">
        <f t="shared" si="786"/>
        <v>21:0976</v>
      </c>
      <c r="D4779" s="1" t="str">
        <f t="shared" si="787"/>
        <v>21:0105</v>
      </c>
      <c r="E4779" t="s">
        <v>21987</v>
      </c>
      <c r="F4779" t="s">
        <v>22008</v>
      </c>
      <c r="H4779">
        <v>59.327233800000002</v>
      </c>
      <c r="I4779">
        <v>-96.208138700000006</v>
      </c>
      <c r="J4779" s="1" t="str">
        <f t="shared" si="788"/>
        <v>NGR lake sediment grab sample</v>
      </c>
      <c r="K4779" s="1" t="str">
        <f t="shared" si="789"/>
        <v>&lt;177 micron (NGR)</v>
      </c>
      <c r="L4779">
        <v>27</v>
      </c>
      <c r="M4779" t="s">
        <v>345</v>
      </c>
      <c r="N4779">
        <v>211</v>
      </c>
      <c r="O4779" t="s">
        <v>206</v>
      </c>
      <c r="P4779" t="s">
        <v>54</v>
      </c>
      <c r="Q4779" t="s">
        <v>1216</v>
      </c>
      <c r="R4779" t="s">
        <v>168</v>
      </c>
      <c r="S4779" t="s">
        <v>57</v>
      </c>
      <c r="T4779" t="s">
        <v>188</v>
      </c>
      <c r="U4779" t="s">
        <v>138</v>
      </c>
      <c r="V4779" t="s">
        <v>69</v>
      </c>
      <c r="W4779" t="s">
        <v>137</v>
      </c>
      <c r="X4779" t="s">
        <v>67</v>
      </c>
      <c r="Y4779" t="s">
        <v>302</v>
      </c>
      <c r="Z4779" t="s">
        <v>96</v>
      </c>
      <c r="AA4779" t="s">
        <v>64</v>
      </c>
      <c r="AB4779" t="s">
        <v>575</v>
      </c>
      <c r="AC4779" t="s">
        <v>66</v>
      </c>
      <c r="AD4779" t="s">
        <v>67</v>
      </c>
      <c r="AE4779" t="s">
        <v>62</v>
      </c>
      <c r="AF4779" t="s">
        <v>203</v>
      </c>
      <c r="AG4779" t="s">
        <v>58</v>
      </c>
      <c r="AH4779" t="s">
        <v>155</v>
      </c>
      <c r="AI4779" t="s">
        <v>338</v>
      </c>
      <c r="AJ4779" t="s">
        <v>201</v>
      </c>
      <c r="AK4779" t="s">
        <v>73</v>
      </c>
      <c r="AL4779" t="s">
        <v>157</v>
      </c>
      <c r="AM4779" t="s">
        <v>177</v>
      </c>
      <c r="AN4779" t="s">
        <v>76</v>
      </c>
      <c r="AO4779" t="s">
        <v>134</v>
      </c>
      <c r="AP4779" t="s">
        <v>126</v>
      </c>
      <c r="AQ4779" t="s">
        <v>203</v>
      </c>
      <c r="AR4779" t="s">
        <v>67</v>
      </c>
      <c r="AS4779" t="s">
        <v>54</v>
      </c>
      <c r="AT4779" t="s">
        <v>73</v>
      </c>
      <c r="AU4779" t="s">
        <v>107</v>
      </c>
      <c r="AV4779" t="s">
        <v>368</v>
      </c>
    </row>
    <row r="4780" spans="1:48" hidden="1" x14ac:dyDescent="0.3">
      <c r="A4780" t="s">
        <v>22009</v>
      </c>
      <c r="B4780" t="s">
        <v>22010</v>
      </c>
      <c r="C4780" s="1" t="str">
        <f t="shared" si="786"/>
        <v>21:0976</v>
      </c>
      <c r="D4780" s="1" t="str">
        <f t="shared" si="787"/>
        <v>21:0105</v>
      </c>
      <c r="E4780" t="s">
        <v>22011</v>
      </c>
      <c r="F4780" t="s">
        <v>22012</v>
      </c>
      <c r="H4780">
        <v>59.2455833</v>
      </c>
      <c r="I4780">
        <v>-96.202701200000007</v>
      </c>
      <c r="J4780" s="1" t="str">
        <f t="shared" si="788"/>
        <v>NGR lake sediment grab sample</v>
      </c>
      <c r="K4780" s="1" t="str">
        <f t="shared" si="789"/>
        <v>&lt;177 micron (NGR)</v>
      </c>
      <c r="L4780">
        <v>27</v>
      </c>
      <c r="M4780" t="s">
        <v>200</v>
      </c>
      <c r="N4780">
        <v>212</v>
      </c>
      <c r="O4780" t="s">
        <v>137</v>
      </c>
      <c r="P4780" t="s">
        <v>54</v>
      </c>
      <c r="Q4780" t="s">
        <v>479</v>
      </c>
      <c r="R4780" t="s">
        <v>357</v>
      </c>
      <c r="S4780" t="s">
        <v>57</v>
      </c>
      <c r="T4780" t="s">
        <v>262</v>
      </c>
      <c r="U4780" t="s">
        <v>88</v>
      </c>
      <c r="V4780" t="s">
        <v>2740</v>
      </c>
      <c r="W4780" t="s">
        <v>302</v>
      </c>
      <c r="X4780" t="s">
        <v>74</v>
      </c>
      <c r="Y4780" t="s">
        <v>63</v>
      </c>
      <c r="Z4780" t="s">
        <v>127</v>
      </c>
      <c r="AA4780" t="s">
        <v>64</v>
      </c>
      <c r="AB4780" t="s">
        <v>304</v>
      </c>
      <c r="AC4780" t="s">
        <v>66</v>
      </c>
      <c r="AD4780" t="s">
        <v>117</v>
      </c>
      <c r="AE4780" t="s">
        <v>278</v>
      </c>
      <c r="AF4780" t="s">
        <v>168</v>
      </c>
      <c r="AG4780" t="s">
        <v>411</v>
      </c>
      <c r="AH4780" t="s">
        <v>780</v>
      </c>
      <c r="AI4780" t="s">
        <v>292</v>
      </c>
      <c r="AJ4780" t="s">
        <v>340</v>
      </c>
      <c r="AK4780" t="s">
        <v>73</v>
      </c>
      <c r="AL4780" t="s">
        <v>157</v>
      </c>
      <c r="AM4780" t="s">
        <v>68</v>
      </c>
      <c r="AN4780" t="s">
        <v>76</v>
      </c>
      <c r="AO4780" t="s">
        <v>483</v>
      </c>
      <c r="AP4780" t="s">
        <v>2033</v>
      </c>
      <c r="AQ4780" t="s">
        <v>16399</v>
      </c>
      <c r="AR4780" t="s">
        <v>67</v>
      </c>
      <c r="AS4780" t="s">
        <v>62</v>
      </c>
      <c r="AT4780" t="s">
        <v>73</v>
      </c>
      <c r="AU4780" t="s">
        <v>107</v>
      </c>
      <c r="AV4780" t="s">
        <v>14024</v>
      </c>
    </row>
    <row r="4781" spans="1:48" hidden="1" x14ac:dyDescent="0.3">
      <c r="A4781" t="s">
        <v>22013</v>
      </c>
      <c r="B4781" t="s">
        <v>22014</v>
      </c>
      <c r="C4781" s="1" t="str">
        <f t="shared" si="786"/>
        <v>21:0976</v>
      </c>
      <c r="D4781" s="1" t="str">
        <f t="shared" si="787"/>
        <v>21:0105</v>
      </c>
      <c r="E4781" t="s">
        <v>22015</v>
      </c>
      <c r="F4781" t="s">
        <v>22016</v>
      </c>
      <c r="H4781">
        <v>59.210441500000002</v>
      </c>
      <c r="I4781">
        <v>-96.221156100000002</v>
      </c>
      <c r="J4781" s="1" t="str">
        <f t="shared" si="788"/>
        <v>NGR lake sediment grab sample</v>
      </c>
      <c r="K4781" s="1" t="str">
        <f t="shared" si="789"/>
        <v>&lt;177 micron (NGR)</v>
      </c>
      <c r="L4781">
        <v>27</v>
      </c>
      <c r="M4781" t="s">
        <v>217</v>
      </c>
      <c r="N4781">
        <v>213</v>
      </c>
      <c r="O4781" t="s">
        <v>3914</v>
      </c>
      <c r="P4781" t="s">
        <v>54</v>
      </c>
      <c r="Q4781" t="s">
        <v>470</v>
      </c>
      <c r="R4781" t="s">
        <v>168</v>
      </c>
      <c r="S4781" t="s">
        <v>57</v>
      </c>
      <c r="T4781" t="s">
        <v>277</v>
      </c>
      <c r="U4781" t="s">
        <v>178</v>
      </c>
      <c r="V4781" t="s">
        <v>2740</v>
      </c>
      <c r="W4781" t="s">
        <v>346</v>
      </c>
      <c r="X4781" t="s">
        <v>62</v>
      </c>
      <c r="Y4781" t="s">
        <v>136</v>
      </c>
      <c r="Z4781" t="s">
        <v>59</v>
      </c>
      <c r="AA4781" t="s">
        <v>64</v>
      </c>
      <c r="AB4781" t="s">
        <v>326</v>
      </c>
      <c r="AC4781" t="s">
        <v>66</v>
      </c>
      <c r="AD4781" t="s">
        <v>127</v>
      </c>
      <c r="AE4781" t="s">
        <v>2343</v>
      </c>
      <c r="AF4781" t="s">
        <v>121</v>
      </c>
      <c r="AG4781" t="s">
        <v>277</v>
      </c>
      <c r="AH4781" t="s">
        <v>472</v>
      </c>
      <c r="AI4781" t="s">
        <v>318</v>
      </c>
      <c r="AJ4781" t="s">
        <v>328</v>
      </c>
      <c r="AK4781" t="s">
        <v>73</v>
      </c>
      <c r="AL4781" t="s">
        <v>68</v>
      </c>
      <c r="AM4781" t="s">
        <v>68</v>
      </c>
      <c r="AN4781" t="s">
        <v>76</v>
      </c>
      <c r="AO4781" t="s">
        <v>595</v>
      </c>
      <c r="AP4781" t="s">
        <v>267</v>
      </c>
      <c r="AQ4781" t="s">
        <v>99</v>
      </c>
      <c r="AR4781" t="s">
        <v>62</v>
      </c>
      <c r="AS4781" t="s">
        <v>62</v>
      </c>
      <c r="AT4781" t="s">
        <v>73</v>
      </c>
      <c r="AU4781" t="s">
        <v>107</v>
      </c>
      <c r="AV4781" t="s">
        <v>8304</v>
      </c>
    </row>
    <row r="4782" spans="1:48" hidden="1" x14ac:dyDescent="0.3">
      <c r="A4782" t="s">
        <v>22017</v>
      </c>
      <c r="B4782" t="s">
        <v>22018</v>
      </c>
      <c r="C4782" s="1" t="str">
        <f t="shared" si="786"/>
        <v>21:0976</v>
      </c>
      <c r="D4782" s="1" t="str">
        <f t="shared" si="787"/>
        <v>21:0105</v>
      </c>
      <c r="E4782" t="s">
        <v>22019</v>
      </c>
      <c r="F4782" t="s">
        <v>22020</v>
      </c>
      <c r="H4782">
        <v>59.1798365</v>
      </c>
      <c r="I4782">
        <v>-96.2245001</v>
      </c>
      <c r="J4782" s="1" t="str">
        <f t="shared" si="788"/>
        <v>NGR lake sediment grab sample</v>
      </c>
      <c r="K4782" s="1" t="str">
        <f t="shared" si="789"/>
        <v>&lt;177 micron (NGR)</v>
      </c>
      <c r="L4782">
        <v>27</v>
      </c>
      <c r="M4782" t="s">
        <v>246</v>
      </c>
      <c r="N4782">
        <v>214</v>
      </c>
      <c r="O4782" t="s">
        <v>187</v>
      </c>
      <c r="P4782" t="s">
        <v>54</v>
      </c>
      <c r="Q4782" t="s">
        <v>248</v>
      </c>
      <c r="R4782" t="s">
        <v>251</v>
      </c>
      <c r="S4782" t="s">
        <v>57</v>
      </c>
      <c r="T4782" t="s">
        <v>549</v>
      </c>
      <c r="U4782" t="s">
        <v>151</v>
      </c>
      <c r="V4782" t="s">
        <v>2740</v>
      </c>
      <c r="W4782" t="s">
        <v>238</v>
      </c>
      <c r="X4782" t="s">
        <v>170</v>
      </c>
      <c r="Y4782" t="s">
        <v>525</v>
      </c>
      <c r="Z4782" t="s">
        <v>170</v>
      </c>
      <c r="AA4782" t="s">
        <v>64</v>
      </c>
      <c r="AB4782" t="s">
        <v>562</v>
      </c>
      <c r="AC4782" t="s">
        <v>66</v>
      </c>
      <c r="AD4782" t="s">
        <v>59</v>
      </c>
      <c r="AE4782" t="s">
        <v>3844</v>
      </c>
      <c r="AF4782" t="s">
        <v>436</v>
      </c>
      <c r="AG4782" t="s">
        <v>264</v>
      </c>
      <c r="AH4782" t="s">
        <v>173</v>
      </c>
      <c r="AI4782" t="s">
        <v>328</v>
      </c>
      <c r="AJ4782" t="s">
        <v>533</v>
      </c>
      <c r="AK4782" t="s">
        <v>73</v>
      </c>
      <c r="AL4782" t="s">
        <v>75</v>
      </c>
      <c r="AM4782" t="s">
        <v>276</v>
      </c>
      <c r="AN4782" t="s">
        <v>76</v>
      </c>
      <c r="AO4782" t="s">
        <v>628</v>
      </c>
      <c r="AP4782" t="s">
        <v>900</v>
      </c>
      <c r="AQ4782" t="s">
        <v>1873</v>
      </c>
      <c r="AR4782" t="s">
        <v>62</v>
      </c>
      <c r="AS4782" t="s">
        <v>88</v>
      </c>
      <c r="AT4782" t="s">
        <v>277</v>
      </c>
      <c r="AU4782" t="s">
        <v>107</v>
      </c>
      <c r="AV4782" t="s">
        <v>4682</v>
      </c>
    </row>
    <row r="4783" spans="1:48" hidden="1" x14ac:dyDescent="0.3">
      <c r="A4783" t="s">
        <v>22021</v>
      </c>
      <c r="B4783" t="s">
        <v>22022</v>
      </c>
      <c r="C4783" s="1" t="str">
        <f t="shared" si="786"/>
        <v>21:0976</v>
      </c>
      <c r="D4783" s="1" t="str">
        <f t="shared" si="787"/>
        <v>21:0105</v>
      </c>
      <c r="E4783" t="s">
        <v>22023</v>
      </c>
      <c r="F4783" t="s">
        <v>22024</v>
      </c>
      <c r="H4783">
        <v>59.152730099999999</v>
      </c>
      <c r="I4783">
        <v>-96.241915500000005</v>
      </c>
      <c r="J4783" s="1" t="str">
        <f t="shared" si="788"/>
        <v>NGR lake sediment grab sample</v>
      </c>
      <c r="K4783" s="1" t="str">
        <f t="shared" si="789"/>
        <v>&lt;177 micron (NGR)</v>
      </c>
      <c r="L4783">
        <v>27</v>
      </c>
      <c r="M4783" t="s">
        <v>260</v>
      </c>
      <c r="N4783">
        <v>215</v>
      </c>
      <c r="O4783" t="s">
        <v>617</v>
      </c>
      <c r="P4783" t="s">
        <v>96</v>
      </c>
      <c r="Q4783" t="s">
        <v>1583</v>
      </c>
      <c r="R4783" t="s">
        <v>381</v>
      </c>
      <c r="S4783" t="s">
        <v>57</v>
      </c>
      <c r="T4783" t="s">
        <v>22025</v>
      </c>
      <c r="U4783" t="s">
        <v>192</v>
      </c>
      <c r="V4783" t="s">
        <v>2740</v>
      </c>
      <c r="W4783" t="s">
        <v>211</v>
      </c>
      <c r="X4783" t="s">
        <v>138</v>
      </c>
      <c r="Y4783" t="s">
        <v>1232</v>
      </c>
      <c r="Z4783" t="s">
        <v>96</v>
      </c>
      <c r="AA4783" t="s">
        <v>64</v>
      </c>
      <c r="AB4783" t="s">
        <v>22026</v>
      </c>
      <c r="AC4783" t="s">
        <v>66</v>
      </c>
      <c r="AD4783" t="s">
        <v>134</v>
      </c>
      <c r="AE4783" t="s">
        <v>2106</v>
      </c>
      <c r="AF4783" t="s">
        <v>492</v>
      </c>
      <c r="AG4783" t="s">
        <v>617</v>
      </c>
      <c r="AH4783" t="s">
        <v>70</v>
      </c>
      <c r="AI4783" t="s">
        <v>178</v>
      </c>
      <c r="AJ4783" t="s">
        <v>1441</v>
      </c>
      <c r="AK4783" t="s">
        <v>73</v>
      </c>
      <c r="AL4783" t="s">
        <v>74</v>
      </c>
      <c r="AM4783" t="s">
        <v>233</v>
      </c>
      <c r="AN4783" t="s">
        <v>76</v>
      </c>
      <c r="AO4783" t="s">
        <v>22027</v>
      </c>
      <c r="AP4783" t="s">
        <v>105</v>
      </c>
      <c r="AQ4783" t="s">
        <v>153</v>
      </c>
      <c r="AR4783" t="s">
        <v>62</v>
      </c>
      <c r="AS4783" t="s">
        <v>104</v>
      </c>
      <c r="AT4783" t="s">
        <v>539</v>
      </c>
      <c r="AU4783" t="s">
        <v>107</v>
      </c>
      <c r="AV4783" t="s">
        <v>11170</v>
      </c>
    </row>
    <row r="4784" spans="1:48" hidden="1" x14ac:dyDescent="0.3">
      <c r="A4784" t="s">
        <v>22028</v>
      </c>
      <c r="B4784" t="s">
        <v>22029</v>
      </c>
      <c r="C4784" s="1" t="str">
        <f t="shared" si="786"/>
        <v>21:0976</v>
      </c>
      <c r="D4784" s="1" t="str">
        <f t="shared" si="787"/>
        <v>21:0105</v>
      </c>
      <c r="E4784" t="s">
        <v>22030</v>
      </c>
      <c r="F4784" t="s">
        <v>22031</v>
      </c>
      <c r="H4784">
        <v>59.114858699999999</v>
      </c>
      <c r="I4784">
        <v>-96.243720100000004</v>
      </c>
      <c r="J4784" s="1" t="str">
        <f t="shared" si="788"/>
        <v>NGR lake sediment grab sample</v>
      </c>
      <c r="K4784" s="1" t="str">
        <f t="shared" si="789"/>
        <v>&lt;177 micron (NGR)</v>
      </c>
      <c r="L4784">
        <v>27</v>
      </c>
      <c r="M4784" t="s">
        <v>273</v>
      </c>
      <c r="N4784">
        <v>216</v>
      </c>
      <c r="O4784" t="s">
        <v>357</v>
      </c>
      <c r="P4784" t="s">
        <v>54</v>
      </c>
      <c r="Q4784" t="s">
        <v>643</v>
      </c>
      <c r="R4784" t="s">
        <v>69</v>
      </c>
      <c r="S4784" t="s">
        <v>57</v>
      </c>
      <c r="T4784" t="s">
        <v>635</v>
      </c>
      <c r="U4784" t="s">
        <v>168</v>
      </c>
      <c r="V4784" t="s">
        <v>2740</v>
      </c>
      <c r="W4784" t="s">
        <v>79</v>
      </c>
      <c r="X4784" t="s">
        <v>62</v>
      </c>
      <c r="Y4784" t="s">
        <v>143</v>
      </c>
      <c r="Z4784" t="s">
        <v>170</v>
      </c>
      <c r="AA4784" t="s">
        <v>64</v>
      </c>
      <c r="AB4784" t="s">
        <v>91</v>
      </c>
      <c r="AC4784" t="s">
        <v>66</v>
      </c>
      <c r="AD4784" t="s">
        <v>436</v>
      </c>
      <c r="AE4784" t="s">
        <v>2678</v>
      </c>
      <c r="AF4784" t="s">
        <v>134</v>
      </c>
      <c r="AG4784" t="s">
        <v>60</v>
      </c>
      <c r="AH4784" t="s">
        <v>173</v>
      </c>
      <c r="AI4784" t="s">
        <v>306</v>
      </c>
      <c r="AJ4784" t="s">
        <v>8875</v>
      </c>
      <c r="AK4784" t="s">
        <v>73</v>
      </c>
      <c r="AL4784" t="s">
        <v>157</v>
      </c>
      <c r="AM4784" t="s">
        <v>421</v>
      </c>
      <c r="AN4784" t="s">
        <v>76</v>
      </c>
      <c r="AO4784" t="s">
        <v>1930</v>
      </c>
      <c r="AP4784" t="s">
        <v>234</v>
      </c>
      <c r="AQ4784" t="s">
        <v>618</v>
      </c>
      <c r="AR4784" t="s">
        <v>74</v>
      </c>
      <c r="AS4784" t="s">
        <v>170</v>
      </c>
      <c r="AT4784" t="s">
        <v>315</v>
      </c>
      <c r="AU4784" t="s">
        <v>107</v>
      </c>
      <c r="AV4784" t="s">
        <v>1175</v>
      </c>
    </row>
    <row r="4785" spans="1:48" hidden="1" x14ac:dyDescent="0.3">
      <c r="A4785" t="s">
        <v>22032</v>
      </c>
      <c r="B4785" t="s">
        <v>22033</v>
      </c>
      <c r="C4785" s="1" t="str">
        <f t="shared" si="786"/>
        <v>21:0976</v>
      </c>
      <c r="D4785" s="1" t="str">
        <f t="shared" si="787"/>
        <v>21:0105</v>
      </c>
      <c r="E4785" t="s">
        <v>22034</v>
      </c>
      <c r="F4785" t="s">
        <v>22035</v>
      </c>
      <c r="H4785">
        <v>59.076920399999999</v>
      </c>
      <c r="I4785">
        <v>-96.233097400000005</v>
      </c>
      <c r="J4785" s="1" t="str">
        <f t="shared" si="788"/>
        <v>NGR lake sediment grab sample</v>
      </c>
      <c r="K4785" s="1" t="str">
        <f t="shared" si="789"/>
        <v>&lt;177 micron (NGR)</v>
      </c>
      <c r="L4785">
        <v>27</v>
      </c>
      <c r="M4785" t="s">
        <v>289</v>
      </c>
      <c r="N4785">
        <v>217</v>
      </c>
      <c r="O4785" t="s">
        <v>69</v>
      </c>
      <c r="P4785" t="s">
        <v>54</v>
      </c>
      <c r="Q4785" t="s">
        <v>505</v>
      </c>
      <c r="R4785" t="s">
        <v>99</v>
      </c>
      <c r="S4785" t="s">
        <v>57</v>
      </c>
      <c r="T4785" t="s">
        <v>248</v>
      </c>
      <c r="U4785" t="s">
        <v>168</v>
      </c>
      <c r="V4785" t="s">
        <v>2740</v>
      </c>
      <c r="W4785" t="s">
        <v>62</v>
      </c>
      <c r="X4785" t="s">
        <v>67</v>
      </c>
      <c r="Y4785" t="s">
        <v>61</v>
      </c>
      <c r="Z4785" t="s">
        <v>96</v>
      </c>
      <c r="AA4785" t="s">
        <v>64</v>
      </c>
      <c r="AB4785" t="s">
        <v>698</v>
      </c>
      <c r="AC4785" t="s">
        <v>66</v>
      </c>
      <c r="AD4785" t="s">
        <v>168</v>
      </c>
      <c r="AE4785" t="s">
        <v>238</v>
      </c>
      <c r="AF4785" t="s">
        <v>77</v>
      </c>
      <c r="AG4785" t="s">
        <v>223</v>
      </c>
      <c r="AH4785" t="s">
        <v>173</v>
      </c>
      <c r="AI4785" t="s">
        <v>692</v>
      </c>
      <c r="AJ4785" t="s">
        <v>413</v>
      </c>
      <c r="AK4785" t="s">
        <v>73</v>
      </c>
      <c r="AL4785" t="s">
        <v>125</v>
      </c>
      <c r="AM4785" t="s">
        <v>74</v>
      </c>
      <c r="AN4785" t="s">
        <v>76</v>
      </c>
      <c r="AO4785" t="s">
        <v>926</v>
      </c>
      <c r="AP4785" t="s">
        <v>234</v>
      </c>
      <c r="AQ4785" t="s">
        <v>104</v>
      </c>
      <c r="AR4785" t="s">
        <v>67</v>
      </c>
      <c r="AS4785" t="s">
        <v>62</v>
      </c>
      <c r="AT4785" t="s">
        <v>277</v>
      </c>
      <c r="AU4785" t="s">
        <v>107</v>
      </c>
      <c r="AV4785" t="s">
        <v>11983</v>
      </c>
    </row>
    <row r="4786" spans="1:48" hidden="1" x14ac:dyDescent="0.3">
      <c r="A4786" t="s">
        <v>22036</v>
      </c>
      <c r="B4786" t="s">
        <v>22037</v>
      </c>
      <c r="C4786" s="1" t="str">
        <f t="shared" si="786"/>
        <v>21:0976</v>
      </c>
      <c r="D4786" s="1" t="str">
        <f t="shared" si="787"/>
        <v>21:0105</v>
      </c>
      <c r="E4786" t="s">
        <v>22038</v>
      </c>
      <c r="F4786" t="s">
        <v>22039</v>
      </c>
      <c r="H4786">
        <v>59.048177899999999</v>
      </c>
      <c r="I4786">
        <v>-96.240780000000001</v>
      </c>
      <c r="J4786" s="1" t="str">
        <f t="shared" si="788"/>
        <v>NGR lake sediment grab sample</v>
      </c>
      <c r="K4786" s="1" t="str">
        <f t="shared" si="789"/>
        <v>&lt;177 micron (NGR)</v>
      </c>
      <c r="L4786">
        <v>27</v>
      </c>
      <c r="M4786" t="s">
        <v>301</v>
      </c>
      <c r="N4786">
        <v>218</v>
      </c>
      <c r="O4786" t="s">
        <v>72</v>
      </c>
      <c r="P4786" t="s">
        <v>127</v>
      </c>
      <c r="Q4786" t="s">
        <v>277</v>
      </c>
      <c r="R4786" t="s">
        <v>615</v>
      </c>
      <c r="S4786" t="s">
        <v>57</v>
      </c>
      <c r="T4786" t="s">
        <v>550</v>
      </c>
      <c r="U4786" t="s">
        <v>138</v>
      </c>
      <c r="V4786" t="s">
        <v>2740</v>
      </c>
      <c r="W4786" t="s">
        <v>157</v>
      </c>
      <c r="X4786" t="s">
        <v>67</v>
      </c>
      <c r="Y4786" t="s">
        <v>396</v>
      </c>
      <c r="Z4786" t="s">
        <v>74</v>
      </c>
      <c r="AA4786" t="s">
        <v>64</v>
      </c>
      <c r="AB4786" t="s">
        <v>121</v>
      </c>
      <c r="AC4786" t="s">
        <v>66</v>
      </c>
      <c r="AD4786" t="s">
        <v>67</v>
      </c>
      <c r="AE4786" t="s">
        <v>983</v>
      </c>
      <c r="AF4786" t="s">
        <v>76</v>
      </c>
      <c r="AG4786" t="s">
        <v>104</v>
      </c>
      <c r="AH4786" t="s">
        <v>780</v>
      </c>
      <c r="AI4786" t="s">
        <v>355</v>
      </c>
      <c r="AJ4786" t="s">
        <v>346</v>
      </c>
      <c r="AK4786" t="s">
        <v>73</v>
      </c>
      <c r="AL4786" t="s">
        <v>103</v>
      </c>
      <c r="AM4786" t="s">
        <v>103</v>
      </c>
      <c r="AN4786" t="s">
        <v>76</v>
      </c>
      <c r="AO4786" t="s">
        <v>305</v>
      </c>
      <c r="AP4786" t="s">
        <v>166</v>
      </c>
      <c r="AQ4786" t="s">
        <v>363</v>
      </c>
      <c r="AR4786" t="s">
        <v>67</v>
      </c>
      <c r="AS4786" t="s">
        <v>54</v>
      </c>
      <c r="AT4786" t="s">
        <v>73</v>
      </c>
      <c r="AU4786" t="s">
        <v>107</v>
      </c>
      <c r="AV4786" t="s">
        <v>22040</v>
      </c>
    </row>
    <row r="4787" spans="1:48" hidden="1" x14ac:dyDescent="0.3">
      <c r="A4787" t="s">
        <v>22041</v>
      </c>
      <c r="B4787" t="s">
        <v>22042</v>
      </c>
      <c r="C4787" s="1" t="str">
        <f t="shared" si="786"/>
        <v>21:0976</v>
      </c>
      <c r="D4787" s="1" t="str">
        <f t="shared" si="787"/>
        <v>21:0105</v>
      </c>
      <c r="E4787" t="s">
        <v>22043</v>
      </c>
      <c r="F4787" t="s">
        <v>22044</v>
      </c>
      <c r="H4787">
        <v>59.024464999999999</v>
      </c>
      <c r="I4787">
        <v>-96.260664700000007</v>
      </c>
      <c r="J4787" s="1" t="str">
        <f t="shared" si="788"/>
        <v>NGR lake sediment grab sample</v>
      </c>
      <c r="K4787" s="1" t="str">
        <f t="shared" si="789"/>
        <v>&lt;177 micron (NGR)</v>
      </c>
      <c r="L4787">
        <v>27</v>
      </c>
      <c r="M4787" t="s">
        <v>314</v>
      </c>
      <c r="N4787">
        <v>219</v>
      </c>
      <c r="O4787" t="s">
        <v>138</v>
      </c>
      <c r="P4787" t="s">
        <v>62</v>
      </c>
      <c r="Q4787" t="s">
        <v>479</v>
      </c>
      <c r="R4787" t="s">
        <v>356</v>
      </c>
      <c r="S4787" t="s">
        <v>57</v>
      </c>
      <c r="T4787" t="s">
        <v>93</v>
      </c>
      <c r="U4787" t="s">
        <v>59</v>
      </c>
      <c r="V4787" t="s">
        <v>141</v>
      </c>
      <c r="W4787" t="s">
        <v>137</v>
      </c>
      <c r="X4787" t="s">
        <v>67</v>
      </c>
      <c r="Y4787" t="s">
        <v>206</v>
      </c>
      <c r="Z4787" t="s">
        <v>62</v>
      </c>
      <c r="AA4787" t="s">
        <v>64</v>
      </c>
      <c r="AB4787" t="s">
        <v>151</v>
      </c>
      <c r="AC4787" t="s">
        <v>66</v>
      </c>
      <c r="AD4787" t="s">
        <v>62</v>
      </c>
      <c r="AE4787" t="s">
        <v>943</v>
      </c>
      <c r="AF4787" t="s">
        <v>178</v>
      </c>
      <c r="AG4787" t="s">
        <v>471</v>
      </c>
      <c r="AH4787" t="s">
        <v>472</v>
      </c>
      <c r="AI4787" t="s">
        <v>193</v>
      </c>
      <c r="AJ4787" t="s">
        <v>211</v>
      </c>
      <c r="AK4787" t="s">
        <v>73</v>
      </c>
      <c r="AL4787" t="s">
        <v>177</v>
      </c>
      <c r="AM4787" t="s">
        <v>103</v>
      </c>
      <c r="AN4787" t="s">
        <v>76</v>
      </c>
      <c r="AO4787" t="s">
        <v>514</v>
      </c>
      <c r="AP4787" t="s">
        <v>2741</v>
      </c>
      <c r="AQ4787" t="s">
        <v>61</v>
      </c>
      <c r="AR4787" t="s">
        <v>67</v>
      </c>
      <c r="AS4787" t="s">
        <v>54</v>
      </c>
      <c r="AT4787" t="s">
        <v>73</v>
      </c>
      <c r="AU4787" t="s">
        <v>107</v>
      </c>
      <c r="AV4787" t="s">
        <v>15753</v>
      </c>
    </row>
    <row r="4788" spans="1:48" hidden="1" x14ac:dyDescent="0.3">
      <c r="A4788" t="s">
        <v>22045</v>
      </c>
      <c r="B4788" t="s">
        <v>22046</v>
      </c>
      <c r="C4788" s="1" t="str">
        <f t="shared" si="786"/>
        <v>21:0976</v>
      </c>
      <c r="D4788" s="1" t="str">
        <f t="shared" si="787"/>
        <v>21:0105</v>
      </c>
      <c r="E4788" t="s">
        <v>22047</v>
      </c>
      <c r="F4788" t="s">
        <v>22048</v>
      </c>
      <c r="H4788">
        <v>59.150095899999997</v>
      </c>
      <c r="I4788">
        <v>-96.686498499999999</v>
      </c>
      <c r="J4788" s="1" t="str">
        <f t="shared" si="788"/>
        <v>NGR lake sediment grab sample</v>
      </c>
      <c r="K4788" s="1" t="str">
        <f t="shared" si="789"/>
        <v>&lt;177 micron (NGR)</v>
      </c>
      <c r="L4788">
        <v>28</v>
      </c>
      <c r="M4788" t="s">
        <v>86</v>
      </c>
      <c r="N4788">
        <v>220</v>
      </c>
      <c r="O4788" t="s">
        <v>346</v>
      </c>
      <c r="P4788" t="s">
        <v>54</v>
      </c>
      <c r="Q4788" t="s">
        <v>521</v>
      </c>
      <c r="R4788" t="s">
        <v>151</v>
      </c>
      <c r="S4788" t="s">
        <v>57</v>
      </c>
      <c r="T4788" t="s">
        <v>122</v>
      </c>
      <c r="U4788" t="s">
        <v>88</v>
      </c>
      <c r="V4788" t="s">
        <v>69</v>
      </c>
      <c r="W4788" t="s">
        <v>276</v>
      </c>
      <c r="X4788" t="s">
        <v>67</v>
      </c>
      <c r="Y4788" t="s">
        <v>448</v>
      </c>
      <c r="Z4788" t="s">
        <v>170</v>
      </c>
      <c r="AA4788" t="s">
        <v>64</v>
      </c>
      <c r="AB4788" t="s">
        <v>192</v>
      </c>
      <c r="AC4788" t="s">
        <v>66</v>
      </c>
      <c r="AD4788" t="s">
        <v>67</v>
      </c>
      <c r="AE4788" t="s">
        <v>74</v>
      </c>
      <c r="AF4788" t="s">
        <v>436</v>
      </c>
      <c r="AG4788" t="s">
        <v>207</v>
      </c>
      <c r="AH4788" t="s">
        <v>472</v>
      </c>
      <c r="AI4788" t="s">
        <v>692</v>
      </c>
      <c r="AJ4788" t="s">
        <v>233</v>
      </c>
      <c r="AK4788" t="s">
        <v>73</v>
      </c>
      <c r="AL4788" t="s">
        <v>157</v>
      </c>
      <c r="AM4788" t="s">
        <v>75</v>
      </c>
      <c r="AN4788" t="s">
        <v>76</v>
      </c>
      <c r="AO4788" t="s">
        <v>281</v>
      </c>
      <c r="AP4788" t="s">
        <v>158</v>
      </c>
      <c r="AQ4788" t="s">
        <v>96</v>
      </c>
      <c r="AR4788" t="s">
        <v>74</v>
      </c>
      <c r="AS4788" t="s">
        <v>54</v>
      </c>
      <c r="AT4788" t="s">
        <v>73</v>
      </c>
      <c r="AU4788" t="s">
        <v>107</v>
      </c>
      <c r="AV4788" t="s">
        <v>8319</v>
      </c>
    </row>
    <row r="4789" spans="1:48" hidden="1" x14ac:dyDescent="0.3">
      <c r="A4789" t="s">
        <v>22049</v>
      </c>
      <c r="B4789" t="s">
        <v>22050</v>
      </c>
      <c r="C4789" s="1" t="str">
        <f t="shared" si="786"/>
        <v>21:0976</v>
      </c>
      <c r="D4789" s="1" t="str">
        <f t="shared" si="787"/>
        <v>21:0105</v>
      </c>
      <c r="E4789" t="s">
        <v>22051</v>
      </c>
      <c r="F4789" t="s">
        <v>22052</v>
      </c>
      <c r="H4789">
        <v>59.147142799999997</v>
      </c>
      <c r="I4789">
        <v>-96.718104999999994</v>
      </c>
      <c r="J4789" s="1" t="str">
        <f t="shared" si="788"/>
        <v>NGR lake sediment grab sample</v>
      </c>
      <c r="K4789" s="1" t="str">
        <f t="shared" si="789"/>
        <v>&lt;177 micron (NGR)</v>
      </c>
      <c r="L4789">
        <v>28</v>
      </c>
      <c r="M4789" t="s">
        <v>149</v>
      </c>
      <c r="N4789">
        <v>221</v>
      </c>
      <c r="O4789" t="s">
        <v>137</v>
      </c>
      <c r="P4789" t="s">
        <v>54</v>
      </c>
      <c r="Q4789" t="s">
        <v>437</v>
      </c>
      <c r="R4789" t="s">
        <v>189</v>
      </c>
      <c r="S4789" t="s">
        <v>57</v>
      </c>
      <c r="T4789" t="s">
        <v>279</v>
      </c>
      <c r="U4789" t="s">
        <v>92</v>
      </c>
      <c r="V4789" t="s">
        <v>356</v>
      </c>
      <c r="W4789" t="s">
        <v>74</v>
      </c>
      <c r="X4789" t="s">
        <v>74</v>
      </c>
      <c r="Y4789" t="s">
        <v>136</v>
      </c>
      <c r="Z4789" t="s">
        <v>62</v>
      </c>
      <c r="AA4789" t="s">
        <v>64</v>
      </c>
      <c r="AB4789" t="s">
        <v>478</v>
      </c>
      <c r="AC4789" t="s">
        <v>66</v>
      </c>
      <c r="AD4789" t="s">
        <v>170</v>
      </c>
      <c r="AE4789" t="s">
        <v>3844</v>
      </c>
      <c r="AF4789" t="s">
        <v>151</v>
      </c>
      <c r="AG4789" t="s">
        <v>192</v>
      </c>
      <c r="AH4789" t="s">
        <v>780</v>
      </c>
      <c r="AI4789" t="s">
        <v>263</v>
      </c>
      <c r="AJ4789" t="s">
        <v>692</v>
      </c>
      <c r="AK4789" t="s">
        <v>73</v>
      </c>
      <c r="AL4789" t="s">
        <v>103</v>
      </c>
      <c r="AM4789" t="s">
        <v>75</v>
      </c>
      <c r="AN4789" t="s">
        <v>76</v>
      </c>
      <c r="AO4789" t="s">
        <v>92</v>
      </c>
      <c r="AP4789" t="s">
        <v>1980</v>
      </c>
      <c r="AQ4789" t="s">
        <v>240</v>
      </c>
      <c r="AR4789" t="s">
        <v>67</v>
      </c>
      <c r="AS4789" t="s">
        <v>54</v>
      </c>
      <c r="AT4789" t="s">
        <v>152</v>
      </c>
      <c r="AU4789" t="s">
        <v>107</v>
      </c>
      <c r="AV4789" t="s">
        <v>22053</v>
      </c>
    </row>
    <row r="4790" spans="1:48" hidden="1" x14ac:dyDescent="0.3">
      <c r="A4790" t="s">
        <v>22054</v>
      </c>
      <c r="B4790" t="s">
        <v>22055</v>
      </c>
      <c r="C4790" s="1" t="str">
        <f t="shared" si="786"/>
        <v>21:0976</v>
      </c>
      <c r="D4790" s="1" t="str">
        <f t="shared" si="787"/>
        <v>21:0105</v>
      </c>
      <c r="E4790" t="s">
        <v>22056</v>
      </c>
      <c r="F4790" t="s">
        <v>22057</v>
      </c>
      <c r="H4790">
        <v>59.1205122</v>
      </c>
      <c r="I4790">
        <v>-96.793264399999998</v>
      </c>
      <c r="J4790" s="1" t="str">
        <f t="shared" si="788"/>
        <v>NGR lake sediment grab sample</v>
      </c>
      <c r="K4790" s="1" t="str">
        <f t="shared" si="789"/>
        <v>&lt;177 micron (NGR)</v>
      </c>
      <c r="L4790">
        <v>29</v>
      </c>
      <c r="M4790" t="s">
        <v>113</v>
      </c>
      <c r="N4790">
        <v>222</v>
      </c>
      <c r="O4790" t="s">
        <v>95</v>
      </c>
      <c r="P4790" t="s">
        <v>54</v>
      </c>
      <c r="Q4790" t="s">
        <v>479</v>
      </c>
      <c r="R4790" t="s">
        <v>251</v>
      </c>
      <c r="S4790" t="s">
        <v>57</v>
      </c>
      <c r="T4790" t="s">
        <v>437</v>
      </c>
      <c r="U4790" t="s">
        <v>88</v>
      </c>
      <c r="V4790" t="s">
        <v>90</v>
      </c>
      <c r="W4790" t="s">
        <v>396</v>
      </c>
      <c r="X4790" t="s">
        <v>74</v>
      </c>
      <c r="Y4790" t="s">
        <v>137</v>
      </c>
      <c r="Z4790" t="s">
        <v>170</v>
      </c>
      <c r="AA4790" t="s">
        <v>64</v>
      </c>
      <c r="AB4790" t="s">
        <v>207</v>
      </c>
      <c r="AC4790" t="s">
        <v>66</v>
      </c>
      <c r="AD4790" t="s">
        <v>170</v>
      </c>
      <c r="AE4790" t="s">
        <v>5585</v>
      </c>
      <c r="AF4790" t="s">
        <v>77</v>
      </c>
      <c r="AG4790" t="s">
        <v>550</v>
      </c>
      <c r="AH4790" t="s">
        <v>780</v>
      </c>
      <c r="AI4790" t="s">
        <v>338</v>
      </c>
      <c r="AJ4790" t="s">
        <v>440</v>
      </c>
      <c r="AK4790" t="s">
        <v>73</v>
      </c>
      <c r="AL4790" t="s">
        <v>103</v>
      </c>
      <c r="AM4790" t="s">
        <v>177</v>
      </c>
      <c r="AN4790" t="s">
        <v>76</v>
      </c>
      <c r="AO4790" t="s">
        <v>116</v>
      </c>
      <c r="AP4790" t="s">
        <v>2741</v>
      </c>
      <c r="AQ4790" t="s">
        <v>159</v>
      </c>
      <c r="AR4790" t="s">
        <v>67</v>
      </c>
      <c r="AS4790" t="s">
        <v>54</v>
      </c>
      <c r="AT4790" t="s">
        <v>152</v>
      </c>
      <c r="AU4790" t="s">
        <v>107</v>
      </c>
      <c r="AV4790" t="s">
        <v>8454</v>
      </c>
    </row>
    <row r="4791" spans="1:48" hidden="1" x14ac:dyDescent="0.3">
      <c r="A4791" t="s">
        <v>22058</v>
      </c>
      <c r="B4791" t="s">
        <v>22059</v>
      </c>
      <c r="C4791" s="1" t="str">
        <f t="shared" si="786"/>
        <v>21:0976</v>
      </c>
      <c r="D4791" s="1" t="str">
        <f t="shared" si="787"/>
        <v>21:0105</v>
      </c>
      <c r="E4791" t="s">
        <v>22056</v>
      </c>
      <c r="F4791" t="s">
        <v>22060</v>
      </c>
      <c r="H4791">
        <v>59.1205122</v>
      </c>
      <c r="I4791">
        <v>-96.793264399999998</v>
      </c>
      <c r="J4791" s="1" t="str">
        <f t="shared" si="788"/>
        <v>NGR lake sediment grab sample</v>
      </c>
      <c r="K4791" s="1" t="str">
        <f t="shared" si="789"/>
        <v>&lt;177 micron (NGR)</v>
      </c>
      <c r="L4791">
        <v>29</v>
      </c>
      <c r="M4791" t="s">
        <v>132</v>
      </c>
      <c r="N4791">
        <v>223</v>
      </c>
      <c r="O4791" t="s">
        <v>95</v>
      </c>
      <c r="P4791" t="s">
        <v>54</v>
      </c>
      <c r="Q4791" t="s">
        <v>479</v>
      </c>
      <c r="R4791" t="s">
        <v>251</v>
      </c>
      <c r="S4791" t="s">
        <v>57</v>
      </c>
      <c r="T4791" t="s">
        <v>364</v>
      </c>
      <c r="U4791" t="s">
        <v>117</v>
      </c>
      <c r="V4791" t="s">
        <v>121</v>
      </c>
      <c r="W4791" t="s">
        <v>302</v>
      </c>
      <c r="X4791" t="s">
        <v>74</v>
      </c>
      <c r="Y4791" t="s">
        <v>62</v>
      </c>
      <c r="Z4791" t="s">
        <v>170</v>
      </c>
      <c r="AA4791" t="s">
        <v>64</v>
      </c>
      <c r="AB4791" t="s">
        <v>561</v>
      </c>
      <c r="AC4791" t="s">
        <v>66</v>
      </c>
      <c r="AD4791" t="s">
        <v>62</v>
      </c>
      <c r="AE4791" t="s">
        <v>3792</v>
      </c>
      <c r="AF4791" t="s">
        <v>134</v>
      </c>
      <c r="AG4791" t="s">
        <v>356</v>
      </c>
      <c r="AH4791" t="s">
        <v>780</v>
      </c>
      <c r="AI4791" t="s">
        <v>138</v>
      </c>
      <c r="AJ4791" t="s">
        <v>117</v>
      </c>
      <c r="AK4791" t="s">
        <v>73</v>
      </c>
      <c r="AL4791" t="s">
        <v>103</v>
      </c>
      <c r="AM4791" t="s">
        <v>125</v>
      </c>
      <c r="AN4791" t="s">
        <v>76</v>
      </c>
      <c r="AO4791" t="s">
        <v>116</v>
      </c>
      <c r="AP4791" t="s">
        <v>2741</v>
      </c>
      <c r="AQ4791" t="s">
        <v>159</v>
      </c>
      <c r="AR4791" t="s">
        <v>67</v>
      </c>
      <c r="AS4791" t="s">
        <v>54</v>
      </c>
      <c r="AT4791" t="s">
        <v>73</v>
      </c>
      <c r="AU4791" t="s">
        <v>107</v>
      </c>
      <c r="AV4791" t="s">
        <v>18092</v>
      </c>
    </row>
    <row r="4792" spans="1:48" hidden="1" x14ac:dyDescent="0.3">
      <c r="A4792" t="s">
        <v>22061</v>
      </c>
      <c r="B4792" t="s">
        <v>22062</v>
      </c>
      <c r="C4792" s="1" t="str">
        <f t="shared" si="786"/>
        <v>21:0976</v>
      </c>
      <c r="D4792" s="1" t="str">
        <f t="shared" si="787"/>
        <v>21:0105</v>
      </c>
      <c r="E4792" t="s">
        <v>22063</v>
      </c>
      <c r="F4792" t="s">
        <v>22064</v>
      </c>
      <c r="H4792">
        <v>59.075685300000004</v>
      </c>
      <c r="I4792">
        <v>-96.787051000000005</v>
      </c>
      <c r="J4792" s="1" t="str">
        <f t="shared" si="788"/>
        <v>NGR lake sediment grab sample</v>
      </c>
      <c r="K4792" s="1" t="str">
        <f t="shared" si="789"/>
        <v>&lt;177 micron (NGR)</v>
      </c>
      <c r="L4792">
        <v>29</v>
      </c>
      <c r="M4792" t="s">
        <v>86</v>
      </c>
      <c r="N4792">
        <v>224</v>
      </c>
      <c r="O4792" t="s">
        <v>121</v>
      </c>
      <c r="P4792" t="s">
        <v>54</v>
      </c>
      <c r="Q4792" t="s">
        <v>777</v>
      </c>
      <c r="R4792" t="s">
        <v>616</v>
      </c>
      <c r="S4792" t="s">
        <v>57</v>
      </c>
      <c r="T4792" t="s">
        <v>562</v>
      </c>
      <c r="U4792" t="s">
        <v>116</v>
      </c>
      <c r="V4792" t="s">
        <v>404</v>
      </c>
      <c r="W4792" t="s">
        <v>448</v>
      </c>
      <c r="X4792" t="s">
        <v>74</v>
      </c>
      <c r="Y4792" t="s">
        <v>56</v>
      </c>
      <c r="Z4792" t="s">
        <v>138</v>
      </c>
      <c r="AA4792" t="s">
        <v>64</v>
      </c>
      <c r="AB4792" t="s">
        <v>142</v>
      </c>
      <c r="AC4792" t="s">
        <v>66</v>
      </c>
      <c r="AD4792" t="s">
        <v>96</v>
      </c>
      <c r="AE4792" t="s">
        <v>448</v>
      </c>
      <c r="AF4792" t="s">
        <v>187</v>
      </c>
      <c r="AG4792" t="s">
        <v>188</v>
      </c>
      <c r="AH4792" t="s">
        <v>173</v>
      </c>
      <c r="AI4792" t="s">
        <v>168</v>
      </c>
      <c r="AJ4792" t="s">
        <v>168</v>
      </c>
      <c r="AK4792" t="s">
        <v>73</v>
      </c>
      <c r="AL4792" t="s">
        <v>125</v>
      </c>
      <c r="AM4792" t="s">
        <v>206</v>
      </c>
      <c r="AN4792" t="s">
        <v>76</v>
      </c>
      <c r="AO4792" t="s">
        <v>90</v>
      </c>
      <c r="AP4792" t="s">
        <v>210</v>
      </c>
      <c r="AQ4792" t="s">
        <v>168</v>
      </c>
      <c r="AR4792" t="s">
        <v>67</v>
      </c>
      <c r="AS4792" t="s">
        <v>127</v>
      </c>
      <c r="AT4792" t="s">
        <v>277</v>
      </c>
      <c r="AU4792" t="s">
        <v>107</v>
      </c>
      <c r="AV4792" t="s">
        <v>1523</v>
      </c>
    </row>
    <row r="4793" spans="1:48" hidden="1" x14ac:dyDescent="0.3">
      <c r="A4793" t="s">
        <v>22065</v>
      </c>
      <c r="B4793" t="s">
        <v>22066</v>
      </c>
      <c r="C4793" s="1" t="str">
        <f t="shared" si="786"/>
        <v>21:0976</v>
      </c>
      <c r="D4793" s="1" t="str">
        <f t="shared" si="787"/>
        <v>21:0105</v>
      </c>
      <c r="E4793" t="s">
        <v>22067</v>
      </c>
      <c r="F4793" t="s">
        <v>22068</v>
      </c>
      <c r="H4793">
        <v>59.057858099999997</v>
      </c>
      <c r="I4793">
        <v>-96.802691300000006</v>
      </c>
      <c r="J4793" s="1" t="str">
        <f t="shared" si="788"/>
        <v>NGR lake sediment grab sample</v>
      </c>
      <c r="K4793" s="1" t="str">
        <f t="shared" si="789"/>
        <v>&lt;177 micron (NGR)</v>
      </c>
      <c r="L4793">
        <v>29</v>
      </c>
      <c r="M4793" t="s">
        <v>149</v>
      </c>
      <c r="N4793">
        <v>225</v>
      </c>
      <c r="O4793" t="s">
        <v>178</v>
      </c>
      <c r="P4793" t="s">
        <v>62</v>
      </c>
      <c r="Q4793" t="s">
        <v>1227</v>
      </c>
      <c r="R4793" t="s">
        <v>121</v>
      </c>
      <c r="S4793" t="s">
        <v>57</v>
      </c>
      <c r="T4793" t="s">
        <v>315</v>
      </c>
      <c r="U4793" t="s">
        <v>90</v>
      </c>
      <c r="V4793" t="s">
        <v>97</v>
      </c>
      <c r="W4793" t="s">
        <v>94</v>
      </c>
      <c r="X4793" t="s">
        <v>74</v>
      </c>
      <c r="Y4793" t="s">
        <v>71</v>
      </c>
      <c r="Z4793" t="s">
        <v>138</v>
      </c>
      <c r="AA4793" t="s">
        <v>64</v>
      </c>
      <c r="AB4793" t="s">
        <v>617</v>
      </c>
      <c r="AC4793" t="s">
        <v>66</v>
      </c>
      <c r="AD4793" t="s">
        <v>62</v>
      </c>
      <c r="AE4793" t="s">
        <v>421</v>
      </c>
      <c r="AF4793" t="s">
        <v>69</v>
      </c>
      <c r="AG4793" t="s">
        <v>152</v>
      </c>
      <c r="AH4793" t="s">
        <v>173</v>
      </c>
      <c r="AI4793" t="s">
        <v>92</v>
      </c>
      <c r="AJ4793" t="s">
        <v>413</v>
      </c>
      <c r="AK4793" t="s">
        <v>73</v>
      </c>
      <c r="AL4793" t="s">
        <v>206</v>
      </c>
      <c r="AM4793" t="s">
        <v>68</v>
      </c>
      <c r="AN4793" t="s">
        <v>76</v>
      </c>
      <c r="AO4793" t="s">
        <v>618</v>
      </c>
      <c r="AP4793" t="s">
        <v>551</v>
      </c>
      <c r="AQ4793" t="s">
        <v>114</v>
      </c>
      <c r="AR4793" t="s">
        <v>67</v>
      </c>
      <c r="AS4793" t="s">
        <v>170</v>
      </c>
      <c r="AT4793" t="s">
        <v>262</v>
      </c>
      <c r="AU4793" t="s">
        <v>107</v>
      </c>
      <c r="AV4793" t="s">
        <v>16946</v>
      </c>
    </row>
    <row r="4794" spans="1:48" hidden="1" x14ac:dyDescent="0.3">
      <c r="A4794" t="s">
        <v>22069</v>
      </c>
      <c r="B4794" t="s">
        <v>22070</v>
      </c>
      <c r="C4794" s="1" t="str">
        <f t="shared" si="786"/>
        <v>21:0976</v>
      </c>
      <c r="D4794" s="1" t="str">
        <f t="shared" si="787"/>
        <v>21:0105</v>
      </c>
      <c r="E4794" t="s">
        <v>22071</v>
      </c>
      <c r="F4794" t="s">
        <v>22072</v>
      </c>
      <c r="H4794">
        <v>59.020240100000002</v>
      </c>
      <c r="I4794">
        <v>-96.799881099999993</v>
      </c>
      <c r="J4794" s="1" t="str">
        <f t="shared" si="788"/>
        <v>NGR lake sediment grab sample</v>
      </c>
      <c r="K4794" s="1" t="str">
        <f t="shared" si="789"/>
        <v>&lt;177 micron (NGR)</v>
      </c>
      <c r="L4794">
        <v>29</v>
      </c>
      <c r="M4794" t="s">
        <v>165</v>
      </c>
      <c r="N4794">
        <v>226</v>
      </c>
      <c r="O4794" t="s">
        <v>62</v>
      </c>
      <c r="P4794" t="s">
        <v>54</v>
      </c>
      <c r="Q4794" t="s">
        <v>624</v>
      </c>
      <c r="R4794" t="s">
        <v>290</v>
      </c>
      <c r="S4794" t="s">
        <v>57</v>
      </c>
      <c r="T4794" t="s">
        <v>58</v>
      </c>
      <c r="U4794" t="s">
        <v>203</v>
      </c>
      <c r="V4794" t="s">
        <v>99</v>
      </c>
      <c r="W4794" t="s">
        <v>95</v>
      </c>
      <c r="X4794" t="s">
        <v>74</v>
      </c>
      <c r="Y4794" t="s">
        <v>62</v>
      </c>
      <c r="Z4794" t="s">
        <v>117</v>
      </c>
      <c r="AA4794" t="s">
        <v>64</v>
      </c>
      <c r="AB4794" t="s">
        <v>139</v>
      </c>
      <c r="AC4794" t="s">
        <v>66</v>
      </c>
      <c r="AD4794" t="s">
        <v>67</v>
      </c>
      <c r="AE4794" t="s">
        <v>8314</v>
      </c>
      <c r="AF4794" t="s">
        <v>104</v>
      </c>
      <c r="AG4794" t="s">
        <v>91</v>
      </c>
      <c r="AH4794" t="s">
        <v>780</v>
      </c>
      <c r="AI4794" t="s">
        <v>402</v>
      </c>
      <c r="AJ4794" t="s">
        <v>53</v>
      </c>
      <c r="AK4794" t="s">
        <v>73</v>
      </c>
      <c r="AL4794" t="s">
        <v>74</v>
      </c>
      <c r="AM4794" t="s">
        <v>125</v>
      </c>
      <c r="AN4794" t="s">
        <v>76</v>
      </c>
      <c r="AO4794" t="s">
        <v>116</v>
      </c>
      <c r="AP4794" t="s">
        <v>158</v>
      </c>
      <c r="AQ4794" t="s">
        <v>143</v>
      </c>
      <c r="AR4794" t="s">
        <v>67</v>
      </c>
      <c r="AS4794" t="s">
        <v>170</v>
      </c>
      <c r="AT4794" t="s">
        <v>73</v>
      </c>
      <c r="AU4794" t="s">
        <v>107</v>
      </c>
      <c r="AV4794" t="s">
        <v>1200</v>
      </c>
    </row>
    <row r="4795" spans="1:48" hidden="1" x14ac:dyDescent="0.3">
      <c r="A4795" t="s">
        <v>22073</v>
      </c>
      <c r="B4795" t="s">
        <v>22074</v>
      </c>
      <c r="C4795" s="1" t="str">
        <f t="shared" si="786"/>
        <v>21:0976</v>
      </c>
      <c r="D4795" s="1" t="str">
        <f>HYPERLINK("https://geochem.nrcan.gc.ca/cdogs/content/svy/svy_e.htm", "")</f>
        <v/>
      </c>
      <c r="G4795" s="1" t="str">
        <f>HYPERLINK("https://geochem.nrcan.gc.ca/cdogs/content/cr_/cr_00091_e.htm", "91")</f>
        <v>91</v>
      </c>
      <c r="J4795" t="s">
        <v>230</v>
      </c>
      <c r="K4795" t="s">
        <v>231</v>
      </c>
      <c r="L4795">
        <v>29</v>
      </c>
      <c r="M4795" t="s">
        <v>232</v>
      </c>
      <c r="N4795">
        <v>227</v>
      </c>
      <c r="O4795" t="s">
        <v>357</v>
      </c>
      <c r="P4795" t="s">
        <v>138</v>
      </c>
      <c r="Q4795" t="s">
        <v>186</v>
      </c>
      <c r="R4795" t="s">
        <v>550</v>
      </c>
      <c r="S4795" t="s">
        <v>57</v>
      </c>
      <c r="T4795" t="s">
        <v>615</v>
      </c>
      <c r="U4795" t="s">
        <v>90</v>
      </c>
      <c r="V4795" t="s">
        <v>365</v>
      </c>
      <c r="W4795" t="s">
        <v>396</v>
      </c>
      <c r="X4795" t="s">
        <v>62</v>
      </c>
      <c r="Y4795" t="s">
        <v>87</v>
      </c>
      <c r="Z4795" t="s">
        <v>59</v>
      </c>
      <c r="AA4795" t="s">
        <v>64</v>
      </c>
      <c r="AB4795" t="s">
        <v>347</v>
      </c>
      <c r="AC4795" t="s">
        <v>177</v>
      </c>
      <c r="AD4795" t="s">
        <v>67</v>
      </c>
      <c r="AE4795" t="s">
        <v>396</v>
      </c>
      <c r="AF4795" t="s">
        <v>141</v>
      </c>
      <c r="AG4795" t="s">
        <v>317</v>
      </c>
      <c r="AH4795" t="s">
        <v>170</v>
      </c>
      <c r="AI4795" t="s">
        <v>104</v>
      </c>
      <c r="AJ4795" t="s">
        <v>114</v>
      </c>
      <c r="AK4795" t="s">
        <v>73</v>
      </c>
      <c r="AL4795" t="s">
        <v>103</v>
      </c>
      <c r="AM4795" t="s">
        <v>74</v>
      </c>
      <c r="AN4795" t="s">
        <v>76</v>
      </c>
      <c r="AO4795" t="s">
        <v>308</v>
      </c>
      <c r="AP4795" t="s">
        <v>13757</v>
      </c>
      <c r="AQ4795" t="s">
        <v>117</v>
      </c>
      <c r="AR4795" t="s">
        <v>67</v>
      </c>
      <c r="AS4795" t="s">
        <v>127</v>
      </c>
      <c r="AT4795" t="s">
        <v>364</v>
      </c>
      <c r="AU4795" t="s">
        <v>107</v>
      </c>
      <c r="AV4795" t="s">
        <v>22075</v>
      </c>
    </row>
    <row r="4796" spans="1:48" hidden="1" x14ac:dyDescent="0.3">
      <c r="A4796" t="s">
        <v>22076</v>
      </c>
      <c r="B4796" t="s">
        <v>22077</v>
      </c>
      <c r="C4796" s="1" t="str">
        <f t="shared" si="786"/>
        <v>21:0976</v>
      </c>
      <c r="D4796" s="1" t="str">
        <f t="shared" ref="D4796:D4808" si="790">HYPERLINK("https://geochem.nrcan.gc.ca/cdogs/content/svy/svy210105_e.htm", "21:0105")</f>
        <v>21:0105</v>
      </c>
      <c r="E4796" t="s">
        <v>22078</v>
      </c>
      <c r="F4796" t="s">
        <v>22079</v>
      </c>
      <c r="H4796">
        <v>59.000895999999997</v>
      </c>
      <c r="I4796">
        <v>-97.076063300000001</v>
      </c>
      <c r="J4796" s="1" t="str">
        <f t="shared" ref="J4796:J4808" si="791">HYPERLINK("https://geochem.nrcan.gc.ca/cdogs/content/kwd/kwd020027_e.htm", "NGR lake sediment grab sample")</f>
        <v>NGR lake sediment grab sample</v>
      </c>
      <c r="K4796" s="1" t="str">
        <f t="shared" ref="K4796:K4808" si="792">HYPERLINK("https://geochem.nrcan.gc.ca/cdogs/content/kwd/kwd080006_e.htm", "&lt;177 micron (NGR)")</f>
        <v>&lt;177 micron (NGR)</v>
      </c>
      <c r="L4796">
        <v>29</v>
      </c>
      <c r="M4796" t="s">
        <v>185</v>
      </c>
      <c r="N4796">
        <v>228</v>
      </c>
      <c r="O4796" t="s">
        <v>220</v>
      </c>
      <c r="P4796" t="s">
        <v>127</v>
      </c>
      <c r="Q4796" t="s">
        <v>479</v>
      </c>
      <c r="R4796" t="s">
        <v>478</v>
      </c>
      <c r="S4796" t="s">
        <v>57</v>
      </c>
      <c r="T4796" t="s">
        <v>152</v>
      </c>
      <c r="U4796" t="s">
        <v>178</v>
      </c>
      <c r="V4796" t="s">
        <v>2740</v>
      </c>
      <c r="W4796" t="s">
        <v>396</v>
      </c>
      <c r="X4796" t="s">
        <v>67</v>
      </c>
      <c r="Y4796" t="s">
        <v>220</v>
      </c>
      <c r="Z4796" t="s">
        <v>127</v>
      </c>
      <c r="AA4796" t="s">
        <v>64</v>
      </c>
      <c r="AB4796" t="s">
        <v>139</v>
      </c>
      <c r="AC4796" t="s">
        <v>66</v>
      </c>
      <c r="AD4796" t="s">
        <v>88</v>
      </c>
      <c r="AE4796" t="s">
        <v>3908</v>
      </c>
      <c r="AF4796" t="s">
        <v>116</v>
      </c>
      <c r="AG4796" t="s">
        <v>190</v>
      </c>
      <c r="AH4796" t="s">
        <v>780</v>
      </c>
      <c r="AI4796" t="s">
        <v>305</v>
      </c>
      <c r="AJ4796" t="s">
        <v>233</v>
      </c>
      <c r="AK4796" t="s">
        <v>73</v>
      </c>
      <c r="AL4796" t="s">
        <v>103</v>
      </c>
      <c r="AM4796" t="s">
        <v>177</v>
      </c>
      <c r="AN4796" t="s">
        <v>76</v>
      </c>
      <c r="AO4796" t="s">
        <v>104</v>
      </c>
      <c r="AP4796" t="s">
        <v>234</v>
      </c>
      <c r="AQ4796" t="s">
        <v>6286</v>
      </c>
      <c r="AR4796" t="s">
        <v>67</v>
      </c>
      <c r="AS4796" t="s">
        <v>62</v>
      </c>
      <c r="AT4796" t="s">
        <v>277</v>
      </c>
      <c r="AU4796" t="s">
        <v>107</v>
      </c>
      <c r="AV4796" t="s">
        <v>9230</v>
      </c>
    </row>
    <row r="4797" spans="1:48" hidden="1" x14ac:dyDescent="0.3">
      <c r="A4797" t="s">
        <v>22080</v>
      </c>
      <c r="B4797" t="s">
        <v>22081</v>
      </c>
      <c r="C4797" s="1" t="str">
        <f t="shared" si="786"/>
        <v>21:0976</v>
      </c>
      <c r="D4797" s="1" t="str">
        <f t="shared" si="790"/>
        <v>21:0105</v>
      </c>
      <c r="E4797" t="s">
        <v>22082</v>
      </c>
      <c r="F4797" t="s">
        <v>22083</v>
      </c>
      <c r="H4797">
        <v>59.007566400000002</v>
      </c>
      <c r="I4797">
        <v>-96.989489399999997</v>
      </c>
      <c r="J4797" s="1" t="str">
        <f t="shared" si="791"/>
        <v>NGR lake sediment grab sample</v>
      </c>
      <c r="K4797" s="1" t="str">
        <f t="shared" si="792"/>
        <v>&lt;177 micron (NGR)</v>
      </c>
      <c r="L4797">
        <v>29</v>
      </c>
      <c r="M4797" t="s">
        <v>200</v>
      </c>
      <c r="N4797">
        <v>229</v>
      </c>
      <c r="O4797" t="s">
        <v>346</v>
      </c>
      <c r="P4797" t="s">
        <v>54</v>
      </c>
      <c r="Q4797" t="s">
        <v>1814</v>
      </c>
      <c r="R4797" t="s">
        <v>16014</v>
      </c>
      <c r="S4797" t="s">
        <v>57</v>
      </c>
      <c r="T4797" t="s">
        <v>291</v>
      </c>
      <c r="U4797" t="s">
        <v>178</v>
      </c>
      <c r="V4797" t="s">
        <v>357</v>
      </c>
      <c r="W4797" t="s">
        <v>95</v>
      </c>
      <c r="X4797" t="s">
        <v>67</v>
      </c>
      <c r="Y4797" t="s">
        <v>355</v>
      </c>
      <c r="Z4797" t="s">
        <v>170</v>
      </c>
      <c r="AA4797" t="s">
        <v>64</v>
      </c>
      <c r="AB4797" t="s">
        <v>264</v>
      </c>
      <c r="AC4797" t="s">
        <v>66</v>
      </c>
      <c r="AD4797" t="s">
        <v>127</v>
      </c>
      <c r="AE4797" t="s">
        <v>2716</v>
      </c>
      <c r="AF4797" t="s">
        <v>282</v>
      </c>
      <c r="AG4797" t="s">
        <v>522</v>
      </c>
      <c r="AH4797" t="s">
        <v>780</v>
      </c>
      <c r="AI4797" t="s">
        <v>305</v>
      </c>
      <c r="AJ4797" t="s">
        <v>193</v>
      </c>
      <c r="AK4797" t="s">
        <v>73</v>
      </c>
      <c r="AL4797" t="s">
        <v>177</v>
      </c>
      <c r="AM4797" t="s">
        <v>224</v>
      </c>
      <c r="AN4797" t="s">
        <v>76</v>
      </c>
      <c r="AO4797" t="s">
        <v>178</v>
      </c>
      <c r="AP4797" t="s">
        <v>105</v>
      </c>
      <c r="AQ4797" t="s">
        <v>440</v>
      </c>
      <c r="AR4797" t="s">
        <v>74</v>
      </c>
      <c r="AS4797" t="s">
        <v>54</v>
      </c>
      <c r="AT4797" t="s">
        <v>73</v>
      </c>
      <c r="AU4797" t="s">
        <v>107</v>
      </c>
      <c r="AV4797" t="s">
        <v>8151</v>
      </c>
    </row>
    <row r="4798" spans="1:48" hidden="1" x14ac:dyDescent="0.3">
      <c r="A4798" t="s">
        <v>22084</v>
      </c>
      <c r="B4798" t="s">
        <v>22085</v>
      </c>
      <c r="C4798" s="1" t="str">
        <f t="shared" si="786"/>
        <v>21:0976</v>
      </c>
      <c r="D4798" s="1" t="str">
        <f t="shared" si="790"/>
        <v>21:0105</v>
      </c>
      <c r="E4798" t="s">
        <v>22086</v>
      </c>
      <c r="F4798" t="s">
        <v>22087</v>
      </c>
      <c r="H4798">
        <v>59.016025200000001</v>
      </c>
      <c r="I4798">
        <v>-96.895994200000004</v>
      </c>
      <c r="J4798" s="1" t="str">
        <f t="shared" si="791"/>
        <v>NGR lake sediment grab sample</v>
      </c>
      <c r="K4798" s="1" t="str">
        <f t="shared" si="792"/>
        <v>&lt;177 micron (NGR)</v>
      </c>
      <c r="L4798">
        <v>29</v>
      </c>
      <c r="M4798" t="s">
        <v>217</v>
      </c>
      <c r="N4798">
        <v>230</v>
      </c>
      <c r="O4798" t="s">
        <v>336</v>
      </c>
      <c r="P4798" t="s">
        <v>170</v>
      </c>
      <c r="Q4798" t="s">
        <v>315</v>
      </c>
      <c r="R4798" t="s">
        <v>478</v>
      </c>
      <c r="S4798" t="s">
        <v>57</v>
      </c>
      <c r="T4798" t="s">
        <v>522</v>
      </c>
      <c r="U4798" t="s">
        <v>77</v>
      </c>
      <c r="V4798" t="s">
        <v>2740</v>
      </c>
      <c r="W4798" t="s">
        <v>95</v>
      </c>
      <c r="X4798" t="s">
        <v>67</v>
      </c>
      <c r="Y4798" t="s">
        <v>143</v>
      </c>
      <c r="Z4798" t="s">
        <v>62</v>
      </c>
      <c r="AA4798" t="s">
        <v>64</v>
      </c>
      <c r="AB4798" t="s">
        <v>90</v>
      </c>
      <c r="AC4798" t="s">
        <v>66</v>
      </c>
      <c r="AD4798" t="s">
        <v>138</v>
      </c>
      <c r="AE4798" t="s">
        <v>8614</v>
      </c>
      <c r="AF4798" t="s">
        <v>236</v>
      </c>
      <c r="AG4798" t="s">
        <v>317</v>
      </c>
      <c r="AH4798" t="s">
        <v>472</v>
      </c>
      <c r="AI4798" t="s">
        <v>56</v>
      </c>
      <c r="AJ4798" t="s">
        <v>63</v>
      </c>
      <c r="AK4798" t="s">
        <v>73</v>
      </c>
      <c r="AL4798" t="s">
        <v>103</v>
      </c>
      <c r="AM4798" t="s">
        <v>103</v>
      </c>
      <c r="AN4798" t="s">
        <v>76</v>
      </c>
      <c r="AO4798" t="s">
        <v>413</v>
      </c>
      <c r="AP4798" t="s">
        <v>2741</v>
      </c>
      <c r="AQ4798" t="s">
        <v>134</v>
      </c>
      <c r="AR4798" t="s">
        <v>67</v>
      </c>
      <c r="AS4798" t="s">
        <v>54</v>
      </c>
      <c r="AT4798" t="s">
        <v>73</v>
      </c>
      <c r="AU4798" t="s">
        <v>107</v>
      </c>
      <c r="AV4798" t="s">
        <v>22088</v>
      </c>
    </row>
    <row r="4799" spans="1:48" hidden="1" x14ac:dyDescent="0.3">
      <c r="A4799" t="s">
        <v>22089</v>
      </c>
      <c r="B4799" t="s">
        <v>22090</v>
      </c>
      <c r="C4799" s="1" t="str">
        <f t="shared" si="786"/>
        <v>21:0976</v>
      </c>
      <c r="D4799" s="1" t="str">
        <f t="shared" si="790"/>
        <v>21:0105</v>
      </c>
      <c r="E4799" t="s">
        <v>22091</v>
      </c>
      <c r="F4799" t="s">
        <v>22092</v>
      </c>
      <c r="H4799">
        <v>59.050440899999998</v>
      </c>
      <c r="I4799">
        <v>-96.860864800000002</v>
      </c>
      <c r="J4799" s="1" t="str">
        <f t="shared" si="791"/>
        <v>NGR lake sediment grab sample</v>
      </c>
      <c r="K4799" s="1" t="str">
        <f t="shared" si="792"/>
        <v>&lt;177 micron (NGR)</v>
      </c>
      <c r="L4799">
        <v>29</v>
      </c>
      <c r="M4799" t="s">
        <v>246</v>
      </c>
      <c r="N4799">
        <v>231</v>
      </c>
      <c r="O4799" t="s">
        <v>136</v>
      </c>
      <c r="P4799" t="s">
        <v>170</v>
      </c>
      <c r="Q4799" t="s">
        <v>593</v>
      </c>
      <c r="R4799" t="s">
        <v>17029</v>
      </c>
      <c r="S4799" t="s">
        <v>57</v>
      </c>
      <c r="T4799" t="s">
        <v>119</v>
      </c>
      <c r="U4799" t="s">
        <v>104</v>
      </c>
      <c r="V4799" t="s">
        <v>2740</v>
      </c>
      <c r="W4799" t="s">
        <v>526</v>
      </c>
      <c r="X4799" t="s">
        <v>67</v>
      </c>
      <c r="Y4799" t="s">
        <v>448</v>
      </c>
      <c r="Z4799" t="s">
        <v>62</v>
      </c>
      <c r="AA4799" t="s">
        <v>64</v>
      </c>
      <c r="AB4799" t="s">
        <v>90</v>
      </c>
      <c r="AC4799" t="s">
        <v>66</v>
      </c>
      <c r="AD4799" t="s">
        <v>62</v>
      </c>
      <c r="AE4799" t="s">
        <v>3853</v>
      </c>
      <c r="AF4799" t="s">
        <v>92</v>
      </c>
      <c r="AG4799" t="s">
        <v>141</v>
      </c>
      <c r="AH4799" t="s">
        <v>472</v>
      </c>
      <c r="AI4799" t="s">
        <v>143</v>
      </c>
      <c r="AJ4799" t="s">
        <v>211</v>
      </c>
      <c r="AK4799" t="s">
        <v>73</v>
      </c>
      <c r="AL4799" t="s">
        <v>103</v>
      </c>
      <c r="AM4799" t="s">
        <v>103</v>
      </c>
      <c r="AN4799" t="s">
        <v>76</v>
      </c>
      <c r="AO4799" t="s">
        <v>280</v>
      </c>
      <c r="AP4799" t="s">
        <v>1980</v>
      </c>
      <c r="AQ4799" t="s">
        <v>363</v>
      </c>
      <c r="AR4799" t="s">
        <v>67</v>
      </c>
      <c r="AS4799" t="s">
        <v>54</v>
      </c>
      <c r="AT4799" t="s">
        <v>73</v>
      </c>
      <c r="AU4799" t="s">
        <v>107</v>
      </c>
      <c r="AV4799" t="s">
        <v>11750</v>
      </c>
    </row>
    <row r="4800" spans="1:48" hidden="1" x14ac:dyDescent="0.3">
      <c r="A4800" t="s">
        <v>22093</v>
      </c>
      <c r="B4800" t="s">
        <v>22094</v>
      </c>
      <c r="C4800" s="1" t="str">
        <f t="shared" si="786"/>
        <v>21:0976</v>
      </c>
      <c r="D4800" s="1" t="str">
        <f t="shared" si="790"/>
        <v>21:0105</v>
      </c>
      <c r="E4800" t="s">
        <v>22095</v>
      </c>
      <c r="F4800" t="s">
        <v>22096</v>
      </c>
      <c r="H4800">
        <v>59.082502099999999</v>
      </c>
      <c r="I4800">
        <v>-96.871157100000005</v>
      </c>
      <c r="J4800" s="1" t="str">
        <f t="shared" si="791"/>
        <v>NGR lake sediment grab sample</v>
      </c>
      <c r="K4800" s="1" t="str">
        <f t="shared" si="792"/>
        <v>&lt;177 micron (NGR)</v>
      </c>
      <c r="L4800">
        <v>29</v>
      </c>
      <c r="M4800" t="s">
        <v>260</v>
      </c>
      <c r="N4800">
        <v>232</v>
      </c>
      <c r="O4800" t="s">
        <v>240</v>
      </c>
      <c r="P4800" t="s">
        <v>62</v>
      </c>
      <c r="Q4800" t="s">
        <v>186</v>
      </c>
      <c r="R4800" t="s">
        <v>178</v>
      </c>
      <c r="S4800" t="s">
        <v>57</v>
      </c>
      <c r="T4800" t="s">
        <v>91</v>
      </c>
      <c r="U4800" t="s">
        <v>116</v>
      </c>
      <c r="V4800" t="s">
        <v>192</v>
      </c>
      <c r="W4800" t="s">
        <v>448</v>
      </c>
      <c r="X4800" t="s">
        <v>74</v>
      </c>
      <c r="Y4800" t="s">
        <v>193</v>
      </c>
      <c r="Z4800" t="s">
        <v>59</v>
      </c>
      <c r="AA4800" t="s">
        <v>64</v>
      </c>
      <c r="AB4800" t="s">
        <v>93</v>
      </c>
      <c r="AC4800" t="s">
        <v>66</v>
      </c>
      <c r="AD4800" t="s">
        <v>170</v>
      </c>
      <c r="AE4800" t="s">
        <v>5814</v>
      </c>
      <c r="AF4800" t="s">
        <v>436</v>
      </c>
      <c r="AG4800" t="s">
        <v>438</v>
      </c>
      <c r="AH4800" t="s">
        <v>780</v>
      </c>
      <c r="AI4800" t="s">
        <v>429</v>
      </c>
      <c r="AJ4800" t="s">
        <v>72</v>
      </c>
      <c r="AK4800" t="s">
        <v>73</v>
      </c>
      <c r="AL4800" t="s">
        <v>74</v>
      </c>
      <c r="AM4800" t="s">
        <v>125</v>
      </c>
      <c r="AN4800" t="s">
        <v>76</v>
      </c>
      <c r="AO4800" t="s">
        <v>5052</v>
      </c>
      <c r="AP4800" t="s">
        <v>267</v>
      </c>
      <c r="AQ4800" t="s">
        <v>338</v>
      </c>
      <c r="AR4800" t="s">
        <v>74</v>
      </c>
      <c r="AS4800" t="s">
        <v>54</v>
      </c>
      <c r="AT4800" t="s">
        <v>152</v>
      </c>
      <c r="AU4800" t="s">
        <v>107</v>
      </c>
      <c r="AV4800" t="s">
        <v>7293</v>
      </c>
    </row>
    <row r="4801" spans="1:48" hidden="1" x14ac:dyDescent="0.3">
      <c r="A4801" t="s">
        <v>22097</v>
      </c>
      <c r="B4801" t="s">
        <v>22098</v>
      </c>
      <c r="C4801" s="1" t="str">
        <f t="shared" si="786"/>
        <v>21:0976</v>
      </c>
      <c r="D4801" s="1" t="str">
        <f t="shared" si="790"/>
        <v>21:0105</v>
      </c>
      <c r="E4801" t="s">
        <v>22099</v>
      </c>
      <c r="F4801" t="s">
        <v>22100</v>
      </c>
      <c r="H4801">
        <v>59.120730700000003</v>
      </c>
      <c r="I4801">
        <v>-96.858285100000003</v>
      </c>
      <c r="J4801" s="1" t="str">
        <f t="shared" si="791"/>
        <v>NGR lake sediment grab sample</v>
      </c>
      <c r="K4801" s="1" t="str">
        <f t="shared" si="792"/>
        <v>&lt;177 micron (NGR)</v>
      </c>
      <c r="L4801">
        <v>29</v>
      </c>
      <c r="M4801" t="s">
        <v>273</v>
      </c>
      <c r="N4801">
        <v>233</v>
      </c>
      <c r="O4801" t="s">
        <v>396</v>
      </c>
      <c r="P4801" t="s">
        <v>54</v>
      </c>
      <c r="Q4801" t="s">
        <v>262</v>
      </c>
      <c r="R4801" t="s">
        <v>99</v>
      </c>
      <c r="S4801" t="s">
        <v>57</v>
      </c>
      <c r="T4801" t="s">
        <v>1814</v>
      </c>
      <c r="U4801" t="s">
        <v>138</v>
      </c>
      <c r="V4801" t="s">
        <v>2740</v>
      </c>
      <c r="W4801" t="s">
        <v>238</v>
      </c>
      <c r="X4801" t="s">
        <v>74</v>
      </c>
      <c r="Y4801" t="s">
        <v>526</v>
      </c>
      <c r="Z4801" t="s">
        <v>62</v>
      </c>
      <c r="AA4801" t="s">
        <v>64</v>
      </c>
      <c r="AB4801" t="s">
        <v>277</v>
      </c>
      <c r="AC4801" t="s">
        <v>66</v>
      </c>
      <c r="AD4801" t="s">
        <v>170</v>
      </c>
      <c r="AE4801" t="s">
        <v>10670</v>
      </c>
      <c r="AF4801" t="s">
        <v>77</v>
      </c>
      <c r="AG4801" t="s">
        <v>134</v>
      </c>
      <c r="AH4801" t="s">
        <v>780</v>
      </c>
      <c r="AI4801" t="s">
        <v>96</v>
      </c>
      <c r="AJ4801" t="s">
        <v>1174</v>
      </c>
      <c r="AK4801" t="s">
        <v>73</v>
      </c>
      <c r="AL4801" t="s">
        <v>103</v>
      </c>
      <c r="AM4801" t="s">
        <v>238</v>
      </c>
      <c r="AN4801" t="s">
        <v>76</v>
      </c>
      <c r="AO4801" t="s">
        <v>525</v>
      </c>
      <c r="AP4801" t="s">
        <v>387</v>
      </c>
      <c r="AQ4801" t="s">
        <v>281</v>
      </c>
      <c r="AR4801" t="s">
        <v>67</v>
      </c>
      <c r="AS4801" t="s">
        <v>170</v>
      </c>
      <c r="AT4801" t="s">
        <v>73</v>
      </c>
      <c r="AU4801" t="s">
        <v>107</v>
      </c>
      <c r="AV4801" t="s">
        <v>4181</v>
      </c>
    </row>
    <row r="4802" spans="1:48" hidden="1" x14ac:dyDescent="0.3">
      <c r="A4802" t="s">
        <v>22101</v>
      </c>
      <c r="B4802" t="s">
        <v>22102</v>
      </c>
      <c r="C4802" s="1" t="str">
        <f t="shared" si="786"/>
        <v>21:0976</v>
      </c>
      <c r="D4802" s="1" t="str">
        <f t="shared" si="790"/>
        <v>21:0105</v>
      </c>
      <c r="E4802" t="s">
        <v>22103</v>
      </c>
      <c r="F4802" t="s">
        <v>22104</v>
      </c>
      <c r="H4802">
        <v>59.140846600000003</v>
      </c>
      <c r="I4802">
        <v>-96.775101599999999</v>
      </c>
      <c r="J4802" s="1" t="str">
        <f t="shared" si="791"/>
        <v>NGR lake sediment grab sample</v>
      </c>
      <c r="K4802" s="1" t="str">
        <f t="shared" si="792"/>
        <v>&lt;177 micron (NGR)</v>
      </c>
      <c r="L4802">
        <v>29</v>
      </c>
      <c r="M4802" t="s">
        <v>289</v>
      </c>
      <c r="N4802">
        <v>234</v>
      </c>
      <c r="O4802" t="s">
        <v>63</v>
      </c>
      <c r="P4802" t="s">
        <v>54</v>
      </c>
      <c r="Q4802" t="s">
        <v>152</v>
      </c>
      <c r="R4802" t="s">
        <v>478</v>
      </c>
      <c r="S4802" t="s">
        <v>57</v>
      </c>
      <c r="T4802" t="s">
        <v>316</v>
      </c>
      <c r="U4802" t="s">
        <v>57</v>
      </c>
      <c r="V4802" t="s">
        <v>2740</v>
      </c>
      <c r="W4802" t="s">
        <v>103</v>
      </c>
      <c r="X4802" t="s">
        <v>67</v>
      </c>
      <c r="Y4802" t="s">
        <v>68</v>
      </c>
      <c r="Z4802" t="s">
        <v>67</v>
      </c>
      <c r="AA4802" t="s">
        <v>64</v>
      </c>
      <c r="AB4802" t="s">
        <v>317</v>
      </c>
      <c r="AC4802" t="s">
        <v>66</v>
      </c>
      <c r="AD4802" t="s">
        <v>62</v>
      </c>
      <c r="AE4802" t="s">
        <v>15443</v>
      </c>
      <c r="AF4802" t="s">
        <v>92</v>
      </c>
      <c r="AG4802" t="s">
        <v>117</v>
      </c>
      <c r="AH4802" t="s">
        <v>780</v>
      </c>
      <c r="AI4802" t="s">
        <v>63</v>
      </c>
      <c r="AJ4802" t="s">
        <v>170</v>
      </c>
      <c r="AK4802" t="s">
        <v>73</v>
      </c>
      <c r="AL4802" t="s">
        <v>103</v>
      </c>
      <c r="AM4802" t="s">
        <v>103</v>
      </c>
      <c r="AN4802" t="s">
        <v>76</v>
      </c>
      <c r="AO4802" t="s">
        <v>402</v>
      </c>
      <c r="AP4802" t="s">
        <v>1210</v>
      </c>
      <c r="AQ4802" t="s">
        <v>143</v>
      </c>
      <c r="AR4802" t="s">
        <v>67</v>
      </c>
      <c r="AS4802" t="s">
        <v>54</v>
      </c>
      <c r="AT4802" t="s">
        <v>73</v>
      </c>
      <c r="AU4802" t="s">
        <v>107</v>
      </c>
      <c r="AV4802" t="s">
        <v>22105</v>
      </c>
    </row>
    <row r="4803" spans="1:48" hidden="1" x14ac:dyDescent="0.3">
      <c r="A4803" t="s">
        <v>22106</v>
      </c>
      <c r="B4803" t="s">
        <v>22107</v>
      </c>
      <c r="C4803" s="1" t="str">
        <f t="shared" si="786"/>
        <v>21:0976</v>
      </c>
      <c r="D4803" s="1" t="str">
        <f t="shared" si="790"/>
        <v>21:0105</v>
      </c>
      <c r="E4803" t="s">
        <v>22108</v>
      </c>
      <c r="F4803" t="s">
        <v>22109</v>
      </c>
      <c r="H4803">
        <v>59.237509699999997</v>
      </c>
      <c r="I4803">
        <v>-96.290307600000006</v>
      </c>
      <c r="J4803" s="1" t="str">
        <f t="shared" si="791"/>
        <v>NGR lake sediment grab sample</v>
      </c>
      <c r="K4803" s="1" t="str">
        <f t="shared" si="792"/>
        <v>&lt;177 micron (NGR)</v>
      </c>
      <c r="L4803">
        <v>30</v>
      </c>
      <c r="M4803" t="s">
        <v>86</v>
      </c>
      <c r="N4803">
        <v>235</v>
      </c>
      <c r="O4803" t="s">
        <v>94</v>
      </c>
      <c r="P4803" t="s">
        <v>170</v>
      </c>
      <c r="Q4803" t="s">
        <v>80</v>
      </c>
      <c r="R4803" t="s">
        <v>69</v>
      </c>
      <c r="S4803" t="s">
        <v>57</v>
      </c>
      <c r="T4803" t="s">
        <v>635</v>
      </c>
      <c r="U4803" t="s">
        <v>168</v>
      </c>
      <c r="V4803" t="s">
        <v>2740</v>
      </c>
      <c r="W4803" t="s">
        <v>206</v>
      </c>
      <c r="X4803" t="s">
        <v>62</v>
      </c>
      <c r="Y4803" t="s">
        <v>276</v>
      </c>
      <c r="Z4803" t="s">
        <v>170</v>
      </c>
      <c r="AA4803" t="s">
        <v>64</v>
      </c>
      <c r="AB4803" t="s">
        <v>91</v>
      </c>
      <c r="AC4803" t="s">
        <v>66</v>
      </c>
      <c r="AD4803" t="s">
        <v>203</v>
      </c>
      <c r="AE4803" t="s">
        <v>943</v>
      </c>
      <c r="AF4803" t="s">
        <v>121</v>
      </c>
      <c r="AG4803" t="s">
        <v>471</v>
      </c>
      <c r="AH4803" t="s">
        <v>780</v>
      </c>
      <c r="AI4803" t="s">
        <v>709</v>
      </c>
      <c r="AJ4803" t="s">
        <v>294</v>
      </c>
      <c r="AK4803" t="s">
        <v>73</v>
      </c>
      <c r="AL4803" t="s">
        <v>75</v>
      </c>
      <c r="AM4803" t="s">
        <v>238</v>
      </c>
      <c r="AN4803" t="s">
        <v>76</v>
      </c>
      <c r="AO4803" t="s">
        <v>5857</v>
      </c>
      <c r="AP4803" t="s">
        <v>2033</v>
      </c>
      <c r="AQ4803" t="s">
        <v>16647</v>
      </c>
      <c r="AR4803" t="s">
        <v>67</v>
      </c>
      <c r="AS4803" t="s">
        <v>54</v>
      </c>
      <c r="AT4803" t="s">
        <v>73</v>
      </c>
      <c r="AU4803" t="s">
        <v>107</v>
      </c>
      <c r="AV4803" t="s">
        <v>13397</v>
      </c>
    </row>
    <row r="4804" spans="1:48" hidden="1" x14ac:dyDescent="0.3">
      <c r="A4804" t="s">
        <v>22110</v>
      </c>
      <c r="B4804" t="s">
        <v>22111</v>
      </c>
      <c r="C4804" s="1" t="str">
        <f t="shared" si="786"/>
        <v>21:0976</v>
      </c>
      <c r="D4804" s="1" t="str">
        <f t="shared" si="790"/>
        <v>21:0105</v>
      </c>
      <c r="E4804" t="s">
        <v>22112</v>
      </c>
      <c r="F4804" t="s">
        <v>22113</v>
      </c>
      <c r="H4804">
        <v>59.2088854</v>
      </c>
      <c r="I4804">
        <v>-96.298201599999999</v>
      </c>
      <c r="J4804" s="1" t="str">
        <f t="shared" si="791"/>
        <v>NGR lake sediment grab sample</v>
      </c>
      <c r="K4804" s="1" t="str">
        <f t="shared" si="792"/>
        <v>&lt;177 micron (NGR)</v>
      </c>
      <c r="L4804">
        <v>30</v>
      </c>
      <c r="M4804" t="s">
        <v>149</v>
      </c>
      <c r="N4804">
        <v>236</v>
      </c>
      <c r="O4804" t="s">
        <v>203</v>
      </c>
      <c r="P4804" t="s">
        <v>170</v>
      </c>
      <c r="Q4804" t="s">
        <v>1134</v>
      </c>
      <c r="R4804" t="s">
        <v>281</v>
      </c>
      <c r="S4804" t="s">
        <v>57</v>
      </c>
      <c r="T4804" t="s">
        <v>248</v>
      </c>
      <c r="U4804" t="s">
        <v>88</v>
      </c>
      <c r="V4804" t="s">
        <v>151</v>
      </c>
      <c r="W4804" t="s">
        <v>170</v>
      </c>
      <c r="X4804" t="s">
        <v>67</v>
      </c>
      <c r="Y4804" t="s">
        <v>170</v>
      </c>
      <c r="Z4804" t="s">
        <v>138</v>
      </c>
      <c r="AA4804" t="s">
        <v>64</v>
      </c>
      <c r="AB4804" t="s">
        <v>698</v>
      </c>
      <c r="AC4804" t="s">
        <v>66</v>
      </c>
      <c r="AD4804" t="s">
        <v>127</v>
      </c>
      <c r="AE4804" t="s">
        <v>4470</v>
      </c>
      <c r="AF4804" t="s">
        <v>134</v>
      </c>
      <c r="AG4804" t="s">
        <v>152</v>
      </c>
      <c r="AH4804" t="s">
        <v>173</v>
      </c>
      <c r="AI4804" t="s">
        <v>124</v>
      </c>
      <c r="AJ4804" t="s">
        <v>168</v>
      </c>
      <c r="AK4804" t="s">
        <v>73</v>
      </c>
      <c r="AL4804" t="s">
        <v>68</v>
      </c>
      <c r="AM4804" t="s">
        <v>206</v>
      </c>
      <c r="AN4804" t="s">
        <v>76</v>
      </c>
      <c r="AO4804" t="s">
        <v>1808</v>
      </c>
      <c r="AP4804" t="s">
        <v>179</v>
      </c>
      <c r="AQ4804" t="s">
        <v>266</v>
      </c>
      <c r="AR4804" t="s">
        <v>67</v>
      </c>
      <c r="AS4804" t="s">
        <v>170</v>
      </c>
      <c r="AT4804" t="s">
        <v>73</v>
      </c>
      <c r="AU4804" t="s">
        <v>107</v>
      </c>
      <c r="AV4804" t="s">
        <v>22114</v>
      </c>
    </row>
    <row r="4805" spans="1:48" hidden="1" x14ac:dyDescent="0.3">
      <c r="A4805" t="s">
        <v>22115</v>
      </c>
      <c r="B4805" t="s">
        <v>22116</v>
      </c>
      <c r="C4805" s="1" t="str">
        <f t="shared" si="786"/>
        <v>21:0976</v>
      </c>
      <c r="D4805" s="1" t="str">
        <f t="shared" si="790"/>
        <v>21:0105</v>
      </c>
      <c r="E4805" t="s">
        <v>22117</v>
      </c>
      <c r="F4805" t="s">
        <v>22118</v>
      </c>
      <c r="H4805">
        <v>59.164200899999997</v>
      </c>
      <c r="I4805">
        <v>-96.2977214</v>
      </c>
      <c r="J4805" s="1" t="str">
        <f t="shared" si="791"/>
        <v>NGR lake sediment grab sample</v>
      </c>
      <c r="K4805" s="1" t="str">
        <f t="shared" si="792"/>
        <v>&lt;177 micron (NGR)</v>
      </c>
      <c r="L4805">
        <v>30</v>
      </c>
      <c r="M4805" t="s">
        <v>165</v>
      </c>
      <c r="N4805">
        <v>237</v>
      </c>
      <c r="O4805" t="s">
        <v>209</v>
      </c>
      <c r="P4805" t="s">
        <v>170</v>
      </c>
      <c r="Q4805" t="s">
        <v>863</v>
      </c>
      <c r="R4805" t="s">
        <v>436</v>
      </c>
      <c r="S4805" t="s">
        <v>57</v>
      </c>
      <c r="T4805" t="s">
        <v>462</v>
      </c>
      <c r="U4805" t="s">
        <v>92</v>
      </c>
      <c r="V4805" t="s">
        <v>99</v>
      </c>
      <c r="W4805" t="s">
        <v>106</v>
      </c>
      <c r="X4805" t="s">
        <v>62</v>
      </c>
      <c r="Y4805" t="s">
        <v>79</v>
      </c>
      <c r="Z4805" t="s">
        <v>88</v>
      </c>
      <c r="AA4805" t="s">
        <v>64</v>
      </c>
      <c r="AB4805" t="s">
        <v>58</v>
      </c>
      <c r="AC4805" t="s">
        <v>66</v>
      </c>
      <c r="AD4805" t="s">
        <v>170</v>
      </c>
      <c r="AE4805" t="s">
        <v>1678</v>
      </c>
      <c r="AF4805" t="s">
        <v>436</v>
      </c>
      <c r="AG4805" t="s">
        <v>248</v>
      </c>
      <c r="AH4805" t="s">
        <v>173</v>
      </c>
      <c r="AI4805" t="s">
        <v>439</v>
      </c>
      <c r="AJ4805" t="s">
        <v>8875</v>
      </c>
      <c r="AK4805" t="s">
        <v>73</v>
      </c>
      <c r="AL4805" t="s">
        <v>421</v>
      </c>
      <c r="AM4805" t="s">
        <v>302</v>
      </c>
      <c r="AN4805" t="s">
        <v>76</v>
      </c>
      <c r="AO4805" t="s">
        <v>13283</v>
      </c>
      <c r="AP4805" t="s">
        <v>78</v>
      </c>
      <c r="AQ4805" t="s">
        <v>134</v>
      </c>
      <c r="AR4805" t="s">
        <v>62</v>
      </c>
      <c r="AS4805" t="s">
        <v>127</v>
      </c>
      <c r="AT4805" t="s">
        <v>58</v>
      </c>
      <c r="AU4805" t="s">
        <v>1128</v>
      </c>
      <c r="AV4805" t="s">
        <v>3360</v>
      </c>
    </row>
    <row r="4806" spans="1:48" hidden="1" x14ac:dyDescent="0.3">
      <c r="A4806" t="s">
        <v>22119</v>
      </c>
      <c r="B4806" t="s">
        <v>22120</v>
      </c>
      <c r="C4806" s="1" t="str">
        <f t="shared" si="786"/>
        <v>21:0976</v>
      </c>
      <c r="D4806" s="1" t="str">
        <f t="shared" si="790"/>
        <v>21:0105</v>
      </c>
      <c r="E4806" t="s">
        <v>22121</v>
      </c>
      <c r="F4806" t="s">
        <v>22122</v>
      </c>
      <c r="H4806">
        <v>59.181528299999997</v>
      </c>
      <c r="I4806">
        <v>-96.346720500000004</v>
      </c>
      <c r="J4806" s="1" t="str">
        <f t="shared" si="791"/>
        <v>NGR lake sediment grab sample</v>
      </c>
      <c r="K4806" s="1" t="str">
        <f t="shared" si="792"/>
        <v>&lt;177 micron (NGR)</v>
      </c>
      <c r="L4806">
        <v>30</v>
      </c>
      <c r="M4806" t="s">
        <v>185</v>
      </c>
      <c r="N4806">
        <v>238</v>
      </c>
      <c r="O4806" t="s">
        <v>327</v>
      </c>
      <c r="P4806" t="s">
        <v>54</v>
      </c>
      <c r="Q4806" t="s">
        <v>1158</v>
      </c>
      <c r="R4806" t="s">
        <v>436</v>
      </c>
      <c r="S4806" t="s">
        <v>57</v>
      </c>
      <c r="T4806" t="s">
        <v>562</v>
      </c>
      <c r="U4806" t="s">
        <v>178</v>
      </c>
      <c r="V4806" t="s">
        <v>2740</v>
      </c>
      <c r="W4806" t="s">
        <v>346</v>
      </c>
      <c r="X4806" t="s">
        <v>62</v>
      </c>
      <c r="Y4806" t="s">
        <v>355</v>
      </c>
      <c r="Z4806" t="s">
        <v>96</v>
      </c>
      <c r="AA4806" t="s">
        <v>64</v>
      </c>
      <c r="AB4806" t="s">
        <v>279</v>
      </c>
      <c r="AC4806" t="s">
        <v>66</v>
      </c>
      <c r="AD4806" t="s">
        <v>96</v>
      </c>
      <c r="AE4806" t="s">
        <v>421</v>
      </c>
      <c r="AF4806" t="s">
        <v>90</v>
      </c>
      <c r="AG4806" t="s">
        <v>58</v>
      </c>
      <c r="AH4806" t="s">
        <v>472</v>
      </c>
      <c r="AI4806" t="s">
        <v>318</v>
      </c>
      <c r="AJ4806" t="s">
        <v>1250</v>
      </c>
      <c r="AK4806" t="s">
        <v>73</v>
      </c>
      <c r="AL4806" t="s">
        <v>68</v>
      </c>
      <c r="AM4806" t="s">
        <v>206</v>
      </c>
      <c r="AN4806" t="s">
        <v>76</v>
      </c>
      <c r="AO4806" t="s">
        <v>2079</v>
      </c>
      <c r="AP4806" t="s">
        <v>283</v>
      </c>
      <c r="AQ4806" t="s">
        <v>290</v>
      </c>
      <c r="AR4806" t="s">
        <v>62</v>
      </c>
      <c r="AS4806" t="s">
        <v>54</v>
      </c>
      <c r="AT4806" t="s">
        <v>152</v>
      </c>
      <c r="AU4806" t="s">
        <v>107</v>
      </c>
      <c r="AV4806" t="s">
        <v>13117</v>
      </c>
    </row>
    <row r="4807" spans="1:48" hidden="1" x14ac:dyDescent="0.3">
      <c r="A4807" t="s">
        <v>22123</v>
      </c>
      <c r="B4807" t="s">
        <v>22124</v>
      </c>
      <c r="C4807" s="1" t="str">
        <f t="shared" si="786"/>
        <v>21:0976</v>
      </c>
      <c r="D4807" s="1" t="str">
        <f t="shared" si="790"/>
        <v>21:0105</v>
      </c>
      <c r="E4807" t="s">
        <v>22125</v>
      </c>
      <c r="F4807" t="s">
        <v>22126</v>
      </c>
      <c r="H4807">
        <v>59.206111499999999</v>
      </c>
      <c r="I4807">
        <v>-96.365713400000004</v>
      </c>
      <c r="J4807" s="1" t="str">
        <f t="shared" si="791"/>
        <v>NGR lake sediment grab sample</v>
      </c>
      <c r="K4807" s="1" t="str">
        <f t="shared" si="792"/>
        <v>&lt;177 micron (NGR)</v>
      </c>
      <c r="L4807">
        <v>30</v>
      </c>
      <c r="M4807" t="s">
        <v>200</v>
      </c>
      <c r="N4807">
        <v>239</v>
      </c>
      <c r="O4807" t="s">
        <v>124</v>
      </c>
      <c r="P4807" t="s">
        <v>117</v>
      </c>
      <c r="Q4807" t="s">
        <v>315</v>
      </c>
      <c r="R4807" t="s">
        <v>139</v>
      </c>
      <c r="S4807" t="s">
        <v>57</v>
      </c>
      <c r="T4807" t="s">
        <v>552</v>
      </c>
      <c r="U4807" t="s">
        <v>290</v>
      </c>
      <c r="V4807" t="s">
        <v>2740</v>
      </c>
      <c r="W4807" t="s">
        <v>206</v>
      </c>
      <c r="X4807" t="s">
        <v>67</v>
      </c>
      <c r="Y4807" t="s">
        <v>290</v>
      </c>
      <c r="Z4807" t="s">
        <v>170</v>
      </c>
      <c r="AA4807" t="s">
        <v>64</v>
      </c>
      <c r="AB4807" t="s">
        <v>262</v>
      </c>
      <c r="AC4807" t="s">
        <v>66</v>
      </c>
      <c r="AD4807" t="s">
        <v>281</v>
      </c>
      <c r="AE4807" t="s">
        <v>9833</v>
      </c>
      <c r="AF4807" t="s">
        <v>357</v>
      </c>
      <c r="AG4807" t="s">
        <v>57</v>
      </c>
      <c r="AH4807" t="s">
        <v>472</v>
      </c>
      <c r="AI4807" t="s">
        <v>117</v>
      </c>
      <c r="AJ4807" t="s">
        <v>8826</v>
      </c>
      <c r="AK4807" t="s">
        <v>73</v>
      </c>
      <c r="AL4807" t="s">
        <v>103</v>
      </c>
      <c r="AM4807" t="s">
        <v>302</v>
      </c>
      <c r="AN4807" t="s">
        <v>76</v>
      </c>
      <c r="AO4807" t="s">
        <v>4559</v>
      </c>
      <c r="AP4807" t="s">
        <v>194</v>
      </c>
      <c r="AQ4807" t="s">
        <v>22127</v>
      </c>
      <c r="AR4807" t="s">
        <v>67</v>
      </c>
      <c r="AS4807" t="s">
        <v>127</v>
      </c>
      <c r="AT4807" t="s">
        <v>315</v>
      </c>
      <c r="AU4807" t="s">
        <v>107</v>
      </c>
      <c r="AV4807" t="s">
        <v>340</v>
      </c>
    </row>
    <row r="4808" spans="1:48" hidden="1" x14ac:dyDescent="0.3">
      <c r="A4808" t="s">
        <v>22128</v>
      </c>
      <c r="B4808" t="s">
        <v>22129</v>
      </c>
      <c r="C4808" s="1" t="str">
        <f t="shared" si="786"/>
        <v>21:0976</v>
      </c>
      <c r="D4808" s="1" t="str">
        <f t="shared" si="790"/>
        <v>21:0105</v>
      </c>
      <c r="E4808" t="s">
        <v>22130</v>
      </c>
      <c r="F4808" t="s">
        <v>22131</v>
      </c>
      <c r="H4808">
        <v>59.100712399999999</v>
      </c>
      <c r="I4808">
        <v>-96.351799099999994</v>
      </c>
      <c r="J4808" s="1" t="str">
        <f t="shared" si="791"/>
        <v>NGR lake sediment grab sample</v>
      </c>
      <c r="K4808" s="1" t="str">
        <f t="shared" si="792"/>
        <v>&lt;177 micron (NGR)</v>
      </c>
      <c r="L4808">
        <v>31</v>
      </c>
      <c r="M4808" t="s">
        <v>52</v>
      </c>
      <c r="N4808">
        <v>240</v>
      </c>
      <c r="O4808" t="s">
        <v>201</v>
      </c>
      <c r="P4808" t="s">
        <v>54</v>
      </c>
      <c r="Q4808" t="s">
        <v>279</v>
      </c>
      <c r="R4808" t="s">
        <v>264</v>
      </c>
      <c r="S4808" t="s">
        <v>57</v>
      </c>
      <c r="T4808" t="s">
        <v>550</v>
      </c>
      <c r="U4808" t="s">
        <v>138</v>
      </c>
      <c r="V4808" t="s">
        <v>2740</v>
      </c>
      <c r="W4808" t="s">
        <v>103</v>
      </c>
      <c r="X4808" t="s">
        <v>74</v>
      </c>
      <c r="Y4808" t="s">
        <v>125</v>
      </c>
      <c r="Z4808" t="s">
        <v>67</v>
      </c>
      <c r="AA4808" t="s">
        <v>64</v>
      </c>
      <c r="AB4808" t="s">
        <v>357</v>
      </c>
      <c r="AC4808" t="s">
        <v>66</v>
      </c>
      <c r="AD4808" t="s">
        <v>54</v>
      </c>
      <c r="AE4808" t="s">
        <v>15443</v>
      </c>
      <c r="AF4808" t="s">
        <v>9518</v>
      </c>
      <c r="AG4808" t="s">
        <v>203</v>
      </c>
      <c r="AH4808" t="s">
        <v>780</v>
      </c>
      <c r="AI4808" t="s">
        <v>526</v>
      </c>
      <c r="AJ4808" t="s">
        <v>136</v>
      </c>
      <c r="AK4808" t="s">
        <v>73</v>
      </c>
      <c r="AL4808" t="s">
        <v>103</v>
      </c>
      <c r="AM4808" t="s">
        <v>75</v>
      </c>
      <c r="AN4808" t="s">
        <v>76</v>
      </c>
      <c r="AO4808" t="s">
        <v>101</v>
      </c>
      <c r="AP4808" t="s">
        <v>8164</v>
      </c>
      <c r="AQ4808" t="s">
        <v>440</v>
      </c>
      <c r="AR4808" t="s">
        <v>67</v>
      </c>
      <c r="AS4808" t="s">
        <v>54</v>
      </c>
      <c r="AT4808" t="s">
        <v>73</v>
      </c>
      <c r="AU4808" t="s">
        <v>107</v>
      </c>
      <c r="AV4808" t="s">
        <v>22132</v>
      </c>
    </row>
    <row r="4809" spans="1:48" hidden="1" x14ac:dyDescent="0.3">
      <c r="A4809" t="s">
        <v>22133</v>
      </c>
      <c r="B4809" t="s">
        <v>22134</v>
      </c>
      <c r="C4809" s="1" t="str">
        <f t="shared" si="786"/>
        <v>21:0976</v>
      </c>
      <c r="D4809" s="1" t="str">
        <f>HYPERLINK("https://geochem.nrcan.gc.ca/cdogs/content/svy/svy_e.htm", "")</f>
        <v/>
      </c>
      <c r="G4809" s="1" t="str">
        <f>HYPERLINK("https://geochem.nrcan.gc.ca/cdogs/content/cr_/cr_00091_e.htm", "91")</f>
        <v>91</v>
      </c>
      <c r="J4809" t="s">
        <v>230</v>
      </c>
      <c r="K4809" t="s">
        <v>231</v>
      </c>
      <c r="L4809">
        <v>31</v>
      </c>
      <c r="M4809" t="s">
        <v>232</v>
      </c>
      <c r="N4809">
        <v>241</v>
      </c>
      <c r="O4809" t="s">
        <v>357</v>
      </c>
      <c r="P4809" t="s">
        <v>138</v>
      </c>
      <c r="Q4809" t="s">
        <v>1216</v>
      </c>
      <c r="R4809" t="s">
        <v>251</v>
      </c>
      <c r="S4809" t="s">
        <v>57</v>
      </c>
      <c r="T4809" t="s">
        <v>522</v>
      </c>
      <c r="U4809" t="s">
        <v>134</v>
      </c>
      <c r="V4809" t="s">
        <v>427</v>
      </c>
      <c r="W4809" t="s">
        <v>206</v>
      </c>
      <c r="X4809" t="s">
        <v>62</v>
      </c>
      <c r="Y4809" t="s">
        <v>240</v>
      </c>
      <c r="Z4809" t="s">
        <v>138</v>
      </c>
      <c r="AA4809" t="s">
        <v>64</v>
      </c>
      <c r="AB4809" t="s">
        <v>151</v>
      </c>
      <c r="AC4809" t="s">
        <v>177</v>
      </c>
      <c r="AD4809" t="s">
        <v>67</v>
      </c>
      <c r="AE4809" t="s">
        <v>238</v>
      </c>
      <c r="AF4809" t="s">
        <v>69</v>
      </c>
      <c r="AG4809" t="s">
        <v>616</v>
      </c>
      <c r="AH4809" t="s">
        <v>170</v>
      </c>
      <c r="AI4809" t="s">
        <v>178</v>
      </c>
      <c r="AJ4809" t="s">
        <v>53</v>
      </c>
      <c r="AK4809" t="s">
        <v>73</v>
      </c>
      <c r="AL4809" t="s">
        <v>103</v>
      </c>
      <c r="AM4809" t="s">
        <v>206</v>
      </c>
      <c r="AN4809" t="s">
        <v>76</v>
      </c>
      <c r="AO4809" t="s">
        <v>136</v>
      </c>
      <c r="AP4809" t="s">
        <v>4339</v>
      </c>
      <c r="AQ4809" t="s">
        <v>382</v>
      </c>
      <c r="AR4809" t="s">
        <v>67</v>
      </c>
      <c r="AS4809" t="s">
        <v>127</v>
      </c>
      <c r="AT4809" t="s">
        <v>262</v>
      </c>
      <c r="AU4809" t="s">
        <v>107</v>
      </c>
      <c r="AV4809" t="s">
        <v>22135</v>
      </c>
    </row>
    <row r="4810" spans="1:48" hidden="1" x14ac:dyDescent="0.3">
      <c r="A4810" t="s">
        <v>22136</v>
      </c>
      <c r="B4810" t="s">
        <v>22137</v>
      </c>
      <c r="C4810" s="1" t="str">
        <f t="shared" si="786"/>
        <v>21:0976</v>
      </c>
      <c r="D4810" s="1" t="str">
        <f t="shared" ref="D4810:D4828" si="793">HYPERLINK("https://geochem.nrcan.gc.ca/cdogs/content/svy/svy210105_e.htm", "21:0105")</f>
        <v>21:0105</v>
      </c>
      <c r="E4810" t="s">
        <v>22138</v>
      </c>
      <c r="F4810" t="s">
        <v>22139</v>
      </c>
      <c r="H4810">
        <v>59.150097600000002</v>
      </c>
      <c r="I4810">
        <v>-96.429261499999996</v>
      </c>
      <c r="J4810" s="1" t="str">
        <f t="shared" ref="J4810:J4828" si="794">HYPERLINK("https://geochem.nrcan.gc.ca/cdogs/content/kwd/kwd020027_e.htm", "NGR lake sediment grab sample")</f>
        <v>NGR lake sediment grab sample</v>
      </c>
      <c r="K4810" s="1" t="str">
        <f t="shared" ref="K4810:K4828" si="795">HYPERLINK("https://geochem.nrcan.gc.ca/cdogs/content/kwd/kwd080006_e.htm", "&lt;177 micron (NGR)")</f>
        <v>&lt;177 micron (NGR)</v>
      </c>
      <c r="L4810">
        <v>31</v>
      </c>
      <c r="M4810" t="s">
        <v>86</v>
      </c>
      <c r="N4810">
        <v>242</v>
      </c>
      <c r="O4810" t="s">
        <v>211</v>
      </c>
      <c r="P4810" t="s">
        <v>54</v>
      </c>
      <c r="Q4810" t="s">
        <v>775</v>
      </c>
      <c r="R4810" t="s">
        <v>121</v>
      </c>
      <c r="S4810" t="s">
        <v>57</v>
      </c>
      <c r="T4810" t="s">
        <v>462</v>
      </c>
      <c r="U4810" t="s">
        <v>92</v>
      </c>
      <c r="V4810" t="s">
        <v>436</v>
      </c>
      <c r="W4810" t="s">
        <v>137</v>
      </c>
      <c r="X4810" t="s">
        <v>67</v>
      </c>
      <c r="Y4810" t="s">
        <v>388</v>
      </c>
      <c r="Z4810" t="s">
        <v>96</v>
      </c>
      <c r="AA4810" t="s">
        <v>64</v>
      </c>
      <c r="AB4810" t="s">
        <v>152</v>
      </c>
      <c r="AC4810" t="s">
        <v>66</v>
      </c>
      <c r="AD4810" t="s">
        <v>170</v>
      </c>
      <c r="AE4810" t="s">
        <v>526</v>
      </c>
      <c r="AF4810" t="s">
        <v>90</v>
      </c>
      <c r="AG4810" t="s">
        <v>204</v>
      </c>
      <c r="AH4810" t="s">
        <v>472</v>
      </c>
      <c r="AI4810" t="s">
        <v>318</v>
      </c>
      <c r="AJ4810" t="s">
        <v>932</v>
      </c>
      <c r="AK4810" t="s">
        <v>73</v>
      </c>
      <c r="AL4810" t="s">
        <v>74</v>
      </c>
      <c r="AM4810" t="s">
        <v>238</v>
      </c>
      <c r="AN4810" t="s">
        <v>76</v>
      </c>
      <c r="AO4810" t="s">
        <v>5505</v>
      </c>
      <c r="AP4810" t="s">
        <v>158</v>
      </c>
      <c r="AQ4810" t="s">
        <v>290</v>
      </c>
      <c r="AR4810" t="s">
        <v>67</v>
      </c>
      <c r="AS4810" t="s">
        <v>62</v>
      </c>
      <c r="AT4810" t="s">
        <v>364</v>
      </c>
      <c r="AU4810" t="s">
        <v>107</v>
      </c>
      <c r="AV4810" t="s">
        <v>3839</v>
      </c>
    </row>
    <row r="4811" spans="1:48" hidden="1" x14ac:dyDescent="0.3">
      <c r="A4811" t="s">
        <v>22140</v>
      </c>
      <c r="B4811" t="s">
        <v>22141</v>
      </c>
      <c r="C4811" s="1" t="str">
        <f t="shared" si="786"/>
        <v>21:0976</v>
      </c>
      <c r="D4811" s="1" t="str">
        <f t="shared" si="793"/>
        <v>21:0105</v>
      </c>
      <c r="E4811" t="s">
        <v>22142</v>
      </c>
      <c r="F4811" t="s">
        <v>22143</v>
      </c>
      <c r="H4811">
        <v>59.118258500000003</v>
      </c>
      <c r="I4811">
        <v>-96.436225800000003</v>
      </c>
      <c r="J4811" s="1" t="str">
        <f t="shared" si="794"/>
        <v>NGR lake sediment grab sample</v>
      </c>
      <c r="K4811" s="1" t="str">
        <f t="shared" si="795"/>
        <v>&lt;177 micron (NGR)</v>
      </c>
      <c r="L4811">
        <v>31</v>
      </c>
      <c r="M4811" t="s">
        <v>149</v>
      </c>
      <c r="N4811">
        <v>243</v>
      </c>
      <c r="O4811" t="s">
        <v>290</v>
      </c>
      <c r="P4811" t="s">
        <v>170</v>
      </c>
      <c r="Q4811" t="s">
        <v>652</v>
      </c>
      <c r="R4811" t="s">
        <v>381</v>
      </c>
      <c r="S4811" t="s">
        <v>57</v>
      </c>
      <c r="T4811" t="s">
        <v>552</v>
      </c>
      <c r="U4811" t="s">
        <v>77</v>
      </c>
      <c r="V4811" t="s">
        <v>2740</v>
      </c>
      <c r="W4811" t="s">
        <v>71</v>
      </c>
      <c r="X4811" t="s">
        <v>170</v>
      </c>
      <c r="Y4811" t="s">
        <v>265</v>
      </c>
      <c r="Z4811" t="s">
        <v>138</v>
      </c>
      <c r="AA4811" t="s">
        <v>64</v>
      </c>
      <c r="AB4811" t="s">
        <v>437</v>
      </c>
      <c r="AC4811" t="s">
        <v>66</v>
      </c>
      <c r="AD4811" t="s">
        <v>96</v>
      </c>
      <c r="AE4811" t="s">
        <v>3792</v>
      </c>
      <c r="AF4811" t="s">
        <v>347</v>
      </c>
      <c r="AG4811" t="s">
        <v>293</v>
      </c>
      <c r="AH4811" t="s">
        <v>472</v>
      </c>
      <c r="AI4811" t="s">
        <v>1125</v>
      </c>
      <c r="AJ4811" t="s">
        <v>1716</v>
      </c>
      <c r="AK4811" t="s">
        <v>73</v>
      </c>
      <c r="AL4811" t="s">
        <v>396</v>
      </c>
      <c r="AM4811" t="s">
        <v>143</v>
      </c>
      <c r="AN4811" t="s">
        <v>76</v>
      </c>
      <c r="AO4811" t="s">
        <v>13322</v>
      </c>
      <c r="AP4811" t="s">
        <v>179</v>
      </c>
      <c r="AQ4811" t="s">
        <v>7173</v>
      </c>
      <c r="AR4811" t="s">
        <v>62</v>
      </c>
      <c r="AS4811" t="s">
        <v>96</v>
      </c>
      <c r="AT4811" t="s">
        <v>635</v>
      </c>
      <c r="AU4811" t="s">
        <v>107</v>
      </c>
      <c r="AV4811" t="s">
        <v>15083</v>
      </c>
    </row>
    <row r="4812" spans="1:48" hidden="1" x14ac:dyDescent="0.3">
      <c r="A4812" t="s">
        <v>22144</v>
      </c>
      <c r="B4812" t="s">
        <v>22145</v>
      </c>
      <c r="C4812" s="1" t="str">
        <f t="shared" si="786"/>
        <v>21:0976</v>
      </c>
      <c r="D4812" s="1" t="str">
        <f t="shared" si="793"/>
        <v>21:0105</v>
      </c>
      <c r="E4812" t="s">
        <v>22146</v>
      </c>
      <c r="F4812" t="s">
        <v>22147</v>
      </c>
      <c r="H4812">
        <v>59.086118999999997</v>
      </c>
      <c r="I4812">
        <v>-96.406380499999997</v>
      </c>
      <c r="J4812" s="1" t="str">
        <f t="shared" si="794"/>
        <v>NGR lake sediment grab sample</v>
      </c>
      <c r="K4812" s="1" t="str">
        <f t="shared" si="795"/>
        <v>&lt;177 micron (NGR)</v>
      </c>
      <c r="L4812">
        <v>31</v>
      </c>
      <c r="M4812" t="s">
        <v>165</v>
      </c>
      <c r="N4812">
        <v>244</v>
      </c>
      <c r="O4812" t="s">
        <v>306</v>
      </c>
      <c r="P4812" t="s">
        <v>54</v>
      </c>
      <c r="Q4812" t="s">
        <v>523</v>
      </c>
      <c r="R4812" t="s">
        <v>116</v>
      </c>
      <c r="S4812" t="s">
        <v>57</v>
      </c>
      <c r="T4812" t="s">
        <v>279</v>
      </c>
      <c r="U4812" t="s">
        <v>117</v>
      </c>
      <c r="V4812" t="s">
        <v>189</v>
      </c>
      <c r="W4812" t="s">
        <v>308</v>
      </c>
      <c r="X4812" t="s">
        <v>74</v>
      </c>
      <c r="Y4812" t="s">
        <v>302</v>
      </c>
      <c r="Z4812" t="s">
        <v>127</v>
      </c>
      <c r="AA4812" t="s">
        <v>64</v>
      </c>
      <c r="AB4812" t="s">
        <v>575</v>
      </c>
      <c r="AC4812" t="s">
        <v>66</v>
      </c>
      <c r="AD4812" t="s">
        <v>67</v>
      </c>
      <c r="AE4812" t="s">
        <v>206</v>
      </c>
      <c r="AF4812" t="s">
        <v>290</v>
      </c>
      <c r="AG4812" t="s">
        <v>561</v>
      </c>
      <c r="AH4812" t="s">
        <v>173</v>
      </c>
      <c r="AI4812" t="s">
        <v>156</v>
      </c>
      <c r="AJ4812" t="s">
        <v>233</v>
      </c>
      <c r="AK4812" t="s">
        <v>73</v>
      </c>
      <c r="AL4812" t="s">
        <v>74</v>
      </c>
      <c r="AM4812" t="s">
        <v>177</v>
      </c>
      <c r="AN4812" t="s">
        <v>76</v>
      </c>
      <c r="AO4812" t="s">
        <v>77</v>
      </c>
      <c r="AP4812" t="s">
        <v>210</v>
      </c>
      <c r="AQ4812" t="s">
        <v>388</v>
      </c>
      <c r="AR4812" t="s">
        <v>74</v>
      </c>
      <c r="AS4812" t="s">
        <v>54</v>
      </c>
      <c r="AT4812" t="s">
        <v>73</v>
      </c>
      <c r="AU4812" t="s">
        <v>107</v>
      </c>
      <c r="AV4812" t="s">
        <v>12871</v>
      </c>
    </row>
    <row r="4813" spans="1:48" hidden="1" x14ac:dyDescent="0.3">
      <c r="A4813" t="s">
        <v>22148</v>
      </c>
      <c r="B4813" t="s">
        <v>22149</v>
      </c>
      <c r="C4813" s="1" t="str">
        <f t="shared" si="786"/>
        <v>21:0976</v>
      </c>
      <c r="D4813" s="1" t="str">
        <f t="shared" si="793"/>
        <v>21:0105</v>
      </c>
      <c r="E4813" t="s">
        <v>22150</v>
      </c>
      <c r="F4813" t="s">
        <v>22151</v>
      </c>
      <c r="H4813">
        <v>59.043964799999998</v>
      </c>
      <c r="I4813">
        <v>-96.422740300000001</v>
      </c>
      <c r="J4813" s="1" t="str">
        <f t="shared" si="794"/>
        <v>NGR lake sediment grab sample</v>
      </c>
      <c r="K4813" s="1" t="str">
        <f t="shared" si="795"/>
        <v>&lt;177 micron (NGR)</v>
      </c>
      <c r="L4813">
        <v>31</v>
      </c>
      <c r="M4813" t="s">
        <v>185</v>
      </c>
      <c r="N4813">
        <v>245</v>
      </c>
      <c r="O4813" t="s">
        <v>236</v>
      </c>
      <c r="P4813" t="s">
        <v>54</v>
      </c>
      <c r="Q4813" t="s">
        <v>315</v>
      </c>
      <c r="R4813" t="s">
        <v>522</v>
      </c>
      <c r="S4813" t="s">
        <v>57</v>
      </c>
      <c r="T4813" t="s">
        <v>447</v>
      </c>
      <c r="U4813" t="s">
        <v>104</v>
      </c>
      <c r="V4813" t="s">
        <v>60</v>
      </c>
      <c r="W4813" t="s">
        <v>396</v>
      </c>
      <c r="X4813" t="s">
        <v>74</v>
      </c>
      <c r="Y4813" t="s">
        <v>171</v>
      </c>
      <c r="Z4813" t="s">
        <v>170</v>
      </c>
      <c r="AA4813" t="s">
        <v>64</v>
      </c>
      <c r="AB4813" t="s">
        <v>1089</v>
      </c>
      <c r="AC4813" t="s">
        <v>66</v>
      </c>
      <c r="AD4813" t="s">
        <v>62</v>
      </c>
      <c r="AE4813" t="s">
        <v>7527</v>
      </c>
      <c r="AF4813" t="s">
        <v>890</v>
      </c>
      <c r="AG4813" t="s">
        <v>436</v>
      </c>
      <c r="AH4813" t="s">
        <v>70</v>
      </c>
      <c r="AI4813" t="s">
        <v>254</v>
      </c>
      <c r="AJ4813" t="s">
        <v>7126</v>
      </c>
      <c r="AK4813" t="s">
        <v>73</v>
      </c>
      <c r="AL4813" t="s">
        <v>103</v>
      </c>
      <c r="AM4813" t="s">
        <v>448</v>
      </c>
      <c r="AN4813" t="s">
        <v>76</v>
      </c>
      <c r="AO4813" t="s">
        <v>134</v>
      </c>
      <c r="AP4813" t="s">
        <v>965</v>
      </c>
      <c r="AQ4813" t="s">
        <v>168</v>
      </c>
      <c r="AR4813" t="s">
        <v>67</v>
      </c>
      <c r="AS4813" t="s">
        <v>127</v>
      </c>
      <c r="AT4813" t="s">
        <v>152</v>
      </c>
      <c r="AU4813" t="s">
        <v>107</v>
      </c>
      <c r="AV4813" t="s">
        <v>8000</v>
      </c>
    </row>
    <row r="4814" spans="1:48" hidden="1" x14ac:dyDescent="0.3">
      <c r="A4814" t="s">
        <v>22152</v>
      </c>
      <c r="B4814" t="s">
        <v>22153</v>
      </c>
      <c r="C4814" s="1" t="str">
        <f t="shared" si="786"/>
        <v>21:0976</v>
      </c>
      <c r="D4814" s="1" t="str">
        <f t="shared" si="793"/>
        <v>21:0105</v>
      </c>
      <c r="E4814" t="s">
        <v>22154</v>
      </c>
      <c r="F4814" t="s">
        <v>22155</v>
      </c>
      <c r="H4814">
        <v>59.012506399999999</v>
      </c>
      <c r="I4814">
        <v>-96.406436400000004</v>
      </c>
      <c r="J4814" s="1" t="str">
        <f t="shared" si="794"/>
        <v>NGR lake sediment grab sample</v>
      </c>
      <c r="K4814" s="1" t="str">
        <f t="shared" si="795"/>
        <v>&lt;177 micron (NGR)</v>
      </c>
      <c r="L4814">
        <v>31</v>
      </c>
      <c r="M4814" t="s">
        <v>200</v>
      </c>
      <c r="N4814">
        <v>246</v>
      </c>
      <c r="O4814" t="s">
        <v>72</v>
      </c>
      <c r="P4814" t="s">
        <v>54</v>
      </c>
      <c r="Q4814" t="s">
        <v>802</v>
      </c>
      <c r="R4814" t="s">
        <v>347</v>
      </c>
      <c r="S4814" t="s">
        <v>57</v>
      </c>
      <c r="T4814" t="s">
        <v>291</v>
      </c>
      <c r="U4814" t="s">
        <v>88</v>
      </c>
      <c r="V4814" t="s">
        <v>616</v>
      </c>
      <c r="W4814" t="s">
        <v>79</v>
      </c>
      <c r="X4814" t="s">
        <v>67</v>
      </c>
      <c r="Y4814" t="s">
        <v>302</v>
      </c>
      <c r="Z4814" t="s">
        <v>170</v>
      </c>
      <c r="AA4814" t="s">
        <v>64</v>
      </c>
      <c r="AB4814" t="s">
        <v>381</v>
      </c>
      <c r="AC4814" t="s">
        <v>66</v>
      </c>
      <c r="AD4814" t="s">
        <v>67</v>
      </c>
      <c r="AE4814" t="s">
        <v>1090</v>
      </c>
      <c r="AF4814" t="s">
        <v>116</v>
      </c>
      <c r="AG4814" t="s">
        <v>291</v>
      </c>
      <c r="AH4814" t="s">
        <v>173</v>
      </c>
      <c r="AI4814" t="s">
        <v>53</v>
      </c>
      <c r="AJ4814" t="s">
        <v>254</v>
      </c>
      <c r="AK4814" t="s">
        <v>73</v>
      </c>
      <c r="AL4814" t="s">
        <v>125</v>
      </c>
      <c r="AM4814" t="s">
        <v>75</v>
      </c>
      <c r="AN4814" t="s">
        <v>76</v>
      </c>
      <c r="AO4814" t="s">
        <v>92</v>
      </c>
      <c r="AP4814" t="s">
        <v>414</v>
      </c>
      <c r="AQ4814" t="s">
        <v>96</v>
      </c>
      <c r="AR4814" t="s">
        <v>67</v>
      </c>
      <c r="AS4814" t="s">
        <v>54</v>
      </c>
      <c r="AT4814" t="s">
        <v>73</v>
      </c>
      <c r="AU4814" t="s">
        <v>107</v>
      </c>
      <c r="AV4814" t="s">
        <v>9473</v>
      </c>
    </row>
    <row r="4815" spans="1:48" hidden="1" x14ac:dyDescent="0.3">
      <c r="A4815" t="s">
        <v>22156</v>
      </c>
      <c r="B4815" t="s">
        <v>22157</v>
      </c>
      <c r="C4815" s="1" t="str">
        <f t="shared" si="786"/>
        <v>21:0976</v>
      </c>
      <c r="D4815" s="1" t="str">
        <f t="shared" si="793"/>
        <v>21:0105</v>
      </c>
      <c r="E4815" t="s">
        <v>22158</v>
      </c>
      <c r="F4815" t="s">
        <v>22159</v>
      </c>
      <c r="H4815">
        <v>59.009828499999998</v>
      </c>
      <c r="I4815">
        <v>-96.346122600000001</v>
      </c>
      <c r="J4815" s="1" t="str">
        <f t="shared" si="794"/>
        <v>NGR lake sediment grab sample</v>
      </c>
      <c r="K4815" s="1" t="str">
        <f t="shared" si="795"/>
        <v>&lt;177 micron (NGR)</v>
      </c>
      <c r="L4815">
        <v>31</v>
      </c>
      <c r="M4815" t="s">
        <v>217</v>
      </c>
      <c r="N4815">
        <v>247</v>
      </c>
      <c r="O4815" t="s">
        <v>15977</v>
      </c>
      <c r="P4815" t="s">
        <v>54</v>
      </c>
      <c r="Q4815" t="s">
        <v>166</v>
      </c>
      <c r="R4815" t="s">
        <v>251</v>
      </c>
      <c r="S4815" t="s">
        <v>57</v>
      </c>
      <c r="T4815" t="s">
        <v>437</v>
      </c>
      <c r="U4815" t="s">
        <v>69</v>
      </c>
      <c r="V4815" t="s">
        <v>251</v>
      </c>
      <c r="W4815" t="s">
        <v>170</v>
      </c>
      <c r="X4815" t="s">
        <v>62</v>
      </c>
      <c r="Y4815" t="s">
        <v>92</v>
      </c>
      <c r="Z4815" t="s">
        <v>138</v>
      </c>
      <c r="AA4815" t="s">
        <v>64</v>
      </c>
      <c r="AB4815" t="s">
        <v>291</v>
      </c>
      <c r="AC4815" t="s">
        <v>66</v>
      </c>
      <c r="AD4815" t="s">
        <v>127</v>
      </c>
      <c r="AE4815" t="s">
        <v>302</v>
      </c>
      <c r="AF4815" t="s">
        <v>691</v>
      </c>
      <c r="AG4815" t="s">
        <v>249</v>
      </c>
      <c r="AH4815" t="s">
        <v>173</v>
      </c>
      <c r="AI4815" t="s">
        <v>429</v>
      </c>
      <c r="AJ4815" t="s">
        <v>1440</v>
      </c>
      <c r="AK4815" t="s">
        <v>73</v>
      </c>
      <c r="AL4815" t="s">
        <v>157</v>
      </c>
      <c r="AM4815" t="s">
        <v>68</v>
      </c>
      <c r="AN4815" t="s">
        <v>76</v>
      </c>
      <c r="AO4815" t="s">
        <v>1402</v>
      </c>
      <c r="AP4815" t="s">
        <v>179</v>
      </c>
      <c r="AQ4815" t="s">
        <v>514</v>
      </c>
      <c r="AR4815" t="s">
        <v>74</v>
      </c>
      <c r="AS4815" t="s">
        <v>170</v>
      </c>
      <c r="AT4815" t="s">
        <v>437</v>
      </c>
      <c r="AU4815" t="s">
        <v>107</v>
      </c>
      <c r="AV4815" t="s">
        <v>8304</v>
      </c>
    </row>
    <row r="4816" spans="1:48" hidden="1" x14ac:dyDescent="0.3">
      <c r="A4816" t="s">
        <v>22160</v>
      </c>
      <c r="B4816" t="s">
        <v>22161</v>
      </c>
      <c r="C4816" s="1" t="str">
        <f t="shared" si="786"/>
        <v>21:0976</v>
      </c>
      <c r="D4816" s="1" t="str">
        <f t="shared" si="793"/>
        <v>21:0105</v>
      </c>
      <c r="E4816" t="s">
        <v>22162</v>
      </c>
      <c r="F4816" t="s">
        <v>22163</v>
      </c>
      <c r="H4816">
        <v>59.035184000000001</v>
      </c>
      <c r="I4816">
        <v>-96.375633800000003</v>
      </c>
      <c r="J4816" s="1" t="str">
        <f t="shared" si="794"/>
        <v>NGR lake sediment grab sample</v>
      </c>
      <c r="K4816" s="1" t="str">
        <f t="shared" si="795"/>
        <v>&lt;177 micron (NGR)</v>
      </c>
      <c r="L4816">
        <v>31</v>
      </c>
      <c r="M4816" t="s">
        <v>246</v>
      </c>
      <c r="N4816">
        <v>248</v>
      </c>
      <c r="O4816" t="s">
        <v>104</v>
      </c>
      <c r="P4816" t="s">
        <v>54</v>
      </c>
      <c r="Q4816" t="s">
        <v>462</v>
      </c>
      <c r="R4816" t="s">
        <v>1752</v>
      </c>
      <c r="S4816" t="s">
        <v>57</v>
      </c>
      <c r="T4816" t="s">
        <v>169</v>
      </c>
      <c r="U4816" t="s">
        <v>92</v>
      </c>
      <c r="V4816" t="s">
        <v>357</v>
      </c>
      <c r="W4816" t="s">
        <v>171</v>
      </c>
      <c r="X4816" t="s">
        <v>67</v>
      </c>
      <c r="Y4816" t="s">
        <v>276</v>
      </c>
      <c r="Z4816" t="s">
        <v>62</v>
      </c>
      <c r="AA4816" t="s">
        <v>64</v>
      </c>
      <c r="AB4816" t="s">
        <v>99</v>
      </c>
      <c r="AC4816" t="s">
        <v>66</v>
      </c>
      <c r="AD4816" t="s">
        <v>62</v>
      </c>
      <c r="AE4816" t="s">
        <v>3792</v>
      </c>
      <c r="AF4816" t="s">
        <v>77</v>
      </c>
      <c r="AG4816" t="s">
        <v>192</v>
      </c>
      <c r="AH4816" t="s">
        <v>173</v>
      </c>
      <c r="AI4816" t="s">
        <v>240</v>
      </c>
      <c r="AJ4816" t="s">
        <v>240</v>
      </c>
      <c r="AK4816" t="s">
        <v>73</v>
      </c>
      <c r="AL4816" t="s">
        <v>224</v>
      </c>
      <c r="AM4816" t="s">
        <v>103</v>
      </c>
      <c r="AN4816" t="s">
        <v>76</v>
      </c>
      <c r="AO4816" t="s">
        <v>168</v>
      </c>
      <c r="AP4816" t="s">
        <v>1980</v>
      </c>
      <c r="AQ4816" t="s">
        <v>308</v>
      </c>
      <c r="AR4816" t="s">
        <v>67</v>
      </c>
      <c r="AS4816" t="s">
        <v>54</v>
      </c>
      <c r="AT4816" t="s">
        <v>91</v>
      </c>
      <c r="AU4816" t="s">
        <v>107</v>
      </c>
      <c r="AV4816" t="s">
        <v>19301</v>
      </c>
    </row>
    <row r="4817" spans="1:48" hidden="1" x14ac:dyDescent="0.3">
      <c r="A4817" t="s">
        <v>22164</v>
      </c>
      <c r="B4817" t="s">
        <v>22165</v>
      </c>
      <c r="C4817" s="1" t="str">
        <f t="shared" si="786"/>
        <v>21:0976</v>
      </c>
      <c r="D4817" s="1" t="str">
        <f t="shared" si="793"/>
        <v>21:0105</v>
      </c>
      <c r="E4817" t="s">
        <v>22166</v>
      </c>
      <c r="F4817" t="s">
        <v>22167</v>
      </c>
      <c r="H4817">
        <v>59.072019500000003</v>
      </c>
      <c r="I4817">
        <v>-96.352073000000004</v>
      </c>
      <c r="J4817" s="1" t="str">
        <f t="shared" si="794"/>
        <v>NGR lake sediment grab sample</v>
      </c>
      <c r="K4817" s="1" t="str">
        <f t="shared" si="795"/>
        <v>&lt;177 micron (NGR)</v>
      </c>
      <c r="L4817">
        <v>31</v>
      </c>
      <c r="M4817" t="s">
        <v>260</v>
      </c>
      <c r="N4817">
        <v>249</v>
      </c>
      <c r="O4817" t="s">
        <v>116</v>
      </c>
      <c r="P4817" t="s">
        <v>54</v>
      </c>
      <c r="Q4817" t="s">
        <v>2374</v>
      </c>
      <c r="R4817" t="s">
        <v>357</v>
      </c>
      <c r="S4817" t="s">
        <v>57</v>
      </c>
      <c r="T4817" t="s">
        <v>277</v>
      </c>
      <c r="U4817" t="s">
        <v>178</v>
      </c>
      <c r="V4817" t="s">
        <v>365</v>
      </c>
      <c r="W4817" t="s">
        <v>79</v>
      </c>
      <c r="X4817" t="s">
        <v>74</v>
      </c>
      <c r="Y4817" t="s">
        <v>62</v>
      </c>
      <c r="Z4817" t="s">
        <v>96</v>
      </c>
      <c r="AA4817" t="s">
        <v>64</v>
      </c>
      <c r="AB4817" t="s">
        <v>326</v>
      </c>
      <c r="AC4817" t="s">
        <v>66</v>
      </c>
      <c r="AD4817" t="s">
        <v>67</v>
      </c>
      <c r="AE4817" t="s">
        <v>396</v>
      </c>
      <c r="AF4817" t="s">
        <v>192</v>
      </c>
      <c r="AG4817" t="s">
        <v>291</v>
      </c>
      <c r="AH4817" t="s">
        <v>173</v>
      </c>
      <c r="AI4817" t="s">
        <v>123</v>
      </c>
      <c r="AJ4817" t="s">
        <v>168</v>
      </c>
      <c r="AK4817" t="s">
        <v>73</v>
      </c>
      <c r="AL4817" t="s">
        <v>157</v>
      </c>
      <c r="AM4817" t="s">
        <v>526</v>
      </c>
      <c r="AN4817" t="s">
        <v>76</v>
      </c>
      <c r="AO4817" t="s">
        <v>134</v>
      </c>
      <c r="AP4817" t="s">
        <v>210</v>
      </c>
      <c r="AQ4817" t="s">
        <v>203</v>
      </c>
      <c r="AR4817" t="s">
        <v>62</v>
      </c>
      <c r="AS4817" t="s">
        <v>127</v>
      </c>
      <c r="AT4817" t="s">
        <v>73</v>
      </c>
      <c r="AU4817" t="s">
        <v>107</v>
      </c>
      <c r="AV4817" t="s">
        <v>22168</v>
      </c>
    </row>
    <row r="4818" spans="1:48" hidden="1" x14ac:dyDescent="0.3">
      <c r="A4818" t="s">
        <v>22169</v>
      </c>
      <c r="B4818" t="s">
        <v>22170</v>
      </c>
      <c r="C4818" s="1" t="str">
        <f t="shared" si="786"/>
        <v>21:0976</v>
      </c>
      <c r="D4818" s="1" t="str">
        <f t="shared" si="793"/>
        <v>21:0105</v>
      </c>
      <c r="E4818" t="s">
        <v>22130</v>
      </c>
      <c r="F4818" t="s">
        <v>22171</v>
      </c>
      <c r="H4818">
        <v>59.100712399999999</v>
      </c>
      <c r="I4818">
        <v>-96.351799099999994</v>
      </c>
      <c r="J4818" s="1" t="str">
        <f t="shared" si="794"/>
        <v>NGR lake sediment grab sample</v>
      </c>
      <c r="K4818" s="1" t="str">
        <f t="shared" si="795"/>
        <v>&lt;177 micron (NGR)</v>
      </c>
      <c r="L4818">
        <v>31</v>
      </c>
      <c r="M4818" t="s">
        <v>345</v>
      </c>
      <c r="N4818">
        <v>250</v>
      </c>
      <c r="O4818" t="s">
        <v>306</v>
      </c>
      <c r="P4818" t="s">
        <v>54</v>
      </c>
      <c r="Q4818" t="s">
        <v>250</v>
      </c>
      <c r="R4818" t="s">
        <v>575</v>
      </c>
      <c r="S4818" t="s">
        <v>57</v>
      </c>
      <c r="T4818" t="s">
        <v>139</v>
      </c>
      <c r="U4818" t="s">
        <v>57</v>
      </c>
      <c r="V4818" t="s">
        <v>2740</v>
      </c>
      <c r="W4818" t="s">
        <v>103</v>
      </c>
      <c r="X4818" t="s">
        <v>67</v>
      </c>
      <c r="Y4818" t="s">
        <v>125</v>
      </c>
      <c r="Z4818" t="s">
        <v>67</v>
      </c>
      <c r="AA4818" t="s">
        <v>64</v>
      </c>
      <c r="AB4818" t="s">
        <v>151</v>
      </c>
      <c r="AC4818" t="s">
        <v>66</v>
      </c>
      <c r="AD4818" t="s">
        <v>62</v>
      </c>
      <c r="AE4818" t="s">
        <v>3838</v>
      </c>
      <c r="AF4818" t="s">
        <v>76</v>
      </c>
      <c r="AG4818" t="s">
        <v>59</v>
      </c>
      <c r="AH4818" t="s">
        <v>472</v>
      </c>
      <c r="AI4818" t="s">
        <v>448</v>
      </c>
      <c r="AJ4818" t="s">
        <v>61</v>
      </c>
      <c r="AK4818" t="s">
        <v>73</v>
      </c>
      <c r="AL4818" t="s">
        <v>103</v>
      </c>
      <c r="AM4818" t="s">
        <v>224</v>
      </c>
      <c r="AN4818" t="s">
        <v>76</v>
      </c>
      <c r="AO4818" t="s">
        <v>101</v>
      </c>
      <c r="AP4818" t="s">
        <v>8164</v>
      </c>
      <c r="AQ4818" t="s">
        <v>280</v>
      </c>
      <c r="AR4818" t="s">
        <v>67</v>
      </c>
      <c r="AS4818" t="s">
        <v>54</v>
      </c>
      <c r="AT4818" t="s">
        <v>73</v>
      </c>
      <c r="AU4818" t="s">
        <v>107</v>
      </c>
      <c r="AV4818" t="s">
        <v>22172</v>
      </c>
    </row>
    <row r="4819" spans="1:48" hidden="1" x14ac:dyDescent="0.3">
      <c r="A4819" t="s">
        <v>22173</v>
      </c>
      <c r="B4819" t="s">
        <v>22174</v>
      </c>
      <c r="C4819" s="1" t="str">
        <f t="shared" si="786"/>
        <v>21:0976</v>
      </c>
      <c r="D4819" s="1" t="str">
        <f t="shared" si="793"/>
        <v>21:0105</v>
      </c>
      <c r="E4819" t="s">
        <v>22175</v>
      </c>
      <c r="F4819" t="s">
        <v>22176</v>
      </c>
      <c r="H4819">
        <v>59.1425074</v>
      </c>
      <c r="I4819">
        <v>-96.387968099999995</v>
      </c>
      <c r="J4819" s="1" t="str">
        <f t="shared" si="794"/>
        <v>NGR lake sediment grab sample</v>
      </c>
      <c r="K4819" s="1" t="str">
        <f t="shared" si="795"/>
        <v>&lt;177 micron (NGR)</v>
      </c>
      <c r="L4819">
        <v>31</v>
      </c>
      <c r="M4819" t="s">
        <v>273</v>
      </c>
      <c r="N4819">
        <v>251</v>
      </c>
      <c r="O4819" t="s">
        <v>102</v>
      </c>
      <c r="P4819" t="s">
        <v>54</v>
      </c>
      <c r="Q4819" t="s">
        <v>447</v>
      </c>
      <c r="R4819" t="s">
        <v>347</v>
      </c>
      <c r="S4819" t="s">
        <v>57</v>
      </c>
      <c r="T4819" t="s">
        <v>562</v>
      </c>
      <c r="U4819" t="s">
        <v>168</v>
      </c>
      <c r="V4819" t="s">
        <v>2740</v>
      </c>
      <c r="W4819" t="s">
        <v>171</v>
      </c>
      <c r="X4819" t="s">
        <v>67</v>
      </c>
      <c r="Y4819" t="s">
        <v>363</v>
      </c>
      <c r="Z4819" t="s">
        <v>170</v>
      </c>
      <c r="AA4819" t="s">
        <v>64</v>
      </c>
      <c r="AB4819" t="s">
        <v>204</v>
      </c>
      <c r="AC4819" t="s">
        <v>66</v>
      </c>
      <c r="AD4819" t="s">
        <v>77</v>
      </c>
      <c r="AE4819" t="s">
        <v>3989</v>
      </c>
      <c r="AF4819" t="s">
        <v>104</v>
      </c>
      <c r="AG4819" t="s">
        <v>99</v>
      </c>
      <c r="AH4819" t="s">
        <v>472</v>
      </c>
      <c r="AI4819" t="s">
        <v>143</v>
      </c>
      <c r="AJ4819" t="s">
        <v>294</v>
      </c>
      <c r="AK4819" t="s">
        <v>73</v>
      </c>
      <c r="AL4819" t="s">
        <v>103</v>
      </c>
      <c r="AM4819" t="s">
        <v>396</v>
      </c>
      <c r="AN4819" t="s">
        <v>76</v>
      </c>
      <c r="AO4819" t="s">
        <v>116</v>
      </c>
      <c r="AP4819" t="s">
        <v>261</v>
      </c>
      <c r="AQ4819" t="s">
        <v>221</v>
      </c>
      <c r="AR4819" t="s">
        <v>67</v>
      </c>
      <c r="AS4819" t="s">
        <v>62</v>
      </c>
      <c r="AT4819" t="s">
        <v>479</v>
      </c>
      <c r="AU4819" t="s">
        <v>107</v>
      </c>
      <c r="AV4819" t="s">
        <v>15014</v>
      </c>
    </row>
    <row r="4820" spans="1:48" hidden="1" x14ac:dyDescent="0.3">
      <c r="A4820" t="s">
        <v>22177</v>
      </c>
      <c r="B4820" t="s">
        <v>22178</v>
      </c>
      <c r="C4820" s="1" t="str">
        <f t="shared" si="786"/>
        <v>21:0976</v>
      </c>
      <c r="D4820" s="1" t="str">
        <f t="shared" si="793"/>
        <v>21:0105</v>
      </c>
      <c r="E4820" t="s">
        <v>22179</v>
      </c>
      <c r="F4820" t="s">
        <v>22180</v>
      </c>
      <c r="H4820">
        <v>59.157382499999997</v>
      </c>
      <c r="I4820">
        <v>-96.507472000000007</v>
      </c>
      <c r="J4820" s="1" t="str">
        <f t="shared" si="794"/>
        <v>NGR lake sediment grab sample</v>
      </c>
      <c r="K4820" s="1" t="str">
        <f t="shared" si="795"/>
        <v>&lt;177 micron (NGR)</v>
      </c>
      <c r="L4820">
        <v>31</v>
      </c>
      <c r="M4820" t="s">
        <v>289</v>
      </c>
      <c r="N4820">
        <v>252</v>
      </c>
      <c r="O4820" t="s">
        <v>71</v>
      </c>
      <c r="P4820" t="s">
        <v>54</v>
      </c>
      <c r="Q4820" t="s">
        <v>133</v>
      </c>
      <c r="R4820" t="s">
        <v>22181</v>
      </c>
      <c r="S4820" t="s">
        <v>57</v>
      </c>
      <c r="T4820" t="s">
        <v>277</v>
      </c>
      <c r="U4820" t="s">
        <v>290</v>
      </c>
      <c r="V4820" t="s">
        <v>151</v>
      </c>
      <c r="W4820" t="s">
        <v>220</v>
      </c>
      <c r="X4820" t="s">
        <v>67</v>
      </c>
      <c r="Y4820" t="s">
        <v>79</v>
      </c>
      <c r="Z4820" t="s">
        <v>59</v>
      </c>
      <c r="AA4820" t="s">
        <v>64</v>
      </c>
      <c r="AB4820" t="s">
        <v>316</v>
      </c>
      <c r="AC4820" t="s">
        <v>66</v>
      </c>
      <c r="AD4820" t="s">
        <v>138</v>
      </c>
      <c r="AE4820" t="s">
        <v>3289</v>
      </c>
      <c r="AF4820" t="s">
        <v>141</v>
      </c>
      <c r="AG4820" t="s">
        <v>277</v>
      </c>
      <c r="AH4820" t="s">
        <v>173</v>
      </c>
      <c r="AI4820" t="s">
        <v>123</v>
      </c>
      <c r="AJ4820" t="s">
        <v>440</v>
      </c>
      <c r="AK4820" t="s">
        <v>73</v>
      </c>
      <c r="AL4820" t="s">
        <v>68</v>
      </c>
      <c r="AM4820" t="s">
        <v>74</v>
      </c>
      <c r="AN4820" t="s">
        <v>76</v>
      </c>
      <c r="AO4820" t="s">
        <v>1217</v>
      </c>
      <c r="AP4820" t="s">
        <v>837</v>
      </c>
      <c r="AQ4820" t="s">
        <v>116</v>
      </c>
      <c r="AR4820" t="s">
        <v>67</v>
      </c>
      <c r="AS4820" t="s">
        <v>54</v>
      </c>
      <c r="AT4820" t="s">
        <v>73</v>
      </c>
      <c r="AU4820" t="s">
        <v>107</v>
      </c>
      <c r="AV4820" t="s">
        <v>22182</v>
      </c>
    </row>
    <row r="4821" spans="1:48" hidden="1" x14ac:dyDescent="0.3">
      <c r="A4821" t="s">
        <v>22183</v>
      </c>
      <c r="B4821" t="s">
        <v>22184</v>
      </c>
      <c r="C4821" s="1" t="str">
        <f t="shared" si="786"/>
        <v>21:0976</v>
      </c>
      <c r="D4821" s="1" t="str">
        <f t="shared" si="793"/>
        <v>21:0105</v>
      </c>
      <c r="E4821" t="s">
        <v>22185</v>
      </c>
      <c r="F4821" t="s">
        <v>22186</v>
      </c>
      <c r="H4821">
        <v>59.123333600000002</v>
      </c>
      <c r="I4821">
        <v>-96.501994800000006</v>
      </c>
      <c r="J4821" s="1" t="str">
        <f t="shared" si="794"/>
        <v>NGR lake sediment grab sample</v>
      </c>
      <c r="K4821" s="1" t="str">
        <f t="shared" si="795"/>
        <v>&lt;177 micron (NGR)</v>
      </c>
      <c r="L4821">
        <v>31</v>
      </c>
      <c r="M4821" t="s">
        <v>301</v>
      </c>
      <c r="N4821">
        <v>253</v>
      </c>
      <c r="O4821" t="s">
        <v>203</v>
      </c>
      <c r="P4821" t="s">
        <v>54</v>
      </c>
      <c r="Q4821" t="s">
        <v>275</v>
      </c>
      <c r="R4821" t="s">
        <v>575</v>
      </c>
      <c r="S4821" t="s">
        <v>57</v>
      </c>
      <c r="T4821" t="s">
        <v>573</v>
      </c>
      <c r="U4821" t="s">
        <v>77</v>
      </c>
      <c r="V4821" t="s">
        <v>2740</v>
      </c>
      <c r="W4821" t="s">
        <v>62</v>
      </c>
      <c r="X4821" t="s">
        <v>170</v>
      </c>
      <c r="Y4821" t="s">
        <v>114</v>
      </c>
      <c r="Z4821" t="s">
        <v>96</v>
      </c>
      <c r="AA4821" t="s">
        <v>64</v>
      </c>
      <c r="AB4821" t="s">
        <v>315</v>
      </c>
      <c r="AC4821" t="s">
        <v>66</v>
      </c>
      <c r="AD4821" t="s">
        <v>168</v>
      </c>
      <c r="AE4821" t="s">
        <v>2236</v>
      </c>
      <c r="AF4821" t="s">
        <v>90</v>
      </c>
      <c r="AG4821" t="s">
        <v>575</v>
      </c>
      <c r="AH4821" t="s">
        <v>472</v>
      </c>
      <c r="AI4821" t="s">
        <v>123</v>
      </c>
      <c r="AJ4821" t="s">
        <v>134</v>
      </c>
      <c r="AK4821" t="s">
        <v>73</v>
      </c>
      <c r="AL4821" t="s">
        <v>75</v>
      </c>
      <c r="AM4821" t="s">
        <v>302</v>
      </c>
      <c r="AN4821" t="s">
        <v>76</v>
      </c>
      <c r="AO4821" t="s">
        <v>1570</v>
      </c>
      <c r="AP4821" t="s">
        <v>234</v>
      </c>
      <c r="AQ4821" t="s">
        <v>77</v>
      </c>
      <c r="AR4821" t="s">
        <v>74</v>
      </c>
      <c r="AS4821" t="s">
        <v>96</v>
      </c>
      <c r="AT4821" t="s">
        <v>447</v>
      </c>
      <c r="AU4821" t="s">
        <v>107</v>
      </c>
      <c r="AV4821" t="s">
        <v>3909</v>
      </c>
    </row>
    <row r="4822" spans="1:48" hidden="1" x14ac:dyDescent="0.3">
      <c r="A4822" t="s">
        <v>22187</v>
      </c>
      <c r="B4822" t="s">
        <v>22188</v>
      </c>
      <c r="C4822" s="1" t="str">
        <f t="shared" si="786"/>
        <v>21:0976</v>
      </c>
      <c r="D4822" s="1" t="str">
        <f t="shared" si="793"/>
        <v>21:0105</v>
      </c>
      <c r="E4822" t="s">
        <v>22189</v>
      </c>
      <c r="F4822" t="s">
        <v>22190</v>
      </c>
      <c r="H4822">
        <v>59.088822899999997</v>
      </c>
      <c r="I4822">
        <v>-96.5994259</v>
      </c>
      <c r="J4822" s="1" t="str">
        <f t="shared" si="794"/>
        <v>NGR lake sediment grab sample</v>
      </c>
      <c r="K4822" s="1" t="str">
        <f t="shared" si="795"/>
        <v>&lt;177 micron (NGR)</v>
      </c>
      <c r="L4822">
        <v>32</v>
      </c>
      <c r="M4822" t="s">
        <v>52</v>
      </c>
      <c r="N4822">
        <v>254</v>
      </c>
      <c r="O4822" t="s">
        <v>114</v>
      </c>
      <c r="P4822" t="s">
        <v>54</v>
      </c>
      <c r="Q4822" t="s">
        <v>2374</v>
      </c>
      <c r="R4822" t="s">
        <v>356</v>
      </c>
      <c r="S4822" t="s">
        <v>57</v>
      </c>
      <c r="T4822" t="s">
        <v>489</v>
      </c>
      <c r="U4822" t="s">
        <v>357</v>
      </c>
      <c r="V4822" t="s">
        <v>575</v>
      </c>
      <c r="W4822" t="s">
        <v>127</v>
      </c>
      <c r="X4822" t="s">
        <v>62</v>
      </c>
      <c r="Y4822" t="s">
        <v>168</v>
      </c>
      <c r="Z4822" t="s">
        <v>138</v>
      </c>
      <c r="AA4822" t="s">
        <v>64</v>
      </c>
      <c r="AB4822" t="s">
        <v>315</v>
      </c>
      <c r="AC4822" t="s">
        <v>66</v>
      </c>
      <c r="AD4822" t="s">
        <v>127</v>
      </c>
      <c r="AE4822" t="s">
        <v>120</v>
      </c>
      <c r="AF4822" t="s">
        <v>134</v>
      </c>
      <c r="AG4822" t="s">
        <v>249</v>
      </c>
      <c r="AH4822" t="s">
        <v>780</v>
      </c>
      <c r="AI4822" t="s">
        <v>176</v>
      </c>
      <c r="AJ4822" t="s">
        <v>2040</v>
      </c>
      <c r="AK4822" t="s">
        <v>73</v>
      </c>
      <c r="AL4822" t="s">
        <v>238</v>
      </c>
      <c r="AM4822" t="s">
        <v>137</v>
      </c>
      <c r="AN4822" t="s">
        <v>76</v>
      </c>
      <c r="AO4822" t="s">
        <v>10237</v>
      </c>
      <c r="AP4822" t="s">
        <v>482</v>
      </c>
      <c r="AQ4822" t="s">
        <v>104</v>
      </c>
      <c r="AR4822" t="s">
        <v>62</v>
      </c>
      <c r="AS4822" t="s">
        <v>54</v>
      </c>
      <c r="AT4822" t="s">
        <v>635</v>
      </c>
      <c r="AU4822" t="s">
        <v>107</v>
      </c>
      <c r="AV4822" t="s">
        <v>22191</v>
      </c>
    </row>
    <row r="4823" spans="1:48" hidden="1" x14ac:dyDescent="0.3">
      <c r="A4823" t="s">
        <v>22192</v>
      </c>
      <c r="B4823" t="s">
        <v>22193</v>
      </c>
      <c r="C4823" s="1" t="str">
        <f t="shared" si="786"/>
        <v>21:0976</v>
      </c>
      <c r="D4823" s="1" t="str">
        <f t="shared" si="793"/>
        <v>21:0105</v>
      </c>
      <c r="E4823" t="s">
        <v>22194</v>
      </c>
      <c r="F4823" t="s">
        <v>22195</v>
      </c>
      <c r="H4823">
        <v>59.077909900000002</v>
      </c>
      <c r="I4823">
        <v>-96.472468000000006</v>
      </c>
      <c r="J4823" s="1" t="str">
        <f t="shared" si="794"/>
        <v>NGR lake sediment grab sample</v>
      </c>
      <c r="K4823" s="1" t="str">
        <f t="shared" si="795"/>
        <v>&lt;177 micron (NGR)</v>
      </c>
      <c r="L4823">
        <v>32</v>
      </c>
      <c r="M4823" t="s">
        <v>113</v>
      </c>
      <c r="N4823">
        <v>255</v>
      </c>
      <c r="O4823" t="s">
        <v>691</v>
      </c>
      <c r="P4823" t="s">
        <v>170</v>
      </c>
      <c r="Q4823" t="s">
        <v>1128</v>
      </c>
      <c r="R4823" t="s">
        <v>691</v>
      </c>
      <c r="S4823" t="s">
        <v>57</v>
      </c>
      <c r="T4823" t="s">
        <v>277</v>
      </c>
      <c r="U4823" t="s">
        <v>290</v>
      </c>
      <c r="V4823" t="s">
        <v>58</v>
      </c>
      <c r="W4823" t="s">
        <v>211</v>
      </c>
      <c r="X4823" t="s">
        <v>74</v>
      </c>
      <c r="Y4823" t="s">
        <v>118</v>
      </c>
      <c r="Z4823" t="s">
        <v>170</v>
      </c>
      <c r="AA4823" t="s">
        <v>64</v>
      </c>
      <c r="AB4823" t="s">
        <v>853</v>
      </c>
      <c r="AC4823" t="s">
        <v>66</v>
      </c>
      <c r="AD4823" t="s">
        <v>62</v>
      </c>
      <c r="AE4823" t="s">
        <v>174</v>
      </c>
      <c r="AF4823" t="s">
        <v>153</v>
      </c>
      <c r="AG4823" t="s">
        <v>223</v>
      </c>
      <c r="AH4823" t="s">
        <v>224</v>
      </c>
      <c r="AI4823" t="s">
        <v>440</v>
      </c>
      <c r="AJ4823" t="s">
        <v>168</v>
      </c>
      <c r="AK4823" t="s">
        <v>73</v>
      </c>
      <c r="AL4823" t="s">
        <v>75</v>
      </c>
      <c r="AM4823" t="s">
        <v>206</v>
      </c>
      <c r="AN4823" t="s">
        <v>76</v>
      </c>
      <c r="AO4823" t="s">
        <v>290</v>
      </c>
      <c r="AP4823" t="s">
        <v>158</v>
      </c>
      <c r="AQ4823" t="s">
        <v>1073</v>
      </c>
      <c r="AR4823" t="s">
        <v>67</v>
      </c>
      <c r="AS4823" t="s">
        <v>62</v>
      </c>
      <c r="AT4823" t="s">
        <v>152</v>
      </c>
      <c r="AU4823" t="s">
        <v>107</v>
      </c>
      <c r="AV4823" t="s">
        <v>12440</v>
      </c>
    </row>
    <row r="4824" spans="1:48" hidden="1" x14ac:dyDescent="0.3">
      <c r="A4824" t="s">
        <v>22196</v>
      </c>
      <c r="B4824" t="s">
        <v>22197</v>
      </c>
      <c r="C4824" s="1" t="str">
        <f t="shared" si="786"/>
        <v>21:0976</v>
      </c>
      <c r="D4824" s="1" t="str">
        <f t="shared" si="793"/>
        <v>21:0105</v>
      </c>
      <c r="E4824" t="s">
        <v>22194</v>
      </c>
      <c r="F4824" t="s">
        <v>22198</v>
      </c>
      <c r="H4824">
        <v>59.077909900000002</v>
      </c>
      <c r="I4824">
        <v>-96.472468000000006</v>
      </c>
      <c r="J4824" s="1" t="str">
        <f t="shared" si="794"/>
        <v>NGR lake sediment grab sample</v>
      </c>
      <c r="K4824" s="1" t="str">
        <f t="shared" si="795"/>
        <v>&lt;177 micron (NGR)</v>
      </c>
      <c r="L4824">
        <v>32</v>
      </c>
      <c r="M4824" t="s">
        <v>132</v>
      </c>
      <c r="N4824">
        <v>256</v>
      </c>
      <c r="O4824" t="s">
        <v>471</v>
      </c>
      <c r="P4824" t="s">
        <v>170</v>
      </c>
      <c r="Q4824" t="s">
        <v>1814</v>
      </c>
      <c r="R4824" t="s">
        <v>251</v>
      </c>
      <c r="S4824" t="s">
        <v>57</v>
      </c>
      <c r="T4824" t="s">
        <v>277</v>
      </c>
      <c r="U4824" t="s">
        <v>290</v>
      </c>
      <c r="V4824" t="s">
        <v>152</v>
      </c>
      <c r="W4824" t="s">
        <v>170</v>
      </c>
      <c r="X4824" t="s">
        <v>74</v>
      </c>
      <c r="Y4824" t="s">
        <v>118</v>
      </c>
      <c r="Z4824" t="s">
        <v>170</v>
      </c>
      <c r="AA4824" t="s">
        <v>64</v>
      </c>
      <c r="AB4824" t="s">
        <v>326</v>
      </c>
      <c r="AC4824" t="s">
        <v>66</v>
      </c>
      <c r="AD4824" t="s">
        <v>62</v>
      </c>
      <c r="AE4824" t="s">
        <v>74</v>
      </c>
      <c r="AF4824" t="s">
        <v>339</v>
      </c>
      <c r="AG4824" t="s">
        <v>303</v>
      </c>
      <c r="AH4824" t="s">
        <v>224</v>
      </c>
      <c r="AI4824" t="s">
        <v>514</v>
      </c>
      <c r="AJ4824" t="s">
        <v>168</v>
      </c>
      <c r="AK4824" t="s">
        <v>73</v>
      </c>
      <c r="AL4824" t="s">
        <v>177</v>
      </c>
      <c r="AM4824" t="s">
        <v>68</v>
      </c>
      <c r="AN4824" t="s">
        <v>76</v>
      </c>
      <c r="AO4824" t="s">
        <v>290</v>
      </c>
      <c r="AP4824" t="s">
        <v>210</v>
      </c>
      <c r="AQ4824" t="s">
        <v>592</v>
      </c>
      <c r="AR4824" t="s">
        <v>67</v>
      </c>
      <c r="AS4824" t="s">
        <v>54</v>
      </c>
      <c r="AT4824" t="s">
        <v>58</v>
      </c>
      <c r="AU4824" t="s">
        <v>107</v>
      </c>
      <c r="AV4824" t="s">
        <v>11733</v>
      </c>
    </row>
    <row r="4825" spans="1:48" hidden="1" x14ac:dyDescent="0.3">
      <c r="A4825" t="s">
        <v>22199</v>
      </c>
      <c r="B4825" t="s">
        <v>22200</v>
      </c>
      <c r="C4825" s="1" t="str">
        <f t="shared" ref="C4825:C4890" si="796">HYPERLINK("https://geochem.nrcan.gc.ca/cdogs/content/bdl/bdl210976_e.htm", "21:0976")</f>
        <v>21:0976</v>
      </c>
      <c r="D4825" s="1" t="str">
        <f t="shared" si="793"/>
        <v>21:0105</v>
      </c>
      <c r="E4825" t="s">
        <v>22201</v>
      </c>
      <c r="F4825" t="s">
        <v>22202</v>
      </c>
      <c r="H4825">
        <v>59.054232200000001</v>
      </c>
      <c r="I4825">
        <v>-96.464964199999997</v>
      </c>
      <c r="J4825" s="1" t="str">
        <f t="shared" si="794"/>
        <v>NGR lake sediment grab sample</v>
      </c>
      <c r="K4825" s="1" t="str">
        <f t="shared" si="795"/>
        <v>&lt;177 micron (NGR)</v>
      </c>
      <c r="L4825">
        <v>32</v>
      </c>
      <c r="M4825" t="s">
        <v>86</v>
      </c>
      <c r="N4825">
        <v>257</v>
      </c>
      <c r="O4825" t="s">
        <v>282</v>
      </c>
      <c r="P4825" t="s">
        <v>54</v>
      </c>
      <c r="Q4825" t="s">
        <v>91</v>
      </c>
      <c r="R4825" t="s">
        <v>192</v>
      </c>
      <c r="S4825" t="s">
        <v>57</v>
      </c>
      <c r="T4825" t="s">
        <v>381</v>
      </c>
      <c r="U4825" t="s">
        <v>57</v>
      </c>
      <c r="V4825" t="s">
        <v>141</v>
      </c>
      <c r="W4825" t="s">
        <v>125</v>
      </c>
      <c r="X4825" t="s">
        <v>67</v>
      </c>
      <c r="Y4825" t="s">
        <v>74</v>
      </c>
      <c r="Z4825" t="s">
        <v>67</v>
      </c>
      <c r="AA4825" t="s">
        <v>64</v>
      </c>
      <c r="AB4825" t="s">
        <v>290</v>
      </c>
      <c r="AC4825" t="s">
        <v>66</v>
      </c>
      <c r="AD4825" t="s">
        <v>67</v>
      </c>
      <c r="AE4825" t="s">
        <v>8614</v>
      </c>
      <c r="AF4825" t="s">
        <v>281</v>
      </c>
      <c r="AG4825" t="s">
        <v>178</v>
      </c>
      <c r="AH4825" t="s">
        <v>472</v>
      </c>
      <c r="AI4825" t="s">
        <v>355</v>
      </c>
      <c r="AJ4825" t="s">
        <v>448</v>
      </c>
      <c r="AK4825" t="s">
        <v>73</v>
      </c>
      <c r="AL4825" t="s">
        <v>103</v>
      </c>
      <c r="AM4825" t="s">
        <v>103</v>
      </c>
      <c r="AN4825" t="s">
        <v>76</v>
      </c>
      <c r="AO4825" t="s">
        <v>193</v>
      </c>
      <c r="AP4825" t="s">
        <v>1216</v>
      </c>
      <c r="AQ4825" t="s">
        <v>388</v>
      </c>
      <c r="AR4825" t="s">
        <v>67</v>
      </c>
      <c r="AS4825" t="s">
        <v>54</v>
      </c>
      <c r="AT4825" t="s">
        <v>73</v>
      </c>
      <c r="AU4825" t="s">
        <v>107</v>
      </c>
      <c r="AV4825" t="s">
        <v>20257</v>
      </c>
    </row>
    <row r="4826" spans="1:48" hidden="1" x14ac:dyDescent="0.3">
      <c r="A4826" t="s">
        <v>22203</v>
      </c>
      <c r="B4826" t="s">
        <v>22204</v>
      </c>
      <c r="C4826" s="1" t="str">
        <f t="shared" si="796"/>
        <v>21:0976</v>
      </c>
      <c r="D4826" s="1" t="str">
        <f t="shared" si="793"/>
        <v>21:0105</v>
      </c>
      <c r="E4826" t="s">
        <v>22205</v>
      </c>
      <c r="F4826" t="s">
        <v>22206</v>
      </c>
      <c r="H4826">
        <v>59.029591000000003</v>
      </c>
      <c r="I4826">
        <v>-96.503082500000005</v>
      </c>
      <c r="J4826" s="1" t="str">
        <f t="shared" si="794"/>
        <v>NGR lake sediment grab sample</v>
      </c>
      <c r="K4826" s="1" t="str">
        <f t="shared" si="795"/>
        <v>&lt;177 micron (NGR)</v>
      </c>
      <c r="L4826">
        <v>32</v>
      </c>
      <c r="M4826" t="s">
        <v>149</v>
      </c>
      <c r="N4826">
        <v>258</v>
      </c>
      <c r="O4826" t="s">
        <v>438</v>
      </c>
      <c r="P4826" t="s">
        <v>54</v>
      </c>
      <c r="Q4826" t="s">
        <v>777</v>
      </c>
      <c r="R4826" t="s">
        <v>317</v>
      </c>
      <c r="S4826" t="s">
        <v>57</v>
      </c>
      <c r="T4826" t="s">
        <v>315</v>
      </c>
      <c r="U4826" t="s">
        <v>121</v>
      </c>
      <c r="V4826" t="s">
        <v>100</v>
      </c>
      <c r="W4826" t="s">
        <v>96</v>
      </c>
      <c r="X4826" t="s">
        <v>62</v>
      </c>
      <c r="Y4826" t="s">
        <v>168</v>
      </c>
      <c r="Z4826" t="s">
        <v>96</v>
      </c>
      <c r="AA4826" t="s">
        <v>64</v>
      </c>
      <c r="AB4826" t="s">
        <v>175</v>
      </c>
      <c r="AC4826" t="s">
        <v>66</v>
      </c>
      <c r="AD4826" t="s">
        <v>127</v>
      </c>
      <c r="AE4826" t="s">
        <v>68</v>
      </c>
      <c r="AF4826" t="s">
        <v>478</v>
      </c>
      <c r="AG4826" t="s">
        <v>438</v>
      </c>
      <c r="AH4826" t="s">
        <v>70</v>
      </c>
      <c r="AI4826" t="s">
        <v>203</v>
      </c>
      <c r="AJ4826" t="s">
        <v>4253</v>
      </c>
      <c r="AK4826" t="s">
        <v>73</v>
      </c>
      <c r="AL4826" t="s">
        <v>74</v>
      </c>
      <c r="AM4826" t="s">
        <v>526</v>
      </c>
      <c r="AN4826" t="s">
        <v>76</v>
      </c>
      <c r="AO4826" t="s">
        <v>1638</v>
      </c>
      <c r="AP4826" t="s">
        <v>295</v>
      </c>
      <c r="AQ4826" t="s">
        <v>102</v>
      </c>
      <c r="AR4826" t="s">
        <v>62</v>
      </c>
      <c r="AS4826" t="s">
        <v>170</v>
      </c>
      <c r="AT4826" t="s">
        <v>437</v>
      </c>
      <c r="AU4826" t="s">
        <v>107</v>
      </c>
      <c r="AV4826" t="s">
        <v>825</v>
      </c>
    </row>
    <row r="4827" spans="1:48" hidden="1" x14ac:dyDescent="0.3">
      <c r="A4827" t="s">
        <v>22207</v>
      </c>
      <c r="B4827" t="s">
        <v>22208</v>
      </c>
      <c r="C4827" s="1" t="str">
        <f t="shared" si="796"/>
        <v>21:0976</v>
      </c>
      <c r="D4827" s="1" t="str">
        <f t="shared" si="793"/>
        <v>21:0105</v>
      </c>
      <c r="E4827" t="s">
        <v>22209</v>
      </c>
      <c r="F4827" t="s">
        <v>22210</v>
      </c>
      <c r="H4827">
        <v>59.20185</v>
      </c>
      <c r="I4827">
        <v>-96.415684900000002</v>
      </c>
      <c r="J4827" s="1" t="str">
        <f t="shared" si="794"/>
        <v>NGR lake sediment grab sample</v>
      </c>
      <c r="K4827" s="1" t="str">
        <f t="shared" si="795"/>
        <v>&lt;177 micron (NGR)</v>
      </c>
      <c r="L4827">
        <v>32</v>
      </c>
      <c r="M4827" t="s">
        <v>165</v>
      </c>
      <c r="N4827">
        <v>259</v>
      </c>
      <c r="O4827" t="s">
        <v>171</v>
      </c>
      <c r="P4827" t="s">
        <v>54</v>
      </c>
      <c r="Q4827" t="s">
        <v>1158</v>
      </c>
      <c r="R4827" t="s">
        <v>77</v>
      </c>
      <c r="S4827" t="s">
        <v>57</v>
      </c>
      <c r="T4827" t="s">
        <v>315</v>
      </c>
      <c r="U4827" t="s">
        <v>138</v>
      </c>
      <c r="V4827" t="s">
        <v>357</v>
      </c>
      <c r="W4827" t="s">
        <v>448</v>
      </c>
      <c r="X4827" t="s">
        <v>74</v>
      </c>
      <c r="Y4827" t="s">
        <v>62</v>
      </c>
      <c r="Z4827" t="s">
        <v>138</v>
      </c>
      <c r="AA4827" t="s">
        <v>64</v>
      </c>
      <c r="AB4827" t="s">
        <v>698</v>
      </c>
      <c r="AC4827" t="s">
        <v>66</v>
      </c>
      <c r="AD4827" t="s">
        <v>67</v>
      </c>
      <c r="AE4827" t="s">
        <v>421</v>
      </c>
      <c r="AF4827" t="s">
        <v>168</v>
      </c>
      <c r="AG4827" t="s">
        <v>561</v>
      </c>
      <c r="AH4827" t="s">
        <v>780</v>
      </c>
      <c r="AI4827" t="s">
        <v>338</v>
      </c>
      <c r="AJ4827" t="s">
        <v>208</v>
      </c>
      <c r="AK4827" t="s">
        <v>73</v>
      </c>
      <c r="AL4827" t="s">
        <v>157</v>
      </c>
      <c r="AM4827" t="s">
        <v>74</v>
      </c>
      <c r="AN4827" t="s">
        <v>76</v>
      </c>
      <c r="AO4827" t="s">
        <v>9700</v>
      </c>
      <c r="AP4827" t="s">
        <v>126</v>
      </c>
      <c r="AQ4827" t="s">
        <v>92</v>
      </c>
      <c r="AR4827" t="s">
        <v>67</v>
      </c>
      <c r="AS4827" t="s">
        <v>54</v>
      </c>
      <c r="AT4827" t="s">
        <v>73</v>
      </c>
      <c r="AU4827" t="s">
        <v>107</v>
      </c>
      <c r="AV4827" t="s">
        <v>9057</v>
      </c>
    </row>
    <row r="4828" spans="1:48" hidden="1" x14ac:dyDescent="0.3">
      <c r="A4828" t="s">
        <v>22211</v>
      </c>
      <c r="B4828" t="s">
        <v>22212</v>
      </c>
      <c r="C4828" s="1" t="str">
        <f t="shared" si="796"/>
        <v>21:0976</v>
      </c>
      <c r="D4828" s="1" t="str">
        <f t="shared" si="793"/>
        <v>21:0105</v>
      </c>
      <c r="E4828" t="s">
        <v>22213</v>
      </c>
      <c r="F4828" t="s">
        <v>22214</v>
      </c>
      <c r="H4828">
        <v>59.184075499999999</v>
      </c>
      <c r="I4828">
        <v>-96.447350799999995</v>
      </c>
      <c r="J4828" s="1" t="str">
        <f t="shared" si="794"/>
        <v>NGR lake sediment grab sample</v>
      </c>
      <c r="K4828" s="1" t="str">
        <f t="shared" si="795"/>
        <v>&lt;177 micron (NGR)</v>
      </c>
      <c r="L4828">
        <v>32</v>
      </c>
      <c r="M4828" t="s">
        <v>185</v>
      </c>
      <c r="N4828">
        <v>260</v>
      </c>
      <c r="O4828" t="s">
        <v>68</v>
      </c>
      <c r="P4828" t="s">
        <v>54</v>
      </c>
      <c r="Q4828" t="s">
        <v>315</v>
      </c>
      <c r="R4828" t="s">
        <v>69</v>
      </c>
      <c r="S4828" t="s">
        <v>57</v>
      </c>
      <c r="T4828" t="s">
        <v>91</v>
      </c>
      <c r="U4828" t="s">
        <v>57</v>
      </c>
      <c r="V4828" t="s">
        <v>2740</v>
      </c>
      <c r="W4828" t="s">
        <v>103</v>
      </c>
      <c r="X4828" t="s">
        <v>67</v>
      </c>
      <c r="Y4828" t="s">
        <v>177</v>
      </c>
      <c r="Z4828" t="s">
        <v>67</v>
      </c>
      <c r="AA4828" t="s">
        <v>64</v>
      </c>
      <c r="AB4828" t="s">
        <v>411</v>
      </c>
      <c r="AC4828" t="s">
        <v>66</v>
      </c>
      <c r="AD4828" t="s">
        <v>67</v>
      </c>
      <c r="AE4828" t="s">
        <v>8614</v>
      </c>
      <c r="AF4828" t="s">
        <v>178</v>
      </c>
      <c r="AG4828" t="s">
        <v>168</v>
      </c>
      <c r="AH4828" t="s">
        <v>780</v>
      </c>
      <c r="AI4828" t="s">
        <v>448</v>
      </c>
      <c r="AJ4828" t="s">
        <v>338</v>
      </c>
      <c r="AK4828" t="s">
        <v>73</v>
      </c>
      <c r="AL4828" t="s">
        <v>103</v>
      </c>
      <c r="AM4828" t="s">
        <v>224</v>
      </c>
      <c r="AN4828" t="s">
        <v>76</v>
      </c>
      <c r="AO4828" t="s">
        <v>178</v>
      </c>
      <c r="AP4828" t="s">
        <v>1227</v>
      </c>
      <c r="AQ4828" t="s">
        <v>413</v>
      </c>
      <c r="AR4828" t="s">
        <v>67</v>
      </c>
      <c r="AS4828" t="s">
        <v>54</v>
      </c>
      <c r="AT4828" t="s">
        <v>73</v>
      </c>
      <c r="AU4828" t="s">
        <v>107</v>
      </c>
      <c r="AV4828" t="s">
        <v>22215</v>
      </c>
    </row>
    <row r="4829" spans="1:48" hidden="1" x14ac:dyDescent="0.3">
      <c r="A4829" t="s">
        <v>22216</v>
      </c>
      <c r="B4829" t="s">
        <v>22217</v>
      </c>
      <c r="C4829" s="1" t="str">
        <f t="shared" si="796"/>
        <v>21:0976</v>
      </c>
      <c r="D4829" s="1" t="str">
        <f>HYPERLINK("https://geochem.nrcan.gc.ca/cdogs/content/svy/svy_e.htm", "")</f>
        <v/>
      </c>
      <c r="G4829" s="1" t="str">
        <f>HYPERLINK("https://geochem.nrcan.gc.ca/cdogs/content/cr_/cr_00160_e.htm", "160")</f>
        <v>160</v>
      </c>
      <c r="J4829" t="s">
        <v>230</v>
      </c>
      <c r="K4829" t="s">
        <v>231</v>
      </c>
      <c r="L4829">
        <v>32</v>
      </c>
      <c r="M4829" t="s">
        <v>232</v>
      </c>
      <c r="N4829">
        <v>261</v>
      </c>
      <c r="O4829" t="s">
        <v>592</v>
      </c>
      <c r="P4829" t="s">
        <v>96</v>
      </c>
      <c r="Q4829" t="s">
        <v>105</v>
      </c>
      <c r="R4829" t="s">
        <v>75</v>
      </c>
      <c r="S4829" t="s">
        <v>57</v>
      </c>
      <c r="T4829" t="s">
        <v>250</v>
      </c>
      <c r="U4829" t="s">
        <v>168</v>
      </c>
      <c r="V4829" t="s">
        <v>97</v>
      </c>
      <c r="W4829" t="s">
        <v>63</v>
      </c>
      <c r="X4829" t="s">
        <v>62</v>
      </c>
      <c r="Y4829" t="s">
        <v>355</v>
      </c>
      <c r="Z4829" t="s">
        <v>117</v>
      </c>
      <c r="AA4829" t="s">
        <v>64</v>
      </c>
      <c r="AB4829" t="s">
        <v>192</v>
      </c>
      <c r="AC4829" t="s">
        <v>66</v>
      </c>
      <c r="AD4829" t="s">
        <v>67</v>
      </c>
      <c r="AE4829" t="s">
        <v>171</v>
      </c>
      <c r="AF4829" t="s">
        <v>116</v>
      </c>
      <c r="AG4829" t="s">
        <v>853</v>
      </c>
      <c r="AH4829" t="s">
        <v>74</v>
      </c>
      <c r="AI4829" t="s">
        <v>92</v>
      </c>
      <c r="AJ4829" t="s">
        <v>306</v>
      </c>
      <c r="AK4829" t="s">
        <v>73</v>
      </c>
      <c r="AL4829" t="s">
        <v>526</v>
      </c>
      <c r="AM4829" t="s">
        <v>74</v>
      </c>
      <c r="AN4829" t="s">
        <v>76</v>
      </c>
      <c r="AO4829" t="s">
        <v>168</v>
      </c>
      <c r="AP4829" t="s">
        <v>2054</v>
      </c>
      <c r="AQ4829" t="s">
        <v>193</v>
      </c>
      <c r="AR4829" t="s">
        <v>74</v>
      </c>
      <c r="AS4829" t="s">
        <v>62</v>
      </c>
      <c r="AT4829" t="s">
        <v>73</v>
      </c>
      <c r="AU4829" t="s">
        <v>462</v>
      </c>
      <c r="AV4829" t="s">
        <v>22218</v>
      </c>
    </row>
    <row r="4830" spans="1:48" hidden="1" x14ac:dyDescent="0.3">
      <c r="A4830" t="s">
        <v>22219</v>
      </c>
      <c r="B4830" t="s">
        <v>22220</v>
      </c>
      <c r="C4830" s="1" t="str">
        <f t="shared" si="796"/>
        <v>21:0976</v>
      </c>
      <c r="D4830" s="1" t="str">
        <f t="shared" ref="D4830:D4849" si="797">HYPERLINK("https://geochem.nrcan.gc.ca/cdogs/content/svy/svy210105_e.htm", "21:0105")</f>
        <v>21:0105</v>
      </c>
      <c r="E4830" t="s">
        <v>22221</v>
      </c>
      <c r="F4830" t="s">
        <v>22222</v>
      </c>
      <c r="H4830">
        <v>59.118080200000001</v>
      </c>
      <c r="I4830">
        <v>-96.548751600000003</v>
      </c>
      <c r="J4830" s="1" t="str">
        <f t="shared" ref="J4830:J4849" si="798">HYPERLINK("https://geochem.nrcan.gc.ca/cdogs/content/kwd/kwd020027_e.htm", "NGR lake sediment grab sample")</f>
        <v>NGR lake sediment grab sample</v>
      </c>
      <c r="K4830" s="1" t="str">
        <f t="shared" ref="K4830:K4849" si="799">HYPERLINK("https://geochem.nrcan.gc.ca/cdogs/content/kwd/kwd080006_e.htm", "&lt;177 micron (NGR)")</f>
        <v>&lt;177 micron (NGR)</v>
      </c>
      <c r="L4830">
        <v>32</v>
      </c>
      <c r="M4830" t="s">
        <v>200</v>
      </c>
      <c r="N4830">
        <v>262</v>
      </c>
      <c r="O4830" t="s">
        <v>62</v>
      </c>
      <c r="P4830" t="s">
        <v>96</v>
      </c>
      <c r="Q4830" t="s">
        <v>1128</v>
      </c>
      <c r="R4830" t="s">
        <v>187</v>
      </c>
      <c r="S4830" t="s">
        <v>57</v>
      </c>
      <c r="T4830" t="s">
        <v>219</v>
      </c>
      <c r="U4830" t="s">
        <v>88</v>
      </c>
      <c r="V4830" t="s">
        <v>2740</v>
      </c>
      <c r="W4830" t="s">
        <v>448</v>
      </c>
      <c r="X4830" t="s">
        <v>62</v>
      </c>
      <c r="Y4830" t="s">
        <v>302</v>
      </c>
      <c r="Z4830" t="s">
        <v>127</v>
      </c>
      <c r="AA4830" t="s">
        <v>64</v>
      </c>
      <c r="AB4830" t="s">
        <v>139</v>
      </c>
      <c r="AC4830" t="s">
        <v>66</v>
      </c>
      <c r="AD4830" t="s">
        <v>67</v>
      </c>
      <c r="AE4830" t="s">
        <v>606</v>
      </c>
      <c r="AF4830" t="s">
        <v>76</v>
      </c>
      <c r="AG4830" t="s">
        <v>316</v>
      </c>
      <c r="AH4830" t="s">
        <v>780</v>
      </c>
      <c r="AI4830" t="s">
        <v>127</v>
      </c>
      <c r="AJ4830" t="s">
        <v>159</v>
      </c>
      <c r="AK4830" t="s">
        <v>73</v>
      </c>
      <c r="AL4830" t="s">
        <v>103</v>
      </c>
      <c r="AM4830" t="s">
        <v>177</v>
      </c>
      <c r="AN4830" t="s">
        <v>76</v>
      </c>
      <c r="AO4830" t="s">
        <v>281</v>
      </c>
      <c r="AP4830" t="s">
        <v>234</v>
      </c>
      <c r="AQ4830" t="s">
        <v>104</v>
      </c>
      <c r="AR4830" t="s">
        <v>67</v>
      </c>
      <c r="AS4830" t="s">
        <v>54</v>
      </c>
      <c r="AT4830" t="s">
        <v>73</v>
      </c>
      <c r="AU4830" t="s">
        <v>107</v>
      </c>
      <c r="AV4830" t="s">
        <v>22223</v>
      </c>
    </row>
    <row r="4831" spans="1:48" hidden="1" x14ac:dyDescent="0.3">
      <c r="A4831" t="s">
        <v>22224</v>
      </c>
      <c r="B4831" t="s">
        <v>22225</v>
      </c>
      <c r="C4831" s="1" t="str">
        <f t="shared" si="796"/>
        <v>21:0976</v>
      </c>
      <c r="D4831" s="1" t="str">
        <f t="shared" si="797"/>
        <v>21:0105</v>
      </c>
      <c r="E4831" t="s">
        <v>22226</v>
      </c>
      <c r="F4831" t="s">
        <v>22227</v>
      </c>
      <c r="H4831">
        <v>59.088092799999998</v>
      </c>
      <c r="I4831">
        <v>-96.552218499999995</v>
      </c>
      <c r="J4831" s="1" t="str">
        <f t="shared" si="798"/>
        <v>NGR lake sediment grab sample</v>
      </c>
      <c r="K4831" s="1" t="str">
        <f t="shared" si="799"/>
        <v>&lt;177 micron (NGR)</v>
      </c>
      <c r="L4831">
        <v>32</v>
      </c>
      <c r="M4831" t="s">
        <v>217</v>
      </c>
      <c r="N4831">
        <v>263</v>
      </c>
      <c r="O4831" t="s">
        <v>336</v>
      </c>
      <c r="P4831" t="s">
        <v>54</v>
      </c>
      <c r="Q4831" t="s">
        <v>202</v>
      </c>
      <c r="R4831" t="s">
        <v>77</v>
      </c>
      <c r="S4831" t="s">
        <v>57</v>
      </c>
      <c r="T4831" t="s">
        <v>462</v>
      </c>
      <c r="U4831" t="s">
        <v>290</v>
      </c>
      <c r="V4831" t="s">
        <v>282</v>
      </c>
      <c r="W4831" t="s">
        <v>308</v>
      </c>
      <c r="X4831" t="s">
        <v>62</v>
      </c>
      <c r="Y4831" t="s">
        <v>240</v>
      </c>
      <c r="Z4831" t="s">
        <v>168</v>
      </c>
      <c r="AA4831" t="s">
        <v>64</v>
      </c>
      <c r="AB4831" t="s">
        <v>91</v>
      </c>
      <c r="AC4831" t="s">
        <v>66</v>
      </c>
      <c r="AD4831" t="s">
        <v>62</v>
      </c>
      <c r="AE4831" t="s">
        <v>448</v>
      </c>
      <c r="AF4831" t="s">
        <v>121</v>
      </c>
      <c r="AG4831" t="s">
        <v>315</v>
      </c>
      <c r="AH4831" t="s">
        <v>780</v>
      </c>
      <c r="AI4831" t="s">
        <v>402</v>
      </c>
      <c r="AJ4831" t="s">
        <v>281</v>
      </c>
      <c r="AK4831" t="s">
        <v>73</v>
      </c>
      <c r="AL4831" t="s">
        <v>526</v>
      </c>
      <c r="AM4831" t="s">
        <v>421</v>
      </c>
      <c r="AN4831" t="s">
        <v>76</v>
      </c>
      <c r="AO4831" t="s">
        <v>1633</v>
      </c>
      <c r="AP4831" t="s">
        <v>295</v>
      </c>
      <c r="AQ4831" t="s">
        <v>168</v>
      </c>
      <c r="AR4831" t="s">
        <v>67</v>
      </c>
      <c r="AS4831" t="s">
        <v>170</v>
      </c>
      <c r="AT4831" t="s">
        <v>248</v>
      </c>
      <c r="AU4831" t="s">
        <v>107</v>
      </c>
      <c r="AV4831" t="s">
        <v>2577</v>
      </c>
    </row>
    <row r="4832" spans="1:48" hidden="1" x14ac:dyDescent="0.3">
      <c r="A4832" t="s">
        <v>22228</v>
      </c>
      <c r="B4832" t="s">
        <v>22229</v>
      </c>
      <c r="C4832" s="1" t="str">
        <f t="shared" si="796"/>
        <v>21:0976</v>
      </c>
      <c r="D4832" s="1" t="str">
        <f t="shared" si="797"/>
        <v>21:0105</v>
      </c>
      <c r="E4832" t="s">
        <v>22230</v>
      </c>
      <c r="F4832" t="s">
        <v>22231</v>
      </c>
      <c r="H4832">
        <v>59.060025600000003</v>
      </c>
      <c r="I4832">
        <v>-96.553187300000005</v>
      </c>
      <c r="J4832" s="1" t="str">
        <f t="shared" si="798"/>
        <v>NGR lake sediment grab sample</v>
      </c>
      <c r="K4832" s="1" t="str">
        <f t="shared" si="799"/>
        <v>&lt;177 micron (NGR)</v>
      </c>
      <c r="L4832">
        <v>32</v>
      </c>
      <c r="M4832" t="s">
        <v>246</v>
      </c>
      <c r="N4832">
        <v>264</v>
      </c>
      <c r="O4832" t="s">
        <v>77</v>
      </c>
      <c r="P4832" t="s">
        <v>54</v>
      </c>
      <c r="Q4832" t="s">
        <v>115</v>
      </c>
      <c r="R4832" t="s">
        <v>116</v>
      </c>
      <c r="S4832" t="s">
        <v>57</v>
      </c>
      <c r="T4832" t="s">
        <v>479</v>
      </c>
      <c r="U4832" t="s">
        <v>347</v>
      </c>
      <c r="V4832" t="s">
        <v>252</v>
      </c>
      <c r="W4832" t="s">
        <v>106</v>
      </c>
      <c r="X4832" t="s">
        <v>62</v>
      </c>
      <c r="Y4832" t="s">
        <v>292</v>
      </c>
      <c r="Z4832" t="s">
        <v>117</v>
      </c>
      <c r="AA4832" t="s">
        <v>64</v>
      </c>
      <c r="AB4832" t="s">
        <v>152</v>
      </c>
      <c r="AC4832" t="s">
        <v>66</v>
      </c>
      <c r="AD4832" t="s">
        <v>170</v>
      </c>
      <c r="AE4832" t="s">
        <v>302</v>
      </c>
      <c r="AF4832" t="s">
        <v>428</v>
      </c>
      <c r="AG4832" t="s">
        <v>91</v>
      </c>
      <c r="AH4832" t="s">
        <v>70</v>
      </c>
      <c r="AI4832" t="s">
        <v>168</v>
      </c>
      <c r="AJ4832" t="s">
        <v>1288</v>
      </c>
      <c r="AK4832" t="s">
        <v>73</v>
      </c>
      <c r="AL4832" t="s">
        <v>396</v>
      </c>
      <c r="AM4832" t="s">
        <v>396</v>
      </c>
      <c r="AN4832" t="s">
        <v>76</v>
      </c>
      <c r="AO4832" t="s">
        <v>669</v>
      </c>
      <c r="AP4832" t="s">
        <v>837</v>
      </c>
      <c r="AQ4832" t="s">
        <v>104</v>
      </c>
      <c r="AR4832" t="s">
        <v>62</v>
      </c>
      <c r="AS4832" t="s">
        <v>170</v>
      </c>
      <c r="AT4832" t="s">
        <v>364</v>
      </c>
      <c r="AU4832" t="s">
        <v>107</v>
      </c>
      <c r="AV4832" t="s">
        <v>2841</v>
      </c>
    </row>
    <row r="4833" spans="1:48" hidden="1" x14ac:dyDescent="0.3">
      <c r="A4833" t="s">
        <v>22232</v>
      </c>
      <c r="B4833" t="s">
        <v>22233</v>
      </c>
      <c r="C4833" s="1" t="str">
        <f t="shared" si="796"/>
        <v>21:0976</v>
      </c>
      <c r="D4833" s="1" t="str">
        <f t="shared" si="797"/>
        <v>21:0105</v>
      </c>
      <c r="E4833" t="s">
        <v>22234</v>
      </c>
      <c r="F4833" t="s">
        <v>22235</v>
      </c>
      <c r="H4833">
        <v>59.082614700000001</v>
      </c>
      <c r="I4833">
        <v>-96.286545500000003</v>
      </c>
      <c r="J4833" s="1" t="str">
        <f t="shared" si="798"/>
        <v>NGR lake sediment grab sample</v>
      </c>
      <c r="K4833" s="1" t="str">
        <f t="shared" si="799"/>
        <v>&lt;177 micron (NGR)</v>
      </c>
      <c r="L4833">
        <v>32</v>
      </c>
      <c r="M4833" t="s">
        <v>260</v>
      </c>
      <c r="N4833">
        <v>265</v>
      </c>
      <c r="O4833" t="s">
        <v>87</v>
      </c>
      <c r="P4833" t="s">
        <v>170</v>
      </c>
      <c r="Q4833" t="s">
        <v>91</v>
      </c>
      <c r="R4833" t="s">
        <v>251</v>
      </c>
      <c r="S4833" t="s">
        <v>57</v>
      </c>
      <c r="T4833" t="s">
        <v>172</v>
      </c>
      <c r="U4833" t="s">
        <v>138</v>
      </c>
      <c r="V4833" t="s">
        <v>2740</v>
      </c>
      <c r="W4833" t="s">
        <v>103</v>
      </c>
      <c r="X4833" t="s">
        <v>67</v>
      </c>
      <c r="Y4833" t="s">
        <v>238</v>
      </c>
      <c r="Z4833" t="s">
        <v>67</v>
      </c>
      <c r="AA4833" t="s">
        <v>64</v>
      </c>
      <c r="AB4833" t="s">
        <v>151</v>
      </c>
      <c r="AC4833" t="s">
        <v>66</v>
      </c>
      <c r="AD4833" t="s">
        <v>67</v>
      </c>
      <c r="AE4833" t="s">
        <v>3822</v>
      </c>
      <c r="AF4833" t="s">
        <v>281</v>
      </c>
      <c r="AG4833" t="s">
        <v>168</v>
      </c>
      <c r="AH4833" t="s">
        <v>173</v>
      </c>
      <c r="AI4833" t="s">
        <v>95</v>
      </c>
      <c r="AJ4833" t="s">
        <v>136</v>
      </c>
      <c r="AK4833" t="s">
        <v>73</v>
      </c>
      <c r="AL4833" t="s">
        <v>103</v>
      </c>
      <c r="AM4833" t="s">
        <v>103</v>
      </c>
      <c r="AN4833" t="s">
        <v>76</v>
      </c>
      <c r="AO4833" t="s">
        <v>101</v>
      </c>
      <c r="AP4833" t="s">
        <v>1210</v>
      </c>
      <c r="AQ4833" t="s">
        <v>308</v>
      </c>
      <c r="AR4833" t="s">
        <v>67</v>
      </c>
      <c r="AS4833" t="s">
        <v>54</v>
      </c>
      <c r="AT4833" t="s">
        <v>73</v>
      </c>
      <c r="AU4833" t="s">
        <v>107</v>
      </c>
      <c r="AV4833" t="s">
        <v>22236</v>
      </c>
    </row>
    <row r="4834" spans="1:48" hidden="1" x14ac:dyDescent="0.3">
      <c r="A4834" t="s">
        <v>22237</v>
      </c>
      <c r="B4834" t="s">
        <v>22238</v>
      </c>
      <c r="C4834" s="1" t="str">
        <f t="shared" si="796"/>
        <v>21:0976</v>
      </c>
      <c r="D4834" s="1" t="str">
        <f t="shared" si="797"/>
        <v>21:0105</v>
      </c>
      <c r="E4834" t="s">
        <v>22239</v>
      </c>
      <c r="F4834" t="s">
        <v>22240</v>
      </c>
      <c r="H4834">
        <v>59.058064799999997</v>
      </c>
      <c r="I4834">
        <v>-96.284731800000003</v>
      </c>
      <c r="J4834" s="1" t="str">
        <f t="shared" si="798"/>
        <v>NGR lake sediment grab sample</v>
      </c>
      <c r="K4834" s="1" t="str">
        <f t="shared" si="799"/>
        <v>&lt;177 micron (NGR)</v>
      </c>
      <c r="L4834">
        <v>32</v>
      </c>
      <c r="M4834" t="s">
        <v>273</v>
      </c>
      <c r="N4834">
        <v>266</v>
      </c>
      <c r="O4834" t="s">
        <v>106</v>
      </c>
      <c r="P4834" t="s">
        <v>59</v>
      </c>
      <c r="Q4834" t="s">
        <v>262</v>
      </c>
      <c r="R4834" t="s">
        <v>575</v>
      </c>
      <c r="S4834" t="s">
        <v>57</v>
      </c>
      <c r="T4834" t="s">
        <v>853</v>
      </c>
      <c r="U4834" t="s">
        <v>57</v>
      </c>
      <c r="V4834" t="s">
        <v>2740</v>
      </c>
      <c r="W4834" t="s">
        <v>68</v>
      </c>
      <c r="X4834" t="s">
        <v>67</v>
      </c>
      <c r="Y4834" t="s">
        <v>157</v>
      </c>
      <c r="Z4834" t="s">
        <v>74</v>
      </c>
      <c r="AA4834" t="s">
        <v>64</v>
      </c>
      <c r="AB4834" t="s">
        <v>69</v>
      </c>
      <c r="AC4834" t="s">
        <v>66</v>
      </c>
      <c r="AD4834" t="s">
        <v>67</v>
      </c>
      <c r="AE4834" t="s">
        <v>7527</v>
      </c>
      <c r="AF4834" t="s">
        <v>76</v>
      </c>
      <c r="AG4834" t="s">
        <v>357</v>
      </c>
      <c r="AH4834" t="s">
        <v>173</v>
      </c>
      <c r="AI4834" t="s">
        <v>220</v>
      </c>
      <c r="AJ4834" t="s">
        <v>106</v>
      </c>
      <c r="AK4834" t="s">
        <v>73</v>
      </c>
      <c r="AL4834" t="s">
        <v>103</v>
      </c>
      <c r="AM4834" t="s">
        <v>103</v>
      </c>
      <c r="AN4834" t="s">
        <v>76</v>
      </c>
      <c r="AO4834" t="s">
        <v>280</v>
      </c>
      <c r="AP4834" t="s">
        <v>337</v>
      </c>
      <c r="AQ4834" t="s">
        <v>96</v>
      </c>
      <c r="AR4834" t="s">
        <v>67</v>
      </c>
      <c r="AS4834" t="s">
        <v>54</v>
      </c>
      <c r="AT4834" t="s">
        <v>73</v>
      </c>
      <c r="AU4834" t="s">
        <v>107</v>
      </c>
      <c r="AV4834" t="s">
        <v>9788</v>
      </c>
    </row>
    <row r="4835" spans="1:48" hidden="1" x14ac:dyDescent="0.3">
      <c r="A4835" t="s">
        <v>22241</v>
      </c>
      <c r="B4835" t="s">
        <v>22242</v>
      </c>
      <c r="C4835" s="1" t="str">
        <f t="shared" si="796"/>
        <v>21:0976</v>
      </c>
      <c r="D4835" s="1" t="str">
        <f t="shared" si="797"/>
        <v>21:0105</v>
      </c>
      <c r="E4835" t="s">
        <v>22243</v>
      </c>
      <c r="F4835" t="s">
        <v>22244</v>
      </c>
      <c r="H4835">
        <v>59.019499199999998</v>
      </c>
      <c r="I4835">
        <v>-96.298453199999997</v>
      </c>
      <c r="J4835" s="1" t="str">
        <f t="shared" si="798"/>
        <v>NGR lake sediment grab sample</v>
      </c>
      <c r="K4835" s="1" t="str">
        <f t="shared" si="799"/>
        <v>&lt;177 micron (NGR)</v>
      </c>
      <c r="L4835">
        <v>32</v>
      </c>
      <c r="M4835" t="s">
        <v>289</v>
      </c>
      <c r="N4835">
        <v>267</v>
      </c>
      <c r="O4835" t="s">
        <v>233</v>
      </c>
      <c r="P4835" t="s">
        <v>54</v>
      </c>
      <c r="Q4835" t="s">
        <v>489</v>
      </c>
      <c r="R4835" t="s">
        <v>264</v>
      </c>
      <c r="S4835" t="s">
        <v>57</v>
      </c>
      <c r="T4835" t="s">
        <v>60</v>
      </c>
      <c r="U4835" t="s">
        <v>138</v>
      </c>
      <c r="V4835" t="s">
        <v>356</v>
      </c>
      <c r="W4835" t="s">
        <v>355</v>
      </c>
      <c r="X4835" t="s">
        <v>67</v>
      </c>
      <c r="Y4835" t="s">
        <v>238</v>
      </c>
      <c r="Z4835" t="s">
        <v>170</v>
      </c>
      <c r="AA4835" t="s">
        <v>64</v>
      </c>
      <c r="AB4835" t="s">
        <v>69</v>
      </c>
      <c r="AC4835" t="s">
        <v>66</v>
      </c>
      <c r="AD4835" t="s">
        <v>67</v>
      </c>
      <c r="AE4835" t="s">
        <v>1872</v>
      </c>
      <c r="AF4835" t="s">
        <v>104</v>
      </c>
      <c r="AG4835" t="s">
        <v>172</v>
      </c>
      <c r="AH4835" t="s">
        <v>173</v>
      </c>
      <c r="AI4835" t="s">
        <v>336</v>
      </c>
      <c r="AJ4835" t="s">
        <v>363</v>
      </c>
      <c r="AK4835" t="s">
        <v>73</v>
      </c>
      <c r="AL4835" t="s">
        <v>125</v>
      </c>
      <c r="AM4835" t="s">
        <v>103</v>
      </c>
      <c r="AN4835" t="s">
        <v>76</v>
      </c>
      <c r="AO4835" t="s">
        <v>203</v>
      </c>
      <c r="AP4835" t="s">
        <v>656</v>
      </c>
      <c r="AQ4835" t="s">
        <v>226</v>
      </c>
      <c r="AR4835" t="s">
        <v>67</v>
      </c>
      <c r="AS4835" t="s">
        <v>54</v>
      </c>
      <c r="AT4835" t="s">
        <v>73</v>
      </c>
      <c r="AU4835" t="s">
        <v>107</v>
      </c>
      <c r="AV4835" t="s">
        <v>10475</v>
      </c>
    </row>
    <row r="4836" spans="1:48" hidden="1" x14ac:dyDescent="0.3">
      <c r="A4836" t="s">
        <v>22245</v>
      </c>
      <c r="B4836" t="s">
        <v>22246</v>
      </c>
      <c r="C4836" s="1" t="str">
        <f t="shared" si="796"/>
        <v>21:0976</v>
      </c>
      <c r="D4836" s="1" t="str">
        <f t="shared" si="797"/>
        <v>21:0105</v>
      </c>
      <c r="E4836" t="s">
        <v>22247</v>
      </c>
      <c r="F4836" t="s">
        <v>22248</v>
      </c>
      <c r="H4836">
        <v>59.019579999999998</v>
      </c>
      <c r="I4836">
        <v>-96.621309800000006</v>
      </c>
      <c r="J4836" s="1" t="str">
        <f t="shared" si="798"/>
        <v>NGR lake sediment grab sample</v>
      </c>
      <c r="K4836" s="1" t="str">
        <f t="shared" si="799"/>
        <v>&lt;177 micron (NGR)</v>
      </c>
      <c r="L4836">
        <v>32</v>
      </c>
      <c r="M4836" t="s">
        <v>301</v>
      </c>
      <c r="N4836">
        <v>268</v>
      </c>
      <c r="O4836" t="s">
        <v>550</v>
      </c>
      <c r="P4836" t="s">
        <v>54</v>
      </c>
      <c r="Q4836" t="s">
        <v>552</v>
      </c>
      <c r="R4836" t="s">
        <v>550</v>
      </c>
      <c r="S4836" t="s">
        <v>57</v>
      </c>
      <c r="T4836" t="s">
        <v>91</v>
      </c>
      <c r="U4836" t="s">
        <v>134</v>
      </c>
      <c r="V4836" t="s">
        <v>190</v>
      </c>
      <c r="W4836" t="s">
        <v>211</v>
      </c>
      <c r="X4836" t="s">
        <v>67</v>
      </c>
      <c r="Y4836" t="s">
        <v>327</v>
      </c>
      <c r="Z4836" t="s">
        <v>127</v>
      </c>
      <c r="AA4836" t="s">
        <v>64</v>
      </c>
      <c r="AB4836" t="s">
        <v>172</v>
      </c>
      <c r="AC4836" t="s">
        <v>66</v>
      </c>
      <c r="AD4836" t="s">
        <v>74</v>
      </c>
      <c r="AE4836" t="s">
        <v>278</v>
      </c>
      <c r="AF4836" t="s">
        <v>99</v>
      </c>
      <c r="AG4836" t="s">
        <v>339</v>
      </c>
      <c r="AH4836" t="s">
        <v>472</v>
      </c>
      <c r="AI4836" t="s">
        <v>124</v>
      </c>
      <c r="AJ4836" t="s">
        <v>123</v>
      </c>
      <c r="AK4836" t="s">
        <v>73</v>
      </c>
      <c r="AL4836" t="s">
        <v>177</v>
      </c>
      <c r="AM4836" t="s">
        <v>157</v>
      </c>
      <c r="AN4836" t="s">
        <v>76</v>
      </c>
      <c r="AO4836" t="s">
        <v>134</v>
      </c>
      <c r="AP4836" t="s">
        <v>307</v>
      </c>
      <c r="AQ4836" t="s">
        <v>53</v>
      </c>
      <c r="AR4836" t="s">
        <v>74</v>
      </c>
      <c r="AS4836" t="s">
        <v>54</v>
      </c>
      <c r="AT4836" t="s">
        <v>152</v>
      </c>
      <c r="AU4836" t="s">
        <v>107</v>
      </c>
      <c r="AV4836" t="s">
        <v>18092</v>
      </c>
    </row>
    <row r="4837" spans="1:48" hidden="1" x14ac:dyDescent="0.3">
      <c r="A4837" t="s">
        <v>22249</v>
      </c>
      <c r="B4837" t="s">
        <v>22250</v>
      </c>
      <c r="C4837" s="1" t="str">
        <f t="shared" si="796"/>
        <v>21:0976</v>
      </c>
      <c r="D4837" s="1" t="str">
        <f t="shared" si="797"/>
        <v>21:0105</v>
      </c>
      <c r="E4837" t="s">
        <v>22251</v>
      </c>
      <c r="F4837" t="s">
        <v>22252</v>
      </c>
      <c r="H4837">
        <v>59.0558792</v>
      </c>
      <c r="I4837">
        <v>-96.605353100000002</v>
      </c>
      <c r="J4837" s="1" t="str">
        <f t="shared" si="798"/>
        <v>NGR lake sediment grab sample</v>
      </c>
      <c r="K4837" s="1" t="str">
        <f t="shared" si="799"/>
        <v>&lt;177 micron (NGR)</v>
      </c>
      <c r="L4837">
        <v>32</v>
      </c>
      <c r="M4837" t="s">
        <v>314</v>
      </c>
      <c r="N4837">
        <v>269</v>
      </c>
      <c r="O4837" t="s">
        <v>178</v>
      </c>
      <c r="P4837" t="s">
        <v>54</v>
      </c>
      <c r="Q4837" t="s">
        <v>479</v>
      </c>
      <c r="R4837" t="s">
        <v>251</v>
      </c>
      <c r="S4837" t="s">
        <v>57</v>
      </c>
      <c r="T4837" t="s">
        <v>437</v>
      </c>
      <c r="U4837" t="s">
        <v>117</v>
      </c>
      <c r="V4837" t="s">
        <v>317</v>
      </c>
      <c r="W4837" t="s">
        <v>448</v>
      </c>
      <c r="X4837" t="s">
        <v>74</v>
      </c>
      <c r="Y4837" t="s">
        <v>95</v>
      </c>
      <c r="Z4837" t="s">
        <v>170</v>
      </c>
      <c r="AA4837" t="s">
        <v>64</v>
      </c>
      <c r="AB4837" t="s">
        <v>561</v>
      </c>
      <c r="AC4837" t="s">
        <v>66</v>
      </c>
      <c r="AD4837" t="s">
        <v>67</v>
      </c>
      <c r="AE4837" t="s">
        <v>1854</v>
      </c>
      <c r="AF4837" t="s">
        <v>134</v>
      </c>
      <c r="AG4837" t="s">
        <v>471</v>
      </c>
      <c r="AH4837" t="s">
        <v>472</v>
      </c>
      <c r="AI4837" t="s">
        <v>240</v>
      </c>
      <c r="AJ4837" t="s">
        <v>1429</v>
      </c>
      <c r="AK4837" t="s">
        <v>73</v>
      </c>
      <c r="AL4837" t="s">
        <v>75</v>
      </c>
      <c r="AM4837" t="s">
        <v>206</v>
      </c>
      <c r="AN4837" t="s">
        <v>76</v>
      </c>
      <c r="AO4837" t="s">
        <v>134</v>
      </c>
      <c r="AP4837" t="s">
        <v>2033</v>
      </c>
      <c r="AQ4837" t="s">
        <v>336</v>
      </c>
      <c r="AR4837" t="s">
        <v>67</v>
      </c>
      <c r="AS4837" t="s">
        <v>62</v>
      </c>
      <c r="AT4837" t="s">
        <v>73</v>
      </c>
      <c r="AU4837" t="s">
        <v>107</v>
      </c>
      <c r="AV4837" t="s">
        <v>18000</v>
      </c>
    </row>
    <row r="4838" spans="1:48" hidden="1" x14ac:dyDescent="0.3">
      <c r="A4838" t="s">
        <v>22253</v>
      </c>
      <c r="B4838" t="s">
        <v>22254</v>
      </c>
      <c r="C4838" s="1" t="str">
        <f t="shared" si="796"/>
        <v>21:0976</v>
      </c>
      <c r="D4838" s="1" t="str">
        <f t="shared" si="797"/>
        <v>21:0105</v>
      </c>
      <c r="E4838" t="s">
        <v>22189</v>
      </c>
      <c r="F4838" t="s">
        <v>22255</v>
      </c>
      <c r="H4838">
        <v>59.088822899999997</v>
      </c>
      <c r="I4838">
        <v>-96.5994259</v>
      </c>
      <c r="J4838" s="1" t="str">
        <f t="shared" si="798"/>
        <v>NGR lake sediment grab sample</v>
      </c>
      <c r="K4838" s="1" t="str">
        <f t="shared" si="799"/>
        <v>&lt;177 micron (NGR)</v>
      </c>
      <c r="L4838">
        <v>32</v>
      </c>
      <c r="M4838" t="s">
        <v>345</v>
      </c>
      <c r="N4838">
        <v>270</v>
      </c>
      <c r="O4838" t="s">
        <v>318</v>
      </c>
      <c r="P4838" t="s">
        <v>54</v>
      </c>
      <c r="Q4838" t="s">
        <v>539</v>
      </c>
      <c r="R4838" t="s">
        <v>192</v>
      </c>
      <c r="S4838" t="s">
        <v>57</v>
      </c>
      <c r="T4838" t="s">
        <v>652</v>
      </c>
      <c r="U4838" t="s">
        <v>282</v>
      </c>
      <c r="V4838" t="s">
        <v>492</v>
      </c>
      <c r="W4838" t="s">
        <v>240</v>
      </c>
      <c r="X4838" t="s">
        <v>170</v>
      </c>
      <c r="Y4838" t="s">
        <v>178</v>
      </c>
      <c r="Z4838" t="s">
        <v>59</v>
      </c>
      <c r="AA4838" t="s">
        <v>64</v>
      </c>
      <c r="AB4838" t="s">
        <v>437</v>
      </c>
      <c r="AC4838" t="s">
        <v>66</v>
      </c>
      <c r="AD4838" t="s">
        <v>96</v>
      </c>
      <c r="AE4838" t="s">
        <v>154</v>
      </c>
      <c r="AF4838" t="s">
        <v>77</v>
      </c>
      <c r="AG4838" t="s">
        <v>58</v>
      </c>
      <c r="AH4838" t="s">
        <v>780</v>
      </c>
      <c r="AI4838" t="s">
        <v>178</v>
      </c>
      <c r="AJ4838" t="s">
        <v>761</v>
      </c>
      <c r="AK4838" t="s">
        <v>73</v>
      </c>
      <c r="AL4838" t="s">
        <v>206</v>
      </c>
      <c r="AM4838" t="s">
        <v>95</v>
      </c>
      <c r="AN4838" t="s">
        <v>76</v>
      </c>
      <c r="AO4838" t="s">
        <v>15787</v>
      </c>
      <c r="AP4838" t="s">
        <v>295</v>
      </c>
      <c r="AQ4838" t="s">
        <v>281</v>
      </c>
      <c r="AR4838" t="s">
        <v>62</v>
      </c>
      <c r="AS4838" t="s">
        <v>127</v>
      </c>
      <c r="AT4838" t="s">
        <v>275</v>
      </c>
      <c r="AU4838" t="s">
        <v>107</v>
      </c>
      <c r="AV4838" t="s">
        <v>1424</v>
      </c>
    </row>
    <row r="4839" spans="1:48" hidden="1" x14ac:dyDescent="0.3">
      <c r="A4839" t="s">
        <v>22256</v>
      </c>
      <c r="B4839" t="s">
        <v>22257</v>
      </c>
      <c r="C4839" s="1" t="str">
        <f t="shared" si="796"/>
        <v>21:0976</v>
      </c>
      <c r="D4839" s="1" t="str">
        <f t="shared" si="797"/>
        <v>21:0105</v>
      </c>
      <c r="E4839" t="s">
        <v>22258</v>
      </c>
      <c r="F4839" t="s">
        <v>22259</v>
      </c>
      <c r="H4839">
        <v>59.120863499999999</v>
      </c>
      <c r="I4839">
        <v>-96.596170799999996</v>
      </c>
      <c r="J4839" s="1" t="str">
        <f t="shared" si="798"/>
        <v>NGR lake sediment grab sample</v>
      </c>
      <c r="K4839" s="1" t="str">
        <f t="shared" si="799"/>
        <v>&lt;177 micron (NGR)</v>
      </c>
      <c r="L4839">
        <v>33</v>
      </c>
      <c r="M4839" t="s">
        <v>113</v>
      </c>
      <c r="N4839">
        <v>271</v>
      </c>
      <c r="O4839" t="s">
        <v>238</v>
      </c>
      <c r="P4839" t="s">
        <v>54</v>
      </c>
      <c r="Q4839" t="s">
        <v>277</v>
      </c>
      <c r="R4839" t="s">
        <v>890</v>
      </c>
      <c r="S4839" t="s">
        <v>57</v>
      </c>
      <c r="T4839" t="s">
        <v>562</v>
      </c>
      <c r="U4839" t="s">
        <v>59</v>
      </c>
      <c r="V4839" t="s">
        <v>2740</v>
      </c>
      <c r="W4839" t="s">
        <v>238</v>
      </c>
      <c r="X4839" t="s">
        <v>67</v>
      </c>
      <c r="Y4839" t="s">
        <v>171</v>
      </c>
      <c r="Z4839" t="s">
        <v>62</v>
      </c>
      <c r="AA4839" t="s">
        <v>64</v>
      </c>
      <c r="AB4839" t="s">
        <v>250</v>
      </c>
      <c r="AC4839" t="s">
        <v>66</v>
      </c>
      <c r="AD4839" t="s">
        <v>62</v>
      </c>
      <c r="AE4839" t="s">
        <v>9833</v>
      </c>
      <c r="AF4839" t="s">
        <v>104</v>
      </c>
      <c r="AG4839" t="s">
        <v>187</v>
      </c>
      <c r="AH4839" t="s">
        <v>780</v>
      </c>
      <c r="AI4839" t="s">
        <v>226</v>
      </c>
      <c r="AJ4839" t="s">
        <v>514</v>
      </c>
      <c r="AK4839" t="s">
        <v>73</v>
      </c>
      <c r="AL4839" t="s">
        <v>103</v>
      </c>
      <c r="AM4839" t="s">
        <v>125</v>
      </c>
      <c r="AN4839" t="s">
        <v>76</v>
      </c>
      <c r="AO4839" t="s">
        <v>493</v>
      </c>
      <c r="AP4839" t="s">
        <v>4543</v>
      </c>
      <c r="AQ4839" t="s">
        <v>592</v>
      </c>
      <c r="AR4839" t="s">
        <v>67</v>
      </c>
      <c r="AS4839" t="s">
        <v>54</v>
      </c>
      <c r="AT4839" t="s">
        <v>73</v>
      </c>
      <c r="AU4839" t="s">
        <v>107</v>
      </c>
      <c r="AV4839" t="s">
        <v>21257</v>
      </c>
    </row>
    <row r="4840" spans="1:48" hidden="1" x14ac:dyDescent="0.3">
      <c r="A4840" t="s">
        <v>22260</v>
      </c>
      <c r="B4840" t="s">
        <v>22261</v>
      </c>
      <c r="C4840" s="1" t="str">
        <f t="shared" si="796"/>
        <v>21:0976</v>
      </c>
      <c r="D4840" s="1" t="str">
        <f t="shared" si="797"/>
        <v>21:0105</v>
      </c>
      <c r="E4840" t="s">
        <v>22258</v>
      </c>
      <c r="F4840" t="s">
        <v>22262</v>
      </c>
      <c r="H4840">
        <v>59.120863499999999</v>
      </c>
      <c r="I4840">
        <v>-96.596170799999996</v>
      </c>
      <c r="J4840" s="1" t="str">
        <f t="shared" si="798"/>
        <v>NGR lake sediment grab sample</v>
      </c>
      <c r="K4840" s="1" t="str">
        <f t="shared" si="799"/>
        <v>&lt;177 micron (NGR)</v>
      </c>
      <c r="L4840">
        <v>33</v>
      </c>
      <c r="M4840" t="s">
        <v>132</v>
      </c>
      <c r="N4840">
        <v>272</v>
      </c>
      <c r="O4840" t="s">
        <v>448</v>
      </c>
      <c r="P4840" t="s">
        <v>54</v>
      </c>
      <c r="Q4840" t="s">
        <v>277</v>
      </c>
      <c r="R4840" t="s">
        <v>190</v>
      </c>
      <c r="S4840" t="s">
        <v>57</v>
      </c>
      <c r="T4840" t="s">
        <v>437</v>
      </c>
      <c r="U4840" t="s">
        <v>59</v>
      </c>
      <c r="V4840" t="s">
        <v>2740</v>
      </c>
      <c r="W4840" t="s">
        <v>526</v>
      </c>
      <c r="X4840" t="s">
        <v>74</v>
      </c>
      <c r="Y4840" t="s">
        <v>171</v>
      </c>
      <c r="Z4840" t="s">
        <v>62</v>
      </c>
      <c r="AA4840" t="s">
        <v>64</v>
      </c>
      <c r="AB4840" t="s">
        <v>404</v>
      </c>
      <c r="AC4840" t="s">
        <v>66</v>
      </c>
      <c r="AD4840" t="s">
        <v>62</v>
      </c>
      <c r="AE4840" t="s">
        <v>8754</v>
      </c>
      <c r="AF4840" t="s">
        <v>203</v>
      </c>
      <c r="AG4840" t="s">
        <v>616</v>
      </c>
      <c r="AH4840" t="s">
        <v>780</v>
      </c>
      <c r="AI4840" t="s">
        <v>193</v>
      </c>
      <c r="AJ4840" t="s">
        <v>280</v>
      </c>
      <c r="AK4840" t="s">
        <v>73</v>
      </c>
      <c r="AL4840" t="s">
        <v>103</v>
      </c>
      <c r="AM4840" t="s">
        <v>157</v>
      </c>
      <c r="AN4840" t="s">
        <v>76</v>
      </c>
      <c r="AO4840" t="s">
        <v>4212</v>
      </c>
      <c r="AP4840" t="s">
        <v>4217</v>
      </c>
      <c r="AQ4840" t="s">
        <v>373</v>
      </c>
      <c r="AR4840" t="s">
        <v>67</v>
      </c>
      <c r="AS4840" t="s">
        <v>54</v>
      </c>
      <c r="AT4840" t="s">
        <v>73</v>
      </c>
      <c r="AU4840" t="s">
        <v>107</v>
      </c>
      <c r="AV4840" t="s">
        <v>10409</v>
      </c>
    </row>
    <row r="4841" spans="1:48" hidden="1" x14ac:dyDescent="0.3">
      <c r="A4841" t="s">
        <v>22263</v>
      </c>
      <c r="B4841" t="s">
        <v>22264</v>
      </c>
      <c r="C4841" s="1" t="str">
        <f t="shared" si="796"/>
        <v>21:0976</v>
      </c>
      <c r="D4841" s="1" t="str">
        <f t="shared" si="797"/>
        <v>21:0105</v>
      </c>
      <c r="E4841" t="s">
        <v>22265</v>
      </c>
      <c r="F4841" t="s">
        <v>22266</v>
      </c>
      <c r="H4841">
        <v>59.143405399999999</v>
      </c>
      <c r="I4841">
        <v>-96.539631499999999</v>
      </c>
      <c r="J4841" s="1" t="str">
        <f t="shared" si="798"/>
        <v>NGR lake sediment grab sample</v>
      </c>
      <c r="K4841" s="1" t="str">
        <f t="shared" si="799"/>
        <v>&lt;177 micron (NGR)</v>
      </c>
      <c r="L4841">
        <v>33</v>
      </c>
      <c r="M4841" t="s">
        <v>86</v>
      </c>
      <c r="N4841">
        <v>273</v>
      </c>
      <c r="O4841" t="s">
        <v>254</v>
      </c>
      <c r="P4841" t="s">
        <v>62</v>
      </c>
      <c r="Q4841" t="s">
        <v>1128</v>
      </c>
      <c r="R4841" t="s">
        <v>22267</v>
      </c>
      <c r="S4841" t="s">
        <v>57</v>
      </c>
      <c r="T4841" t="s">
        <v>428</v>
      </c>
      <c r="U4841" t="s">
        <v>168</v>
      </c>
      <c r="V4841" t="s">
        <v>2740</v>
      </c>
      <c r="W4841" t="s">
        <v>421</v>
      </c>
      <c r="X4841" t="s">
        <v>67</v>
      </c>
      <c r="Y4841" t="s">
        <v>396</v>
      </c>
      <c r="Z4841" t="s">
        <v>127</v>
      </c>
      <c r="AA4841" t="s">
        <v>64</v>
      </c>
      <c r="AB4841" t="s">
        <v>187</v>
      </c>
      <c r="AC4841" t="s">
        <v>66</v>
      </c>
      <c r="AD4841" t="s">
        <v>127</v>
      </c>
      <c r="AE4841" t="s">
        <v>2181</v>
      </c>
      <c r="AF4841" t="s">
        <v>281</v>
      </c>
      <c r="AG4841" t="s">
        <v>890</v>
      </c>
      <c r="AH4841" t="s">
        <v>173</v>
      </c>
      <c r="AI4841" t="s">
        <v>87</v>
      </c>
      <c r="AJ4841" t="s">
        <v>308</v>
      </c>
      <c r="AK4841" t="s">
        <v>73</v>
      </c>
      <c r="AL4841" t="s">
        <v>224</v>
      </c>
      <c r="AM4841" t="s">
        <v>224</v>
      </c>
      <c r="AN4841" t="s">
        <v>76</v>
      </c>
      <c r="AO4841" t="s">
        <v>92</v>
      </c>
      <c r="AP4841" t="s">
        <v>105</v>
      </c>
      <c r="AQ4841" t="s">
        <v>290</v>
      </c>
      <c r="AR4841" t="s">
        <v>67</v>
      </c>
      <c r="AS4841" t="s">
        <v>54</v>
      </c>
      <c r="AT4841" t="s">
        <v>73</v>
      </c>
      <c r="AU4841" t="s">
        <v>107</v>
      </c>
      <c r="AV4841" t="s">
        <v>10764</v>
      </c>
    </row>
    <row r="4842" spans="1:48" hidden="1" x14ac:dyDescent="0.3">
      <c r="A4842" t="s">
        <v>22268</v>
      </c>
      <c r="B4842" t="s">
        <v>22269</v>
      </c>
      <c r="C4842" s="1" t="str">
        <f t="shared" si="796"/>
        <v>21:0976</v>
      </c>
      <c r="D4842" s="1" t="str">
        <f t="shared" si="797"/>
        <v>21:0105</v>
      </c>
      <c r="E4842" t="s">
        <v>22270</v>
      </c>
      <c r="F4842" t="s">
        <v>22271</v>
      </c>
      <c r="H4842">
        <v>59.165723499999999</v>
      </c>
      <c r="I4842">
        <v>-96.494581400000001</v>
      </c>
      <c r="J4842" s="1" t="str">
        <f t="shared" si="798"/>
        <v>NGR lake sediment grab sample</v>
      </c>
      <c r="K4842" s="1" t="str">
        <f t="shared" si="799"/>
        <v>&lt;177 micron (NGR)</v>
      </c>
      <c r="L4842">
        <v>33</v>
      </c>
      <c r="M4842" t="s">
        <v>149</v>
      </c>
      <c r="N4842">
        <v>274</v>
      </c>
      <c r="O4842" t="s">
        <v>79</v>
      </c>
      <c r="P4842" t="s">
        <v>54</v>
      </c>
      <c r="Q4842" t="s">
        <v>274</v>
      </c>
      <c r="R4842" t="s">
        <v>209</v>
      </c>
      <c r="S4842" t="s">
        <v>57</v>
      </c>
      <c r="T4842" t="s">
        <v>277</v>
      </c>
      <c r="U4842" t="s">
        <v>92</v>
      </c>
      <c r="V4842" t="s">
        <v>192</v>
      </c>
      <c r="W4842" t="s">
        <v>308</v>
      </c>
      <c r="X4842" t="s">
        <v>74</v>
      </c>
      <c r="Y4842" t="s">
        <v>136</v>
      </c>
      <c r="Z4842" t="s">
        <v>59</v>
      </c>
      <c r="AA4842" t="s">
        <v>64</v>
      </c>
      <c r="AB4842" t="s">
        <v>326</v>
      </c>
      <c r="AC4842" t="s">
        <v>66</v>
      </c>
      <c r="AD4842" t="s">
        <v>62</v>
      </c>
      <c r="AE4842" t="s">
        <v>62</v>
      </c>
      <c r="AF4842" t="s">
        <v>90</v>
      </c>
      <c r="AG4842" t="s">
        <v>248</v>
      </c>
      <c r="AH4842" t="s">
        <v>173</v>
      </c>
      <c r="AI4842" t="s">
        <v>117</v>
      </c>
      <c r="AJ4842" t="s">
        <v>102</v>
      </c>
      <c r="AK4842" t="s">
        <v>73</v>
      </c>
      <c r="AL4842" t="s">
        <v>238</v>
      </c>
      <c r="AM4842" t="s">
        <v>74</v>
      </c>
      <c r="AN4842" t="s">
        <v>76</v>
      </c>
      <c r="AO4842" t="s">
        <v>347</v>
      </c>
      <c r="AP4842" t="s">
        <v>1067</v>
      </c>
      <c r="AQ4842" t="s">
        <v>168</v>
      </c>
      <c r="AR4842" t="s">
        <v>67</v>
      </c>
      <c r="AS4842" t="s">
        <v>54</v>
      </c>
      <c r="AT4842" t="s">
        <v>73</v>
      </c>
      <c r="AU4842" t="s">
        <v>107</v>
      </c>
      <c r="AV4842" t="s">
        <v>7082</v>
      </c>
    </row>
    <row r="4843" spans="1:48" hidden="1" x14ac:dyDescent="0.3">
      <c r="A4843" t="s">
        <v>22272</v>
      </c>
      <c r="B4843" t="s">
        <v>22273</v>
      </c>
      <c r="C4843" s="1" t="str">
        <f t="shared" si="796"/>
        <v>21:0976</v>
      </c>
      <c r="D4843" s="1" t="str">
        <f t="shared" si="797"/>
        <v>21:0105</v>
      </c>
      <c r="E4843" t="s">
        <v>22274</v>
      </c>
      <c r="F4843" t="s">
        <v>22275</v>
      </c>
      <c r="H4843">
        <v>59.091195300000003</v>
      </c>
      <c r="I4843">
        <v>-96.752811500000007</v>
      </c>
      <c r="J4843" s="1" t="str">
        <f t="shared" si="798"/>
        <v>NGR lake sediment grab sample</v>
      </c>
      <c r="K4843" s="1" t="str">
        <f t="shared" si="799"/>
        <v>&lt;177 micron (NGR)</v>
      </c>
      <c r="L4843">
        <v>34</v>
      </c>
      <c r="M4843" t="s">
        <v>52</v>
      </c>
      <c r="N4843">
        <v>275</v>
      </c>
      <c r="O4843" t="s">
        <v>134</v>
      </c>
      <c r="P4843" t="s">
        <v>54</v>
      </c>
      <c r="Q4843" t="s">
        <v>2374</v>
      </c>
      <c r="R4843" t="s">
        <v>116</v>
      </c>
      <c r="S4843" t="s">
        <v>57</v>
      </c>
      <c r="T4843" t="s">
        <v>277</v>
      </c>
      <c r="U4843" t="s">
        <v>203</v>
      </c>
      <c r="V4843" t="s">
        <v>2740</v>
      </c>
      <c r="W4843" t="s">
        <v>62</v>
      </c>
      <c r="X4843" t="s">
        <v>67</v>
      </c>
      <c r="Y4843" t="s">
        <v>308</v>
      </c>
      <c r="Z4843" t="s">
        <v>138</v>
      </c>
      <c r="AA4843" t="s">
        <v>64</v>
      </c>
      <c r="AB4843" t="s">
        <v>339</v>
      </c>
      <c r="AC4843" t="s">
        <v>66</v>
      </c>
      <c r="AD4843" t="s">
        <v>170</v>
      </c>
      <c r="AE4843" t="s">
        <v>238</v>
      </c>
      <c r="AF4843" t="s">
        <v>99</v>
      </c>
      <c r="AG4843" t="s">
        <v>449</v>
      </c>
      <c r="AH4843" t="s">
        <v>472</v>
      </c>
      <c r="AI4843" t="s">
        <v>338</v>
      </c>
      <c r="AJ4843" t="s">
        <v>1073</v>
      </c>
      <c r="AK4843" t="s">
        <v>73</v>
      </c>
      <c r="AL4843" t="s">
        <v>125</v>
      </c>
      <c r="AM4843" t="s">
        <v>526</v>
      </c>
      <c r="AN4843" t="s">
        <v>76</v>
      </c>
      <c r="AO4843" t="s">
        <v>578</v>
      </c>
      <c r="AP4843" t="s">
        <v>126</v>
      </c>
      <c r="AQ4843" t="s">
        <v>176</v>
      </c>
      <c r="AR4843" t="s">
        <v>67</v>
      </c>
      <c r="AS4843" t="s">
        <v>62</v>
      </c>
      <c r="AT4843" t="s">
        <v>73</v>
      </c>
      <c r="AU4843" t="s">
        <v>107</v>
      </c>
      <c r="AV4843" t="s">
        <v>11014</v>
      </c>
    </row>
    <row r="4844" spans="1:48" hidden="1" x14ac:dyDescent="0.3">
      <c r="A4844" t="s">
        <v>22276</v>
      </c>
      <c r="B4844" t="s">
        <v>22277</v>
      </c>
      <c r="C4844" s="1" t="str">
        <f t="shared" si="796"/>
        <v>21:0976</v>
      </c>
      <c r="D4844" s="1" t="str">
        <f t="shared" si="797"/>
        <v>21:0105</v>
      </c>
      <c r="E4844" t="s">
        <v>22278</v>
      </c>
      <c r="F4844" t="s">
        <v>22279</v>
      </c>
      <c r="H4844">
        <v>59.012155200000002</v>
      </c>
      <c r="I4844">
        <v>-96.692072400000001</v>
      </c>
      <c r="J4844" s="1" t="str">
        <f t="shared" si="798"/>
        <v>NGR lake sediment grab sample</v>
      </c>
      <c r="K4844" s="1" t="str">
        <f t="shared" si="799"/>
        <v>&lt;177 micron (NGR)</v>
      </c>
      <c r="L4844">
        <v>34</v>
      </c>
      <c r="M4844" t="s">
        <v>86</v>
      </c>
      <c r="N4844">
        <v>276</v>
      </c>
      <c r="O4844" t="s">
        <v>22280</v>
      </c>
      <c r="P4844" t="s">
        <v>59</v>
      </c>
      <c r="Q4844" t="s">
        <v>275</v>
      </c>
      <c r="R4844" t="s">
        <v>381</v>
      </c>
      <c r="S4844" t="s">
        <v>57</v>
      </c>
      <c r="T4844" t="s">
        <v>58</v>
      </c>
      <c r="U4844" t="s">
        <v>116</v>
      </c>
      <c r="V4844" t="s">
        <v>221</v>
      </c>
      <c r="W4844" t="s">
        <v>61</v>
      </c>
      <c r="X4844" t="s">
        <v>62</v>
      </c>
      <c r="Y4844" t="s">
        <v>106</v>
      </c>
      <c r="Z4844" t="s">
        <v>170</v>
      </c>
      <c r="AA4844" t="s">
        <v>64</v>
      </c>
      <c r="AB4844" t="s">
        <v>492</v>
      </c>
      <c r="AC4844" t="s">
        <v>66</v>
      </c>
      <c r="AD4844" t="s">
        <v>170</v>
      </c>
      <c r="AE4844" t="s">
        <v>3778</v>
      </c>
      <c r="AF4844" t="s">
        <v>550</v>
      </c>
      <c r="AG4844" t="s">
        <v>100</v>
      </c>
      <c r="AH4844" t="s">
        <v>173</v>
      </c>
      <c r="AI4844" t="s">
        <v>71</v>
      </c>
      <c r="AJ4844" t="s">
        <v>59</v>
      </c>
      <c r="AK4844" t="s">
        <v>73</v>
      </c>
      <c r="AL4844" t="s">
        <v>224</v>
      </c>
      <c r="AM4844" t="s">
        <v>125</v>
      </c>
      <c r="AN4844" t="s">
        <v>76</v>
      </c>
      <c r="AO4844" t="s">
        <v>290</v>
      </c>
      <c r="AP4844" t="s">
        <v>307</v>
      </c>
      <c r="AQ4844" t="s">
        <v>168</v>
      </c>
      <c r="AR4844" t="s">
        <v>67</v>
      </c>
      <c r="AS4844" t="s">
        <v>54</v>
      </c>
      <c r="AT4844" t="s">
        <v>58</v>
      </c>
      <c r="AU4844" t="s">
        <v>107</v>
      </c>
      <c r="AV4844" t="s">
        <v>16725</v>
      </c>
    </row>
    <row r="4845" spans="1:48" hidden="1" x14ac:dyDescent="0.3">
      <c r="A4845" t="s">
        <v>22281</v>
      </c>
      <c r="B4845" t="s">
        <v>22282</v>
      </c>
      <c r="C4845" s="1" t="str">
        <f t="shared" si="796"/>
        <v>21:0976</v>
      </c>
      <c r="D4845" s="1" t="str">
        <f t="shared" si="797"/>
        <v>21:0105</v>
      </c>
      <c r="E4845" t="s">
        <v>22283</v>
      </c>
      <c r="F4845" t="s">
        <v>22284</v>
      </c>
      <c r="H4845">
        <v>59.0577203</v>
      </c>
      <c r="I4845">
        <v>-96.678865500000001</v>
      </c>
      <c r="J4845" s="1" t="str">
        <f t="shared" si="798"/>
        <v>NGR lake sediment grab sample</v>
      </c>
      <c r="K4845" s="1" t="str">
        <f t="shared" si="799"/>
        <v>&lt;177 micron (NGR)</v>
      </c>
      <c r="L4845">
        <v>34</v>
      </c>
      <c r="M4845" t="s">
        <v>149</v>
      </c>
      <c r="N4845">
        <v>277</v>
      </c>
      <c r="O4845" t="s">
        <v>22285</v>
      </c>
      <c r="P4845" t="s">
        <v>96</v>
      </c>
      <c r="Q4845" t="s">
        <v>1814</v>
      </c>
      <c r="R4845" t="s">
        <v>890</v>
      </c>
      <c r="S4845" t="s">
        <v>57</v>
      </c>
      <c r="T4845" t="s">
        <v>277</v>
      </c>
      <c r="U4845" t="s">
        <v>347</v>
      </c>
      <c r="V4845" t="s">
        <v>139</v>
      </c>
      <c r="W4845" t="s">
        <v>220</v>
      </c>
      <c r="X4845" t="s">
        <v>74</v>
      </c>
      <c r="Y4845" t="s">
        <v>388</v>
      </c>
      <c r="Z4845" t="s">
        <v>127</v>
      </c>
      <c r="AA4845" t="s">
        <v>64</v>
      </c>
      <c r="AB4845" t="s">
        <v>339</v>
      </c>
      <c r="AC4845" t="s">
        <v>66</v>
      </c>
      <c r="AD4845" t="s">
        <v>127</v>
      </c>
      <c r="AE4845" t="s">
        <v>3908</v>
      </c>
      <c r="AF4845" t="s">
        <v>189</v>
      </c>
      <c r="AG4845" t="s">
        <v>65</v>
      </c>
      <c r="AH4845" t="s">
        <v>173</v>
      </c>
      <c r="AI4845" t="s">
        <v>138</v>
      </c>
      <c r="AJ4845" t="s">
        <v>176</v>
      </c>
      <c r="AK4845" t="s">
        <v>73</v>
      </c>
      <c r="AL4845" t="s">
        <v>75</v>
      </c>
      <c r="AM4845" t="s">
        <v>206</v>
      </c>
      <c r="AN4845" t="s">
        <v>76</v>
      </c>
      <c r="AO4845" t="s">
        <v>121</v>
      </c>
      <c r="AP4845" t="s">
        <v>414</v>
      </c>
      <c r="AQ4845" t="s">
        <v>117</v>
      </c>
      <c r="AR4845" t="s">
        <v>67</v>
      </c>
      <c r="AS4845" t="s">
        <v>54</v>
      </c>
      <c r="AT4845" t="s">
        <v>364</v>
      </c>
      <c r="AU4845" t="s">
        <v>107</v>
      </c>
      <c r="AV4845" t="s">
        <v>5059</v>
      </c>
    </row>
    <row r="4846" spans="1:48" hidden="1" x14ac:dyDescent="0.3">
      <c r="A4846" t="s">
        <v>22286</v>
      </c>
      <c r="B4846" t="s">
        <v>22287</v>
      </c>
      <c r="C4846" s="1" t="str">
        <f t="shared" si="796"/>
        <v>21:0976</v>
      </c>
      <c r="D4846" s="1" t="str">
        <f t="shared" si="797"/>
        <v>21:0105</v>
      </c>
      <c r="E4846" t="s">
        <v>22288</v>
      </c>
      <c r="F4846" t="s">
        <v>22289</v>
      </c>
      <c r="H4846">
        <v>59.079833399999998</v>
      </c>
      <c r="I4846">
        <v>-96.693638699999994</v>
      </c>
      <c r="J4846" s="1" t="str">
        <f t="shared" si="798"/>
        <v>NGR lake sediment grab sample</v>
      </c>
      <c r="K4846" s="1" t="str">
        <f t="shared" si="799"/>
        <v>&lt;177 micron (NGR)</v>
      </c>
      <c r="L4846">
        <v>34</v>
      </c>
      <c r="M4846" t="s">
        <v>165</v>
      </c>
      <c r="N4846">
        <v>278</v>
      </c>
      <c r="O4846" t="s">
        <v>327</v>
      </c>
      <c r="P4846" t="s">
        <v>170</v>
      </c>
      <c r="Q4846" t="s">
        <v>560</v>
      </c>
      <c r="R4846" t="s">
        <v>317</v>
      </c>
      <c r="S4846" t="s">
        <v>57</v>
      </c>
      <c r="T4846" t="s">
        <v>437</v>
      </c>
      <c r="U4846" t="s">
        <v>168</v>
      </c>
      <c r="V4846" t="s">
        <v>264</v>
      </c>
      <c r="W4846" t="s">
        <v>355</v>
      </c>
      <c r="X4846" t="s">
        <v>67</v>
      </c>
      <c r="Y4846" t="s">
        <v>137</v>
      </c>
      <c r="Z4846" t="s">
        <v>127</v>
      </c>
      <c r="AA4846" t="s">
        <v>64</v>
      </c>
      <c r="AB4846" t="s">
        <v>304</v>
      </c>
      <c r="AC4846" t="s">
        <v>66</v>
      </c>
      <c r="AD4846" t="s">
        <v>67</v>
      </c>
      <c r="AE4846" t="s">
        <v>2716</v>
      </c>
      <c r="AF4846" t="s">
        <v>282</v>
      </c>
      <c r="AG4846" t="s">
        <v>615</v>
      </c>
      <c r="AH4846" t="s">
        <v>780</v>
      </c>
      <c r="AI4846" t="s">
        <v>96</v>
      </c>
      <c r="AJ4846" t="s">
        <v>13226</v>
      </c>
      <c r="AK4846" t="s">
        <v>73</v>
      </c>
      <c r="AL4846" t="s">
        <v>125</v>
      </c>
      <c r="AM4846" t="s">
        <v>171</v>
      </c>
      <c r="AN4846" t="s">
        <v>76</v>
      </c>
      <c r="AO4846" t="s">
        <v>4559</v>
      </c>
      <c r="AP4846" t="s">
        <v>105</v>
      </c>
      <c r="AQ4846" t="s">
        <v>318</v>
      </c>
      <c r="AR4846" t="s">
        <v>67</v>
      </c>
      <c r="AS4846" t="s">
        <v>170</v>
      </c>
      <c r="AT4846" t="s">
        <v>479</v>
      </c>
      <c r="AU4846" t="s">
        <v>107</v>
      </c>
      <c r="AV4846" t="s">
        <v>22290</v>
      </c>
    </row>
    <row r="4847" spans="1:48" hidden="1" x14ac:dyDescent="0.3">
      <c r="A4847" t="s">
        <v>22291</v>
      </c>
      <c r="B4847" t="s">
        <v>22292</v>
      </c>
      <c r="C4847" s="1" t="str">
        <f t="shared" si="796"/>
        <v>21:0976</v>
      </c>
      <c r="D4847" s="1" t="str">
        <f t="shared" si="797"/>
        <v>21:0105</v>
      </c>
      <c r="E4847" t="s">
        <v>22293</v>
      </c>
      <c r="F4847" t="s">
        <v>22294</v>
      </c>
      <c r="H4847">
        <v>59.159050999999998</v>
      </c>
      <c r="I4847">
        <v>-96.597865200000001</v>
      </c>
      <c r="J4847" s="1" t="str">
        <f t="shared" si="798"/>
        <v>NGR lake sediment grab sample</v>
      </c>
      <c r="K4847" s="1" t="str">
        <f t="shared" si="799"/>
        <v>&lt;177 micron (NGR)</v>
      </c>
      <c r="L4847">
        <v>34</v>
      </c>
      <c r="M4847" t="s">
        <v>185</v>
      </c>
      <c r="N4847">
        <v>279</v>
      </c>
      <c r="O4847" t="s">
        <v>421</v>
      </c>
      <c r="P4847" t="s">
        <v>62</v>
      </c>
      <c r="Q4847" t="s">
        <v>115</v>
      </c>
      <c r="R4847" t="s">
        <v>92</v>
      </c>
      <c r="S4847" t="s">
        <v>57</v>
      </c>
      <c r="T4847" t="s">
        <v>235</v>
      </c>
      <c r="U4847" t="s">
        <v>138</v>
      </c>
      <c r="V4847" t="s">
        <v>141</v>
      </c>
      <c r="W4847" t="s">
        <v>302</v>
      </c>
      <c r="X4847" t="s">
        <v>74</v>
      </c>
      <c r="Y4847" t="s">
        <v>302</v>
      </c>
      <c r="Z4847" t="s">
        <v>59</v>
      </c>
      <c r="AA4847" t="s">
        <v>64</v>
      </c>
      <c r="AB4847" t="s">
        <v>478</v>
      </c>
      <c r="AC4847" t="s">
        <v>66</v>
      </c>
      <c r="AD4847" t="s">
        <v>67</v>
      </c>
      <c r="AE4847" t="s">
        <v>4639</v>
      </c>
      <c r="AF4847" t="s">
        <v>203</v>
      </c>
      <c r="AG4847" t="s">
        <v>454</v>
      </c>
      <c r="AH4847" t="s">
        <v>472</v>
      </c>
      <c r="AI4847" t="s">
        <v>336</v>
      </c>
      <c r="AJ4847" t="s">
        <v>201</v>
      </c>
      <c r="AK4847" t="s">
        <v>73</v>
      </c>
      <c r="AL4847" t="s">
        <v>177</v>
      </c>
      <c r="AM4847" t="s">
        <v>224</v>
      </c>
      <c r="AN4847" t="s">
        <v>76</v>
      </c>
      <c r="AO4847" t="s">
        <v>104</v>
      </c>
      <c r="AP4847" t="s">
        <v>307</v>
      </c>
      <c r="AQ4847" t="s">
        <v>205</v>
      </c>
      <c r="AR4847" t="s">
        <v>67</v>
      </c>
      <c r="AS4847" t="s">
        <v>54</v>
      </c>
      <c r="AT4847" t="s">
        <v>73</v>
      </c>
      <c r="AU4847" t="s">
        <v>107</v>
      </c>
      <c r="AV4847" t="s">
        <v>13026</v>
      </c>
    </row>
    <row r="4848" spans="1:48" hidden="1" x14ac:dyDescent="0.3">
      <c r="A4848" t="s">
        <v>22295</v>
      </c>
      <c r="B4848" t="s">
        <v>22296</v>
      </c>
      <c r="C4848" s="1" t="str">
        <f t="shared" si="796"/>
        <v>21:0976</v>
      </c>
      <c r="D4848" s="1" t="str">
        <f t="shared" si="797"/>
        <v>21:0105</v>
      </c>
      <c r="E4848" t="s">
        <v>22297</v>
      </c>
      <c r="F4848" t="s">
        <v>22298</v>
      </c>
      <c r="H4848">
        <v>59.173310499999999</v>
      </c>
      <c r="I4848">
        <v>-96.563717400000002</v>
      </c>
      <c r="J4848" s="1" t="str">
        <f t="shared" si="798"/>
        <v>NGR lake sediment grab sample</v>
      </c>
      <c r="K4848" s="1" t="str">
        <f t="shared" si="799"/>
        <v>&lt;177 micron (NGR)</v>
      </c>
      <c r="L4848">
        <v>34</v>
      </c>
      <c r="M4848" t="s">
        <v>200</v>
      </c>
      <c r="N4848">
        <v>280</v>
      </c>
      <c r="O4848" t="s">
        <v>363</v>
      </c>
      <c r="P4848" t="s">
        <v>54</v>
      </c>
      <c r="Q4848" t="s">
        <v>775</v>
      </c>
      <c r="R4848" t="s">
        <v>264</v>
      </c>
      <c r="S4848" t="s">
        <v>57</v>
      </c>
      <c r="T4848" t="s">
        <v>207</v>
      </c>
      <c r="U4848" t="s">
        <v>117</v>
      </c>
      <c r="V4848" t="s">
        <v>282</v>
      </c>
      <c r="W4848" t="s">
        <v>421</v>
      </c>
      <c r="X4848" t="s">
        <v>67</v>
      </c>
      <c r="Y4848" t="s">
        <v>137</v>
      </c>
      <c r="Z4848" t="s">
        <v>96</v>
      </c>
      <c r="AA4848" t="s">
        <v>64</v>
      </c>
      <c r="AB4848" t="s">
        <v>190</v>
      </c>
      <c r="AC4848" t="s">
        <v>66</v>
      </c>
      <c r="AD4848" t="s">
        <v>74</v>
      </c>
      <c r="AE4848" t="s">
        <v>526</v>
      </c>
      <c r="AF4848" t="s">
        <v>104</v>
      </c>
      <c r="AG4848" t="s">
        <v>316</v>
      </c>
      <c r="AH4848" t="s">
        <v>472</v>
      </c>
      <c r="AI4848" t="s">
        <v>209</v>
      </c>
      <c r="AJ4848" t="s">
        <v>292</v>
      </c>
      <c r="AK4848" t="s">
        <v>73</v>
      </c>
      <c r="AL4848" t="s">
        <v>75</v>
      </c>
      <c r="AM4848" t="s">
        <v>75</v>
      </c>
      <c r="AN4848" t="s">
        <v>76</v>
      </c>
      <c r="AO4848" t="s">
        <v>104</v>
      </c>
      <c r="AP4848" t="s">
        <v>414</v>
      </c>
      <c r="AQ4848" t="s">
        <v>318</v>
      </c>
      <c r="AR4848" t="s">
        <v>67</v>
      </c>
      <c r="AS4848" t="s">
        <v>54</v>
      </c>
      <c r="AT4848" t="s">
        <v>73</v>
      </c>
      <c r="AU4848" t="s">
        <v>107</v>
      </c>
      <c r="AV4848" t="s">
        <v>22299</v>
      </c>
    </row>
    <row r="4849" spans="1:48" hidden="1" x14ac:dyDescent="0.3">
      <c r="A4849" t="s">
        <v>22300</v>
      </c>
      <c r="B4849" t="s">
        <v>22301</v>
      </c>
      <c r="C4849" s="1" t="str">
        <f t="shared" si="796"/>
        <v>21:0976</v>
      </c>
      <c r="D4849" s="1" t="str">
        <f t="shared" si="797"/>
        <v>21:0105</v>
      </c>
      <c r="E4849" t="s">
        <v>22302</v>
      </c>
      <c r="F4849" t="s">
        <v>22303</v>
      </c>
      <c r="H4849">
        <v>59.112119700000001</v>
      </c>
      <c r="I4849">
        <v>-96.739947000000001</v>
      </c>
      <c r="J4849" s="1" t="str">
        <f t="shared" si="798"/>
        <v>NGR lake sediment grab sample</v>
      </c>
      <c r="K4849" s="1" t="str">
        <f t="shared" si="799"/>
        <v>&lt;177 micron (NGR)</v>
      </c>
      <c r="L4849">
        <v>34</v>
      </c>
      <c r="M4849" t="s">
        <v>217</v>
      </c>
      <c r="N4849">
        <v>281</v>
      </c>
      <c r="O4849" t="s">
        <v>276</v>
      </c>
      <c r="P4849" t="s">
        <v>54</v>
      </c>
      <c r="Q4849" t="s">
        <v>437</v>
      </c>
      <c r="R4849" t="s">
        <v>615</v>
      </c>
      <c r="S4849" t="s">
        <v>57</v>
      </c>
      <c r="T4849" t="s">
        <v>248</v>
      </c>
      <c r="U4849" t="s">
        <v>203</v>
      </c>
      <c r="V4849" t="s">
        <v>151</v>
      </c>
      <c r="W4849" t="s">
        <v>526</v>
      </c>
      <c r="X4849" t="s">
        <v>67</v>
      </c>
      <c r="Y4849" t="s">
        <v>205</v>
      </c>
      <c r="Z4849" t="s">
        <v>62</v>
      </c>
      <c r="AA4849" t="s">
        <v>64</v>
      </c>
      <c r="AB4849" t="s">
        <v>412</v>
      </c>
      <c r="AC4849" t="s">
        <v>66</v>
      </c>
      <c r="AD4849" t="s">
        <v>170</v>
      </c>
      <c r="AE4849" t="s">
        <v>983</v>
      </c>
      <c r="AF4849" t="s">
        <v>290</v>
      </c>
      <c r="AG4849" t="s">
        <v>99</v>
      </c>
      <c r="AH4849" t="s">
        <v>780</v>
      </c>
      <c r="AI4849" t="s">
        <v>201</v>
      </c>
      <c r="AJ4849" t="s">
        <v>340</v>
      </c>
      <c r="AK4849" t="s">
        <v>73</v>
      </c>
      <c r="AL4849" t="s">
        <v>103</v>
      </c>
      <c r="AM4849" t="s">
        <v>177</v>
      </c>
      <c r="AN4849" t="s">
        <v>76</v>
      </c>
      <c r="AO4849" t="s">
        <v>134</v>
      </c>
      <c r="AP4849" t="s">
        <v>1980</v>
      </c>
      <c r="AQ4849" t="s">
        <v>138</v>
      </c>
      <c r="AR4849" t="s">
        <v>67</v>
      </c>
      <c r="AS4849" t="s">
        <v>54</v>
      </c>
      <c r="AT4849" t="s">
        <v>152</v>
      </c>
      <c r="AU4849" t="s">
        <v>107</v>
      </c>
      <c r="AV4849" t="s">
        <v>21976</v>
      </c>
    </row>
    <row r="4850" spans="1:48" hidden="1" x14ac:dyDescent="0.3">
      <c r="A4850" t="s">
        <v>22304</v>
      </c>
      <c r="B4850" t="s">
        <v>22305</v>
      </c>
      <c r="C4850" s="1" t="str">
        <f t="shared" si="796"/>
        <v>21:0976</v>
      </c>
      <c r="D4850" s="1" t="str">
        <f>HYPERLINK("https://geochem.nrcan.gc.ca/cdogs/content/svy/svy_e.htm", "")</f>
        <v/>
      </c>
      <c r="G4850" s="1" t="str">
        <f>HYPERLINK("https://geochem.nrcan.gc.ca/cdogs/content/cr_/cr_00160_e.htm", "160")</f>
        <v>160</v>
      </c>
      <c r="J4850" t="s">
        <v>230</v>
      </c>
      <c r="K4850" t="s">
        <v>231</v>
      </c>
      <c r="L4850">
        <v>34</v>
      </c>
      <c r="M4850" t="s">
        <v>232</v>
      </c>
      <c r="N4850">
        <v>282</v>
      </c>
      <c r="O4850" t="s">
        <v>265</v>
      </c>
      <c r="P4850" t="s">
        <v>54</v>
      </c>
      <c r="Q4850" t="s">
        <v>105</v>
      </c>
      <c r="R4850" t="s">
        <v>75</v>
      </c>
      <c r="S4850" t="s">
        <v>57</v>
      </c>
      <c r="T4850" t="s">
        <v>412</v>
      </c>
      <c r="U4850" t="s">
        <v>168</v>
      </c>
      <c r="V4850" t="s">
        <v>153</v>
      </c>
      <c r="W4850" t="s">
        <v>63</v>
      </c>
      <c r="X4850" t="s">
        <v>62</v>
      </c>
      <c r="Y4850" t="s">
        <v>355</v>
      </c>
      <c r="Z4850" t="s">
        <v>117</v>
      </c>
      <c r="AA4850" t="s">
        <v>64</v>
      </c>
      <c r="AB4850" t="s">
        <v>264</v>
      </c>
      <c r="AC4850" t="s">
        <v>66</v>
      </c>
      <c r="AD4850" t="s">
        <v>67</v>
      </c>
      <c r="AE4850" t="s">
        <v>171</v>
      </c>
      <c r="AF4850" t="s">
        <v>281</v>
      </c>
      <c r="AG4850" t="s">
        <v>97</v>
      </c>
      <c r="AH4850" t="s">
        <v>74</v>
      </c>
      <c r="AI4850" t="s">
        <v>178</v>
      </c>
      <c r="AJ4850" t="s">
        <v>124</v>
      </c>
      <c r="AK4850" t="s">
        <v>73</v>
      </c>
      <c r="AL4850" t="s">
        <v>68</v>
      </c>
      <c r="AM4850" t="s">
        <v>157</v>
      </c>
      <c r="AN4850" t="s">
        <v>76</v>
      </c>
      <c r="AO4850" t="s">
        <v>168</v>
      </c>
      <c r="AP4850" t="s">
        <v>4339</v>
      </c>
      <c r="AQ4850" t="s">
        <v>226</v>
      </c>
      <c r="AR4850" t="s">
        <v>62</v>
      </c>
      <c r="AS4850" t="s">
        <v>170</v>
      </c>
      <c r="AT4850" t="s">
        <v>73</v>
      </c>
      <c r="AU4850" t="s">
        <v>107</v>
      </c>
      <c r="AV4850" t="s">
        <v>4117</v>
      </c>
    </row>
    <row r="4851" spans="1:48" hidden="1" x14ac:dyDescent="0.3">
      <c r="A4851" t="s">
        <v>22306</v>
      </c>
      <c r="B4851" t="s">
        <v>22307</v>
      </c>
      <c r="C4851" s="1" t="str">
        <f t="shared" si="796"/>
        <v>21:0976</v>
      </c>
      <c r="D4851" s="1" t="str">
        <f t="shared" ref="D4851:D4870" si="800">HYPERLINK("https://geochem.nrcan.gc.ca/cdogs/content/svy/svy210105_e.htm", "21:0105")</f>
        <v>21:0105</v>
      </c>
      <c r="E4851" t="s">
        <v>22274</v>
      </c>
      <c r="F4851" t="s">
        <v>22308</v>
      </c>
      <c r="H4851">
        <v>59.091195300000003</v>
      </c>
      <c r="I4851">
        <v>-96.752811500000007</v>
      </c>
      <c r="J4851" s="1" t="str">
        <f t="shared" ref="J4851:J4870" si="801">HYPERLINK("https://geochem.nrcan.gc.ca/cdogs/content/kwd/kwd020027_e.htm", "NGR lake sediment grab sample")</f>
        <v>NGR lake sediment grab sample</v>
      </c>
      <c r="K4851" s="1" t="str">
        <f t="shared" ref="K4851:K4870" si="802">HYPERLINK("https://geochem.nrcan.gc.ca/cdogs/content/kwd/kwd080006_e.htm", "&lt;177 micron (NGR)")</f>
        <v>&lt;177 micron (NGR)</v>
      </c>
      <c r="L4851">
        <v>34</v>
      </c>
      <c r="M4851" t="s">
        <v>345</v>
      </c>
      <c r="N4851">
        <v>283</v>
      </c>
      <c r="O4851" t="s">
        <v>116</v>
      </c>
      <c r="P4851" t="s">
        <v>54</v>
      </c>
      <c r="Q4851" t="s">
        <v>3719</v>
      </c>
      <c r="R4851" t="s">
        <v>121</v>
      </c>
      <c r="S4851" t="s">
        <v>57</v>
      </c>
      <c r="T4851" t="s">
        <v>277</v>
      </c>
      <c r="U4851" t="s">
        <v>203</v>
      </c>
      <c r="V4851" t="s">
        <v>99</v>
      </c>
      <c r="W4851" t="s">
        <v>95</v>
      </c>
      <c r="X4851" t="s">
        <v>74</v>
      </c>
      <c r="Y4851" t="s">
        <v>118</v>
      </c>
      <c r="Z4851" t="s">
        <v>59</v>
      </c>
      <c r="AA4851" t="s">
        <v>64</v>
      </c>
      <c r="AB4851" t="s">
        <v>853</v>
      </c>
      <c r="AC4851" t="s">
        <v>66</v>
      </c>
      <c r="AD4851" t="s">
        <v>170</v>
      </c>
      <c r="AE4851" t="s">
        <v>396</v>
      </c>
      <c r="AF4851" t="s">
        <v>436</v>
      </c>
      <c r="AG4851" t="s">
        <v>188</v>
      </c>
      <c r="AH4851" t="s">
        <v>472</v>
      </c>
      <c r="AI4851" t="s">
        <v>305</v>
      </c>
      <c r="AJ4851" t="s">
        <v>168</v>
      </c>
      <c r="AK4851" t="s">
        <v>73</v>
      </c>
      <c r="AL4851" t="s">
        <v>157</v>
      </c>
      <c r="AM4851" t="s">
        <v>526</v>
      </c>
      <c r="AN4851" t="s">
        <v>76</v>
      </c>
      <c r="AO4851" t="s">
        <v>266</v>
      </c>
      <c r="AP4851" t="s">
        <v>126</v>
      </c>
      <c r="AQ4851" t="s">
        <v>168</v>
      </c>
      <c r="AR4851" t="s">
        <v>67</v>
      </c>
      <c r="AS4851" t="s">
        <v>170</v>
      </c>
      <c r="AT4851" t="s">
        <v>73</v>
      </c>
      <c r="AU4851" t="s">
        <v>107</v>
      </c>
      <c r="AV4851" t="s">
        <v>8354</v>
      </c>
    </row>
    <row r="4852" spans="1:48" hidden="1" x14ac:dyDescent="0.3">
      <c r="A4852" t="s">
        <v>22309</v>
      </c>
      <c r="B4852" t="s">
        <v>22310</v>
      </c>
      <c r="C4852" s="1" t="str">
        <f t="shared" si="796"/>
        <v>21:0976</v>
      </c>
      <c r="D4852" s="1" t="str">
        <f t="shared" si="800"/>
        <v>21:0105</v>
      </c>
      <c r="E4852" t="s">
        <v>22311</v>
      </c>
      <c r="F4852" t="s">
        <v>22312</v>
      </c>
      <c r="H4852">
        <v>59.0510673</v>
      </c>
      <c r="I4852">
        <v>-96.749886900000007</v>
      </c>
      <c r="J4852" s="1" t="str">
        <f t="shared" si="801"/>
        <v>NGR lake sediment grab sample</v>
      </c>
      <c r="K4852" s="1" t="str">
        <f t="shared" si="802"/>
        <v>&lt;177 micron (NGR)</v>
      </c>
      <c r="L4852">
        <v>35</v>
      </c>
      <c r="M4852" t="s">
        <v>113</v>
      </c>
      <c r="N4852">
        <v>284</v>
      </c>
      <c r="O4852" t="s">
        <v>187</v>
      </c>
      <c r="P4852" t="s">
        <v>54</v>
      </c>
      <c r="Q4852" t="s">
        <v>802</v>
      </c>
      <c r="R4852" t="s">
        <v>69</v>
      </c>
      <c r="S4852" t="s">
        <v>57</v>
      </c>
      <c r="T4852" t="s">
        <v>248</v>
      </c>
      <c r="U4852" t="s">
        <v>178</v>
      </c>
      <c r="V4852" t="s">
        <v>853</v>
      </c>
      <c r="W4852" t="s">
        <v>211</v>
      </c>
      <c r="X4852" t="s">
        <v>67</v>
      </c>
      <c r="Y4852" t="s">
        <v>136</v>
      </c>
      <c r="Z4852" t="s">
        <v>127</v>
      </c>
      <c r="AA4852" t="s">
        <v>64</v>
      </c>
      <c r="AB4852" t="s">
        <v>725</v>
      </c>
      <c r="AC4852" t="s">
        <v>66</v>
      </c>
      <c r="AD4852" t="s">
        <v>138</v>
      </c>
      <c r="AE4852" t="s">
        <v>668</v>
      </c>
      <c r="AF4852" t="s">
        <v>471</v>
      </c>
      <c r="AG4852" t="s">
        <v>153</v>
      </c>
      <c r="AH4852" t="s">
        <v>75</v>
      </c>
      <c r="AI4852" t="s">
        <v>101</v>
      </c>
      <c r="AJ4852" t="s">
        <v>17619</v>
      </c>
      <c r="AK4852" t="s">
        <v>73</v>
      </c>
      <c r="AL4852" t="s">
        <v>125</v>
      </c>
      <c r="AM4852" t="s">
        <v>220</v>
      </c>
      <c r="AN4852" t="s">
        <v>76</v>
      </c>
      <c r="AO4852" t="s">
        <v>1430</v>
      </c>
      <c r="AP4852" t="s">
        <v>307</v>
      </c>
      <c r="AQ4852" t="s">
        <v>290</v>
      </c>
      <c r="AR4852" t="s">
        <v>67</v>
      </c>
      <c r="AS4852" t="s">
        <v>59</v>
      </c>
      <c r="AT4852" t="s">
        <v>364</v>
      </c>
      <c r="AU4852" t="s">
        <v>107</v>
      </c>
      <c r="AV4852" t="s">
        <v>17723</v>
      </c>
    </row>
    <row r="4853" spans="1:48" hidden="1" x14ac:dyDescent="0.3">
      <c r="A4853" t="s">
        <v>22313</v>
      </c>
      <c r="B4853" t="s">
        <v>22314</v>
      </c>
      <c r="C4853" s="1" t="str">
        <f t="shared" si="796"/>
        <v>21:0976</v>
      </c>
      <c r="D4853" s="1" t="str">
        <f t="shared" si="800"/>
        <v>21:0105</v>
      </c>
      <c r="E4853" t="s">
        <v>22311</v>
      </c>
      <c r="F4853" t="s">
        <v>22315</v>
      </c>
      <c r="H4853">
        <v>59.0510673</v>
      </c>
      <c r="I4853">
        <v>-96.749886900000007</v>
      </c>
      <c r="J4853" s="1" t="str">
        <f t="shared" si="801"/>
        <v>NGR lake sediment grab sample</v>
      </c>
      <c r="K4853" s="1" t="str">
        <f t="shared" si="802"/>
        <v>&lt;177 micron (NGR)</v>
      </c>
      <c r="L4853">
        <v>35</v>
      </c>
      <c r="M4853" t="s">
        <v>132</v>
      </c>
      <c r="N4853">
        <v>285</v>
      </c>
      <c r="O4853" t="s">
        <v>99</v>
      </c>
      <c r="P4853" t="s">
        <v>54</v>
      </c>
      <c r="Q4853" t="s">
        <v>1814</v>
      </c>
      <c r="R4853" t="s">
        <v>616</v>
      </c>
      <c r="S4853" t="s">
        <v>57</v>
      </c>
      <c r="T4853" t="s">
        <v>248</v>
      </c>
      <c r="U4853" t="s">
        <v>104</v>
      </c>
      <c r="V4853" t="s">
        <v>100</v>
      </c>
      <c r="W4853" t="s">
        <v>170</v>
      </c>
      <c r="X4853" t="s">
        <v>74</v>
      </c>
      <c r="Y4853" t="s">
        <v>118</v>
      </c>
      <c r="Z4853" t="s">
        <v>127</v>
      </c>
      <c r="AA4853" t="s">
        <v>64</v>
      </c>
      <c r="AB4853" t="s">
        <v>97</v>
      </c>
      <c r="AC4853" t="s">
        <v>66</v>
      </c>
      <c r="AD4853" t="s">
        <v>117</v>
      </c>
      <c r="AE4853" t="s">
        <v>992</v>
      </c>
      <c r="AF4853" t="s">
        <v>190</v>
      </c>
      <c r="AG4853" t="s">
        <v>100</v>
      </c>
      <c r="AH4853" t="s">
        <v>75</v>
      </c>
      <c r="AI4853" t="s">
        <v>123</v>
      </c>
      <c r="AJ4853" t="s">
        <v>10658</v>
      </c>
      <c r="AK4853" t="s">
        <v>73</v>
      </c>
      <c r="AL4853" t="s">
        <v>125</v>
      </c>
      <c r="AM4853" t="s">
        <v>220</v>
      </c>
      <c r="AN4853" t="s">
        <v>76</v>
      </c>
      <c r="AO4853" t="s">
        <v>141</v>
      </c>
      <c r="AP4853" t="s">
        <v>126</v>
      </c>
      <c r="AQ4853" t="s">
        <v>134</v>
      </c>
      <c r="AR4853" t="s">
        <v>74</v>
      </c>
      <c r="AS4853" t="s">
        <v>117</v>
      </c>
      <c r="AT4853" t="s">
        <v>447</v>
      </c>
      <c r="AU4853" t="s">
        <v>107</v>
      </c>
      <c r="AV4853" t="s">
        <v>11613</v>
      </c>
    </row>
    <row r="4854" spans="1:48" hidden="1" x14ac:dyDescent="0.3">
      <c r="A4854" t="s">
        <v>22316</v>
      </c>
      <c r="B4854" t="s">
        <v>22317</v>
      </c>
      <c r="C4854" s="1" t="str">
        <f t="shared" si="796"/>
        <v>21:0976</v>
      </c>
      <c r="D4854" s="1" t="str">
        <f t="shared" si="800"/>
        <v>21:0105</v>
      </c>
      <c r="E4854" t="s">
        <v>22318</v>
      </c>
      <c r="F4854" t="s">
        <v>22319</v>
      </c>
      <c r="H4854">
        <v>59.0247654</v>
      </c>
      <c r="I4854">
        <v>-96.740261399999994</v>
      </c>
      <c r="J4854" s="1" t="str">
        <f t="shared" si="801"/>
        <v>NGR lake sediment grab sample</v>
      </c>
      <c r="K4854" s="1" t="str">
        <f t="shared" si="802"/>
        <v>&lt;177 micron (NGR)</v>
      </c>
      <c r="L4854">
        <v>35</v>
      </c>
      <c r="M4854" t="s">
        <v>86</v>
      </c>
      <c r="N4854">
        <v>286</v>
      </c>
      <c r="O4854" t="s">
        <v>616</v>
      </c>
      <c r="P4854" t="s">
        <v>170</v>
      </c>
      <c r="Q4854" t="s">
        <v>115</v>
      </c>
      <c r="R4854" t="s">
        <v>251</v>
      </c>
      <c r="S4854" t="s">
        <v>57</v>
      </c>
      <c r="T4854" t="s">
        <v>437</v>
      </c>
      <c r="U4854" t="s">
        <v>347</v>
      </c>
      <c r="V4854" t="s">
        <v>365</v>
      </c>
      <c r="W4854" t="s">
        <v>388</v>
      </c>
      <c r="X4854" t="s">
        <v>62</v>
      </c>
      <c r="Y4854" t="s">
        <v>201</v>
      </c>
      <c r="Z4854" t="s">
        <v>117</v>
      </c>
      <c r="AA4854" t="s">
        <v>64</v>
      </c>
      <c r="AB4854" t="s">
        <v>219</v>
      </c>
      <c r="AC4854" t="s">
        <v>66</v>
      </c>
      <c r="AD4854" t="s">
        <v>96</v>
      </c>
      <c r="AE4854" t="s">
        <v>238</v>
      </c>
      <c r="AF4854" t="s">
        <v>615</v>
      </c>
      <c r="AG4854" t="s">
        <v>91</v>
      </c>
      <c r="AH4854" t="s">
        <v>173</v>
      </c>
      <c r="AI4854" t="s">
        <v>92</v>
      </c>
      <c r="AJ4854" t="s">
        <v>92</v>
      </c>
      <c r="AK4854" t="s">
        <v>73</v>
      </c>
      <c r="AL4854" t="s">
        <v>396</v>
      </c>
      <c r="AM4854" t="s">
        <v>302</v>
      </c>
      <c r="AN4854" t="s">
        <v>76</v>
      </c>
      <c r="AO4854" t="s">
        <v>9694</v>
      </c>
      <c r="AP4854" t="s">
        <v>1067</v>
      </c>
      <c r="AQ4854" t="s">
        <v>178</v>
      </c>
      <c r="AR4854" t="s">
        <v>74</v>
      </c>
      <c r="AS4854" t="s">
        <v>127</v>
      </c>
      <c r="AT4854" t="s">
        <v>248</v>
      </c>
      <c r="AU4854" t="s">
        <v>107</v>
      </c>
      <c r="AV4854" t="s">
        <v>22320</v>
      </c>
    </row>
    <row r="4855" spans="1:48" hidden="1" x14ac:dyDescent="0.3">
      <c r="A4855" t="s">
        <v>22321</v>
      </c>
      <c r="B4855" t="s">
        <v>22322</v>
      </c>
      <c r="C4855" s="1" t="str">
        <f t="shared" si="796"/>
        <v>21:0976</v>
      </c>
      <c r="D4855" s="1" t="str">
        <f t="shared" si="800"/>
        <v>21:0105</v>
      </c>
      <c r="E4855" t="s">
        <v>22323</v>
      </c>
      <c r="F4855" t="s">
        <v>22324</v>
      </c>
      <c r="H4855">
        <v>59.278432000000002</v>
      </c>
      <c r="I4855">
        <v>-96.073498599999994</v>
      </c>
      <c r="J4855" s="1" t="str">
        <f t="shared" si="801"/>
        <v>NGR lake sediment grab sample</v>
      </c>
      <c r="K4855" s="1" t="str">
        <f t="shared" si="802"/>
        <v>&lt;177 micron (NGR)</v>
      </c>
      <c r="L4855">
        <v>35</v>
      </c>
      <c r="M4855" t="s">
        <v>149</v>
      </c>
      <c r="N4855">
        <v>287</v>
      </c>
      <c r="O4855" t="s">
        <v>63</v>
      </c>
      <c r="P4855" t="s">
        <v>62</v>
      </c>
      <c r="Q4855" t="s">
        <v>1216</v>
      </c>
      <c r="R4855" t="s">
        <v>121</v>
      </c>
      <c r="S4855" t="s">
        <v>57</v>
      </c>
      <c r="T4855" t="s">
        <v>1089</v>
      </c>
      <c r="U4855" t="s">
        <v>168</v>
      </c>
      <c r="V4855" t="s">
        <v>264</v>
      </c>
      <c r="W4855" t="s">
        <v>79</v>
      </c>
      <c r="X4855" t="s">
        <v>67</v>
      </c>
      <c r="Y4855" t="s">
        <v>63</v>
      </c>
      <c r="Z4855" t="s">
        <v>96</v>
      </c>
      <c r="AA4855" t="s">
        <v>64</v>
      </c>
      <c r="AB4855" t="s">
        <v>522</v>
      </c>
      <c r="AC4855" t="s">
        <v>66</v>
      </c>
      <c r="AD4855" t="s">
        <v>170</v>
      </c>
      <c r="AE4855" t="s">
        <v>302</v>
      </c>
      <c r="AF4855" t="s">
        <v>134</v>
      </c>
      <c r="AG4855" t="s">
        <v>91</v>
      </c>
      <c r="AH4855" t="s">
        <v>472</v>
      </c>
      <c r="AI4855" t="s">
        <v>340</v>
      </c>
      <c r="AJ4855" t="s">
        <v>305</v>
      </c>
      <c r="AK4855" t="s">
        <v>73</v>
      </c>
      <c r="AL4855" t="s">
        <v>68</v>
      </c>
      <c r="AM4855" t="s">
        <v>125</v>
      </c>
      <c r="AN4855" t="s">
        <v>76</v>
      </c>
      <c r="AO4855" t="s">
        <v>5052</v>
      </c>
      <c r="AP4855" t="s">
        <v>267</v>
      </c>
      <c r="AQ4855" t="s">
        <v>53</v>
      </c>
      <c r="AR4855" t="s">
        <v>74</v>
      </c>
      <c r="AS4855" t="s">
        <v>54</v>
      </c>
      <c r="AT4855" t="s">
        <v>73</v>
      </c>
      <c r="AU4855" t="s">
        <v>107</v>
      </c>
      <c r="AV4855" t="s">
        <v>22325</v>
      </c>
    </row>
    <row r="4856" spans="1:48" hidden="1" x14ac:dyDescent="0.3">
      <c r="A4856" t="s">
        <v>22326</v>
      </c>
      <c r="B4856" t="s">
        <v>22327</v>
      </c>
      <c r="C4856" s="1" t="str">
        <f t="shared" si="796"/>
        <v>21:0976</v>
      </c>
      <c r="D4856" s="1" t="str">
        <f t="shared" si="800"/>
        <v>21:0105</v>
      </c>
      <c r="E4856" t="s">
        <v>22328</v>
      </c>
      <c r="F4856" t="s">
        <v>22329</v>
      </c>
      <c r="H4856">
        <v>59.142048000000003</v>
      </c>
      <c r="I4856">
        <v>-96.104606000000004</v>
      </c>
      <c r="J4856" s="1" t="str">
        <f t="shared" si="801"/>
        <v>NGR lake sediment grab sample</v>
      </c>
      <c r="K4856" s="1" t="str">
        <f t="shared" si="802"/>
        <v>&lt;177 micron (NGR)</v>
      </c>
      <c r="L4856">
        <v>36</v>
      </c>
      <c r="M4856" t="s">
        <v>52</v>
      </c>
      <c r="N4856">
        <v>288</v>
      </c>
      <c r="O4856" t="s">
        <v>263</v>
      </c>
      <c r="P4856" t="s">
        <v>54</v>
      </c>
      <c r="Q4856" t="s">
        <v>447</v>
      </c>
      <c r="R4856" t="s">
        <v>69</v>
      </c>
      <c r="S4856" t="s">
        <v>57</v>
      </c>
      <c r="T4856" t="s">
        <v>139</v>
      </c>
      <c r="U4856" t="s">
        <v>57</v>
      </c>
      <c r="V4856" t="s">
        <v>2740</v>
      </c>
      <c r="W4856" t="s">
        <v>125</v>
      </c>
      <c r="X4856" t="s">
        <v>67</v>
      </c>
      <c r="Y4856" t="s">
        <v>157</v>
      </c>
      <c r="Z4856" t="s">
        <v>62</v>
      </c>
      <c r="AA4856" t="s">
        <v>64</v>
      </c>
      <c r="AB4856" t="s">
        <v>347</v>
      </c>
      <c r="AC4856" t="s">
        <v>66</v>
      </c>
      <c r="AD4856" t="s">
        <v>67</v>
      </c>
      <c r="AE4856" t="s">
        <v>584</v>
      </c>
      <c r="AF4856" t="s">
        <v>76</v>
      </c>
      <c r="AG4856" t="s">
        <v>317</v>
      </c>
      <c r="AH4856" t="s">
        <v>780</v>
      </c>
      <c r="AI4856" t="s">
        <v>205</v>
      </c>
      <c r="AJ4856" t="s">
        <v>94</v>
      </c>
      <c r="AK4856" t="s">
        <v>73</v>
      </c>
      <c r="AL4856" t="s">
        <v>177</v>
      </c>
      <c r="AM4856" t="s">
        <v>103</v>
      </c>
      <c r="AN4856" t="s">
        <v>76</v>
      </c>
      <c r="AO4856" t="s">
        <v>203</v>
      </c>
      <c r="AP4856" t="s">
        <v>4187</v>
      </c>
      <c r="AQ4856" t="s">
        <v>61</v>
      </c>
      <c r="AR4856" t="s">
        <v>67</v>
      </c>
      <c r="AS4856" t="s">
        <v>54</v>
      </c>
      <c r="AT4856" t="s">
        <v>73</v>
      </c>
      <c r="AU4856" t="s">
        <v>107</v>
      </c>
      <c r="AV4856" t="s">
        <v>22330</v>
      </c>
    </row>
    <row r="4857" spans="1:48" hidden="1" x14ac:dyDescent="0.3">
      <c r="A4857" t="s">
        <v>22331</v>
      </c>
      <c r="B4857" t="s">
        <v>22332</v>
      </c>
      <c r="C4857" s="1" t="str">
        <f t="shared" si="796"/>
        <v>21:0976</v>
      </c>
      <c r="D4857" s="1" t="str">
        <f t="shared" si="800"/>
        <v>21:0105</v>
      </c>
      <c r="E4857" t="s">
        <v>22333</v>
      </c>
      <c r="F4857" t="s">
        <v>22334</v>
      </c>
      <c r="H4857">
        <v>59.229263899999999</v>
      </c>
      <c r="I4857">
        <v>-96.107363500000005</v>
      </c>
      <c r="J4857" s="1" t="str">
        <f t="shared" si="801"/>
        <v>NGR lake sediment grab sample</v>
      </c>
      <c r="K4857" s="1" t="str">
        <f t="shared" si="802"/>
        <v>&lt;177 micron (NGR)</v>
      </c>
      <c r="L4857">
        <v>36</v>
      </c>
      <c r="M4857" t="s">
        <v>86</v>
      </c>
      <c r="N4857">
        <v>289</v>
      </c>
      <c r="O4857" t="s">
        <v>396</v>
      </c>
      <c r="P4857" t="s">
        <v>170</v>
      </c>
      <c r="Q4857" t="s">
        <v>152</v>
      </c>
      <c r="R4857" t="s">
        <v>691</v>
      </c>
      <c r="S4857" t="s">
        <v>57</v>
      </c>
      <c r="T4857" t="s">
        <v>282</v>
      </c>
      <c r="U4857" t="s">
        <v>57</v>
      </c>
      <c r="V4857" t="s">
        <v>2740</v>
      </c>
      <c r="W4857" t="s">
        <v>103</v>
      </c>
      <c r="X4857" t="s">
        <v>67</v>
      </c>
      <c r="Y4857" t="s">
        <v>125</v>
      </c>
      <c r="Z4857" t="s">
        <v>67</v>
      </c>
      <c r="AA4857" t="s">
        <v>64</v>
      </c>
      <c r="AB4857" t="s">
        <v>281</v>
      </c>
      <c r="AC4857" t="s">
        <v>66</v>
      </c>
      <c r="AD4857" t="s">
        <v>170</v>
      </c>
      <c r="AE4857" t="s">
        <v>6996</v>
      </c>
      <c r="AF4857" t="s">
        <v>76</v>
      </c>
      <c r="AG4857" t="s">
        <v>178</v>
      </c>
      <c r="AH4857" t="s">
        <v>780</v>
      </c>
      <c r="AI4857" t="s">
        <v>448</v>
      </c>
      <c r="AJ4857" t="s">
        <v>125</v>
      </c>
      <c r="AK4857" t="s">
        <v>73</v>
      </c>
      <c r="AL4857" t="s">
        <v>103</v>
      </c>
      <c r="AM4857" t="s">
        <v>103</v>
      </c>
      <c r="AN4857" t="s">
        <v>76</v>
      </c>
      <c r="AO4857" t="s">
        <v>709</v>
      </c>
      <c r="AP4857" t="s">
        <v>8164</v>
      </c>
      <c r="AQ4857" t="s">
        <v>6286</v>
      </c>
      <c r="AR4857" t="s">
        <v>67</v>
      </c>
      <c r="AS4857" t="s">
        <v>54</v>
      </c>
      <c r="AT4857" t="s">
        <v>73</v>
      </c>
      <c r="AU4857" t="s">
        <v>107</v>
      </c>
      <c r="AV4857" t="s">
        <v>22335</v>
      </c>
    </row>
    <row r="4858" spans="1:48" hidden="1" x14ac:dyDescent="0.3">
      <c r="A4858" t="s">
        <v>22336</v>
      </c>
      <c r="B4858" t="s">
        <v>22337</v>
      </c>
      <c r="C4858" s="1" t="str">
        <f t="shared" si="796"/>
        <v>21:0976</v>
      </c>
      <c r="D4858" s="1" t="str">
        <f t="shared" si="800"/>
        <v>21:0105</v>
      </c>
      <c r="E4858" t="s">
        <v>22338</v>
      </c>
      <c r="F4858" t="s">
        <v>22339</v>
      </c>
      <c r="H4858">
        <v>59.199494399999999</v>
      </c>
      <c r="I4858">
        <v>-96.098532399999996</v>
      </c>
      <c r="J4858" s="1" t="str">
        <f t="shared" si="801"/>
        <v>NGR lake sediment grab sample</v>
      </c>
      <c r="K4858" s="1" t="str">
        <f t="shared" si="802"/>
        <v>&lt;177 micron (NGR)</v>
      </c>
      <c r="L4858">
        <v>36</v>
      </c>
      <c r="M4858" t="s">
        <v>149</v>
      </c>
      <c r="N4858">
        <v>290</v>
      </c>
      <c r="O4858" t="s">
        <v>263</v>
      </c>
      <c r="P4858" t="s">
        <v>54</v>
      </c>
      <c r="Q4858" t="s">
        <v>3299</v>
      </c>
      <c r="R4858" t="s">
        <v>347</v>
      </c>
      <c r="S4858" t="s">
        <v>57</v>
      </c>
      <c r="T4858" t="s">
        <v>91</v>
      </c>
      <c r="U4858" t="s">
        <v>88</v>
      </c>
      <c r="V4858" t="s">
        <v>2740</v>
      </c>
      <c r="W4858" t="s">
        <v>205</v>
      </c>
      <c r="X4858" t="s">
        <v>74</v>
      </c>
      <c r="Y4858" t="s">
        <v>171</v>
      </c>
      <c r="Z4858" t="s">
        <v>170</v>
      </c>
      <c r="AA4858" t="s">
        <v>64</v>
      </c>
      <c r="AB4858" t="s">
        <v>153</v>
      </c>
      <c r="AC4858" t="s">
        <v>66</v>
      </c>
      <c r="AD4858" t="s">
        <v>170</v>
      </c>
      <c r="AE4858" t="s">
        <v>543</v>
      </c>
      <c r="AF4858" t="s">
        <v>77</v>
      </c>
      <c r="AG4858" t="s">
        <v>427</v>
      </c>
      <c r="AH4858" t="s">
        <v>472</v>
      </c>
      <c r="AI4858" t="s">
        <v>209</v>
      </c>
      <c r="AJ4858" t="s">
        <v>348</v>
      </c>
      <c r="AK4858" t="s">
        <v>73</v>
      </c>
      <c r="AL4858" t="s">
        <v>125</v>
      </c>
      <c r="AM4858" t="s">
        <v>157</v>
      </c>
      <c r="AN4858" t="s">
        <v>76</v>
      </c>
      <c r="AO4858" t="s">
        <v>1402</v>
      </c>
      <c r="AP4858" t="s">
        <v>414</v>
      </c>
      <c r="AQ4858" t="s">
        <v>1277</v>
      </c>
      <c r="AR4858" t="s">
        <v>67</v>
      </c>
      <c r="AS4858" t="s">
        <v>54</v>
      </c>
      <c r="AT4858" t="s">
        <v>73</v>
      </c>
      <c r="AU4858" t="s">
        <v>107</v>
      </c>
      <c r="AV4858" t="s">
        <v>13415</v>
      </c>
    </row>
    <row r="4859" spans="1:48" hidden="1" x14ac:dyDescent="0.3">
      <c r="A4859" t="s">
        <v>22340</v>
      </c>
      <c r="B4859" t="s">
        <v>22341</v>
      </c>
      <c r="C4859" s="1" t="str">
        <f t="shared" si="796"/>
        <v>21:0976</v>
      </c>
      <c r="D4859" s="1" t="str">
        <f t="shared" si="800"/>
        <v>21:0105</v>
      </c>
      <c r="E4859" t="s">
        <v>22342</v>
      </c>
      <c r="F4859" t="s">
        <v>22343</v>
      </c>
      <c r="H4859">
        <v>59.161473999999998</v>
      </c>
      <c r="I4859">
        <v>-96.106953000000004</v>
      </c>
      <c r="J4859" s="1" t="str">
        <f t="shared" si="801"/>
        <v>NGR lake sediment grab sample</v>
      </c>
      <c r="K4859" s="1" t="str">
        <f t="shared" si="802"/>
        <v>&lt;177 micron (NGR)</v>
      </c>
      <c r="L4859">
        <v>36</v>
      </c>
      <c r="M4859" t="s">
        <v>165</v>
      </c>
      <c r="N4859">
        <v>291</v>
      </c>
      <c r="O4859" t="s">
        <v>211</v>
      </c>
      <c r="P4859" t="s">
        <v>54</v>
      </c>
      <c r="Q4859" t="s">
        <v>91</v>
      </c>
      <c r="R4859" t="s">
        <v>691</v>
      </c>
      <c r="S4859" t="s">
        <v>57</v>
      </c>
      <c r="T4859" t="s">
        <v>223</v>
      </c>
      <c r="U4859" t="s">
        <v>57</v>
      </c>
      <c r="V4859" t="s">
        <v>357</v>
      </c>
      <c r="W4859" t="s">
        <v>103</v>
      </c>
      <c r="X4859" t="s">
        <v>67</v>
      </c>
      <c r="Y4859" t="s">
        <v>206</v>
      </c>
      <c r="Z4859" t="s">
        <v>67</v>
      </c>
      <c r="AA4859" t="s">
        <v>64</v>
      </c>
      <c r="AB4859" t="s">
        <v>347</v>
      </c>
      <c r="AC4859" t="s">
        <v>66</v>
      </c>
      <c r="AD4859" t="s">
        <v>67</v>
      </c>
      <c r="AE4859" t="s">
        <v>4301</v>
      </c>
      <c r="AF4859" t="s">
        <v>92</v>
      </c>
      <c r="AG4859" t="s">
        <v>117</v>
      </c>
      <c r="AH4859" t="s">
        <v>780</v>
      </c>
      <c r="AI4859" t="s">
        <v>205</v>
      </c>
      <c r="AJ4859" t="s">
        <v>308</v>
      </c>
      <c r="AK4859" t="s">
        <v>73</v>
      </c>
      <c r="AL4859" t="s">
        <v>103</v>
      </c>
      <c r="AM4859" t="s">
        <v>103</v>
      </c>
      <c r="AN4859" t="s">
        <v>76</v>
      </c>
      <c r="AO4859" t="s">
        <v>373</v>
      </c>
      <c r="AP4859" t="s">
        <v>1477</v>
      </c>
      <c r="AQ4859" t="s">
        <v>692</v>
      </c>
      <c r="AR4859" t="s">
        <v>67</v>
      </c>
      <c r="AS4859" t="s">
        <v>54</v>
      </c>
      <c r="AT4859" t="s">
        <v>73</v>
      </c>
      <c r="AU4859" t="s">
        <v>107</v>
      </c>
      <c r="AV4859" t="s">
        <v>22344</v>
      </c>
    </row>
    <row r="4860" spans="1:48" hidden="1" x14ac:dyDescent="0.3">
      <c r="A4860" t="s">
        <v>22345</v>
      </c>
      <c r="B4860" t="s">
        <v>22346</v>
      </c>
      <c r="C4860" s="1" t="str">
        <f t="shared" si="796"/>
        <v>21:0976</v>
      </c>
      <c r="D4860" s="1" t="str">
        <f t="shared" si="800"/>
        <v>21:0105</v>
      </c>
      <c r="E4860" t="s">
        <v>22328</v>
      </c>
      <c r="F4860" t="s">
        <v>22347</v>
      </c>
      <c r="H4860">
        <v>59.142048000000003</v>
      </c>
      <c r="I4860">
        <v>-96.104606000000004</v>
      </c>
      <c r="J4860" s="1" t="str">
        <f t="shared" si="801"/>
        <v>NGR lake sediment grab sample</v>
      </c>
      <c r="K4860" s="1" t="str">
        <f t="shared" si="802"/>
        <v>&lt;177 micron (NGR)</v>
      </c>
      <c r="L4860">
        <v>36</v>
      </c>
      <c r="M4860" t="s">
        <v>345</v>
      </c>
      <c r="N4860">
        <v>292</v>
      </c>
      <c r="O4860" t="s">
        <v>709</v>
      </c>
      <c r="P4860" t="s">
        <v>54</v>
      </c>
      <c r="Q4860" t="s">
        <v>593</v>
      </c>
      <c r="R4860" t="s">
        <v>187</v>
      </c>
      <c r="S4860" t="s">
        <v>57</v>
      </c>
      <c r="T4860" t="s">
        <v>365</v>
      </c>
      <c r="U4860" t="s">
        <v>57</v>
      </c>
      <c r="V4860" t="s">
        <v>436</v>
      </c>
      <c r="W4860" t="s">
        <v>68</v>
      </c>
      <c r="X4860" t="s">
        <v>67</v>
      </c>
      <c r="Y4860" t="s">
        <v>68</v>
      </c>
      <c r="Z4860" t="s">
        <v>170</v>
      </c>
      <c r="AA4860" t="s">
        <v>64</v>
      </c>
      <c r="AB4860" t="s">
        <v>381</v>
      </c>
      <c r="AC4860" t="s">
        <v>66</v>
      </c>
      <c r="AD4860" t="s">
        <v>67</v>
      </c>
      <c r="AE4860" t="s">
        <v>2716</v>
      </c>
      <c r="AF4860" t="s">
        <v>76</v>
      </c>
      <c r="AG4860" t="s">
        <v>317</v>
      </c>
      <c r="AH4860" t="s">
        <v>780</v>
      </c>
      <c r="AI4860" t="s">
        <v>308</v>
      </c>
      <c r="AJ4860" t="s">
        <v>363</v>
      </c>
      <c r="AK4860" t="s">
        <v>73</v>
      </c>
      <c r="AL4860" t="s">
        <v>103</v>
      </c>
      <c r="AM4860" t="s">
        <v>103</v>
      </c>
      <c r="AN4860" t="s">
        <v>76</v>
      </c>
      <c r="AO4860" t="s">
        <v>203</v>
      </c>
      <c r="AP4860" t="s">
        <v>194</v>
      </c>
      <c r="AQ4860" t="s">
        <v>363</v>
      </c>
      <c r="AR4860" t="s">
        <v>67</v>
      </c>
      <c r="AS4860" t="s">
        <v>54</v>
      </c>
      <c r="AT4860" t="s">
        <v>73</v>
      </c>
      <c r="AU4860" t="s">
        <v>107</v>
      </c>
      <c r="AV4860" t="s">
        <v>8066</v>
      </c>
    </row>
    <row r="4861" spans="1:48" hidden="1" x14ac:dyDescent="0.3">
      <c r="A4861" t="s">
        <v>22348</v>
      </c>
      <c r="B4861" t="s">
        <v>22349</v>
      </c>
      <c r="C4861" s="1" t="str">
        <f t="shared" si="796"/>
        <v>21:0976</v>
      </c>
      <c r="D4861" s="1" t="str">
        <f t="shared" si="800"/>
        <v>21:0105</v>
      </c>
      <c r="E4861" t="s">
        <v>22350</v>
      </c>
      <c r="F4861" t="s">
        <v>22351</v>
      </c>
      <c r="H4861">
        <v>59.099438999999997</v>
      </c>
      <c r="I4861">
        <v>-96.1391335</v>
      </c>
      <c r="J4861" s="1" t="str">
        <f t="shared" si="801"/>
        <v>NGR lake sediment grab sample</v>
      </c>
      <c r="K4861" s="1" t="str">
        <f t="shared" si="802"/>
        <v>&lt;177 micron (NGR)</v>
      </c>
      <c r="L4861">
        <v>36</v>
      </c>
      <c r="M4861" t="s">
        <v>185</v>
      </c>
      <c r="N4861">
        <v>293</v>
      </c>
      <c r="O4861" t="s">
        <v>22352</v>
      </c>
      <c r="P4861" t="s">
        <v>54</v>
      </c>
      <c r="Q4861" t="s">
        <v>275</v>
      </c>
      <c r="R4861" t="s">
        <v>141</v>
      </c>
      <c r="S4861" t="s">
        <v>57</v>
      </c>
      <c r="T4861" t="s">
        <v>562</v>
      </c>
      <c r="U4861" t="s">
        <v>117</v>
      </c>
      <c r="V4861" t="s">
        <v>616</v>
      </c>
      <c r="W4861" t="s">
        <v>355</v>
      </c>
      <c r="X4861" t="s">
        <v>74</v>
      </c>
      <c r="Y4861" t="s">
        <v>308</v>
      </c>
      <c r="Z4861" t="s">
        <v>170</v>
      </c>
      <c r="AA4861" t="s">
        <v>64</v>
      </c>
      <c r="AB4861" t="s">
        <v>404</v>
      </c>
      <c r="AC4861" t="s">
        <v>66</v>
      </c>
      <c r="AD4861" t="s">
        <v>178</v>
      </c>
      <c r="AE4861" t="s">
        <v>120</v>
      </c>
      <c r="AF4861" t="s">
        <v>121</v>
      </c>
      <c r="AG4861" t="s">
        <v>65</v>
      </c>
      <c r="AH4861" t="s">
        <v>173</v>
      </c>
      <c r="AI4861" t="s">
        <v>263</v>
      </c>
      <c r="AJ4861" t="s">
        <v>203</v>
      </c>
      <c r="AK4861" t="s">
        <v>73</v>
      </c>
      <c r="AL4861" t="s">
        <v>75</v>
      </c>
      <c r="AM4861" t="s">
        <v>206</v>
      </c>
      <c r="AN4861" t="s">
        <v>76</v>
      </c>
      <c r="AO4861" t="s">
        <v>121</v>
      </c>
      <c r="AP4861" t="s">
        <v>234</v>
      </c>
      <c r="AQ4861" t="s">
        <v>92</v>
      </c>
      <c r="AR4861" t="s">
        <v>62</v>
      </c>
      <c r="AS4861" t="s">
        <v>170</v>
      </c>
      <c r="AT4861" t="s">
        <v>277</v>
      </c>
      <c r="AU4861" t="s">
        <v>107</v>
      </c>
      <c r="AV4861" t="s">
        <v>10936</v>
      </c>
    </row>
    <row r="4862" spans="1:48" hidden="1" x14ac:dyDescent="0.3">
      <c r="A4862" t="s">
        <v>22353</v>
      </c>
      <c r="B4862" t="s">
        <v>22354</v>
      </c>
      <c r="C4862" s="1" t="str">
        <f t="shared" si="796"/>
        <v>21:0976</v>
      </c>
      <c r="D4862" s="1" t="str">
        <f t="shared" si="800"/>
        <v>21:0105</v>
      </c>
      <c r="E4862" t="s">
        <v>22355</v>
      </c>
      <c r="F4862" t="s">
        <v>22356</v>
      </c>
      <c r="H4862">
        <v>59.077584000000002</v>
      </c>
      <c r="I4862">
        <v>-96.133779500000003</v>
      </c>
      <c r="J4862" s="1" t="str">
        <f t="shared" si="801"/>
        <v>NGR lake sediment grab sample</v>
      </c>
      <c r="K4862" s="1" t="str">
        <f t="shared" si="802"/>
        <v>&lt;177 micron (NGR)</v>
      </c>
      <c r="L4862">
        <v>36</v>
      </c>
      <c r="M4862" t="s">
        <v>200</v>
      </c>
      <c r="N4862">
        <v>294</v>
      </c>
      <c r="O4862" t="s">
        <v>22357</v>
      </c>
      <c r="P4862" t="s">
        <v>54</v>
      </c>
      <c r="Q4862" t="s">
        <v>541</v>
      </c>
      <c r="R4862" t="s">
        <v>436</v>
      </c>
      <c r="S4862" t="s">
        <v>57</v>
      </c>
      <c r="T4862" t="s">
        <v>315</v>
      </c>
      <c r="U4862" t="s">
        <v>117</v>
      </c>
      <c r="V4862" t="s">
        <v>2740</v>
      </c>
      <c r="W4862" t="s">
        <v>302</v>
      </c>
      <c r="X4862" t="s">
        <v>74</v>
      </c>
      <c r="Y4862" t="s">
        <v>355</v>
      </c>
      <c r="Z4862" t="s">
        <v>96</v>
      </c>
      <c r="AA4862" t="s">
        <v>64</v>
      </c>
      <c r="AB4862" t="s">
        <v>412</v>
      </c>
      <c r="AC4862" t="s">
        <v>66</v>
      </c>
      <c r="AD4862" t="s">
        <v>77</v>
      </c>
      <c r="AE4862" t="s">
        <v>238</v>
      </c>
      <c r="AF4862" t="s">
        <v>168</v>
      </c>
      <c r="AG4862" t="s">
        <v>339</v>
      </c>
      <c r="AH4862" t="s">
        <v>75</v>
      </c>
      <c r="AI4862" t="s">
        <v>143</v>
      </c>
      <c r="AJ4862" t="s">
        <v>439</v>
      </c>
      <c r="AK4862" t="s">
        <v>73</v>
      </c>
      <c r="AL4862" t="s">
        <v>177</v>
      </c>
      <c r="AM4862" t="s">
        <v>74</v>
      </c>
      <c r="AN4862" t="s">
        <v>76</v>
      </c>
      <c r="AO4862" t="s">
        <v>121</v>
      </c>
      <c r="AP4862" t="s">
        <v>2741</v>
      </c>
      <c r="AQ4862" t="s">
        <v>926</v>
      </c>
      <c r="AR4862" t="s">
        <v>74</v>
      </c>
      <c r="AS4862" t="s">
        <v>54</v>
      </c>
      <c r="AT4862" t="s">
        <v>73</v>
      </c>
      <c r="AU4862" t="s">
        <v>107</v>
      </c>
      <c r="AV4862" t="s">
        <v>9356</v>
      </c>
    </row>
    <row r="4863" spans="1:48" hidden="1" x14ac:dyDescent="0.3">
      <c r="A4863" t="s">
        <v>22358</v>
      </c>
      <c r="B4863" t="s">
        <v>22359</v>
      </c>
      <c r="C4863" s="1" t="str">
        <f t="shared" si="796"/>
        <v>21:0976</v>
      </c>
      <c r="D4863" s="1" t="str">
        <f t="shared" si="800"/>
        <v>21:0105</v>
      </c>
      <c r="E4863" t="s">
        <v>22360</v>
      </c>
      <c r="F4863" t="s">
        <v>22361</v>
      </c>
      <c r="H4863">
        <v>59.050291600000001</v>
      </c>
      <c r="I4863">
        <v>-96.125972300000001</v>
      </c>
      <c r="J4863" s="1" t="str">
        <f t="shared" si="801"/>
        <v>NGR lake sediment grab sample</v>
      </c>
      <c r="K4863" s="1" t="str">
        <f t="shared" si="802"/>
        <v>&lt;177 micron (NGR)</v>
      </c>
      <c r="L4863">
        <v>36</v>
      </c>
      <c r="M4863" t="s">
        <v>217</v>
      </c>
      <c r="N4863">
        <v>295</v>
      </c>
      <c r="O4863" t="s">
        <v>282</v>
      </c>
      <c r="P4863" t="s">
        <v>96</v>
      </c>
      <c r="Q4863" t="s">
        <v>218</v>
      </c>
      <c r="R4863" t="s">
        <v>381</v>
      </c>
      <c r="S4863" t="s">
        <v>57</v>
      </c>
      <c r="T4863" t="s">
        <v>91</v>
      </c>
      <c r="U4863" t="s">
        <v>121</v>
      </c>
      <c r="V4863" t="s">
        <v>411</v>
      </c>
      <c r="W4863" t="s">
        <v>709</v>
      </c>
      <c r="X4863" t="s">
        <v>74</v>
      </c>
      <c r="Y4863" t="s">
        <v>61</v>
      </c>
      <c r="Z4863" t="s">
        <v>138</v>
      </c>
      <c r="AA4863" t="s">
        <v>64</v>
      </c>
      <c r="AB4863" t="s">
        <v>411</v>
      </c>
      <c r="AC4863" t="s">
        <v>66</v>
      </c>
      <c r="AD4863" t="s">
        <v>138</v>
      </c>
      <c r="AE4863" t="s">
        <v>302</v>
      </c>
      <c r="AF4863" t="s">
        <v>251</v>
      </c>
      <c r="AG4863" t="s">
        <v>248</v>
      </c>
      <c r="AH4863" t="s">
        <v>70</v>
      </c>
      <c r="AI4863" t="s">
        <v>168</v>
      </c>
      <c r="AJ4863" t="s">
        <v>101</v>
      </c>
      <c r="AK4863" t="s">
        <v>73</v>
      </c>
      <c r="AL4863" t="s">
        <v>421</v>
      </c>
      <c r="AM4863" t="s">
        <v>125</v>
      </c>
      <c r="AN4863" t="s">
        <v>76</v>
      </c>
      <c r="AO4863" t="s">
        <v>436</v>
      </c>
      <c r="AP4863" t="s">
        <v>551</v>
      </c>
      <c r="AQ4863" t="s">
        <v>77</v>
      </c>
      <c r="AR4863" t="s">
        <v>74</v>
      </c>
      <c r="AS4863" t="s">
        <v>54</v>
      </c>
      <c r="AT4863" t="s">
        <v>73</v>
      </c>
      <c r="AU4863" t="s">
        <v>107</v>
      </c>
      <c r="AV4863" t="s">
        <v>22362</v>
      </c>
    </row>
    <row r="4864" spans="1:48" hidden="1" x14ac:dyDescent="0.3">
      <c r="A4864" t="s">
        <v>22363</v>
      </c>
      <c r="B4864" t="s">
        <v>22364</v>
      </c>
      <c r="C4864" s="1" t="str">
        <f t="shared" si="796"/>
        <v>21:0976</v>
      </c>
      <c r="D4864" s="1" t="str">
        <f t="shared" si="800"/>
        <v>21:0105</v>
      </c>
      <c r="E4864" t="s">
        <v>22365</v>
      </c>
      <c r="F4864" t="s">
        <v>22366</v>
      </c>
      <c r="H4864">
        <v>59.047378399999999</v>
      </c>
      <c r="I4864">
        <v>-96.164634899999996</v>
      </c>
      <c r="J4864" s="1" t="str">
        <f t="shared" si="801"/>
        <v>NGR lake sediment grab sample</v>
      </c>
      <c r="K4864" s="1" t="str">
        <f t="shared" si="802"/>
        <v>&lt;177 micron (NGR)</v>
      </c>
      <c r="L4864">
        <v>36</v>
      </c>
      <c r="M4864" t="s">
        <v>246</v>
      </c>
      <c r="N4864">
        <v>296</v>
      </c>
      <c r="O4864" t="s">
        <v>72</v>
      </c>
      <c r="P4864" t="s">
        <v>54</v>
      </c>
      <c r="Q4864" t="s">
        <v>1216</v>
      </c>
      <c r="R4864" t="s">
        <v>141</v>
      </c>
      <c r="S4864" t="s">
        <v>57</v>
      </c>
      <c r="T4864" t="s">
        <v>152</v>
      </c>
      <c r="U4864" t="s">
        <v>92</v>
      </c>
      <c r="V4864" t="s">
        <v>93</v>
      </c>
      <c r="W4864" t="s">
        <v>233</v>
      </c>
      <c r="X4864" t="s">
        <v>67</v>
      </c>
      <c r="Y4864" t="s">
        <v>205</v>
      </c>
      <c r="Z4864" t="s">
        <v>96</v>
      </c>
      <c r="AA4864" t="s">
        <v>64</v>
      </c>
      <c r="AB4864" t="s">
        <v>303</v>
      </c>
      <c r="AC4864" t="s">
        <v>66</v>
      </c>
      <c r="AD4864" t="s">
        <v>62</v>
      </c>
      <c r="AE4864" t="s">
        <v>396</v>
      </c>
      <c r="AF4864" t="s">
        <v>616</v>
      </c>
      <c r="AG4864" t="s">
        <v>277</v>
      </c>
      <c r="AH4864" t="s">
        <v>173</v>
      </c>
      <c r="AI4864" t="s">
        <v>168</v>
      </c>
      <c r="AJ4864" t="s">
        <v>156</v>
      </c>
      <c r="AK4864" t="s">
        <v>73</v>
      </c>
      <c r="AL4864" t="s">
        <v>526</v>
      </c>
      <c r="AM4864" t="s">
        <v>125</v>
      </c>
      <c r="AN4864" t="s">
        <v>76</v>
      </c>
      <c r="AO4864" t="s">
        <v>121</v>
      </c>
      <c r="AP4864" t="s">
        <v>78</v>
      </c>
      <c r="AQ4864" t="s">
        <v>348</v>
      </c>
      <c r="AR4864" t="s">
        <v>67</v>
      </c>
      <c r="AS4864" t="s">
        <v>54</v>
      </c>
      <c r="AT4864" t="s">
        <v>73</v>
      </c>
      <c r="AU4864" t="s">
        <v>107</v>
      </c>
      <c r="AV4864" t="s">
        <v>9385</v>
      </c>
    </row>
    <row r="4865" spans="1:48" hidden="1" x14ac:dyDescent="0.3">
      <c r="A4865" t="s">
        <v>22367</v>
      </c>
      <c r="B4865" t="s">
        <v>22368</v>
      </c>
      <c r="C4865" s="1" t="str">
        <f t="shared" si="796"/>
        <v>21:0976</v>
      </c>
      <c r="D4865" s="1" t="str">
        <f t="shared" si="800"/>
        <v>21:0105</v>
      </c>
      <c r="E4865" t="s">
        <v>22369</v>
      </c>
      <c r="F4865" t="s">
        <v>22370</v>
      </c>
      <c r="H4865">
        <v>59.075198800000003</v>
      </c>
      <c r="I4865">
        <v>-96.184855600000006</v>
      </c>
      <c r="J4865" s="1" t="str">
        <f t="shared" si="801"/>
        <v>NGR lake sediment grab sample</v>
      </c>
      <c r="K4865" s="1" t="str">
        <f t="shared" si="802"/>
        <v>&lt;177 micron (NGR)</v>
      </c>
      <c r="L4865">
        <v>36</v>
      </c>
      <c r="M4865" t="s">
        <v>260</v>
      </c>
      <c r="N4865">
        <v>297</v>
      </c>
      <c r="O4865" t="s">
        <v>254</v>
      </c>
      <c r="P4865" t="s">
        <v>54</v>
      </c>
      <c r="Q4865" t="s">
        <v>523</v>
      </c>
      <c r="R4865" t="s">
        <v>282</v>
      </c>
      <c r="S4865" t="s">
        <v>57</v>
      </c>
      <c r="T4865" t="s">
        <v>561</v>
      </c>
      <c r="U4865" t="s">
        <v>138</v>
      </c>
      <c r="V4865" t="s">
        <v>2740</v>
      </c>
      <c r="W4865" t="s">
        <v>137</v>
      </c>
      <c r="X4865" t="s">
        <v>67</v>
      </c>
      <c r="Y4865" t="s">
        <v>302</v>
      </c>
      <c r="Z4865" t="s">
        <v>96</v>
      </c>
      <c r="AA4865" t="s">
        <v>64</v>
      </c>
      <c r="AB4865" t="s">
        <v>575</v>
      </c>
      <c r="AC4865" t="s">
        <v>66</v>
      </c>
      <c r="AD4865" t="s">
        <v>62</v>
      </c>
      <c r="AE4865" t="s">
        <v>396</v>
      </c>
      <c r="AF4865" t="s">
        <v>76</v>
      </c>
      <c r="AG4865" t="s">
        <v>204</v>
      </c>
      <c r="AH4865" t="s">
        <v>173</v>
      </c>
      <c r="AI4865" t="s">
        <v>233</v>
      </c>
      <c r="AJ4865" t="s">
        <v>193</v>
      </c>
      <c r="AK4865" t="s">
        <v>73</v>
      </c>
      <c r="AL4865" t="s">
        <v>125</v>
      </c>
      <c r="AM4865" t="s">
        <v>75</v>
      </c>
      <c r="AN4865" t="s">
        <v>76</v>
      </c>
      <c r="AO4865" t="s">
        <v>77</v>
      </c>
      <c r="AP4865" t="s">
        <v>225</v>
      </c>
      <c r="AQ4865" t="s">
        <v>290</v>
      </c>
      <c r="AR4865" t="s">
        <v>67</v>
      </c>
      <c r="AS4865" t="s">
        <v>54</v>
      </c>
      <c r="AT4865" t="s">
        <v>73</v>
      </c>
      <c r="AU4865" t="s">
        <v>107</v>
      </c>
      <c r="AV4865" t="s">
        <v>13811</v>
      </c>
    </row>
    <row r="4866" spans="1:48" hidden="1" x14ac:dyDescent="0.3">
      <c r="A4866" t="s">
        <v>22371</v>
      </c>
      <c r="B4866" t="s">
        <v>22372</v>
      </c>
      <c r="C4866" s="1" t="str">
        <f t="shared" si="796"/>
        <v>21:0976</v>
      </c>
      <c r="D4866" s="1" t="str">
        <f t="shared" si="800"/>
        <v>21:0105</v>
      </c>
      <c r="E4866" t="s">
        <v>22373</v>
      </c>
      <c r="F4866" t="s">
        <v>22374</v>
      </c>
      <c r="H4866">
        <v>59.106687600000001</v>
      </c>
      <c r="I4866">
        <v>-96.156156100000004</v>
      </c>
      <c r="J4866" s="1" t="str">
        <f t="shared" si="801"/>
        <v>NGR lake sediment grab sample</v>
      </c>
      <c r="K4866" s="1" t="str">
        <f t="shared" si="802"/>
        <v>&lt;177 micron (NGR)</v>
      </c>
      <c r="L4866">
        <v>36</v>
      </c>
      <c r="M4866" t="s">
        <v>273</v>
      </c>
      <c r="N4866">
        <v>298</v>
      </c>
      <c r="O4866" t="s">
        <v>290</v>
      </c>
      <c r="P4866" t="s">
        <v>54</v>
      </c>
      <c r="Q4866" t="s">
        <v>364</v>
      </c>
      <c r="R4866" t="s">
        <v>190</v>
      </c>
      <c r="S4866" t="s">
        <v>57</v>
      </c>
      <c r="T4866" t="s">
        <v>235</v>
      </c>
      <c r="U4866" t="s">
        <v>138</v>
      </c>
      <c r="V4866" t="s">
        <v>2740</v>
      </c>
      <c r="W4866" t="s">
        <v>68</v>
      </c>
      <c r="X4866" t="s">
        <v>67</v>
      </c>
      <c r="Y4866" t="s">
        <v>421</v>
      </c>
      <c r="Z4866" t="s">
        <v>62</v>
      </c>
      <c r="AA4866" t="s">
        <v>64</v>
      </c>
      <c r="AB4866" t="s">
        <v>478</v>
      </c>
      <c r="AC4866" t="s">
        <v>66</v>
      </c>
      <c r="AD4866" t="s">
        <v>170</v>
      </c>
      <c r="AE4866" t="s">
        <v>2236</v>
      </c>
      <c r="AF4866" t="s">
        <v>76</v>
      </c>
      <c r="AG4866" t="s">
        <v>347</v>
      </c>
      <c r="AH4866" t="s">
        <v>472</v>
      </c>
      <c r="AI4866" t="s">
        <v>118</v>
      </c>
      <c r="AJ4866" t="s">
        <v>292</v>
      </c>
      <c r="AK4866" t="s">
        <v>73</v>
      </c>
      <c r="AL4866" t="s">
        <v>103</v>
      </c>
      <c r="AM4866" t="s">
        <v>75</v>
      </c>
      <c r="AN4866" t="s">
        <v>76</v>
      </c>
      <c r="AO4866" t="s">
        <v>92</v>
      </c>
      <c r="AP4866" t="s">
        <v>4543</v>
      </c>
      <c r="AQ4866" t="s">
        <v>203</v>
      </c>
      <c r="AR4866" t="s">
        <v>67</v>
      </c>
      <c r="AS4866" t="s">
        <v>54</v>
      </c>
      <c r="AT4866" t="s">
        <v>73</v>
      </c>
      <c r="AU4866" t="s">
        <v>107</v>
      </c>
      <c r="AV4866" t="s">
        <v>14293</v>
      </c>
    </row>
    <row r="4867" spans="1:48" hidden="1" x14ac:dyDescent="0.3">
      <c r="A4867" t="s">
        <v>22375</v>
      </c>
      <c r="B4867" t="s">
        <v>22376</v>
      </c>
      <c r="C4867" s="1" t="str">
        <f t="shared" si="796"/>
        <v>21:0976</v>
      </c>
      <c r="D4867" s="1" t="str">
        <f t="shared" si="800"/>
        <v>21:0105</v>
      </c>
      <c r="E4867" t="s">
        <v>22377</v>
      </c>
      <c r="F4867" t="s">
        <v>22378</v>
      </c>
      <c r="H4867">
        <v>59.130518700000003</v>
      </c>
      <c r="I4867">
        <v>-96.154144500000001</v>
      </c>
      <c r="J4867" s="1" t="str">
        <f t="shared" si="801"/>
        <v>NGR lake sediment grab sample</v>
      </c>
      <c r="K4867" s="1" t="str">
        <f t="shared" si="802"/>
        <v>&lt;177 micron (NGR)</v>
      </c>
      <c r="L4867">
        <v>36</v>
      </c>
      <c r="M4867" t="s">
        <v>289</v>
      </c>
      <c r="N4867">
        <v>299</v>
      </c>
      <c r="O4867" t="s">
        <v>69</v>
      </c>
      <c r="P4867" t="s">
        <v>54</v>
      </c>
      <c r="Q4867" t="s">
        <v>593</v>
      </c>
      <c r="R4867" t="s">
        <v>2363</v>
      </c>
      <c r="S4867" t="s">
        <v>57</v>
      </c>
      <c r="T4867" t="s">
        <v>562</v>
      </c>
      <c r="U4867" t="s">
        <v>168</v>
      </c>
      <c r="V4867" t="s">
        <v>2740</v>
      </c>
      <c r="W4867" t="s">
        <v>79</v>
      </c>
      <c r="X4867" t="s">
        <v>62</v>
      </c>
      <c r="Y4867" t="s">
        <v>63</v>
      </c>
      <c r="Z4867" t="s">
        <v>62</v>
      </c>
      <c r="AA4867" t="s">
        <v>64</v>
      </c>
      <c r="AB4867" t="s">
        <v>188</v>
      </c>
      <c r="AC4867" t="s">
        <v>66</v>
      </c>
      <c r="AD4867" t="s">
        <v>88</v>
      </c>
      <c r="AE4867" t="s">
        <v>5846</v>
      </c>
      <c r="AF4867" t="s">
        <v>134</v>
      </c>
      <c r="AG4867" t="s">
        <v>522</v>
      </c>
      <c r="AH4867" t="s">
        <v>70</v>
      </c>
      <c r="AI4867" t="s">
        <v>96</v>
      </c>
      <c r="AJ4867" t="s">
        <v>294</v>
      </c>
      <c r="AK4867" t="s">
        <v>73</v>
      </c>
      <c r="AL4867" t="s">
        <v>177</v>
      </c>
      <c r="AM4867" t="s">
        <v>68</v>
      </c>
      <c r="AN4867" t="s">
        <v>76</v>
      </c>
      <c r="AO4867" t="s">
        <v>5856</v>
      </c>
      <c r="AP4867" t="s">
        <v>2033</v>
      </c>
      <c r="AQ4867" t="s">
        <v>1217</v>
      </c>
      <c r="AR4867" t="s">
        <v>62</v>
      </c>
      <c r="AS4867" t="s">
        <v>62</v>
      </c>
      <c r="AT4867" t="s">
        <v>73</v>
      </c>
      <c r="AU4867" t="s">
        <v>107</v>
      </c>
      <c r="AV4867" t="s">
        <v>19662</v>
      </c>
    </row>
    <row r="4868" spans="1:48" hidden="1" x14ac:dyDescent="0.3">
      <c r="A4868" t="s">
        <v>22379</v>
      </c>
      <c r="B4868" t="s">
        <v>22380</v>
      </c>
      <c r="C4868" s="1" t="str">
        <f t="shared" si="796"/>
        <v>21:0976</v>
      </c>
      <c r="D4868" s="1" t="str">
        <f t="shared" si="800"/>
        <v>21:0105</v>
      </c>
      <c r="E4868" t="s">
        <v>22381</v>
      </c>
      <c r="F4868" t="s">
        <v>22382</v>
      </c>
      <c r="H4868">
        <v>59.203477300000003</v>
      </c>
      <c r="I4868">
        <v>-96.163331299999996</v>
      </c>
      <c r="J4868" s="1" t="str">
        <f t="shared" si="801"/>
        <v>NGR lake sediment grab sample</v>
      </c>
      <c r="K4868" s="1" t="str">
        <f t="shared" si="802"/>
        <v>&lt;177 micron (NGR)</v>
      </c>
      <c r="L4868">
        <v>36</v>
      </c>
      <c r="M4868" t="s">
        <v>301</v>
      </c>
      <c r="N4868">
        <v>300</v>
      </c>
      <c r="O4868" t="s">
        <v>59</v>
      </c>
      <c r="P4868" t="s">
        <v>54</v>
      </c>
      <c r="Q4868" t="s">
        <v>1227</v>
      </c>
      <c r="R4868" t="s">
        <v>134</v>
      </c>
      <c r="S4868" t="s">
        <v>57</v>
      </c>
      <c r="T4868" t="s">
        <v>152</v>
      </c>
      <c r="U4868" t="s">
        <v>138</v>
      </c>
      <c r="V4868" t="s">
        <v>2740</v>
      </c>
      <c r="W4868" t="s">
        <v>63</v>
      </c>
      <c r="X4868" t="s">
        <v>74</v>
      </c>
      <c r="Y4868" t="s">
        <v>238</v>
      </c>
      <c r="Z4868" t="s">
        <v>127</v>
      </c>
      <c r="AA4868" t="s">
        <v>64</v>
      </c>
      <c r="AB4868" t="s">
        <v>221</v>
      </c>
      <c r="AC4868" t="s">
        <v>66</v>
      </c>
      <c r="AD4868" t="s">
        <v>62</v>
      </c>
      <c r="AE4868" t="s">
        <v>396</v>
      </c>
      <c r="AF4868" t="s">
        <v>281</v>
      </c>
      <c r="AG4868" t="s">
        <v>454</v>
      </c>
      <c r="AH4868" t="s">
        <v>780</v>
      </c>
      <c r="AI4868" t="s">
        <v>240</v>
      </c>
      <c r="AJ4868" t="s">
        <v>328</v>
      </c>
      <c r="AK4868" t="s">
        <v>73</v>
      </c>
      <c r="AL4868" t="s">
        <v>74</v>
      </c>
      <c r="AM4868" t="s">
        <v>68</v>
      </c>
      <c r="AN4868" t="s">
        <v>76</v>
      </c>
      <c r="AO4868" t="s">
        <v>7610</v>
      </c>
      <c r="AP4868" t="s">
        <v>225</v>
      </c>
      <c r="AQ4868" t="s">
        <v>669</v>
      </c>
      <c r="AR4868" t="s">
        <v>67</v>
      </c>
      <c r="AS4868" t="s">
        <v>54</v>
      </c>
      <c r="AT4868" t="s">
        <v>73</v>
      </c>
      <c r="AU4868" t="s">
        <v>107</v>
      </c>
      <c r="AV4868" t="s">
        <v>6366</v>
      </c>
    </row>
    <row r="4869" spans="1:48" hidden="1" x14ac:dyDescent="0.3">
      <c r="A4869" t="s">
        <v>22383</v>
      </c>
      <c r="B4869" t="s">
        <v>22384</v>
      </c>
      <c r="C4869" s="1" t="str">
        <f t="shared" si="796"/>
        <v>21:0976</v>
      </c>
      <c r="D4869" s="1" t="str">
        <f t="shared" si="800"/>
        <v>21:0105</v>
      </c>
      <c r="E4869" t="s">
        <v>22385</v>
      </c>
      <c r="F4869" t="s">
        <v>22386</v>
      </c>
      <c r="H4869">
        <v>59.241881999999997</v>
      </c>
      <c r="I4869">
        <v>-96.146493899999996</v>
      </c>
      <c r="J4869" s="1" t="str">
        <f t="shared" si="801"/>
        <v>NGR lake sediment grab sample</v>
      </c>
      <c r="K4869" s="1" t="str">
        <f t="shared" si="802"/>
        <v>&lt;177 micron (NGR)</v>
      </c>
      <c r="L4869">
        <v>36</v>
      </c>
      <c r="M4869" t="s">
        <v>314</v>
      </c>
      <c r="N4869">
        <v>301</v>
      </c>
      <c r="O4869" t="s">
        <v>95</v>
      </c>
      <c r="P4869" t="s">
        <v>54</v>
      </c>
      <c r="Q4869" t="s">
        <v>262</v>
      </c>
      <c r="R4869" t="s">
        <v>575</v>
      </c>
      <c r="S4869" t="s">
        <v>57</v>
      </c>
      <c r="T4869" t="s">
        <v>635</v>
      </c>
      <c r="U4869" t="s">
        <v>117</v>
      </c>
      <c r="V4869" t="s">
        <v>2740</v>
      </c>
      <c r="W4869" t="s">
        <v>220</v>
      </c>
      <c r="X4869" t="s">
        <v>74</v>
      </c>
      <c r="Y4869" t="s">
        <v>355</v>
      </c>
      <c r="Z4869" t="s">
        <v>170</v>
      </c>
      <c r="AA4869" t="s">
        <v>64</v>
      </c>
      <c r="AB4869" t="s">
        <v>315</v>
      </c>
      <c r="AC4869" t="s">
        <v>66</v>
      </c>
      <c r="AD4869" t="s">
        <v>77</v>
      </c>
      <c r="AE4869" t="s">
        <v>3853</v>
      </c>
      <c r="AF4869" t="s">
        <v>116</v>
      </c>
      <c r="AG4869" t="s">
        <v>411</v>
      </c>
      <c r="AH4869" t="s">
        <v>780</v>
      </c>
      <c r="AI4869" t="s">
        <v>263</v>
      </c>
      <c r="AJ4869" t="s">
        <v>4080</v>
      </c>
      <c r="AK4869" t="s">
        <v>73</v>
      </c>
      <c r="AL4869" t="s">
        <v>74</v>
      </c>
      <c r="AM4869" t="s">
        <v>448</v>
      </c>
      <c r="AN4869" t="s">
        <v>8661</v>
      </c>
      <c r="AO4869" t="s">
        <v>22387</v>
      </c>
      <c r="AP4869" t="s">
        <v>105</v>
      </c>
      <c r="AQ4869" t="s">
        <v>1356</v>
      </c>
      <c r="AR4869" t="s">
        <v>74</v>
      </c>
      <c r="AS4869" t="s">
        <v>127</v>
      </c>
      <c r="AT4869" t="s">
        <v>73</v>
      </c>
      <c r="AU4869" t="s">
        <v>107</v>
      </c>
      <c r="AV4869" t="s">
        <v>10936</v>
      </c>
    </row>
    <row r="4870" spans="1:48" hidden="1" x14ac:dyDescent="0.3">
      <c r="A4870" t="s">
        <v>22388</v>
      </c>
      <c r="B4870" t="s">
        <v>22389</v>
      </c>
      <c r="C4870" s="1" t="str">
        <f t="shared" si="796"/>
        <v>21:0976</v>
      </c>
      <c r="D4870" s="1" t="str">
        <f t="shared" si="800"/>
        <v>21:0105</v>
      </c>
      <c r="E4870" t="s">
        <v>22390</v>
      </c>
      <c r="F4870" t="s">
        <v>22391</v>
      </c>
      <c r="H4870">
        <v>59.258493899999998</v>
      </c>
      <c r="I4870">
        <v>-96.147192200000006</v>
      </c>
      <c r="J4870" s="1" t="str">
        <f t="shared" si="801"/>
        <v>NGR lake sediment grab sample</v>
      </c>
      <c r="K4870" s="1" t="str">
        <f t="shared" si="802"/>
        <v>&lt;177 micron (NGR)</v>
      </c>
      <c r="L4870">
        <v>36</v>
      </c>
      <c r="M4870" t="s">
        <v>324</v>
      </c>
      <c r="N4870">
        <v>302</v>
      </c>
      <c r="O4870" t="s">
        <v>448</v>
      </c>
      <c r="P4870" t="s">
        <v>54</v>
      </c>
      <c r="Q4870" t="s">
        <v>248</v>
      </c>
      <c r="R4870" t="s">
        <v>356</v>
      </c>
      <c r="S4870" t="s">
        <v>57</v>
      </c>
      <c r="T4870" t="s">
        <v>1128</v>
      </c>
      <c r="U4870" t="s">
        <v>59</v>
      </c>
      <c r="V4870" t="s">
        <v>2740</v>
      </c>
      <c r="W4870" t="s">
        <v>346</v>
      </c>
      <c r="X4870" t="s">
        <v>62</v>
      </c>
      <c r="Y4870" t="s">
        <v>421</v>
      </c>
      <c r="Z4870" t="s">
        <v>62</v>
      </c>
      <c r="AA4870" t="s">
        <v>64</v>
      </c>
      <c r="AB4870" t="s">
        <v>248</v>
      </c>
      <c r="AC4870" t="s">
        <v>66</v>
      </c>
      <c r="AD4870" t="s">
        <v>281</v>
      </c>
      <c r="AE4870" t="s">
        <v>6996</v>
      </c>
      <c r="AF4870" t="s">
        <v>281</v>
      </c>
      <c r="AG4870" t="s">
        <v>190</v>
      </c>
      <c r="AH4870" t="s">
        <v>780</v>
      </c>
      <c r="AI4870" t="s">
        <v>87</v>
      </c>
      <c r="AJ4870" t="s">
        <v>77</v>
      </c>
      <c r="AK4870" t="s">
        <v>73</v>
      </c>
      <c r="AL4870" t="s">
        <v>206</v>
      </c>
      <c r="AM4870" t="s">
        <v>62</v>
      </c>
      <c r="AN4870" t="s">
        <v>76</v>
      </c>
      <c r="AO4870" t="s">
        <v>1252</v>
      </c>
      <c r="AP4870" t="s">
        <v>234</v>
      </c>
      <c r="AQ4870" t="s">
        <v>9385</v>
      </c>
      <c r="AR4870" t="s">
        <v>67</v>
      </c>
      <c r="AS4870" t="s">
        <v>96</v>
      </c>
      <c r="AT4870" t="s">
        <v>73</v>
      </c>
      <c r="AU4870" t="s">
        <v>107</v>
      </c>
      <c r="AV4870" t="s">
        <v>13743</v>
      </c>
    </row>
    <row r="4871" spans="1:48" hidden="1" x14ac:dyDescent="0.3">
      <c r="A4871" t="s">
        <v>22392</v>
      </c>
      <c r="B4871" t="s">
        <v>22393</v>
      </c>
      <c r="C4871" s="1" t="str">
        <f t="shared" si="796"/>
        <v>21:0976</v>
      </c>
      <c r="D4871" s="1" t="str">
        <f>HYPERLINK("https://geochem.nrcan.gc.ca/cdogs/content/svy/svy_e.htm", "")</f>
        <v/>
      </c>
      <c r="G4871" s="1" t="str">
        <f>HYPERLINK("https://geochem.nrcan.gc.ca/cdogs/content/cr_/cr_00160_e.htm", "160")</f>
        <v>160</v>
      </c>
      <c r="J4871" t="s">
        <v>230</v>
      </c>
      <c r="K4871" t="s">
        <v>231</v>
      </c>
      <c r="L4871">
        <v>36</v>
      </c>
      <c r="M4871" t="s">
        <v>232</v>
      </c>
      <c r="N4871">
        <v>303</v>
      </c>
      <c r="O4871" t="s">
        <v>168</v>
      </c>
      <c r="P4871" t="s">
        <v>96</v>
      </c>
      <c r="Q4871" t="s">
        <v>105</v>
      </c>
      <c r="R4871" t="s">
        <v>157</v>
      </c>
      <c r="S4871" t="s">
        <v>57</v>
      </c>
      <c r="T4871" t="s">
        <v>204</v>
      </c>
      <c r="U4871" t="s">
        <v>168</v>
      </c>
      <c r="V4871" t="s">
        <v>169</v>
      </c>
      <c r="W4871" t="s">
        <v>346</v>
      </c>
      <c r="X4871" t="s">
        <v>74</v>
      </c>
      <c r="Y4871" t="s">
        <v>205</v>
      </c>
      <c r="Z4871" t="s">
        <v>88</v>
      </c>
      <c r="AA4871" t="s">
        <v>64</v>
      </c>
      <c r="AB4871" t="s">
        <v>251</v>
      </c>
      <c r="AC4871" t="s">
        <v>66</v>
      </c>
      <c r="AD4871" t="s">
        <v>67</v>
      </c>
      <c r="AE4871" t="s">
        <v>62</v>
      </c>
      <c r="AF4871" t="s">
        <v>281</v>
      </c>
      <c r="AG4871" t="s">
        <v>316</v>
      </c>
      <c r="AH4871" t="s">
        <v>74</v>
      </c>
      <c r="AI4871" t="s">
        <v>178</v>
      </c>
      <c r="AJ4871" t="s">
        <v>53</v>
      </c>
      <c r="AK4871" t="s">
        <v>73</v>
      </c>
      <c r="AL4871" t="s">
        <v>206</v>
      </c>
      <c r="AM4871" t="s">
        <v>157</v>
      </c>
      <c r="AN4871" t="s">
        <v>76</v>
      </c>
      <c r="AO4871" t="s">
        <v>168</v>
      </c>
      <c r="AP4871" t="s">
        <v>1434</v>
      </c>
      <c r="AQ4871" t="s">
        <v>193</v>
      </c>
      <c r="AR4871" t="s">
        <v>62</v>
      </c>
      <c r="AS4871" t="s">
        <v>170</v>
      </c>
      <c r="AT4871" t="s">
        <v>73</v>
      </c>
      <c r="AU4871" t="s">
        <v>643</v>
      </c>
      <c r="AV4871" t="s">
        <v>22394</v>
      </c>
    </row>
    <row r="4872" spans="1:48" hidden="1" x14ac:dyDescent="0.3">
      <c r="A4872" t="s">
        <v>22395</v>
      </c>
      <c r="B4872" t="s">
        <v>22396</v>
      </c>
      <c r="C4872" s="1" t="str">
        <f t="shared" si="796"/>
        <v>21:0976</v>
      </c>
      <c r="D4872" s="1" t="str">
        <f t="shared" ref="D4872:D4881" si="803">HYPERLINK("https://geochem.nrcan.gc.ca/cdogs/content/svy/svy210105_e.htm", "21:0105")</f>
        <v>21:0105</v>
      </c>
      <c r="E4872" t="s">
        <v>22397</v>
      </c>
      <c r="F4872" t="s">
        <v>22398</v>
      </c>
      <c r="H4872">
        <v>59.291505600000001</v>
      </c>
      <c r="I4872">
        <v>-96.042847499999993</v>
      </c>
      <c r="J4872" s="1" t="str">
        <f t="shared" ref="J4872:J4881" si="804">HYPERLINK("https://geochem.nrcan.gc.ca/cdogs/content/kwd/kwd020027_e.htm", "NGR lake sediment grab sample")</f>
        <v>NGR lake sediment grab sample</v>
      </c>
      <c r="K4872" s="1" t="str">
        <f t="shared" ref="K4872:K4881" si="805">HYPERLINK("https://geochem.nrcan.gc.ca/cdogs/content/kwd/kwd080006_e.htm", "&lt;177 micron (NGR)")</f>
        <v>&lt;177 micron (NGR)</v>
      </c>
      <c r="L4872">
        <v>37</v>
      </c>
      <c r="M4872" t="s">
        <v>86</v>
      </c>
      <c r="N4872">
        <v>304</v>
      </c>
      <c r="O4872" t="s">
        <v>355</v>
      </c>
      <c r="P4872" t="s">
        <v>170</v>
      </c>
      <c r="Q4872" t="s">
        <v>252</v>
      </c>
      <c r="R4872" t="s">
        <v>776</v>
      </c>
      <c r="S4872" t="s">
        <v>57</v>
      </c>
      <c r="T4872" t="s">
        <v>153</v>
      </c>
      <c r="U4872" t="s">
        <v>57</v>
      </c>
      <c r="V4872" t="s">
        <v>2740</v>
      </c>
      <c r="W4872" t="s">
        <v>103</v>
      </c>
      <c r="X4872" t="s">
        <v>67</v>
      </c>
      <c r="Y4872" t="s">
        <v>68</v>
      </c>
      <c r="Z4872" t="s">
        <v>67</v>
      </c>
      <c r="AA4872" t="s">
        <v>64</v>
      </c>
      <c r="AB4872" t="s">
        <v>616</v>
      </c>
      <c r="AC4872" t="s">
        <v>66</v>
      </c>
      <c r="AD4872" t="s">
        <v>62</v>
      </c>
      <c r="AE4872" t="s">
        <v>8540</v>
      </c>
      <c r="AF4872" t="s">
        <v>76</v>
      </c>
      <c r="AG4872" t="s">
        <v>57</v>
      </c>
      <c r="AH4872" t="s">
        <v>780</v>
      </c>
      <c r="AI4872" t="s">
        <v>448</v>
      </c>
      <c r="AJ4872" t="s">
        <v>63</v>
      </c>
      <c r="AK4872" t="s">
        <v>73</v>
      </c>
      <c r="AL4872" t="s">
        <v>103</v>
      </c>
      <c r="AM4872" t="s">
        <v>103</v>
      </c>
      <c r="AN4872" t="s">
        <v>76</v>
      </c>
      <c r="AO4872" t="s">
        <v>138</v>
      </c>
      <c r="AP4872" t="s">
        <v>8164</v>
      </c>
      <c r="AQ4872" t="s">
        <v>203</v>
      </c>
      <c r="AR4872" t="s">
        <v>67</v>
      </c>
      <c r="AS4872" t="s">
        <v>54</v>
      </c>
      <c r="AT4872" t="s">
        <v>73</v>
      </c>
      <c r="AU4872" t="s">
        <v>107</v>
      </c>
      <c r="AV4872" t="s">
        <v>22399</v>
      </c>
    </row>
    <row r="4873" spans="1:48" hidden="1" x14ac:dyDescent="0.3">
      <c r="A4873" t="s">
        <v>22400</v>
      </c>
      <c r="B4873" t="s">
        <v>22401</v>
      </c>
      <c r="C4873" s="1" t="str">
        <f t="shared" si="796"/>
        <v>21:0976</v>
      </c>
      <c r="D4873" s="1" t="str">
        <f t="shared" si="803"/>
        <v>21:0105</v>
      </c>
      <c r="E4873" t="s">
        <v>22402</v>
      </c>
      <c r="F4873" t="s">
        <v>22403</v>
      </c>
      <c r="H4873">
        <v>59.1665183</v>
      </c>
      <c r="I4873">
        <v>-96.888368600000007</v>
      </c>
      <c r="J4873" s="1" t="str">
        <f t="shared" si="804"/>
        <v>NGR lake sediment grab sample</v>
      </c>
      <c r="K4873" s="1" t="str">
        <f t="shared" si="805"/>
        <v>&lt;177 micron (NGR)</v>
      </c>
      <c r="L4873">
        <v>37</v>
      </c>
      <c r="M4873" t="s">
        <v>149</v>
      </c>
      <c r="N4873">
        <v>305</v>
      </c>
      <c r="O4873" t="s">
        <v>171</v>
      </c>
      <c r="P4873" t="s">
        <v>54</v>
      </c>
      <c r="Q4873" t="s">
        <v>315</v>
      </c>
      <c r="R4873" t="s">
        <v>264</v>
      </c>
      <c r="S4873" t="s">
        <v>57</v>
      </c>
      <c r="T4873" t="s">
        <v>593</v>
      </c>
      <c r="U4873" t="s">
        <v>88</v>
      </c>
      <c r="V4873" t="s">
        <v>2740</v>
      </c>
      <c r="W4873" t="s">
        <v>177</v>
      </c>
      <c r="X4873" t="s">
        <v>67</v>
      </c>
      <c r="Y4873" t="s">
        <v>238</v>
      </c>
      <c r="Z4873" t="s">
        <v>62</v>
      </c>
      <c r="AA4873" t="s">
        <v>64</v>
      </c>
      <c r="AB4873" t="s">
        <v>135</v>
      </c>
      <c r="AC4873" t="s">
        <v>66</v>
      </c>
      <c r="AD4873" t="s">
        <v>170</v>
      </c>
      <c r="AE4873" t="s">
        <v>8978</v>
      </c>
      <c r="AF4873" t="s">
        <v>178</v>
      </c>
      <c r="AG4873" t="s">
        <v>77</v>
      </c>
      <c r="AH4873" t="s">
        <v>780</v>
      </c>
      <c r="AI4873" t="s">
        <v>292</v>
      </c>
      <c r="AJ4873" t="s">
        <v>439</v>
      </c>
      <c r="AK4873" t="s">
        <v>73</v>
      </c>
      <c r="AL4873" t="s">
        <v>103</v>
      </c>
      <c r="AM4873" t="s">
        <v>125</v>
      </c>
      <c r="AN4873" t="s">
        <v>76</v>
      </c>
      <c r="AO4873" t="s">
        <v>77</v>
      </c>
      <c r="AP4873" t="s">
        <v>410</v>
      </c>
      <c r="AQ4873" t="s">
        <v>292</v>
      </c>
      <c r="AR4873" t="s">
        <v>67</v>
      </c>
      <c r="AS4873" t="s">
        <v>54</v>
      </c>
      <c r="AT4873" t="s">
        <v>152</v>
      </c>
      <c r="AU4873" t="s">
        <v>107</v>
      </c>
      <c r="AV4873" t="s">
        <v>10510</v>
      </c>
    </row>
    <row r="4874" spans="1:48" hidden="1" x14ac:dyDescent="0.3">
      <c r="A4874" t="s">
        <v>22404</v>
      </c>
      <c r="B4874" t="s">
        <v>22405</v>
      </c>
      <c r="C4874" s="1" t="str">
        <f t="shared" si="796"/>
        <v>21:0976</v>
      </c>
      <c r="D4874" s="1" t="str">
        <f t="shared" si="803"/>
        <v>21:0105</v>
      </c>
      <c r="E4874" t="s">
        <v>22406</v>
      </c>
      <c r="F4874" t="s">
        <v>22407</v>
      </c>
      <c r="H4874">
        <v>59.1667232</v>
      </c>
      <c r="I4874">
        <v>-96.909911300000005</v>
      </c>
      <c r="J4874" s="1" t="str">
        <f t="shared" si="804"/>
        <v>NGR lake sediment grab sample</v>
      </c>
      <c r="K4874" s="1" t="str">
        <f t="shared" si="805"/>
        <v>&lt;177 micron (NGR)</v>
      </c>
      <c r="L4874">
        <v>37</v>
      </c>
      <c r="M4874" t="s">
        <v>165</v>
      </c>
      <c r="N4874">
        <v>306</v>
      </c>
      <c r="O4874" t="s">
        <v>137</v>
      </c>
      <c r="P4874" t="s">
        <v>54</v>
      </c>
      <c r="Q4874" t="s">
        <v>364</v>
      </c>
      <c r="R4874" t="s">
        <v>192</v>
      </c>
      <c r="S4874" t="s">
        <v>57</v>
      </c>
      <c r="T4874" t="s">
        <v>635</v>
      </c>
      <c r="U4874" t="s">
        <v>59</v>
      </c>
      <c r="V4874" t="s">
        <v>347</v>
      </c>
      <c r="W4874" t="s">
        <v>238</v>
      </c>
      <c r="X4874" t="s">
        <v>74</v>
      </c>
      <c r="Y4874" t="s">
        <v>206</v>
      </c>
      <c r="Z4874" t="s">
        <v>62</v>
      </c>
      <c r="AA4874" t="s">
        <v>64</v>
      </c>
      <c r="AB4874" t="s">
        <v>152</v>
      </c>
      <c r="AC4874" t="s">
        <v>66</v>
      </c>
      <c r="AD4874" t="s">
        <v>170</v>
      </c>
      <c r="AE4874" t="s">
        <v>8614</v>
      </c>
      <c r="AF4874" t="s">
        <v>77</v>
      </c>
      <c r="AG4874" t="s">
        <v>99</v>
      </c>
      <c r="AH4874" t="s">
        <v>780</v>
      </c>
      <c r="AI4874" t="s">
        <v>318</v>
      </c>
      <c r="AJ4874" t="s">
        <v>592</v>
      </c>
      <c r="AK4874" t="s">
        <v>73</v>
      </c>
      <c r="AL4874" t="s">
        <v>103</v>
      </c>
      <c r="AM4874" t="s">
        <v>157</v>
      </c>
      <c r="AN4874" t="s">
        <v>76</v>
      </c>
      <c r="AO4874" t="s">
        <v>121</v>
      </c>
      <c r="AP4874" t="s">
        <v>2705</v>
      </c>
      <c r="AQ4874" t="s">
        <v>306</v>
      </c>
      <c r="AR4874" t="s">
        <v>67</v>
      </c>
      <c r="AS4874" t="s">
        <v>170</v>
      </c>
      <c r="AT4874" t="s">
        <v>73</v>
      </c>
      <c r="AU4874" t="s">
        <v>107</v>
      </c>
      <c r="AV4874" t="s">
        <v>9190</v>
      </c>
    </row>
    <row r="4875" spans="1:48" hidden="1" x14ac:dyDescent="0.3">
      <c r="A4875" t="s">
        <v>22408</v>
      </c>
      <c r="B4875" t="s">
        <v>22409</v>
      </c>
      <c r="C4875" s="1" t="str">
        <f t="shared" si="796"/>
        <v>21:0976</v>
      </c>
      <c r="D4875" s="1" t="str">
        <f t="shared" si="803"/>
        <v>21:0105</v>
      </c>
      <c r="E4875" t="s">
        <v>22410</v>
      </c>
      <c r="F4875" t="s">
        <v>22411</v>
      </c>
      <c r="H4875">
        <v>59.1182345</v>
      </c>
      <c r="I4875">
        <v>-96.925793200000001</v>
      </c>
      <c r="J4875" s="1" t="str">
        <f t="shared" si="804"/>
        <v>NGR lake sediment grab sample</v>
      </c>
      <c r="K4875" s="1" t="str">
        <f t="shared" si="805"/>
        <v>&lt;177 micron (NGR)</v>
      </c>
      <c r="L4875">
        <v>37</v>
      </c>
      <c r="M4875" t="s">
        <v>185</v>
      </c>
      <c r="N4875">
        <v>307</v>
      </c>
      <c r="O4875" t="s">
        <v>346</v>
      </c>
      <c r="P4875" t="s">
        <v>62</v>
      </c>
      <c r="Q4875" t="s">
        <v>642</v>
      </c>
      <c r="R4875" t="s">
        <v>168</v>
      </c>
      <c r="S4875" t="s">
        <v>57</v>
      </c>
      <c r="T4875" t="s">
        <v>91</v>
      </c>
      <c r="U4875" t="s">
        <v>104</v>
      </c>
      <c r="V4875" t="s">
        <v>356</v>
      </c>
      <c r="W4875" t="s">
        <v>238</v>
      </c>
      <c r="X4875" t="s">
        <v>67</v>
      </c>
      <c r="Y4875" t="s">
        <v>363</v>
      </c>
      <c r="Z4875" t="s">
        <v>59</v>
      </c>
      <c r="AA4875" t="s">
        <v>64</v>
      </c>
      <c r="AB4875" t="s">
        <v>303</v>
      </c>
      <c r="AC4875" t="s">
        <v>66</v>
      </c>
      <c r="AD4875" t="s">
        <v>170</v>
      </c>
      <c r="AE4875" t="s">
        <v>9321</v>
      </c>
      <c r="AF4875" t="s">
        <v>121</v>
      </c>
      <c r="AG4875" t="s">
        <v>249</v>
      </c>
      <c r="AH4875" t="s">
        <v>780</v>
      </c>
      <c r="AI4875" t="s">
        <v>340</v>
      </c>
      <c r="AJ4875" t="s">
        <v>305</v>
      </c>
      <c r="AK4875" t="s">
        <v>73</v>
      </c>
      <c r="AL4875" t="s">
        <v>157</v>
      </c>
      <c r="AM4875" t="s">
        <v>125</v>
      </c>
      <c r="AN4875" t="s">
        <v>76</v>
      </c>
      <c r="AO4875" t="s">
        <v>374</v>
      </c>
      <c r="AP4875" t="s">
        <v>179</v>
      </c>
      <c r="AQ4875" t="s">
        <v>305</v>
      </c>
      <c r="AR4875" t="s">
        <v>67</v>
      </c>
      <c r="AS4875" t="s">
        <v>54</v>
      </c>
      <c r="AT4875" t="s">
        <v>73</v>
      </c>
      <c r="AU4875" t="s">
        <v>107</v>
      </c>
      <c r="AV4875" t="s">
        <v>17510</v>
      </c>
    </row>
    <row r="4876" spans="1:48" hidden="1" x14ac:dyDescent="0.3">
      <c r="A4876" t="s">
        <v>22412</v>
      </c>
      <c r="B4876" t="s">
        <v>22413</v>
      </c>
      <c r="C4876" s="1" t="str">
        <f t="shared" si="796"/>
        <v>21:0976</v>
      </c>
      <c r="D4876" s="1" t="str">
        <f t="shared" si="803"/>
        <v>21:0105</v>
      </c>
      <c r="E4876" t="s">
        <v>22414</v>
      </c>
      <c r="F4876" t="s">
        <v>22415</v>
      </c>
      <c r="H4876">
        <v>59.083471199999998</v>
      </c>
      <c r="I4876">
        <v>-96.909722099999996</v>
      </c>
      <c r="J4876" s="1" t="str">
        <f t="shared" si="804"/>
        <v>NGR lake sediment grab sample</v>
      </c>
      <c r="K4876" s="1" t="str">
        <f t="shared" si="805"/>
        <v>&lt;177 micron (NGR)</v>
      </c>
      <c r="L4876">
        <v>37</v>
      </c>
      <c r="M4876" t="s">
        <v>200</v>
      </c>
      <c r="N4876">
        <v>308</v>
      </c>
      <c r="O4876" t="s">
        <v>340</v>
      </c>
      <c r="P4876" t="s">
        <v>54</v>
      </c>
      <c r="Q4876" t="s">
        <v>775</v>
      </c>
      <c r="R4876" t="s">
        <v>281</v>
      </c>
      <c r="S4876" t="s">
        <v>57</v>
      </c>
      <c r="T4876" t="s">
        <v>122</v>
      </c>
      <c r="U4876" t="s">
        <v>203</v>
      </c>
      <c r="V4876" t="s">
        <v>192</v>
      </c>
      <c r="W4876" t="s">
        <v>346</v>
      </c>
      <c r="X4876" t="s">
        <v>67</v>
      </c>
      <c r="Y4876" t="s">
        <v>302</v>
      </c>
      <c r="Z4876" t="s">
        <v>127</v>
      </c>
      <c r="AA4876" t="s">
        <v>64</v>
      </c>
      <c r="AB4876" t="s">
        <v>264</v>
      </c>
      <c r="AC4876" t="s">
        <v>66</v>
      </c>
      <c r="AD4876" t="s">
        <v>67</v>
      </c>
      <c r="AE4876" t="s">
        <v>68</v>
      </c>
      <c r="AF4876" t="s">
        <v>357</v>
      </c>
      <c r="AG4876" t="s">
        <v>404</v>
      </c>
      <c r="AH4876" t="s">
        <v>780</v>
      </c>
      <c r="AI4876" t="s">
        <v>306</v>
      </c>
      <c r="AJ4876" t="s">
        <v>254</v>
      </c>
      <c r="AK4876" t="s">
        <v>73</v>
      </c>
      <c r="AL4876" t="s">
        <v>157</v>
      </c>
      <c r="AM4876" t="s">
        <v>75</v>
      </c>
      <c r="AN4876" t="s">
        <v>76</v>
      </c>
      <c r="AO4876" t="s">
        <v>178</v>
      </c>
      <c r="AP4876" t="s">
        <v>179</v>
      </c>
      <c r="AQ4876" t="s">
        <v>226</v>
      </c>
      <c r="AR4876" t="s">
        <v>67</v>
      </c>
      <c r="AS4876" t="s">
        <v>54</v>
      </c>
      <c r="AT4876" t="s">
        <v>73</v>
      </c>
      <c r="AU4876" t="s">
        <v>107</v>
      </c>
      <c r="AV4876" t="s">
        <v>134</v>
      </c>
    </row>
    <row r="4877" spans="1:48" hidden="1" x14ac:dyDescent="0.3">
      <c r="A4877" t="s">
        <v>22416</v>
      </c>
      <c r="B4877" t="s">
        <v>22417</v>
      </c>
      <c r="C4877" s="1" t="str">
        <f t="shared" si="796"/>
        <v>21:0976</v>
      </c>
      <c r="D4877" s="1" t="str">
        <f t="shared" si="803"/>
        <v>21:0105</v>
      </c>
      <c r="E4877" t="s">
        <v>22418</v>
      </c>
      <c r="F4877" t="s">
        <v>22419</v>
      </c>
      <c r="H4877">
        <v>59.056486599999999</v>
      </c>
      <c r="I4877">
        <v>-96.9232382</v>
      </c>
      <c r="J4877" s="1" t="str">
        <f t="shared" si="804"/>
        <v>NGR lake sediment grab sample</v>
      </c>
      <c r="K4877" s="1" t="str">
        <f t="shared" si="805"/>
        <v>&lt;177 micron (NGR)</v>
      </c>
      <c r="L4877">
        <v>37</v>
      </c>
      <c r="M4877" t="s">
        <v>217</v>
      </c>
      <c r="N4877">
        <v>309</v>
      </c>
      <c r="O4877" t="s">
        <v>116</v>
      </c>
      <c r="P4877" t="s">
        <v>54</v>
      </c>
      <c r="Q4877" t="s">
        <v>541</v>
      </c>
      <c r="R4877" t="s">
        <v>90</v>
      </c>
      <c r="S4877" t="s">
        <v>57</v>
      </c>
      <c r="T4877" t="s">
        <v>277</v>
      </c>
      <c r="U4877" t="s">
        <v>77</v>
      </c>
      <c r="V4877" t="s">
        <v>436</v>
      </c>
      <c r="W4877" t="s">
        <v>226</v>
      </c>
      <c r="X4877" t="s">
        <v>74</v>
      </c>
      <c r="Y4877" t="s">
        <v>94</v>
      </c>
      <c r="Z4877" t="s">
        <v>96</v>
      </c>
      <c r="AA4877" t="s">
        <v>64</v>
      </c>
      <c r="AB4877" t="s">
        <v>60</v>
      </c>
      <c r="AC4877" t="s">
        <v>66</v>
      </c>
      <c r="AD4877" t="s">
        <v>62</v>
      </c>
      <c r="AE4877" t="s">
        <v>74</v>
      </c>
      <c r="AF4877" t="s">
        <v>616</v>
      </c>
      <c r="AG4877" t="s">
        <v>122</v>
      </c>
      <c r="AH4877" t="s">
        <v>780</v>
      </c>
      <c r="AI4877" t="s">
        <v>88</v>
      </c>
      <c r="AJ4877" t="s">
        <v>123</v>
      </c>
      <c r="AK4877" t="s">
        <v>73</v>
      </c>
      <c r="AL4877" t="s">
        <v>157</v>
      </c>
      <c r="AM4877" t="s">
        <v>68</v>
      </c>
      <c r="AN4877" t="s">
        <v>76</v>
      </c>
      <c r="AO4877" t="s">
        <v>134</v>
      </c>
      <c r="AP4877" t="s">
        <v>596</v>
      </c>
      <c r="AQ4877" t="s">
        <v>11474</v>
      </c>
      <c r="AR4877" t="s">
        <v>67</v>
      </c>
      <c r="AS4877" t="s">
        <v>170</v>
      </c>
      <c r="AT4877" t="s">
        <v>315</v>
      </c>
      <c r="AU4877" t="s">
        <v>107</v>
      </c>
      <c r="AV4877" t="s">
        <v>4796</v>
      </c>
    </row>
    <row r="4878" spans="1:48" hidden="1" x14ac:dyDescent="0.3">
      <c r="A4878" t="s">
        <v>22420</v>
      </c>
      <c r="B4878" t="s">
        <v>22421</v>
      </c>
      <c r="C4878" s="1" t="str">
        <f t="shared" si="796"/>
        <v>21:0976</v>
      </c>
      <c r="D4878" s="1" t="str">
        <f t="shared" si="803"/>
        <v>21:0105</v>
      </c>
      <c r="E4878" t="s">
        <v>22422</v>
      </c>
      <c r="F4878" t="s">
        <v>22423</v>
      </c>
      <c r="H4878">
        <v>59.030671099999999</v>
      </c>
      <c r="I4878">
        <v>-96.960171200000005</v>
      </c>
      <c r="J4878" s="1" t="str">
        <f t="shared" si="804"/>
        <v>NGR lake sediment grab sample</v>
      </c>
      <c r="K4878" s="1" t="str">
        <f t="shared" si="805"/>
        <v>&lt;177 micron (NGR)</v>
      </c>
      <c r="L4878">
        <v>37</v>
      </c>
      <c r="M4878" t="s">
        <v>246</v>
      </c>
      <c r="N4878">
        <v>310</v>
      </c>
      <c r="O4878" t="s">
        <v>77</v>
      </c>
      <c r="P4878" t="s">
        <v>170</v>
      </c>
      <c r="Q4878" t="s">
        <v>549</v>
      </c>
      <c r="R4878" t="s">
        <v>189</v>
      </c>
      <c r="S4878" t="s">
        <v>57</v>
      </c>
      <c r="T4878" t="s">
        <v>1089</v>
      </c>
      <c r="U4878" t="s">
        <v>134</v>
      </c>
      <c r="V4878" t="s">
        <v>615</v>
      </c>
      <c r="W4878" t="s">
        <v>94</v>
      </c>
      <c r="X4878" t="s">
        <v>67</v>
      </c>
      <c r="Y4878" t="s">
        <v>388</v>
      </c>
      <c r="Z4878" t="s">
        <v>127</v>
      </c>
      <c r="AA4878" t="s">
        <v>64</v>
      </c>
      <c r="AB4878" t="s">
        <v>471</v>
      </c>
      <c r="AC4878" t="s">
        <v>66</v>
      </c>
      <c r="AD4878" t="s">
        <v>127</v>
      </c>
      <c r="AE4878" t="s">
        <v>140</v>
      </c>
      <c r="AF4878" t="s">
        <v>141</v>
      </c>
      <c r="AG4878" t="s">
        <v>412</v>
      </c>
      <c r="AH4878" t="s">
        <v>173</v>
      </c>
      <c r="AI4878" t="s">
        <v>413</v>
      </c>
      <c r="AJ4878" t="s">
        <v>201</v>
      </c>
      <c r="AK4878" t="s">
        <v>73</v>
      </c>
      <c r="AL4878" t="s">
        <v>125</v>
      </c>
      <c r="AM4878" t="s">
        <v>75</v>
      </c>
      <c r="AN4878" t="s">
        <v>76</v>
      </c>
      <c r="AO4878" t="s">
        <v>281</v>
      </c>
      <c r="AP4878" t="s">
        <v>158</v>
      </c>
      <c r="AQ4878" t="s">
        <v>92</v>
      </c>
      <c r="AR4878" t="s">
        <v>74</v>
      </c>
      <c r="AS4878" t="s">
        <v>54</v>
      </c>
      <c r="AT4878" t="s">
        <v>315</v>
      </c>
      <c r="AU4878" t="s">
        <v>107</v>
      </c>
      <c r="AV4878" t="s">
        <v>761</v>
      </c>
    </row>
    <row r="4879" spans="1:48" hidden="1" x14ac:dyDescent="0.3">
      <c r="A4879" t="s">
        <v>22424</v>
      </c>
      <c r="B4879" t="s">
        <v>22425</v>
      </c>
      <c r="C4879" s="1" t="str">
        <f t="shared" si="796"/>
        <v>21:0976</v>
      </c>
      <c r="D4879" s="1" t="str">
        <f t="shared" si="803"/>
        <v>21:0105</v>
      </c>
      <c r="E4879" t="s">
        <v>22426</v>
      </c>
      <c r="F4879" t="s">
        <v>22427</v>
      </c>
      <c r="H4879">
        <v>59.059823899999998</v>
      </c>
      <c r="I4879">
        <v>-96.987866199999999</v>
      </c>
      <c r="J4879" s="1" t="str">
        <f t="shared" si="804"/>
        <v>NGR lake sediment grab sample</v>
      </c>
      <c r="K4879" s="1" t="str">
        <f t="shared" si="805"/>
        <v>&lt;177 micron (NGR)</v>
      </c>
      <c r="L4879">
        <v>37</v>
      </c>
      <c r="M4879" t="s">
        <v>260</v>
      </c>
      <c r="N4879">
        <v>311</v>
      </c>
      <c r="O4879" t="s">
        <v>168</v>
      </c>
      <c r="P4879" t="s">
        <v>138</v>
      </c>
      <c r="Q4879" t="s">
        <v>437</v>
      </c>
      <c r="R4879" t="s">
        <v>189</v>
      </c>
      <c r="S4879" t="s">
        <v>57</v>
      </c>
      <c r="T4879" t="s">
        <v>152</v>
      </c>
      <c r="U4879" t="s">
        <v>178</v>
      </c>
      <c r="V4879" t="s">
        <v>2740</v>
      </c>
      <c r="W4879" t="s">
        <v>206</v>
      </c>
      <c r="X4879" t="s">
        <v>74</v>
      </c>
      <c r="Y4879" t="s">
        <v>396</v>
      </c>
      <c r="Z4879" t="s">
        <v>62</v>
      </c>
      <c r="AA4879" t="s">
        <v>64</v>
      </c>
      <c r="AB4879" t="s">
        <v>492</v>
      </c>
      <c r="AC4879" t="s">
        <v>66</v>
      </c>
      <c r="AD4879" t="s">
        <v>170</v>
      </c>
      <c r="AE4879" t="s">
        <v>3989</v>
      </c>
      <c r="AF4879" t="s">
        <v>69</v>
      </c>
      <c r="AG4879" t="s">
        <v>90</v>
      </c>
      <c r="AH4879" t="s">
        <v>472</v>
      </c>
      <c r="AI4879" t="s">
        <v>201</v>
      </c>
      <c r="AJ4879" t="s">
        <v>56</v>
      </c>
      <c r="AK4879" t="s">
        <v>73</v>
      </c>
      <c r="AL4879" t="s">
        <v>103</v>
      </c>
      <c r="AM4879" t="s">
        <v>177</v>
      </c>
      <c r="AN4879" t="s">
        <v>76</v>
      </c>
      <c r="AO4879" t="s">
        <v>203</v>
      </c>
      <c r="AP4879" t="s">
        <v>1980</v>
      </c>
      <c r="AQ4879" t="s">
        <v>178</v>
      </c>
      <c r="AR4879" t="s">
        <v>67</v>
      </c>
      <c r="AS4879" t="s">
        <v>54</v>
      </c>
      <c r="AT4879" t="s">
        <v>73</v>
      </c>
      <c r="AU4879" t="s">
        <v>107</v>
      </c>
      <c r="AV4879" t="s">
        <v>9674</v>
      </c>
    </row>
    <row r="4880" spans="1:48" hidden="1" x14ac:dyDescent="0.3">
      <c r="A4880" t="s">
        <v>22428</v>
      </c>
      <c r="B4880" t="s">
        <v>22429</v>
      </c>
      <c r="C4880" s="1" t="str">
        <f t="shared" si="796"/>
        <v>21:0976</v>
      </c>
      <c r="D4880" s="1" t="str">
        <f t="shared" si="803"/>
        <v>21:0105</v>
      </c>
      <c r="E4880" t="s">
        <v>22430</v>
      </c>
      <c r="F4880" t="s">
        <v>22431</v>
      </c>
      <c r="H4880">
        <v>59.0549763</v>
      </c>
      <c r="I4880">
        <v>-97.036681400000006</v>
      </c>
      <c r="J4880" s="1" t="str">
        <f t="shared" si="804"/>
        <v>NGR lake sediment grab sample</v>
      </c>
      <c r="K4880" s="1" t="str">
        <f t="shared" si="805"/>
        <v>&lt;177 micron (NGR)</v>
      </c>
      <c r="L4880">
        <v>37</v>
      </c>
      <c r="M4880" t="s">
        <v>273</v>
      </c>
      <c r="N4880">
        <v>312</v>
      </c>
      <c r="O4880" t="s">
        <v>124</v>
      </c>
      <c r="P4880" t="s">
        <v>127</v>
      </c>
      <c r="Q4880" t="s">
        <v>624</v>
      </c>
      <c r="R4880" t="s">
        <v>192</v>
      </c>
      <c r="S4880" t="s">
        <v>57</v>
      </c>
      <c r="T4880" t="s">
        <v>152</v>
      </c>
      <c r="U4880" t="s">
        <v>281</v>
      </c>
      <c r="V4880" t="s">
        <v>2740</v>
      </c>
      <c r="W4880" t="s">
        <v>143</v>
      </c>
      <c r="X4880" t="s">
        <v>62</v>
      </c>
      <c r="Y4880" t="s">
        <v>263</v>
      </c>
      <c r="Z4880" t="s">
        <v>59</v>
      </c>
      <c r="AA4880" t="s">
        <v>64</v>
      </c>
      <c r="AB4880" t="s">
        <v>93</v>
      </c>
      <c r="AC4880" t="s">
        <v>66</v>
      </c>
      <c r="AD4880" t="s">
        <v>96</v>
      </c>
      <c r="AE4880" t="s">
        <v>526</v>
      </c>
      <c r="AF4880" t="s">
        <v>141</v>
      </c>
      <c r="AG4880" t="s">
        <v>152</v>
      </c>
      <c r="AH4880" t="s">
        <v>173</v>
      </c>
      <c r="AI4880" t="s">
        <v>168</v>
      </c>
      <c r="AJ4880" t="s">
        <v>226</v>
      </c>
      <c r="AK4880" t="s">
        <v>73</v>
      </c>
      <c r="AL4880" t="s">
        <v>526</v>
      </c>
      <c r="AM4880" t="s">
        <v>526</v>
      </c>
      <c r="AN4880" t="s">
        <v>2740</v>
      </c>
      <c r="AO4880" t="s">
        <v>5505</v>
      </c>
      <c r="AP4880" t="s">
        <v>2144</v>
      </c>
      <c r="AQ4880" t="s">
        <v>22432</v>
      </c>
      <c r="AR4880" t="s">
        <v>62</v>
      </c>
      <c r="AS4880" t="s">
        <v>62</v>
      </c>
      <c r="AT4880" t="s">
        <v>91</v>
      </c>
      <c r="AU4880" t="s">
        <v>107</v>
      </c>
      <c r="AV4880" t="s">
        <v>16431</v>
      </c>
    </row>
    <row r="4881" spans="1:48" hidden="1" x14ac:dyDescent="0.3">
      <c r="A4881" t="s">
        <v>22433</v>
      </c>
      <c r="B4881" t="s">
        <v>22434</v>
      </c>
      <c r="C4881" s="1" t="str">
        <f t="shared" si="796"/>
        <v>21:0976</v>
      </c>
      <c r="D4881" s="1" t="str">
        <f t="shared" si="803"/>
        <v>21:0105</v>
      </c>
      <c r="E4881" t="s">
        <v>22435</v>
      </c>
      <c r="F4881" t="s">
        <v>22436</v>
      </c>
      <c r="H4881">
        <v>59.026111800000002</v>
      </c>
      <c r="I4881">
        <v>-97.055628600000006</v>
      </c>
      <c r="J4881" s="1" t="str">
        <f t="shared" si="804"/>
        <v>NGR lake sediment grab sample</v>
      </c>
      <c r="K4881" s="1" t="str">
        <f t="shared" si="805"/>
        <v>&lt;177 micron (NGR)</v>
      </c>
      <c r="L4881">
        <v>37</v>
      </c>
      <c r="M4881" t="s">
        <v>289</v>
      </c>
      <c r="N4881">
        <v>313</v>
      </c>
      <c r="O4881" t="s">
        <v>302</v>
      </c>
      <c r="P4881" t="s">
        <v>117</v>
      </c>
      <c r="Q4881" t="s">
        <v>523</v>
      </c>
      <c r="R4881" t="s">
        <v>264</v>
      </c>
      <c r="S4881" t="s">
        <v>57</v>
      </c>
      <c r="T4881" t="s">
        <v>438</v>
      </c>
      <c r="U4881" t="s">
        <v>59</v>
      </c>
      <c r="V4881" t="s">
        <v>2740</v>
      </c>
      <c r="W4881" t="s">
        <v>95</v>
      </c>
      <c r="X4881" t="s">
        <v>67</v>
      </c>
      <c r="Y4881" t="s">
        <v>396</v>
      </c>
      <c r="Z4881" t="s">
        <v>170</v>
      </c>
      <c r="AA4881" t="s">
        <v>64</v>
      </c>
      <c r="AB4881" t="s">
        <v>190</v>
      </c>
      <c r="AC4881" t="s">
        <v>66</v>
      </c>
      <c r="AD4881" t="s">
        <v>62</v>
      </c>
      <c r="AE4881" t="s">
        <v>1159</v>
      </c>
      <c r="AF4881" t="s">
        <v>104</v>
      </c>
      <c r="AG4881" t="s">
        <v>615</v>
      </c>
      <c r="AH4881" t="s">
        <v>472</v>
      </c>
      <c r="AI4881" t="s">
        <v>209</v>
      </c>
      <c r="AJ4881" t="s">
        <v>96</v>
      </c>
      <c r="AK4881" t="s">
        <v>73</v>
      </c>
      <c r="AL4881" t="s">
        <v>75</v>
      </c>
      <c r="AM4881" t="s">
        <v>125</v>
      </c>
      <c r="AN4881" t="s">
        <v>76</v>
      </c>
      <c r="AO4881" t="s">
        <v>104</v>
      </c>
      <c r="AP4881" t="s">
        <v>105</v>
      </c>
      <c r="AQ4881" t="s">
        <v>77</v>
      </c>
      <c r="AR4881" t="s">
        <v>67</v>
      </c>
      <c r="AS4881" t="s">
        <v>62</v>
      </c>
      <c r="AT4881" t="s">
        <v>73</v>
      </c>
      <c r="AU4881" t="s">
        <v>107</v>
      </c>
      <c r="AV4881" t="s">
        <v>20158</v>
      </c>
    </row>
    <row r="4882" spans="1:48" hidden="1" x14ac:dyDescent="0.3">
      <c r="A4882" t="s">
        <v>22437</v>
      </c>
      <c r="B4882" t="s">
        <v>22438</v>
      </c>
      <c r="C4882" s="1" t="str">
        <f t="shared" si="796"/>
        <v>21:0976</v>
      </c>
      <c r="D4882" s="1" t="str">
        <f>HYPERLINK("https://geochem.nrcan.gc.ca/cdogs/content/svy/svy_e.htm", "")</f>
        <v/>
      </c>
      <c r="G4882" s="1" t="str">
        <f>HYPERLINK("https://geochem.nrcan.gc.ca/cdogs/content/cr_/cr_00160_e.htm", "160")</f>
        <v>160</v>
      </c>
      <c r="J4882" t="s">
        <v>230</v>
      </c>
      <c r="K4882" t="s">
        <v>231</v>
      </c>
      <c r="L4882">
        <v>37</v>
      </c>
      <c r="M4882" t="s">
        <v>232</v>
      </c>
      <c r="N4882">
        <v>314</v>
      </c>
      <c r="O4882" t="s">
        <v>168</v>
      </c>
      <c r="P4882" t="s">
        <v>522</v>
      </c>
      <c r="Q4882" t="s">
        <v>656</v>
      </c>
      <c r="R4882" t="s">
        <v>68</v>
      </c>
      <c r="S4882" t="s">
        <v>57</v>
      </c>
      <c r="T4882" t="s">
        <v>142</v>
      </c>
      <c r="U4882" t="s">
        <v>168</v>
      </c>
      <c r="V4882" t="s">
        <v>428</v>
      </c>
      <c r="W4882" t="s">
        <v>276</v>
      </c>
      <c r="X4882" t="s">
        <v>74</v>
      </c>
      <c r="Y4882" t="s">
        <v>276</v>
      </c>
      <c r="Z4882" t="s">
        <v>88</v>
      </c>
      <c r="AA4882" t="s">
        <v>64</v>
      </c>
      <c r="AB4882" t="s">
        <v>550</v>
      </c>
      <c r="AC4882" t="s">
        <v>66</v>
      </c>
      <c r="AD4882" t="s">
        <v>67</v>
      </c>
      <c r="AE4882" t="s">
        <v>62</v>
      </c>
      <c r="AF4882" t="s">
        <v>134</v>
      </c>
      <c r="AG4882" t="s">
        <v>100</v>
      </c>
      <c r="AH4882" t="s">
        <v>74</v>
      </c>
      <c r="AI4882" t="s">
        <v>178</v>
      </c>
      <c r="AJ4882" t="s">
        <v>305</v>
      </c>
      <c r="AK4882" t="s">
        <v>73</v>
      </c>
      <c r="AL4882" t="s">
        <v>206</v>
      </c>
      <c r="AM4882" t="s">
        <v>74</v>
      </c>
      <c r="AN4882" t="s">
        <v>76</v>
      </c>
      <c r="AO4882" t="s">
        <v>203</v>
      </c>
      <c r="AP4882" t="s">
        <v>1127</v>
      </c>
      <c r="AQ4882" t="s">
        <v>254</v>
      </c>
      <c r="AR4882" t="s">
        <v>74</v>
      </c>
      <c r="AS4882" t="s">
        <v>170</v>
      </c>
      <c r="AT4882" t="s">
        <v>73</v>
      </c>
      <c r="AU4882" t="s">
        <v>1128</v>
      </c>
      <c r="AV4882" t="s">
        <v>22439</v>
      </c>
    </row>
    <row r="4883" spans="1:48" hidden="1" x14ac:dyDescent="0.3">
      <c r="A4883" t="s">
        <v>22440</v>
      </c>
      <c r="B4883" t="s">
        <v>22441</v>
      </c>
      <c r="C4883" s="1" t="str">
        <f t="shared" si="796"/>
        <v>21:0976</v>
      </c>
      <c r="D4883" s="1" t="str">
        <f t="shared" ref="D4883:D4890" si="806">HYPERLINK("https://geochem.nrcan.gc.ca/cdogs/content/svy/svy210105_e.htm", "21:0105")</f>
        <v>21:0105</v>
      </c>
      <c r="E4883" t="s">
        <v>22442</v>
      </c>
      <c r="F4883" t="s">
        <v>22443</v>
      </c>
      <c r="H4883">
        <v>59.008459000000002</v>
      </c>
      <c r="I4883">
        <v>-97.126196199999995</v>
      </c>
      <c r="J4883" s="1" t="str">
        <f t="shared" ref="J4883:J4890" si="807">HYPERLINK("https://geochem.nrcan.gc.ca/cdogs/content/kwd/kwd020027_e.htm", "NGR lake sediment grab sample")</f>
        <v>NGR lake sediment grab sample</v>
      </c>
      <c r="K4883" s="1" t="str">
        <f t="shared" ref="K4883:K4890" si="808">HYPERLINK("https://geochem.nrcan.gc.ca/cdogs/content/kwd/kwd080006_e.htm", "&lt;177 micron (NGR)")</f>
        <v>&lt;177 micron (NGR)</v>
      </c>
      <c r="L4883">
        <v>37</v>
      </c>
      <c r="M4883" t="s">
        <v>301</v>
      </c>
      <c r="N4883">
        <v>315</v>
      </c>
      <c r="O4883" t="s">
        <v>201</v>
      </c>
      <c r="P4883" t="s">
        <v>54</v>
      </c>
      <c r="Q4883" t="s">
        <v>521</v>
      </c>
      <c r="R4883" t="s">
        <v>264</v>
      </c>
      <c r="S4883" t="s">
        <v>57</v>
      </c>
      <c r="T4883" t="s">
        <v>91</v>
      </c>
      <c r="U4883" t="s">
        <v>121</v>
      </c>
      <c r="V4883" t="s">
        <v>2740</v>
      </c>
      <c r="W4883" t="s">
        <v>170</v>
      </c>
      <c r="X4883" t="s">
        <v>74</v>
      </c>
      <c r="Y4883" t="s">
        <v>709</v>
      </c>
      <c r="Z4883" t="s">
        <v>96</v>
      </c>
      <c r="AA4883" t="s">
        <v>64</v>
      </c>
      <c r="AB4883" t="s">
        <v>411</v>
      </c>
      <c r="AC4883" t="s">
        <v>66</v>
      </c>
      <c r="AD4883" t="s">
        <v>281</v>
      </c>
      <c r="AE4883" t="s">
        <v>238</v>
      </c>
      <c r="AF4883" t="s">
        <v>90</v>
      </c>
      <c r="AG4883" t="s">
        <v>404</v>
      </c>
      <c r="AH4883" t="s">
        <v>472</v>
      </c>
      <c r="AI4883" t="s">
        <v>592</v>
      </c>
      <c r="AJ4883" t="s">
        <v>709</v>
      </c>
      <c r="AK4883" t="s">
        <v>73</v>
      </c>
      <c r="AL4883" t="s">
        <v>157</v>
      </c>
      <c r="AM4883" t="s">
        <v>157</v>
      </c>
      <c r="AN4883" t="s">
        <v>76</v>
      </c>
      <c r="AO4883" t="s">
        <v>515</v>
      </c>
      <c r="AP4883" t="s">
        <v>267</v>
      </c>
      <c r="AQ4883" t="s">
        <v>776</v>
      </c>
      <c r="AR4883" t="s">
        <v>62</v>
      </c>
      <c r="AS4883" t="s">
        <v>170</v>
      </c>
      <c r="AT4883" t="s">
        <v>562</v>
      </c>
      <c r="AU4883" t="s">
        <v>107</v>
      </c>
      <c r="AV4883" t="s">
        <v>3369</v>
      </c>
    </row>
    <row r="4884" spans="1:48" hidden="1" x14ac:dyDescent="0.3">
      <c r="A4884" t="s">
        <v>22444</v>
      </c>
      <c r="B4884" t="s">
        <v>22445</v>
      </c>
      <c r="C4884" s="1" t="str">
        <f t="shared" si="796"/>
        <v>21:0976</v>
      </c>
      <c r="D4884" s="1" t="str">
        <f t="shared" si="806"/>
        <v>21:0105</v>
      </c>
      <c r="E4884" t="s">
        <v>22446</v>
      </c>
      <c r="F4884" t="s">
        <v>22447</v>
      </c>
      <c r="H4884">
        <v>59.0259243</v>
      </c>
      <c r="I4884">
        <v>-97.125124400000004</v>
      </c>
      <c r="J4884" s="1" t="str">
        <f t="shared" si="807"/>
        <v>NGR lake sediment grab sample</v>
      </c>
      <c r="K4884" s="1" t="str">
        <f t="shared" si="808"/>
        <v>&lt;177 micron (NGR)</v>
      </c>
      <c r="L4884">
        <v>38</v>
      </c>
      <c r="M4884" t="s">
        <v>86</v>
      </c>
      <c r="N4884">
        <v>316</v>
      </c>
      <c r="O4884" t="s">
        <v>448</v>
      </c>
      <c r="P4884" t="s">
        <v>54</v>
      </c>
      <c r="Q4884" t="s">
        <v>364</v>
      </c>
      <c r="R4884" t="s">
        <v>13263</v>
      </c>
      <c r="S4884" t="s">
        <v>57</v>
      </c>
      <c r="T4884" t="s">
        <v>279</v>
      </c>
      <c r="U4884" t="s">
        <v>88</v>
      </c>
      <c r="V4884" t="s">
        <v>2740</v>
      </c>
      <c r="W4884" t="s">
        <v>526</v>
      </c>
      <c r="X4884" t="s">
        <v>67</v>
      </c>
      <c r="Y4884" t="s">
        <v>171</v>
      </c>
      <c r="Z4884" t="s">
        <v>62</v>
      </c>
      <c r="AA4884" t="s">
        <v>64</v>
      </c>
      <c r="AB4884" t="s">
        <v>192</v>
      </c>
      <c r="AC4884" t="s">
        <v>66</v>
      </c>
      <c r="AD4884" t="s">
        <v>168</v>
      </c>
      <c r="AE4884" t="s">
        <v>10367</v>
      </c>
      <c r="AF4884" t="s">
        <v>121</v>
      </c>
      <c r="AG4884" t="s">
        <v>317</v>
      </c>
      <c r="AH4884" t="s">
        <v>780</v>
      </c>
      <c r="AI4884" t="s">
        <v>327</v>
      </c>
      <c r="AJ4884" t="s">
        <v>327</v>
      </c>
      <c r="AK4884" t="s">
        <v>73</v>
      </c>
      <c r="AL4884" t="s">
        <v>103</v>
      </c>
      <c r="AM4884" t="s">
        <v>224</v>
      </c>
      <c r="AN4884" t="s">
        <v>76</v>
      </c>
      <c r="AO4884" t="s">
        <v>168</v>
      </c>
      <c r="AP4884" t="s">
        <v>1980</v>
      </c>
      <c r="AQ4884" t="s">
        <v>609</v>
      </c>
      <c r="AR4884" t="s">
        <v>67</v>
      </c>
      <c r="AS4884" t="s">
        <v>54</v>
      </c>
      <c r="AT4884" t="s">
        <v>73</v>
      </c>
      <c r="AU4884" t="s">
        <v>107</v>
      </c>
      <c r="AV4884" t="s">
        <v>9473</v>
      </c>
    </row>
    <row r="4885" spans="1:48" hidden="1" x14ac:dyDescent="0.3">
      <c r="A4885" t="s">
        <v>22448</v>
      </c>
      <c r="B4885" t="s">
        <v>22449</v>
      </c>
      <c r="C4885" s="1" t="str">
        <f t="shared" si="796"/>
        <v>21:0976</v>
      </c>
      <c r="D4885" s="1" t="str">
        <f t="shared" si="806"/>
        <v>21:0105</v>
      </c>
      <c r="E4885" t="s">
        <v>22450</v>
      </c>
      <c r="F4885" t="s">
        <v>22451</v>
      </c>
      <c r="H4885">
        <v>59.0449378</v>
      </c>
      <c r="I4885">
        <v>-97.109445100000002</v>
      </c>
      <c r="J4885" s="1" t="str">
        <f t="shared" si="807"/>
        <v>NGR lake sediment grab sample</v>
      </c>
      <c r="K4885" s="1" t="str">
        <f t="shared" si="808"/>
        <v>&lt;177 micron (NGR)</v>
      </c>
      <c r="L4885">
        <v>38</v>
      </c>
      <c r="M4885" t="s">
        <v>149</v>
      </c>
      <c r="N4885">
        <v>317</v>
      </c>
      <c r="O4885" t="s">
        <v>448</v>
      </c>
      <c r="P4885" t="s">
        <v>138</v>
      </c>
      <c r="Q4885" t="s">
        <v>802</v>
      </c>
      <c r="R4885" t="s">
        <v>134</v>
      </c>
      <c r="S4885" t="s">
        <v>57</v>
      </c>
      <c r="T4885" t="s">
        <v>175</v>
      </c>
      <c r="U4885" t="s">
        <v>168</v>
      </c>
      <c r="V4885" t="s">
        <v>2740</v>
      </c>
      <c r="W4885" t="s">
        <v>302</v>
      </c>
      <c r="X4885" t="s">
        <v>67</v>
      </c>
      <c r="Y4885" t="s">
        <v>302</v>
      </c>
      <c r="Z4885" t="s">
        <v>127</v>
      </c>
      <c r="AA4885" t="s">
        <v>64</v>
      </c>
      <c r="AB4885" t="s">
        <v>356</v>
      </c>
      <c r="AC4885" t="s">
        <v>66</v>
      </c>
      <c r="AD4885" t="s">
        <v>170</v>
      </c>
      <c r="AE4885" t="s">
        <v>74</v>
      </c>
      <c r="AF4885" t="s">
        <v>134</v>
      </c>
      <c r="AG4885" t="s">
        <v>326</v>
      </c>
      <c r="AH4885" t="s">
        <v>472</v>
      </c>
      <c r="AI4885" t="s">
        <v>56</v>
      </c>
      <c r="AJ4885" t="s">
        <v>136</v>
      </c>
      <c r="AK4885" t="s">
        <v>73</v>
      </c>
      <c r="AL4885" t="s">
        <v>75</v>
      </c>
      <c r="AM4885" t="s">
        <v>103</v>
      </c>
      <c r="AN4885" t="s">
        <v>76</v>
      </c>
      <c r="AO4885" t="s">
        <v>168</v>
      </c>
      <c r="AP4885" t="s">
        <v>414</v>
      </c>
      <c r="AQ4885" t="s">
        <v>680</v>
      </c>
      <c r="AR4885" t="s">
        <v>67</v>
      </c>
      <c r="AS4885" t="s">
        <v>54</v>
      </c>
      <c r="AT4885" t="s">
        <v>73</v>
      </c>
      <c r="AU4885" t="s">
        <v>107</v>
      </c>
      <c r="AV4885" t="s">
        <v>11733</v>
      </c>
    </row>
    <row r="4886" spans="1:48" hidden="1" x14ac:dyDescent="0.3">
      <c r="A4886" t="s">
        <v>22452</v>
      </c>
      <c r="B4886" t="s">
        <v>22453</v>
      </c>
      <c r="C4886" s="1" t="str">
        <f t="shared" si="796"/>
        <v>21:0976</v>
      </c>
      <c r="D4886" s="1" t="str">
        <f t="shared" si="806"/>
        <v>21:0105</v>
      </c>
      <c r="E4886" t="s">
        <v>22454</v>
      </c>
      <c r="F4886" t="s">
        <v>22455</v>
      </c>
      <c r="H4886">
        <v>59.091953099999998</v>
      </c>
      <c r="I4886">
        <v>-97.053510099999997</v>
      </c>
      <c r="J4886" s="1" t="str">
        <f t="shared" si="807"/>
        <v>NGR lake sediment grab sample</v>
      </c>
      <c r="K4886" s="1" t="str">
        <f t="shared" si="808"/>
        <v>&lt;177 micron (NGR)</v>
      </c>
      <c r="L4886">
        <v>39</v>
      </c>
      <c r="M4886" t="s">
        <v>86</v>
      </c>
      <c r="N4886">
        <v>318</v>
      </c>
      <c r="O4886" t="s">
        <v>208</v>
      </c>
      <c r="P4886" t="s">
        <v>54</v>
      </c>
      <c r="Q4886" t="s">
        <v>552</v>
      </c>
      <c r="R4886" t="s">
        <v>141</v>
      </c>
      <c r="S4886" t="s">
        <v>57</v>
      </c>
      <c r="T4886" t="s">
        <v>188</v>
      </c>
      <c r="U4886" t="s">
        <v>88</v>
      </c>
      <c r="V4886" t="s">
        <v>347</v>
      </c>
      <c r="W4886" t="s">
        <v>421</v>
      </c>
      <c r="X4886" t="s">
        <v>74</v>
      </c>
      <c r="Y4886" t="s">
        <v>355</v>
      </c>
      <c r="Z4886" t="s">
        <v>170</v>
      </c>
      <c r="AA4886" t="s">
        <v>64</v>
      </c>
      <c r="AB4886" t="s">
        <v>691</v>
      </c>
      <c r="AC4886" t="s">
        <v>66</v>
      </c>
      <c r="AD4886" t="s">
        <v>170</v>
      </c>
      <c r="AE4886" t="s">
        <v>68</v>
      </c>
      <c r="AF4886" t="s">
        <v>77</v>
      </c>
      <c r="AG4886" t="s">
        <v>119</v>
      </c>
      <c r="AH4886" t="s">
        <v>780</v>
      </c>
      <c r="AI4886" t="s">
        <v>336</v>
      </c>
      <c r="AJ4886" t="s">
        <v>263</v>
      </c>
      <c r="AK4886" t="s">
        <v>73</v>
      </c>
      <c r="AL4886" t="s">
        <v>103</v>
      </c>
      <c r="AM4886" t="s">
        <v>75</v>
      </c>
      <c r="AN4886" t="s">
        <v>76</v>
      </c>
      <c r="AO4886" t="s">
        <v>104</v>
      </c>
      <c r="AP4886" t="s">
        <v>234</v>
      </c>
      <c r="AQ4886" t="s">
        <v>92</v>
      </c>
      <c r="AR4886" t="s">
        <v>67</v>
      </c>
      <c r="AS4886" t="s">
        <v>54</v>
      </c>
      <c r="AT4886" t="s">
        <v>73</v>
      </c>
      <c r="AU4886" t="s">
        <v>107</v>
      </c>
      <c r="AV4886" t="s">
        <v>22456</v>
      </c>
    </row>
    <row r="4887" spans="1:48" hidden="1" x14ac:dyDescent="0.3">
      <c r="A4887" t="s">
        <v>22457</v>
      </c>
      <c r="B4887" t="s">
        <v>22458</v>
      </c>
      <c r="C4887" s="1" t="str">
        <f t="shared" si="796"/>
        <v>21:0976</v>
      </c>
      <c r="D4887" s="1" t="str">
        <f t="shared" si="806"/>
        <v>21:0105</v>
      </c>
      <c r="E4887" t="s">
        <v>22459</v>
      </c>
      <c r="F4887" t="s">
        <v>22460</v>
      </c>
      <c r="H4887">
        <v>59.093652900000002</v>
      </c>
      <c r="I4887">
        <v>-96.969876099999993</v>
      </c>
      <c r="J4887" s="1" t="str">
        <f t="shared" si="807"/>
        <v>NGR lake sediment grab sample</v>
      </c>
      <c r="K4887" s="1" t="str">
        <f t="shared" si="808"/>
        <v>&lt;177 micron (NGR)</v>
      </c>
      <c r="L4887">
        <v>39</v>
      </c>
      <c r="M4887" t="s">
        <v>149</v>
      </c>
      <c r="N4887">
        <v>319</v>
      </c>
      <c r="O4887" t="s">
        <v>94</v>
      </c>
      <c r="P4887" t="s">
        <v>62</v>
      </c>
      <c r="Q4887" t="s">
        <v>437</v>
      </c>
      <c r="R4887" t="s">
        <v>356</v>
      </c>
      <c r="S4887" t="s">
        <v>57</v>
      </c>
      <c r="T4887" t="s">
        <v>152</v>
      </c>
      <c r="U4887" t="s">
        <v>203</v>
      </c>
      <c r="V4887" t="s">
        <v>2740</v>
      </c>
      <c r="W4887" t="s">
        <v>74</v>
      </c>
      <c r="X4887" t="s">
        <v>67</v>
      </c>
      <c r="Y4887" t="s">
        <v>396</v>
      </c>
      <c r="Z4887" t="s">
        <v>62</v>
      </c>
      <c r="AA4887" t="s">
        <v>64</v>
      </c>
      <c r="AB4887" t="s">
        <v>189</v>
      </c>
      <c r="AC4887" t="s">
        <v>66</v>
      </c>
      <c r="AD4887" t="s">
        <v>62</v>
      </c>
      <c r="AE4887" t="s">
        <v>2078</v>
      </c>
      <c r="AF4887" t="s">
        <v>134</v>
      </c>
      <c r="AG4887" t="s">
        <v>347</v>
      </c>
      <c r="AH4887" t="s">
        <v>780</v>
      </c>
      <c r="AI4887" t="s">
        <v>226</v>
      </c>
      <c r="AJ4887" t="s">
        <v>209</v>
      </c>
      <c r="AK4887" t="s">
        <v>73</v>
      </c>
      <c r="AL4887" t="s">
        <v>103</v>
      </c>
      <c r="AM4887" t="s">
        <v>177</v>
      </c>
      <c r="AN4887" t="s">
        <v>76</v>
      </c>
      <c r="AO4887" t="s">
        <v>104</v>
      </c>
      <c r="AP4887" t="s">
        <v>2705</v>
      </c>
      <c r="AQ4887" t="s">
        <v>72</v>
      </c>
      <c r="AR4887" t="s">
        <v>67</v>
      </c>
      <c r="AS4887" t="s">
        <v>54</v>
      </c>
      <c r="AT4887" t="s">
        <v>73</v>
      </c>
      <c r="AU4887" t="s">
        <v>107</v>
      </c>
      <c r="AV4887" t="s">
        <v>12425</v>
      </c>
    </row>
    <row r="4888" spans="1:48" hidden="1" x14ac:dyDescent="0.3">
      <c r="A4888" t="s">
        <v>22461</v>
      </c>
      <c r="B4888" t="s">
        <v>22462</v>
      </c>
      <c r="C4888" s="1" t="str">
        <f t="shared" si="796"/>
        <v>21:0976</v>
      </c>
      <c r="D4888" s="1" t="str">
        <f t="shared" si="806"/>
        <v>21:0105</v>
      </c>
      <c r="E4888" t="s">
        <v>22463</v>
      </c>
      <c r="F4888" t="s">
        <v>22464</v>
      </c>
      <c r="H4888">
        <v>59.117581299999998</v>
      </c>
      <c r="I4888">
        <v>-96.989286199999995</v>
      </c>
      <c r="J4888" s="1" t="str">
        <f t="shared" si="807"/>
        <v>NGR lake sediment grab sample</v>
      </c>
      <c r="K4888" s="1" t="str">
        <f t="shared" si="808"/>
        <v>&lt;177 micron (NGR)</v>
      </c>
      <c r="L4888">
        <v>39</v>
      </c>
      <c r="M4888" t="s">
        <v>165</v>
      </c>
      <c r="N4888">
        <v>320</v>
      </c>
      <c r="O4888" t="s">
        <v>193</v>
      </c>
      <c r="P4888" t="s">
        <v>170</v>
      </c>
      <c r="Q4888" t="s">
        <v>652</v>
      </c>
      <c r="R4888" t="s">
        <v>471</v>
      </c>
      <c r="S4888" t="s">
        <v>57</v>
      </c>
      <c r="T4888" t="s">
        <v>462</v>
      </c>
      <c r="U4888" t="s">
        <v>281</v>
      </c>
      <c r="V4888" t="s">
        <v>189</v>
      </c>
      <c r="W4888" t="s">
        <v>118</v>
      </c>
      <c r="X4888" t="s">
        <v>74</v>
      </c>
      <c r="Y4888" t="s">
        <v>124</v>
      </c>
      <c r="Z4888" t="s">
        <v>96</v>
      </c>
      <c r="AA4888" t="s">
        <v>64</v>
      </c>
      <c r="AB4888" t="s">
        <v>91</v>
      </c>
      <c r="AC4888" t="s">
        <v>66</v>
      </c>
      <c r="AD4888" t="s">
        <v>62</v>
      </c>
      <c r="AE4888" t="s">
        <v>668</v>
      </c>
      <c r="AF4888" t="s">
        <v>550</v>
      </c>
      <c r="AG4888" t="s">
        <v>449</v>
      </c>
      <c r="AH4888" t="s">
        <v>173</v>
      </c>
      <c r="AI4888" t="s">
        <v>203</v>
      </c>
      <c r="AJ4888" t="s">
        <v>1423</v>
      </c>
      <c r="AK4888" t="s">
        <v>73</v>
      </c>
      <c r="AL4888" t="s">
        <v>74</v>
      </c>
      <c r="AM4888" t="s">
        <v>206</v>
      </c>
      <c r="AN4888" t="s">
        <v>76</v>
      </c>
      <c r="AO4888" t="s">
        <v>1051</v>
      </c>
      <c r="AP4888" t="s">
        <v>158</v>
      </c>
      <c r="AQ4888" t="s">
        <v>168</v>
      </c>
      <c r="AR4888" t="s">
        <v>67</v>
      </c>
      <c r="AS4888" t="s">
        <v>54</v>
      </c>
      <c r="AT4888" t="s">
        <v>91</v>
      </c>
      <c r="AU4888" t="s">
        <v>107</v>
      </c>
      <c r="AV4888" t="s">
        <v>2537</v>
      </c>
    </row>
    <row r="4889" spans="1:48" hidden="1" x14ac:dyDescent="0.3">
      <c r="A4889" t="s">
        <v>22465</v>
      </c>
      <c r="B4889" t="s">
        <v>22466</v>
      </c>
      <c r="C4889" s="1" t="str">
        <f t="shared" si="796"/>
        <v>21:0976</v>
      </c>
      <c r="D4889" s="1" t="str">
        <f t="shared" si="806"/>
        <v>21:0105</v>
      </c>
      <c r="E4889" t="s">
        <v>22467</v>
      </c>
      <c r="F4889" t="s">
        <v>22468</v>
      </c>
      <c r="H4889">
        <v>59.141142299999998</v>
      </c>
      <c r="I4889">
        <v>-96.989163899999994</v>
      </c>
      <c r="J4889" s="1" t="str">
        <f t="shared" si="807"/>
        <v>NGR lake sediment grab sample</v>
      </c>
      <c r="K4889" s="1" t="str">
        <f t="shared" si="808"/>
        <v>&lt;177 micron (NGR)</v>
      </c>
      <c r="L4889">
        <v>40</v>
      </c>
      <c r="M4889" t="s">
        <v>113</v>
      </c>
      <c r="N4889">
        <v>321</v>
      </c>
      <c r="O4889" t="s">
        <v>157</v>
      </c>
      <c r="P4889" t="s">
        <v>54</v>
      </c>
      <c r="Q4889" t="s">
        <v>593</v>
      </c>
      <c r="R4889" t="s">
        <v>116</v>
      </c>
      <c r="S4889" t="s">
        <v>57</v>
      </c>
      <c r="T4889" t="s">
        <v>250</v>
      </c>
      <c r="U4889" t="s">
        <v>59</v>
      </c>
      <c r="V4889" t="s">
        <v>356</v>
      </c>
      <c r="W4889" t="s">
        <v>68</v>
      </c>
      <c r="X4889" t="s">
        <v>67</v>
      </c>
      <c r="Y4889" t="s">
        <v>396</v>
      </c>
      <c r="Z4889" t="s">
        <v>170</v>
      </c>
      <c r="AA4889" t="s">
        <v>64</v>
      </c>
      <c r="AB4889" t="s">
        <v>264</v>
      </c>
      <c r="AC4889" t="s">
        <v>66</v>
      </c>
      <c r="AD4889" t="s">
        <v>62</v>
      </c>
      <c r="AE4889" t="s">
        <v>3778</v>
      </c>
      <c r="AF4889" t="s">
        <v>104</v>
      </c>
      <c r="AG4889" t="s">
        <v>264</v>
      </c>
      <c r="AH4889" t="s">
        <v>780</v>
      </c>
      <c r="AI4889" t="s">
        <v>96</v>
      </c>
      <c r="AJ4889" t="s">
        <v>240</v>
      </c>
      <c r="AK4889" t="s">
        <v>73</v>
      </c>
      <c r="AL4889" t="s">
        <v>103</v>
      </c>
      <c r="AM4889" t="s">
        <v>103</v>
      </c>
      <c r="AN4889" t="s">
        <v>76</v>
      </c>
      <c r="AO4889" t="s">
        <v>178</v>
      </c>
      <c r="AP4889" t="s">
        <v>234</v>
      </c>
      <c r="AQ4889" t="s">
        <v>363</v>
      </c>
      <c r="AR4889" t="s">
        <v>67</v>
      </c>
      <c r="AS4889" t="s">
        <v>54</v>
      </c>
      <c r="AT4889" t="s">
        <v>73</v>
      </c>
      <c r="AU4889" t="s">
        <v>107</v>
      </c>
      <c r="AV4889" t="s">
        <v>22469</v>
      </c>
    </row>
    <row r="4890" spans="1:48" hidden="1" x14ac:dyDescent="0.3">
      <c r="A4890" t="s">
        <v>22470</v>
      </c>
      <c r="B4890" t="s">
        <v>22471</v>
      </c>
      <c r="C4890" s="1" t="str">
        <f t="shared" si="796"/>
        <v>21:0976</v>
      </c>
      <c r="D4890" s="1" t="str">
        <f t="shared" si="806"/>
        <v>21:0105</v>
      </c>
      <c r="E4890" t="s">
        <v>22467</v>
      </c>
      <c r="F4890" t="s">
        <v>22472</v>
      </c>
      <c r="H4890">
        <v>59.141142299999998</v>
      </c>
      <c r="I4890">
        <v>-96.989163899999994</v>
      </c>
      <c r="J4890" s="1" t="str">
        <f t="shared" si="807"/>
        <v>NGR lake sediment grab sample</v>
      </c>
      <c r="K4890" s="1" t="str">
        <f t="shared" si="808"/>
        <v>&lt;177 micron (NGR)</v>
      </c>
      <c r="L4890">
        <v>40</v>
      </c>
      <c r="M4890" t="s">
        <v>132</v>
      </c>
      <c r="N4890">
        <v>322</v>
      </c>
      <c r="O4890" t="s">
        <v>206</v>
      </c>
      <c r="P4890" t="s">
        <v>54</v>
      </c>
      <c r="Q4890" t="s">
        <v>447</v>
      </c>
      <c r="R4890" t="s">
        <v>121</v>
      </c>
      <c r="S4890" t="s">
        <v>57</v>
      </c>
      <c r="T4890" t="s">
        <v>204</v>
      </c>
      <c r="U4890" t="s">
        <v>138</v>
      </c>
      <c r="V4890" t="s">
        <v>99</v>
      </c>
      <c r="W4890" t="s">
        <v>68</v>
      </c>
      <c r="X4890" t="s">
        <v>67</v>
      </c>
      <c r="Y4890" t="s">
        <v>396</v>
      </c>
      <c r="Z4890" t="s">
        <v>62</v>
      </c>
      <c r="AA4890" t="s">
        <v>64</v>
      </c>
      <c r="AB4890" t="s">
        <v>264</v>
      </c>
      <c r="AC4890" t="s">
        <v>66</v>
      </c>
      <c r="AD4890" t="s">
        <v>170</v>
      </c>
      <c r="AE4890" t="s">
        <v>3778</v>
      </c>
      <c r="AF4890" t="s">
        <v>168</v>
      </c>
      <c r="AG4890" t="s">
        <v>381</v>
      </c>
      <c r="AH4890" t="s">
        <v>780</v>
      </c>
      <c r="AI4890" t="s">
        <v>96</v>
      </c>
      <c r="AJ4890" t="s">
        <v>240</v>
      </c>
      <c r="AK4890" t="s">
        <v>73</v>
      </c>
      <c r="AL4890" t="s">
        <v>103</v>
      </c>
      <c r="AM4890" t="s">
        <v>224</v>
      </c>
      <c r="AN4890" t="s">
        <v>76</v>
      </c>
      <c r="AO4890" t="s">
        <v>178</v>
      </c>
      <c r="AP4890" t="s">
        <v>234</v>
      </c>
      <c r="AQ4890" t="s">
        <v>327</v>
      </c>
      <c r="AR4890" t="s">
        <v>67</v>
      </c>
      <c r="AS4890" t="s">
        <v>54</v>
      </c>
      <c r="AT4890" t="s">
        <v>73</v>
      </c>
      <c r="AU4890" t="s">
        <v>107</v>
      </c>
      <c r="AV4890" t="s">
        <v>15717</v>
      </c>
    </row>
  </sheetData>
  <autoFilter ref="A1:N4890">
    <filterColumn colId="0" hiddenButton="1"/>
    <filterColumn colId="1" hiddenButton="1"/>
    <filterColumn colId="3">
      <filters>
        <filter val="21:0104"/>
      </filters>
    </filterColumn>
    <filterColumn colId="4" hiddenButton="1"/>
    <filterColumn colId="5" hiddenButton="1"/>
    <filterColumn colId="7" hiddenButton="1"/>
    <filterColumn colId="8" hiddenButton="1"/>
    <filterColumn colId="13" hiddenButton="1"/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svy210104_pkg_0277c.xlsx</vt:lpstr>
      <vt:lpstr>pkg_0277c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adcock</dc:creator>
  <cp:lastModifiedBy>adcock</cp:lastModifiedBy>
  <dcterms:created xsi:type="dcterms:W3CDTF">2025-05-23T11:08:06Z</dcterms:created>
  <dcterms:modified xsi:type="dcterms:W3CDTF">2025-05-30T07:36:04Z</dcterms:modified>
</cp:coreProperties>
</file>